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Ex1.xml" ContentType="application/vnd.ms-office.chartex+xml"/>
  <Override PartName="/xl/charts/style15.xml" ContentType="application/vnd.ms-office.chartstyle+xml"/>
  <Override PartName="/xl/charts/colors15.xml" ContentType="application/vnd.ms-office.chartcolorstyle+xml"/>
  <Override PartName="/xl/charts/chartEx2.xml" ContentType="application/vnd.ms-office.chartex+xml"/>
  <Override PartName="/xl/charts/style16.xml" ContentType="application/vnd.ms-office.chartstyle+xml"/>
  <Override PartName="/xl/charts/colors16.xml" ContentType="application/vnd.ms-office.chartcolorstyle+xml"/>
  <Override PartName="/xl/charts/chartEx3.xml" ContentType="application/vnd.ms-office.chartex+xml"/>
  <Override PartName="/xl/charts/style17.xml" ContentType="application/vnd.ms-office.chartstyle+xml"/>
  <Override PartName="/xl/charts/colors17.xml" ContentType="application/vnd.ms-office.chartcolorstyle+xml"/>
  <Override PartName="/xl/charts/chartEx4.xml" ContentType="application/vnd.ms-office.chartex+xml"/>
  <Override PartName="/xl/charts/style18.xml" ContentType="application/vnd.ms-office.chartstyle+xml"/>
  <Override PartName="/xl/charts/colors18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koziel\Documents\Praca zdalna_2025\Dane na strone www MKIS\2025-01-09_Dane na www\"/>
    </mc:Choice>
  </mc:AlternateContent>
  <xr:revisionPtr revIDLastSave="0" documentId="13_ncr:1_{5CCA5E9F-441C-4943-804E-E36EE094AA0F}" xr6:coauthVersionLast="47" xr6:coauthVersionMax="47" xr10:uidLastSave="{00000000-0000-0000-0000-000000000000}"/>
  <workbookProtection workbookAlgorithmName="SHA-512" workbookHashValue="0pcDjEkvcnhsGtzUriiWfqqAfdmr25vpU//ofc4x96XntRWUmN0vgevcgJeoI1anRL5bUNzPLIkbYY99xAKL/A==" workbookSaltValue="xogL0WaYKDwR28M4AsOrBg==" workbookSpinCount="100000" lockStructure="1"/>
  <bookViews>
    <workbookView xWindow="-5535" yWindow="-15480" windowWidth="19440" windowHeight="14880" tabRatio="921" activeTab="1" xr2:uid="{00000000-000D-0000-FFFF-FFFF00000000}"/>
  </bookViews>
  <sheets>
    <sheet name="INFO" sheetId="48" r:id="rId1"/>
    <sheet name="dashboardy" sheetId="68" r:id="rId2"/>
    <sheet name="Tabl. 1" sheetId="36" r:id="rId3"/>
    <sheet name="Tabl. 2" sheetId="2" r:id="rId4"/>
    <sheet name="Tabl. 3" sheetId="3" r:id="rId5"/>
    <sheet name="Tabl. 4" sheetId="4" r:id="rId6"/>
    <sheet name="Tabl. 5" sheetId="5" r:id="rId7"/>
    <sheet name="Tabl. 6" sheetId="6" r:id="rId8"/>
    <sheet name="Tabl. 7" sheetId="7" r:id="rId9"/>
    <sheet name="Tabl. 8" sheetId="8" r:id="rId10"/>
    <sheet name="Tabl. 9" sheetId="9" r:id="rId11"/>
    <sheet name="Tabl. 10" sheetId="10" r:id="rId12"/>
    <sheet name="Tabl. 11" sheetId="11" r:id="rId13"/>
    <sheet name="Tabl. 12" sheetId="12" r:id="rId14"/>
    <sheet name="Tabl. 13" sheetId="13" r:id="rId15"/>
    <sheet name="Tabl. 14" sheetId="14" r:id="rId16"/>
    <sheet name="Tabl. 15" sheetId="15" r:id="rId17"/>
    <sheet name="Tabl. 16" sheetId="16" r:id="rId18"/>
    <sheet name="Tabl. 17" sheetId="17" r:id="rId19"/>
    <sheet name="Tabl. 18" sheetId="18" r:id="rId20"/>
    <sheet name="Tabl. 19" sheetId="19" r:id="rId21"/>
    <sheet name="Tabl. 20" sheetId="20" r:id="rId22"/>
    <sheet name="Tabl. 21" sheetId="21" r:id="rId23"/>
    <sheet name="Tabl. 22" sheetId="22" r:id="rId24"/>
    <sheet name="Tabl. 23" sheetId="23" r:id="rId25"/>
    <sheet name="Tabl. 20-23" sheetId="69" state="hidden" r:id="rId26"/>
    <sheet name="Tabl. 24" sheetId="24" r:id="rId27"/>
    <sheet name="Tabl. 24 (2)" sheetId="70" state="hidden" r:id="rId28"/>
    <sheet name="Tabl. 25" sheetId="25" r:id="rId29"/>
    <sheet name="Tabl. 26" sheetId="26" r:id="rId30"/>
    <sheet name="Tabl. 25_26" sheetId="49" r:id="rId31"/>
    <sheet name="Tabl. 27" sheetId="27" r:id="rId32"/>
    <sheet name="Tabl. 28" sheetId="28" r:id="rId33"/>
    <sheet name="Tabl. 29" sheetId="29" r:id="rId34"/>
    <sheet name="Tabl. 30_31" sheetId="30" r:id="rId35"/>
    <sheet name="Tabl. 32" sheetId="32" r:id="rId36"/>
    <sheet name="Tabl. 33" sheetId="39" r:id="rId37"/>
    <sheet name="Tabl. 34" sheetId="40" r:id="rId38"/>
    <sheet name="Tabl. 35" sheetId="41" r:id="rId39"/>
    <sheet name="Tabl. 36" sheetId="42" r:id="rId40"/>
    <sheet name="Tabl. 36 (2)" sheetId="71" state="hidden" r:id="rId41"/>
    <sheet name="Tabl. 37" sheetId="43" r:id="rId42"/>
    <sheet name="Tabl. 38" sheetId="44" r:id="rId43"/>
    <sheet name="Tabl. 39" sheetId="45" r:id="rId44"/>
    <sheet name="Tabl. 39 (2)" sheetId="79" state="hidden" r:id="rId45"/>
    <sheet name="Tabl. 40" sheetId="46" r:id="rId46"/>
    <sheet name="Tabl. 40 (2)" sheetId="78" state="hidden" r:id="rId47"/>
    <sheet name="Tabl. 41" sheetId="47" r:id="rId48"/>
    <sheet name="Tabl. 1.1" sheetId="50" r:id="rId49"/>
    <sheet name="Tabl. 1.1 (2)" sheetId="77" state="hidden" r:id="rId50"/>
    <sheet name="Tabl. 2.1" sheetId="51" r:id="rId51"/>
    <sheet name="Tabl. 3.1" sheetId="52" r:id="rId52"/>
    <sheet name="Tabl. 3.2" sheetId="53" r:id="rId53"/>
    <sheet name="Tabl. 3.3_3.4" sheetId="54" r:id="rId54"/>
    <sheet name="Tabl. 3.5" sheetId="55" r:id="rId55"/>
    <sheet name="Tabl. 3.6" sheetId="56" r:id="rId56"/>
    <sheet name="Tabl. 3.7" sheetId="57" r:id="rId57"/>
    <sheet name="Tabl. 3.8_3.10" sheetId="58" r:id="rId58"/>
    <sheet name="Tabl. 3.11_3.12" sheetId="59" r:id="rId59"/>
    <sheet name="Tabl. 4.1" sheetId="60" r:id="rId60"/>
    <sheet name="Tabl. 4.1 (2)" sheetId="75" state="hidden" r:id="rId61"/>
    <sheet name="Tabl. 4.1 (3)" sheetId="76" state="hidden" r:id="rId62"/>
    <sheet name="Tabl. 4.2" sheetId="61" r:id="rId63"/>
    <sheet name="Tabl. 4.3" sheetId="62" r:id="rId64"/>
    <sheet name="Tabl. 4.3 (2)" sheetId="74" state="hidden" r:id="rId65"/>
    <sheet name="Tabl. 4.4" sheetId="63" r:id="rId66"/>
    <sheet name="Tabl. 5.1" sheetId="64" r:id="rId67"/>
    <sheet name="Tabl. 5.1 (2)" sheetId="72" state="hidden" r:id="rId68"/>
    <sheet name="Tabl. 5.2" sheetId="65" r:id="rId69"/>
    <sheet name="Tabl. 5.3" sheetId="66" r:id="rId70"/>
    <sheet name="Tabl. 5.4" sheetId="67" r:id="rId71"/>
  </sheets>
  <externalReferences>
    <externalReference r:id="rId72"/>
    <externalReference r:id="rId73"/>
  </externalReferences>
  <definedNames>
    <definedName name="_Toc322693182" localSheetId="2">'Tabl. 1'!$A$1</definedName>
    <definedName name="_Toc322693184" localSheetId="4">'Tabl. 3'!$A$1</definedName>
    <definedName name="_Toc322693187" localSheetId="7">'Tabl. 6'!$A$1</definedName>
    <definedName name="_Toc322693189" localSheetId="9">'Tabl. 8'!$A$1</definedName>
    <definedName name="_Toc322693190" localSheetId="10">'Tabl. 9'!$A$1</definedName>
    <definedName name="_Toc322693191" localSheetId="11">'Tabl. 10'!$A$1</definedName>
    <definedName name="_Toc322693192" localSheetId="12">'Tabl. 11'!$A$1</definedName>
    <definedName name="_Toc322693192" localSheetId="13">'Tabl. 12'!#REF!</definedName>
    <definedName name="_Toc322693192" localSheetId="14">'Tabl. 13'!#REF!</definedName>
    <definedName name="_Toc322693192" localSheetId="22">'Tabl. 21'!#REF!</definedName>
    <definedName name="_Toc322693193" localSheetId="13">'Tabl. 12'!$A$1</definedName>
    <definedName name="_Toc322693194" localSheetId="14">'Tabl. 13'!$A$1</definedName>
    <definedName name="_Toc322693198" localSheetId="18">'Tabl. 17'!$A$1</definedName>
    <definedName name="_Toc322693199" localSheetId="19">'Tabl. 18'!$A$1</definedName>
    <definedName name="_Toc322693202" localSheetId="22">'Tabl. 21'!$A$1</definedName>
    <definedName name="_Toc322693203" localSheetId="23">'Tabl. 22'!$A$1</definedName>
    <definedName name="_Toc322693205" localSheetId="26">'Tabl. 24'!$A$1</definedName>
    <definedName name="_Toc322693205" localSheetId="27">'Tabl. 24 (2)'!$B$1</definedName>
    <definedName name="_Toc322693206" localSheetId="28">'Tabl. 25'!$A$1</definedName>
    <definedName name="_Toc322693206" localSheetId="30">'Tabl. 25_26'!$A$1</definedName>
    <definedName name="_Toc322693207" localSheetId="29">'Tabl. 26'!$A$1</definedName>
    <definedName name="_Toc322693210" localSheetId="33">'Tabl. 29'!$A$1</definedName>
    <definedName name="_Toc322693211" localSheetId="34">'Tabl. 30_31'!$A$1</definedName>
    <definedName name="_Toc322693213" localSheetId="35">'Tabl. 32'!$A$1</definedName>
    <definedName name="_Toc324420947" localSheetId="50">'Tabl. 2.1'!$A$1</definedName>
    <definedName name="_Toc324420948" localSheetId="51">'Tabl. 3.1'!$A$1</definedName>
    <definedName name="_Toc324420949" localSheetId="52">'Tabl. 3.2'!$A$1</definedName>
    <definedName name="_Toc324420950" localSheetId="53">'Tabl. 3.3_3.4'!$A$1</definedName>
    <definedName name="_Toc324420952" localSheetId="54">'Tabl. 3.5'!$A$1</definedName>
    <definedName name="_Toc324420953" localSheetId="54">'Tabl. 3.5'!#REF!</definedName>
    <definedName name="_Toc324420954" localSheetId="55">'Tabl. 3.6'!$A$1</definedName>
    <definedName name="_Toc324420955" localSheetId="56">'Tabl. 3.7'!$A$1</definedName>
    <definedName name="_Toc324420957" localSheetId="57">'Tabl. 3.8_3.10'!$A$9</definedName>
    <definedName name="_Toc324420958" localSheetId="57">'Tabl. 3.8_3.10'!$A$17</definedName>
    <definedName name="_Toc324420959" localSheetId="58">'Tabl. 3.11_3.12'!$A$1</definedName>
    <definedName name="_Toc324420961" localSheetId="62">'Tabl. 4.2'!$A$1</definedName>
    <definedName name="_Toc324420963" localSheetId="66">'Tabl. 5.1'!$A$1</definedName>
    <definedName name="_Toc324420963" localSheetId="67">'Tabl. 5.1 (2)'!$A$1</definedName>
    <definedName name="_Toc324420964" localSheetId="68">'Tabl. 5.2'!$A$1</definedName>
    <definedName name="_Toc324420965" localSheetId="69">'Tabl. 5.3'!$A$1</definedName>
    <definedName name="_Toc324420966" localSheetId="70">'Tabl. 5.4'!#REF!</definedName>
    <definedName name="_Toc324420967" localSheetId="70">'Tabl. 5.4'!$A$1</definedName>
    <definedName name="_Toc384041444" localSheetId="65">'Tabl. 4.4'!$A$1</definedName>
    <definedName name="_xlchart.v5.0" hidden="1">'Tabl. 1'!$A$4</definedName>
    <definedName name="_xlchart.v5.1" hidden="1">'Tabl. 1'!$A$5:$A$20</definedName>
    <definedName name="_xlchart.v5.10" hidden="1">'Tabl. 39 (2)'!$D$40</definedName>
    <definedName name="_xlchart.v5.11" hidden="1">'Tabl. 39 (2)'!$D$41:$D$67</definedName>
    <definedName name="_xlchart.v5.12" hidden="1">'Tabl. 40 (2)'!$B$36</definedName>
    <definedName name="_xlchart.v5.13" hidden="1">'Tabl. 40 (2)'!$B$37:$B$63</definedName>
    <definedName name="_xlchart.v5.14" hidden="1">'Tabl. 40 (2)'!$C$36</definedName>
    <definedName name="_xlchart.v5.15" hidden="1">'Tabl. 40 (2)'!$C$37:$C$63</definedName>
    <definedName name="_xlchart.v5.2" hidden="1">'Tabl. 1'!$C$4</definedName>
    <definedName name="_xlchart.v5.3" hidden="1">'Tabl. 1'!$C$5:$C$20</definedName>
    <definedName name="_xlchart.v5.4" hidden="1">'Tabl. 1.1 (2)'!$B$39</definedName>
    <definedName name="_xlchart.v5.5" hidden="1">'Tabl. 1.1 (2)'!$B$40:$B$67</definedName>
    <definedName name="_xlchart.v5.6" hidden="1">'Tabl. 1.1 (2)'!$C$39</definedName>
    <definedName name="_xlchart.v5.7" hidden="1">'Tabl. 1.1 (2)'!$C$40:$C$67</definedName>
    <definedName name="_xlchart.v5.8" hidden="1">'Tabl. 39 (2)'!$C$40</definedName>
    <definedName name="_xlchart.v5.9" hidden="1">'Tabl. 39 (2)'!$C$41:$C$67</definedName>
    <definedName name="Fragmentator_Grupa_gospodarstw_domowych">#N/A</definedName>
    <definedName name="Fragmentator_Grupa_gospodarstw_domowych1">#N/A</definedName>
    <definedName name="Fragmentator_Jednostka_miary">#N/A</definedName>
    <definedName name="Fragmentator_Jednostka_miary1">#N/A</definedName>
    <definedName name="Fragmentator_Jednostka_miary2">#N/A</definedName>
    <definedName name="Fragmentator_Kierunek">#N/A</definedName>
    <definedName name="Fragmentator_Nośnik_energii">#N/A</definedName>
    <definedName name="Fragmentator_Nośnik_energii1">#N/A</definedName>
    <definedName name="Fragmentator_Nośnik_energii2">#N/A</definedName>
    <definedName name="Fragmentator_Nośniki_energii">#N/A</definedName>
    <definedName name="Fragmentator_Nośniki_energii1">#N/A</definedName>
    <definedName name="Fragmentator_Nośniki_energii2">#N/A</definedName>
    <definedName name="Fragmentator_Nośniki_energii3">#N/A</definedName>
    <definedName name="Fragmentator_Nośniki_energii41">#N/A</definedName>
    <definedName name="Fragmentator_Rok">#N/A</definedName>
    <definedName name="Fragmentator_Zmienna">#N/A</definedName>
    <definedName name="Fragmentator_Zmienna1">#N/A</definedName>
    <definedName name="fy" localSheetId="47">#REF!</definedName>
    <definedName name="fy">#REF!</definedName>
    <definedName name="G" localSheetId="47">#REF!</definedName>
    <definedName name="G">#REF!</definedName>
    <definedName name="mu" localSheetId="47">'[1]1'!$K$638</definedName>
    <definedName name="mu">'[2]1'!$K$638</definedName>
    <definedName name="_xlnm.Print_Area" localSheetId="48">'Tabl. 1.1'!$A$1:$E$34</definedName>
    <definedName name="_xlnm.Print_Area" localSheetId="49">'Tabl. 1.1 (2)'!$A$1:$E$33</definedName>
    <definedName name="_xlnm.Print_Area" localSheetId="11">'Tabl. 10'!$A$1:$G$10</definedName>
    <definedName name="_xlnm.Print_Area" localSheetId="12">'Tabl. 11'!$A$1:$D$12</definedName>
    <definedName name="_xlnm.Print_Area" localSheetId="13">'Tabl. 12'!$A$1:$G$12</definedName>
    <definedName name="_xlnm.Print_Area" localSheetId="14">'Tabl. 13'!$A$1:$C$13</definedName>
    <definedName name="_xlnm.Print_Area" localSheetId="15">'Tabl. 14'!$A$1:$G$10</definedName>
    <definedName name="_xlnm.Print_Area" localSheetId="16">'Tabl. 15'!$A$1:$D$23</definedName>
    <definedName name="_xlnm.Print_Area" localSheetId="17">'Tabl. 16'!$A$1:$G$16</definedName>
    <definedName name="_xlnm.Print_Area" localSheetId="18">'Tabl. 17'!$A$1:$L$18</definedName>
    <definedName name="_xlnm.Print_Area" localSheetId="19">'Tabl. 18'!$A$1:$E$21</definedName>
    <definedName name="_xlnm.Print_Area" localSheetId="20">'Tabl. 19'!$A$1:$E$15</definedName>
    <definedName name="_xlnm.Print_Area" localSheetId="3">'Tabl. 2'!$A$1:$H$16</definedName>
    <definedName name="_xlnm.Print_Area" localSheetId="21">'Tabl. 20'!$A$1:$H$24</definedName>
    <definedName name="_xlnm.Print_Area" localSheetId="25">'Tabl. 20-23'!$B$1:$I$24</definedName>
    <definedName name="_xlnm.Print_Area" localSheetId="22">'Tabl. 21'!$A$1:$G$16</definedName>
    <definedName name="_xlnm.Print_Area" localSheetId="23">'Tabl. 22'!$A$1:$H$25</definedName>
    <definedName name="_xlnm.Print_Area" localSheetId="24">'Tabl. 23'!$A$1:$E$24</definedName>
    <definedName name="_xlnm.Print_Area" localSheetId="26">'Tabl. 24'!$A$1:$M$21</definedName>
    <definedName name="_xlnm.Print_Area" localSheetId="27">'Tabl. 24 (2)'!$B$1:$N$16</definedName>
    <definedName name="_xlnm.Print_Area" localSheetId="28">'Tabl. 25'!$B$1:$I$27</definedName>
    <definedName name="_xlnm.Print_Area" localSheetId="30">'Tabl. 25_26'!$C$1:$J$27</definedName>
    <definedName name="_xlnm.Print_Area" localSheetId="29">'Tabl. 26'!$B$1:$H$16</definedName>
    <definedName name="_xlnm.Print_Area" localSheetId="31">'Tabl. 27'!$B$1:$I$27</definedName>
    <definedName name="_xlnm.Print_Area" localSheetId="32">'Tabl. 28'!$A$1:$G$24</definedName>
    <definedName name="_xlnm.Print_Area" localSheetId="33">'Tabl. 29'!$A$1:$E$14</definedName>
    <definedName name="_xlnm.Print_Area" localSheetId="4">'Tabl. 3'!$A$1:$H$46</definedName>
    <definedName name="_xlnm.Print_Area" localSheetId="51">'Tabl. 3.1'!$A$1:$F$11</definedName>
    <definedName name="_xlnm.Print_Area" localSheetId="58">'Tabl. 3.11_3.12'!$A$1:$F$16</definedName>
    <definedName name="_xlnm.Print_Area" localSheetId="52">'Tabl. 3.2'!$A$1:$H$8</definedName>
    <definedName name="_xlnm.Print_Area" localSheetId="53">'Tabl. 3.3_3.4'!$A$1:$E$15</definedName>
    <definedName name="_xlnm.Print_Area" localSheetId="54">'Tabl. 3.5'!$A$1:$G$8</definedName>
    <definedName name="_xlnm.Print_Area" localSheetId="56">'Tabl. 3.7'!$A$1:$F$7</definedName>
    <definedName name="_xlnm.Print_Area" localSheetId="57">'Tabl. 3.8_3.10'!$A$1:$G$23</definedName>
    <definedName name="_xlnm.Print_Area" localSheetId="34">'Tabl. 30_31'!$A$1:$I$23</definedName>
    <definedName name="_xlnm.Print_Area" localSheetId="35">'Tabl. 32'!$A$1:$F$24</definedName>
    <definedName name="_xlnm.Print_Area" localSheetId="38">'Tabl. 35'!$A$1:$G$13</definedName>
    <definedName name="_xlnm.Print_Area" localSheetId="39">'Tabl. 36'!$A$1:$U$20</definedName>
    <definedName name="_xlnm.Print_Area" localSheetId="40">'Tabl. 36 (2)'!$A$1:$U$20</definedName>
    <definedName name="_xlnm.Print_Area" localSheetId="42">'Tabl. 38'!$A$1:$AK$35</definedName>
    <definedName name="_xlnm.Print_Area" localSheetId="5">'Tabl. 4'!$A$1:$G$21</definedName>
    <definedName name="_xlnm.Print_Area" localSheetId="59">'Tabl. 4.1'!$A$1:$G$23</definedName>
    <definedName name="_xlnm.Print_Area" localSheetId="60">'Tabl. 4.1 (2)'!$A$1:$G$11</definedName>
    <definedName name="_xlnm.Print_Area" localSheetId="61">'Tabl. 4.1 (3)'!$A$1:$G$11</definedName>
    <definedName name="_xlnm.Print_Area" localSheetId="62">'Tabl. 4.2'!$A$1:$Y$9</definedName>
    <definedName name="_xlnm.Print_Area" localSheetId="63">'Tabl. 4.3'!$A$1:$Q$16</definedName>
    <definedName name="_xlnm.Print_Area" localSheetId="64">'Tabl. 4.3 (2)'!$A$1:$Q$16</definedName>
    <definedName name="_xlnm.Print_Area" localSheetId="65">'Tabl. 4.4'!$A$1:$G$19</definedName>
    <definedName name="_xlnm.Print_Area" localSheetId="47">'Tabl. 41'!$A$1:$D$21</definedName>
    <definedName name="_xlnm.Print_Area" localSheetId="6">'Tabl. 5'!$A$1:$H$16</definedName>
    <definedName name="_xlnm.Print_Area" localSheetId="66">'Tabl. 5.1'!$A$1:$F$19</definedName>
    <definedName name="_xlnm.Print_Area" localSheetId="67">'Tabl. 5.1 (2)'!$A$1:$F$19</definedName>
    <definedName name="_xlnm.Print_Area" localSheetId="68">'Tabl. 5.2'!$A$1:$F$9</definedName>
    <definedName name="_xlnm.Print_Area" localSheetId="70">'Tabl. 5.4'!$A$1:$G$10</definedName>
    <definedName name="_xlnm.Print_Area" localSheetId="7">'Tabl. 6'!$A$1:$G$28</definedName>
    <definedName name="_xlnm.Print_Area" localSheetId="8">'Tabl. 7'!$A$1:$G$28</definedName>
    <definedName name="_xlnm.Print_Area" localSheetId="9">'Tabl. 8'!$A$1:$E$9</definedName>
    <definedName name="_xlnm.Print_Area" localSheetId="10">'Tabl. 9'!$A$1:$D$13</definedName>
    <definedName name="qa" localSheetId="47">#REF!</definedName>
    <definedName name="qa">#REF!</definedName>
    <definedName name="tablica">#REF!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4"/>
        <x14:slicerCache r:id="rId75"/>
        <x14:slicerCache r:id="rId76"/>
        <x14:slicerCache r:id="rId77"/>
        <x14:slicerCache r:id="rId78"/>
        <x14:slicerCache r:id="rId79"/>
        <x14:slicerCache r:id="rId80"/>
        <x14:slicerCache r:id="rId81"/>
        <x14:slicerCache r:id="rId82"/>
        <x14:slicerCache r:id="rId83"/>
        <x14:slicerCache r:id="rId84"/>
        <x14:slicerCache r:id="rId85"/>
        <x14:slicerCache r:id="rId86"/>
        <x14:slicerCache r:id="rId87"/>
        <x14:slicerCache r:id="rId88"/>
        <x14:slicerCache r:id="rId89"/>
        <x14:slicerCache r:id="rId90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76" l="1"/>
  <c r="G15" i="76"/>
  <c r="G16" i="76"/>
  <c r="G17" i="76"/>
  <c r="G18" i="76"/>
  <c r="G19" i="76"/>
  <c r="F14" i="76"/>
  <c r="F15" i="76"/>
  <c r="F16" i="76"/>
  <c r="F17" i="76"/>
  <c r="F18" i="76"/>
  <c r="F19" i="76"/>
  <c r="E14" i="76"/>
  <c r="E15" i="76"/>
  <c r="E16" i="76"/>
  <c r="E17" i="76"/>
  <c r="E18" i="76"/>
  <c r="E19" i="76"/>
  <c r="D14" i="76"/>
  <c r="D15" i="76"/>
  <c r="D16" i="76"/>
  <c r="D17" i="76"/>
  <c r="D18" i="76"/>
  <c r="D19" i="76"/>
  <c r="C39" i="79" a="1"/>
  <c r="C39" i="79" s="1"/>
  <c r="B35" i="78" a="1"/>
  <c r="B35" i="78" s="1"/>
  <c r="B39" i="77" a="1"/>
  <c r="B39" i="77" s="1"/>
  <c r="F5" i="68"/>
  <c r="C14" i="76"/>
  <c r="C15" i="76"/>
  <c r="C16" i="76"/>
  <c r="C17" i="76"/>
  <c r="C18" i="76"/>
  <c r="C19" i="76"/>
  <c r="D14" i="75"/>
  <c r="E14" i="75"/>
  <c r="F14" i="75"/>
  <c r="G14" i="75"/>
  <c r="D15" i="75"/>
  <c r="E15" i="75"/>
  <c r="F15" i="75"/>
  <c r="G15" i="75"/>
  <c r="D16" i="75"/>
  <c r="E16" i="75"/>
  <c r="F16" i="75"/>
  <c r="G16" i="75"/>
  <c r="D17" i="75"/>
  <c r="E17" i="75"/>
  <c r="F17" i="75"/>
  <c r="G17" i="75"/>
  <c r="D18" i="75"/>
  <c r="E18" i="75"/>
  <c r="F18" i="75"/>
  <c r="G18" i="75"/>
  <c r="D19" i="75"/>
  <c r="E19" i="75"/>
  <c r="F19" i="75"/>
  <c r="G19" i="75"/>
  <c r="C15" i="75"/>
  <c r="C16" i="75"/>
  <c r="C17" i="75"/>
  <c r="C18" i="75"/>
  <c r="C19" i="75"/>
  <c r="C14" i="75"/>
  <c r="P13" i="74"/>
  <c r="Q13" i="74" s="1"/>
  <c r="O13" i="74"/>
  <c r="N13" i="74"/>
  <c r="M13" i="74"/>
  <c r="L13" i="74"/>
  <c r="K13" i="74"/>
  <c r="J13" i="74"/>
  <c r="P12" i="74"/>
  <c r="Q12" i="74" s="1"/>
  <c r="O12" i="74"/>
  <c r="N12" i="74"/>
  <c r="M12" i="74"/>
  <c r="L12" i="74"/>
  <c r="K12" i="74"/>
  <c r="J12" i="74"/>
  <c r="P11" i="74"/>
  <c r="Q11" i="74" s="1"/>
  <c r="O11" i="74"/>
  <c r="N11" i="74"/>
  <c r="M11" i="74"/>
  <c r="L11" i="74"/>
  <c r="K11" i="74"/>
  <c r="J11" i="74"/>
  <c r="P10" i="74"/>
  <c r="Q10" i="74" s="1"/>
  <c r="O10" i="74"/>
  <c r="N10" i="74"/>
  <c r="M10" i="74"/>
  <c r="L10" i="74"/>
  <c r="K10" i="74"/>
  <c r="J10" i="74"/>
  <c r="P9" i="74"/>
  <c r="Q9" i="74" s="1"/>
  <c r="O9" i="74"/>
  <c r="N9" i="74"/>
  <c r="M9" i="74"/>
  <c r="L9" i="74"/>
  <c r="K9" i="74"/>
  <c r="J9" i="74"/>
  <c r="P8" i="74"/>
  <c r="Q8" i="74" s="1"/>
  <c r="O8" i="74"/>
  <c r="N8" i="74"/>
  <c r="M8" i="74"/>
  <c r="L8" i="74"/>
  <c r="K8" i="74"/>
  <c r="J8" i="74"/>
  <c r="P7" i="74"/>
  <c r="Q7" i="74" s="1"/>
  <c r="O7" i="74"/>
  <c r="N7" i="74"/>
  <c r="M7" i="74"/>
  <c r="L7" i="74"/>
  <c r="K7" i="74"/>
  <c r="J7" i="74"/>
  <c r="P6" i="74"/>
  <c r="Q6" i="74" s="1"/>
  <c r="O6" i="74"/>
  <c r="N6" i="74"/>
  <c r="M6" i="74"/>
  <c r="L6" i="74"/>
  <c r="K6" i="74"/>
  <c r="J6" i="74"/>
  <c r="A57" i="71" a="1"/>
  <c r="A57" i="71" s="1"/>
  <c r="P6" i="70"/>
  <c r="P7" i="70"/>
  <c r="P8" i="70"/>
  <c r="P9" i="70"/>
  <c r="P10" i="70"/>
  <c r="P11" i="70"/>
  <c r="P12" i="70"/>
  <c r="P13" i="70"/>
  <c r="P14" i="70"/>
  <c r="P15" i="70"/>
  <c r="P16" i="70"/>
  <c r="P5" i="70"/>
  <c r="B56" i="69"/>
  <c r="B54" i="69"/>
  <c r="B52" i="69"/>
  <c r="B50" i="69"/>
  <c r="B48" i="69"/>
  <c r="B46" i="69"/>
  <c r="B44" i="69"/>
  <c r="B42" i="69"/>
  <c r="B40" i="69"/>
  <c r="B37" i="69"/>
  <c r="T3" i="68" l="1"/>
  <c r="O3" i="68"/>
  <c r="J3" i="68"/>
  <c r="A19" i="70" a="1"/>
  <c r="A19" i="70" l="1"/>
  <c r="N23" i="70"/>
  <c r="F22" i="70"/>
  <c r="H21" i="70"/>
  <c r="M22" i="70"/>
  <c r="E22" i="70"/>
  <c r="G21" i="70"/>
  <c r="L21" i="70"/>
  <c r="L22" i="70"/>
  <c r="D22" i="70"/>
  <c r="F21" i="70"/>
  <c r="K21" i="70"/>
  <c r="K22" i="70"/>
  <c r="M21" i="70"/>
  <c r="E21" i="70"/>
  <c r="D21" i="70"/>
  <c r="J22" i="70"/>
  <c r="I22" i="70"/>
  <c r="H22" i="70"/>
  <c r="J21" i="70"/>
  <c r="G22" i="70"/>
  <c r="I21" i="70"/>
  <c r="E8" i="67" l="1"/>
  <c r="E6" i="67"/>
  <c r="E5" i="67"/>
  <c r="F14" i="63"/>
  <c r="E14" i="63"/>
  <c r="D14" i="63"/>
  <c r="C14" i="63"/>
  <c r="B14" i="63"/>
  <c r="P13" i="62"/>
  <c r="Q13" i="62" s="1"/>
  <c r="O13" i="62"/>
  <c r="N13" i="62"/>
  <c r="M13" i="62"/>
  <c r="L13" i="62"/>
  <c r="K13" i="62"/>
  <c r="J13" i="62"/>
  <c r="P12" i="62"/>
  <c r="Q12" i="62" s="1"/>
  <c r="O12" i="62"/>
  <c r="N12" i="62"/>
  <c r="M12" i="62"/>
  <c r="L12" i="62"/>
  <c r="K12" i="62"/>
  <c r="J12" i="62"/>
  <c r="P11" i="62"/>
  <c r="Q11" i="62" s="1"/>
  <c r="O11" i="62"/>
  <c r="N11" i="62"/>
  <c r="M11" i="62"/>
  <c r="L11" i="62"/>
  <c r="K11" i="62"/>
  <c r="J11" i="62"/>
  <c r="P10" i="62"/>
  <c r="Q10" i="62" s="1"/>
  <c r="O10" i="62"/>
  <c r="N10" i="62"/>
  <c r="M10" i="62"/>
  <c r="L10" i="62"/>
  <c r="K10" i="62"/>
  <c r="J10" i="62"/>
  <c r="P9" i="62"/>
  <c r="Q9" i="62" s="1"/>
  <c r="O9" i="62"/>
  <c r="N9" i="62"/>
  <c r="M9" i="62"/>
  <c r="L9" i="62"/>
  <c r="K9" i="62"/>
  <c r="J9" i="62"/>
  <c r="P8" i="62"/>
  <c r="Q8" i="62" s="1"/>
  <c r="O8" i="62"/>
  <c r="N8" i="62"/>
  <c r="M8" i="62"/>
  <c r="L8" i="62"/>
  <c r="K8" i="62"/>
  <c r="J8" i="62"/>
  <c r="P7" i="62"/>
  <c r="Q7" i="62" s="1"/>
  <c r="O7" i="62"/>
  <c r="N7" i="62"/>
  <c r="M7" i="62"/>
  <c r="L7" i="62"/>
  <c r="K7" i="62"/>
  <c r="J7" i="62"/>
  <c r="P6" i="62"/>
  <c r="Q6" i="62" s="1"/>
  <c r="O6" i="62"/>
  <c r="N6" i="62"/>
  <c r="M6" i="62"/>
  <c r="L6" i="62"/>
  <c r="K6" i="62"/>
  <c r="J6" i="62"/>
  <c r="W9" i="61"/>
  <c r="T9" i="61"/>
  <c r="Q9" i="61"/>
  <c r="W8" i="61"/>
  <c r="T8" i="61"/>
  <c r="Q8" i="61"/>
  <c r="W7" i="61"/>
  <c r="T7" i="61"/>
  <c r="Q7" i="61"/>
  <c r="W6" i="61"/>
  <c r="T6" i="61"/>
  <c r="Q6" i="61"/>
  <c r="W5" i="61"/>
  <c r="T5" i="61"/>
  <c r="Q5" i="61"/>
  <c r="A5" i="23" l="1"/>
  <c r="A8" i="23"/>
  <c r="A10" i="23"/>
  <c r="A12" i="23"/>
  <c r="A14" i="23"/>
  <c r="A16" i="23"/>
  <c r="A18" i="23"/>
  <c r="A20" i="23"/>
  <c r="A22" i="23"/>
  <c r="A24" i="23"/>
  <c r="A5" i="22"/>
  <c r="A8" i="22"/>
  <c r="A10" i="22"/>
  <c r="A12" i="22"/>
  <c r="A14" i="22"/>
  <c r="A16" i="22"/>
  <c r="A18" i="22"/>
  <c r="A20" i="22"/>
  <c r="A22" i="22"/>
  <c r="A24" i="22"/>
  <c r="G5" i="41"/>
  <c r="C6" i="3" l="1"/>
  <c r="D23" i="23" l="1"/>
  <c r="D21" i="23"/>
  <c r="D19" i="23"/>
  <c r="D17" i="23"/>
  <c r="D15" i="23"/>
  <c r="D13" i="23"/>
  <c r="D11" i="23"/>
  <c r="D9" i="23"/>
  <c r="E6" i="23"/>
  <c r="E24" i="23"/>
  <c r="C24" i="23"/>
  <c r="E23" i="23"/>
  <c r="C23" i="23"/>
  <c r="E22" i="23"/>
  <c r="C22" i="23"/>
  <c r="E21" i="23"/>
  <c r="C21" i="23"/>
  <c r="E20" i="23"/>
  <c r="C20" i="23"/>
  <c r="E19" i="23"/>
  <c r="C19" i="23"/>
  <c r="E18" i="23"/>
  <c r="C18" i="23"/>
  <c r="E17" i="23"/>
  <c r="C17" i="23"/>
  <c r="E16" i="23"/>
  <c r="C16" i="23"/>
  <c r="E15" i="23"/>
  <c r="C15" i="23"/>
  <c r="E14" i="23"/>
  <c r="C14" i="23"/>
  <c r="E13" i="23"/>
  <c r="C13" i="23"/>
  <c r="E12" i="23"/>
  <c r="C12" i="23"/>
  <c r="E11" i="23"/>
  <c r="C11" i="23"/>
  <c r="E10" i="23"/>
  <c r="C10" i="23"/>
  <c r="E9" i="23"/>
  <c r="C9" i="23"/>
  <c r="E8" i="23"/>
  <c r="C8" i="23"/>
  <c r="E7" i="23"/>
  <c r="D7" i="23"/>
  <c r="C7" i="23"/>
  <c r="D6" i="23"/>
  <c r="B10" i="41" l="1"/>
  <c r="C6" i="23"/>
  <c r="E5" i="23"/>
  <c r="E4" i="23"/>
  <c r="D4" i="23"/>
  <c r="C5" i="23"/>
  <c r="C4" i="23"/>
  <c r="B6" i="30" l="1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5" i="16"/>
  <c r="B6" i="16"/>
  <c r="B5" i="12"/>
  <c r="B6" i="12"/>
  <c r="B8" i="41" l="1"/>
  <c r="B7" i="41"/>
  <c r="B6" i="41"/>
  <c r="B5" i="41"/>
  <c r="B33" i="40" l="1"/>
  <c r="B32" i="40"/>
  <c r="B31" i="40"/>
  <c r="B30" i="40"/>
  <c r="B28" i="40"/>
  <c r="B23" i="40"/>
  <c r="B22" i="40"/>
  <c r="B21" i="40"/>
  <c r="B20" i="40"/>
  <c r="B19" i="40"/>
  <c r="B17" i="40"/>
  <c r="B12" i="40"/>
  <c r="C10" i="41" s="1"/>
  <c r="D10" i="41" s="1"/>
  <c r="F10" i="41" s="1"/>
  <c r="B11" i="40"/>
  <c r="B10" i="40"/>
  <c r="C8" i="41" s="1"/>
  <c r="D8" i="41" s="1"/>
  <c r="F8" i="41" s="1"/>
  <c r="B9" i="40"/>
  <c r="C7" i="41" s="1"/>
  <c r="D7" i="41" s="1"/>
  <c r="F7" i="41" s="1"/>
  <c r="B8" i="40"/>
  <c r="C6" i="41" s="1"/>
  <c r="D6" i="41" s="1"/>
  <c r="F6" i="41" s="1"/>
  <c r="B6" i="40"/>
  <c r="C5" i="41" s="1"/>
  <c r="D5" i="41" s="1"/>
  <c r="F5" i="41" s="1"/>
  <c r="C6" i="30"/>
  <c r="B23" i="30"/>
  <c r="C23" i="30" s="1"/>
  <c r="B16" i="16" l="1"/>
  <c r="B15" i="16"/>
  <c r="B14" i="16"/>
  <c r="B13" i="16"/>
  <c r="B12" i="16"/>
  <c r="B11" i="16"/>
  <c r="B10" i="16"/>
  <c r="B9" i="16"/>
  <c r="B8" i="16"/>
  <c r="B7" i="16"/>
  <c r="B11" i="12"/>
  <c r="B10" i="12"/>
  <c r="B9" i="12"/>
  <c r="B8" i="12"/>
  <c r="B7" i="12"/>
  <c r="B9" i="10" l="1"/>
  <c r="B8" i="10"/>
  <c r="B7" i="10"/>
  <c r="B6" i="10"/>
  <c r="B5" i="10"/>
  <c r="B10" i="10" l="1"/>
  <c r="H7" i="2" l="1"/>
  <c r="G7" i="2"/>
  <c r="F7" i="2"/>
  <c r="E7" i="2"/>
  <c r="D7" i="2"/>
  <c r="C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<sst xmlns="http://schemas.openxmlformats.org/spreadsheetml/2006/main" count="4741" uniqueCount="1025">
  <si>
    <t>Tabl. 2.  Charakterystyka mieszkań - cechy ilościowe</t>
  </si>
  <si>
    <t>A.  Miary wybranych cech mieszkań</t>
  </si>
  <si>
    <t>Cecha mieszkania</t>
  </si>
  <si>
    <t>Jednostka miary</t>
  </si>
  <si>
    <t>Średnia arytmetyczna</t>
  </si>
  <si>
    <t>Pierwszy decyl</t>
  </si>
  <si>
    <t>Pierwszy kwartyl</t>
  </si>
  <si>
    <t>Mediana</t>
  </si>
  <si>
    <t>Trzeci kwartyl</t>
  </si>
  <si>
    <t>Dziewiąty decyl</t>
  </si>
  <si>
    <t xml:space="preserve">Całkowita powierzchnia użytkowa mieszkania </t>
  </si>
  <si>
    <t xml:space="preserve">Powierzchnia ogrzewana </t>
  </si>
  <si>
    <t xml:space="preserve">Udział powierzchni ogrzewanej w całkowitej </t>
  </si>
  <si>
    <t>%</t>
  </si>
  <si>
    <t>x</t>
  </si>
  <si>
    <t>Liczba osób zamieszkujących</t>
  </si>
  <si>
    <t>B.  Struktura mieszkań według powierzchni użytkowej, kubatury i liczby osób zamieszkujących</t>
  </si>
  <si>
    <t>Wyszczególnienie</t>
  </si>
  <si>
    <t>Mieszkania</t>
  </si>
  <si>
    <t>Przedziały powierzchni użytkowej mieszkań</t>
  </si>
  <si>
    <t>do 40</t>
  </si>
  <si>
    <t>41-50</t>
  </si>
  <si>
    <t>51-60</t>
  </si>
  <si>
    <t>61-75</t>
  </si>
  <si>
    <t>76-100</t>
  </si>
  <si>
    <t>ponad 100</t>
  </si>
  <si>
    <t>ponad 5</t>
  </si>
  <si>
    <t>Tabl. 3.  Charakterystyka  mieszkań - cechy jakościowe</t>
  </si>
  <si>
    <t xml:space="preserve">A.  Mieszkania według rodzajów budynków </t>
  </si>
  <si>
    <t>Budynek wielorodzinny</t>
  </si>
  <si>
    <t>Inny rodzaj budynku</t>
  </si>
  <si>
    <t>w %</t>
  </si>
  <si>
    <t xml:space="preserve">B.  Mieszkania według okresów wybudowania budynku </t>
  </si>
  <si>
    <t>Przed rokiem 1946</t>
  </si>
  <si>
    <t>W latach             1946-1960</t>
  </si>
  <si>
    <t>W latach                     1961-1980</t>
  </si>
  <si>
    <t>W latach                                 1981-1995</t>
  </si>
  <si>
    <t xml:space="preserve">C.  Mieszkania według stanu ocieplenia budynku </t>
  </si>
  <si>
    <t>Budynek ocieplony</t>
  </si>
  <si>
    <t>Budynek nieocieplony</t>
  </si>
  <si>
    <t>Budynek częściowo ocieplony</t>
  </si>
  <si>
    <t>Brak informacji</t>
  </si>
  <si>
    <t xml:space="preserve">D.  Mieszkania według rodzajów okien </t>
  </si>
  <si>
    <t>w % </t>
  </si>
  <si>
    <t xml:space="preserve">E.  Mieszkania według liczby szyb w oknach </t>
  </si>
  <si>
    <t>Jedna szyba</t>
  </si>
  <si>
    <t>Dwie szyby</t>
  </si>
  <si>
    <t>Trzy szyby</t>
  </si>
  <si>
    <t xml:space="preserve">G.  Mieszkania według komfortu termicznego (ocena własna respondentów) </t>
  </si>
  <si>
    <t>Wystarczająco                       ciepłe w zimie</t>
  </si>
  <si>
    <t>Niewystarczająco ciepłe w zimie</t>
  </si>
  <si>
    <t xml:space="preserve">H.  Mieszkania według wyposażenia w wodę bieżącą </t>
  </si>
  <si>
    <r>
      <t>Zimna woda</t>
    </r>
    <r>
      <rPr>
        <vertAlign val="superscript"/>
        <sz val="10"/>
        <rFont val="Times New Roman"/>
        <family val="1"/>
      </rPr>
      <t xml:space="preserve"> 1)</t>
    </r>
  </si>
  <si>
    <t xml:space="preserve">Ciepła woda </t>
  </si>
  <si>
    <t>z sieci wodociągowej</t>
  </si>
  <si>
    <t>z ujęcia własnego</t>
  </si>
  <si>
    <t>brak</t>
  </si>
  <si>
    <t>z sieci ciepłowniczej</t>
  </si>
  <si>
    <t>ogrzewana lokalnie</t>
  </si>
  <si>
    <t>Tabl. 4.  Działalność rolnicza gospodarstw domowych</t>
  </si>
  <si>
    <t>Produkcyjna  działalność rolnicza</t>
  </si>
  <si>
    <t>Użytkowanie działki</t>
  </si>
  <si>
    <t>Brak działalności rolniczej  i użytkowania działki</t>
  </si>
  <si>
    <t xml:space="preserve">Udziały gospodarstw domowych  </t>
  </si>
  <si>
    <t>B.  Powierzchnia gospodarstw rolnych w gospodarstwach domowych prowadzących</t>
  </si>
  <si>
    <t xml:space="preserve">      działalność rolniczą</t>
  </si>
  <si>
    <t>w ha</t>
  </si>
  <si>
    <t xml:space="preserve">Powierzchnia gospodarstw rolnych </t>
  </si>
  <si>
    <t>Nośniki energii</t>
  </si>
  <si>
    <t>do ogrzewania wody</t>
  </si>
  <si>
    <t xml:space="preserve">Energia elektryczna </t>
  </si>
  <si>
    <t xml:space="preserve">Ciepło z sieci </t>
  </si>
  <si>
    <t xml:space="preserve">Ciepła woda z sieci </t>
  </si>
  <si>
    <t xml:space="preserve">Gaz ciekły (propan-butan) </t>
  </si>
  <si>
    <t xml:space="preserve">Olej opałowy </t>
  </si>
  <si>
    <t xml:space="preserve">Węgiel kamienny </t>
  </si>
  <si>
    <t xml:space="preserve">Węgiel brunatny </t>
  </si>
  <si>
    <t xml:space="preserve">Koks </t>
  </si>
  <si>
    <t xml:space="preserve">Drewno opałowe </t>
  </si>
  <si>
    <t xml:space="preserve">Inne rodzaje biomasy </t>
  </si>
  <si>
    <t xml:space="preserve">Energia słoneczna </t>
  </si>
  <si>
    <t>Gaz ziemny</t>
  </si>
  <si>
    <t>Urządzenia</t>
  </si>
  <si>
    <t>Gospodarstwa domowe użytkujące dane urządzenie</t>
  </si>
  <si>
    <t>Średni wiek urządzenia</t>
  </si>
  <si>
    <t>w latach</t>
  </si>
  <si>
    <t xml:space="preserve">Elektryczne ogrzewanie podłogowe </t>
  </si>
  <si>
    <t xml:space="preserve">Elektryczny ogrzewacz wody (bojler, terma) </t>
  </si>
  <si>
    <t xml:space="preserve">Kocioł centralnego ogrzewania na gaz ziemny </t>
  </si>
  <si>
    <t xml:space="preserve">Ogrzewacz wody (bojler, terma) na gaz ziemny </t>
  </si>
  <si>
    <t xml:space="preserve">Dwufunkcyjny kocioł (co + cw) na gaz ziemny </t>
  </si>
  <si>
    <t xml:space="preserve">Ogrzewacz wody na gaz ciekły (propan-butan) </t>
  </si>
  <si>
    <t xml:space="preserve">Dwufunkcyjny kocioł (co + cw) na gaz ciekły (propan-butan) </t>
  </si>
  <si>
    <t xml:space="preserve">Kocioł centralnego ogrzewania na olej opałowy </t>
  </si>
  <si>
    <t xml:space="preserve">Dwufunkcyjny kocioł (co + cw) na olej opałowy </t>
  </si>
  <si>
    <t xml:space="preserve">Kocioł centralnego ogrzewania na paliwa stałe </t>
  </si>
  <si>
    <t xml:space="preserve">Ogrzewacz wody (bojler, terma) na paliwa stałe </t>
  </si>
  <si>
    <t xml:space="preserve">Dwufunkcyjny kocioł (co + cw) na paliwa stałe </t>
  </si>
  <si>
    <t xml:space="preserve">Piece na paliwa stałe w pomieszczeniach </t>
  </si>
  <si>
    <t xml:space="preserve">Kominek na paliwa stałe z płaszczem wodnym </t>
  </si>
  <si>
    <t xml:space="preserve">Kuchnia na paliwa stałe </t>
  </si>
  <si>
    <t xml:space="preserve">Nośniki energii </t>
  </si>
  <si>
    <t xml:space="preserve">Kotły jednofunkcyjne (centralne ogrzewanie) </t>
  </si>
  <si>
    <t>Kotły dwufunkcyjne (centralne ogrzewanie + ciepła woda)</t>
  </si>
  <si>
    <t>Ogrzewacze wody</t>
  </si>
  <si>
    <t xml:space="preserve">Gaz ziemny </t>
  </si>
  <si>
    <t xml:space="preserve">Gaz ciekły </t>
  </si>
  <si>
    <t xml:space="preserve">Paliwa stałe </t>
  </si>
  <si>
    <t>Średnia liczba sztuk danego urządzenia  w gospodarstwie domowym użytkującym dane urządzenie</t>
  </si>
  <si>
    <t xml:space="preserve">Średni wiek urządzenia </t>
  </si>
  <si>
    <t xml:space="preserve">Kuchenka elektryczna z piekarnikiem (bez części gazowej) </t>
  </si>
  <si>
    <t xml:space="preserve">Samodzielny piekarnik elektryczny </t>
  </si>
  <si>
    <t xml:space="preserve">Kuchenka gazowo-elektryczna </t>
  </si>
  <si>
    <t xml:space="preserve">Kuchenka gazowa (bez części elektrycznej) </t>
  </si>
  <si>
    <t>Tabl. 10.  Charakterystyka wieku urządzeń do gotowania posiłków</t>
  </si>
  <si>
    <t xml:space="preserve">Średnia arytme  ­tyczna  </t>
  </si>
  <si>
    <t xml:space="preserve">Nagrzewnice </t>
  </si>
  <si>
    <t xml:space="preserve">Chłodnice </t>
  </si>
  <si>
    <t xml:space="preserve">Wentylatory mechaniczne </t>
  </si>
  <si>
    <t xml:space="preserve">Rekuperatory </t>
  </si>
  <si>
    <t>Tabl. 12.  Charakterystyka wieku urządzeń wentylacji mechanicznej i klimatyzacji</t>
  </si>
  <si>
    <t xml:space="preserve">Średnia arytmetyczna                  </t>
  </si>
  <si>
    <t>Rodzaje żarówek</t>
  </si>
  <si>
    <t xml:space="preserve">Gospodarstwa domowe użytkujące dany rodzaj żarówek </t>
  </si>
  <si>
    <t xml:space="preserve">Żarówki tradycyjne </t>
  </si>
  <si>
    <t xml:space="preserve">Żarówki znajdujące się na zewnątrz budynku </t>
  </si>
  <si>
    <t>Tabl. 15.  Wyposażenie gospodarstw domowych w urządzenia AGD i RTV</t>
  </si>
  <si>
    <t xml:space="preserve">Chłodziarka (1-drzwiowa) </t>
  </si>
  <si>
    <t xml:space="preserve">Chłodziarko-zamrażarka (2-drzwiowa) </t>
  </si>
  <si>
    <t xml:space="preserve">Zamrażarka </t>
  </si>
  <si>
    <t xml:space="preserve">Pralka bębnowa (automatyczna) bez suszarki </t>
  </si>
  <si>
    <t xml:space="preserve">Pralko-suszarka bębnowa </t>
  </si>
  <si>
    <t xml:space="preserve">Suszarka bębnowa </t>
  </si>
  <si>
    <t xml:space="preserve">Pralka wirnikowa </t>
  </si>
  <si>
    <t xml:space="preserve">Zmywarka do naczyń </t>
  </si>
  <si>
    <t xml:space="preserve">Odbiornik telewizyjny </t>
  </si>
  <si>
    <t xml:space="preserve">Komputer stacjonarny </t>
  </si>
  <si>
    <t xml:space="preserve">Komputer przenośny (laptop) </t>
  </si>
  <si>
    <t>Tabl. 16.  Charakterystyka wieku urządzeń AGD i RTV</t>
  </si>
  <si>
    <t>Klasa efektywności energetycznej</t>
  </si>
  <si>
    <t>A</t>
  </si>
  <si>
    <t>B</t>
  </si>
  <si>
    <t>C</t>
  </si>
  <si>
    <t>D</t>
  </si>
  <si>
    <t>E</t>
  </si>
  <si>
    <t>F</t>
  </si>
  <si>
    <t>G</t>
  </si>
  <si>
    <t xml:space="preserve">Klimatyzacja centralna </t>
  </si>
  <si>
    <t>Tabl. 18.  Wyposażenie mieszkań w urządzenia pomiarowe i regulacyjne</t>
  </si>
  <si>
    <t>A.  Wyposażenie gospodarstw domowych w poszczególne urządzenia</t>
  </si>
  <si>
    <t>Gospodarstwa domowe</t>
  </si>
  <si>
    <t>wyposażone                      w dane urządzenie</t>
  </si>
  <si>
    <t xml:space="preserve"> nie wyposażone                    w dane urządzenie, ale zużywające dany nośnik energii</t>
  </si>
  <si>
    <t xml:space="preserve">Licznik energii elektrycznej </t>
  </si>
  <si>
    <t xml:space="preserve">Licznik gazu </t>
  </si>
  <si>
    <t xml:space="preserve">Licznik ciepła </t>
  </si>
  <si>
    <t xml:space="preserve">Podzielniki ciepła na grzejnikach </t>
  </si>
  <si>
    <t xml:space="preserve">Zawory termostatyczne na grzejnikach </t>
  </si>
  <si>
    <t xml:space="preserve">Termostat centralnie regulujący temperaturę w mieszkaniu </t>
  </si>
  <si>
    <t xml:space="preserve">Termostaty regulujące temperaturę w poszczególnych pomieszczeniach </t>
  </si>
  <si>
    <t xml:space="preserve">Licznik(-ki) zimnej wody </t>
  </si>
  <si>
    <t xml:space="preserve">Licznik(-ki) ciepłej wody </t>
  </si>
  <si>
    <t>B.  Mieszkania ogrzewane ciepłem z sieci w podziale na sposoby rozliczania opłat</t>
  </si>
  <si>
    <t>Pomiar faktycznego zużycia                  (licznik ciepła)</t>
  </si>
  <si>
    <t>Przybliżony pomiar                 (podzielniki ciepła)</t>
  </si>
  <si>
    <t>Inny sposób rozliczania (na ogół powierzchnia mieszkania)</t>
  </si>
  <si>
    <t xml:space="preserve">Mieszkania ogrzewane ciepłem z sieci </t>
  </si>
  <si>
    <t>z których uzyskano informację o ilości zużycia nośnika</t>
  </si>
  <si>
    <t xml:space="preserve"> z których uzyskano informację o należności za zużycie nośnika</t>
  </si>
  <si>
    <t>Tabl. 20.  Charakterystyka ilości zużytych nośników energii</t>
  </si>
  <si>
    <t>kWh</t>
  </si>
  <si>
    <t>GJ</t>
  </si>
  <si>
    <t>kg</t>
  </si>
  <si>
    <t>l</t>
  </si>
  <si>
    <t>w zł</t>
  </si>
  <si>
    <t>Tabl. 22.  Charakterystyka cen zużytych nośników energii</t>
  </si>
  <si>
    <t>Przedziały zużycia</t>
  </si>
  <si>
    <t>1001-1500</t>
  </si>
  <si>
    <t>1501-2000</t>
  </si>
  <si>
    <t>2001-3000</t>
  </si>
  <si>
    <t>brak informacji</t>
  </si>
  <si>
    <t>do 20</t>
  </si>
  <si>
    <t>21-30</t>
  </si>
  <si>
    <t>31-40</t>
  </si>
  <si>
    <t>41-60</t>
  </si>
  <si>
    <t>Nośnik energii</t>
  </si>
  <si>
    <t>Grupa gospodarstw domowych</t>
  </si>
  <si>
    <t>Energia elektryczna</t>
  </si>
  <si>
    <t xml:space="preserve">Wszystkie gospodarstwa domowe </t>
  </si>
  <si>
    <t xml:space="preserve">Gospodarstwa domowe nie ogrzewające pomieszczeń energią elektryczną </t>
  </si>
  <si>
    <t xml:space="preserve">Gospodarstwa domowe nie ogrzewające pomieszczeń i wody energią elektryczną </t>
  </si>
  <si>
    <t xml:space="preserve">Gospodarstwa domowe stosujące do ogrzewania pomieszczeń wyłącznie energię elektryczną </t>
  </si>
  <si>
    <t>Ciepło z sieci</t>
  </si>
  <si>
    <t xml:space="preserve">Wszystkie gospodarstwa domowe stosujące do ogrzewania pomieszczeń ciepło z sieci </t>
  </si>
  <si>
    <t xml:space="preserve">Gospodarstwa domowe stosujące do ogrzewania pomieszczeń ciepło z sieci, ale nie wykorzystujące ciepłej wody z sieci </t>
  </si>
  <si>
    <t xml:space="preserve">Gospodarstwa domowe stosujące gaz do ogrzewania pomieszczeń </t>
  </si>
  <si>
    <t xml:space="preserve">Gospodarstwa domowe stosujące gaz tylko do ogrzewania wody i gotowania posiłków </t>
  </si>
  <si>
    <t xml:space="preserve">Gospodarstwa domowe stosujące gaz tylko do gotowania posiłków </t>
  </si>
  <si>
    <t>Gaz ciekły</t>
  </si>
  <si>
    <t xml:space="preserve">Gospodarstwa domowe stosujące do ogrzewania pomieszczeń gaz ciekły </t>
  </si>
  <si>
    <t xml:space="preserve">Gospodarstwa domowe stosujące gaz ciekły tylko do gotowania posiłków </t>
  </si>
  <si>
    <t>Olej opałowy</t>
  </si>
  <si>
    <t xml:space="preserve">Gospodarstwa domowe stosujące do ogrzewania pomieszczeń olej opałowy  </t>
  </si>
  <si>
    <t>Węgiel kamienny</t>
  </si>
  <si>
    <t xml:space="preserve">Gospodarstwa domowe stosujące do ogrzewania pomieszczeń węgiel kamienny </t>
  </si>
  <si>
    <t xml:space="preserve">Gospodarstwa domowe stosujące do ogrzewania pomieszczeń olej opałowy </t>
  </si>
  <si>
    <t xml:space="preserve">Gospodarstwa domowe  nie ogrzewające pomieszczeń energią elektryczną </t>
  </si>
  <si>
    <t>Tabl. 27.  Charakterystyka ilości nośników energii zużytych na 1 osobę zamieszkującą w mieszkaniu</t>
  </si>
  <si>
    <t xml:space="preserve">Wszystkie gospodarstwa domowe  </t>
  </si>
  <si>
    <t>kWh/osoba</t>
  </si>
  <si>
    <t>GJ/osoba</t>
  </si>
  <si>
    <t xml:space="preserve">Gospodarstwa domowe nie ogrzewające pomieszczeń i wody energią elektryczną  </t>
  </si>
  <si>
    <t xml:space="preserve">Gospodarstwa domowe stosujące do ogrzewania pomieszczeń wyłącznie energię elektryczną  </t>
  </si>
  <si>
    <t xml:space="preserve">Wszystkie gospodarstwa domowe stosujące do ogrzewania pomieszczeń ciepło z sieci  </t>
  </si>
  <si>
    <t xml:space="preserve">Gospodarstwa domowe stosujące gaz tylko do gotowania posiłków  </t>
  </si>
  <si>
    <t>kg/osoba</t>
  </si>
  <si>
    <t xml:space="preserve">Gospodarstwa domowe stosujące gaz ciekły tylko do gotowania posiłków  </t>
  </si>
  <si>
    <t>l/osoba</t>
  </si>
  <si>
    <t xml:space="preserve">Gospodarstwa domowe stosujące do ogrzewania pomieszczeń węgiel kamienny  </t>
  </si>
  <si>
    <t>w zł/osoba</t>
  </si>
  <si>
    <t xml:space="preserve">Gospodarstwa domowe nie ogrzewające pomieszczeń energią elektryczną  </t>
  </si>
  <si>
    <t xml:space="preserve">Gospodarstwa domowe stosujące do ogrzewania pomieszczeń  wyłącznie energię elektryczną  </t>
  </si>
  <si>
    <t xml:space="preserve">Gospodarstwa domowe stosujące do ogrzewania pomieszczeń  ciepło z sieci, ale nie wykorzystujące ciepłej wody z sieci  </t>
  </si>
  <si>
    <t xml:space="preserve">Gospodarstwa domowe stosujące gaz do ogrzewania pomieszczeń  </t>
  </si>
  <si>
    <t xml:space="preserve">Gospodarstwa domowe stosujące gaz tylko do ogrzewania wody i gotowania posiłków  </t>
  </si>
  <si>
    <t xml:space="preserve">Gospodarstwa domowe stosujące do ogrzewania pomieszczeń gaz ciekły  </t>
  </si>
  <si>
    <t>Paliwa</t>
  </si>
  <si>
    <t>Ogółem</t>
  </si>
  <si>
    <t>W całości                              kupione</t>
  </si>
  <si>
    <t>W całości                              darmowe</t>
  </si>
  <si>
    <t>Częściowo kupione,                           częściowo darmowe</t>
  </si>
  <si>
    <t xml:space="preserve">Drewno opałowe z lasów państwowych </t>
  </si>
  <si>
    <t xml:space="preserve">Drewno opałowe z lasów prywatnych </t>
  </si>
  <si>
    <t xml:space="preserve">Drewno opałowe zakupione od pośredników handlowych </t>
  </si>
  <si>
    <t>Odpady z drewna przetworzonego (stare meble, opakowania)</t>
  </si>
  <si>
    <t xml:space="preserve">Rośliny z plantacji energetycznych </t>
  </si>
  <si>
    <t xml:space="preserve">Słoma </t>
  </si>
  <si>
    <t xml:space="preserve">Inne paliwa odpadowe pochodzenia rolniczego lub leśnego </t>
  </si>
  <si>
    <t>Tabl. 30.  Kolektory słoneczne w gospodarstwach domowych</t>
  </si>
  <si>
    <t xml:space="preserve">A.  Gospodarstwa domowe według faktu użytkowania kolektorów słonecznych </t>
  </si>
  <si>
    <t xml:space="preserve">Użytkujące </t>
  </si>
  <si>
    <t xml:space="preserve">Nie użytkujące      </t>
  </si>
  <si>
    <t>B.  Gospodarstwa domowe użytkujące kolektory słoneczne według typów kolektorów</t>
  </si>
  <si>
    <t>Cieczowe płaskie</t>
  </si>
  <si>
    <t>Cieczowe próżniowe</t>
  </si>
  <si>
    <t>Cieczowe nieosłonięte</t>
  </si>
  <si>
    <t>Powietrzne</t>
  </si>
  <si>
    <t xml:space="preserve">Brak informacji </t>
  </si>
  <si>
    <t>C.  Charakterystyka powierzchni kolektorów słonecznych</t>
  </si>
  <si>
    <r>
      <t>w m</t>
    </r>
    <r>
      <rPr>
        <vertAlign val="superscript"/>
        <sz val="10"/>
        <rFont val="Times New Roman"/>
        <family val="1"/>
      </rPr>
      <t>2</t>
    </r>
  </si>
  <si>
    <t xml:space="preserve">Powierzchnia kolektorów słonecznych </t>
  </si>
  <si>
    <t>Tabl. 31.  Pompy ciepła w gospodarstwach domowych</t>
  </si>
  <si>
    <t>Użytkujące pompy ciepła</t>
  </si>
  <si>
    <t>Nie użytkujące pomp ciepła</t>
  </si>
  <si>
    <t>A.  Wyposażenie gospodarstw domowych w samochody osobowe</t>
  </si>
  <si>
    <t xml:space="preserve">Samochody </t>
  </si>
  <si>
    <t xml:space="preserve">Gospodarstwa domowe użytkujące samochody </t>
  </si>
  <si>
    <t>Średnia liczba samochodów</t>
  </si>
  <si>
    <t>w gospodarstwie domowym użytkującym samochody</t>
  </si>
  <si>
    <t>w gospodarstwie domowym</t>
  </si>
  <si>
    <t>na 1 osobę w gospodarstwie domowym użytkującym samochody</t>
  </si>
  <si>
    <t>na 1 osobę w gospodarstwie domowym</t>
  </si>
  <si>
    <t>w szt.</t>
  </si>
  <si>
    <t xml:space="preserve">Samochody osobowe  </t>
  </si>
  <si>
    <t xml:space="preserve">     w tym: </t>
  </si>
  <si>
    <t>B.  Charakterystyka techniczna samochodów</t>
  </si>
  <si>
    <t>Średni przebieg roczny samochodu</t>
  </si>
  <si>
    <t>Średni wiek samochodu</t>
  </si>
  <si>
    <t>Średnia pojemność silnika samochodu</t>
  </si>
  <si>
    <t>w km</t>
  </si>
  <si>
    <r>
      <t>w cm</t>
    </r>
    <r>
      <rPr>
        <vertAlign val="superscript"/>
        <sz val="10"/>
        <rFont val="Times New Roman"/>
        <family val="1"/>
      </rPr>
      <t>3</t>
    </r>
  </si>
  <si>
    <t xml:space="preserve">       w tym: </t>
  </si>
  <si>
    <t>X</t>
  </si>
  <si>
    <t xml:space="preserve">Świetlówki kompaktowe </t>
  </si>
  <si>
    <t>Średnia arytme-tyczna</t>
  </si>
  <si>
    <t>Tabl. 1.  Liczba gospodarstw domowych</t>
  </si>
  <si>
    <t>Województwo</t>
  </si>
  <si>
    <t xml:space="preserve">Ogółem Polska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</si>
  <si>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</si>
  <si>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</si>
  <si>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</si>
  <si>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</si>
  <si>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</si>
  <si>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</si>
  <si>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</si>
  <si>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</si>
  <si>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</si>
  <si>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</si>
  <si>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</si>
  <si>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</si>
  <si>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</si>
  <si>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</si>
  <si>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</si>
  <si>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</si>
  <si>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Tabl. 6.  Wyposażenie gospodarstw domowych w urządzenia do ogrzewania pomieszczeń i ogrzewania wody</t>
  </si>
  <si>
    <t>Piece lub grzejniki elektryczne – zainstalowane na stałe</t>
  </si>
  <si>
    <t>Piece lub grzejniki elektryczne – ruchome (przenośne)</t>
  </si>
  <si>
    <t>Tabl. 7.  Charakterystyka wieku urządzeń do ogrzewania pomieszczeń i ogrzewania wody</t>
  </si>
  <si>
    <t xml:space="preserve">Klimatyzatory pokojowe zamontowane w pomieszczeniach  </t>
  </si>
  <si>
    <t xml:space="preserve">Klimatyzatory pokojowe zamontowane na zewnątrz budynku </t>
  </si>
  <si>
    <t>Nagrzewnice</t>
  </si>
  <si>
    <t>Rekuperatory</t>
  </si>
  <si>
    <t>Klimatyzatory pokojowe zamontowane w pomieszczeniach</t>
  </si>
  <si>
    <t>Ogółem żarówki w mieszkaniu</t>
  </si>
  <si>
    <t>Drukarka lub urządzenie wielofunkcyjne</t>
  </si>
  <si>
    <t>nie wyposażone                      w dane urządzenie                            i nie zużywające danego nośnika energii</t>
  </si>
  <si>
    <t>Drewno opałowe</t>
  </si>
  <si>
    <t xml:space="preserve">Gaz ziemny  </t>
  </si>
  <si>
    <t>Ciepła woda</t>
  </si>
  <si>
    <t xml:space="preserve">  </t>
  </si>
  <si>
    <t xml:space="preserve">na olej napędowy </t>
  </si>
  <si>
    <t>na benzynę bez instalacji LPG</t>
  </si>
  <si>
    <t xml:space="preserve">na benzynę z instalacją LPG </t>
  </si>
  <si>
    <t xml:space="preserve">Udział mieszkań </t>
  </si>
  <si>
    <t>zł/kWh</t>
  </si>
  <si>
    <t>zł/GJ</t>
  </si>
  <si>
    <r>
      <t>zł/m</t>
    </r>
    <r>
      <rPr>
        <vertAlign val="superscript"/>
        <sz val="11"/>
        <rFont val="Times New Roman"/>
        <family val="1"/>
      </rPr>
      <t>3</t>
    </r>
  </si>
  <si>
    <t>zł/kg</t>
  </si>
  <si>
    <t>zł/l</t>
  </si>
  <si>
    <r>
      <t>m</t>
    </r>
    <r>
      <rPr>
        <vertAlign val="superscript"/>
        <sz val="11"/>
        <rFont val="Times New Roman"/>
        <family val="1"/>
      </rPr>
      <t>3</t>
    </r>
  </si>
  <si>
    <t>W latach                      1996-2011</t>
  </si>
  <si>
    <t>Po roku 2011</t>
  </si>
  <si>
    <t xml:space="preserve">C.  Gospodarstwa domowe prowadzące działalność rolniczą według faktu posiadania </t>
  </si>
  <si>
    <t xml:space="preserve">      odrębnej instalacji elektrycznej i odrębnego licznika energii elektrycznej</t>
  </si>
  <si>
    <t xml:space="preserve">      dla działalności rolniczej</t>
  </si>
  <si>
    <t>Posiadające odrębną instalację</t>
  </si>
  <si>
    <t>Nie posiadające odrębnej instalacji</t>
  </si>
  <si>
    <t>w jakimkolwiek celu grzewczym (bez działalności rolniczej)</t>
  </si>
  <si>
    <t>do produkcyjnej działalności rolniczej</t>
  </si>
  <si>
    <t>Pompa ciepła</t>
  </si>
  <si>
    <t>Gospodarstwa domowe użytkujące              dane urządzenie</t>
  </si>
  <si>
    <t>Średnia liczba sztuk danego urządzenia 
w gospodarstwie domowym użytkującym       dane urządzenie</t>
  </si>
  <si>
    <t>Gospodarstwa domowe użytkujące           dane urządzenie jako podstawowe</t>
  </si>
  <si>
    <t>Gospodarstwa domowe użytkujące            dane urządzenie jako dodatkowe używane często</t>
  </si>
  <si>
    <t>Gospodarstwa domowe użytkujące            dane urządzenie jako dodatkowe używane rzadko</t>
  </si>
  <si>
    <t>Piecyki pokojowe na gaz ziemny</t>
  </si>
  <si>
    <t>Kocioł centralnego ogrzewania na gaz ciekły (propan-butan)</t>
  </si>
  <si>
    <t>Piecyki pokojowe na gaz ciekły (propan-butan)</t>
  </si>
  <si>
    <t xml:space="preserve">Kominek na paliwa stałe z otwartym wkładem kominkowym </t>
  </si>
  <si>
    <t xml:space="preserve">Kominek na paliwa stałe z zamkniętym wkładem kominkowym </t>
  </si>
  <si>
    <r>
      <t xml:space="preserve">Kolektory słoneczne </t>
    </r>
    <r>
      <rPr>
        <i/>
        <vertAlign val="superscript"/>
        <sz val="10"/>
        <color indexed="8"/>
        <rFont val="Times New Roman"/>
        <family val="1"/>
        <charset val="238"/>
      </rPr>
      <t/>
    </r>
  </si>
  <si>
    <r>
      <t xml:space="preserve">Pompy ciepła </t>
    </r>
    <r>
      <rPr>
        <i/>
        <vertAlign val="superscript"/>
        <sz val="10"/>
        <color indexed="8"/>
        <rFont val="Times New Roman"/>
        <family val="1"/>
        <charset val="238"/>
      </rPr>
      <t/>
    </r>
  </si>
  <si>
    <t>Kuchenka elektryczna bez piekarnika</t>
  </si>
  <si>
    <t>Samodzielny piekarnik elektryczny</t>
  </si>
  <si>
    <t>Świetlówki podłużne (liniowe)</t>
  </si>
  <si>
    <t>Żarówki halogenowe</t>
  </si>
  <si>
    <t>Żarówki diodowe (LED)</t>
  </si>
  <si>
    <t xml:space="preserve">Żarówki inne </t>
  </si>
  <si>
    <t>Tabl. 14.  Charakterystyka liczby żarówek na jednostkę powierzchni użytkowej mieszkania</t>
  </si>
  <si>
    <t>A+++</t>
  </si>
  <si>
    <t>A++</t>
  </si>
  <si>
    <t>A+</t>
  </si>
  <si>
    <t>Pralka bębnowa (automatyczna) bez suszarki</t>
  </si>
  <si>
    <t>Tabl. 23.  Średnie ilości, średnie wartości i średnie ceny zużytych nośników energii</t>
  </si>
  <si>
    <t xml:space="preserve">Drewno formowane (brykiety, pellety) </t>
  </si>
  <si>
    <t>Odpady drzewne z zakładów przemysłowych 
(np. trociny)</t>
  </si>
  <si>
    <t xml:space="preserve">samochody hybrydowe </t>
  </si>
  <si>
    <t xml:space="preserve">samochody elektryczne </t>
  </si>
  <si>
    <t>Gospodarstwa domowe użytkujące</t>
  </si>
  <si>
    <t xml:space="preserve">Nie użytkujące samochodów </t>
  </si>
  <si>
    <t>3 samochody</t>
  </si>
  <si>
    <t>2 samochody</t>
  </si>
  <si>
    <t xml:space="preserve">1 samochód </t>
  </si>
  <si>
    <t>B.  Samochody osobowe według rodzajów używanych paliw</t>
  </si>
  <si>
    <t>Benzyna</t>
  </si>
  <si>
    <t>Benzyna + LPG</t>
  </si>
  <si>
    <t>Olej napędowy</t>
  </si>
  <si>
    <t>C.  Charakterystyka zużycia paliw przez samochody osobowe</t>
  </si>
  <si>
    <t>Paliwo</t>
  </si>
  <si>
    <t>w l/100 km</t>
  </si>
  <si>
    <t xml:space="preserve">Paliwa </t>
  </si>
  <si>
    <t xml:space="preserve">Gaz ciekły LPG </t>
  </si>
  <si>
    <t xml:space="preserve">Olej napędowy </t>
  </si>
  <si>
    <t>D.  Różnica między zużyciem LPG a zużyciem benzyny przez samochody osobowe wyposażone w instalację LPG</t>
  </si>
  <si>
    <t xml:space="preserve">Różnica między zużyciem LPG i benzyny </t>
  </si>
  <si>
    <t>A.  Charakterystyka przebiegu rocznego samochodów</t>
  </si>
  <si>
    <t>Samochody</t>
  </si>
  <si>
    <t xml:space="preserve">Samochody osobowe </t>
  </si>
  <si>
    <t xml:space="preserve">   w tym:</t>
  </si>
  <si>
    <t xml:space="preserve">   na benzynę bez instalacji LPG </t>
  </si>
  <si>
    <t xml:space="preserve">   na benzynę z instalacją LPG </t>
  </si>
  <si>
    <t xml:space="preserve">   na olej napędowy </t>
  </si>
  <si>
    <t xml:space="preserve">B.  Charakterystyka wieku samochodów </t>
  </si>
  <si>
    <t>C.  Charakterystyka pojemności silników samochodów</t>
  </si>
  <si>
    <t>Średnie jednostkowe zużycie paliwa</t>
  </si>
  <si>
    <t>w tys. km</t>
  </si>
  <si>
    <t>w l</t>
  </si>
  <si>
    <t>w zł/l</t>
  </si>
  <si>
    <t xml:space="preserve">Ogółem paliwa silnikowe </t>
  </si>
  <si>
    <t xml:space="preserve">Benzyna </t>
  </si>
  <si>
    <t>A.  Gospodarstwa domowe według faktu użytkowania samochodów osobowych  i według liczby samochodów</t>
  </si>
  <si>
    <t>Samochody hybrydowe</t>
  </si>
  <si>
    <t>Samochody elektryczne</t>
  </si>
  <si>
    <t xml:space="preserve">   samochody hybrydowe </t>
  </si>
  <si>
    <t xml:space="preserve">   samochody elektryczne</t>
  </si>
  <si>
    <t xml:space="preserve">Dom jednorodzinny  wolnostojący </t>
  </si>
  <si>
    <t>do 500</t>
  </si>
  <si>
    <t>501-1000</t>
  </si>
  <si>
    <t>2001-2500</t>
  </si>
  <si>
    <t>2501-3000</t>
  </si>
  <si>
    <t>3001-4000</t>
  </si>
  <si>
    <t>4001-5000</t>
  </si>
  <si>
    <t>5001-6000</t>
  </si>
  <si>
    <t>ponad 6000</t>
  </si>
  <si>
    <t>do 10</t>
  </si>
  <si>
    <t xml:space="preserve"> 11-15</t>
  </si>
  <si>
    <t>16-20</t>
  </si>
  <si>
    <t>21-25</t>
  </si>
  <si>
    <t>26-30</t>
  </si>
  <si>
    <t>31-35</t>
  </si>
  <si>
    <t>36-40</t>
  </si>
  <si>
    <t>ponad 60</t>
  </si>
  <si>
    <r>
      <t>m</t>
    </r>
    <r>
      <rPr>
        <vertAlign val="superscript"/>
        <sz val="11"/>
        <rFont val="Times New Roman"/>
        <family val="1"/>
        <charset val="238"/>
      </rPr>
      <t>3</t>
    </r>
  </si>
  <si>
    <t>11-20</t>
  </si>
  <si>
    <t>61-80</t>
  </si>
  <si>
    <t>81-100</t>
  </si>
  <si>
    <t>101-120</t>
  </si>
  <si>
    <t>ponad 120</t>
  </si>
  <si>
    <t>1001-2000</t>
  </si>
  <si>
    <t>5001-8000</t>
  </si>
  <si>
    <t>8001-11000</t>
  </si>
  <si>
    <t>11001-20000</t>
  </si>
  <si>
    <t>ponad 20000</t>
  </si>
  <si>
    <t>21-40</t>
  </si>
  <si>
    <t>121-140</t>
  </si>
  <si>
    <t>141-160</t>
  </si>
  <si>
    <t>161-180</t>
  </si>
  <si>
    <t>ponad 180</t>
  </si>
  <si>
    <t>do 600</t>
  </si>
  <si>
    <t>601-1200</t>
  </si>
  <si>
    <t>1201-1800</t>
  </si>
  <si>
    <t>1801-2400</t>
  </si>
  <si>
    <t>2401-3000</t>
  </si>
  <si>
    <t>6001-7000</t>
  </si>
  <si>
    <t>ponad 7000</t>
  </si>
  <si>
    <t xml:space="preserve">                 (wg wyników badań ankietowych, ekstrapolacji oraz publikacji "Gospodarka paliwowo-energetyczna")</t>
  </si>
  <si>
    <t>Lp.</t>
  </si>
  <si>
    <t xml:space="preserve">Zużycie krajowe w gospodarstwach domowych </t>
  </si>
  <si>
    <t xml:space="preserve">Jednostka miary ilości </t>
  </si>
  <si>
    <t>Wynik badania ankietowego</t>
  </si>
  <si>
    <t>Ekstrapolacja na podstawie wyników badań ankietowych</t>
  </si>
  <si>
    <t>Dane z publikacji GUS  "Gospodarka paliwowo-energetyczna"</t>
  </si>
  <si>
    <r>
      <t xml:space="preserve">w </t>
    </r>
    <r>
      <rPr>
        <b/>
        <sz val="12"/>
        <color indexed="12"/>
        <rFont val="Times New Roman CE"/>
        <charset val="238"/>
      </rPr>
      <t>2009</t>
    </r>
    <r>
      <rPr>
        <sz val="12"/>
        <rFont val="Times New Roman CE"/>
        <charset val="238"/>
      </rPr>
      <t xml:space="preserve"> roku                          </t>
    </r>
  </si>
  <si>
    <r>
      <t xml:space="preserve"> w </t>
    </r>
    <r>
      <rPr>
        <b/>
        <sz val="12"/>
        <color indexed="12"/>
        <rFont val="Times New Roman CE"/>
        <charset val="238"/>
      </rPr>
      <t>2012</t>
    </r>
    <r>
      <rPr>
        <sz val="12"/>
        <color indexed="12"/>
        <rFont val="Times New Roman CE"/>
        <charset val="238"/>
      </rPr>
      <t xml:space="preserve"> </t>
    </r>
    <r>
      <rPr>
        <sz val="12"/>
        <rFont val="Times New Roman CE"/>
        <charset val="238"/>
      </rPr>
      <t xml:space="preserve">roku                          </t>
    </r>
  </si>
  <si>
    <r>
      <t xml:space="preserve"> w </t>
    </r>
    <r>
      <rPr>
        <b/>
        <sz val="12"/>
        <color indexed="12"/>
        <rFont val="Times New Roman CE"/>
        <charset val="238"/>
      </rPr>
      <t xml:space="preserve">2015 </t>
    </r>
    <r>
      <rPr>
        <sz val="12"/>
        <rFont val="Times New Roman CE"/>
        <charset val="238"/>
      </rPr>
      <t xml:space="preserve">roku                                   </t>
    </r>
  </si>
  <si>
    <r>
      <t xml:space="preserve"> w </t>
    </r>
    <r>
      <rPr>
        <b/>
        <sz val="12"/>
        <color indexed="12"/>
        <rFont val="Times New Roman CE"/>
        <charset val="238"/>
      </rPr>
      <t xml:space="preserve">2018 </t>
    </r>
    <r>
      <rPr>
        <sz val="12"/>
        <rFont val="Times New Roman CE"/>
        <charset val="238"/>
      </rPr>
      <t xml:space="preserve">roku                                   </t>
    </r>
  </si>
  <si>
    <r>
      <t xml:space="preserve"> w </t>
    </r>
    <r>
      <rPr>
        <b/>
        <sz val="11"/>
        <color indexed="12"/>
        <rFont val="Times New Roman CE"/>
        <charset val="238"/>
      </rPr>
      <t xml:space="preserve">2009 </t>
    </r>
    <r>
      <rPr>
        <sz val="11"/>
        <rFont val="Times New Roman CE"/>
        <charset val="238"/>
      </rPr>
      <t>roku</t>
    </r>
    <r>
      <rPr>
        <b/>
        <sz val="11"/>
        <rFont val="Times New Roman CE"/>
        <charset val="238"/>
      </rPr>
      <t xml:space="preserve"> </t>
    </r>
    <r>
      <rPr>
        <sz val="11"/>
        <rFont val="Times New Roman CE"/>
        <charset val="238"/>
      </rPr>
      <t xml:space="preserve">                                    (za lata 2009-2010, wyd. 2011)</t>
    </r>
  </si>
  <si>
    <r>
      <t xml:space="preserve"> w </t>
    </r>
    <r>
      <rPr>
        <b/>
        <sz val="11"/>
        <color indexed="12"/>
        <rFont val="Times New Roman CE"/>
        <charset val="238"/>
      </rPr>
      <t xml:space="preserve">2012 </t>
    </r>
    <r>
      <rPr>
        <sz val="11"/>
        <rFont val="Times New Roman CE"/>
        <charset val="238"/>
      </rPr>
      <t>roku</t>
    </r>
    <r>
      <rPr>
        <b/>
        <sz val="11"/>
        <rFont val="Times New Roman CE"/>
        <charset val="238"/>
      </rPr>
      <t xml:space="preserve"> </t>
    </r>
    <r>
      <rPr>
        <sz val="11"/>
        <rFont val="Times New Roman CE"/>
        <charset val="238"/>
      </rPr>
      <t xml:space="preserve">                                    (za lata 2012-2013, wyd. 2014)</t>
    </r>
  </si>
  <si>
    <r>
      <t xml:space="preserve"> w </t>
    </r>
    <r>
      <rPr>
        <b/>
        <sz val="11"/>
        <color indexed="12"/>
        <rFont val="Times New Roman CE"/>
        <charset val="238"/>
      </rPr>
      <t>2015</t>
    </r>
    <r>
      <rPr>
        <b/>
        <sz val="11"/>
        <rFont val="Times New Roman CE"/>
        <charset val="238"/>
      </rPr>
      <t xml:space="preserve"> </t>
    </r>
    <r>
      <rPr>
        <sz val="11"/>
        <rFont val="Times New Roman CE"/>
        <charset val="238"/>
      </rPr>
      <t>roku                                      (za lata 2015-2016, wyd. 2017)</t>
    </r>
  </si>
  <si>
    <r>
      <t xml:space="preserve"> w </t>
    </r>
    <r>
      <rPr>
        <b/>
        <sz val="11"/>
        <color indexed="12"/>
        <rFont val="Times New Roman CE"/>
        <charset val="238"/>
      </rPr>
      <t xml:space="preserve">2018 </t>
    </r>
    <r>
      <rPr>
        <sz val="11"/>
        <rFont val="Times New Roman CE"/>
        <charset val="238"/>
      </rPr>
      <t>roku                                      (za lata 2018-2019, wyd. 2020)</t>
    </r>
  </si>
  <si>
    <r>
      <t xml:space="preserve"> w </t>
    </r>
    <r>
      <rPr>
        <b/>
        <sz val="11"/>
        <color indexed="12"/>
        <rFont val="Times New Roman CE"/>
        <charset val="238"/>
      </rPr>
      <t xml:space="preserve">2019 </t>
    </r>
    <r>
      <rPr>
        <sz val="11"/>
        <rFont val="Times New Roman CE"/>
        <charset val="238"/>
      </rPr>
      <t>roku                                      (za lata 2018-2019, wyd. 2020)</t>
    </r>
  </si>
  <si>
    <t>1.</t>
  </si>
  <si>
    <t>GWh</t>
  </si>
  <si>
    <t>2.</t>
  </si>
  <si>
    <t>TJ</t>
  </si>
  <si>
    <t>3.</t>
  </si>
  <si>
    <r>
      <t>mln m</t>
    </r>
    <r>
      <rPr>
        <vertAlign val="superscript"/>
        <sz val="12"/>
        <rFont val="Times New Roman"/>
        <family val="1"/>
      </rPr>
      <t>3</t>
    </r>
  </si>
  <si>
    <t>.</t>
  </si>
  <si>
    <t>4.</t>
  </si>
  <si>
    <r>
      <t xml:space="preserve">Gaz ziemny </t>
    </r>
    <r>
      <rPr>
        <vertAlign val="superscript"/>
        <sz val="12"/>
        <rFont val="Times New Roman"/>
        <family val="1"/>
        <charset val="238"/>
      </rPr>
      <t>1)</t>
    </r>
  </si>
  <si>
    <t>5.</t>
  </si>
  <si>
    <t xml:space="preserve">Gaz ciekły do celów domowych </t>
  </si>
  <si>
    <t>tys. t</t>
  </si>
  <si>
    <t>6.</t>
  </si>
  <si>
    <t>7.</t>
  </si>
  <si>
    <t>8.</t>
  </si>
  <si>
    <t>9.</t>
  </si>
  <si>
    <t>10.</t>
  </si>
  <si>
    <t>11.</t>
  </si>
  <si>
    <t>12.</t>
  </si>
  <si>
    <t>Gaz ciekły jako paliwo silnikowe</t>
  </si>
  <si>
    <r>
      <t>1) oryginalne dane za lata 2009 i 2012 w mln m</t>
    </r>
    <r>
      <rPr>
        <vertAlign val="superscript"/>
        <sz val="11"/>
        <rFont val="Times New Roman CE"/>
        <charset val="238"/>
      </rPr>
      <t>3</t>
    </r>
    <r>
      <rPr>
        <sz val="11"/>
        <rFont val="Times New Roman CE"/>
        <charset val="238"/>
      </rPr>
      <t xml:space="preserve">, odrębnie dla gazu wysokometanowego i gazu zaazotowanego, w tej tabeli przeliczono na GWh i zsumowano </t>
    </r>
  </si>
  <si>
    <r>
      <t>2) oryginalne dane za lata 2009 i 2012 w tys. m</t>
    </r>
    <r>
      <rPr>
        <vertAlign val="superscript"/>
        <sz val="11"/>
        <rFont val="Times New Roman CE"/>
        <charset val="238"/>
      </rPr>
      <t>3</t>
    </r>
    <r>
      <rPr>
        <sz val="11"/>
        <rFont val="Times New Roman CE"/>
        <charset val="238"/>
      </rPr>
      <t xml:space="preserve"> i tys. ton, w tej tabeli przeliczono na tys. m</t>
    </r>
    <r>
      <rPr>
        <vertAlign val="superscript"/>
        <sz val="11"/>
        <rFont val="Times New Roman CE"/>
        <charset val="238"/>
      </rPr>
      <t>3</t>
    </r>
    <r>
      <rPr>
        <sz val="11"/>
        <rFont val="Times New Roman CE"/>
        <charset val="238"/>
      </rPr>
      <t xml:space="preserve"> i zsumowano </t>
    </r>
  </si>
  <si>
    <r>
      <rPr>
        <b/>
        <sz val="11"/>
        <rFont val="Times New Roman CE"/>
        <charset val="238"/>
      </rPr>
      <t xml:space="preserve">. </t>
    </r>
    <r>
      <rPr>
        <sz val="11"/>
        <rFont val="Times New Roman CE"/>
        <charset val="238"/>
      </rPr>
      <t>- brak informacji lub brak informacji wiarygodnych</t>
    </r>
  </si>
  <si>
    <r>
      <t>Energia elektryczna</t>
    </r>
    <r>
      <rPr>
        <sz val="11"/>
        <color indexed="8"/>
        <rFont val="Times New Roman"/>
        <family val="1"/>
      </rPr>
      <t xml:space="preserve"> </t>
    </r>
  </si>
  <si>
    <r>
      <t>Klimatyzacja centralna</t>
    </r>
    <r>
      <rPr>
        <vertAlign val="superscript"/>
        <sz val="11"/>
        <rFont val="Times New Roman"/>
        <family val="1"/>
      </rPr>
      <t xml:space="preserve"> </t>
    </r>
  </si>
  <si>
    <r>
      <t>w cm</t>
    </r>
    <r>
      <rPr>
        <vertAlign val="superscript"/>
        <sz val="11"/>
        <rFont val="Times New Roman"/>
        <family val="1"/>
      </rPr>
      <t>3</t>
    </r>
  </si>
  <si>
    <r>
      <t>Benzyna</t>
    </r>
    <r>
      <rPr>
        <vertAlign val="superscript"/>
        <sz val="11"/>
        <rFont val="Times New Roman"/>
        <family val="1"/>
      </rPr>
      <t xml:space="preserve"> 1)</t>
    </r>
    <r>
      <rPr>
        <sz val="11"/>
        <rFont val="Times New Roman"/>
        <family val="1"/>
      </rPr>
      <t xml:space="preserve"> </t>
    </r>
  </si>
  <si>
    <r>
      <t>m</t>
    </r>
    <r>
      <rPr>
        <vertAlign val="superscript"/>
        <sz val="11"/>
        <rFont val="Times New Roman"/>
        <family val="1"/>
      </rPr>
      <t>2</t>
    </r>
  </si>
  <si>
    <r>
      <t xml:space="preserve"> w </t>
    </r>
    <r>
      <rPr>
        <b/>
        <sz val="12"/>
        <color indexed="12"/>
        <rFont val="Times New Roman CE"/>
        <charset val="238"/>
      </rPr>
      <t xml:space="preserve">2021 </t>
    </r>
    <r>
      <rPr>
        <sz val="12"/>
        <rFont val="Times New Roman CE"/>
        <charset val="238"/>
      </rPr>
      <t xml:space="preserve">roku                                   </t>
    </r>
  </si>
  <si>
    <r>
      <rPr>
        <sz val="12"/>
        <rFont val="Times New Roman CE"/>
        <charset val="238"/>
      </rPr>
      <t xml:space="preserve"> w </t>
    </r>
    <r>
      <rPr>
        <b/>
        <sz val="12"/>
        <color indexed="12"/>
        <rFont val="Times New Roman CE"/>
        <charset val="238"/>
      </rPr>
      <t>2023</t>
    </r>
    <r>
      <rPr>
        <sz val="12"/>
        <rFont val="Times New Roman CE"/>
        <charset val="238"/>
      </rPr>
      <t xml:space="preserve"> roku</t>
    </r>
    <r>
      <rPr>
        <sz val="11"/>
        <rFont val="Times New Roman CE"/>
        <charset val="238"/>
      </rPr>
      <t xml:space="preserve"> (z roku 2015, 2018 i 2021)</t>
    </r>
  </si>
  <si>
    <t>Okno 
zespolone</t>
  </si>
  <si>
    <t>Okno             skrzynkowe</t>
  </si>
  <si>
    <t xml:space="preserve">A.  Gospodarstwa domowe według faktu prowadzenia </t>
  </si>
  <si>
    <t xml:space="preserve">      działalności rolniczej</t>
  </si>
  <si>
    <t>Gospodarstwa domowe       użytkujące           dane urządzenie</t>
  </si>
  <si>
    <t>Średnia liczba sztuk danego urządzenia 
w gospodarstwie domowym użytkującym           dane urządzenie</t>
  </si>
  <si>
    <t xml:space="preserve">Klimatyzatory pokojowe zamontowane w pomieszczeniach </t>
  </si>
  <si>
    <t>Średnia liczba sztuk danego rodzaju żarówek                    w gospodarstwie domowym użytkującym                         ten rodzaj żarówek</t>
  </si>
  <si>
    <t xml:space="preserve">Średnia arytme-      tyczna </t>
  </si>
  <si>
    <t>Dzie-wiąty decyl</t>
  </si>
  <si>
    <t>A.  Gospodarstwa domowe według faktu użytkowania pomp ciepła</t>
  </si>
  <si>
    <t>Średni                  przebieg roczny samochodu</t>
  </si>
  <si>
    <t xml:space="preserve">Średnie                        roczne zużycie paliwa przez                              1 samochód </t>
  </si>
  <si>
    <t xml:space="preserve">Średnie                       roczne wydatki                      na paliwo dla                          1 samochodu </t>
  </si>
  <si>
    <t>Średnie                     roczne wydatki                      na paliwo gospodarstwa domowego użytkującego samochód/ samochody</t>
  </si>
  <si>
    <t>-</t>
  </si>
  <si>
    <t>1)</t>
  </si>
  <si>
    <t>w kW</t>
  </si>
  <si>
    <t>Samochody hybrydowe                                        i elektryczne</t>
  </si>
  <si>
    <t>w kWh/100 km</t>
  </si>
  <si>
    <t>D.  Charakterystyka mocy silników samochodów</t>
  </si>
  <si>
    <t>samochody hybrydowe</t>
  </si>
  <si>
    <t>samochody elektryczne</t>
  </si>
  <si>
    <t>w kWh</t>
  </si>
  <si>
    <t>w zł/kWh</t>
  </si>
  <si>
    <t>1)  Źródło: baza danych ARE SA; dla benzyny średnia ważona uwzględniająca gatunki 95 i 98.</t>
  </si>
  <si>
    <t>2)  Energia el. wykorzystywana w samochodach hybrydowych i elektrycznych.</t>
  </si>
  <si>
    <t>Inne rodzaje biomasy</t>
  </si>
  <si>
    <r>
      <t>Drewno opałowe</t>
    </r>
    <r>
      <rPr>
        <vertAlign val="superscript"/>
        <sz val="11"/>
        <rFont val="Times New Roman"/>
        <family val="1"/>
        <charset val="238"/>
      </rPr>
      <t xml:space="preserve">1) </t>
    </r>
    <r>
      <rPr>
        <sz val="11"/>
        <rFont val="Times New Roman"/>
        <family val="1"/>
      </rPr>
      <t xml:space="preserve"> </t>
    </r>
  </si>
  <si>
    <t>Gospodarstwa domowe użytkujące           dane urządzenie</t>
  </si>
  <si>
    <r>
      <rPr>
        <sz val="12"/>
        <rFont val="Times New Roman CE"/>
        <charset val="238"/>
      </rPr>
      <t xml:space="preserve"> w </t>
    </r>
    <r>
      <rPr>
        <b/>
        <sz val="12"/>
        <color indexed="12"/>
        <rFont val="Times New Roman CE"/>
        <charset val="238"/>
      </rPr>
      <t>2022</t>
    </r>
    <r>
      <rPr>
        <sz val="12"/>
        <rFont val="Times New Roman CE"/>
        <charset val="238"/>
      </rPr>
      <t xml:space="preserve"> roku</t>
    </r>
    <r>
      <rPr>
        <sz val="11"/>
        <rFont val="Times New Roman CE"/>
        <charset val="238"/>
      </rPr>
      <t xml:space="preserve">     </t>
    </r>
    <r>
      <rPr>
        <sz val="10"/>
        <rFont val="Times New Roman CE"/>
        <charset val="238"/>
      </rPr>
      <t xml:space="preserve">                                    </t>
    </r>
    <r>
      <rPr>
        <sz val="11"/>
        <rFont val="Times New Roman CE"/>
        <charset val="238"/>
      </rPr>
      <t xml:space="preserve"> (z roku 2015, 2018 i 2021)</t>
    </r>
  </si>
  <si>
    <r>
      <rPr>
        <sz val="12"/>
        <rFont val="Times New Roman CE"/>
        <charset val="238"/>
      </rPr>
      <t xml:space="preserve"> w </t>
    </r>
    <r>
      <rPr>
        <b/>
        <sz val="12"/>
        <color indexed="12"/>
        <rFont val="Times New Roman CE"/>
        <charset val="238"/>
      </rPr>
      <t>2020</t>
    </r>
    <r>
      <rPr>
        <sz val="12"/>
        <rFont val="Times New Roman CE"/>
        <charset val="238"/>
      </rPr>
      <t xml:space="preserve"> roku</t>
    </r>
    <r>
      <rPr>
        <sz val="11"/>
        <rFont val="Times New Roman CE"/>
        <charset val="238"/>
      </rPr>
      <t xml:space="preserve">     </t>
    </r>
    <r>
      <rPr>
        <sz val="10"/>
        <rFont val="Times New Roman CE"/>
        <charset val="238"/>
      </rPr>
      <t xml:space="preserve">                                    </t>
    </r>
    <r>
      <rPr>
        <sz val="11"/>
        <rFont val="Times New Roman CE"/>
        <charset val="238"/>
      </rPr>
      <t xml:space="preserve"> (z roku 2012, 2015 i 2018)</t>
    </r>
  </si>
  <si>
    <r>
      <t xml:space="preserve"> w </t>
    </r>
    <r>
      <rPr>
        <b/>
        <sz val="11"/>
        <color rgb="FF0000FF"/>
        <rFont val="Times New Roman CE"/>
        <charset val="238"/>
      </rPr>
      <t>2020</t>
    </r>
    <r>
      <rPr>
        <sz val="11"/>
        <rFont val="Times New Roman CE"/>
        <charset val="238"/>
      </rPr>
      <t xml:space="preserve"> roku                                      (za lata 2019-2020, wyd. 2021)</t>
    </r>
  </si>
  <si>
    <r>
      <t xml:space="preserve"> w </t>
    </r>
    <r>
      <rPr>
        <b/>
        <sz val="11"/>
        <color rgb="FF0000FF"/>
        <rFont val="Times New Roman CE"/>
        <charset val="238"/>
      </rPr>
      <t>2021</t>
    </r>
    <r>
      <rPr>
        <sz val="11"/>
        <rFont val="Times New Roman CE"/>
        <charset val="238"/>
      </rPr>
      <t xml:space="preserve"> roku                                      (za lata 2020-2021, wyd. 2022)</t>
    </r>
  </si>
  <si>
    <r>
      <t xml:space="preserve"> w </t>
    </r>
    <r>
      <rPr>
        <b/>
        <sz val="11"/>
        <color indexed="12"/>
        <rFont val="Times New Roman CE"/>
        <charset val="238"/>
      </rPr>
      <t xml:space="preserve">2022 </t>
    </r>
    <r>
      <rPr>
        <sz val="11"/>
        <rFont val="Times New Roman CE"/>
        <charset val="238"/>
      </rPr>
      <t>roku                                      (za lata 2021-2022, wyd. 2023)</t>
    </r>
  </si>
  <si>
    <r>
      <t xml:space="preserve"> w </t>
    </r>
    <r>
      <rPr>
        <b/>
        <sz val="11"/>
        <color indexed="12"/>
        <rFont val="Times New Roman CE"/>
        <charset val="238"/>
      </rPr>
      <t xml:space="preserve">2023 </t>
    </r>
    <r>
      <rPr>
        <sz val="11"/>
        <rFont val="Times New Roman CE"/>
        <charset val="238"/>
      </rPr>
      <t>roku                                      (za lata 2022-2023, wyd. 2024)</t>
    </r>
  </si>
  <si>
    <t>Wystarczająco chłodne w lecie</t>
  </si>
  <si>
    <t>Niewystarczająco chłodne w lecie</t>
  </si>
  <si>
    <r>
      <rPr>
        <sz val="10"/>
        <rFont val="Times New Roman"/>
        <family val="1"/>
        <charset val="238"/>
      </rPr>
      <t xml:space="preserve">1)  </t>
    </r>
    <r>
      <rPr>
        <sz val="10"/>
        <rFont val="Times New Roman"/>
        <family val="1"/>
      </rPr>
      <t xml:space="preserve">Wartości równe 0 traktujemy jako prawidłowe, ponieważ niektóre gospodarstwa domowe pozyskiwały drewno </t>
    </r>
    <r>
      <rPr>
        <sz val="10"/>
        <rFont val="Times New Roman"/>
        <family val="1"/>
        <charset val="238"/>
      </rPr>
      <t>bezpłatnie.</t>
    </r>
  </si>
  <si>
    <t>1)  Ceny równe 0 traktujemy jako prawidłowe, ponieważ niektóre gospodarstwa domowe pozyskiwały drewno bezpłatnie.</t>
  </si>
  <si>
    <r>
      <t>Energia elektryczna do napędu samochodów</t>
    </r>
    <r>
      <rPr>
        <vertAlign val="superscript"/>
        <sz val="11"/>
        <rFont val="Times New Roman"/>
        <family val="1"/>
      </rPr>
      <t>2)</t>
    </r>
  </si>
  <si>
    <r>
      <rPr>
        <sz val="12"/>
        <rFont val="Times New Roman CE"/>
        <charset val="238"/>
      </rPr>
      <t xml:space="preserve"> w </t>
    </r>
    <r>
      <rPr>
        <b/>
        <sz val="12"/>
        <color indexed="12"/>
        <rFont val="Times New Roman CE"/>
        <charset val="238"/>
      </rPr>
      <t>2019</t>
    </r>
    <r>
      <rPr>
        <sz val="12"/>
        <rFont val="Times New Roman CE"/>
        <charset val="238"/>
      </rPr>
      <t xml:space="preserve"> roku</t>
    </r>
    <r>
      <rPr>
        <sz val="11"/>
        <rFont val="Times New Roman CE"/>
        <charset val="238"/>
      </rPr>
      <t xml:space="preserve">     </t>
    </r>
    <r>
      <rPr>
        <sz val="10"/>
        <rFont val="Times New Roman CE"/>
        <charset val="238"/>
      </rPr>
      <t xml:space="preserve">                                    </t>
    </r>
    <r>
      <rPr>
        <sz val="11"/>
        <rFont val="Times New Roman CE"/>
        <charset val="238"/>
      </rPr>
      <t xml:space="preserve"> (z roku 2012, 2015 i 2018)</t>
    </r>
  </si>
  <si>
    <r>
      <t xml:space="preserve">kineskopowy </t>
    </r>
    <r>
      <rPr>
        <vertAlign val="superscript"/>
        <sz val="11"/>
        <rFont val="Times New Roman"/>
        <family val="1"/>
      </rPr>
      <t>1)</t>
    </r>
  </si>
  <si>
    <r>
      <t xml:space="preserve">z płaskim ekranem (do odbioru telewizji  cyfrowej) </t>
    </r>
    <r>
      <rPr>
        <vertAlign val="superscript"/>
        <sz val="11"/>
        <rFont val="Times New Roman"/>
        <family val="1"/>
      </rPr>
      <t>1)</t>
    </r>
  </si>
  <si>
    <r>
      <t>inny</t>
    </r>
    <r>
      <rPr>
        <vertAlign val="superscript"/>
        <sz val="11"/>
        <rFont val="Times New Roman"/>
        <family val="1"/>
      </rPr>
      <t xml:space="preserve"> 1)</t>
    </r>
  </si>
  <si>
    <r>
      <t xml:space="preserve">Zestaw kina domowego </t>
    </r>
    <r>
      <rPr>
        <vertAlign val="superscript"/>
        <sz val="11"/>
        <rFont val="Times New Roman"/>
        <family val="1"/>
      </rPr>
      <t>1)</t>
    </r>
  </si>
  <si>
    <r>
      <t xml:space="preserve">Radio, radiomagnetofon (w tym z odtwarzaczem płyt), wieża </t>
    </r>
    <r>
      <rPr>
        <vertAlign val="superscript"/>
        <sz val="11"/>
        <rFont val="Times New Roman"/>
        <family val="1"/>
      </rPr>
      <t>1)</t>
    </r>
  </si>
  <si>
    <r>
      <t>Średnia                cena paliwa                  w roku 2023</t>
    </r>
    <r>
      <rPr>
        <vertAlign val="superscript"/>
        <sz val="10"/>
        <rFont val="Times New Roman"/>
        <family val="1"/>
      </rPr>
      <t>1)</t>
    </r>
  </si>
  <si>
    <r>
      <t>Kuchenka mikrofalowa</t>
    </r>
    <r>
      <rPr>
        <vertAlign val="superscript"/>
        <sz val="11"/>
        <rFont val="Times New Roman"/>
        <family val="1"/>
        <charset val="238"/>
      </rPr>
      <t xml:space="preserve">1) </t>
    </r>
  </si>
  <si>
    <t>Tabl. 28.  Charakterystyka wartości nośników energii zużytych na 1 osobę zamieszkującą w mieszkaniu</t>
  </si>
  <si>
    <t xml:space="preserve">Współczynnik przenikania ciepła przez okna </t>
  </si>
  <si>
    <r>
      <t>W/m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×K</t>
    </r>
  </si>
  <si>
    <r>
      <t>Współczynnik przenikania ciepła przez okna w W/m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×K</t>
    </r>
  </si>
  <si>
    <t>do 0,8</t>
  </si>
  <si>
    <t>ponad 1,2</t>
  </si>
  <si>
    <t>F.  Mieszkania według współczynnika przenikania ciepła przez okna</t>
  </si>
  <si>
    <t>Kraj</t>
  </si>
  <si>
    <t>w TJ</t>
  </si>
  <si>
    <t>UE-27</t>
  </si>
  <si>
    <t xml:space="preserve">Austria </t>
  </si>
  <si>
    <t xml:space="preserve">Belgia </t>
  </si>
  <si>
    <t xml:space="preserve">Bułgaria </t>
  </si>
  <si>
    <t>Chorwacja</t>
  </si>
  <si>
    <t xml:space="preserve">Cypr </t>
  </si>
  <si>
    <t>Czechy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</si>
  <si>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</si>
  <si>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</si>
  <si>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</si>
  <si>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</si>
  <si>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</si>
  <si>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</si>
  <si>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</si>
  <si>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</si>
  <si>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</si>
  <si>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</si>
  <si>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</si>
  <si>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Niderlandy </t>
  </si>
  <si>
    <t xml:space="preserve">Niemcy </t>
  </si>
  <si>
    <t xml:space="preserve">Polska </t>
  </si>
  <si>
    <t xml:space="preserve">Portugalia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</si>
  <si>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</si>
  <si>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</si>
  <si>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</si>
  <si>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</si>
  <si>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</si>
  <si>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Włochy </t>
  </si>
  <si>
    <t>Źródło: Eurostat</t>
  </si>
  <si>
    <t>Ludność</t>
  </si>
  <si>
    <t>Energia         ogółem</t>
  </si>
  <si>
    <t>Cieplo z sieci</t>
  </si>
  <si>
    <t>Gaz ciekły           LPG</t>
  </si>
  <si>
    <t>Lekki olej opałowy</t>
  </si>
  <si>
    <t>Węgiel             kamienny</t>
  </si>
  <si>
    <t>Węgiel                brunatny</t>
  </si>
  <si>
    <t>Koks</t>
  </si>
  <si>
    <t>Biomasa             stała</t>
  </si>
  <si>
    <r>
      <t>Inne rodzaje biomasy</t>
    </r>
    <r>
      <rPr>
        <vertAlign val="superscript"/>
        <sz val="11"/>
        <rFont val="Times New Roman"/>
        <family val="1"/>
        <charset val="238"/>
      </rPr>
      <t>1)</t>
    </r>
  </si>
  <si>
    <t>Energia              słoneczna</t>
  </si>
  <si>
    <t>Energia            geotermalna</t>
  </si>
  <si>
    <t>Ciepło otoczenia       (pompy ciepła)</t>
  </si>
  <si>
    <t>Inne paliwa ciekłe</t>
  </si>
  <si>
    <t>Inne paliwa stałe</t>
  </si>
  <si>
    <r>
      <t>Energia odnawialna</t>
    </r>
    <r>
      <rPr>
        <vertAlign val="superscript"/>
        <sz val="11"/>
        <rFont val="Times New Roman"/>
        <family val="1"/>
        <charset val="238"/>
      </rPr>
      <t>2)</t>
    </r>
  </si>
  <si>
    <t>w tys.</t>
  </si>
  <si>
    <t>Włochy</t>
  </si>
  <si>
    <r>
      <t>1)</t>
    </r>
    <r>
      <rPr>
        <sz val="10"/>
        <rFont val="Times New Roman"/>
        <family val="1"/>
      </rPr>
      <t xml:space="preserve">  Do tej grupy nośników zaliczono węgiel drzewny, biogazy i biopaliwa ciekłe.</t>
    </r>
  </si>
  <si>
    <r>
      <t>2)</t>
    </r>
    <r>
      <rPr>
        <sz val="10"/>
        <rFont val="Times New Roman"/>
        <family val="1"/>
      </rPr>
      <t xml:space="preserve">  Energia odnawialna obejmuje biomasę, energię słoneczną, energię geotermalną i ciepło otoczenia.</t>
    </r>
  </si>
  <si>
    <t>Energia ogółem</t>
  </si>
  <si>
    <t>Gaz ciekły    LPG</t>
  </si>
  <si>
    <t>Lekki olej                        opałowy</t>
  </si>
  <si>
    <t>Węgiel                kamienny</t>
  </si>
  <si>
    <t>Węgiel                              brunatny</t>
  </si>
  <si>
    <r>
      <t>Inne rodzaje biomasy</t>
    </r>
    <r>
      <rPr>
        <vertAlign val="superscript"/>
        <sz val="9"/>
        <rFont val="Times New Roman"/>
        <family val="1"/>
        <charset val="238"/>
      </rPr>
      <t>1)</t>
    </r>
  </si>
  <si>
    <t>Energia                słoneczna</t>
  </si>
  <si>
    <t>Inne paliwa              ciekłe</t>
  </si>
  <si>
    <t>Inne paliwa                    stałe</t>
  </si>
  <si>
    <r>
      <t>Energia                odnawialna</t>
    </r>
    <r>
      <rPr>
        <vertAlign val="superscript"/>
        <sz val="9"/>
        <rFont val="Times New Roman"/>
        <family val="1"/>
        <charset val="238"/>
      </rPr>
      <t>2)</t>
    </r>
  </si>
  <si>
    <t>w GJ</t>
  </si>
  <si>
    <r>
      <t>Energia                odnawialna</t>
    </r>
    <r>
      <rPr>
        <vertAlign val="superscript"/>
        <sz val="11"/>
        <rFont val="Times New Roman"/>
        <family val="1"/>
        <charset val="238"/>
      </rPr>
      <t>2)</t>
    </r>
  </si>
  <si>
    <t>wTJ</t>
  </si>
  <si>
    <t>Wysokie Koszty, Niskie Dochody 
(LIHC)</t>
  </si>
  <si>
    <t>Podwójna mediana wydatków na energię
(2M)</t>
  </si>
  <si>
    <t>Zdolność do terminowego opłacania rachunków
(Bills)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</si>
  <si>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</si>
  <si>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</si>
  <si>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</si>
  <si>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</si>
  <si>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</si>
  <si>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</si>
  <si>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</si>
  <si>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</si>
  <si>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</si>
  <si>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</si>
  <si>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</si>
  <si>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</si>
  <si>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</si>
  <si>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</si>
  <si>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</si>
  <si>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</si>
  <si>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</si>
  <si>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Źródło: Na podstawie wyników badania statystycznego 1.25.01 Budżety gospodarstw domowych</t>
  </si>
  <si>
    <t>Dom jednorodzinny w zabudowie szeregowej lub bliźniaczej</t>
  </si>
  <si>
    <t>Udziały mieszkań</t>
  </si>
  <si>
    <t xml:space="preserve">Udziały mieszkań według powierzchni użytkowej </t>
  </si>
  <si>
    <t xml:space="preserve">Udziały mieszkań według liczby osób zamieszkujących </t>
  </si>
  <si>
    <t xml:space="preserve">Udziały mieszkań </t>
  </si>
  <si>
    <t>1) 1,93% mieszkań miało równocześnie wodę z sieci i z ujęcia własnego.</t>
  </si>
  <si>
    <t>1) 0,08% gospodarstw domowych  prowadziło produkcyjną działalność rolniczą i równocześnie użytkowało działkę.</t>
  </si>
  <si>
    <t xml:space="preserve">Udziały gospodarstw  </t>
  </si>
  <si>
    <r>
      <rPr>
        <sz val="10"/>
        <rFont val="Times New Roman"/>
        <family val="1"/>
        <charset val="238"/>
      </rPr>
      <t xml:space="preserve">1) </t>
    </r>
    <r>
      <rPr>
        <sz val="10"/>
        <rFont val="Times New Roman"/>
        <family val="1"/>
      </rPr>
      <t>Dane pochodzą z kwestionariusza BR-04.</t>
    </r>
  </si>
  <si>
    <r>
      <rPr>
        <sz val="10"/>
        <rFont val="Times New Roman"/>
        <family val="1"/>
        <charset val="238"/>
      </rPr>
      <t>1)</t>
    </r>
    <r>
      <rPr>
        <sz val="10"/>
        <rFont val="Times New Roman"/>
        <family val="1"/>
      </rPr>
      <t xml:space="preserve"> Dane pochodzą z kwestionariusza BR-04.</t>
    </r>
  </si>
  <si>
    <r>
      <rPr>
        <sz val="10"/>
        <rFont val="Times New Roman"/>
        <family val="1"/>
        <charset val="238"/>
      </rPr>
      <t>1)</t>
    </r>
    <r>
      <rPr>
        <sz val="10"/>
        <rFont val="Times New Roman"/>
        <family val="1"/>
      </rPr>
      <t xml:space="preserve">  Brak zimnej wody bieżącej w mieszkaniu.</t>
    </r>
  </si>
  <si>
    <r>
      <t>Udziały gospodarstw domowych</t>
    </r>
    <r>
      <rPr>
        <sz val="11"/>
        <color rgb="FF5F5F5F"/>
        <rFont val="Times New Roman"/>
        <family val="1"/>
        <charset val="238"/>
      </rPr>
      <t xml:space="preserve">  </t>
    </r>
  </si>
  <si>
    <t xml:space="preserve">Drewno opałowe z zadrzewień śródpolnych                       i przydomowych </t>
  </si>
  <si>
    <t xml:space="preserve">Udziały gospodarstw domowych </t>
  </si>
  <si>
    <t xml:space="preserve">Udziały samochodów </t>
  </si>
  <si>
    <r>
      <rPr>
        <sz val="10"/>
        <rFont val="Times New Roman"/>
        <family val="1"/>
        <charset val="238"/>
      </rPr>
      <t>1)</t>
    </r>
    <r>
      <rPr>
        <sz val="10"/>
        <rFont val="Times New Roman"/>
        <family val="1"/>
      </rPr>
      <t xml:space="preserve">  Dane nie obejmują samochodów z instalacją LPG.</t>
    </r>
  </si>
  <si>
    <t>1) Dane z bazy BDL (GUS) dot. liczby mieszkań ogółem</t>
  </si>
  <si>
    <t>Ogółem żarówki w mieszkaniu                       i na zewnątrz budynku</t>
  </si>
  <si>
    <t>2) Dane NSP2021 dot. mieszkań zamieszkanych (wg stanu na grudzień 2023 r.)</t>
  </si>
  <si>
    <t>1)  Do tej grupy nośników zaliczono węgiel drzewny, biogazy i biopaliwa ciekłe.</t>
  </si>
  <si>
    <t>2)  Energia odnawialna obejmuje biomasę, energię słoneczną, energię geotermalną i ciepło otoczenia.</t>
  </si>
  <si>
    <r>
      <t xml:space="preserve">Krajowa populacja gospodarstw domowych
stan na dzień: 31.03.2022 </t>
    </r>
    <r>
      <rPr>
        <vertAlign val="superscript"/>
        <sz val="10"/>
        <rFont val="Times New Roman"/>
        <family val="1"/>
        <charset val="238"/>
      </rPr>
      <t>2)</t>
    </r>
  </si>
  <si>
    <r>
      <t xml:space="preserve">Krajowa populacja 
gospodarstw domowych 
w 2023 r. </t>
    </r>
    <r>
      <rPr>
        <vertAlign val="superscript"/>
        <sz val="10"/>
        <rFont val="Times New Roman"/>
        <family val="1"/>
        <charset val="238"/>
      </rPr>
      <t>1)</t>
    </r>
  </si>
  <si>
    <t xml:space="preserve"> użytkujące dany nośnik</t>
  </si>
  <si>
    <t>z których uzyskano obie informacje: o ilości i  należności</t>
  </si>
  <si>
    <t>Tabl. 21.  Charakterystyka wartości zużytych nośników energii (zł)</t>
  </si>
  <si>
    <t>Ilość  (jm)</t>
  </si>
  <si>
    <t>Wartość  (zł)</t>
  </si>
  <si>
    <t>Cena (zł/jm)</t>
  </si>
  <si>
    <r>
      <t>kWh/m</t>
    </r>
    <r>
      <rPr>
        <vertAlign val="superscript"/>
        <sz val="10"/>
        <rFont val="Times New Roman"/>
        <family val="1"/>
        <charset val="238"/>
      </rPr>
      <t>2</t>
    </r>
  </si>
  <si>
    <r>
      <t>GJ/m</t>
    </r>
    <r>
      <rPr>
        <vertAlign val="superscript"/>
        <sz val="10"/>
        <rFont val="Times New Roman"/>
        <family val="1"/>
        <charset val="238"/>
      </rPr>
      <t>2</t>
    </r>
  </si>
  <si>
    <r>
      <t>kg/m</t>
    </r>
    <r>
      <rPr>
        <vertAlign val="superscript"/>
        <sz val="10"/>
        <rFont val="Times New Roman"/>
        <family val="1"/>
        <charset val="238"/>
      </rPr>
      <t>2</t>
    </r>
  </si>
  <si>
    <r>
      <t>l/m</t>
    </r>
    <r>
      <rPr>
        <vertAlign val="superscript"/>
        <sz val="10"/>
        <rFont val="Times New Roman"/>
        <family val="1"/>
        <charset val="238"/>
      </rPr>
      <t>2</t>
    </r>
  </si>
  <si>
    <t xml:space="preserve">      </t>
  </si>
  <si>
    <t>Tabl. 25.  Charakterystyka ilości nośników energii zużytych na jednostkę powierzchni użytkowej mieszkania</t>
  </si>
  <si>
    <t>Tabl. 26.  Charakterystyka wartości nośników energii zużytych na jednostkę powierzchni użytkowej mieszkania (w zł/m2)</t>
  </si>
  <si>
    <t>Tabl. 25-26.  Charakterystyka ilości i wartości nośników energii zużytych na jednostkę powierzchni użytkowej mieszkania</t>
  </si>
  <si>
    <r>
      <t>zł/m</t>
    </r>
    <r>
      <rPr>
        <vertAlign val="superscript"/>
        <sz val="10"/>
        <rFont val="Times New Roman"/>
        <family val="1"/>
        <charset val="238"/>
      </rPr>
      <t>2</t>
    </r>
  </si>
  <si>
    <t>Wartość</t>
  </si>
  <si>
    <t>Ilość</t>
  </si>
  <si>
    <t>Zmienna</t>
  </si>
  <si>
    <t>Tabl. 29.  Gospodarstwa domowe wykorzystujące paliwa z biomasy według rodzajów paliw i źródeł ich pochodzenia</t>
  </si>
  <si>
    <t xml:space="preserve">       </t>
  </si>
  <si>
    <t>Zużycie krajowe energii (TJ)</t>
  </si>
  <si>
    <t>Zużycie energii w gospodarstwach domowych (GJ)</t>
  </si>
  <si>
    <t>Zużycie energii w gospodarstwach domowych (GJ/mieszk.)</t>
  </si>
  <si>
    <t>Gospodarstwa domowe w  zużyciu krajowym energii (%)</t>
  </si>
  <si>
    <t>Liczba gospodarstw domowych</t>
  </si>
  <si>
    <t>Średnia liczba osób w gospodarstwie domowym</t>
  </si>
  <si>
    <t xml:space="preserve">Chorwacja </t>
  </si>
  <si>
    <t xml:space="preserve">Czechy </t>
  </si>
  <si>
    <t>Tabl. 2.1.  Udziały urządzeń w poszczególnych klasach efektywności energetycznej</t>
  </si>
  <si>
    <t>Rodzaje urządzeń</t>
  </si>
  <si>
    <r>
      <t>w klasie A</t>
    </r>
    <r>
      <rPr>
        <vertAlign val="superscript"/>
        <sz val="10"/>
        <color indexed="8"/>
        <rFont val="Times New Roman"/>
        <family val="1"/>
        <charset val="238"/>
      </rPr>
      <t>1)</t>
    </r>
  </si>
  <si>
    <t xml:space="preserve"> w klasach od B do G</t>
  </si>
  <si>
    <t xml:space="preserve">dla których brak danych </t>
  </si>
  <si>
    <t xml:space="preserve">Chłodziarko-zamrażarki </t>
  </si>
  <si>
    <t xml:space="preserve">Chłodziarki </t>
  </si>
  <si>
    <t xml:space="preserve">Zamrażarki </t>
  </si>
  <si>
    <t xml:space="preserve">Pralki automatyczne </t>
  </si>
  <si>
    <t xml:space="preserve">Pralko-suszarki </t>
  </si>
  <si>
    <t xml:space="preserve">Zmywarki do naczyń </t>
  </si>
  <si>
    <t xml:space="preserve">Piekarniki kuchenek elektrycznych  </t>
  </si>
  <si>
    <t xml:space="preserve">Samodzielne piekarniki elektryczne </t>
  </si>
  <si>
    <t xml:space="preserve">Piekarniki kuchenek gazowo-elektrycznych </t>
  </si>
  <si>
    <r>
      <rPr>
        <sz val="11"/>
        <color rgb="FF000000"/>
        <rFont val="Times New Roman"/>
        <family val="1"/>
        <charset val="238"/>
      </rPr>
      <t xml:space="preserve">1) </t>
    </r>
    <r>
      <rPr>
        <sz val="11"/>
        <color indexed="8"/>
        <rFont val="Times New Roman"/>
        <family val="1"/>
        <charset val="238"/>
      </rPr>
      <t>Klasa A obejmuje następujace klasy: A+, A++ i A+++</t>
    </r>
  </si>
  <si>
    <r>
      <rPr>
        <u/>
        <sz val="11"/>
        <rFont val="Times New Roman"/>
        <family val="1"/>
      </rPr>
      <t>Uwaga:</t>
    </r>
    <r>
      <rPr>
        <sz val="11"/>
        <rFont val="Times New Roman"/>
        <family val="1"/>
      </rPr>
      <t xml:space="preserve"> do klasy A zostały dodane również urządzenia dot. nowych klas, zgodnie z regulacjami dla wybranego sprzętu AGD (obowiązującymi od 1 marca 2021 r.)</t>
    </r>
  </si>
  <si>
    <t>Tabl. 3.1.  Zużycie nośników energii i wydatki gospodarstw domowych</t>
  </si>
  <si>
    <t>Średnie roczne zużycie                                 w gospodarstwie domowym</t>
  </si>
  <si>
    <r>
      <t>Zużycie krajowe w gospodarstwach domowych</t>
    </r>
    <r>
      <rPr>
        <vertAlign val="superscript"/>
        <sz val="11"/>
        <color indexed="8"/>
        <rFont val="Times New Roman"/>
        <family val="1"/>
        <charset val="238"/>
      </rPr>
      <t>1)</t>
    </r>
  </si>
  <si>
    <t>ilość</t>
  </si>
  <si>
    <t>wartość</t>
  </si>
  <si>
    <t>w mln zł</t>
  </si>
  <si>
    <r>
      <t xml:space="preserve">Nośniki energii </t>
    </r>
    <r>
      <rPr>
        <vertAlign val="superscript"/>
        <sz val="11"/>
        <rFont val="Times New Roman"/>
        <family val="1"/>
        <charset val="238"/>
      </rPr>
      <t>2)</t>
    </r>
    <r>
      <rPr>
        <sz val="11"/>
        <rFont val="Times New Roman"/>
        <family val="1"/>
        <charset val="238"/>
      </rPr>
      <t xml:space="preserve"> </t>
    </r>
  </si>
  <si>
    <r>
      <t xml:space="preserve">Paliwa silnikowe </t>
    </r>
    <r>
      <rPr>
        <vertAlign val="superscript"/>
        <sz val="11"/>
        <rFont val="Times New Roman"/>
        <family val="1"/>
        <charset val="238"/>
      </rPr>
      <t>3)</t>
    </r>
    <r>
      <rPr>
        <sz val="11"/>
        <rFont val="Times New Roman"/>
        <family val="1"/>
        <charset val="238"/>
      </rPr>
      <t xml:space="preserve"> </t>
    </r>
  </si>
  <si>
    <r>
      <t>1)</t>
    </r>
    <r>
      <rPr>
        <sz val="10"/>
        <color indexed="8"/>
        <rFont val="Times New Roman"/>
        <family val="1"/>
        <charset val="238"/>
      </rPr>
      <t xml:space="preserve">  Dane dotyczące zużycia krajowego nośników zostały obliczone na podstawie wyników badania.</t>
    </r>
  </si>
  <si>
    <r>
      <t>2)</t>
    </r>
    <r>
      <rPr>
        <sz val="10"/>
        <color indexed="8"/>
        <rFont val="Times New Roman"/>
        <family val="1"/>
        <charset val="238"/>
      </rPr>
      <t xml:space="preserve">  Bez ciepłej wody.</t>
    </r>
  </si>
  <si>
    <r>
      <t>3)</t>
    </r>
    <r>
      <rPr>
        <sz val="10"/>
        <color indexed="8"/>
        <rFont val="Times New Roman"/>
        <family val="1"/>
        <charset val="238"/>
      </rPr>
      <t xml:space="preserve">  Dane dla paliw silnikowych dotyczą tylko gospodarstw domowych, które użytkowały samochody osobowe.</t>
    </r>
  </si>
  <si>
    <t>Tabl. 3.2.  Średnie zużycie, wydatki i ceny energii elektrycznej w gospodarstwach domowych</t>
  </si>
  <si>
    <t>Miary statystyczne</t>
  </si>
  <si>
    <t xml:space="preserve">Wartość </t>
  </si>
  <si>
    <t>Cena</t>
  </si>
  <si>
    <t>razem</t>
  </si>
  <si>
    <t>w tym gospodarstwa prowadzące działalność rolniczą</t>
  </si>
  <si>
    <r>
      <t>w</t>
    </r>
    <r>
      <rPr>
        <sz val="11"/>
        <color indexed="8"/>
        <rFont val="Times New Roman"/>
        <family val="1"/>
        <charset val="238"/>
      </rPr>
      <t xml:space="preserve"> zł</t>
    </r>
  </si>
  <si>
    <r>
      <t>w</t>
    </r>
    <r>
      <rPr>
        <sz val="11"/>
        <color indexed="8"/>
        <rFont val="Times New Roman"/>
        <family val="1"/>
        <charset val="238"/>
      </rPr>
      <t xml:space="preserve"> zł/kWh</t>
    </r>
  </si>
  <si>
    <r>
      <t>w</t>
    </r>
    <r>
      <rPr>
        <sz val="11"/>
        <color indexed="8"/>
        <rFont val="Times New Roman"/>
        <family val="1"/>
        <charset val="238"/>
      </rPr>
      <t xml:space="preserve"> zł/GJ</t>
    </r>
  </si>
  <si>
    <t xml:space="preserve">Średnia arytmetyczna </t>
  </si>
  <si>
    <t xml:space="preserve">Mediana </t>
  </si>
  <si>
    <t xml:space="preserve">Zakres decylowy </t>
  </si>
  <si>
    <t>937 - 4 045</t>
  </si>
  <si>
    <t>3,4 - 14,6</t>
  </si>
  <si>
    <t>1 180 - 10 311</t>
  </si>
  <si>
    <t>4,3 - 37,1</t>
  </si>
  <si>
    <t>832 - 3 060</t>
  </si>
  <si>
    <t>0,79 - 1,17</t>
  </si>
  <si>
    <t>220,05 - 325,91</t>
  </si>
  <si>
    <t>Tabl. 3.3.  Średnie zużycie, wydatki i ceny ciepła sieciowego w gospodarstwach domowych</t>
  </si>
  <si>
    <t xml:space="preserve">Ilość  </t>
  </si>
  <si>
    <t>w zł/GJ</t>
  </si>
  <si>
    <t xml:space="preserve"> Średnia arytmetyczna </t>
  </si>
  <si>
    <t xml:space="preserve"> Mediana </t>
  </si>
  <si>
    <t xml:space="preserve"> Zakres decylowy </t>
  </si>
  <si>
    <t>16,9 - 52,8</t>
  </si>
  <si>
    <t>900 - 3 013</t>
  </si>
  <si>
    <t>86,4 - 110,5</t>
  </si>
  <si>
    <t>Tabl. 3.4.  Średnie zużycie, wydatki i ceny ciepłej wody w gospodarstwach domowych</t>
  </si>
  <si>
    <r>
      <t>w m</t>
    </r>
    <r>
      <rPr>
        <vertAlign val="superscript"/>
        <sz val="11"/>
        <color indexed="8"/>
        <rFont val="Times New Roman"/>
        <family val="1"/>
        <charset val="238"/>
      </rPr>
      <t>3</t>
    </r>
  </si>
  <si>
    <r>
      <t>w zł/m</t>
    </r>
    <r>
      <rPr>
        <vertAlign val="superscript"/>
        <sz val="11"/>
        <color indexed="8"/>
        <rFont val="Times New Roman"/>
        <family val="1"/>
        <charset val="238"/>
      </rPr>
      <t>3</t>
    </r>
  </si>
  <si>
    <t>14,8 - 102,6</t>
  </si>
  <si>
    <t>460 - 1 904</t>
  </si>
  <si>
    <t>15,2 - 57,9</t>
  </si>
  <si>
    <t>Tabl. 3.5.  Średnie zużycie, wydatki i ceny gazu ziemnego w gospodarstwach domowych</t>
  </si>
  <si>
    <t xml:space="preserve">Ilość </t>
  </si>
  <si>
    <t>591 - 9 325</t>
  </si>
  <si>
    <t>2,1 - 33,6</t>
  </si>
  <si>
    <t>206 - 3 458</t>
  </si>
  <si>
    <t>0,25 - 0,34</t>
  </si>
  <si>
    <t xml:space="preserve">68,3 - 93,5 </t>
  </si>
  <si>
    <t>Tabl. 3.6.  Średnie zużycie, wydatki i ceny gazu ciekłego w gospodarstwach domowych</t>
  </si>
  <si>
    <t>w kg</t>
  </si>
  <si>
    <t>w zł/kg</t>
  </si>
  <si>
    <t>1,7 - 7,1</t>
  </si>
  <si>
    <t>222 - 873</t>
  </si>
  <si>
    <t>5,62 - 6,60</t>
  </si>
  <si>
    <t>118,9 - 139,6</t>
  </si>
  <si>
    <t>Tabl. 3.7.  Średnie zużycie, wydatki i ceny oleju opałowego w gospodarstwach domowych</t>
  </si>
  <si>
    <t>573 - 1 457</t>
  </si>
  <si>
    <t>20,6 - 52,3</t>
  </si>
  <si>
    <t>3 429 - 4 293</t>
  </si>
  <si>
    <t>1,82 - 4,47</t>
  </si>
  <si>
    <t>50,7 - 124,4</t>
  </si>
  <si>
    <t>Tabl. 3.8.  Średnie zużycie, wydatki i ceny węgla kamiennego w gospodarstwach domowych</t>
  </si>
  <si>
    <t>w t</t>
  </si>
  <si>
    <t>w zł/t</t>
  </si>
  <si>
    <t>0,8 - 4,4</t>
  </si>
  <si>
    <t>21,6 - 114,0</t>
  </si>
  <si>
    <t>1 694 - 4 994</t>
  </si>
  <si>
    <t>868,9 - 1 352,2</t>
  </si>
  <si>
    <t>33,4 - 52,0</t>
  </si>
  <si>
    <t xml:space="preserve">Tabl. 3.9.  Średnie zużycie, wydatki i ceny węgla brunatnego w gospodarstwach domowych </t>
  </si>
  <si>
    <t>0,4 - 5,2</t>
  </si>
  <si>
    <t>0,4 - 52,4</t>
  </si>
  <si>
    <t>50- 2 691</t>
  </si>
  <si>
    <t>176,3 - 1 591,6</t>
  </si>
  <si>
    <t>17,6 - 159,2</t>
  </si>
  <si>
    <t>Tabl. 3.10.  Średnie zużycie, wydatki i ceny koksu w gospodarstwach domowych</t>
  </si>
  <si>
    <t>1,7 - 4,7</t>
  </si>
  <si>
    <t>47,5 - 131,9</t>
  </si>
  <si>
    <t>4241 - 6 600</t>
  </si>
  <si>
    <t>884,6 - 1 442,5</t>
  </si>
  <si>
    <t>31,6 - 51,5</t>
  </si>
  <si>
    <t>1,4 - 20,1</t>
  </si>
  <si>
    <t>9,8 - 140,9</t>
  </si>
  <si>
    <t>0 - 2 930</t>
  </si>
  <si>
    <t>0 - 202,9</t>
  </si>
  <si>
    <t>0 - 29,0</t>
  </si>
  <si>
    <t>1,1 - 27,8</t>
  </si>
  <si>
    <t>7,9 - 194,6</t>
  </si>
  <si>
    <t>142 - 7 816</t>
  </si>
  <si>
    <t>102,9 - 491,0</t>
  </si>
  <si>
    <t>14,7 - 70,1</t>
  </si>
  <si>
    <t>J.m.</t>
  </si>
  <si>
    <t>Ogrzewanie pomieszczeń</t>
  </si>
  <si>
    <t>Ogrzewanie wody</t>
  </si>
  <si>
    <t>Gotowanie posiłków</t>
  </si>
  <si>
    <t>Oświetlenie (razem z urządzeniami elektrycznymi)</t>
  </si>
  <si>
    <t>Ciepło</t>
  </si>
  <si>
    <t>TJ (GCV)</t>
  </si>
  <si>
    <t>Paliwa stałe</t>
  </si>
  <si>
    <t>tys.t</t>
  </si>
  <si>
    <t>Produkty naftowe</t>
  </si>
  <si>
    <t xml:space="preserve"> w tym:</t>
  </si>
  <si>
    <t xml:space="preserve"> </t>
  </si>
  <si>
    <t xml:space="preserve"> LPG</t>
  </si>
  <si>
    <t>olej opałowy</t>
  </si>
  <si>
    <t>Energia odnawialna                                i odpadowa</t>
  </si>
  <si>
    <t xml:space="preserve"> z tego:</t>
  </si>
  <si>
    <t>energia słoneczna</t>
  </si>
  <si>
    <t>biopaliwa stałe bez węgla drzewnego</t>
  </si>
  <si>
    <t>energia geotermalna i ciepło otoczenia</t>
  </si>
  <si>
    <t xml:space="preserve">Ogółem nośniki </t>
  </si>
  <si>
    <t>Tabl. 4.2.  Struktura zużycia nośników energii w gospodarstwach domowych według kierunków użytkowania</t>
  </si>
  <si>
    <t xml:space="preserve">   </t>
  </si>
  <si>
    <t>Kierunki użytkowania</t>
  </si>
  <si>
    <t>w GWh</t>
  </si>
  <si>
    <t>w PJ</t>
  </si>
  <si>
    <t xml:space="preserve">Ogółem </t>
  </si>
  <si>
    <t xml:space="preserve">Ogrzewanie pomieszczeń </t>
  </si>
  <si>
    <t xml:space="preserve">Ogrzewanie wody </t>
  </si>
  <si>
    <t xml:space="preserve">Gotowanie posiłków </t>
  </si>
  <si>
    <t>Tabl. 4.3.  Porównanie cen nośników energii w ujęciu nominalnym i realnym dla roku 2002, 2009, 2012, 2015, 2018, 2021, 2022 i 2023</t>
  </si>
  <si>
    <t>Średnia cena</t>
  </si>
  <si>
    <t xml:space="preserve">Nominalny wzrost cen </t>
  </si>
  <si>
    <t>Realny                 wzrost cen 2023/2002</t>
  </si>
  <si>
    <t>2023/2022</t>
  </si>
  <si>
    <t>2023/2021</t>
  </si>
  <si>
    <t>2023/2018</t>
  </si>
  <si>
    <t>2023/2015</t>
  </si>
  <si>
    <t>2023/2012</t>
  </si>
  <si>
    <t>2023/2009</t>
  </si>
  <si>
    <t>2023/2002</t>
  </si>
  <si>
    <r>
      <t xml:space="preserve">Ciepło z sieci </t>
    </r>
    <r>
      <rPr>
        <vertAlign val="superscript"/>
        <sz val="11"/>
        <color rgb="FF000000"/>
        <rFont val="Times New Roman"/>
        <family val="1"/>
        <charset val="238"/>
      </rPr>
      <t xml:space="preserve">1)  </t>
    </r>
  </si>
  <si>
    <r>
      <t xml:space="preserve">Ciepła woda z sieci </t>
    </r>
    <r>
      <rPr>
        <vertAlign val="superscript"/>
        <sz val="11"/>
        <color rgb="FF000000"/>
        <rFont val="Times New Roman"/>
        <family val="1"/>
        <charset val="238"/>
      </rPr>
      <t xml:space="preserve">1)  </t>
    </r>
  </si>
  <si>
    <r>
      <t>Gaz ziemny</t>
    </r>
    <r>
      <rPr>
        <vertAlign val="superscript"/>
        <sz val="11"/>
        <color rgb="FF000000"/>
        <rFont val="Times New Roman"/>
        <family val="1"/>
        <charset val="238"/>
      </rPr>
      <t xml:space="preserve"> 2)</t>
    </r>
  </si>
  <si>
    <t>Uwaga:  Skumulowany wskaźnik inflacji 2023/2002 wyniósł 92,6%.</t>
  </si>
  <si>
    <t>1)  Dane dot. ciepła sieciowego i cieplej wody z sieci za 2022 r. zostały skorygowane.</t>
  </si>
  <si>
    <t>2)  Dane za rok 2002, 2009 i 2012 dotyczą tylko gazu wysokometanowego.</t>
  </si>
  <si>
    <t>w tym</t>
  </si>
  <si>
    <t>pracowników</t>
  </si>
  <si>
    <t>rolników</t>
  </si>
  <si>
    <t>pracujących na własny rachunek</t>
  </si>
  <si>
    <t>emerytów              i rencistów</t>
  </si>
  <si>
    <t xml:space="preserve">Wydatki                                                                                           </t>
  </si>
  <si>
    <t>mediana</t>
  </si>
  <si>
    <t xml:space="preserve">Użytkowanie mieszkania lub domu                           i nośniki energii                                            </t>
  </si>
  <si>
    <r>
      <t>w tym:</t>
    </r>
    <r>
      <rPr>
        <sz val="11"/>
        <color indexed="8"/>
        <rFont val="Times New Roman"/>
        <family val="1"/>
        <charset val="238"/>
      </rPr>
      <t xml:space="preserve">                                                                   </t>
    </r>
  </si>
  <si>
    <t xml:space="preserve">opłaty na rzecz właścicieli oraz inne usługi związane z zamieszkiwaniem      </t>
  </si>
  <si>
    <t xml:space="preserve">zimna woda łącznie z usługami kanalizacyjnymi                                 </t>
  </si>
  <si>
    <t xml:space="preserve">nośniki energii                                                               </t>
  </si>
  <si>
    <t xml:space="preserve">energia elektryczna i gaz                                                    </t>
  </si>
  <si>
    <t xml:space="preserve">energia cieplna                                                               </t>
  </si>
  <si>
    <t xml:space="preserve">opał                                                                          </t>
  </si>
  <si>
    <t>Źródło: Budżety gospodarstw domowych w 2023 r., GUS 2024</t>
  </si>
  <si>
    <t>Tabl. 5.1.  Zużycie nośników energii w gospodarstwach domowych</t>
  </si>
  <si>
    <t>Zużycie w gospodarstwach domowych</t>
  </si>
  <si>
    <t>Udział gospodarstw domowych w zużyciu krajowym</t>
  </si>
  <si>
    <t>w jednostkach naturalnych</t>
  </si>
  <si>
    <t xml:space="preserve">Razem </t>
  </si>
  <si>
    <t>TWh</t>
  </si>
  <si>
    <t xml:space="preserve">Ciepło z sieci  </t>
  </si>
  <si>
    <t>PJ</t>
  </si>
  <si>
    <r>
      <t>Gaz ciekły (propan-butan)</t>
    </r>
    <r>
      <rPr>
        <vertAlign val="superscript"/>
        <sz val="11"/>
        <color indexed="8"/>
        <rFont val="Times New Roman"/>
        <family val="1"/>
        <charset val="238"/>
      </rPr>
      <t>1)</t>
    </r>
    <r>
      <rPr>
        <sz val="11"/>
        <color indexed="8"/>
        <rFont val="Times New Roman"/>
        <family val="1"/>
        <charset val="238"/>
      </rPr>
      <t xml:space="preserve"> </t>
    </r>
  </si>
  <si>
    <t xml:space="preserve">Oleje opałowe lekkie </t>
  </si>
  <si>
    <r>
      <t>Energia geotermalna</t>
    </r>
    <r>
      <rPr>
        <vertAlign val="superscript"/>
        <sz val="11"/>
        <color indexed="8"/>
        <rFont val="Times New Roman"/>
        <family val="1"/>
        <charset val="238"/>
      </rPr>
      <t>2)</t>
    </r>
    <r>
      <rPr>
        <sz val="11"/>
        <color indexed="8"/>
        <rFont val="Times New Roman"/>
        <family val="1"/>
        <charset val="238"/>
      </rPr>
      <t xml:space="preserve"> </t>
    </r>
  </si>
  <si>
    <t>1)  Obejmuje zużycie tylko do celów domowych (bez zużycia przez samochody).</t>
  </si>
  <si>
    <t>2)  Gospodarstwa domowe zużywają energię geotermalną otrzymaną w sposób pośredni, z sieci przedsiębiorstwa ciepłowniczego oraz ciepło otoczenia pozyskane z pomp ciepła.</t>
  </si>
  <si>
    <t>Tabl. 5.2.  Zużycie paliw przez samochody osobowe w gospodarstwach domowych</t>
  </si>
  <si>
    <t>w tys. t</t>
  </si>
  <si>
    <t xml:space="preserve">Razem  </t>
  </si>
  <si>
    <t>Tabl. 5.3.  Wielkości stopniodni grzania w latach 2002-2023</t>
  </si>
  <si>
    <t xml:space="preserve">Sd – roczne </t>
  </si>
  <si>
    <t>Źródło: Eurostat i Joint Research Center</t>
  </si>
  <si>
    <t>Zużycie w budynkach</t>
  </si>
  <si>
    <t>Względna różnica wielkości zużycia ocieplone/nieocieplone</t>
  </si>
  <si>
    <t>ocieplonych</t>
  </si>
  <si>
    <t>nieocieplonych</t>
  </si>
  <si>
    <r>
      <t>GJ/m</t>
    </r>
    <r>
      <rPr>
        <vertAlign val="superscript"/>
        <sz val="11"/>
        <color indexed="8"/>
        <rFont val="Times New Roman"/>
        <family val="1"/>
        <charset val="238"/>
      </rPr>
      <t>2</t>
    </r>
  </si>
  <si>
    <t xml:space="preserve">Gaz ziemny   </t>
  </si>
  <si>
    <r>
      <t>kWh/m</t>
    </r>
    <r>
      <rPr>
        <vertAlign val="superscript"/>
        <sz val="11"/>
        <color indexed="8"/>
        <rFont val="Times New Roman"/>
        <family val="1"/>
        <charset val="238"/>
      </rPr>
      <t>2</t>
    </r>
  </si>
  <si>
    <t xml:space="preserve">Węgiel kamienny  </t>
  </si>
  <si>
    <r>
      <t>kg/m</t>
    </r>
    <r>
      <rPr>
        <vertAlign val="superscript"/>
        <sz val="11"/>
        <color indexed="8"/>
        <rFont val="Times New Roman"/>
        <family val="1"/>
        <charset val="238"/>
      </rPr>
      <t>2</t>
    </r>
  </si>
  <si>
    <t xml:space="preserve">                  </t>
  </si>
  <si>
    <t>Tabl. 1.1.  Ludność, liczba gospodarstw domowych oraz średnia liczba osób w gospodarstwie domowym w Polsce i krajach Unii Europejskiej</t>
  </si>
  <si>
    <t xml:space="preserve">                 </t>
  </si>
  <si>
    <t>Tabl. 4.1.  Zużycie energii w gospodarstwach domowych w Polsce według nośników i kierunków użytkowania</t>
  </si>
  <si>
    <t>Tabl. 3.12.  Średnie zużycie, wydatki i ceny innego rodzaju biomasy w gospodarstwach domowych</t>
  </si>
  <si>
    <t>Tabl. 3.11.  Średnie zużycie, wydatki i ceny drewna opałowego w gospodarstwach domowych</t>
  </si>
  <si>
    <r>
      <t>Tabl. 5.4.  Zużycie wybranych nośników energii na cele grzewcze na 1 m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 xml:space="preserve"> powierzchni</t>
    </r>
    <r>
      <rPr>
        <b/>
        <sz val="12"/>
        <color theme="1"/>
        <rFont val="Times New Roman"/>
        <family val="1"/>
      </rPr>
      <t xml:space="preserve"> użytkowej mieszkania w budynkach ocieplonych i nieocieplonych</t>
    </r>
  </si>
  <si>
    <r>
      <t xml:space="preserve">Opracowano w ramach badania statystycznego </t>
    </r>
    <r>
      <rPr>
        <i/>
        <sz val="11"/>
        <rFont val="Times New Roman"/>
        <family val="1"/>
        <charset val="238"/>
      </rPr>
      <t>1.44.04 Badanie zużycia paliw i energii w gospodarstwach domowych</t>
    </r>
  </si>
  <si>
    <t>Szacunków danych dokonuje ARE S.A. na zlecenie MKiŚ.</t>
  </si>
  <si>
    <r>
      <t xml:space="preserve">Dane te stanowią uzupełnienie publikacji pn. </t>
    </r>
    <r>
      <rPr>
        <i/>
        <sz val="11"/>
        <rFont val="Times New Roman"/>
        <family val="1"/>
        <charset val="238"/>
      </rPr>
      <t xml:space="preserve">Zużycie energii w gospodarstwach domowych </t>
    </r>
    <r>
      <rPr>
        <sz val="11"/>
        <rFont val="Times New Roman"/>
        <family val="1"/>
        <charset val="238"/>
      </rPr>
      <t>wydawanej co 3 lata.</t>
    </r>
  </si>
  <si>
    <t>Z uwagi na trwającą rewizję danych niektóre wielkości mogą ulec zmianie; ew. zmiany zostaną uwzględnione w kolejnej edycji opracowania.</t>
  </si>
  <si>
    <t>Szacunki danych o zużyciu energii w gospodarstwach domowych w 2023 r.</t>
  </si>
  <si>
    <t>prowadzonego przez Prezesa GUS i ministra właściwego ds. energii.</t>
  </si>
  <si>
    <t>Spis tabel - załącznik 1</t>
  </si>
  <si>
    <t>Tabl. 5.  Gospodarstwa domowe wykorzystujące poszczególne nośniki energii w celach grzewczych, z wyszczególnieniem celów wykorzystania (%)</t>
  </si>
  <si>
    <t>Tabl. 8.  Wyposażenie gospodarstw domowych w kotły centralnego ogrzewania i ogrzewacze wody  na poszczególne nośniki energii</t>
  </si>
  <si>
    <t>Tabl. 9.  Wyposażenie gospodarstw domowych w urządzenia do gotowania posiłków</t>
  </si>
  <si>
    <t>Tabl. 11.  Wyposażenie gospodarstw domowych w urządzenia wentylacji mechanicznej i klimatyzacji</t>
  </si>
  <si>
    <t>Tabl. 13.  Wyposażenie gospodarstw domowych w żarówki</t>
  </si>
  <si>
    <t>Tabl. 19.  Gospodarstwa domowe, z których uzyskano informacje o ilościach zużycia i wartościach poszczególnych nośników energii (%)</t>
  </si>
  <si>
    <t>Tabl. 24.  Gospodarstwa domowe w poszczególnych przedziałach rocznego zużycia nośników energii</t>
  </si>
  <si>
    <t>Tabl. 32.  Wyposażenie gospodarstw domowych w samochody osobowe i charakterystyka techniczna samochodów</t>
  </si>
  <si>
    <t>Tabl. 33.  Samochody osobowe w gospodarstwach domowych - liczba samochodów i zużycie paliw</t>
  </si>
  <si>
    <t>Tabl. 34.  Samochody osobowe w gospodarstwach domowych - przebiegi roczne,  wiek samochodów oraz pojemność i moc silników</t>
  </si>
  <si>
    <t>Tabl. 35.  Średnie roczne zużycie paliw silnikowych i wydatki gospodarstw domowych na paliwa silnikowe</t>
  </si>
  <si>
    <t>Tabl. 36.  Oszacowanie zużycia nośników energii w gospodarstwach domowych w roku 2009, 2012, 2015, 2018, 2019, 2020, 2021, 2022 i 2023</t>
  </si>
  <si>
    <t>Tabl. 37.  Zużycie energii w gospodarstwach domowych oraz udział gospodarstw domowych w zużyciu krajowym energii w Polsce i krajach UE w 2022 roku</t>
  </si>
  <si>
    <t>Tabl. 38. Zużycie energii w gospodarstwach domowych w podziale na nośniki energii w Polsce i krajach Unii Europejskiej oraz udział poszczególnych krajów w zużyciu energii w UE-27 w 2022 roku</t>
  </si>
  <si>
    <t>Tabl. 39. Struktura zużycia energii w gospodarstwach domowych w przeliczeniu na 1 mieszkańca w podziale na nośniki energii w Polsce i krajach UE-27 w 2022 roku</t>
  </si>
  <si>
    <t>Tabl. 40. Struktura zużycia energii w gospodarstwach domowych w podziale na nośniki energii w Polsce i krajach UE-27 w 2022 roku</t>
  </si>
  <si>
    <t xml:space="preserve">Tabl. 41. Wskaźniki ubóstwa energetycznego gospodarstw domowych według województw
                    </t>
  </si>
  <si>
    <t>Spis tabel - część analityczna</t>
  </si>
  <si>
    <t>Tabl. 5.4.  Zużycie wybranych nośników energii na cele grzewcze na 1 m2 powierzchni użytkowej mieszkania w budynkach ocieplonych i nieocieplonych</t>
  </si>
  <si>
    <t>POWRÓT</t>
  </si>
  <si>
    <t>Tabl. 17.  Urządzenia w poszczególnych klasach efektywności energetycznej</t>
  </si>
  <si>
    <t>Ludność (tys.)</t>
  </si>
  <si>
    <t>Energia elektryczna (TJ)</t>
  </si>
  <si>
    <t>Charakterystyka ilości, wartości i cen zużytych nośników energii</t>
  </si>
  <si>
    <t>Charakterystyka ilości i wartości nośników energii zużytych na jednostkę powierzchni użytkowej mieszkania</t>
  </si>
  <si>
    <t>Charakterystyka ilości nośników energii zużytych na 1 osobę zamieszkującą w mieszkaniu</t>
  </si>
  <si>
    <t>Zużycie energii w gospodarstwach domowych wg nośników i kierunków użytkowania (TJ)</t>
  </si>
  <si>
    <t>Ceny nośników energii w ujęciu realnym (zł/GJ)</t>
  </si>
  <si>
    <t>Zużycie nośników energii w gospodarstwach domowych (PJ)</t>
  </si>
  <si>
    <t>Gospodarstwa domowe wykorzystujące poszczególne nośniki energii w celach grzewczych, z wyszczególnieniem celów wykorzystania (%)</t>
  </si>
  <si>
    <t>Gospodarstwa domowe w poszczególnych przedziałach rocznego zużycia nośników energii (%)</t>
  </si>
  <si>
    <t>Energia elektryczna  (kWh)</t>
  </si>
  <si>
    <t>Gaz ziemny (GWh)</t>
  </si>
  <si>
    <t>Gospodarstwa domowe, z których uzyskano informacje o ilościach zużycia i wartościach poszczególnych nośników energii (%)</t>
  </si>
  <si>
    <t>zł</t>
  </si>
  <si>
    <r>
      <t>Drewno opałowe</t>
    </r>
    <r>
      <rPr>
        <vertAlign val="superscript"/>
        <sz val="11"/>
        <rFont val="Times New Roman"/>
        <family val="1"/>
        <charset val="238"/>
      </rPr>
      <t xml:space="preserve">1) </t>
    </r>
    <r>
      <rPr>
        <sz val="11"/>
        <rFont val="Times New Roman"/>
        <family val="1"/>
        <charset val="238"/>
      </rPr>
      <t xml:space="preserve"> </t>
    </r>
  </si>
  <si>
    <r>
      <t>zł/m</t>
    </r>
    <r>
      <rPr>
        <vertAlign val="superscript"/>
        <sz val="11"/>
        <rFont val="Times New Roman"/>
        <family val="1"/>
        <charset val="238"/>
      </rPr>
      <t>3</t>
    </r>
  </si>
  <si>
    <t>Tabl. 20-23.  Charakterystyka ilości, wartości i cen zużytych nośników energii</t>
  </si>
  <si>
    <t>Ciepło z sieci (GJ)</t>
  </si>
  <si>
    <t>Ciepła woda (m3)</t>
  </si>
  <si>
    <t>Gaz ziemny (kWh)</t>
  </si>
  <si>
    <t>Gaz ciekły (kg)</t>
  </si>
  <si>
    <t>Węgiel kamienny (kg)</t>
  </si>
  <si>
    <t>Gaz ziemny (%)</t>
  </si>
  <si>
    <t>Węgiel kamienny (%)</t>
  </si>
  <si>
    <t>MIN</t>
  </si>
  <si>
    <t>MAX</t>
  </si>
  <si>
    <t>BRAK INFO</t>
  </si>
  <si>
    <t>Gaz ziemny 1)</t>
  </si>
  <si>
    <t>Energia elektryczna  (GWh)</t>
  </si>
  <si>
    <t>Ciepło z sieci  (TJ)</t>
  </si>
  <si>
    <t>Ciepła woda z sieci  (mln m3)</t>
  </si>
  <si>
    <t>Gaz ciekły do celów domowych  (tys. t)</t>
  </si>
  <si>
    <t>Olej opałowy  (tys. t)</t>
  </si>
  <si>
    <t>Węgiel kamienny  (tys. t)</t>
  </si>
  <si>
    <t>Węgiel brunatny  (tys. t)</t>
  </si>
  <si>
    <t>Koks  (tys. t)</t>
  </si>
  <si>
    <t>Benzyna  (tys. t)</t>
  </si>
  <si>
    <t>Gaz ciekły jako paliwo silnikowe (tys. t)</t>
  </si>
  <si>
    <t>Olej napędowy  (tys. t)</t>
  </si>
  <si>
    <t>mln m3</t>
  </si>
  <si>
    <t>Rok</t>
  </si>
  <si>
    <t>Zużycie nośników energii w gospodarstwach domowych w roku 2009, 2012, 2015, 2018-2023</t>
  </si>
  <si>
    <t>do ogrzewania pomieszczeń - nośnik podstawowy</t>
  </si>
  <si>
    <t>do ogrzewania pomieszczeń - nośnik dodatkowy używany często</t>
  </si>
  <si>
    <t>do ogrzewania pomieszczeń - nośnik dodatkowy używany rzadko</t>
  </si>
  <si>
    <t>do gotowania posiłków</t>
  </si>
  <si>
    <t xml:space="preserve">Gaz ciekły (propan-butan)1) </t>
  </si>
  <si>
    <t xml:space="preserve">Energia geotermalna2) </t>
  </si>
  <si>
    <t>Zużycie w gospodarstwach domowych (PJ)</t>
  </si>
  <si>
    <t>Zużycie w gospodarstwach domowych (%)</t>
  </si>
  <si>
    <t>Udział gospodarstw domowych w zużyciu krajowym (%)</t>
  </si>
  <si>
    <t>Ciepła woda z sieci</t>
  </si>
  <si>
    <t>Razem</t>
  </si>
  <si>
    <t>Energia odnawialna i odpadowa</t>
  </si>
  <si>
    <t>Kierunek</t>
  </si>
  <si>
    <t>Ilość (TJ)</t>
  </si>
  <si>
    <t>Energia odnawialna  i odpadowa</t>
  </si>
  <si>
    <t>Krajowa populacja gospodarstw domowych (stan na 31.12.2023)</t>
  </si>
  <si>
    <t>Liczba gospodarstw domowych (tys.)</t>
  </si>
  <si>
    <t>Średnia liczba osób w gospodarstwie domowym (tys. os./gd)</t>
  </si>
  <si>
    <t>Węgiel brunatny</t>
  </si>
  <si>
    <t>Energia ogółem (TJ)</t>
  </si>
  <si>
    <t>Cieplo z sieci (TJ)</t>
  </si>
  <si>
    <t>Gaz ziemny (TJ)</t>
  </si>
  <si>
    <t>Gaz ciekły LPG (TJ)</t>
  </si>
  <si>
    <t>Węgiel brunatny (TJ)</t>
  </si>
  <si>
    <t>Koks (TJ)</t>
  </si>
  <si>
    <t>Energia odnawialna (TJ)</t>
  </si>
  <si>
    <t>Energia elektryczna (%)</t>
  </si>
  <si>
    <t>Cieplo z sieci (%)</t>
  </si>
  <si>
    <t>Gaz ciekły LPG (%)</t>
  </si>
  <si>
    <t>Lekki olej opałowy (TJ)</t>
  </si>
  <si>
    <t>Lekki olej opałowy (%)</t>
  </si>
  <si>
    <t>Węgiel kamienny (TJ)</t>
  </si>
  <si>
    <t>Węgiel brunatny (%)</t>
  </si>
  <si>
    <t>Koks (%)</t>
  </si>
  <si>
    <t>Biomasa stała (TJ)</t>
  </si>
  <si>
    <t>Biomasa stała (%)</t>
  </si>
  <si>
    <t>Inne rodzaje biomasy (TJ)</t>
  </si>
  <si>
    <t>Inne rodzaje biomasy (%)</t>
  </si>
  <si>
    <t>Energia słoneczna (TJ)</t>
  </si>
  <si>
    <t>Energia słoneczna (%)</t>
  </si>
  <si>
    <t>Energia geotermalna (TJ)</t>
  </si>
  <si>
    <t>Energia geotermalna (%)</t>
  </si>
  <si>
    <t>Ciepło otoczenia (pompy ciepła) (TJ)</t>
  </si>
  <si>
    <t>Ciepło otoczenia (pompy ciepła) (%)</t>
  </si>
  <si>
    <t>Inne paliwa ciekłe (TJ)</t>
  </si>
  <si>
    <t>Inne paliwa ciekłe (%)</t>
  </si>
  <si>
    <t>Inne paliwa stałe (TJ)</t>
  </si>
  <si>
    <t>Inne paliwa stałe (%)</t>
  </si>
  <si>
    <t>Energia odnawialna (%)</t>
  </si>
  <si>
    <t>WYBIERZ.KOLUMNY(Tabela17[#Wszystko];1;PODAJ.POZYCJĘ(C32;Tabela17[#Nagłówki];0))</t>
  </si>
  <si>
    <t>Gaz ciekły LPG</t>
  </si>
  <si>
    <t>Biomasa stała</t>
  </si>
  <si>
    <t>Energia słoneczna</t>
  </si>
  <si>
    <t>Energia geotermalna</t>
  </si>
  <si>
    <t>Ciepło otoczenia (pompy ciepła)</t>
  </si>
  <si>
    <t>Energia odnawialna</t>
  </si>
  <si>
    <t>Energia ogółem (GJ/mieszk.)</t>
  </si>
  <si>
    <t>Energia elektryczna (GJ/mieszk.)</t>
  </si>
  <si>
    <t>Ciepło z sieci (GJ/mieszk.)</t>
  </si>
  <si>
    <t>Gaz ziemny (GJ/mieszk.)</t>
  </si>
  <si>
    <t>Gaz ciekły LPG (GJ/mieszk.)</t>
  </si>
  <si>
    <t>Lekki olej opałowy (GJ/mieszk.)</t>
  </si>
  <si>
    <t>Węgiel kamienny (GJ/mieszk.)</t>
  </si>
  <si>
    <t>Węgiel brunatny (GJ/mieszk.)</t>
  </si>
  <si>
    <t>Biomasa stała (GJ/mieszk.)</t>
  </si>
  <si>
    <t>Inne rodzaje biomasy (GJ/mieszk.)</t>
  </si>
  <si>
    <t>Energia słoneczna (GJ/mieszk.)</t>
  </si>
  <si>
    <t>Energia geotermalna (GJ/mieszk.)</t>
  </si>
  <si>
    <t>Ciepło otoczenia (pompy ciepła) (GJ/mieszk.)</t>
  </si>
  <si>
    <t>Inne paliwa ciekłe (GJ/mieszk.)</t>
  </si>
  <si>
    <t>Inne paliwa stałe (GJ/mieszk.)</t>
  </si>
  <si>
    <t>Energia odnawialna (GJ/mieszk.)</t>
  </si>
  <si>
    <t>2022 r.</t>
  </si>
  <si>
    <t>Tabl. 4.4.  Przeciętne miesięczne wydatki na użytkowanie mieszkania i nośniki energii na 1 osobę w gospodarstwach domowych wg grup społeczno-ekonomicznych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</si>
</sst>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0.0"/>
    <numFmt numFmtId="165" formatCode="#,##0.0"/>
    <numFmt numFmtId="166" formatCode="#,##0.0000000000000"/>
    <numFmt numFmtId="167" formatCode="0.0000"/>
    <numFmt numFmtId="168" formatCode="#,##0.0_i"/>
    <numFmt numFmtId="169" formatCode="#,##0.000"/>
    <numFmt numFmtId="170" formatCode="_-* #,##0.0\ _z_ł_-;\-* #,##0.0\ _z_ł_-;_-* &quot;-&quot;??\ _z_ł_-;_-@_-"/>
    <numFmt numFmtId="171" formatCode="0.0%"/>
    <numFmt numFmtId="172" formatCode="#,##0.0000"/>
  </numFmts>
  <fonts count="17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vertAlign val="superscript"/>
      <sz val="10"/>
      <name val="Arial"/>
      <family val="2"/>
    </font>
    <font>
      <sz val="10"/>
      <name val="Arial CE"/>
      <charset val="238"/>
    </font>
    <font>
      <sz val="8"/>
      <name val="Times New Roman"/>
      <family val="1"/>
    </font>
    <font>
      <sz val="8"/>
      <name val="Arial"/>
      <family val="2"/>
    </font>
    <font>
      <sz val="9"/>
      <color indexed="8"/>
      <name val="Times New Roman"/>
      <family val="1"/>
    </font>
    <font>
      <sz val="10"/>
      <color rgb="FFFF0000"/>
      <name val="Arial"/>
      <family val="2"/>
      <charset val="238"/>
    </font>
    <font>
      <sz val="9"/>
      <name val="Arial"/>
      <family val="2"/>
    </font>
    <font>
      <sz val="10"/>
      <color indexed="8"/>
      <name val="Times New Roman"/>
      <family val="1"/>
    </font>
    <font>
      <sz val="9"/>
      <name val="Arial CE"/>
      <charset val="238"/>
    </font>
    <font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b/>
      <sz val="11"/>
      <color indexed="8"/>
      <name val="Times New Roman"/>
      <family val="1"/>
    </font>
    <font>
      <sz val="9"/>
      <color rgb="FFFF0000"/>
      <name val="Arial CE"/>
      <charset val="238"/>
    </font>
    <font>
      <vertAlign val="superscript"/>
      <sz val="11"/>
      <name val="Times New Roman"/>
      <family val="1"/>
    </font>
    <font>
      <sz val="11"/>
      <name val="Times New Roman"/>
      <family val="1"/>
      <charset val="238"/>
    </font>
    <font>
      <sz val="11"/>
      <color rgb="FFFF0000"/>
      <name val="Arial"/>
      <family val="2"/>
      <charset val="238"/>
    </font>
    <font>
      <vertAlign val="superscript"/>
      <sz val="11"/>
      <name val="Times New Roman"/>
      <family val="1"/>
      <charset val="238"/>
    </font>
    <font>
      <i/>
      <vertAlign val="superscript"/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1"/>
      <color indexed="8"/>
      <name val="Times New Roman"/>
      <family val="1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0"/>
      <color rgb="FFFF0000"/>
      <name val="Verdana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color rgb="FF0000FF"/>
      <name val="Arial CE"/>
      <charset val="238"/>
    </font>
    <font>
      <sz val="11"/>
      <color rgb="FF0000FF"/>
      <name val="Calibri"/>
      <family val="2"/>
      <charset val="238"/>
      <scheme val="minor"/>
    </font>
    <font>
      <sz val="10"/>
      <color rgb="FF0000FF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u/>
      <sz val="10"/>
      <name val="Arial"/>
      <family val="2"/>
      <charset val="238"/>
    </font>
    <font>
      <b/>
      <sz val="9"/>
      <color rgb="FF0000FF"/>
      <name val="Arial CE"/>
      <charset val="238"/>
    </font>
    <font>
      <sz val="9"/>
      <color rgb="FF0000FF"/>
      <name val="Arial CE"/>
      <charset val="238"/>
    </font>
    <font>
      <b/>
      <sz val="10"/>
      <name val="Times New Roman"/>
      <family val="1"/>
      <charset val="238"/>
    </font>
    <font>
      <sz val="11"/>
      <color rgb="FF5F5F5F"/>
      <name val="Times New Roman"/>
      <family val="1"/>
      <charset val="238"/>
    </font>
    <font>
      <b/>
      <sz val="10"/>
      <color rgb="FF0000FF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6"/>
      <name val="Times New Roman"/>
      <family val="1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4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charset val="238"/>
    </font>
    <font>
      <b/>
      <sz val="12"/>
      <color indexed="12"/>
      <name val="Times New Roman CE"/>
      <charset val="238"/>
    </font>
    <font>
      <sz val="12"/>
      <color indexed="12"/>
      <name val="Times New Roman CE"/>
      <charset val="238"/>
    </font>
    <font>
      <sz val="10"/>
      <name val="Times New Roman CE"/>
      <charset val="238"/>
    </font>
    <font>
      <sz val="11"/>
      <name val="Times New Roman CE"/>
      <charset val="238"/>
    </font>
    <font>
      <b/>
      <sz val="11"/>
      <color indexed="12"/>
      <name val="Times New Roman CE"/>
      <charset val="238"/>
    </font>
    <font>
      <b/>
      <sz val="11"/>
      <name val="Times New Roman CE"/>
      <charset val="238"/>
    </font>
    <font>
      <sz val="12"/>
      <name val="Times New Roman"/>
      <family val="1"/>
      <charset val="238"/>
    </font>
    <font>
      <sz val="12"/>
      <color theme="1"/>
      <name val="Times New Roman CE"/>
      <charset val="238"/>
    </font>
    <font>
      <vertAlign val="superscript"/>
      <sz val="12"/>
      <name val="Times New Roman"/>
      <family val="1"/>
    </font>
    <font>
      <b/>
      <sz val="12"/>
      <color theme="1"/>
      <name val="Times New Roman CE"/>
      <charset val="238"/>
    </font>
    <font>
      <b/>
      <sz val="12"/>
      <name val="Times New Roman CE"/>
      <charset val="238"/>
    </font>
    <font>
      <vertAlign val="superscript"/>
      <sz val="12"/>
      <name val="Times New Roman"/>
      <family val="1"/>
      <charset val="238"/>
    </font>
    <font>
      <vertAlign val="superscript"/>
      <sz val="11"/>
      <name val="Times New Roman CE"/>
      <charset val="238"/>
    </font>
    <font>
      <sz val="11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Arial CE"/>
      <charset val="238"/>
    </font>
    <font>
      <sz val="11"/>
      <color rgb="FF0000FF"/>
      <name val="Arial"/>
      <family val="2"/>
      <charset val="238"/>
    </font>
    <font>
      <b/>
      <sz val="11"/>
      <color rgb="FF0000FF"/>
      <name val="Arial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7030A0"/>
      <name val="Times New Roman"/>
      <family val="1"/>
    </font>
    <font>
      <vertAlign val="superscript"/>
      <sz val="10"/>
      <name val="Times New Roman"/>
      <family val="1"/>
      <charset val="238"/>
    </font>
    <font>
      <sz val="9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7030A0"/>
      <name val="Arial"/>
      <family val="2"/>
      <charset val="238"/>
    </font>
    <font>
      <sz val="12"/>
      <color rgb="FF0000FF"/>
      <name val="Arial"/>
      <family val="2"/>
      <charset val="238"/>
    </font>
    <font>
      <sz val="14"/>
      <color rgb="FF0000FF"/>
      <name val="Arial"/>
      <family val="2"/>
      <charset val="238"/>
    </font>
    <font>
      <sz val="11"/>
      <color rgb="FF0000FF"/>
      <name val="Times New Roman"/>
      <family val="1"/>
    </font>
    <font>
      <sz val="12"/>
      <color rgb="FF0000FF"/>
      <name val="Arial CE"/>
      <charset val="238"/>
    </font>
    <font>
      <b/>
      <sz val="12"/>
      <color rgb="FF0000FF"/>
      <name val="Arial"/>
      <family val="2"/>
      <charset val="238"/>
    </font>
    <font>
      <sz val="14"/>
      <color rgb="FF0000FF"/>
      <name val="Times New Roman"/>
      <family val="1"/>
    </font>
    <font>
      <b/>
      <sz val="14"/>
      <color rgb="FF7030A0"/>
      <name val="Arial"/>
      <family val="2"/>
      <charset val="238"/>
    </font>
    <font>
      <b/>
      <sz val="11"/>
      <color indexed="12"/>
      <name val="Calibri"/>
      <family val="2"/>
    </font>
    <font>
      <sz val="11"/>
      <color rgb="FF000000"/>
      <name val="Times New Roman"/>
      <family val="1"/>
      <charset val="238"/>
    </font>
    <font>
      <sz val="10"/>
      <color rgb="FF7030A0"/>
      <name val="Arial"/>
      <family val="2"/>
      <charset val="238"/>
    </font>
    <font>
      <b/>
      <sz val="11"/>
      <color rgb="FF0000FF"/>
      <name val="Times New Roman CE"/>
      <charset val="238"/>
    </font>
    <font>
      <b/>
      <sz val="16"/>
      <name val="Times New Roman CE"/>
      <charset val="238"/>
    </font>
    <font>
      <sz val="11"/>
      <color rgb="FF0000FF"/>
      <name val="Arial CE"/>
      <charset val="238"/>
    </font>
    <font>
      <b/>
      <sz val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Calibri"/>
      <family val="2"/>
      <charset val="238"/>
    </font>
    <font>
      <sz val="10.5"/>
      <name val="Times New Roman"/>
      <family val="1"/>
    </font>
    <font>
      <b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b/>
      <sz val="12"/>
      <color indexed="12"/>
      <name val="Calibri"/>
      <family val="2"/>
    </font>
    <font>
      <b/>
      <sz val="18"/>
      <color rgb="FFFF0000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4"/>
      <name val="Times New Roman"/>
      <family val="1"/>
    </font>
    <font>
      <b/>
      <sz val="11"/>
      <color rgb="FFFF0000"/>
      <name val="Calibri"/>
      <family val="2"/>
      <charset val="238"/>
      <scheme val="minor"/>
    </font>
    <font>
      <b/>
      <sz val="14"/>
      <name val="Arial CE"/>
      <charset val="238"/>
    </font>
    <font>
      <b/>
      <sz val="16"/>
      <name val="Arial CE"/>
      <charset val="238"/>
    </font>
    <font>
      <u/>
      <sz val="11"/>
      <name val="Arial CE"/>
      <charset val="238"/>
    </font>
    <font>
      <sz val="14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rgb="FF7030A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vertAlign val="superscript"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2"/>
      <color rgb="FF0000FF"/>
      <name val="Calibri"/>
      <family val="2"/>
      <charset val="238"/>
    </font>
    <font>
      <sz val="14"/>
      <color rgb="FF0000FF"/>
      <name val="Calibri"/>
      <family val="2"/>
      <charset val="238"/>
      <scheme val="minor"/>
    </font>
    <font>
      <i/>
      <sz val="10"/>
      <color indexed="8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2"/>
      <color rgb="FF0000FF"/>
      <name val="Calibri"/>
      <family val="2"/>
    </font>
    <font>
      <u/>
      <sz val="11"/>
      <name val="Times New Roman"/>
      <family val="1"/>
    </font>
    <font>
      <b/>
      <sz val="11"/>
      <color indexed="10"/>
      <name val="Calibri"/>
      <family val="2"/>
    </font>
    <font>
      <vertAlign val="superscript"/>
      <sz val="11"/>
      <color indexed="8"/>
      <name val="Times New Roman"/>
      <family val="1"/>
      <charset val="238"/>
    </font>
    <font>
      <b/>
      <sz val="14"/>
      <color rgb="FF0000FF"/>
      <name val="Calibri"/>
      <family val="2"/>
      <charset val="238"/>
      <scheme val="minor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b/>
      <sz val="11"/>
      <color indexed="8"/>
      <name val="Calibri"/>
      <family val="2"/>
    </font>
    <font>
      <b/>
      <sz val="12"/>
      <color indexed="8"/>
      <name val="Times New Roman"/>
      <family val="1"/>
    </font>
    <font>
      <sz val="11"/>
      <color theme="1"/>
      <name val="Times New Roman"/>
      <family val="1"/>
      <charset val="238"/>
    </font>
    <font>
      <b/>
      <sz val="18"/>
      <color rgb="FF0000FF"/>
      <name val="Times New Roman"/>
      <family val="1"/>
      <charset val="238"/>
    </font>
    <font>
      <sz val="9"/>
      <color theme="1"/>
      <name val="Arial"/>
      <family val="2"/>
    </font>
    <font>
      <sz val="11"/>
      <color indexed="10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sz val="11"/>
      <color rgb="FF0000FF"/>
      <name val="Times New Roman"/>
      <family val="1"/>
      <charset val="238"/>
    </font>
    <font>
      <sz val="11"/>
      <color indexed="12"/>
      <name val="Times New Roman"/>
      <family val="1"/>
    </font>
    <font>
      <vertAlign val="superscript"/>
      <sz val="11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color indexed="23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6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indexed="10"/>
      <name val="Calibri"/>
      <family val="2"/>
    </font>
    <font>
      <sz val="12"/>
      <color rgb="FF0000FF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indexed="10"/>
      <name val="Calibri"/>
      <family val="2"/>
    </font>
    <font>
      <u/>
      <sz val="12"/>
      <color indexed="12"/>
      <name val="Times New Roman"/>
      <family val="1"/>
      <charset val="238"/>
    </font>
    <font>
      <b/>
      <vertAlign val="superscript"/>
      <sz val="12"/>
      <name val="Times New Roman"/>
      <family val="1"/>
    </font>
    <font>
      <sz val="12"/>
      <color indexed="8"/>
      <name val="Calibri"/>
      <family val="2"/>
    </font>
    <font>
      <sz val="11"/>
      <color theme="1"/>
      <name val="Times New Roman CE"/>
      <family val="1"/>
    </font>
    <font>
      <b/>
      <sz val="14"/>
      <color rgb="FF00B05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59595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595959"/>
      <name val="Calibri"/>
      <family val="2"/>
      <charset val="238"/>
      <scheme val="minor"/>
    </font>
    <font>
      <u/>
      <sz val="11"/>
      <color theme="1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6">
    <xf numFmtId="0" fontId="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45" fillId="0" borderId="0"/>
    <xf numFmtId="0" fontId="46" fillId="0" borderId="0"/>
    <xf numFmtId="0" fontId="46" fillId="0" borderId="0"/>
    <xf numFmtId="9" fontId="1" fillId="0" borderId="0" applyFont="0" applyFill="0" applyBorder="0" applyAlignment="0" applyProtection="0"/>
    <xf numFmtId="0" fontId="45" fillId="0" borderId="0"/>
    <xf numFmtId="9" fontId="45" fillId="0" borderId="0" applyFont="0" applyFill="0" applyBorder="0" applyAlignment="0" applyProtection="0"/>
    <xf numFmtId="0" fontId="12" fillId="0" borderId="0"/>
    <xf numFmtId="0" fontId="45" fillId="0" borderId="0"/>
    <xf numFmtId="9" fontId="1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168" fontId="144" fillId="0" borderId="0" applyFill="0" applyBorder="0" applyProtection="0">
      <alignment horizontal="right"/>
    </xf>
    <xf numFmtId="0" fontId="17" fillId="0" borderId="0"/>
    <xf numFmtId="0" fontId="165" fillId="0" borderId="0" applyNumberFormat="0" applyFill="0" applyBorder="0" applyAlignment="0" applyProtection="0"/>
  </cellStyleXfs>
  <cellXfs count="1172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0" xfId="1" applyFont="1"/>
    <xf numFmtId="0" fontId="4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5" fillId="0" borderId="0" xfId="1" applyFont="1" applyAlignment="1">
      <alignment vertical="center" wrapText="1"/>
    </xf>
    <xf numFmtId="0" fontId="9" fillId="0" borderId="0" xfId="1" applyFont="1" applyAlignment="1">
      <alignment vertical="center"/>
    </xf>
    <xf numFmtId="0" fontId="5" fillId="0" borderId="7" xfId="1" applyFont="1" applyBorder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2" fontId="5" fillId="0" borderId="0" xfId="1" applyNumberFormat="1" applyFont="1" applyAlignment="1">
      <alignment horizontal="right" vertical="center"/>
    </xf>
    <xf numFmtId="2" fontId="5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2" fontId="5" fillId="0" borderId="10" xfId="1" applyNumberFormat="1" applyFont="1" applyBorder="1" applyAlignment="1">
      <alignment horizontal="right" vertical="center"/>
    </xf>
    <xf numFmtId="0" fontId="9" fillId="0" borderId="0" xfId="1" applyFont="1" applyAlignment="1">
      <alignment horizontal="justify" vertical="center"/>
    </xf>
    <xf numFmtId="2" fontId="5" fillId="0" borderId="8" xfId="1" applyNumberFormat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2" fontId="5" fillId="0" borderId="2" xfId="1" applyNumberFormat="1" applyFont="1" applyBorder="1" applyAlignment="1">
      <alignment horizontal="right" vertical="center"/>
    </xf>
    <xf numFmtId="0" fontId="4" fillId="0" borderId="0" xfId="1" applyFont="1"/>
    <xf numFmtId="0" fontId="5" fillId="0" borderId="0" xfId="1" applyFont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2" fillId="0" borderId="0" xfId="1" applyFont="1"/>
    <xf numFmtId="0" fontId="13" fillId="0" borderId="0" xfId="1" applyFont="1"/>
    <xf numFmtId="0" fontId="1" fillId="0" borderId="0" xfId="1" applyAlignment="1">
      <alignment wrapText="1"/>
    </xf>
    <xf numFmtId="0" fontId="5" fillId="0" borderId="11" xfId="1" applyFont="1" applyBorder="1" applyAlignment="1">
      <alignment wrapText="1"/>
    </xf>
    <xf numFmtId="0" fontId="5" fillId="0" borderId="13" xfId="1" applyFont="1" applyBorder="1" applyAlignment="1">
      <alignment horizontal="center" vertical="center" wrapText="1"/>
    </xf>
    <xf numFmtId="0" fontId="10" fillId="0" borderId="0" xfId="1" applyFont="1" applyAlignment="1">
      <alignment wrapText="1"/>
    </xf>
    <xf numFmtId="2" fontId="1" fillId="0" borderId="0" xfId="1" applyNumberFormat="1"/>
    <xf numFmtId="0" fontId="2" fillId="0" borderId="0" xfId="1" applyFont="1" applyAlignment="1">
      <alignment horizontal="left" indent="5"/>
    </xf>
    <xf numFmtId="0" fontId="14" fillId="0" borderId="0" xfId="1" applyFont="1" applyAlignment="1">
      <alignment horizontal="center"/>
    </xf>
    <xf numFmtId="2" fontId="9" fillId="0" borderId="3" xfId="1" applyNumberFormat="1" applyFont="1" applyBorder="1" applyAlignment="1">
      <alignment horizontal="right"/>
    </xf>
    <xf numFmtId="2" fontId="3" fillId="0" borderId="3" xfId="1" applyNumberFormat="1" applyFont="1" applyBorder="1" applyAlignment="1">
      <alignment horizontal="right"/>
    </xf>
    <xf numFmtId="2" fontId="3" fillId="0" borderId="10" xfId="1" applyNumberFormat="1" applyFont="1" applyBorder="1" applyAlignment="1">
      <alignment horizontal="right"/>
    </xf>
    <xf numFmtId="2" fontId="9" fillId="0" borderId="10" xfId="1" applyNumberFormat="1" applyFont="1" applyBorder="1" applyAlignment="1">
      <alignment horizontal="right"/>
    </xf>
    <xf numFmtId="0" fontId="14" fillId="0" borderId="0" xfId="1" applyFont="1"/>
    <xf numFmtId="0" fontId="9" fillId="0" borderId="14" xfId="1" applyFont="1" applyBorder="1"/>
    <xf numFmtId="0" fontId="17" fillId="0" borderId="0" xfId="1" applyFont="1"/>
    <xf numFmtId="164" fontId="5" fillId="0" borderId="3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11" fillId="0" borderId="0" xfId="1" applyFont="1"/>
    <xf numFmtId="0" fontId="5" fillId="0" borderId="0" xfId="1" applyFont="1" applyAlignment="1">
      <alignment horizontal="right" vertical="center" wrapText="1"/>
    </xf>
    <xf numFmtId="2" fontId="18" fillId="0" borderId="0" xfId="1" applyNumberFormat="1" applyFont="1" applyAlignment="1">
      <alignment horizontal="right" vertical="center" wrapText="1"/>
    </xf>
    <xf numFmtId="0" fontId="14" fillId="0" borderId="0" xfId="1" applyFont="1" applyAlignment="1">
      <alignment vertical="center" wrapText="1"/>
    </xf>
    <xf numFmtId="2" fontId="1" fillId="0" borderId="0" xfId="1" applyNumberFormat="1" applyAlignment="1">
      <alignment vertical="center" wrapText="1"/>
    </xf>
    <xf numFmtId="0" fontId="7" fillId="0" borderId="0" xfId="1" applyFont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0" fontId="19" fillId="0" borderId="0" xfId="2" applyFont="1"/>
    <xf numFmtId="0" fontId="19" fillId="0" borderId="0" xfId="2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2" fillId="0" borderId="0" xfId="6" applyFont="1"/>
    <xf numFmtId="0" fontId="22" fillId="0" borderId="0" xfId="6"/>
    <xf numFmtId="0" fontId="23" fillId="0" borderId="0" xfId="6" applyFont="1"/>
    <xf numFmtId="0" fontId="14" fillId="0" borderId="4" xfId="1" applyFont="1" applyBorder="1"/>
    <xf numFmtId="0" fontId="1" fillId="0" borderId="4" xfId="1" applyBorder="1"/>
    <xf numFmtId="0" fontId="23" fillId="0" borderId="4" xfId="6" applyFont="1" applyBorder="1"/>
    <xf numFmtId="2" fontId="1" fillId="0" borderId="0" xfId="1" applyNumberFormat="1" applyAlignment="1">
      <alignment vertical="center"/>
    </xf>
    <xf numFmtId="0" fontId="16" fillId="0" borderId="0" xfId="1" applyFont="1"/>
    <xf numFmtId="0" fontId="5" fillId="0" borderId="0" xfId="1" applyFont="1" applyAlignment="1">
      <alignment wrapText="1"/>
    </xf>
    <xf numFmtId="2" fontId="5" fillId="0" borderId="3" xfId="1" applyNumberFormat="1" applyFont="1" applyBorder="1" applyAlignment="1">
      <alignment horizontal="right" wrapText="1"/>
    </xf>
    <xf numFmtId="0" fontId="24" fillId="0" borderId="0" xfId="1" applyFont="1" applyAlignment="1">
      <alignment vertical="center"/>
    </xf>
    <xf numFmtId="0" fontId="25" fillId="0" borderId="0" xfId="1" applyFont="1"/>
    <xf numFmtId="0" fontId="4" fillId="0" borderId="4" xfId="1" applyFont="1" applyBorder="1" applyAlignment="1">
      <alignment vertical="center"/>
    </xf>
    <xf numFmtId="2" fontId="5" fillId="0" borderId="10" xfId="1" applyNumberFormat="1" applyFont="1" applyBorder="1" applyAlignment="1">
      <alignment horizontal="right" wrapText="1"/>
    </xf>
    <xf numFmtId="0" fontId="5" fillId="0" borderId="2" xfId="1" applyFont="1" applyBorder="1" applyAlignment="1">
      <alignment horizontal="right" wrapText="1"/>
    </xf>
    <xf numFmtId="0" fontId="5" fillId="0" borderId="0" xfId="1" applyFont="1" applyAlignment="1">
      <alignment horizontal="right" wrapText="1"/>
    </xf>
    <xf numFmtId="0" fontId="4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vertical="top"/>
    </xf>
    <xf numFmtId="0" fontId="16" fillId="0" borderId="0" xfId="1" applyFont="1" applyAlignment="1">
      <alignment horizontal="center"/>
    </xf>
    <xf numFmtId="0" fontId="28" fillId="0" borderId="0" xfId="2" applyFont="1" applyAlignment="1">
      <alignment vertical="center"/>
    </xf>
    <xf numFmtId="0" fontId="8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0" xfId="1" applyFont="1" applyAlignment="1">
      <alignment wrapText="1"/>
    </xf>
    <xf numFmtId="3" fontId="9" fillId="0" borderId="3" xfId="1" applyNumberFormat="1" applyFont="1" applyBorder="1" applyAlignment="1">
      <alignment horizontal="right" wrapText="1"/>
    </xf>
    <xf numFmtId="3" fontId="9" fillId="0" borderId="10" xfId="1" applyNumberFormat="1" applyFont="1" applyBorder="1" applyAlignment="1">
      <alignment horizontal="right" wrapText="1"/>
    </xf>
    <xf numFmtId="165" fontId="9" fillId="0" borderId="10" xfId="1" applyNumberFormat="1" applyFont="1" applyBorder="1" applyAlignment="1">
      <alignment horizontal="right" wrapText="1"/>
    </xf>
    <xf numFmtId="4" fontId="9" fillId="0" borderId="3" xfId="1" applyNumberFormat="1" applyFont="1" applyBorder="1" applyAlignment="1">
      <alignment horizontal="right" wrapText="1"/>
    </xf>
    <xf numFmtId="164" fontId="30" fillId="0" borderId="3" xfId="1" applyNumberFormat="1" applyFont="1" applyBorder="1" applyAlignment="1">
      <alignment horizontal="right" wrapText="1"/>
    </xf>
    <xf numFmtId="1" fontId="1" fillId="0" borderId="0" xfId="1" applyNumberFormat="1" applyAlignment="1">
      <alignment vertical="center" wrapText="1"/>
    </xf>
    <xf numFmtId="1" fontId="24" fillId="0" borderId="0" xfId="1" applyNumberFormat="1" applyFont="1" applyAlignment="1">
      <alignment vertical="center"/>
    </xf>
    <xf numFmtId="1" fontId="5" fillId="0" borderId="0" xfId="1" applyNumberFormat="1" applyFont="1" applyAlignment="1">
      <alignment horizontal="right" vertical="center" wrapText="1"/>
    </xf>
    <xf numFmtId="2" fontId="19" fillId="0" borderId="0" xfId="2" applyNumberFormat="1" applyFont="1" applyAlignment="1">
      <alignment vertical="center" wrapText="1"/>
    </xf>
    <xf numFmtId="164" fontId="1" fillId="0" borderId="0" xfId="1" applyNumberForma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9" fillId="0" borderId="0" xfId="0" applyFont="1"/>
    <xf numFmtId="2" fontId="21" fillId="0" borderId="3" xfId="0" applyNumberFormat="1" applyFont="1" applyBorder="1" applyAlignment="1">
      <alignment horizontal="right"/>
    </xf>
    <xf numFmtId="0" fontId="21" fillId="0" borderId="14" xfId="0" applyFont="1" applyBorder="1"/>
    <xf numFmtId="0" fontId="21" fillId="0" borderId="14" xfId="0" applyFont="1" applyBorder="1" applyAlignment="1">
      <alignment wrapText="1"/>
    </xf>
    <xf numFmtId="0" fontId="21" fillId="0" borderId="9" xfId="0" applyFont="1" applyBorder="1" applyAlignment="1">
      <alignment horizontal="center" vertical="center" wrapText="1"/>
    </xf>
    <xf numFmtId="2" fontId="5" fillId="0" borderId="3" xfId="1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5" fillId="0" borderId="3" xfId="0" applyNumberFormat="1" applyFont="1" applyBorder="1" applyAlignment="1">
      <alignment horizontal="right" wrapText="1"/>
    </xf>
    <xf numFmtId="2" fontId="35" fillId="0" borderId="0" xfId="0" applyNumberFormat="1" applyFont="1" applyAlignment="1">
      <alignment horizontal="right" wrapText="1"/>
    </xf>
    <xf numFmtId="2" fontId="35" fillId="0" borderId="3" xfId="0" applyNumberFormat="1" applyFont="1" applyBorder="1" applyAlignment="1">
      <alignment wrapText="1"/>
    </xf>
    <xf numFmtId="2" fontId="35" fillId="0" borderId="10" xfId="0" applyNumberFormat="1" applyFont="1" applyBorder="1" applyAlignment="1">
      <alignment wrapText="1"/>
    </xf>
    <xf numFmtId="0" fontId="36" fillId="0" borderId="0" xfId="1" applyFont="1" applyAlignment="1">
      <alignment vertical="center"/>
    </xf>
    <xf numFmtId="0" fontId="38" fillId="0" borderId="0" xfId="0" applyFont="1"/>
    <xf numFmtId="0" fontId="6" fillId="0" borderId="0" xfId="1" applyFont="1" applyAlignment="1">
      <alignment horizontal="right" vertical="center" wrapText="1"/>
    </xf>
    <xf numFmtId="0" fontId="40" fillId="0" borderId="0" xfId="1" applyFont="1"/>
    <xf numFmtId="2" fontId="41" fillId="0" borderId="0" xfId="1" applyNumberFormat="1" applyFont="1"/>
    <xf numFmtId="0" fontId="41" fillId="0" borderId="0" xfId="1" applyFont="1"/>
    <xf numFmtId="0" fontId="43" fillId="0" borderId="0" xfId="0" applyFont="1"/>
    <xf numFmtId="2" fontId="5" fillId="0" borderId="0" xfId="1" applyNumberFormat="1" applyFont="1" applyAlignment="1">
      <alignment horizontal="right"/>
    </xf>
    <xf numFmtId="0" fontId="41" fillId="0" borderId="0" xfId="1" applyFont="1" applyAlignment="1">
      <alignment vertical="center"/>
    </xf>
    <xf numFmtId="2" fontId="41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2" fontId="47" fillId="0" borderId="0" xfId="1" applyNumberFormat="1" applyFont="1" applyAlignment="1">
      <alignment vertical="center"/>
    </xf>
    <xf numFmtId="2" fontId="48" fillId="0" borderId="3" xfId="1" applyNumberFormat="1" applyFont="1" applyBorder="1" applyAlignment="1">
      <alignment horizontal="right" wrapText="1"/>
    </xf>
    <xf numFmtId="2" fontId="48" fillId="0" borderId="10" xfId="1" applyNumberFormat="1" applyFont="1" applyBorder="1" applyAlignment="1">
      <alignment horizontal="right" wrapText="1"/>
    </xf>
    <xf numFmtId="2" fontId="30" fillId="0" borderId="3" xfId="1" applyNumberFormat="1" applyFont="1" applyBorder="1" applyAlignment="1">
      <alignment horizontal="right" wrapText="1"/>
    </xf>
    <xf numFmtId="2" fontId="30" fillId="0" borderId="10" xfId="1" applyNumberFormat="1" applyFont="1" applyBorder="1" applyAlignment="1">
      <alignment horizontal="right" wrapText="1"/>
    </xf>
    <xf numFmtId="2" fontId="48" fillId="0" borderId="10" xfId="1" applyNumberFormat="1" applyFont="1" applyBorder="1"/>
    <xf numFmtId="0" fontId="49" fillId="0" borderId="0" xfId="1" applyFont="1" applyAlignment="1">
      <alignment horizontal="left" vertical="center"/>
    </xf>
    <xf numFmtId="0" fontId="49" fillId="0" borderId="0" xfId="1" applyFont="1" applyAlignment="1">
      <alignment horizontal="left" vertical="center" wrapText="1"/>
    </xf>
    <xf numFmtId="2" fontId="41" fillId="0" borderId="0" xfId="1" applyNumberFormat="1" applyFont="1" applyAlignment="1">
      <alignment vertical="center" wrapText="1"/>
    </xf>
    <xf numFmtId="0" fontId="41" fillId="0" borderId="0" xfId="1" applyFont="1" applyAlignment="1">
      <alignment horizontal="center" vertical="center" wrapText="1"/>
    </xf>
    <xf numFmtId="0" fontId="51" fillId="0" borderId="0" xfId="2" applyFont="1" applyAlignment="1">
      <alignment vertical="center" wrapText="1"/>
    </xf>
    <xf numFmtId="0" fontId="51" fillId="0" borderId="0" xfId="2" applyFont="1" applyAlignment="1">
      <alignment vertical="center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52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30" fillId="4" borderId="3" xfId="0" applyFont="1" applyFill="1" applyBorder="1" applyAlignment="1">
      <alignment horizontal="center" wrapText="1"/>
    </xf>
    <xf numFmtId="0" fontId="21" fillId="4" borderId="3" xfId="0" applyFont="1" applyFill="1" applyBorder="1" applyAlignment="1">
      <alignment horizontal="center" wrapText="1"/>
    </xf>
    <xf numFmtId="0" fontId="21" fillId="4" borderId="10" xfId="0" applyFont="1" applyFill="1" applyBorder="1" applyAlignment="1">
      <alignment horizontal="center" wrapText="1"/>
    </xf>
    <xf numFmtId="0" fontId="30" fillId="0" borderId="0" xfId="0" applyFont="1" applyAlignment="1">
      <alignment vertical="center" wrapText="1"/>
    </xf>
    <xf numFmtId="0" fontId="30" fillId="0" borderId="3" xfId="0" applyFont="1" applyBorder="1" applyAlignment="1">
      <alignment horizontal="center" vertical="center" wrapText="1"/>
    </xf>
    <xf numFmtId="0" fontId="48" fillId="0" borderId="0" xfId="0" applyFont="1"/>
    <xf numFmtId="0" fontId="48" fillId="0" borderId="0" xfId="0" applyFont="1" applyAlignment="1">
      <alignment vertical="center"/>
    </xf>
    <xf numFmtId="0" fontId="48" fillId="0" borderId="0" xfId="0" applyFont="1" applyAlignment="1">
      <alignment vertical="center" wrapText="1"/>
    </xf>
    <xf numFmtId="0" fontId="48" fillId="0" borderId="0" xfId="0" applyFont="1" applyAlignment="1">
      <alignment wrapText="1"/>
    </xf>
    <xf numFmtId="2" fontId="16" fillId="0" borderId="0" xfId="1" applyNumberFormat="1" applyFont="1" applyAlignment="1">
      <alignment vertical="center"/>
    </xf>
    <xf numFmtId="0" fontId="8" fillId="0" borderId="0" xfId="1" applyFont="1"/>
    <xf numFmtId="2" fontId="5" fillId="0" borderId="2" xfId="1" applyNumberFormat="1" applyFont="1" applyBorder="1" applyAlignment="1">
      <alignment horizontal="right"/>
    </xf>
    <xf numFmtId="0" fontId="57" fillId="0" borderId="0" xfId="1" applyFont="1"/>
    <xf numFmtId="0" fontId="58" fillId="0" borderId="0" xfId="14" applyFont="1"/>
    <xf numFmtId="0" fontId="58" fillId="0" borderId="0" xfId="7" applyFont="1" applyAlignment="1">
      <alignment vertical="center"/>
    </xf>
    <xf numFmtId="0" fontId="58" fillId="0" borderId="0" xfId="14" applyFont="1" applyAlignment="1">
      <alignment vertical="center"/>
    </xf>
    <xf numFmtId="0" fontId="20" fillId="0" borderId="0" xfId="14" applyFont="1"/>
    <xf numFmtId="0" fontId="62" fillId="0" borderId="7" xfId="7" applyFont="1" applyBorder="1" applyAlignment="1">
      <alignment horizontal="center" vertical="center" wrapText="1"/>
    </xf>
    <xf numFmtId="0" fontId="65" fillId="0" borderId="7" xfId="7" applyFont="1" applyBorder="1" applyAlignment="1">
      <alignment horizontal="center" vertical="center" wrapText="1"/>
    </xf>
    <xf numFmtId="0" fontId="66" fillId="0" borderId="7" xfId="7" applyFont="1" applyBorder="1" applyAlignment="1">
      <alignment horizontal="center" vertical="center" wrapText="1"/>
    </xf>
    <xf numFmtId="0" fontId="59" fillId="0" borderId="2" xfId="14" applyFont="1" applyBorder="1" applyAlignment="1">
      <alignment horizontal="center"/>
    </xf>
    <xf numFmtId="0" fontId="69" fillId="0" borderId="2" xfId="1" applyFont="1" applyBorder="1" applyAlignment="1">
      <alignment wrapText="1"/>
    </xf>
    <xf numFmtId="0" fontId="59" fillId="0" borderId="3" xfId="14" applyFont="1" applyBorder="1" applyAlignment="1">
      <alignment horizontal="center"/>
    </xf>
    <xf numFmtId="0" fontId="69" fillId="0" borderId="3" xfId="1" applyFont="1" applyBorder="1" applyAlignment="1">
      <alignment wrapText="1"/>
    </xf>
    <xf numFmtId="0" fontId="10" fillId="0" borderId="3" xfId="1" applyFont="1" applyBorder="1" applyAlignment="1">
      <alignment horizontal="center" wrapText="1"/>
    </xf>
    <xf numFmtId="3" fontId="62" fillId="0" borderId="3" xfId="14" applyNumberFormat="1" applyFont="1" applyBorder="1" applyAlignment="1">
      <alignment horizontal="right" indent="1"/>
    </xf>
    <xf numFmtId="3" fontId="62" fillId="0" borderId="10" xfId="14" applyNumberFormat="1" applyFont="1" applyBorder="1" applyAlignment="1">
      <alignment horizontal="right" indent="1"/>
    </xf>
    <xf numFmtId="3" fontId="70" fillId="0" borderId="3" xfId="14" applyNumberFormat="1" applyFont="1" applyBorder="1" applyAlignment="1">
      <alignment horizontal="right" indent="1"/>
    </xf>
    <xf numFmtId="3" fontId="70" fillId="0" borderId="10" xfId="14" applyNumberFormat="1" applyFont="1" applyBorder="1" applyAlignment="1">
      <alignment horizontal="right" indent="1"/>
    </xf>
    <xf numFmtId="3" fontId="72" fillId="0" borderId="3" xfId="14" applyNumberFormat="1" applyFont="1" applyBorder="1" applyAlignment="1">
      <alignment horizontal="right" indent="1"/>
    </xf>
    <xf numFmtId="3" fontId="72" fillId="0" borderId="10" xfId="14" applyNumberFormat="1" applyFont="1" applyBorder="1" applyAlignment="1">
      <alignment horizontal="right" indent="1"/>
    </xf>
    <xf numFmtId="3" fontId="73" fillId="0" borderId="10" xfId="14" applyNumberFormat="1" applyFont="1" applyBorder="1" applyAlignment="1">
      <alignment horizontal="right" indent="1"/>
    </xf>
    <xf numFmtId="3" fontId="73" fillId="0" borderId="3" xfId="14" applyNumberFormat="1" applyFont="1" applyBorder="1" applyAlignment="1">
      <alignment horizontal="right" indent="1"/>
    </xf>
    <xf numFmtId="0" fontId="69" fillId="0" borderId="5" xfId="1" applyFont="1" applyBorder="1" applyAlignment="1">
      <alignment wrapText="1"/>
    </xf>
    <xf numFmtId="0" fontId="10" fillId="0" borderId="5" xfId="1" applyFont="1" applyBorder="1" applyAlignment="1">
      <alignment horizontal="center" wrapText="1"/>
    </xf>
    <xf numFmtId="3" fontId="62" fillId="0" borderId="5" xfId="14" applyNumberFormat="1" applyFont="1" applyBorder="1" applyAlignment="1">
      <alignment horizontal="right" indent="1"/>
    </xf>
    <xf numFmtId="3" fontId="73" fillId="0" borderId="5" xfId="14" applyNumberFormat="1" applyFont="1" applyBorder="1" applyAlignment="1">
      <alignment horizontal="right" indent="1"/>
    </xf>
    <xf numFmtId="3" fontId="73" fillId="0" borderId="15" xfId="14" applyNumberFormat="1" applyFont="1" applyBorder="1" applyAlignment="1">
      <alignment horizontal="right" indent="1"/>
    </xf>
    <xf numFmtId="0" fontId="66" fillId="0" borderId="0" xfId="14" applyFont="1"/>
    <xf numFmtId="0" fontId="54" fillId="0" borderId="0" xfId="1" applyFont="1"/>
    <xf numFmtId="0" fontId="9" fillId="0" borderId="2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2" fontId="76" fillId="0" borderId="0" xfId="0" applyNumberFormat="1" applyFont="1" applyAlignment="1">
      <alignment horizontal="right" wrapText="1"/>
    </xf>
    <xf numFmtId="2" fontId="76" fillId="0" borderId="10" xfId="0" applyNumberFormat="1" applyFont="1" applyBorder="1" applyAlignment="1">
      <alignment horizontal="right" wrapText="1"/>
    </xf>
    <xf numFmtId="2" fontId="9" fillId="0" borderId="3" xfId="1" applyNumberFormat="1" applyFont="1" applyBorder="1" applyAlignment="1">
      <alignment horizontal="right" wrapText="1"/>
    </xf>
    <xf numFmtId="2" fontId="9" fillId="0" borderId="0" xfId="1" applyNumberFormat="1" applyFont="1" applyAlignment="1">
      <alignment horizontal="right" wrapText="1"/>
    </xf>
    <xf numFmtId="2" fontId="9" fillId="0" borderId="10" xfId="1" applyNumberFormat="1" applyFont="1" applyBorder="1" applyAlignment="1">
      <alignment horizontal="right" wrapText="1"/>
    </xf>
    <xf numFmtId="3" fontId="30" fillId="0" borderId="3" xfId="1" applyNumberFormat="1" applyFont="1" applyBorder="1" applyAlignment="1">
      <alignment horizontal="right" wrapText="1"/>
    </xf>
    <xf numFmtId="165" fontId="30" fillId="0" borderId="3" xfId="1" applyNumberFormat="1" applyFont="1" applyBorder="1" applyAlignment="1">
      <alignment horizontal="right" wrapText="1"/>
    </xf>
    <xf numFmtId="164" fontId="9" fillId="0" borderId="3" xfId="1" applyNumberFormat="1" applyFont="1" applyBorder="1" applyAlignment="1">
      <alignment horizontal="right"/>
    </xf>
    <xf numFmtId="164" fontId="9" fillId="0" borderId="10" xfId="1" applyNumberFormat="1" applyFont="1" applyBorder="1" applyAlignment="1">
      <alignment horizontal="right"/>
    </xf>
    <xf numFmtId="164" fontId="9" fillId="0" borderId="3" xfId="1" applyNumberFormat="1" applyFont="1" applyBorder="1" applyAlignment="1">
      <alignment horizontal="right" wrapText="1"/>
    </xf>
    <xf numFmtId="164" fontId="9" fillId="0" borderId="10" xfId="1" applyNumberFormat="1" applyFont="1" applyBorder="1" applyAlignment="1">
      <alignment horizontal="right" wrapText="1"/>
    </xf>
    <xf numFmtId="164" fontId="30" fillId="0" borderId="0" xfId="1" applyNumberFormat="1" applyFont="1" applyAlignment="1">
      <alignment horizontal="right" wrapText="1"/>
    </xf>
    <xf numFmtId="3" fontId="9" fillId="0" borderId="0" xfId="1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78" fillId="0" borderId="0" xfId="0" applyFont="1"/>
    <xf numFmtId="0" fontId="45" fillId="0" borderId="0" xfId="0" applyFont="1"/>
    <xf numFmtId="0" fontId="4" fillId="0" borderId="0" xfId="1" applyFont="1" applyAlignment="1">
      <alignment wrapText="1"/>
    </xf>
    <xf numFmtId="2" fontId="4" fillId="0" borderId="3" xfId="1" applyNumberFormat="1" applyFont="1" applyBorder="1" applyAlignment="1">
      <alignment horizontal="right" wrapText="1"/>
    </xf>
    <xf numFmtId="3" fontId="4" fillId="0" borderId="3" xfId="1" applyNumberFormat="1" applyFont="1" applyBorder="1" applyAlignment="1">
      <alignment horizontal="right" wrapText="1"/>
    </xf>
    <xf numFmtId="3" fontId="4" fillId="0" borderId="2" xfId="1" applyNumberFormat="1" applyFont="1" applyBorder="1" applyAlignment="1">
      <alignment horizontal="right" wrapText="1"/>
    </xf>
    <xf numFmtId="165" fontId="18" fillId="0" borderId="0" xfId="1" applyNumberFormat="1" applyFont="1" applyAlignment="1">
      <alignment horizontal="right" wrapText="1"/>
    </xf>
    <xf numFmtId="2" fontId="9" fillId="0" borderId="2" xfId="1" applyNumberFormat="1" applyFont="1" applyBorder="1" applyAlignment="1">
      <alignment horizontal="right"/>
    </xf>
    <xf numFmtId="2" fontId="9" fillId="0" borderId="8" xfId="1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9" fillId="0" borderId="8" xfId="0" applyNumberFormat="1" applyFont="1" applyBorder="1" applyAlignment="1">
      <alignment horizontal="right"/>
    </xf>
    <xf numFmtId="0" fontId="9" fillId="0" borderId="11" xfId="0" applyFont="1" applyBorder="1" applyAlignment="1">
      <alignment wrapText="1"/>
    </xf>
    <xf numFmtId="0" fontId="9" fillId="0" borderId="11" xfId="1" applyFont="1" applyBorder="1" applyAlignment="1">
      <alignment wrapText="1"/>
    </xf>
    <xf numFmtId="0" fontId="9" fillId="0" borderId="14" xfId="1" applyFont="1" applyBorder="1" applyAlignment="1">
      <alignment wrapText="1"/>
    </xf>
    <xf numFmtId="164" fontId="5" fillId="0" borderId="3" xfId="1" applyNumberFormat="1" applyFont="1" applyBorder="1" applyAlignment="1">
      <alignment horizontal="right" wrapText="1"/>
    </xf>
    <xf numFmtId="0" fontId="30" fillId="0" borderId="0" xfId="1" applyFont="1" applyAlignment="1">
      <alignment wrapText="1"/>
    </xf>
    <xf numFmtId="0" fontId="37" fillId="0" borderId="0" xfId="1" applyFont="1" applyAlignment="1">
      <alignment vertical="center" wrapText="1"/>
    </xf>
    <xf numFmtId="2" fontId="37" fillId="0" borderId="0" xfId="1" applyNumberFormat="1" applyFont="1" applyAlignment="1">
      <alignment vertical="center" wrapText="1"/>
    </xf>
    <xf numFmtId="2" fontId="5" fillId="0" borderId="0" xfId="1" applyNumberFormat="1" applyFont="1" applyAlignment="1">
      <alignment horizontal="right" wrapText="1"/>
    </xf>
    <xf numFmtId="2" fontId="9" fillId="0" borderId="2" xfId="1" applyNumberFormat="1" applyFont="1" applyBorder="1" applyAlignment="1">
      <alignment horizontal="right" wrapText="1"/>
    </xf>
    <xf numFmtId="0" fontId="9" fillId="0" borderId="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37" fillId="0" borderId="0" xfId="1" applyFont="1" applyAlignment="1">
      <alignment wrapText="1"/>
    </xf>
    <xf numFmtId="0" fontId="31" fillId="0" borderId="0" xfId="1" applyFont="1"/>
    <xf numFmtId="0" fontId="4" fillId="0" borderId="14" xfId="1" applyFont="1" applyBorder="1" applyAlignment="1">
      <alignment wrapText="1"/>
    </xf>
    <xf numFmtId="2" fontId="4" fillId="0" borderId="2" xfId="1" applyNumberFormat="1" applyFont="1" applyBorder="1" applyAlignment="1">
      <alignment horizontal="right" wrapText="1"/>
    </xf>
    <xf numFmtId="2" fontId="4" fillId="0" borderId="8" xfId="1" applyNumberFormat="1" applyFont="1" applyBorder="1" applyAlignment="1">
      <alignment horizontal="right" wrapText="1"/>
    </xf>
    <xf numFmtId="0" fontId="9" fillId="0" borderId="14" xfId="1" applyFont="1" applyBorder="1" applyAlignment="1">
      <alignment horizontal="left" wrapText="1" indent="1"/>
    </xf>
    <xf numFmtId="0" fontId="9" fillId="0" borderId="14" xfId="1" applyFont="1" applyBorder="1" applyAlignment="1">
      <alignment horizontal="left" indent="1"/>
    </xf>
    <xf numFmtId="0" fontId="48" fillId="0" borderId="14" xfId="1" applyFont="1" applyBorder="1" applyAlignment="1">
      <alignment wrapText="1"/>
    </xf>
    <xf numFmtId="3" fontId="48" fillId="0" borderId="3" xfId="1" applyNumberFormat="1" applyFont="1" applyBorder="1" applyAlignment="1">
      <alignment horizontal="right" wrapText="1"/>
    </xf>
    <xf numFmtId="164" fontId="48" fillId="0" borderId="3" xfId="1" applyNumberFormat="1" applyFont="1" applyBorder="1" applyAlignment="1">
      <alignment horizontal="right" wrapText="1"/>
    </xf>
    <xf numFmtId="3" fontId="48" fillId="0" borderId="0" xfId="1" applyNumberFormat="1" applyFont="1" applyAlignment="1">
      <alignment horizontal="right" wrapText="1"/>
    </xf>
    <xf numFmtId="0" fontId="30" fillId="0" borderId="14" xfId="1" applyFont="1" applyBorder="1" applyAlignment="1">
      <alignment horizontal="left" wrapText="1"/>
    </xf>
    <xf numFmtId="3" fontId="37" fillId="0" borderId="0" xfId="1" applyNumberFormat="1" applyFont="1" applyAlignment="1">
      <alignment wrapText="1"/>
    </xf>
    <xf numFmtId="0" fontId="30" fillId="0" borderId="14" xfId="1" applyFont="1" applyBorder="1" applyAlignment="1">
      <alignment horizontal="left" indent="1"/>
    </xf>
    <xf numFmtId="3" fontId="30" fillId="0" borderId="0" xfId="1" applyNumberFormat="1" applyFont="1" applyAlignment="1">
      <alignment horizontal="right" wrapText="1"/>
    </xf>
    <xf numFmtId="3" fontId="30" fillId="0" borderId="10" xfId="1" applyNumberFormat="1" applyFont="1" applyBorder="1" applyAlignment="1">
      <alignment horizontal="right" wrapText="1"/>
    </xf>
    <xf numFmtId="0" fontId="9" fillId="0" borderId="5" xfId="1" applyFont="1" applyBorder="1" applyAlignment="1">
      <alignment horizontal="center" vertical="center" wrapText="1"/>
    </xf>
    <xf numFmtId="2" fontId="9" fillId="0" borderId="8" xfId="1" applyNumberFormat="1" applyFont="1" applyBorder="1" applyAlignment="1">
      <alignment horizontal="right" wrapText="1"/>
    </xf>
    <xf numFmtId="0" fontId="9" fillId="0" borderId="0" xfId="1" applyFont="1" applyAlignment="1">
      <alignment horizontal="right" wrapText="1"/>
    </xf>
    <xf numFmtId="2" fontId="4" fillId="0" borderId="0" xfId="1" applyNumberFormat="1" applyFont="1" applyAlignment="1">
      <alignment horizontal="right" wrapText="1"/>
    </xf>
    <xf numFmtId="2" fontId="9" fillId="0" borderId="11" xfId="1" applyNumberFormat="1" applyFont="1" applyBorder="1" applyAlignment="1">
      <alignment horizontal="right" wrapText="1"/>
    </xf>
    <xf numFmtId="2" fontId="80" fillId="0" borderId="0" xfId="1" applyNumberFormat="1" applyFont="1" applyAlignment="1">
      <alignment wrapText="1"/>
    </xf>
    <xf numFmtId="0" fontId="81" fillId="0" borderId="0" xfId="1" applyFont="1"/>
    <xf numFmtId="164" fontId="4" fillId="0" borderId="3" xfId="1" applyNumberFormat="1" applyFont="1" applyBorder="1" applyAlignment="1">
      <alignment horizontal="right"/>
    </xf>
    <xf numFmtId="164" fontId="4" fillId="0" borderId="10" xfId="1" applyNumberFormat="1" applyFont="1" applyBorder="1" applyAlignment="1">
      <alignment horizontal="right"/>
    </xf>
    <xf numFmtId="164" fontId="4" fillId="0" borderId="8" xfId="1" applyNumberFormat="1" applyFont="1" applyBorder="1" applyAlignment="1">
      <alignment horizontal="right"/>
    </xf>
    <xf numFmtId="0" fontId="9" fillId="2" borderId="0" xfId="1" applyFont="1" applyFill="1" applyAlignment="1">
      <alignment horizontal="center"/>
    </xf>
    <xf numFmtId="0" fontId="9" fillId="2" borderId="2" xfId="1" applyFont="1" applyFill="1" applyBorder="1" applyAlignment="1">
      <alignment horizontal="center"/>
    </xf>
    <xf numFmtId="2" fontId="9" fillId="0" borderId="0" xfId="1" applyNumberFormat="1" applyFont="1" applyAlignment="1">
      <alignment horizontal="right"/>
    </xf>
    <xf numFmtId="0" fontId="9" fillId="2" borderId="3" xfId="1" applyFont="1" applyFill="1" applyBorder="1" applyAlignment="1">
      <alignment horizontal="center"/>
    </xf>
    <xf numFmtId="0" fontId="9" fillId="2" borderId="0" xfId="1" applyFont="1" applyFill="1" applyAlignment="1">
      <alignment wrapText="1"/>
    </xf>
    <xf numFmtId="0" fontId="9" fillId="0" borderId="3" xfId="1" applyFont="1" applyBorder="1" applyAlignment="1">
      <alignment horizontal="center"/>
    </xf>
    <xf numFmtId="2" fontId="5" fillId="0" borderId="8" xfId="1" applyNumberFormat="1" applyFont="1" applyBorder="1" applyAlignment="1">
      <alignment horizontal="right"/>
    </xf>
    <xf numFmtId="164" fontId="21" fillId="0" borderId="2" xfId="0" applyNumberFormat="1" applyFont="1" applyBorder="1" applyAlignment="1">
      <alignment horizontal="right"/>
    </xf>
    <xf numFmtId="164" fontId="21" fillId="0" borderId="3" xfId="0" applyNumberFormat="1" applyFont="1" applyBorder="1" applyAlignment="1">
      <alignment horizontal="right"/>
    </xf>
    <xf numFmtId="2" fontId="21" fillId="0" borderId="14" xfId="0" applyNumberFormat="1" applyFont="1" applyBorder="1" applyAlignment="1">
      <alignment horizontal="right"/>
    </xf>
    <xf numFmtId="0" fontId="30" fillId="0" borderId="0" xfId="0" applyFont="1"/>
    <xf numFmtId="2" fontId="9" fillId="0" borderId="14" xfId="1" applyNumberFormat="1" applyFont="1" applyBorder="1" applyAlignment="1">
      <alignment horizontal="right"/>
    </xf>
    <xf numFmtId="164" fontId="9" fillId="0" borderId="0" xfId="1" applyNumberFormat="1" applyFont="1" applyAlignment="1">
      <alignment horizontal="right"/>
    </xf>
    <xf numFmtId="0" fontId="4" fillId="0" borderId="1" xfId="0" applyFont="1" applyBorder="1"/>
    <xf numFmtId="2" fontId="4" fillId="0" borderId="10" xfId="1" applyNumberFormat="1" applyFont="1" applyBorder="1" applyAlignment="1">
      <alignment horizontal="right" wrapText="1"/>
    </xf>
    <xf numFmtId="2" fontId="4" fillId="0" borderId="14" xfId="1" applyNumberFormat="1" applyFont="1" applyBorder="1" applyAlignment="1">
      <alignment horizontal="right" wrapText="1"/>
    </xf>
    <xf numFmtId="2" fontId="9" fillId="0" borderId="14" xfId="1" applyNumberFormat="1" applyFont="1" applyBorder="1" applyAlignment="1">
      <alignment horizontal="right" wrapText="1"/>
    </xf>
    <xf numFmtId="0" fontId="1" fillId="0" borderId="0" xfId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3" fontId="4" fillId="0" borderId="0" xfId="1" applyNumberFormat="1" applyFont="1" applyAlignment="1">
      <alignment horizontal="right" wrapText="1"/>
    </xf>
    <xf numFmtId="164" fontId="4" fillId="0" borderId="2" xfId="1" applyNumberFormat="1" applyFont="1" applyBorder="1" applyAlignment="1">
      <alignment horizontal="right" wrapText="1"/>
    </xf>
    <xf numFmtId="164" fontId="4" fillId="0" borderId="0" xfId="1" applyNumberFormat="1" applyFont="1" applyAlignment="1">
      <alignment horizontal="right" wrapText="1"/>
    </xf>
    <xf numFmtId="0" fontId="6" fillId="0" borderId="0" xfId="1" applyFont="1" applyAlignment="1">
      <alignment horizontal="right" wrapText="1"/>
    </xf>
    <xf numFmtId="0" fontId="55" fillId="0" borderId="0" xfId="0" applyFont="1"/>
    <xf numFmtId="3" fontId="9" fillId="0" borderId="0" xfId="1" applyNumberFormat="1" applyFont="1" applyAlignment="1">
      <alignment horizontal="left" wrapText="1"/>
    </xf>
    <xf numFmtId="164" fontId="9" fillId="0" borderId="0" xfId="1" applyNumberFormat="1" applyFont="1" applyAlignment="1">
      <alignment horizontal="right" wrapText="1"/>
    </xf>
    <xf numFmtId="0" fontId="39" fillId="0" borderId="0" xfId="0" applyFont="1"/>
    <xf numFmtId="0" fontId="19" fillId="0" borderId="0" xfId="2" applyFont="1" applyAlignment="1">
      <alignment wrapText="1"/>
    </xf>
    <xf numFmtId="0" fontId="56" fillId="0" borderId="0" xfId="0" applyFont="1"/>
    <xf numFmtId="3" fontId="5" fillId="0" borderId="0" xfId="1" applyNumberFormat="1" applyFont="1" applyAlignment="1">
      <alignment horizontal="right" wrapText="1"/>
    </xf>
    <xf numFmtId="0" fontId="82" fillId="0" borderId="0" xfId="0" applyFont="1"/>
    <xf numFmtId="2" fontId="0" fillId="0" borderId="0" xfId="0" applyNumberForma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3" fillId="0" borderId="0" xfId="0" applyFont="1"/>
    <xf numFmtId="0" fontId="83" fillId="0" borderId="4" xfId="0" applyFont="1" applyBorder="1" applyAlignment="1">
      <alignment vertical="top"/>
    </xf>
    <xf numFmtId="0" fontId="84" fillId="0" borderId="5" xfId="0" applyFont="1" applyBorder="1" applyAlignment="1">
      <alignment horizontal="center" vertical="center" wrapText="1"/>
    </xf>
    <xf numFmtId="0" fontId="84" fillId="0" borderId="7" xfId="0" applyFont="1" applyBorder="1" applyAlignment="1">
      <alignment horizontal="center" vertical="center" wrapText="1"/>
    </xf>
    <xf numFmtId="0" fontId="84" fillId="0" borderId="9" xfId="0" applyFont="1" applyBorder="1" applyAlignment="1">
      <alignment horizontal="center" vertical="center" wrapText="1"/>
    </xf>
    <xf numFmtId="0" fontId="85" fillId="0" borderId="14" xfId="0" applyFont="1" applyBorder="1"/>
    <xf numFmtId="164" fontId="85" fillId="0" borderId="2" xfId="0" applyNumberFormat="1" applyFont="1" applyBorder="1" applyAlignment="1">
      <alignment horizontal="right" wrapText="1"/>
    </xf>
    <xf numFmtId="164" fontId="85" fillId="0" borderId="8" xfId="0" applyNumberFormat="1" applyFont="1" applyBorder="1" applyAlignment="1">
      <alignment horizontal="right" wrapText="1"/>
    </xf>
    <xf numFmtId="164" fontId="86" fillId="0" borderId="0" xfId="0" applyNumberFormat="1" applyFont="1" applyAlignment="1">
      <alignment horizontal="right"/>
    </xf>
    <xf numFmtId="164" fontId="85" fillId="0" borderId="3" xfId="0" applyNumberFormat="1" applyFont="1" applyBorder="1" applyAlignment="1">
      <alignment wrapText="1"/>
    </xf>
    <xf numFmtId="164" fontId="85" fillId="0" borderId="10" xfId="0" applyNumberFormat="1" applyFont="1" applyBorder="1" applyAlignment="1">
      <alignment wrapText="1"/>
    </xf>
    <xf numFmtId="0" fontId="80" fillId="0" borderId="0" xfId="0" applyFont="1"/>
    <xf numFmtId="0" fontId="83" fillId="0" borderId="0" xfId="0" applyFont="1" applyAlignment="1">
      <alignment vertical="center"/>
    </xf>
    <xf numFmtId="0" fontId="88" fillId="0" borderId="0" xfId="0" applyFont="1" applyAlignment="1">
      <alignment horizontal="center" vertical="center" wrapText="1"/>
    </xf>
    <xf numFmtId="0" fontId="89" fillId="0" borderId="0" xfId="0" applyFont="1" applyAlignment="1">
      <alignment vertical="center" wrapText="1"/>
    </xf>
    <xf numFmtId="0" fontId="88" fillId="0" borderId="0" xfId="0" applyFont="1"/>
    <xf numFmtId="164" fontId="9" fillId="0" borderId="8" xfId="1" applyNumberFormat="1" applyFont="1" applyBorder="1" applyAlignment="1">
      <alignment horizontal="right"/>
    </xf>
    <xf numFmtId="1" fontId="9" fillId="0" borderId="0" xfId="0" applyNumberFormat="1" applyFont="1"/>
    <xf numFmtId="164" fontId="5" fillId="0" borderId="0" xfId="0" applyNumberFormat="1" applyFont="1" applyAlignment="1">
      <alignment horizontal="right" wrapText="1"/>
    </xf>
    <xf numFmtId="2" fontId="16" fillId="0" borderId="0" xfId="1" applyNumberFormat="1" applyFont="1"/>
    <xf numFmtId="0" fontId="90" fillId="0" borderId="0" xfId="1" applyFont="1" applyAlignment="1">
      <alignment vertical="center"/>
    </xf>
    <xf numFmtId="0" fontId="91" fillId="0" borderId="0" xfId="1" applyFont="1" applyAlignment="1">
      <alignment vertical="center"/>
    </xf>
    <xf numFmtId="0" fontId="92" fillId="0" borderId="0" xfId="1" applyFont="1" applyAlignment="1">
      <alignment vertical="center"/>
    </xf>
    <xf numFmtId="0" fontId="91" fillId="0" borderId="0" xfId="1" applyFont="1"/>
    <xf numFmtId="0" fontId="92" fillId="0" borderId="0" xfId="1" applyFont="1"/>
    <xf numFmtId="2" fontId="54" fillId="0" borderId="0" xfId="1" applyNumberFormat="1" applyFont="1"/>
    <xf numFmtId="2" fontId="40" fillId="0" borderId="0" xfId="1" applyNumberFormat="1" applyFont="1"/>
    <xf numFmtId="0" fontId="40" fillId="0" borderId="0" xfId="0" applyFont="1" applyAlignment="1">
      <alignment horizontal="left" vertical="center" wrapText="1"/>
    </xf>
    <xf numFmtId="0" fontId="54" fillId="0" borderId="0" xfId="0" applyFont="1" applyAlignment="1">
      <alignment vertical="center" wrapText="1"/>
    </xf>
    <xf numFmtId="0" fontId="95" fillId="0" borderId="0" xfId="0" applyFont="1" applyAlignment="1">
      <alignment vertical="center"/>
    </xf>
    <xf numFmtId="0" fontId="51" fillId="0" borderId="0" xfId="2" applyFont="1"/>
    <xf numFmtId="0" fontId="94" fillId="0" borderId="0" xfId="2" applyFont="1" applyAlignment="1">
      <alignment vertical="center"/>
    </xf>
    <xf numFmtId="0" fontId="89" fillId="0" borderId="0" xfId="0" applyFont="1" applyAlignment="1">
      <alignment wrapText="1"/>
    </xf>
    <xf numFmtId="0" fontId="96" fillId="0" borderId="0" xfId="0" applyFont="1" applyAlignment="1">
      <alignment vertical="center"/>
    </xf>
    <xf numFmtId="2" fontId="21" fillId="0" borderId="2" xfId="0" applyNumberFormat="1" applyFont="1" applyBorder="1" applyAlignment="1">
      <alignment wrapText="1"/>
    </xf>
    <xf numFmtId="2" fontId="21" fillId="0" borderId="2" xfId="0" applyNumberFormat="1" applyFont="1" applyBorder="1"/>
    <xf numFmtId="2" fontId="21" fillId="0" borderId="8" xfId="0" applyNumberFormat="1" applyFont="1" applyBorder="1"/>
    <xf numFmtId="2" fontId="21" fillId="0" borderId="3" xfId="0" applyNumberFormat="1" applyFont="1" applyBorder="1" applyAlignment="1">
      <alignment wrapText="1"/>
    </xf>
    <xf numFmtId="2" fontId="21" fillId="0" borderId="3" xfId="0" applyNumberFormat="1" applyFont="1" applyBorder="1"/>
    <xf numFmtId="2" fontId="21" fillId="0" borderId="10" xfId="0" applyNumberFormat="1" applyFont="1" applyBorder="1"/>
    <xf numFmtId="2" fontId="21" fillId="0" borderId="10" xfId="0" applyNumberFormat="1" applyFont="1" applyBorder="1" applyAlignment="1">
      <alignment wrapText="1"/>
    </xf>
    <xf numFmtId="164" fontId="3" fillId="0" borderId="3" xfId="1" applyNumberFormat="1" applyFont="1" applyBorder="1" applyAlignment="1">
      <alignment horizontal="right"/>
    </xf>
    <xf numFmtId="164" fontId="3" fillId="0" borderId="10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 wrapText="1"/>
    </xf>
    <xf numFmtId="0" fontId="9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165" fontId="9" fillId="0" borderId="0" xfId="1" applyNumberFormat="1" applyFont="1" applyAlignment="1">
      <alignment horizontal="right" wrapText="1"/>
    </xf>
    <xf numFmtId="2" fontId="20" fillId="0" borderId="0" xfId="5" applyNumberFormat="1" applyFont="1" applyAlignment="1">
      <alignment vertical="top"/>
    </xf>
    <xf numFmtId="3" fontId="4" fillId="0" borderId="8" xfId="1" applyNumberFormat="1" applyFont="1" applyBorder="1" applyAlignment="1">
      <alignment horizontal="right" wrapText="1"/>
    </xf>
    <xf numFmtId="0" fontId="1" fillId="0" borderId="0" xfId="1" applyAlignment="1">
      <alignment horizontal="center"/>
    </xf>
    <xf numFmtId="0" fontId="100" fillId="0" borderId="0" xfId="1" applyFont="1" applyAlignment="1">
      <alignment vertical="center"/>
    </xf>
    <xf numFmtId="0" fontId="100" fillId="0" borderId="0" xfId="1" applyFont="1" applyAlignment="1">
      <alignment vertical="center" wrapText="1"/>
    </xf>
    <xf numFmtId="2" fontId="100" fillId="0" borderId="0" xfId="1" applyNumberFormat="1" applyFont="1" applyAlignment="1">
      <alignment vertical="center" wrapText="1"/>
    </xf>
    <xf numFmtId="0" fontId="30" fillId="0" borderId="9" xfId="0" applyFont="1" applyBorder="1" applyAlignment="1">
      <alignment horizontal="center" vertical="center" wrapText="1"/>
    </xf>
    <xf numFmtId="0" fontId="21" fillId="0" borderId="11" xfId="1" applyFont="1" applyBorder="1" applyAlignment="1">
      <alignment wrapText="1"/>
    </xf>
    <xf numFmtId="2" fontId="21" fillId="0" borderId="2" xfId="1" applyNumberFormat="1" applyFont="1" applyBorder="1" applyAlignment="1">
      <alignment horizontal="right"/>
    </xf>
    <xf numFmtId="2" fontId="21" fillId="0" borderId="8" xfId="1" applyNumberFormat="1" applyFont="1" applyBorder="1" applyAlignment="1">
      <alignment horizontal="right"/>
    </xf>
    <xf numFmtId="2" fontId="21" fillId="0" borderId="0" xfId="1" applyNumberFormat="1" applyFont="1" applyAlignment="1">
      <alignment horizontal="right"/>
    </xf>
    <xf numFmtId="0" fontId="80" fillId="0" borderId="0" xfId="1" applyFont="1"/>
    <xf numFmtId="0" fontId="26" fillId="0" borderId="0" xfId="2" applyFont="1"/>
    <xf numFmtId="2" fontId="30" fillId="0" borderId="8" xfId="1" applyNumberFormat="1" applyFont="1" applyBorder="1" applyAlignment="1">
      <alignment horizontal="right" wrapText="1"/>
    </xf>
    <xf numFmtId="0" fontId="79" fillId="0" borderId="0" xfId="2" applyFont="1" applyAlignment="1">
      <alignment wrapText="1"/>
    </xf>
    <xf numFmtId="0" fontId="30" fillId="0" borderId="9" xfId="1" applyFont="1" applyBorder="1" applyAlignment="1">
      <alignment horizontal="center" vertical="center" wrapText="1"/>
    </xf>
    <xf numFmtId="0" fontId="30" fillId="0" borderId="7" xfId="1" applyFont="1" applyBorder="1" applyAlignment="1">
      <alignment horizontal="center" vertical="center" wrapText="1"/>
    </xf>
    <xf numFmtId="0" fontId="79" fillId="0" borderId="0" xfId="2" applyFont="1" applyAlignment="1">
      <alignment vertical="center" wrapText="1"/>
    </xf>
    <xf numFmtId="164" fontId="30" fillId="0" borderId="10" xfId="1" applyNumberFormat="1" applyFont="1" applyBorder="1" applyAlignment="1">
      <alignment horizontal="right" wrapText="1"/>
    </xf>
    <xf numFmtId="164" fontId="30" fillId="0" borderId="8" xfId="1" applyNumberFormat="1" applyFont="1" applyBorder="1" applyAlignment="1">
      <alignment horizontal="right" wrapText="1"/>
    </xf>
    <xf numFmtId="0" fontId="37" fillId="0" borderId="0" xfId="0" applyFont="1" applyAlignment="1">
      <alignment vertical="center"/>
    </xf>
    <xf numFmtId="0" fontId="42" fillId="0" borderId="0" xfId="2" applyFont="1" applyAlignment="1">
      <alignment vertical="center"/>
    </xf>
    <xf numFmtId="0" fontId="94" fillId="0" borderId="0" xfId="2" applyFont="1" applyAlignment="1">
      <alignment horizontal="left"/>
    </xf>
    <xf numFmtId="0" fontId="4" fillId="0" borderId="13" xfId="0" applyFont="1" applyBorder="1" applyAlignment="1">
      <alignment wrapText="1"/>
    </xf>
    <xf numFmtId="2" fontId="9" fillId="0" borderId="3" xfId="0" applyNumberFormat="1" applyFont="1" applyBorder="1" applyAlignment="1">
      <alignment horizontal="right" wrapText="1"/>
    </xf>
    <xf numFmtId="2" fontId="9" fillId="0" borderId="0" xfId="0" applyNumberFormat="1" applyFont="1" applyAlignment="1">
      <alignment horizontal="right" wrapText="1"/>
    </xf>
    <xf numFmtId="0" fontId="5" fillId="0" borderId="7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1"/>
    </xf>
    <xf numFmtId="3" fontId="9" fillId="0" borderId="2" xfId="0" applyNumberFormat="1" applyFont="1" applyBorder="1" applyAlignment="1">
      <alignment horizontal="right" wrapText="1"/>
    </xf>
    <xf numFmtId="0" fontId="30" fillId="0" borderId="0" xfId="1" applyFont="1" applyAlignment="1">
      <alignment horizontal="left" wrapText="1" indent="2"/>
    </xf>
    <xf numFmtId="0" fontId="103" fillId="0" borderId="0" xfId="2" applyFont="1" applyAlignment="1">
      <alignment vertical="center"/>
    </xf>
    <xf numFmtId="2" fontId="50" fillId="0" borderId="0" xfId="2" applyNumberFormat="1" applyFont="1" applyAlignment="1">
      <alignment vertical="center"/>
    </xf>
    <xf numFmtId="0" fontId="104" fillId="0" borderId="0" xfId="1" applyFont="1"/>
    <xf numFmtId="0" fontId="21" fillId="0" borderId="0" xfId="1" applyFont="1"/>
    <xf numFmtId="0" fontId="34" fillId="0" borderId="0" xfId="3" applyFont="1"/>
    <xf numFmtId="0" fontId="104" fillId="0" borderId="0" xfId="1" applyFont="1" applyAlignment="1">
      <alignment horizontal="left" indent="5"/>
    </xf>
    <xf numFmtId="0" fontId="105" fillId="0" borderId="0" xfId="6" applyFont="1"/>
    <xf numFmtId="0" fontId="34" fillId="0" borderId="0" xfId="3" applyFont="1" applyAlignment="1">
      <alignment vertical="center" wrapText="1"/>
    </xf>
    <xf numFmtId="2" fontId="34" fillId="0" borderId="0" xfId="3" applyNumberFormat="1" applyFont="1" applyAlignment="1">
      <alignment vertical="center" wrapText="1"/>
    </xf>
    <xf numFmtId="2" fontId="30" fillId="0" borderId="0" xfId="3" applyNumberFormat="1" applyFont="1" applyAlignment="1">
      <alignment vertical="center" wrapText="1"/>
    </xf>
    <xf numFmtId="2" fontId="9" fillId="0" borderId="0" xfId="0" applyNumberFormat="1" applyFont="1" applyAlignment="1">
      <alignment horizontal="right"/>
    </xf>
    <xf numFmtId="2" fontId="1" fillId="0" borderId="0" xfId="1" applyNumberFormat="1" applyAlignment="1">
      <alignment wrapText="1"/>
    </xf>
    <xf numFmtId="0" fontId="9" fillId="0" borderId="0" xfId="18" applyFont="1"/>
    <xf numFmtId="2" fontId="9" fillId="0" borderId="0" xfId="18" applyNumberFormat="1" applyFont="1"/>
    <xf numFmtId="0" fontId="107" fillId="0" borderId="0" xfId="20" applyFont="1" applyAlignment="1">
      <alignment vertical="center"/>
    </xf>
    <xf numFmtId="0" fontId="21" fillId="0" borderId="0" xfId="20" applyFont="1" applyAlignment="1">
      <alignment vertical="center"/>
    </xf>
    <xf numFmtId="0" fontId="98" fillId="0" borderId="0" xfId="22" applyFont="1" applyAlignment="1">
      <alignment horizontal="left" vertical="center"/>
    </xf>
    <xf numFmtId="0" fontId="9" fillId="0" borderId="0" xfId="21" applyFont="1" applyAlignment="1">
      <alignment vertical="center"/>
    </xf>
    <xf numFmtId="0" fontId="109" fillId="0" borderId="17" xfId="21" applyFont="1" applyBorder="1" applyAlignment="1">
      <alignment horizontal="center" vertical="center" wrapText="1"/>
    </xf>
    <xf numFmtId="1" fontId="109" fillId="0" borderId="17" xfId="21" applyNumberFormat="1" applyFont="1" applyBorder="1" applyAlignment="1">
      <alignment horizontal="center" vertical="center" wrapText="1"/>
    </xf>
    <xf numFmtId="0" fontId="109" fillId="0" borderId="18" xfId="21" applyFont="1" applyBorder="1" applyAlignment="1">
      <alignment horizontal="center" vertical="center" wrapText="1"/>
    </xf>
    <xf numFmtId="0" fontId="109" fillId="0" borderId="19" xfId="21" applyFont="1" applyBorder="1" applyAlignment="1">
      <alignment horizontal="center" vertical="center" wrapText="1"/>
    </xf>
    <xf numFmtId="1" fontId="109" fillId="0" borderId="19" xfId="21" applyNumberFormat="1" applyFont="1" applyBorder="1" applyAlignment="1">
      <alignment horizontal="center" vertical="center" wrapText="1"/>
    </xf>
    <xf numFmtId="0" fontId="109" fillId="0" borderId="20" xfId="21" applyFont="1" applyBorder="1" applyAlignment="1">
      <alignment horizontal="center" vertical="center" wrapText="1"/>
    </xf>
    <xf numFmtId="0" fontId="109" fillId="0" borderId="21" xfId="21" applyFont="1" applyBorder="1" applyAlignment="1">
      <alignment horizontal="center" vertical="center" wrapText="1"/>
    </xf>
    <xf numFmtId="0" fontId="109" fillId="0" borderId="0" xfId="21" applyFont="1" applyAlignment="1">
      <alignment vertical="center"/>
    </xf>
    <xf numFmtId="1" fontId="6" fillId="0" borderId="22" xfId="21" applyNumberFormat="1" applyFont="1" applyBorder="1" applyAlignment="1">
      <alignment vertical="center" wrapText="1"/>
    </xf>
    <xf numFmtId="1" fontId="110" fillId="0" borderId="0" xfId="21" applyNumberFormat="1" applyFont="1" applyAlignment="1">
      <alignment vertical="center"/>
    </xf>
    <xf numFmtId="3" fontId="110" fillId="0" borderId="19" xfId="20" applyNumberFormat="1" applyFont="1" applyBorder="1" applyAlignment="1">
      <alignment horizontal="right" vertical="center"/>
    </xf>
    <xf numFmtId="3" fontId="110" fillId="0" borderId="0" xfId="20" applyNumberFormat="1" applyFont="1" applyAlignment="1">
      <alignment horizontal="right" vertical="center"/>
    </xf>
    <xf numFmtId="1" fontId="110" fillId="0" borderId="21" xfId="20" applyNumberFormat="1" applyFont="1" applyBorder="1" applyAlignment="1">
      <alignment horizontal="right" vertical="center"/>
    </xf>
    <xf numFmtId="1" fontId="6" fillId="0" borderId="0" xfId="21" applyNumberFormat="1" applyFont="1" applyAlignment="1">
      <alignment vertical="center"/>
    </xf>
    <xf numFmtId="1" fontId="5" fillId="0" borderId="23" xfId="21" applyNumberFormat="1" applyFont="1" applyBorder="1" applyAlignment="1">
      <alignment vertical="center"/>
    </xf>
    <xf numFmtId="1" fontId="3" fillId="0" borderId="0" xfId="21" applyNumberFormat="1" applyFont="1" applyAlignment="1">
      <alignment vertical="center"/>
    </xf>
    <xf numFmtId="3" fontId="34" fillId="0" borderId="24" xfId="20" applyNumberFormat="1" applyFont="1" applyBorder="1" applyAlignment="1">
      <alignment horizontal="right" vertical="center"/>
    </xf>
    <xf numFmtId="3" fontId="34" fillId="0" borderId="0" xfId="20" applyNumberFormat="1" applyFont="1" applyAlignment="1">
      <alignment horizontal="right" vertical="center"/>
    </xf>
    <xf numFmtId="1" fontId="34" fillId="0" borderId="24" xfId="0" applyNumberFormat="1" applyFont="1" applyBorder="1" applyAlignment="1">
      <alignment horizontal="right" vertical="center"/>
    </xf>
    <xf numFmtId="1" fontId="34" fillId="0" borderId="24" xfId="22" applyNumberFormat="1" applyFont="1" applyBorder="1" applyAlignment="1">
      <alignment horizontal="right" vertical="center"/>
    </xf>
    <xf numFmtId="1" fontId="34" fillId="0" borderId="25" xfId="20" applyNumberFormat="1" applyFont="1" applyBorder="1" applyAlignment="1">
      <alignment horizontal="right" vertical="center"/>
    </xf>
    <xf numFmtId="1" fontId="5" fillId="0" borderId="0" xfId="21" applyNumberFormat="1" applyFont="1" applyAlignment="1">
      <alignment vertical="center"/>
    </xf>
    <xf numFmtId="1" fontId="34" fillId="0" borderId="25" xfId="0" applyNumberFormat="1" applyFont="1" applyBorder="1" applyAlignment="1">
      <alignment horizontal="right" vertical="center"/>
    </xf>
    <xf numFmtId="1" fontId="34" fillId="0" borderId="10" xfId="0" applyNumberFormat="1" applyFont="1" applyBorder="1" applyAlignment="1">
      <alignment horizontal="right" vertical="center"/>
    </xf>
    <xf numFmtId="3" fontId="34" fillId="0" borderId="25" xfId="20" applyNumberFormat="1" applyFont="1" applyBorder="1" applyAlignment="1">
      <alignment horizontal="right" vertical="center"/>
    </xf>
    <xf numFmtId="3" fontId="34" fillId="0" borderId="10" xfId="20" applyNumberFormat="1" applyFont="1" applyBorder="1" applyAlignment="1">
      <alignment horizontal="right" vertical="center"/>
    </xf>
    <xf numFmtId="1" fontId="21" fillId="0" borderId="23" xfId="21" applyNumberFormat="1" applyFont="1" applyBorder="1" applyAlignment="1">
      <alignment vertical="center"/>
    </xf>
    <xf numFmtId="1" fontId="21" fillId="0" borderId="0" xfId="21" applyNumberFormat="1" applyFont="1" applyAlignment="1">
      <alignment vertical="center"/>
    </xf>
    <xf numFmtId="1" fontId="34" fillId="0" borderId="25" xfId="22" applyNumberFormat="1" applyFont="1" applyBorder="1" applyAlignment="1">
      <alignment horizontal="right" vertical="center"/>
    </xf>
    <xf numFmtId="1" fontId="34" fillId="0" borderId="10" xfId="22" applyNumberFormat="1" applyFont="1" applyBorder="1" applyAlignment="1">
      <alignment horizontal="right" vertical="center"/>
    </xf>
    <xf numFmtId="0" fontId="5" fillId="0" borderId="0" xfId="21" applyFont="1" applyAlignment="1">
      <alignment vertical="center"/>
    </xf>
    <xf numFmtId="1" fontId="9" fillId="0" borderId="0" xfId="21" applyNumberFormat="1" applyFont="1" applyAlignment="1">
      <alignment vertical="center"/>
    </xf>
    <xf numFmtId="164" fontId="34" fillId="0" borderId="7" xfId="21" applyNumberFormat="1" applyFont="1" applyBorder="1" applyAlignment="1">
      <alignment horizontal="center" vertical="center" wrapText="1"/>
    </xf>
    <xf numFmtId="164" fontId="34" fillId="0" borderId="7" xfId="21" applyNumberFormat="1" applyFont="1" applyBorder="1" applyAlignment="1">
      <alignment horizontal="center" vertical="top" wrapText="1"/>
    </xf>
    <xf numFmtId="1" fontId="34" fillId="0" borderId="7" xfId="21" applyNumberFormat="1" applyFont="1" applyBorder="1" applyAlignment="1">
      <alignment horizontal="center" vertical="top" wrapText="1"/>
    </xf>
    <xf numFmtId="164" fontId="34" fillId="0" borderId="2" xfId="21" applyNumberFormat="1" applyFont="1" applyBorder="1" applyAlignment="1">
      <alignment horizontal="center" vertical="top" wrapText="1"/>
    </xf>
    <xf numFmtId="1" fontId="34" fillId="0" borderId="2" xfId="21" applyNumberFormat="1" applyFont="1" applyBorder="1" applyAlignment="1">
      <alignment horizontal="center" vertical="top" wrapText="1"/>
    </xf>
    <xf numFmtId="1" fontId="34" fillId="0" borderId="8" xfId="21" applyNumberFormat="1" applyFont="1" applyBorder="1" applyAlignment="1">
      <alignment horizontal="center" vertical="top" wrapText="1"/>
    </xf>
    <xf numFmtId="1" fontId="34" fillId="0" borderId="26" xfId="21" applyNumberFormat="1" applyFont="1" applyBorder="1" applyAlignment="1">
      <alignment horizontal="center" vertical="top" wrapText="1"/>
    </xf>
    <xf numFmtId="0" fontId="34" fillId="0" borderId="27" xfId="21" applyFont="1" applyBorder="1" applyAlignment="1">
      <alignment horizontal="center" vertical="top" wrapText="1"/>
    </xf>
    <xf numFmtId="1" fontId="34" fillId="0" borderId="27" xfId="21" applyNumberFormat="1" applyFont="1" applyBorder="1" applyAlignment="1">
      <alignment horizontal="center" vertical="top" wrapText="1"/>
    </xf>
    <xf numFmtId="1" fontId="34" fillId="0" borderId="9" xfId="21" applyNumberFormat="1" applyFont="1" applyBorder="1" applyAlignment="1">
      <alignment horizontal="center" vertical="top" wrapText="1"/>
    </xf>
    <xf numFmtId="0" fontId="110" fillId="0" borderId="1" xfId="21" applyFont="1" applyBorder="1" applyAlignment="1">
      <alignment vertical="top" wrapText="1"/>
    </xf>
    <xf numFmtId="164" fontId="110" fillId="0" borderId="10" xfId="21" applyNumberFormat="1" applyFont="1" applyBorder="1" applyAlignment="1">
      <alignment horizontal="right" vertical="top"/>
    </xf>
    <xf numFmtId="1" fontId="110" fillId="0" borderId="10" xfId="21" applyNumberFormat="1" applyFont="1" applyBorder="1" applyAlignment="1">
      <alignment horizontal="right" vertical="top"/>
    </xf>
    <xf numFmtId="164" fontId="110" fillId="0" borderId="8" xfId="21" applyNumberFormat="1" applyFont="1" applyBorder="1" applyAlignment="1">
      <alignment horizontal="right" vertical="top"/>
    </xf>
    <xf numFmtId="1" fontId="110" fillId="0" borderId="2" xfId="21" applyNumberFormat="1" applyFont="1" applyBorder="1" applyAlignment="1">
      <alignment horizontal="right" vertical="top"/>
    </xf>
    <xf numFmtId="164" fontId="110" fillId="0" borderId="1" xfId="21" applyNumberFormat="1" applyFont="1" applyBorder="1" applyAlignment="1">
      <alignment horizontal="right" vertical="top"/>
    </xf>
    <xf numFmtId="1" fontId="110" fillId="0" borderId="8" xfId="21" applyNumberFormat="1" applyFont="1" applyBorder="1" applyAlignment="1">
      <alignment horizontal="right" vertical="top"/>
    </xf>
    <xf numFmtId="164" fontId="110" fillId="0" borderId="3" xfId="21" applyNumberFormat="1" applyFont="1" applyBorder="1" applyAlignment="1">
      <alignment horizontal="right" vertical="top"/>
    </xf>
    <xf numFmtId="1" fontId="110" fillId="0" borderId="0" xfId="21" applyNumberFormat="1" applyFont="1" applyAlignment="1">
      <alignment horizontal="right" vertical="top"/>
    </xf>
    <xf numFmtId="0" fontId="34" fillId="0" borderId="0" xfId="21" applyFont="1" applyAlignment="1">
      <alignment vertical="top"/>
    </xf>
    <xf numFmtId="164" fontId="34" fillId="0" borderId="10" xfId="21" applyNumberFormat="1" applyFont="1" applyBorder="1" applyAlignment="1">
      <alignment horizontal="right" vertical="top"/>
    </xf>
    <xf numFmtId="1" fontId="34" fillId="0" borderId="10" xfId="21" applyNumberFormat="1" applyFont="1" applyBorder="1" applyAlignment="1">
      <alignment horizontal="right" vertical="top"/>
    </xf>
    <xf numFmtId="1" fontId="34" fillId="0" borderId="3" xfId="21" applyNumberFormat="1" applyFont="1" applyBorder="1" applyAlignment="1">
      <alignment horizontal="right" vertical="top"/>
    </xf>
    <xf numFmtId="164" fontId="34" fillId="0" borderId="0" xfId="21" applyNumberFormat="1" applyFont="1" applyAlignment="1">
      <alignment horizontal="right" vertical="top"/>
    </xf>
    <xf numFmtId="164" fontId="34" fillId="0" borderId="3" xfId="21" applyNumberFormat="1" applyFont="1" applyBorder="1" applyAlignment="1">
      <alignment horizontal="right" vertical="top"/>
    </xf>
    <xf numFmtId="1" fontId="34" fillId="0" borderId="0" xfId="21" applyNumberFormat="1" applyFont="1" applyAlignment="1">
      <alignment horizontal="right" vertical="top"/>
    </xf>
    <xf numFmtId="164" fontId="34" fillId="0" borderId="3" xfId="21" quotePrefix="1" applyNumberFormat="1" applyFont="1" applyBorder="1" applyAlignment="1">
      <alignment horizontal="right" vertical="top"/>
    </xf>
    <xf numFmtId="1" fontId="34" fillId="0" borderId="3" xfId="21" quotePrefix="1" applyNumberFormat="1" applyFont="1" applyBorder="1" applyAlignment="1">
      <alignment horizontal="right" vertical="top"/>
    </xf>
    <xf numFmtId="1" fontId="34" fillId="0" borderId="10" xfId="21" quotePrefix="1" applyNumberFormat="1" applyFont="1" applyBorder="1" applyAlignment="1">
      <alignment horizontal="right" vertical="top"/>
    </xf>
    <xf numFmtId="0" fontId="2" fillId="0" borderId="0" xfId="21" applyFont="1" applyAlignment="1">
      <alignment vertical="center"/>
    </xf>
    <xf numFmtId="164" fontId="9" fillId="0" borderId="7" xfId="21" applyNumberFormat="1" applyFont="1" applyBorder="1" applyAlignment="1">
      <alignment horizontal="center" vertical="center" wrapText="1"/>
    </xf>
    <xf numFmtId="164" fontId="30" fillId="0" borderId="9" xfId="21" applyNumberFormat="1" applyFont="1" applyBorder="1" applyAlignment="1">
      <alignment horizontal="center" vertical="center" wrapText="1"/>
    </xf>
    <xf numFmtId="164" fontId="30" fillId="0" borderId="7" xfId="21" applyNumberFormat="1" applyFont="1" applyBorder="1" applyAlignment="1">
      <alignment horizontal="center" vertical="center" wrapText="1"/>
    </xf>
    <xf numFmtId="1" fontId="9" fillId="0" borderId="9" xfId="21" applyNumberFormat="1" applyFont="1" applyBorder="1" applyAlignment="1">
      <alignment horizontal="center" vertical="center" wrapText="1"/>
    </xf>
    <xf numFmtId="1" fontId="30" fillId="0" borderId="6" xfId="21" applyNumberFormat="1" applyFont="1" applyBorder="1" applyAlignment="1">
      <alignment horizontal="center" vertical="center" wrapText="1"/>
    </xf>
    <xf numFmtId="164" fontId="30" fillId="0" borderId="6" xfId="21" applyNumberFormat="1" applyFont="1" applyBorder="1" applyAlignment="1">
      <alignment horizontal="center" vertical="center" wrapText="1"/>
    </xf>
    <xf numFmtId="1" fontId="30" fillId="0" borderId="11" xfId="21" applyNumberFormat="1" applyFont="1" applyBorder="1" applyAlignment="1">
      <alignment horizontal="center" vertical="center" wrapText="1"/>
    </xf>
    <xf numFmtId="164" fontId="30" fillId="0" borderId="11" xfId="21" applyNumberFormat="1" applyFont="1" applyBorder="1" applyAlignment="1">
      <alignment horizontal="center" vertical="center" wrapText="1"/>
    </xf>
    <xf numFmtId="1" fontId="30" fillId="0" borderId="2" xfId="21" applyNumberFormat="1" applyFont="1" applyBorder="1" applyAlignment="1">
      <alignment horizontal="center" vertical="center" wrapText="1"/>
    </xf>
    <xf numFmtId="164" fontId="30" fillId="0" borderId="2" xfId="21" applyNumberFormat="1" applyFont="1" applyBorder="1" applyAlignment="1">
      <alignment horizontal="center" vertical="center" wrapText="1"/>
    </xf>
    <xf numFmtId="1" fontId="30" fillId="0" borderId="8" xfId="21" applyNumberFormat="1" applyFont="1" applyBorder="1" applyAlignment="1">
      <alignment horizontal="center" vertical="center" wrapText="1"/>
    </xf>
    <xf numFmtId="164" fontId="9" fillId="0" borderId="13" xfId="21" applyNumberFormat="1" applyFont="1" applyBorder="1" applyAlignment="1">
      <alignment horizontal="center" vertical="center" wrapText="1"/>
    </xf>
    <xf numFmtId="1" fontId="9" fillId="0" borderId="7" xfId="21" applyNumberFormat="1" applyFont="1" applyBorder="1" applyAlignment="1">
      <alignment horizontal="center" vertical="center" wrapText="1"/>
    </xf>
    <xf numFmtId="1" fontId="30" fillId="0" borderId="7" xfId="21" applyNumberFormat="1" applyFont="1" applyBorder="1" applyAlignment="1">
      <alignment horizontal="center" vertical="center" wrapText="1"/>
    </xf>
    <xf numFmtId="0" fontId="109" fillId="0" borderId="27" xfId="21" applyFont="1" applyBorder="1" applyAlignment="1">
      <alignment horizontal="center" vertical="center" wrapText="1"/>
    </xf>
    <xf numFmtId="1" fontId="109" fillId="0" borderId="27" xfId="21" applyNumberFormat="1" applyFont="1" applyBorder="1" applyAlignment="1">
      <alignment horizontal="center" vertical="center" wrapText="1"/>
    </xf>
    <xf numFmtId="0" fontId="6" fillId="0" borderId="11" xfId="21" applyFont="1" applyBorder="1" applyAlignment="1">
      <alignment vertical="center" wrapText="1"/>
    </xf>
    <xf numFmtId="3" fontId="6" fillId="0" borderId="8" xfId="21" applyNumberFormat="1" applyFont="1" applyBorder="1" applyAlignment="1">
      <alignment horizontal="right" vertical="center"/>
    </xf>
    <xf numFmtId="3" fontId="6" fillId="0" borderId="2" xfId="21" applyNumberFormat="1" applyFont="1" applyBorder="1" applyAlignment="1">
      <alignment horizontal="right" vertical="center"/>
    </xf>
    <xf numFmtId="3" fontId="6" fillId="0" borderId="1" xfId="21" applyNumberFormat="1" applyFont="1" applyBorder="1" applyAlignment="1">
      <alignment horizontal="right"/>
    </xf>
    <xf numFmtId="3" fontId="52" fillId="0" borderId="10" xfId="21" applyNumberFormat="1" applyFont="1" applyBorder="1" applyAlignment="1">
      <alignment horizontal="right"/>
    </xf>
    <xf numFmtId="3" fontId="52" fillId="0" borderId="2" xfId="21" applyNumberFormat="1" applyFont="1" applyBorder="1" applyAlignment="1">
      <alignment horizontal="right"/>
    </xf>
    <xf numFmtId="3" fontId="52" fillId="0" borderId="11" xfId="21" applyNumberFormat="1" applyFont="1" applyBorder="1" applyAlignment="1">
      <alignment horizontal="right"/>
    </xf>
    <xf numFmtId="3" fontId="52" fillId="0" borderId="1" xfId="21" applyNumberFormat="1" applyFont="1" applyBorder="1" applyAlignment="1">
      <alignment horizontal="right"/>
    </xf>
    <xf numFmtId="3" fontId="52" fillId="0" borderId="8" xfId="21" applyNumberFormat="1" applyFont="1" applyBorder="1" applyAlignment="1">
      <alignment horizontal="right"/>
    </xf>
    <xf numFmtId="3" fontId="52" fillId="0" borderId="0" xfId="21" applyNumberFormat="1" applyFont="1" applyAlignment="1">
      <alignment horizontal="right"/>
    </xf>
    <xf numFmtId="3" fontId="52" fillId="0" borderId="3" xfId="21" applyNumberFormat="1" applyFont="1" applyBorder="1" applyAlignment="1">
      <alignment horizontal="right"/>
    </xf>
    <xf numFmtId="3" fontId="21" fillId="0" borderId="10" xfId="21" applyNumberFormat="1" applyFont="1" applyBorder="1" applyAlignment="1">
      <alignment horizontal="right" vertical="center"/>
    </xf>
    <xf numFmtId="3" fontId="21" fillId="0" borderId="3" xfId="21" applyNumberFormat="1" applyFont="1" applyBorder="1" applyAlignment="1">
      <alignment horizontal="right" vertical="center"/>
    </xf>
    <xf numFmtId="3" fontId="21" fillId="0" borderId="0" xfId="21" applyNumberFormat="1" applyFont="1" applyAlignment="1">
      <alignment horizontal="right"/>
    </xf>
    <xf numFmtId="3" fontId="21" fillId="0" borderId="10" xfId="21" applyNumberFormat="1" applyFont="1" applyBorder="1" applyAlignment="1">
      <alignment horizontal="right"/>
    </xf>
    <xf numFmtId="3" fontId="21" fillId="0" borderId="3" xfId="21" applyNumberFormat="1" applyFont="1" applyBorder="1" applyAlignment="1">
      <alignment horizontal="right"/>
    </xf>
    <xf numFmtId="3" fontId="21" fillId="0" borderId="14" xfId="21" applyNumberFormat="1" applyFont="1" applyBorder="1" applyAlignment="1">
      <alignment horizontal="right"/>
    </xf>
    <xf numFmtId="3" fontId="21" fillId="0" borderId="0" xfId="21" quotePrefix="1" applyNumberFormat="1" applyFont="1" applyAlignment="1">
      <alignment horizontal="right"/>
    </xf>
    <xf numFmtId="164" fontId="5" fillId="0" borderId="3" xfId="21" quotePrefix="1" applyNumberFormat="1" applyFont="1" applyBorder="1" applyAlignment="1">
      <alignment horizontal="right" vertical="center"/>
    </xf>
    <xf numFmtId="1" fontId="5" fillId="0" borderId="3" xfId="21" quotePrefix="1" applyNumberFormat="1" applyFont="1" applyBorder="1" applyAlignment="1">
      <alignment horizontal="right" vertical="center"/>
    </xf>
    <xf numFmtId="0" fontId="21" fillId="0" borderId="0" xfId="21" applyFont="1" applyAlignment="1">
      <alignment vertical="center"/>
    </xf>
    <xf numFmtId="164" fontId="9" fillId="0" borderId="0" xfId="21" applyNumberFormat="1" applyFont="1" applyAlignment="1">
      <alignment vertical="center"/>
    </xf>
    <xf numFmtId="0" fontId="104" fillId="0" borderId="0" xfId="15" applyFont="1" applyAlignment="1">
      <alignment vertical="center"/>
    </xf>
    <xf numFmtId="0" fontId="104" fillId="0" borderId="0" xfId="15" applyFont="1" applyAlignment="1">
      <alignment vertical="center" wrapText="1"/>
    </xf>
    <xf numFmtId="0" fontId="45" fillId="0" borderId="0" xfId="15"/>
    <xf numFmtId="0" fontId="104" fillId="0" borderId="0" xfId="15" applyFont="1" applyAlignment="1">
      <alignment vertical="top"/>
    </xf>
    <xf numFmtId="0" fontId="48" fillId="0" borderId="0" xfId="15" applyFont="1" applyAlignment="1">
      <alignment horizontal="center" vertical="center"/>
    </xf>
    <xf numFmtId="0" fontId="113" fillId="0" borderId="0" xfId="15" applyFont="1"/>
    <xf numFmtId="0" fontId="30" fillId="0" borderId="13" xfId="15" applyFont="1" applyBorder="1" applyAlignment="1">
      <alignment horizontal="center" vertical="center"/>
    </xf>
    <xf numFmtId="0" fontId="30" fillId="0" borderId="7" xfId="15" applyFont="1" applyBorder="1" applyAlignment="1">
      <alignment horizontal="center" vertical="center" wrapText="1"/>
    </xf>
    <xf numFmtId="0" fontId="30" fillId="0" borderId="9" xfId="15" applyFont="1" applyBorder="1" applyAlignment="1">
      <alignment horizontal="center" vertical="center" wrapText="1"/>
    </xf>
    <xf numFmtId="0" fontId="48" fillId="0" borderId="11" xfId="15" applyFont="1" applyBorder="1" applyAlignment="1">
      <alignment horizontal="left" vertical="center"/>
    </xf>
    <xf numFmtId="10" fontId="48" fillId="0" borderId="2" xfId="16" applyNumberFormat="1" applyFont="1" applyBorder="1" applyAlignment="1">
      <alignment horizontal="right" vertical="center"/>
    </xf>
    <xf numFmtId="10" fontId="48" fillId="0" borderId="8" xfId="16" applyNumberFormat="1" applyFont="1" applyBorder="1" applyAlignment="1">
      <alignment horizontal="right" vertical="center"/>
    </xf>
    <xf numFmtId="0" fontId="45" fillId="0" borderId="0" xfId="15" applyAlignment="1">
      <alignment vertical="center"/>
    </xf>
    <xf numFmtId="0" fontId="30" fillId="0" borderId="14" xfId="15" applyFont="1" applyBorder="1" applyAlignment="1">
      <alignment vertical="center"/>
    </xf>
    <xf numFmtId="10" fontId="30" fillId="0" borderId="3" xfId="17" applyNumberFormat="1" applyFont="1" applyBorder="1" applyAlignment="1">
      <alignment vertical="center"/>
    </xf>
    <xf numFmtId="10" fontId="30" fillId="0" borderId="10" xfId="17" applyNumberFormat="1" applyFont="1" applyBorder="1" applyAlignment="1">
      <alignment vertical="center"/>
    </xf>
    <xf numFmtId="0" fontId="30" fillId="0" borderId="12" xfId="15" applyFont="1" applyBorder="1" applyAlignment="1">
      <alignment vertical="center"/>
    </xf>
    <xf numFmtId="10" fontId="30" fillId="0" borderId="5" xfId="17" applyNumberFormat="1" applyFont="1" applyBorder="1" applyAlignment="1">
      <alignment vertical="center"/>
    </xf>
    <xf numFmtId="10" fontId="30" fillId="0" borderId="15" xfId="17" applyNumberFormat="1" applyFont="1" applyBorder="1" applyAlignment="1">
      <alignment vertical="center"/>
    </xf>
    <xf numFmtId="0" fontId="21" fillId="0" borderId="0" xfId="15" applyFont="1"/>
    <xf numFmtId="0" fontId="30" fillId="0" borderId="0" xfId="15" applyFont="1"/>
    <xf numFmtId="0" fontId="112" fillId="0" borderId="0" xfId="22" applyFont="1" applyAlignment="1">
      <alignment horizontal="right"/>
    </xf>
    <xf numFmtId="3" fontId="62" fillId="0" borderId="2" xfId="14" applyNumberFormat="1" applyFont="1" applyBorder="1"/>
    <xf numFmtId="3" fontId="62" fillId="0" borderId="3" xfId="14" applyNumberFormat="1" applyFont="1" applyBorder="1"/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2" fontId="44" fillId="0" borderId="0" xfId="1" applyNumberFormat="1" applyFont="1" applyAlignment="1">
      <alignment horizontal="left" vertical="center"/>
    </xf>
    <xf numFmtId="0" fontId="21" fillId="0" borderId="0" xfId="1" applyFont="1" applyAlignment="1">
      <alignment wrapText="1"/>
    </xf>
    <xf numFmtId="2" fontId="30" fillId="0" borderId="10" xfId="0" applyNumberFormat="1" applyFont="1" applyBorder="1" applyAlignment="1">
      <alignment horizontal="right" wrapText="1"/>
    </xf>
    <xf numFmtId="2" fontId="30" fillId="0" borderId="8" xfId="0" applyNumberFormat="1" applyFont="1" applyBorder="1" applyAlignment="1">
      <alignment horizontal="right" wrapText="1"/>
    </xf>
    <xf numFmtId="3" fontId="21" fillId="0" borderId="10" xfId="1" applyNumberFormat="1" applyFont="1" applyBorder="1" applyAlignment="1">
      <alignment horizontal="right" wrapText="1"/>
    </xf>
    <xf numFmtId="0" fontId="115" fillId="0" borderId="0" xfId="1" applyFont="1"/>
    <xf numFmtId="0" fontId="5" fillId="0" borderId="0" xfId="1" applyFont="1" applyAlignment="1">
      <alignment horizontal="left"/>
    </xf>
    <xf numFmtId="0" fontId="5" fillId="0" borderId="0" xfId="0" applyFont="1" applyAlignment="1">
      <alignment vertical="top"/>
    </xf>
    <xf numFmtId="2" fontId="18" fillId="0" borderId="3" xfId="0" applyNumberFormat="1" applyFont="1" applyBorder="1" applyAlignment="1">
      <alignment horizontal="right" wrapText="1"/>
    </xf>
    <xf numFmtId="164" fontId="21" fillId="0" borderId="3" xfId="0" applyNumberFormat="1" applyFont="1" applyBorder="1" applyAlignment="1">
      <alignment horizontal="right" wrapText="1"/>
    </xf>
    <xf numFmtId="0" fontId="23" fillId="0" borderId="0" xfId="6" applyFont="1" applyAlignment="1">
      <alignment vertical="center"/>
    </xf>
    <xf numFmtId="0" fontId="120" fillId="0" borderId="0" xfId="2" applyFont="1" applyAlignment="1">
      <alignment horizontal="right"/>
    </xf>
    <xf numFmtId="2" fontId="117" fillId="0" borderId="0" xfId="2" applyNumberFormat="1" applyFont="1" applyAlignment="1">
      <alignment vertical="center" wrapText="1"/>
    </xf>
    <xf numFmtId="0" fontId="117" fillId="0" borderId="0" xfId="2" applyFont="1" applyAlignment="1">
      <alignment vertical="center" wrapText="1"/>
    </xf>
    <xf numFmtId="0" fontId="119" fillId="0" borderId="0" xfId="2" applyFont="1" applyAlignment="1">
      <alignment horizontal="right" vertical="center" wrapText="1"/>
    </xf>
    <xf numFmtId="2" fontId="118" fillId="0" borderId="0" xfId="2" applyNumberFormat="1" applyFont="1" applyAlignment="1">
      <alignment vertical="center" wrapText="1"/>
    </xf>
    <xf numFmtId="0" fontId="114" fillId="0" borderId="0" xfId="0" applyFont="1"/>
    <xf numFmtId="0" fontId="39" fillId="0" borderId="0" xfId="0" applyFont="1" applyAlignment="1">
      <alignment vertical="top" wrapText="1"/>
    </xf>
    <xf numFmtId="0" fontId="116" fillId="0" borderId="0" xfId="0" applyFont="1" applyAlignment="1">
      <alignment horizontal="center" vertical="center" wrapText="1"/>
    </xf>
    <xf numFmtId="4" fontId="9" fillId="0" borderId="2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4" fontId="4" fillId="0" borderId="3" xfId="1" applyNumberFormat="1" applyFont="1" applyBorder="1" applyAlignment="1">
      <alignment horizontal="right" wrapText="1"/>
    </xf>
    <xf numFmtId="0" fontId="21" fillId="0" borderId="0" xfId="0" applyFont="1"/>
    <xf numFmtId="0" fontId="2" fillId="0" borderId="0" xfId="1" applyFont="1" applyAlignment="1">
      <alignment vertical="center"/>
    </xf>
    <xf numFmtId="0" fontId="19" fillId="0" borderId="0" xfId="2" applyFont="1" applyAlignment="1">
      <alignment vertical="center"/>
    </xf>
    <xf numFmtId="0" fontId="48" fillId="0" borderId="1" xfId="0" applyFont="1" applyBorder="1" applyAlignment="1">
      <alignment wrapText="1"/>
    </xf>
    <xf numFmtId="0" fontId="2" fillId="0" borderId="0" xfId="21" applyFont="1" applyAlignment="1">
      <alignment vertical="center" wrapText="1"/>
    </xf>
    <xf numFmtId="0" fontId="34" fillId="0" borderId="17" xfId="21" applyFont="1" applyBorder="1" applyAlignment="1">
      <alignment horizontal="center" vertical="center" wrapText="1"/>
    </xf>
    <xf numFmtId="0" fontId="21" fillId="0" borderId="0" xfId="1" applyFont="1" applyAlignment="1">
      <alignment vertical="center" wrapText="1"/>
    </xf>
    <xf numFmtId="0" fontId="3" fillId="0" borderId="7" xfId="0" applyFont="1" applyBorder="1" applyAlignment="1">
      <alignment horizontal="center" vertical="top" wrapText="1"/>
    </xf>
    <xf numFmtId="0" fontId="1" fillId="0" borderId="0" xfId="1" applyAlignment="1">
      <alignment vertical="top"/>
    </xf>
    <xf numFmtId="0" fontId="34" fillId="0" borderId="2" xfId="0" applyFont="1" applyBorder="1" applyAlignment="1">
      <alignment horizontal="center" vertical="top" wrapText="1"/>
    </xf>
    <xf numFmtId="0" fontId="34" fillId="0" borderId="8" xfId="0" applyFont="1" applyBorder="1" applyAlignment="1">
      <alignment horizontal="center" vertical="top" wrapText="1"/>
    </xf>
    <xf numFmtId="0" fontId="34" fillId="0" borderId="9" xfId="0" applyFont="1" applyBorder="1" applyAlignment="1">
      <alignment horizontal="center" vertical="top" wrapText="1"/>
    </xf>
    <xf numFmtId="0" fontId="84" fillId="0" borderId="2" xfId="0" applyFont="1" applyBorder="1" applyAlignment="1">
      <alignment horizontal="center" vertical="top" wrapText="1"/>
    </xf>
    <xf numFmtId="0" fontId="84" fillId="0" borderId="8" xfId="0" applyFont="1" applyBorder="1" applyAlignment="1">
      <alignment horizontal="center" vertical="top" wrapText="1"/>
    </xf>
    <xf numFmtId="0" fontId="84" fillId="0" borderId="7" xfId="0" applyFont="1" applyBorder="1" applyAlignment="1">
      <alignment horizontal="center" vertical="top"/>
    </xf>
    <xf numFmtId="0" fontId="84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9" fillId="0" borderId="6" xfId="1" applyFont="1" applyBorder="1" applyAlignment="1">
      <alignment horizontal="center" vertical="top"/>
    </xf>
    <xf numFmtId="0" fontId="5" fillId="0" borderId="7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92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  <xf numFmtId="0" fontId="1" fillId="0" borderId="0" xfId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0" fontId="5" fillId="0" borderId="8" xfId="0" applyFont="1" applyBorder="1" applyAlignment="1">
      <alignment horizontal="center" wrapText="1"/>
    </xf>
    <xf numFmtId="0" fontId="5" fillId="0" borderId="1" xfId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34" fillId="0" borderId="7" xfId="0" applyFont="1" applyBorder="1" applyAlignment="1">
      <alignment horizontal="center" vertical="top"/>
    </xf>
    <xf numFmtId="0" fontId="34" fillId="0" borderId="9" xfId="0" applyFont="1" applyBorder="1" applyAlignment="1">
      <alignment horizontal="center" vertical="top"/>
    </xf>
    <xf numFmtId="0" fontId="9" fillId="0" borderId="2" xfId="1" applyFont="1" applyBorder="1" applyAlignment="1">
      <alignment horizontal="center" vertical="top" wrapText="1"/>
    </xf>
    <xf numFmtId="0" fontId="9" fillId="0" borderId="8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/>
    </xf>
    <xf numFmtId="0" fontId="84" fillId="0" borderId="9" xfId="0" applyFont="1" applyBorder="1" applyAlignment="1">
      <alignment horizontal="center" vertical="top"/>
    </xf>
    <xf numFmtId="0" fontId="84" fillId="0" borderId="7" xfId="0" applyFont="1" applyBorder="1" applyAlignment="1">
      <alignment horizontal="center" vertical="top" wrapText="1"/>
    </xf>
    <xf numFmtId="0" fontId="9" fillId="0" borderId="6" xfId="1" applyFont="1" applyBorder="1" applyAlignment="1">
      <alignment horizontal="center" vertical="top" wrapText="1"/>
    </xf>
    <xf numFmtId="0" fontId="85" fillId="0" borderId="2" xfId="0" applyFont="1" applyBorder="1" applyAlignment="1">
      <alignment horizontal="center" vertical="top" wrapText="1"/>
    </xf>
    <xf numFmtId="0" fontId="85" fillId="0" borderId="8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9" fillId="0" borderId="0" xfId="1" applyFont="1" applyAlignment="1">
      <alignment horizontal="center" vertical="top" wrapText="1"/>
    </xf>
    <xf numFmtId="0" fontId="9" fillId="0" borderId="3" xfId="1" applyFont="1" applyBorder="1" applyAlignment="1">
      <alignment horizontal="center" wrapText="1"/>
    </xf>
    <xf numFmtId="0" fontId="9" fillId="0" borderId="3" xfId="1" applyFont="1" applyBorder="1" applyAlignment="1">
      <alignment horizontal="center" vertical="top" wrapText="1"/>
    </xf>
    <xf numFmtId="165" fontId="9" fillId="0" borderId="3" xfId="1" applyNumberFormat="1" applyFont="1" applyBorder="1" applyAlignment="1">
      <alignment horizontal="right" vertical="top" wrapText="1"/>
    </xf>
    <xf numFmtId="165" fontId="9" fillId="0" borderId="10" xfId="1" applyNumberFormat="1" applyFont="1" applyBorder="1" applyAlignment="1">
      <alignment horizontal="right" vertical="top" wrapText="1"/>
    </xf>
    <xf numFmtId="165" fontId="9" fillId="0" borderId="3" xfId="1" applyNumberFormat="1" applyFont="1" applyBorder="1" applyAlignment="1">
      <alignment horizontal="right" wrapText="1"/>
    </xf>
    <xf numFmtId="1" fontId="30" fillId="0" borderId="3" xfId="1" applyNumberFormat="1" applyFont="1" applyBorder="1" applyAlignment="1">
      <alignment horizontal="right" wrapText="1"/>
    </xf>
    <xf numFmtId="164" fontId="30" fillId="0" borderId="3" xfId="1" applyNumberFormat="1" applyFont="1" applyBorder="1" applyAlignment="1">
      <alignment vertical="top" wrapText="1"/>
    </xf>
    <xf numFmtId="0" fontId="9" fillId="0" borderId="5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3" fillId="0" borderId="15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4" fontId="9" fillId="0" borderId="0" xfId="1" applyNumberFormat="1" applyFont="1" applyAlignment="1">
      <alignment horizontal="right" wrapText="1"/>
    </xf>
    <xf numFmtId="165" fontId="9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horizontal="center" vertical="top" wrapText="1"/>
    </xf>
    <xf numFmtId="0" fontId="30" fillId="0" borderId="0" xfId="1" applyFont="1" applyAlignment="1">
      <alignment horizontal="center" wrapText="1"/>
    </xf>
    <xf numFmtId="4" fontId="30" fillId="0" borderId="0" xfId="1" applyNumberFormat="1" applyFont="1" applyAlignment="1">
      <alignment horizontal="right" wrapText="1"/>
    </xf>
    <xf numFmtId="0" fontId="30" fillId="0" borderId="0" xfId="1" applyFont="1" applyAlignment="1">
      <alignment horizontal="center" vertical="top" wrapText="1"/>
    </xf>
    <xf numFmtId="165" fontId="30" fillId="0" borderId="0" xfId="1" applyNumberFormat="1" applyFont="1" applyAlignment="1">
      <alignment horizontal="right" vertical="top" wrapText="1"/>
    </xf>
    <xf numFmtId="3" fontId="30" fillId="0" borderId="0" xfId="1" applyNumberFormat="1" applyFont="1" applyAlignment="1">
      <alignment horizontal="right" vertical="top" wrapText="1"/>
    </xf>
    <xf numFmtId="165" fontId="30" fillId="0" borderId="0" xfId="1" applyNumberFormat="1" applyFont="1" applyAlignment="1">
      <alignment horizontal="right" wrapText="1"/>
    </xf>
    <xf numFmtId="0" fontId="9" fillId="0" borderId="0" xfId="1" applyFont="1" applyAlignment="1">
      <alignment vertical="top" wrapText="1"/>
    </xf>
    <xf numFmtId="0" fontId="34" fillId="0" borderId="0" xfId="4" applyFont="1"/>
    <xf numFmtId="0" fontId="104" fillId="0" borderId="0" xfId="1" applyFont="1" applyAlignment="1">
      <alignment vertical="center"/>
    </xf>
    <xf numFmtId="0" fontId="123" fillId="0" borderId="0" xfId="1" applyFont="1" applyAlignment="1">
      <alignment vertical="center"/>
    </xf>
    <xf numFmtId="0" fontId="124" fillId="0" borderId="0" xfId="4" applyFont="1"/>
    <xf numFmtId="0" fontId="104" fillId="0" borderId="0" xfId="1" applyFont="1" applyAlignment="1">
      <alignment horizontal="left" vertical="top" indent="5"/>
    </xf>
    <xf numFmtId="0" fontId="34" fillId="0" borderId="0" xfId="4" applyFont="1" applyAlignment="1">
      <alignment vertical="center" wrapText="1"/>
    </xf>
    <xf numFmtId="2" fontId="21" fillId="0" borderId="0" xfId="5" applyNumberFormat="1" applyFont="1" applyAlignment="1">
      <alignment vertical="top"/>
    </xf>
    <xf numFmtId="0" fontId="21" fillId="0" borderId="0" xfId="4" applyFont="1" applyAlignment="1">
      <alignment vertical="center" wrapText="1"/>
    </xf>
    <xf numFmtId="2" fontId="21" fillId="0" borderId="0" xfId="1" applyNumberFormat="1" applyFont="1"/>
    <xf numFmtId="2" fontId="21" fillId="0" borderId="0" xfId="1" applyNumberFormat="1" applyFont="1" applyAlignment="1">
      <alignment wrapText="1"/>
    </xf>
    <xf numFmtId="0" fontId="21" fillId="0" borderId="0" xfId="1" applyFont="1" applyAlignment="1">
      <alignment horizontal="center" vertical="center" wrapText="1"/>
    </xf>
    <xf numFmtId="0" fontId="21" fillId="0" borderId="0" xfId="1" applyFont="1" applyAlignment="1">
      <alignment horizontal="center" vertical="top" wrapText="1"/>
    </xf>
    <xf numFmtId="0" fontId="21" fillId="0" borderId="0" xfId="4" applyFont="1" applyAlignment="1">
      <alignment horizontal="center" vertical="top" wrapText="1"/>
    </xf>
    <xf numFmtId="0" fontId="21" fillId="0" borderId="0" xfId="1" applyFont="1" applyAlignment="1">
      <alignment horizontal="left" vertical="center" wrapText="1"/>
    </xf>
    <xf numFmtId="0" fontId="21" fillId="0" borderId="0" xfId="4" applyFont="1" applyAlignment="1">
      <alignment horizontal="left" vertical="center" wrapText="1"/>
    </xf>
    <xf numFmtId="2" fontId="21" fillId="0" borderId="0" xfId="1" applyNumberFormat="1" applyFont="1" applyAlignment="1">
      <alignment horizontal="right" vertical="center" wrapText="1"/>
    </xf>
    <xf numFmtId="2" fontId="21" fillId="0" borderId="0" xfId="5" applyNumberFormat="1" applyFont="1" applyAlignment="1">
      <alignment horizontal="right" vertical="center"/>
    </xf>
    <xf numFmtId="0" fontId="18" fillId="0" borderId="0" xfId="1" applyFont="1" applyAlignment="1">
      <alignment vertical="center" wrapText="1"/>
    </xf>
    <xf numFmtId="0" fontId="18" fillId="0" borderId="0" xfId="1" applyFont="1" applyAlignment="1">
      <alignment horizontal="center" vertical="top" wrapText="1"/>
    </xf>
    <xf numFmtId="0" fontId="15" fillId="0" borderId="0" xfId="1" applyFont="1" applyAlignment="1">
      <alignment horizontal="center" vertical="top" wrapText="1"/>
    </xf>
    <xf numFmtId="0" fontId="19" fillId="0" borderId="0" xfId="2" applyFont="1" applyAlignment="1">
      <alignment horizontal="center" vertical="top" wrapText="1"/>
    </xf>
    <xf numFmtId="0" fontId="52" fillId="0" borderId="0" xfId="4" applyFont="1" applyAlignment="1">
      <alignment horizontal="center" vertical="top" wrapText="1"/>
    </xf>
    <xf numFmtId="0" fontId="52" fillId="0" borderId="29" xfId="4" applyFont="1" applyBorder="1" applyAlignment="1">
      <alignment horizontal="center" vertical="top" wrapText="1"/>
    </xf>
    <xf numFmtId="0" fontId="52" fillId="0" borderId="29" xfId="1" applyFont="1" applyBorder="1" applyAlignment="1">
      <alignment horizontal="center" vertical="top" wrapText="1"/>
    </xf>
    <xf numFmtId="0" fontId="21" fillId="0" borderId="30" xfId="4" applyFont="1" applyBorder="1" applyAlignment="1">
      <alignment vertical="center" wrapText="1"/>
    </xf>
    <xf numFmtId="0" fontId="21" fillId="0" borderId="31" xfId="1" applyFont="1" applyBorder="1" applyAlignment="1">
      <alignment horizontal="left" vertical="center" wrapText="1"/>
    </xf>
    <xf numFmtId="0" fontId="21" fillId="0" borderId="31" xfId="1" applyFont="1" applyBorder="1" applyAlignment="1">
      <alignment horizontal="center" vertical="center" wrapText="1"/>
    </xf>
    <xf numFmtId="2" fontId="21" fillId="0" borderId="31" xfId="1" applyNumberFormat="1" applyFont="1" applyBorder="1" applyAlignment="1">
      <alignment horizontal="right" vertical="center" wrapText="1"/>
    </xf>
    <xf numFmtId="0" fontId="21" fillId="0" borderId="32" xfId="4" applyFont="1" applyBorder="1" applyAlignment="1">
      <alignment vertical="center" wrapText="1"/>
    </xf>
    <xf numFmtId="0" fontId="21" fillId="0" borderId="28" xfId="4" applyFont="1" applyBorder="1" applyAlignment="1">
      <alignment horizontal="left" vertical="center" wrapText="1"/>
    </xf>
    <xf numFmtId="0" fontId="21" fillId="0" borderId="28" xfId="1" applyFont="1" applyBorder="1" applyAlignment="1">
      <alignment horizontal="left" vertical="center" wrapText="1"/>
    </xf>
    <xf numFmtId="0" fontId="21" fillId="0" borderId="28" xfId="1" applyFont="1" applyBorder="1" applyAlignment="1">
      <alignment horizontal="center" vertical="center" wrapText="1"/>
    </xf>
    <xf numFmtId="2" fontId="21" fillId="0" borderId="28" xfId="5" applyNumberFormat="1" applyFont="1" applyBorder="1" applyAlignment="1">
      <alignment horizontal="right" vertical="center"/>
    </xf>
    <xf numFmtId="2" fontId="21" fillId="0" borderId="28" xfId="1" applyNumberFormat="1" applyFont="1" applyBorder="1" applyAlignment="1">
      <alignment horizontal="right" vertical="center" wrapText="1"/>
    </xf>
    <xf numFmtId="0" fontId="21" fillId="0" borderId="0" xfId="2" applyFont="1" applyAlignment="1">
      <alignment vertical="center" wrapText="1"/>
    </xf>
    <xf numFmtId="164" fontId="21" fillId="0" borderId="0" xfId="1" applyNumberFormat="1" applyFont="1" applyAlignment="1">
      <alignment horizontal="right" vertical="center" wrapText="1"/>
    </xf>
    <xf numFmtId="0" fontId="125" fillId="0" borderId="0" xfId="1" applyFont="1" applyAlignment="1">
      <alignment horizontal="center" vertical="top" wrapText="1"/>
    </xf>
    <xf numFmtId="0" fontId="21" fillId="0" borderId="0" xfId="2" applyFont="1" applyAlignment="1">
      <alignment horizontal="center" vertical="top" wrapText="1"/>
    </xf>
    <xf numFmtId="165" fontId="21" fillId="0" borderId="0" xfId="1" applyNumberFormat="1" applyFont="1" applyAlignment="1">
      <alignment horizontal="right" vertical="center" wrapText="1"/>
    </xf>
    <xf numFmtId="2" fontId="21" fillId="0" borderId="0" xfId="5" applyNumberFormat="1" applyFont="1" applyAlignment="1">
      <alignment vertical="center"/>
    </xf>
    <xf numFmtId="0" fontId="48" fillId="0" borderId="0" xfId="20" applyFont="1"/>
    <xf numFmtId="3" fontId="48" fillId="0" borderId="0" xfId="20" applyNumberFormat="1" applyFont="1" applyAlignment="1">
      <alignment horizontal="right"/>
    </xf>
    <xf numFmtId="1" fontId="106" fillId="0" borderId="0" xfId="20" applyNumberFormat="1" applyFont="1" applyAlignment="1">
      <alignment horizontal="right"/>
    </xf>
    <xf numFmtId="0" fontId="30" fillId="0" borderId="0" xfId="20" applyFont="1"/>
    <xf numFmtId="3" fontId="30" fillId="0" borderId="0" xfId="20" applyNumberFormat="1" applyFont="1" applyAlignment="1">
      <alignment horizontal="right"/>
    </xf>
    <xf numFmtId="1" fontId="99" fillId="0" borderId="0" xfId="20" applyNumberFormat="1" applyFont="1" applyAlignment="1">
      <alignment horizontal="right"/>
    </xf>
    <xf numFmtId="0" fontId="30" fillId="0" borderId="0" xfId="2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0" xfId="18" applyFont="1"/>
    <xf numFmtId="3" fontId="5" fillId="0" borderId="0" xfId="21" applyNumberFormat="1" applyFont="1" applyAlignment="1">
      <alignment vertical="center"/>
    </xf>
    <xf numFmtId="3" fontId="5" fillId="0" borderId="0" xfId="21" quotePrefix="1" applyNumberFormat="1" applyFont="1" applyAlignment="1">
      <alignment horizontal="center" vertical="center"/>
    </xf>
    <xf numFmtId="1" fontId="5" fillId="0" borderId="0" xfId="21" quotePrefix="1" applyNumberFormat="1" applyFont="1" applyAlignment="1">
      <alignment horizontal="center" vertical="center"/>
    </xf>
    <xf numFmtId="0" fontId="5" fillId="0" borderId="0" xfId="18" applyFont="1"/>
    <xf numFmtId="166" fontId="9" fillId="0" borderId="0" xfId="21" applyNumberFormat="1" applyFont="1" applyAlignment="1">
      <alignment vertical="center"/>
    </xf>
    <xf numFmtId="0" fontId="21" fillId="0" borderId="0" xfId="18" applyFont="1"/>
    <xf numFmtId="164" fontId="34" fillId="0" borderId="0" xfId="21" applyNumberFormat="1" applyFont="1" applyAlignment="1">
      <alignment vertical="top"/>
    </xf>
    <xf numFmtId="1" fontId="34" fillId="0" borderId="0" xfId="21" applyNumberFormat="1" applyFont="1" applyAlignment="1">
      <alignment vertical="top"/>
    </xf>
    <xf numFmtId="0" fontId="3" fillId="0" borderId="0" xfId="18" applyFont="1"/>
    <xf numFmtId="0" fontId="34" fillId="0" borderId="0" xfId="18" applyFont="1" applyAlignment="1">
      <alignment vertical="top"/>
    </xf>
    <xf numFmtId="0" fontId="7" fillId="0" borderId="0" xfId="18" applyFont="1"/>
    <xf numFmtId="0" fontId="46" fillId="0" borderId="0" xfId="0" applyFont="1"/>
    <xf numFmtId="0" fontId="104" fillId="0" borderId="0" xfId="0" applyFont="1" applyAlignment="1">
      <alignment vertical="top"/>
    </xf>
    <xf numFmtId="0" fontId="76" fillId="0" borderId="7" xfId="0" applyFont="1" applyBorder="1" applyAlignment="1">
      <alignment horizontal="center" vertical="center" wrapText="1"/>
    </xf>
    <xf numFmtId="0" fontId="129" fillId="0" borderId="0" xfId="0" applyFont="1" applyAlignment="1">
      <alignment horizontal="center" vertical="center"/>
    </xf>
    <xf numFmtId="0" fontId="76" fillId="0" borderId="9" xfId="0" applyFont="1" applyBorder="1" applyAlignment="1">
      <alignment horizontal="center" vertical="center" wrapText="1"/>
    </xf>
    <xf numFmtId="0" fontId="126" fillId="0" borderId="0" xfId="0" applyFont="1" applyAlignment="1">
      <alignment horizontal="left" wrapText="1"/>
    </xf>
    <xf numFmtId="3" fontId="126" fillId="0" borderId="10" xfId="0" applyNumberFormat="1" applyFont="1" applyBorder="1" applyAlignment="1">
      <alignment horizontal="right"/>
    </xf>
    <xf numFmtId="3" fontId="126" fillId="0" borderId="2" xfId="0" applyNumberFormat="1" applyFont="1" applyBorder="1" applyAlignment="1">
      <alignment horizontal="right"/>
    </xf>
    <xf numFmtId="164" fontId="126" fillId="0" borderId="0" xfId="0" applyNumberFormat="1" applyFont="1" applyAlignment="1">
      <alignment horizontal="right"/>
    </xf>
    <xf numFmtId="165" fontId="0" fillId="0" borderId="0" xfId="0" applyNumberFormat="1"/>
    <xf numFmtId="0" fontId="76" fillId="0" borderId="0" xfId="0" applyFont="1" applyAlignment="1">
      <alignment horizontal="left"/>
    </xf>
    <xf numFmtId="3" fontId="76" fillId="0" borderId="10" xfId="0" applyNumberFormat="1" applyFont="1" applyBorder="1" applyAlignment="1">
      <alignment horizontal="right"/>
    </xf>
    <xf numFmtId="3" fontId="76" fillId="0" borderId="3" xfId="0" applyNumberFormat="1" applyFont="1" applyBorder="1" applyAlignment="1">
      <alignment horizontal="right"/>
    </xf>
    <xf numFmtId="164" fontId="76" fillId="0" borderId="0" xfId="0" applyNumberFormat="1" applyFont="1" applyAlignment="1">
      <alignment horizontal="right"/>
    </xf>
    <xf numFmtId="2" fontId="0" fillId="0" borderId="0" xfId="0" applyNumberFormat="1"/>
    <xf numFmtId="0" fontId="130" fillId="0" borderId="0" xfId="0" applyFont="1"/>
    <xf numFmtId="3" fontId="56" fillId="0" borderId="0" xfId="0" applyNumberFormat="1" applyFont="1"/>
    <xf numFmtId="164" fontId="130" fillId="0" borderId="0" xfId="0" applyNumberFormat="1" applyFont="1"/>
    <xf numFmtId="0" fontId="131" fillId="0" borderId="0" xfId="0" applyFont="1" applyAlignment="1">
      <alignment vertical="center"/>
    </xf>
    <xf numFmtId="1" fontId="0" fillId="0" borderId="0" xfId="0" applyNumberFormat="1"/>
    <xf numFmtId="0" fontId="76" fillId="0" borderId="0" xfId="0" applyFont="1" applyAlignment="1">
      <alignment vertical="center"/>
    </xf>
    <xf numFmtId="0" fontId="132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1" fontId="35" fillId="0" borderId="2" xfId="0" applyNumberFormat="1" applyFont="1" applyBorder="1" applyAlignment="1">
      <alignment horizontal="center" wrapText="1"/>
    </xf>
    <xf numFmtId="1" fontId="35" fillId="0" borderId="8" xfId="0" applyNumberFormat="1" applyFont="1" applyBorder="1" applyAlignment="1">
      <alignment horizontal="center" wrapText="1"/>
    </xf>
    <xf numFmtId="1" fontId="35" fillId="0" borderId="3" xfId="0" applyNumberFormat="1" applyFont="1" applyBorder="1" applyAlignment="1">
      <alignment horizontal="center" wrapText="1"/>
    </xf>
    <xf numFmtId="1" fontId="35" fillId="0" borderId="10" xfId="0" applyNumberFormat="1" applyFont="1" applyBorder="1" applyAlignment="1">
      <alignment horizontal="center" wrapText="1"/>
    </xf>
    <xf numFmtId="0" fontId="76" fillId="0" borderId="0" xfId="0" applyFont="1"/>
    <xf numFmtId="0" fontId="93" fillId="0" borderId="0" xfId="0" applyFont="1" applyAlignment="1">
      <alignment wrapText="1"/>
    </xf>
    <xf numFmtId="0" fontId="135" fillId="0" borderId="0" xfId="0" applyFont="1"/>
    <xf numFmtId="0" fontId="35" fillId="0" borderId="7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137" fillId="0" borderId="0" xfId="0" applyFont="1"/>
    <xf numFmtId="0" fontId="35" fillId="0" borderId="7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138" fillId="0" borderId="11" xfId="0" applyFont="1" applyBorder="1" applyAlignment="1">
      <alignment wrapText="1"/>
    </xf>
    <xf numFmtId="1" fontId="138" fillId="0" borderId="2" xfId="0" applyNumberFormat="1" applyFont="1" applyBorder="1" applyAlignment="1">
      <alignment horizontal="right"/>
    </xf>
    <xf numFmtId="3" fontId="138" fillId="0" borderId="2" xfId="0" applyNumberFormat="1" applyFont="1" applyBorder="1" applyAlignment="1">
      <alignment horizontal="right"/>
    </xf>
    <xf numFmtId="3" fontId="138" fillId="0" borderId="2" xfId="0" applyNumberFormat="1" applyFont="1" applyBorder="1" applyAlignment="1">
      <alignment horizontal="right" wrapText="1"/>
    </xf>
    <xf numFmtId="3" fontId="138" fillId="0" borderId="8" xfId="0" applyNumberFormat="1" applyFont="1" applyBorder="1" applyAlignment="1">
      <alignment horizontal="right"/>
    </xf>
    <xf numFmtId="0" fontId="138" fillId="0" borderId="14" xfId="0" applyFont="1" applyBorder="1" applyAlignment="1">
      <alignment wrapText="1"/>
    </xf>
    <xf numFmtId="1" fontId="138" fillId="0" borderId="3" xfId="0" applyNumberFormat="1" applyFont="1" applyBorder="1" applyAlignment="1">
      <alignment horizontal="right"/>
    </xf>
    <xf numFmtId="3" fontId="138" fillId="0" borderId="3" xfId="0" applyNumberFormat="1" applyFont="1" applyBorder="1" applyAlignment="1">
      <alignment horizontal="right"/>
    </xf>
    <xf numFmtId="3" fontId="138" fillId="0" borderId="3" xfId="0" applyNumberFormat="1" applyFont="1" applyBorder="1" applyAlignment="1">
      <alignment horizontal="right" wrapText="1"/>
    </xf>
    <xf numFmtId="3" fontId="138" fillId="0" borderId="10" xfId="0" applyNumberFormat="1" applyFont="1" applyBorder="1" applyAlignment="1">
      <alignment horizontal="right"/>
    </xf>
    <xf numFmtId="0" fontId="18" fillId="0" borderId="0" xfId="0" applyFont="1" applyAlignment="1">
      <alignment horizontal="left" vertical="center" indent="1"/>
    </xf>
    <xf numFmtId="0" fontId="18" fillId="0" borderId="0" xfId="0" applyFont="1" applyAlignment="1">
      <alignment horizontal="left"/>
    </xf>
    <xf numFmtId="0" fontId="18" fillId="0" borderId="0" xfId="0" applyFont="1"/>
    <xf numFmtId="0" fontId="133" fillId="0" borderId="0" xfId="0" applyFont="1" applyAlignment="1">
      <alignment horizontal="center" vertical="center"/>
    </xf>
    <xf numFmtId="164" fontId="138" fillId="0" borderId="3" xfId="0" applyNumberFormat="1" applyFont="1" applyBorder="1" applyAlignment="1">
      <alignment horizontal="right" wrapText="1"/>
    </xf>
    <xf numFmtId="3" fontId="138" fillId="0" borderId="10" xfId="0" applyNumberFormat="1" applyFont="1" applyBorder="1" applyAlignment="1">
      <alignment wrapText="1"/>
    </xf>
    <xf numFmtId="2" fontId="138" fillId="0" borderId="10" xfId="0" applyNumberFormat="1" applyFont="1" applyBorder="1" applyAlignment="1">
      <alignment wrapText="1"/>
    </xf>
    <xf numFmtId="164" fontId="138" fillId="0" borderId="10" xfId="0" applyNumberFormat="1" applyFont="1" applyBorder="1" applyAlignment="1">
      <alignment wrapText="1"/>
    </xf>
    <xf numFmtId="3" fontId="138" fillId="0" borderId="10" xfId="0" applyNumberFormat="1" applyFont="1" applyBorder="1" applyAlignment="1">
      <alignment horizontal="right" wrapText="1"/>
    </xf>
    <xf numFmtId="2" fontId="138" fillId="0" borderId="10" xfId="0" applyNumberFormat="1" applyFont="1" applyBorder="1" applyAlignment="1">
      <alignment horizontal="right" wrapText="1"/>
    </xf>
    <xf numFmtId="164" fontId="138" fillId="0" borderId="10" xfId="0" applyNumberFormat="1" applyFont="1" applyBorder="1" applyAlignment="1">
      <alignment horizontal="right" wrapText="1"/>
    </xf>
    <xf numFmtId="4" fontId="138" fillId="0" borderId="10" xfId="0" applyNumberFormat="1" applyFont="1" applyBorder="1" applyAlignment="1">
      <alignment horizontal="right" wrapText="1"/>
    </xf>
    <xf numFmtId="4" fontId="138" fillId="0" borderId="3" xfId="0" applyNumberFormat="1" applyFont="1" applyBorder="1" applyAlignment="1">
      <alignment horizontal="right" wrapText="1"/>
    </xf>
    <xf numFmtId="0" fontId="139" fillId="0" borderId="0" xfId="0" applyFont="1" applyAlignment="1">
      <alignment vertical="center"/>
    </xf>
    <xf numFmtId="3" fontId="0" fillId="0" borderId="0" xfId="0" applyNumberFormat="1"/>
    <xf numFmtId="0" fontId="35" fillId="0" borderId="2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133" fillId="0" borderId="0" xfId="0" applyFont="1" applyAlignment="1">
      <alignment horizontal="center"/>
    </xf>
    <xf numFmtId="0" fontId="139" fillId="0" borderId="0" xfId="0" applyFont="1" applyAlignment="1">
      <alignment vertical="center" wrapText="1"/>
    </xf>
    <xf numFmtId="0" fontId="35" fillId="0" borderId="0" xfId="0" applyFont="1"/>
    <xf numFmtId="164" fontId="35" fillId="0" borderId="3" xfId="0" applyNumberFormat="1" applyFont="1" applyBorder="1" applyAlignment="1">
      <alignment horizontal="right"/>
    </xf>
    <xf numFmtId="3" fontId="35" fillId="0" borderId="10" xfId="0" applyNumberFormat="1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1" fontId="35" fillId="0" borderId="3" xfId="0" applyNumberFormat="1" applyFont="1" applyBorder="1" applyAlignment="1">
      <alignment horizontal="right"/>
    </xf>
    <xf numFmtId="164" fontId="35" fillId="0" borderId="10" xfId="0" applyNumberFormat="1" applyFont="1" applyBorder="1" applyAlignment="1">
      <alignment horizontal="right"/>
    </xf>
    <xf numFmtId="16" fontId="35" fillId="0" borderId="10" xfId="0" applyNumberFormat="1" applyFont="1" applyBorder="1" applyAlignment="1">
      <alignment horizontal="right"/>
    </xf>
    <xf numFmtId="0" fontId="35" fillId="0" borderId="0" xfId="0" applyFont="1" applyAlignment="1">
      <alignment horizontal="left"/>
    </xf>
    <xf numFmtId="165" fontId="138" fillId="0" borderId="3" xfId="0" applyNumberFormat="1" applyFont="1" applyBorder="1" applyAlignment="1">
      <alignment horizontal="right"/>
    </xf>
    <xf numFmtId="165" fontId="138" fillId="0" borderId="10" xfId="0" applyNumberFormat="1" applyFont="1" applyBorder="1" applyAlignment="1">
      <alignment horizontal="right" wrapText="1"/>
    </xf>
    <xf numFmtId="0" fontId="140" fillId="0" borderId="0" xfId="0" applyFont="1"/>
    <xf numFmtId="0" fontId="138" fillId="0" borderId="10" xfId="0" applyFont="1" applyBorder="1" applyAlignment="1">
      <alignment horizontal="right" wrapText="1"/>
    </xf>
    <xf numFmtId="0" fontId="138" fillId="0" borderId="3" xfId="0" applyFont="1" applyBorder="1" applyAlignment="1">
      <alignment horizontal="right"/>
    </xf>
    <xf numFmtId="0" fontId="138" fillId="0" borderId="10" xfId="0" applyFont="1" applyBorder="1" applyAlignment="1">
      <alignment horizontal="right"/>
    </xf>
    <xf numFmtId="0" fontId="27" fillId="0" borderId="0" xfId="0" applyFont="1" applyAlignment="1">
      <alignment horizontal="justify" vertical="center"/>
    </xf>
    <xf numFmtId="1" fontId="138" fillId="0" borderId="10" xfId="0" applyNumberFormat="1" applyFont="1" applyBorder="1" applyAlignment="1">
      <alignment horizontal="right" wrapText="1"/>
    </xf>
    <xf numFmtId="164" fontId="138" fillId="0" borderId="3" xfId="0" applyNumberFormat="1" applyFont="1" applyBorder="1" applyAlignment="1">
      <alignment horizontal="right"/>
    </xf>
    <xf numFmtId="1" fontId="138" fillId="0" borderId="10" xfId="0" applyNumberFormat="1" applyFont="1" applyBorder="1" applyAlignment="1">
      <alignment horizontal="right"/>
    </xf>
    <xf numFmtId="0" fontId="141" fillId="0" borderId="0" xfId="0" applyFont="1" applyAlignment="1">
      <alignment horizontal="justify" vertical="center"/>
    </xf>
    <xf numFmtId="4" fontId="138" fillId="0" borderId="10" xfId="0" applyNumberFormat="1" applyFont="1" applyBorder="1" applyAlignment="1">
      <alignment horizontal="right"/>
    </xf>
    <xf numFmtId="0" fontId="141" fillId="0" borderId="0" xfId="0" applyFont="1" applyAlignment="1">
      <alignment vertical="center"/>
    </xf>
    <xf numFmtId="0" fontId="122" fillId="0" borderId="0" xfId="0" applyFont="1" applyAlignment="1">
      <alignment vertical="center"/>
    </xf>
    <xf numFmtId="167" fontId="138" fillId="0" borderId="10" xfId="0" applyNumberFormat="1" applyFont="1" applyBorder="1" applyAlignment="1">
      <alignment horizontal="right" wrapText="1"/>
    </xf>
    <xf numFmtId="0" fontId="27" fillId="0" borderId="0" xfId="0" applyFont="1" applyAlignment="1">
      <alignment vertical="center"/>
    </xf>
    <xf numFmtId="0" fontId="141" fillId="0" borderId="0" xfId="0" applyFont="1" applyAlignment="1">
      <alignment horizontal="right" vertical="center" indent="6"/>
    </xf>
    <xf numFmtId="0" fontId="132" fillId="0" borderId="0" xfId="0" applyFont="1" applyAlignment="1">
      <alignment horizontal="left" vertical="top" indent="6"/>
    </xf>
    <xf numFmtId="17" fontId="138" fillId="0" borderId="10" xfId="0" applyNumberFormat="1" applyFont="1" applyBorder="1" applyAlignment="1">
      <alignment horizontal="right" wrapText="1"/>
    </xf>
    <xf numFmtId="0" fontId="138" fillId="0" borderId="3" xfId="0" applyFont="1" applyBorder="1" applyAlignment="1">
      <alignment horizontal="right" wrapText="1"/>
    </xf>
    <xf numFmtId="0" fontId="0" fillId="0" borderId="0" xfId="0" applyAlignment="1">
      <alignment horizontal="right"/>
    </xf>
    <xf numFmtId="0" fontId="104" fillId="0" borderId="0" xfId="0" applyFont="1" applyAlignment="1">
      <alignment horizontal="left" vertical="center"/>
    </xf>
    <xf numFmtId="0" fontId="142" fillId="0" borderId="0" xfId="0" applyFont="1"/>
    <xf numFmtId="0" fontId="104" fillId="0" borderId="0" xfId="0" applyFont="1" applyAlignment="1">
      <alignment horizontal="left" vertical="top"/>
    </xf>
    <xf numFmtId="0" fontId="125" fillId="0" borderId="11" xfId="0" applyFont="1" applyBorder="1" applyAlignment="1">
      <alignment horizontal="center" vertical="center" wrapText="1"/>
    </xf>
    <xf numFmtId="0" fontId="125" fillId="0" borderId="2" xfId="0" applyFont="1" applyBorder="1" applyAlignment="1">
      <alignment horizontal="center" vertical="center" wrapText="1"/>
    </xf>
    <xf numFmtId="0" fontId="125" fillId="0" borderId="8" xfId="0" applyFont="1" applyBorder="1" applyAlignment="1">
      <alignment horizontal="center" vertical="center" wrapText="1"/>
    </xf>
    <xf numFmtId="0" fontId="143" fillId="0" borderId="0" xfId="0" applyFont="1"/>
    <xf numFmtId="168" fontId="76" fillId="0" borderId="11" xfId="23" applyFont="1" applyFill="1" applyBorder="1" applyAlignment="1" applyProtection="1">
      <alignment horizontal="left"/>
      <protection hidden="1"/>
    </xf>
    <xf numFmtId="168" fontId="125" fillId="0" borderId="2" xfId="23" applyFont="1" applyFill="1" applyBorder="1" applyAlignment="1" applyProtection="1">
      <alignment horizontal="center"/>
      <protection hidden="1"/>
    </xf>
    <xf numFmtId="3" fontId="30" fillId="0" borderId="2" xfId="23" applyNumberFormat="1" applyFont="1" applyFill="1" applyBorder="1" applyProtection="1">
      <alignment horizontal="right"/>
      <protection hidden="1"/>
    </xf>
    <xf numFmtId="3" fontId="30" fillId="0" borderId="2" xfId="24" applyNumberFormat="1" applyFont="1" applyBorder="1" applyAlignment="1" applyProtection="1">
      <alignment horizontal="right"/>
      <protection hidden="1"/>
    </xf>
    <xf numFmtId="3" fontId="30" fillId="0" borderId="8" xfId="24" applyNumberFormat="1" applyFont="1" applyBorder="1" applyAlignment="1" applyProtection="1">
      <alignment horizontal="right"/>
      <protection hidden="1"/>
    </xf>
    <xf numFmtId="168" fontId="76" fillId="0" borderId="14" xfId="23" applyFont="1" applyFill="1" applyBorder="1" applyAlignment="1" applyProtection="1">
      <alignment horizontal="left"/>
      <protection hidden="1"/>
    </xf>
    <xf numFmtId="168" fontId="125" fillId="0" borderId="3" xfId="23" applyFont="1" applyFill="1" applyBorder="1" applyAlignment="1" applyProtection="1">
      <alignment horizontal="center" vertical="top"/>
      <protection hidden="1"/>
    </xf>
    <xf numFmtId="3" fontId="30" fillId="0" borderId="3" xfId="23" applyNumberFormat="1" applyFont="1" applyFill="1" applyBorder="1" applyAlignment="1" applyProtection="1">
      <alignment horizontal="right" vertical="top"/>
      <protection hidden="1"/>
    </xf>
    <xf numFmtId="3" fontId="30" fillId="0" borderId="3" xfId="24" applyNumberFormat="1" applyFont="1" applyBorder="1" applyAlignment="1" applyProtection="1">
      <alignment horizontal="right" vertical="top"/>
      <protection hidden="1"/>
    </xf>
    <xf numFmtId="3" fontId="30" fillId="0" borderId="10" xfId="24" applyNumberFormat="1" applyFont="1" applyBorder="1" applyAlignment="1" applyProtection="1">
      <alignment horizontal="right" vertical="top"/>
      <protection hidden="1"/>
    </xf>
    <xf numFmtId="168" fontId="125" fillId="0" borderId="3" xfId="23" applyFont="1" applyFill="1" applyBorder="1" applyAlignment="1" applyProtection="1">
      <alignment horizontal="center"/>
      <protection hidden="1"/>
    </xf>
    <xf numFmtId="3" fontId="30" fillId="0" borderId="3" xfId="23" applyNumberFormat="1" applyFont="1" applyFill="1" applyBorder="1" applyProtection="1">
      <alignment horizontal="right"/>
      <protection hidden="1"/>
    </xf>
    <xf numFmtId="3" fontId="30" fillId="0" borderId="3" xfId="24" applyNumberFormat="1" applyFont="1" applyBorder="1" applyAlignment="1" applyProtection="1">
      <alignment horizontal="right"/>
      <protection hidden="1"/>
    </xf>
    <xf numFmtId="3" fontId="30" fillId="0" borderId="10" xfId="24" applyNumberFormat="1" applyFont="1" applyBorder="1" applyAlignment="1" applyProtection="1">
      <alignment horizontal="right"/>
      <protection hidden="1"/>
    </xf>
    <xf numFmtId="168" fontId="125" fillId="0" borderId="0" xfId="23" applyFont="1" applyFill="1" applyBorder="1" applyAlignment="1" applyProtection="1">
      <alignment horizontal="left"/>
      <protection hidden="1"/>
    </xf>
    <xf numFmtId="168" fontId="76" fillId="0" borderId="0" xfId="23" applyFont="1" applyFill="1" applyBorder="1" applyAlignment="1" applyProtection="1">
      <alignment horizontal="left"/>
      <protection hidden="1"/>
    </xf>
    <xf numFmtId="3" fontId="48" fillId="0" borderId="3" xfId="23" applyNumberFormat="1" applyFont="1" applyFill="1" applyBorder="1" applyProtection="1">
      <alignment horizontal="right"/>
      <protection hidden="1"/>
    </xf>
    <xf numFmtId="168" fontId="76" fillId="0" borderId="0" xfId="23" applyFont="1" applyFill="1" applyBorder="1" applyAlignment="1" applyProtection="1">
      <alignment horizontal="left" wrapText="1" indent="1"/>
      <protection hidden="1"/>
    </xf>
    <xf numFmtId="1" fontId="142" fillId="0" borderId="0" xfId="0" applyNumberFormat="1" applyFont="1"/>
    <xf numFmtId="1" fontId="30" fillId="0" borderId="0" xfId="24" applyNumberFormat="1" applyFont="1" applyAlignment="1" applyProtection="1">
      <alignment horizontal="right"/>
      <protection hidden="1"/>
    </xf>
    <xf numFmtId="168" fontId="125" fillId="0" borderId="0" xfId="23" applyFont="1" applyFill="1" applyBorder="1" applyAlignment="1" applyProtection="1">
      <alignment horizontal="left" wrapText="1"/>
      <protection hidden="1"/>
    </xf>
    <xf numFmtId="168" fontId="76" fillId="0" borderId="14" xfId="23" applyFont="1" applyFill="1" applyBorder="1" applyAlignment="1" applyProtection="1">
      <alignment horizontal="left" wrapText="1"/>
      <protection hidden="1"/>
    </xf>
    <xf numFmtId="3" fontId="76" fillId="0" borderId="3" xfId="23" applyNumberFormat="1" applyFont="1" applyFill="1" applyBorder="1" applyProtection="1">
      <alignment horizontal="right"/>
      <protection hidden="1"/>
    </xf>
    <xf numFmtId="3" fontId="145" fillId="0" borderId="10" xfId="24" applyNumberFormat="1" applyFont="1" applyBorder="1" applyAlignment="1" applyProtection="1">
      <alignment horizontal="right"/>
      <protection hidden="1"/>
    </xf>
    <xf numFmtId="3" fontId="126" fillId="0" borderId="3" xfId="23" applyNumberFormat="1" applyFont="1" applyFill="1" applyBorder="1" applyProtection="1">
      <alignment horizontal="right"/>
      <protection hidden="1"/>
    </xf>
    <xf numFmtId="168" fontId="125" fillId="0" borderId="0" xfId="23" applyFont="1" applyFill="1" applyBorder="1" applyAlignment="1" applyProtection="1">
      <alignment horizontal="left" wrapText="1" indent="1"/>
      <protection hidden="1"/>
    </xf>
    <xf numFmtId="3" fontId="146" fillId="0" borderId="10" xfId="24" applyNumberFormat="1" applyFont="1" applyBorder="1" applyAlignment="1" applyProtection="1">
      <alignment horizontal="left"/>
      <protection hidden="1"/>
    </xf>
    <xf numFmtId="168" fontId="126" fillId="0" borderId="14" xfId="23" applyFont="1" applyFill="1" applyBorder="1" applyAlignment="1" applyProtection="1">
      <alignment horizontal="left"/>
      <protection hidden="1"/>
    </xf>
    <xf numFmtId="168" fontId="128" fillId="0" borderId="3" xfId="23" applyFont="1" applyFill="1" applyBorder="1" applyAlignment="1" applyProtection="1">
      <alignment horizontal="center"/>
      <protection hidden="1"/>
    </xf>
    <xf numFmtId="3" fontId="126" fillId="0" borderId="10" xfId="23" applyNumberFormat="1" applyFont="1" applyFill="1" applyBorder="1" applyProtection="1">
      <alignment horizontal="right"/>
      <protection hidden="1"/>
    </xf>
    <xf numFmtId="3" fontId="142" fillId="0" borderId="0" xfId="0" applyNumberFormat="1" applyFont="1"/>
    <xf numFmtId="0" fontId="147" fillId="0" borderId="0" xfId="0" applyFont="1"/>
    <xf numFmtId="169" fontId="142" fillId="0" borderId="0" xfId="0" applyNumberFormat="1" applyFont="1"/>
    <xf numFmtId="0" fontId="132" fillId="0" borderId="0" xfId="0" applyFont="1" applyAlignment="1">
      <alignment horizontal="left"/>
    </xf>
    <xf numFmtId="3" fontId="122" fillId="0" borderId="0" xfId="0" applyNumberFormat="1" applyFont="1"/>
    <xf numFmtId="3" fontId="43" fillId="0" borderId="0" xfId="0" applyNumberFormat="1" applyFont="1"/>
    <xf numFmtId="0" fontId="132" fillId="0" borderId="0" xfId="0" applyFont="1" applyAlignment="1">
      <alignment horizontal="left" vertical="center" indent="6"/>
    </xf>
    <xf numFmtId="0" fontId="27" fillId="0" borderId="14" xfId="0" applyFont="1" applyBorder="1" applyAlignment="1">
      <alignment horizontal="left"/>
    </xf>
    <xf numFmtId="3" fontId="126" fillId="0" borderId="3" xfId="0" applyNumberFormat="1" applyFont="1" applyBorder="1" applyAlignment="1">
      <alignment horizontal="right" wrapText="1"/>
    </xf>
    <xf numFmtId="164" fontId="126" fillId="0" borderId="3" xfId="0" applyNumberFormat="1" applyFont="1" applyBorder="1" applyAlignment="1">
      <alignment horizontal="right"/>
    </xf>
    <xf numFmtId="164" fontId="126" fillId="0" borderId="8" xfId="0" applyNumberFormat="1" applyFont="1" applyBorder="1" applyAlignment="1">
      <alignment horizontal="right"/>
    </xf>
    <xf numFmtId="0" fontId="35" fillId="0" borderId="14" xfId="0" applyFont="1" applyBorder="1" applyAlignment="1">
      <alignment horizontal="left" wrapText="1"/>
    </xf>
    <xf numFmtId="3" fontId="76" fillId="0" borderId="3" xfId="0" applyNumberFormat="1" applyFont="1" applyBorder="1" applyAlignment="1">
      <alignment horizontal="right" wrapText="1"/>
    </xf>
    <xf numFmtId="164" fontId="76" fillId="0" borderId="3" xfId="0" applyNumberFormat="1" applyFont="1" applyBorder="1" applyAlignment="1">
      <alignment horizontal="right"/>
    </xf>
    <xf numFmtId="164" fontId="76" fillId="0" borderId="10" xfId="13" applyNumberFormat="1" applyFont="1" applyBorder="1" applyAlignment="1">
      <alignment horizontal="right"/>
    </xf>
    <xf numFmtId="164" fontId="0" fillId="0" borderId="0" xfId="0" applyNumberFormat="1"/>
    <xf numFmtId="0" fontId="35" fillId="0" borderId="14" xfId="0" applyFont="1" applyBorder="1" applyAlignment="1">
      <alignment horizontal="left"/>
    </xf>
    <xf numFmtId="0" fontId="148" fillId="0" borderId="0" xfId="0" applyFont="1" applyAlignment="1">
      <alignment vertical="center"/>
    </xf>
    <xf numFmtId="0" fontId="141" fillId="0" borderId="0" xfId="0" applyFont="1" applyAlignment="1">
      <alignment horizontal="left" vertical="center"/>
    </xf>
    <xf numFmtId="0" fontId="35" fillId="0" borderId="15" xfId="0" applyFont="1" applyBorder="1" applyAlignment="1">
      <alignment horizontal="center" vertical="center" wrapText="1"/>
    </xf>
    <xf numFmtId="0" fontId="35" fillId="0" borderId="0" xfId="0" applyFont="1" applyAlignment="1">
      <alignment horizontal="left" wrapText="1"/>
    </xf>
    <xf numFmtId="170" fontId="138" fillId="0" borderId="3" xfId="0" applyNumberFormat="1" applyFont="1" applyBorder="1" applyAlignment="1">
      <alignment horizontal="right"/>
    </xf>
    <xf numFmtId="170" fontId="138" fillId="0" borderId="3" xfId="0" applyNumberFormat="1" applyFont="1" applyBorder="1" applyAlignment="1">
      <alignment horizontal="left"/>
    </xf>
    <xf numFmtId="164" fontId="35" fillId="0" borderId="3" xfId="0" applyNumberFormat="1" applyFont="1" applyBorder="1" applyAlignment="1">
      <alignment horizontal="center"/>
    </xf>
    <xf numFmtId="164" fontId="35" fillId="0" borderId="8" xfId="0" applyNumberFormat="1" applyFont="1" applyBorder="1" applyAlignment="1">
      <alignment horizontal="center"/>
    </xf>
    <xf numFmtId="10" fontId="0" fillId="0" borderId="0" xfId="0" applyNumberFormat="1"/>
    <xf numFmtId="164" fontId="35" fillId="0" borderId="10" xfId="0" applyNumberFormat="1" applyFont="1" applyBorder="1" applyAlignment="1">
      <alignment horizontal="center"/>
    </xf>
    <xf numFmtId="170" fontId="138" fillId="0" borderId="3" xfId="0" applyNumberFormat="1" applyFont="1" applyBorder="1" applyAlignment="1">
      <alignment horizontal="right" indent="1"/>
    </xf>
    <xf numFmtId="0" fontId="150" fillId="0" borderId="0" xfId="0" applyFont="1" applyAlignment="1">
      <alignment vertical="center"/>
    </xf>
    <xf numFmtId="0" fontId="129" fillId="0" borderId="0" xfId="0" applyFont="1" applyAlignment="1">
      <alignment vertical="center"/>
    </xf>
    <xf numFmtId="0" fontId="150" fillId="0" borderId="4" xfId="0" applyFont="1" applyBorder="1" applyAlignment="1">
      <alignment vertical="top"/>
    </xf>
    <xf numFmtId="0" fontId="76" fillId="0" borderId="14" xfId="0" applyFont="1" applyBorder="1" applyAlignment="1">
      <alignment wrapText="1"/>
    </xf>
    <xf numFmtId="4" fontId="30" fillId="0" borderId="3" xfId="0" applyNumberFormat="1" applyFont="1" applyBorder="1" applyAlignment="1">
      <alignment horizontal="right" wrapText="1"/>
    </xf>
    <xf numFmtId="4" fontId="30" fillId="0" borderId="10" xfId="0" applyNumberFormat="1" applyFont="1" applyBorder="1" applyAlignment="1">
      <alignment horizontal="right" wrapText="1"/>
    </xf>
    <xf numFmtId="4" fontId="121" fillId="0" borderId="0" xfId="0" applyNumberFormat="1" applyFont="1"/>
    <xf numFmtId="0" fontId="76" fillId="0" borderId="14" xfId="0" applyFont="1" applyBorder="1" applyAlignment="1">
      <alignment horizontal="left" vertical="center" wrapText="1" indent="1"/>
    </xf>
    <xf numFmtId="4" fontId="30" fillId="0" borderId="3" xfId="0" applyNumberFormat="1" applyFont="1" applyBorder="1" applyAlignment="1">
      <alignment horizontal="right" vertical="center" wrapText="1"/>
    </xf>
    <xf numFmtId="4" fontId="30" fillId="0" borderId="10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76" fillId="0" borderId="14" xfId="0" applyFont="1" applyBorder="1" applyAlignment="1">
      <alignment horizontal="left" wrapText="1" indent="1"/>
    </xf>
    <xf numFmtId="4" fontId="76" fillId="0" borderId="3" xfId="0" applyNumberFormat="1" applyFont="1" applyBorder="1" applyAlignment="1">
      <alignment horizontal="right" wrapText="1"/>
    </xf>
    <xf numFmtId="4" fontId="76" fillId="0" borderId="10" xfId="0" applyNumberFormat="1" applyFont="1" applyBorder="1" applyAlignment="1">
      <alignment horizontal="right" wrapText="1"/>
    </xf>
    <xf numFmtId="0" fontId="142" fillId="0" borderId="14" xfId="0" applyFont="1" applyBorder="1" applyAlignment="1">
      <alignment horizontal="left" wrapText="1" indent="1"/>
    </xf>
    <xf numFmtId="0" fontId="151" fillId="0" borderId="14" xfId="0" applyFont="1" applyBorder="1" applyAlignment="1">
      <alignment horizontal="left" vertical="top" wrapText="1" indent="1"/>
    </xf>
    <xf numFmtId="171" fontId="147" fillId="0" borderId="3" xfId="13" applyNumberFormat="1" applyFont="1" applyFill="1" applyBorder="1" applyAlignment="1">
      <alignment horizontal="right" vertical="top" wrapText="1"/>
    </xf>
    <xf numFmtId="171" fontId="147" fillId="0" borderId="10" xfId="13" applyNumberFormat="1" applyFont="1" applyFill="1" applyBorder="1" applyAlignment="1">
      <alignment horizontal="right" vertical="top" wrapText="1"/>
    </xf>
    <xf numFmtId="0" fontId="76" fillId="0" borderId="14" xfId="0" applyFont="1" applyBorder="1" applyAlignment="1">
      <alignment horizontal="left" wrapText="1" indent="2"/>
    </xf>
    <xf numFmtId="0" fontId="152" fillId="0" borderId="0" xfId="0" applyFont="1"/>
    <xf numFmtId="0" fontId="153" fillId="0" borderId="0" xfId="0" applyFont="1" applyAlignment="1">
      <alignment vertical="center"/>
    </xf>
    <xf numFmtId="0" fontId="12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33" fillId="0" borderId="0" xfId="0" applyFont="1" applyAlignment="1">
      <alignment horizontal="right" vertical="center"/>
    </xf>
    <xf numFmtId="0" fontId="125" fillId="0" borderId="9" xfId="0" applyFont="1" applyBorder="1" applyAlignment="1">
      <alignment horizontal="center" vertical="center" wrapText="1"/>
    </xf>
    <xf numFmtId="0" fontId="126" fillId="0" borderId="0" xfId="0" applyFont="1"/>
    <xf numFmtId="0" fontId="126" fillId="0" borderId="3" xfId="0" applyFont="1" applyBorder="1"/>
    <xf numFmtId="4" fontId="126" fillId="0" borderId="10" xfId="0" applyNumberFormat="1" applyFont="1" applyBorder="1" applyAlignment="1">
      <alignment horizontal="right"/>
    </xf>
    <xf numFmtId="165" fontId="126" fillId="0" borderId="10" xfId="0" applyNumberFormat="1" applyFont="1" applyBorder="1" applyAlignment="1">
      <alignment horizontal="right"/>
    </xf>
    <xf numFmtId="164" fontId="27" fillId="0" borderId="0" xfId="0" applyNumberFormat="1" applyFont="1" applyAlignment="1">
      <alignment horizontal="right" wrapText="1"/>
    </xf>
    <xf numFmtId="165" fontId="154" fillId="0" borderId="0" xfId="0" applyNumberFormat="1" applyFont="1"/>
    <xf numFmtId="0" fontId="155" fillId="0" borderId="0" xfId="0" applyFont="1"/>
    <xf numFmtId="0" fontId="76" fillId="0" borderId="3" xfId="0" applyFont="1" applyBorder="1" applyAlignment="1">
      <alignment horizontal="center"/>
    </xf>
    <xf numFmtId="165" fontId="76" fillId="0" borderId="10" xfId="0" applyNumberFormat="1" applyFont="1" applyBorder="1" applyAlignment="1">
      <alignment horizontal="right"/>
    </xf>
    <xf numFmtId="165" fontId="76" fillId="0" borderId="10" xfId="0" applyNumberFormat="1" applyFont="1" applyBorder="1" applyAlignment="1">
      <alignment horizontal="right" wrapText="1"/>
    </xf>
    <xf numFmtId="0" fontId="56" fillId="0" borderId="0" xfId="0" applyFont="1" applyAlignment="1">
      <alignment horizontal="left" vertical="center"/>
    </xf>
    <xf numFmtId="0" fontId="127" fillId="0" borderId="0" xfId="0" applyFont="1" applyAlignment="1">
      <alignment vertical="center"/>
    </xf>
    <xf numFmtId="0" fontId="125" fillId="0" borderId="0" xfId="0" applyFont="1" applyAlignment="1">
      <alignment horizontal="left" vertical="center"/>
    </xf>
    <xf numFmtId="0" fontId="150" fillId="0" borderId="0" xfId="0" applyFont="1" applyAlignment="1">
      <alignment horizontal="justify" vertical="center"/>
    </xf>
    <xf numFmtId="0" fontId="156" fillId="0" borderId="0" xfId="0" applyFont="1"/>
    <xf numFmtId="0" fontId="133" fillId="0" borderId="0" xfId="0" applyFont="1" applyAlignment="1">
      <alignment vertical="center"/>
    </xf>
    <xf numFmtId="0" fontId="18" fillId="0" borderId="9" xfId="0" applyFont="1" applyBorder="1" applyAlignment="1">
      <alignment horizontal="center" vertical="center"/>
    </xf>
    <xf numFmtId="0" fontId="140" fillId="0" borderId="0" xfId="0" applyFont="1" applyAlignment="1">
      <alignment horizontal="center" vertical="center"/>
    </xf>
    <xf numFmtId="0" fontId="157" fillId="0" borderId="0" xfId="0" applyFont="1"/>
    <xf numFmtId="0" fontId="27" fillId="0" borderId="0" xfId="0" applyFont="1"/>
    <xf numFmtId="3" fontId="4" fillId="0" borderId="10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 wrapText="1"/>
    </xf>
    <xf numFmtId="164" fontId="27" fillId="0" borderId="10" xfId="0" applyNumberFormat="1" applyFont="1" applyBorder="1" applyAlignment="1">
      <alignment horizontal="right"/>
    </xf>
    <xf numFmtId="164" fontId="126" fillId="0" borderId="10" xfId="0" applyNumberFormat="1" applyFont="1" applyBorder="1" applyAlignment="1">
      <alignment horizontal="right"/>
    </xf>
    <xf numFmtId="3" fontId="158" fillId="0" borderId="0" xfId="0" applyNumberFormat="1" applyFont="1"/>
    <xf numFmtId="0" fontId="159" fillId="0" borderId="0" xfId="0" applyFont="1"/>
    <xf numFmtId="3" fontId="9" fillId="0" borderId="10" xfId="0" applyNumberFormat="1" applyFont="1" applyBorder="1" applyAlignment="1">
      <alignment horizontal="right"/>
    </xf>
    <xf numFmtId="164" fontId="35" fillId="0" borderId="3" xfId="0" applyNumberFormat="1" applyFont="1" applyBorder="1" applyAlignment="1">
      <alignment horizontal="right" wrapText="1"/>
    </xf>
    <xf numFmtId="0" fontId="141" fillId="0" borderId="0" xfId="0" applyFont="1" applyAlignment="1">
      <alignment horizontal="left" vertical="center" indent="10"/>
    </xf>
    <xf numFmtId="0" fontId="139" fillId="0" borderId="13" xfId="0" applyFont="1" applyBorder="1" applyAlignment="1">
      <alignment horizontal="justify" vertical="center"/>
    </xf>
    <xf numFmtId="0" fontId="35" fillId="0" borderId="11" xfId="0" applyFont="1" applyBorder="1" applyAlignment="1">
      <alignment horizontal="justify"/>
    </xf>
    <xf numFmtId="3" fontId="30" fillId="0" borderId="2" xfId="0" applyNumberFormat="1" applyFont="1" applyBorder="1" applyAlignment="1">
      <alignment horizontal="right" wrapText="1"/>
    </xf>
    <xf numFmtId="3" fontId="30" fillId="0" borderId="2" xfId="0" applyNumberFormat="1" applyFont="1" applyBorder="1" applyAlignment="1">
      <alignment horizontal="right"/>
    </xf>
    <xf numFmtId="3" fontId="30" fillId="0" borderId="8" xfId="0" applyNumberFormat="1" applyFont="1" applyBorder="1" applyAlignment="1">
      <alignment horizontal="right"/>
    </xf>
    <xf numFmtId="3" fontId="30" fillId="0" borderId="10" xfId="0" applyNumberFormat="1" applyFont="1" applyBorder="1" applyAlignment="1">
      <alignment horizontal="right"/>
    </xf>
    <xf numFmtId="3" fontId="76" fillId="0" borderId="2" xfId="0" applyNumberFormat="1" applyFont="1" applyBorder="1" applyAlignment="1">
      <alignment horizontal="right"/>
    </xf>
    <xf numFmtId="3" fontId="76" fillId="0" borderId="8" xfId="0" applyNumberFormat="1" applyFont="1" applyBorder="1" applyAlignment="1">
      <alignment horizontal="right"/>
    </xf>
    <xf numFmtId="3" fontId="142" fillId="0" borderId="8" xfId="0" applyNumberFormat="1" applyFont="1" applyBorder="1"/>
    <xf numFmtId="0" fontId="160" fillId="0" borderId="0" xfId="0" applyFont="1"/>
    <xf numFmtId="0" fontId="141" fillId="0" borderId="0" xfId="0" applyFont="1" applyAlignment="1">
      <alignment horizontal="left" vertical="top"/>
    </xf>
    <xf numFmtId="0" fontId="139" fillId="0" borderId="0" xfId="0" applyFont="1" applyAlignment="1">
      <alignment horizontal="left" wrapText="1"/>
    </xf>
    <xf numFmtId="0" fontId="35" fillId="0" borderId="3" xfId="0" applyFont="1" applyBorder="1" applyAlignment="1">
      <alignment horizontal="center" wrapText="1"/>
    </xf>
    <xf numFmtId="2" fontId="35" fillId="0" borderId="10" xfId="0" applyNumberFormat="1" applyFont="1" applyBorder="1" applyAlignment="1">
      <alignment horizontal="right" wrapText="1"/>
    </xf>
    <xf numFmtId="164" fontId="138" fillId="0" borderId="8" xfId="0" applyNumberFormat="1" applyFont="1" applyBorder="1" applyAlignment="1">
      <alignment horizontal="right"/>
    </xf>
    <xf numFmtId="0" fontId="122" fillId="0" borderId="0" xfId="0" applyFont="1" applyAlignment="1">
      <alignment horizontal="left"/>
    </xf>
    <xf numFmtId="164" fontId="35" fillId="0" borderId="0" xfId="0" applyNumberFormat="1" applyFont="1" applyAlignment="1">
      <alignment horizontal="right" wrapText="1"/>
    </xf>
    <xf numFmtId="164" fontId="138" fillId="0" borderId="10" xfId="0" applyNumberFormat="1" applyFont="1" applyBorder="1" applyAlignment="1">
      <alignment horizontal="right"/>
    </xf>
    <xf numFmtId="0" fontId="162" fillId="0" borderId="0" xfId="0" applyFont="1" applyAlignment="1">
      <alignment horizontal="left"/>
    </xf>
    <xf numFmtId="0" fontId="35" fillId="0" borderId="3" xfId="0" applyFont="1" applyBorder="1" applyAlignment="1">
      <alignment horizontal="center" vertical="top" wrapText="1"/>
    </xf>
    <xf numFmtId="2" fontId="163" fillId="0" borderId="3" xfId="0" applyNumberFormat="1" applyFont="1" applyBorder="1" applyAlignment="1">
      <alignment vertical="top"/>
    </xf>
    <xf numFmtId="2" fontId="163" fillId="0" borderId="0" xfId="0" applyNumberFormat="1" applyFont="1" applyAlignment="1">
      <alignment vertical="top"/>
    </xf>
    <xf numFmtId="0" fontId="162" fillId="0" borderId="0" xfId="0" applyFont="1" applyAlignment="1">
      <alignment wrapText="1"/>
    </xf>
    <xf numFmtId="164" fontId="93" fillId="0" borderId="10" xfId="0" applyNumberFormat="1" applyFont="1" applyBorder="1" applyAlignment="1">
      <alignment horizontal="right"/>
    </xf>
    <xf numFmtId="0" fontId="122" fillId="0" borderId="0" xfId="0" applyFont="1" applyAlignment="1">
      <alignment horizontal="right"/>
    </xf>
    <xf numFmtId="0" fontId="104" fillId="0" borderId="0" xfId="21" applyFont="1" applyAlignment="1">
      <alignment vertical="top"/>
    </xf>
    <xf numFmtId="0" fontId="164" fillId="0" borderId="0" xfId="0" applyFont="1"/>
    <xf numFmtId="0" fontId="165" fillId="0" borderId="0" xfId="25"/>
    <xf numFmtId="0" fontId="166" fillId="6" borderId="0" xfId="0" applyFont="1" applyFill="1" applyAlignment="1">
      <alignment horizontal="left" vertical="center" readingOrder="1"/>
    </xf>
    <xf numFmtId="0" fontId="0" fillId="6" borderId="0" xfId="0" applyFill="1"/>
    <xf numFmtId="0" fontId="166" fillId="7" borderId="33" xfId="0" applyFont="1" applyFill="1" applyBorder="1" applyAlignment="1">
      <alignment horizontal="left" vertical="center" readingOrder="1"/>
    </xf>
    <xf numFmtId="165" fontId="121" fillId="6" borderId="0" xfId="0" applyNumberFormat="1" applyFont="1" applyFill="1"/>
    <xf numFmtId="3" fontId="121" fillId="6" borderId="0" xfId="0" applyNumberFormat="1" applyFont="1" applyFill="1"/>
    <xf numFmtId="172" fontId="121" fillId="6" borderId="0" xfId="0" applyNumberFormat="1" applyFont="1" applyFill="1"/>
    <xf numFmtId="0" fontId="167" fillId="6" borderId="0" xfId="0" applyFont="1" applyFill="1"/>
    <xf numFmtId="0" fontId="0" fillId="6" borderId="0" xfId="0" applyFill="1" applyAlignment="1">
      <alignment horizontal="right"/>
    </xf>
    <xf numFmtId="0" fontId="168" fillId="6" borderId="0" xfId="0" applyFont="1" applyFill="1" applyAlignment="1">
      <alignment horizontal="center" vertical="center" readingOrder="1"/>
    </xf>
    <xf numFmtId="0" fontId="121" fillId="6" borderId="0" xfId="0" applyFont="1" applyFill="1"/>
    <xf numFmtId="0" fontId="166" fillId="6" borderId="0" xfId="0" applyFont="1" applyFill="1" applyAlignment="1">
      <alignment vertical="top" readingOrder="1"/>
    </xf>
    <xf numFmtId="0" fontId="0" fillId="10" borderId="0" xfId="0" applyFill="1"/>
    <xf numFmtId="0" fontId="166" fillId="10" borderId="0" xfId="0" applyFont="1" applyFill="1" applyAlignment="1">
      <alignment horizontal="left" vertical="center" readingOrder="1"/>
    </xf>
    <xf numFmtId="0" fontId="169" fillId="0" borderId="0" xfId="25" applyFont="1"/>
    <xf numFmtId="0" fontId="30" fillId="0" borderId="0" xfId="1" applyFont="1"/>
    <xf numFmtId="0" fontId="48" fillId="0" borderId="0" xfId="1" applyFont="1"/>
    <xf numFmtId="0" fontId="30" fillId="0" borderId="0" xfId="1" applyFont="1" applyAlignment="1">
      <alignment vertical="center" wrapText="1"/>
    </xf>
    <xf numFmtId="0" fontId="48" fillId="0" borderId="0" xfId="1" applyFont="1" applyAlignment="1">
      <alignment horizontal="center" vertical="top" wrapText="1"/>
    </xf>
    <xf numFmtId="1" fontId="30" fillId="0" borderId="0" xfId="1" applyNumberFormat="1" applyFont="1" applyAlignment="1">
      <alignment horizontal="right" wrapText="1"/>
    </xf>
    <xf numFmtId="164" fontId="30" fillId="0" borderId="0" xfId="1" applyNumberFormat="1" applyFont="1" applyAlignment="1">
      <alignment vertical="top" wrapText="1"/>
    </xf>
    <xf numFmtId="0" fontId="30" fillId="0" borderId="0" xfId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0" fontId="34" fillId="8" borderId="0" xfId="3" applyFont="1" applyFill="1" applyAlignment="1">
      <alignment vertical="center" wrapText="1"/>
    </xf>
    <xf numFmtId="0" fontId="59" fillId="0" borderId="2" xfId="14" applyFont="1" applyBorder="1" applyAlignment="1">
      <alignment vertical="center"/>
    </xf>
    <xf numFmtId="0" fontId="59" fillId="0" borderId="3" xfId="14" applyFont="1" applyBorder="1" applyAlignment="1">
      <alignment vertical="center"/>
    </xf>
    <xf numFmtId="0" fontId="59" fillId="0" borderId="5" xfId="14" applyFont="1" applyBorder="1" applyAlignment="1">
      <alignment vertical="center"/>
    </xf>
    <xf numFmtId="0" fontId="60" fillId="0" borderId="2" xfId="7" applyFont="1" applyBorder="1" applyAlignment="1">
      <alignment vertical="center" wrapText="1"/>
    </xf>
    <xf numFmtId="0" fontId="60" fillId="0" borderId="3" xfId="7" applyFont="1" applyBorder="1" applyAlignment="1">
      <alignment vertical="center" wrapText="1"/>
    </xf>
    <xf numFmtId="0" fontId="60" fillId="0" borderId="5" xfId="7" applyFont="1" applyBorder="1" applyAlignment="1">
      <alignment vertical="center" wrapText="1"/>
    </xf>
    <xf numFmtId="0" fontId="102" fillId="0" borderId="7" xfId="14" applyFont="1" applyBorder="1" applyAlignment="1">
      <alignment vertical="center"/>
    </xf>
    <xf numFmtId="0" fontId="61" fillId="0" borderId="7" xfId="14" applyFont="1" applyBorder="1" applyAlignment="1">
      <alignment vertical="center" wrapText="1"/>
    </xf>
    <xf numFmtId="0" fontId="60" fillId="3" borderId="7" xfId="14" applyFont="1" applyFill="1" applyBorder="1" applyAlignment="1">
      <alignment vertical="center"/>
    </xf>
    <xf numFmtId="0" fontId="60" fillId="5" borderId="7" xfId="14" applyFont="1" applyFill="1" applyBorder="1" applyAlignment="1">
      <alignment vertical="center" wrapText="1"/>
    </xf>
    <xf numFmtId="0" fontId="60" fillId="4" borderId="7" xfId="14" applyFont="1" applyFill="1" applyBorder="1" applyAlignment="1">
      <alignment vertical="center" wrapText="1"/>
    </xf>
    <xf numFmtId="3" fontId="20" fillId="0" borderId="0" xfId="14" applyNumberFormat="1" applyFont="1"/>
    <xf numFmtId="2" fontId="30" fillId="0" borderId="0" xfId="0" applyNumberFormat="1" applyFont="1" applyAlignment="1">
      <alignment horizontal="right"/>
    </xf>
    <xf numFmtId="2" fontId="21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126" fillId="0" borderId="0" xfId="0" applyFont="1" applyAlignment="1">
      <alignment horizontal="center" vertical="top" wrapText="1"/>
    </xf>
    <xf numFmtId="0" fontId="128" fillId="0" borderId="0" xfId="0" applyFont="1" applyAlignment="1">
      <alignment horizontal="center" vertical="top" wrapText="1"/>
    </xf>
    <xf numFmtId="165" fontId="30" fillId="0" borderId="3" xfId="23" applyNumberFormat="1" applyFont="1" applyFill="1" applyBorder="1" applyAlignment="1" applyProtection="1">
      <alignment horizontal="right" vertical="top"/>
      <protection hidden="1"/>
    </xf>
    <xf numFmtId="0" fontId="125" fillId="0" borderId="14" xfId="0" applyFont="1" applyBorder="1" applyAlignment="1">
      <alignment horizontal="center" vertical="center" wrapText="1"/>
    </xf>
    <xf numFmtId="0" fontId="125" fillId="0" borderId="3" xfId="0" applyFont="1" applyBorder="1" applyAlignment="1">
      <alignment horizontal="center" vertical="center" wrapText="1"/>
    </xf>
    <xf numFmtId="0" fontId="125" fillId="0" borderId="10" xfId="0" applyFont="1" applyBorder="1" applyAlignment="1">
      <alignment horizontal="center" vertical="center" wrapText="1"/>
    </xf>
    <xf numFmtId="165" fontId="142" fillId="0" borderId="0" xfId="0" applyNumberFormat="1" applyFont="1"/>
    <xf numFmtId="0" fontId="5" fillId="0" borderId="0" xfId="6" applyFont="1" applyAlignment="1">
      <alignment horizontal="center" vertical="top" wrapText="1"/>
    </xf>
    <xf numFmtId="0" fontId="21" fillId="0" borderId="0" xfId="6" applyFont="1" applyAlignment="1">
      <alignment horizontal="center" vertical="top" wrapText="1"/>
    </xf>
    <xf numFmtId="0" fontId="4" fillId="0" borderId="0" xfId="6" applyFont="1"/>
    <xf numFmtId="3" fontId="4" fillId="0" borderId="0" xfId="6" applyNumberFormat="1" applyFont="1" applyAlignment="1">
      <alignment wrapText="1"/>
    </xf>
    <xf numFmtId="3" fontId="106" fillId="0" borderId="0" xfId="0" applyNumberFormat="1" applyFont="1" applyAlignment="1">
      <alignment horizontal="right" indent="1"/>
    </xf>
    <xf numFmtId="0" fontId="9" fillId="0" borderId="0" xfId="6" applyFont="1"/>
    <xf numFmtId="3" fontId="9" fillId="0" borderId="0" xfId="6" applyNumberFormat="1" applyFont="1" applyAlignment="1">
      <alignment wrapText="1"/>
    </xf>
    <xf numFmtId="3" fontId="99" fillId="0" borderId="0" xfId="0" applyNumberFormat="1" applyFont="1" applyAlignment="1">
      <alignment horizontal="right" indent="1"/>
    </xf>
    <xf numFmtId="0" fontId="76" fillId="0" borderId="14" xfId="0" applyFont="1" applyBorder="1" applyAlignment="1">
      <alignment vertical="center" wrapText="1"/>
    </xf>
    <xf numFmtId="0" fontId="76" fillId="0" borderId="5" xfId="0" applyFont="1" applyBorder="1" applyAlignment="1">
      <alignment horizontal="center" vertical="center" wrapText="1"/>
    </xf>
    <xf numFmtId="0" fontId="76" fillId="0" borderId="10" xfId="0" applyFont="1" applyBorder="1" applyAlignment="1">
      <alignment vertical="center" wrapText="1"/>
    </xf>
    <xf numFmtId="164" fontId="9" fillId="0" borderId="7" xfId="21" applyNumberFormat="1" applyFont="1" applyBorder="1" applyAlignment="1">
      <alignment horizontal="center" vertical="center"/>
    </xf>
    <xf numFmtId="164" fontId="9" fillId="0" borderId="9" xfId="21" applyNumberFormat="1" applyFont="1" applyBorder="1" applyAlignment="1">
      <alignment vertical="center"/>
    </xf>
    <xf numFmtId="164" fontId="9" fillId="0" borderId="13" xfId="21" applyNumberFormat="1" applyFont="1" applyBorder="1" applyAlignment="1">
      <alignment vertical="center"/>
    </xf>
    <xf numFmtId="164" fontId="30" fillId="0" borderId="9" xfId="21" applyNumberFormat="1" applyFont="1" applyBorder="1" applyAlignment="1">
      <alignment vertical="center"/>
    </xf>
    <xf numFmtId="164" fontId="30" fillId="0" borderId="13" xfId="21" applyNumberFormat="1" applyFont="1" applyBorder="1" applyAlignment="1">
      <alignment vertical="center"/>
    </xf>
    <xf numFmtId="0" fontId="9" fillId="0" borderId="39" xfId="21" applyFont="1" applyBorder="1" applyAlignment="1">
      <alignment vertical="center"/>
    </xf>
    <xf numFmtId="164" fontId="9" fillId="0" borderId="40" xfId="21" applyNumberFormat="1" applyFont="1" applyBorder="1" applyAlignment="1">
      <alignment vertical="center"/>
    </xf>
    <xf numFmtId="164" fontId="30" fillId="0" borderId="37" xfId="21" applyNumberFormat="1" applyFont="1" applyBorder="1" applyAlignment="1">
      <alignment vertical="center"/>
    </xf>
    <xf numFmtId="0" fontId="9" fillId="0" borderId="18" xfId="21" applyFont="1" applyBorder="1" applyAlignment="1">
      <alignment vertical="center"/>
    </xf>
    <xf numFmtId="164" fontId="9" fillId="0" borderId="38" xfId="21" applyNumberFormat="1" applyFont="1" applyBorder="1" applyAlignment="1">
      <alignment vertical="center"/>
    </xf>
    <xf numFmtId="164" fontId="9" fillId="0" borderId="6" xfId="21" applyNumberFormat="1" applyFont="1" applyBorder="1" applyAlignment="1">
      <alignment vertical="center"/>
    </xf>
    <xf numFmtId="0" fontId="9" fillId="0" borderId="13" xfId="21" applyFont="1" applyBorder="1" applyAlignment="1">
      <alignment vertical="center" wrapText="1"/>
    </xf>
    <xf numFmtId="164" fontId="9" fillId="11" borderId="0" xfId="21" applyNumberFormat="1" applyFont="1" applyFill="1" applyAlignment="1">
      <alignment vertical="center"/>
    </xf>
    <xf numFmtId="1" fontId="9" fillId="12" borderId="0" xfId="21" applyNumberFormat="1" applyFont="1" applyFill="1" applyAlignment="1">
      <alignment vertical="center"/>
    </xf>
    <xf numFmtId="0" fontId="34" fillId="0" borderId="0" xfId="21" applyFont="1" applyAlignment="1">
      <alignment horizontal="center" vertical="top" wrapText="1"/>
    </xf>
    <xf numFmtId="0" fontId="34" fillId="0" borderId="19" xfId="21" applyFont="1" applyBorder="1" applyAlignment="1">
      <alignment horizontal="center" vertical="top" wrapText="1"/>
    </xf>
    <xf numFmtId="0" fontId="110" fillId="0" borderId="0" xfId="21" applyFont="1" applyAlignment="1">
      <alignment vertical="top" wrapText="1"/>
    </xf>
    <xf numFmtId="164" fontId="110" fillId="0" borderId="0" xfId="21" applyNumberFormat="1" applyFont="1" applyAlignment="1">
      <alignment horizontal="right" vertical="top"/>
    </xf>
    <xf numFmtId="0" fontId="34" fillId="0" borderId="0" xfId="21" applyFont="1" applyAlignment="1">
      <alignment horizontal="center" vertical="center" wrapText="1"/>
    </xf>
    <xf numFmtId="164" fontId="34" fillId="0" borderId="0" xfId="21" applyNumberFormat="1" applyFont="1" applyAlignment="1">
      <alignment horizontal="center" vertical="top" wrapText="1"/>
    </xf>
    <xf numFmtId="0" fontId="34" fillId="0" borderId="0" xfId="21" applyFont="1" applyAlignment="1">
      <alignment horizontal="center" vertical="center"/>
    </xf>
    <xf numFmtId="164" fontId="34" fillId="0" borderId="0" xfId="21" applyNumberFormat="1" applyFont="1" applyAlignment="1">
      <alignment horizontal="center" vertical="top"/>
    </xf>
    <xf numFmtId="0" fontId="34" fillId="0" borderId="0" xfId="21" applyFont="1" applyAlignment="1">
      <alignment horizontal="center" vertical="top"/>
    </xf>
    <xf numFmtId="0" fontId="78" fillId="6" borderId="0" xfId="0" applyFont="1" applyFill="1" applyAlignment="1">
      <alignment horizontal="right"/>
    </xf>
    <xf numFmtId="172" fontId="30" fillId="0" borderId="3" xfId="23" applyNumberFormat="1" applyFont="1" applyFill="1" applyBorder="1" applyAlignment="1" applyProtection="1">
      <alignment horizontal="right" vertical="top"/>
      <protection hidden="1"/>
    </xf>
    <xf numFmtId="0" fontId="167" fillId="0" borderId="0" xfId="0" applyFont="1"/>
    <xf numFmtId="0" fontId="167" fillId="0" borderId="0" xfId="25" applyFont="1"/>
    <xf numFmtId="0" fontId="167" fillId="0" borderId="0" xfId="25" applyFont="1" applyFill="1"/>
    <xf numFmtId="0" fontId="166" fillId="6" borderId="0" xfId="0" applyFont="1" applyFill="1" applyAlignment="1">
      <alignment horizontal="center" vertical="center" readingOrder="1"/>
    </xf>
    <xf numFmtId="0" fontId="166" fillId="6" borderId="0" xfId="0" applyFont="1" applyFill="1" applyAlignment="1">
      <alignment horizontal="center" vertical="top" readingOrder="1"/>
    </xf>
    <xf numFmtId="0" fontId="121" fillId="8" borderId="34" xfId="0" applyFont="1" applyFill="1" applyBorder="1" applyAlignment="1">
      <alignment horizontal="center"/>
    </xf>
    <xf numFmtId="0" fontId="121" fillId="8" borderId="35" xfId="0" applyFont="1" applyFill="1" applyBorder="1" applyAlignment="1">
      <alignment horizontal="center"/>
    </xf>
    <xf numFmtId="0" fontId="121" fillId="8" borderId="36" xfId="0" applyFont="1" applyFill="1" applyBorder="1" applyAlignment="1">
      <alignment horizontal="center"/>
    </xf>
    <xf numFmtId="0" fontId="121" fillId="9" borderId="34" xfId="0" applyFont="1" applyFill="1" applyBorder="1" applyAlignment="1">
      <alignment horizontal="center" vertical="top"/>
    </xf>
    <xf numFmtId="0" fontId="121" fillId="9" borderId="35" xfId="0" applyFont="1" applyFill="1" applyBorder="1" applyAlignment="1">
      <alignment horizontal="center" vertical="top"/>
    </xf>
    <xf numFmtId="0" fontId="121" fillId="9" borderId="36" xfId="0" applyFont="1" applyFill="1" applyBorder="1" applyAlignment="1">
      <alignment horizontal="center" vertical="top"/>
    </xf>
    <xf numFmtId="0" fontId="5" fillId="0" borderId="6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5" fillId="0" borderId="9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wrapText="1"/>
    </xf>
    <xf numFmtId="0" fontId="4" fillId="0" borderId="0" xfId="1" applyFont="1" applyAlignment="1">
      <alignment vertical="center"/>
    </xf>
    <xf numFmtId="0" fontId="1" fillId="0" borderId="0" xfId="1" applyAlignment="1">
      <alignment vertical="center"/>
    </xf>
    <xf numFmtId="0" fontId="21" fillId="0" borderId="7" xfId="1" applyFont="1" applyBorder="1" applyAlignment="1">
      <alignment horizontal="center" vertical="top" wrapText="1"/>
    </xf>
    <xf numFmtId="0" fontId="21" fillId="0" borderId="9" xfId="1" applyFont="1" applyBorder="1" applyAlignment="1">
      <alignment horizontal="center" vertical="top" wrapText="1"/>
    </xf>
    <xf numFmtId="0" fontId="21" fillId="0" borderId="7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5" fillId="0" borderId="11" xfId="1" applyFont="1" applyBorder="1" applyAlignment="1">
      <alignment horizontal="center" vertical="top"/>
    </xf>
    <xf numFmtId="0" fontId="5" fillId="0" borderId="12" xfId="1" applyFont="1" applyBorder="1" applyAlignment="1">
      <alignment horizontal="center" vertical="top"/>
    </xf>
    <xf numFmtId="0" fontId="5" fillId="0" borderId="7" xfId="1" applyFont="1" applyBorder="1" applyAlignment="1">
      <alignment horizontal="center" vertical="top"/>
    </xf>
    <xf numFmtId="0" fontId="5" fillId="0" borderId="9" xfId="1" applyFont="1" applyBorder="1" applyAlignment="1">
      <alignment horizontal="center" vertical="top"/>
    </xf>
    <xf numFmtId="0" fontId="5" fillId="0" borderId="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top"/>
    </xf>
    <xf numFmtId="0" fontId="5" fillId="0" borderId="9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5" fillId="0" borderId="13" xfId="1" applyFont="1" applyBorder="1" applyAlignment="1">
      <alignment horizontal="center" wrapText="1"/>
    </xf>
    <xf numFmtId="0" fontId="5" fillId="0" borderId="13" xfId="1" applyFont="1" applyBorder="1" applyAlignment="1">
      <alignment horizontal="center" vertical="top"/>
    </xf>
    <xf numFmtId="0" fontId="5" fillId="0" borderId="7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21" fillId="0" borderId="13" xfId="1" applyFont="1" applyBorder="1" applyAlignment="1">
      <alignment vertical="top"/>
    </xf>
    <xf numFmtId="0" fontId="5" fillId="0" borderId="13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1" xfId="1" applyFont="1" applyBorder="1" applyAlignment="1">
      <alignment horizontal="center" vertical="top" wrapText="1"/>
    </xf>
    <xf numFmtId="0" fontId="5" fillId="0" borderId="12" xfId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34" fillId="0" borderId="2" xfId="0" applyFont="1" applyBorder="1" applyAlignment="1">
      <alignment horizontal="center" vertical="top" wrapText="1"/>
    </xf>
    <xf numFmtId="0" fontId="34" fillId="0" borderId="5" xfId="0" applyFont="1" applyBorder="1" applyAlignment="1">
      <alignment horizontal="center" vertical="top" wrapText="1"/>
    </xf>
    <xf numFmtId="0" fontId="34" fillId="0" borderId="9" xfId="0" applyFont="1" applyBorder="1" applyAlignment="1">
      <alignment horizontal="center" vertical="top"/>
    </xf>
    <xf numFmtId="0" fontId="34" fillId="0" borderId="6" xfId="0" applyFont="1" applyBorder="1" applyAlignment="1">
      <alignment horizontal="center" vertical="top"/>
    </xf>
    <xf numFmtId="0" fontId="9" fillId="0" borderId="7" xfId="1" applyFont="1" applyBorder="1" applyAlignment="1">
      <alignment horizontal="center" vertical="top" wrapText="1"/>
    </xf>
    <xf numFmtId="0" fontId="9" fillId="0" borderId="9" xfId="1" applyFont="1" applyBorder="1" applyAlignment="1">
      <alignment horizontal="center" vertical="top" wrapText="1"/>
    </xf>
    <xf numFmtId="0" fontId="9" fillId="0" borderId="11" xfId="1" applyFont="1" applyBorder="1" applyAlignment="1">
      <alignment horizontal="center" vertical="top" wrapText="1"/>
    </xf>
    <xf numFmtId="0" fontId="9" fillId="0" borderId="1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84" fillId="0" borderId="11" xfId="0" applyFont="1" applyBorder="1" applyAlignment="1">
      <alignment horizontal="center" vertical="top" wrapText="1"/>
    </xf>
    <xf numFmtId="0" fontId="84" fillId="0" borderId="12" xfId="0" applyFont="1" applyBorder="1" applyAlignment="1">
      <alignment horizontal="center" vertical="top" wrapText="1"/>
    </xf>
    <xf numFmtId="0" fontId="84" fillId="0" borderId="2" xfId="0" applyFont="1" applyBorder="1" applyAlignment="1">
      <alignment horizontal="center" vertical="top" wrapText="1"/>
    </xf>
    <xf numFmtId="0" fontId="84" fillId="0" borderId="5" xfId="0" applyFont="1" applyBorder="1" applyAlignment="1">
      <alignment horizontal="center" vertical="top" wrapText="1"/>
    </xf>
    <xf numFmtId="0" fontId="84" fillId="0" borderId="1" xfId="0" applyFont="1" applyBorder="1" applyAlignment="1">
      <alignment horizontal="center" vertical="top" wrapText="1"/>
    </xf>
    <xf numFmtId="0" fontId="84" fillId="0" borderId="4" xfId="0" applyFont="1" applyBorder="1" applyAlignment="1">
      <alignment horizontal="center" vertical="top" wrapText="1"/>
    </xf>
    <xf numFmtId="0" fontId="84" fillId="0" borderId="7" xfId="0" applyFont="1" applyBorder="1" applyAlignment="1">
      <alignment horizontal="center" vertical="top" wrapText="1"/>
    </xf>
    <xf numFmtId="0" fontId="84" fillId="0" borderId="9" xfId="0" applyFont="1" applyBorder="1" applyAlignment="1">
      <alignment horizontal="center" vertical="top" wrapText="1"/>
    </xf>
    <xf numFmtId="0" fontId="85" fillId="0" borderId="1" xfId="0" applyFont="1" applyBorder="1" applyAlignment="1">
      <alignment horizontal="center" vertical="top" wrapText="1"/>
    </xf>
    <xf numFmtId="0" fontId="85" fillId="0" borderId="4" xfId="0" applyFont="1" applyBorder="1" applyAlignment="1">
      <alignment horizontal="center" vertical="top" wrapText="1"/>
    </xf>
    <xf numFmtId="0" fontId="84" fillId="0" borderId="8" xfId="0" applyFont="1" applyBorder="1" applyAlignment="1">
      <alignment horizontal="center" vertical="top" wrapText="1"/>
    </xf>
    <xf numFmtId="0" fontId="84" fillId="0" borderId="15" xfId="0" applyFont="1" applyBorder="1" applyAlignment="1">
      <alignment horizontal="center" vertical="top" wrapText="1"/>
    </xf>
    <xf numFmtId="0" fontId="85" fillId="0" borderId="11" xfId="0" applyFont="1" applyBorder="1" applyAlignment="1">
      <alignment horizontal="center" vertical="top" wrapText="1"/>
    </xf>
    <xf numFmtId="0" fontId="85" fillId="0" borderId="12" xfId="0" applyFont="1" applyBorder="1" applyAlignment="1">
      <alignment horizontal="center" vertical="top" wrapText="1"/>
    </xf>
    <xf numFmtId="0" fontId="85" fillId="0" borderId="9" xfId="0" applyFont="1" applyBorder="1" applyAlignment="1">
      <alignment horizontal="center" vertical="top" wrapText="1"/>
    </xf>
    <xf numFmtId="0" fontId="85" fillId="0" borderId="6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0" fontId="2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8" fillId="0" borderId="1" xfId="0" applyFont="1" applyBorder="1" applyAlignment="1">
      <alignment wrapText="1"/>
    </xf>
    <xf numFmtId="0" fontId="30" fillId="0" borderId="9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21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5" fillId="0" borderId="11" xfId="0" applyFont="1" applyBorder="1" applyAlignment="1">
      <alignment horizontal="center" vertical="center" wrapText="1"/>
    </xf>
    <xf numFmtId="0" fontId="85" fillId="0" borderId="12" xfId="0" applyFont="1" applyBorder="1" applyAlignment="1">
      <alignment horizontal="center" vertical="center" wrapText="1"/>
    </xf>
    <xf numFmtId="0" fontId="84" fillId="0" borderId="4" xfId="0" applyFont="1" applyBorder="1" applyAlignment="1">
      <alignment horizontal="center" vertical="center" wrapText="1"/>
    </xf>
    <xf numFmtId="0" fontId="59" fillId="0" borderId="2" xfId="14" applyFont="1" applyBorder="1" applyAlignment="1">
      <alignment horizontal="center" vertical="center"/>
    </xf>
    <xf numFmtId="0" fontId="59" fillId="0" borderId="3" xfId="14" applyFont="1" applyBorder="1" applyAlignment="1">
      <alignment horizontal="center" vertical="center"/>
    </xf>
    <xf numFmtId="0" fontId="59" fillId="0" borderId="5" xfId="14" applyFont="1" applyBorder="1" applyAlignment="1">
      <alignment horizontal="center" vertical="center"/>
    </xf>
    <xf numFmtId="0" fontId="60" fillId="0" borderId="2" xfId="7" applyFont="1" applyBorder="1" applyAlignment="1">
      <alignment horizontal="center" vertical="center" wrapText="1"/>
    </xf>
    <xf numFmtId="0" fontId="60" fillId="0" borderId="3" xfId="7" applyFont="1" applyBorder="1" applyAlignment="1">
      <alignment horizontal="center" vertical="center" wrapText="1"/>
    </xf>
    <xf numFmtId="0" fontId="60" fillId="0" borderId="5" xfId="7" applyFont="1" applyBorder="1" applyAlignment="1">
      <alignment horizontal="center" vertical="center" wrapText="1"/>
    </xf>
    <xf numFmtId="0" fontId="61" fillId="0" borderId="7" xfId="14" applyFont="1" applyBorder="1" applyAlignment="1">
      <alignment horizontal="center" vertical="center" wrapText="1"/>
    </xf>
    <xf numFmtId="0" fontId="60" fillId="3" borderId="7" xfId="14" applyFont="1" applyFill="1" applyBorder="1" applyAlignment="1">
      <alignment horizontal="center" vertical="center"/>
    </xf>
    <xf numFmtId="0" fontId="60" fillId="5" borderId="7" xfId="14" applyFont="1" applyFill="1" applyBorder="1" applyAlignment="1">
      <alignment horizontal="center" vertical="center" wrapText="1"/>
    </xf>
    <xf numFmtId="0" fontId="102" fillId="0" borderId="7" xfId="14" applyFont="1" applyBorder="1" applyAlignment="1">
      <alignment horizontal="center" vertical="center"/>
    </xf>
    <xf numFmtId="0" fontId="60" fillId="4" borderId="7" xfId="14" applyFont="1" applyFill="1" applyBorder="1" applyAlignment="1">
      <alignment horizontal="center" vertical="center" wrapText="1"/>
    </xf>
    <xf numFmtId="0" fontId="108" fillId="0" borderId="0" xfId="20" applyFont="1"/>
    <xf numFmtId="0" fontId="9" fillId="0" borderId="17" xfId="21" applyFont="1" applyBorder="1" applyAlignment="1">
      <alignment horizontal="center" vertical="center" wrapText="1"/>
    </xf>
    <xf numFmtId="0" fontId="9" fillId="0" borderId="17" xfId="18" applyFont="1" applyBorder="1" applyAlignment="1">
      <alignment horizontal="center" vertical="center" wrapText="1"/>
    </xf>
    <xf numFmtId="0" fontId="9" fillId="0" borderId="18" xfId="18" applyFont="1" applyBorder="1" applyAlignment="1">
      <alignment horizontal="center" vertical="center" wrapText="1"/>
    </xf>
    <xf numFmtId="0" fontId="9" fillId="0" borderId="18" xfId="21" applyFont="1" applyBorder="1" applyAlignment="1">
      <alignment horizontal="center" vertical="center" wrapText="1"/>
    </xf>
    <xf numFmtId="0" fontId="9" fillId="0" borderId="16" xfId="21" applyFont="1" applyBorder="1" applyAlignment="1">
      <alignment horizontal="center" vertical="center" wrapText="1"/>
    </xf>
    <xf numFmtId="164" fontId="34" fillId="0" borderId="7" xfId="21" applyNumberFormat="1" applyFont="1" applyBorder="1" applyAlignment="1">
      <alignment horizontal="center" vertical="center" wrapText="1"/>
    </xf>
    <xf numFmtId="164" fontId="34" fillId="0" borderId="9" xfId="21" applyNumberFormat="1" applyFont="1" applyBorder="1" applyAlignment="1">
      <alignment horizontal="center" vertical="center" wrapText="1"/>
    </xf>
    <xf numFmtId="0" fontId="34" fillId="0" borderId="17" xfId="21" applyFont="1" applyBorder="1" applyAlignment="1">
      <alignment horizontal="center" vertical="center" wrapText="1"/>
    </xf>
    <xf numFmtId="0" fontId="34" fillId="0" borderId="6" xfId="21" applyFont="1" applyBorder="1" applyAlignment="1">
      <alignment horizontal="center" vertical="center" wrapText="1"/>
    </xf>
    <xf numFmtId="0" fontId="9" fillId="0" borderId="38" xfId="21" applyFont="1" applyBorder="1" applyAlignment="1">
      <alignment horizontal="center" vertical="center" wrapText="1"/>
    </xf>
    <xf numFmtId="164" fontId="9" fillId="0" borderId="9" xfId="21" applyNumberFormat="1" applyFont="1" applyBorder="1" applyAlignment="1">
      <alignment horizontal="center" vertical="center" wrapText="1"/>
    </xf>
    <xf numFmtId="164" fontId="9" fillId="0" borderId="13" xfId="21" applyNumberFormat="1" applyFont="1" applyBorder="1" applyAlignment="1">
      <alignment horizontal="center" vertical="center" wrapText="1"/>
    </xf>
    <xf numFmtId="164" fontId="9" fillId="0" borderId="6" xfId="21" applyNumberFormat="1" applyFont="1" applyBorder="1" applyAlignment="1">
      <alignment horizontal="center" vertical="center" wrapText="1"/>
    </xf>
    <xf numFmtId="164" fontId="30" fillId="0" borderId="9" xfId="21" applyNumberFormat="1" applyFont="1" applyBorder="1" applyAlignment="1">
      <alignment horizontal="center" vertical="center" wrapText="1"/>
    </xf>
    <xf numFmtId="164" fontId="30" fillId="0" borderId="37" xfId="21" applyNumberFormat="1" applyFont="1" applyBorder="1" applyAlignment="1">
      <alignment horizontal="center" vertical="center" wrapText="1"/>
    </xf>
    <xf numFmtId="0" fontId="2" fillId="0" borderId="0" xfId="21" applyFont="1" applyAlignment="1">
      <alignment vertical="center"/>
    </xf>
    <xf numFmtId="0" fontId="9" fillId="0" borderId="13" xfId="21" applyFont="1" applyBorder="1" applyAlignment="1">
      <alignment horizontal="center" vertical="center" wrapText="1"/>
    </xf>
    <xf numFmtId="164" fontId="30" fillId="0" borderId="13" xfId="21" applyNumberFormat="1" applyFont="1" applyBorder="1" applyAlignment="1">
      <alignment horizontal="center" vertical="center" wrapText="1"/>
    </xf>
    <xf numFmtId="0" fontId="9" fillId="0" borderId="39" xfId="21" applyFont="1" applyBorder="1" applyAlignment="1">
      <alignment horizontal="center" vertical="center" wrapText="1"/>
    </xf>
    <xf numFmtId="0" fontId="9" fillId="0" borderId="40" xfId="21" applyFont="1" applyBorder="1" applyAlignment="1">
      <alignment horizontal="center" vertical="center" wrapText="1"/>
    </xf>
    <xf numFmtId="0" fontId="76" fillId="0" borderId="11" xfId="0" applyFont="1" applyBorder="1" applyAlignment="1">
      <alignment horizontal="center" vertical="center" wrapText="1"/>
    </xf>
    <xf numFmtId="0" fontId="76" fillId="0" borderId="12" xfId="0" applyFont="1" applyBorder="1" applyAlignment="1">
      <alignment horizontal="center" vertical="center" wrapText="1"/>
    </xf>
    <xf numFmtId="0" fontId="76" fillId="0" borderId="8" xfId="0" applyFont="1" applyBorder="1" applyAlignment="1">
      <alignment horizontal="center" vertical="center" wrapText="1"/>
    </xf>
    <xf numFmtId="0" fontId="76" fillId="0" borderId="15" xfId="0" applyFont="1" applyBorder="1" applyAlignment="1">
      <alignment horizontal="center" vertical="center" wrapText="1"/>
    </xf>
    <xf numFmtId="0" fontId="76" fillId="0" borderId="9" xfId="0" applyFont="1" applyBorder="1" applyAlignment="1">
      <alignment horizontal="center" vertical="center" wrapText="1"/>
    </xf>
    <xf numFmtId="0" fontId="76" fillId="0" borderId="13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35" fillId="0" borderId="13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139" fillId="0" borderId="9" xfId="0" applyFont="1" applyBorder="1" applyAlignment="1">
      <alignment horizontal="center" vertical="center" wrapText="1"/>
    </xf>
    <xf numFmtId="0" fontId="139" fillId="0" borderId="6" xfId="0" applyFont="1" applyBorder="1" applyAlignment="1">
      <alignment horizontal="center" vertical="center" wrapText="1"/>
    </xf>
    <xf numFmtId="0" fontId="139" fillId="0" borderId="13" xfId="0" applyFont="1" applyBorder="1" applyAlignment="1">
      <alignment horizontal="center" vertical="center" wrapText="1"/>
    </xf>
    <xf numFmtId="0" fontId="139" fillId="0" borderId="7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76" fillId="0" borderId="14" xfId="0" applyFont="1" applyBorder="1" applyAlignment="1">
      <alignment horizontal="center" vertical="center" wrapText="1"/>
    </xf>
    <xf numFmtId="0" fontId="76" fillId="0" borderId="7" xfId="0" applyFont="1" applyBorder="1" applyAlignment="1">
      <alignment horizontal="center" vertical="center" wrapText="1"/>
    </xf>
    <xf numFmtId="0" fontId="76" fillId="0" borderId="7" xfId="0" applyFont="1" applyBorder="1" applyAlignment="1">
      <alignment horizontal="center" vertical="center"/>
    </xf>
    <xf numFmtId="0" fontId="125" fillId="0" borderId="7" xfId="0" applyFont="1" applyBorder="1" applyAlignment="1">
      <alignment horizontal="center" vertical="center" wrapText="1"/>
    </xf>
    <xf numFmtId="0" fontId="125" fillId="0" borderId="9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</cellXfs>
  <cellStyles count="26">
    <cellStyle name="Hiperłącze" xfId="25" builtinId="8"/>
    <cellStyle name="Normal_Oilques" xfId="24" xr:uid="{2CC3FEC5-2272-497D-927C-629CE9447AE4}"/>
    <cellStyle name="Normalny" xfId="0" builtinId="0"/>
    <cellStyle name="Normalny 2" xfId="1" xr:uid="{00000000-0005-0000-0000-000001000000}"/>
    <cellStyle name="Normalny 2 2" xfId="7" xr:uid="{00000000-0005-0000-0000-000002000000}"/>
    <cellStyle name="Normalny 3" xfId="6" xr:uid="{00000000-0005-0000-0000-000003000000}"/>
    <cellStyle name="Normalny 3 2" xfId="19" xr:uid="{915E57BE-93D7-4CCF-9C6C-F066486126EF}"/>
    <cellStyle name="Normalny 4" xfId="8" xr:uid="{00000000-0005-0000-0000-000004000000}"/>
    <cellStyle name="Normalny 4 2" xfId="20" xr:uid="{395398B5-2419-4B79-9B9F-9B57BBD17689}"/>
    <cellStyle name="Normalny 5" xfId="9" xr:uid="{00000000-0005-0000-0000-000005000000}"/>
    <cellStyle name="Normalny 5 2" xfId="10" xr:uid="{00000000-0005-0000-0000-000006000000}"/>
    <cellStyle name="Normalny 6" xfId="12" xr:uid="{00000000-0005-0000-0000-000007000000}"/>
    <cellStyle name="Normalny 7" xfId="15" xr:uid="{E170E986-EC9E-4BDC-B994-D16DC619158C}"/>
    <cellStyle name="Normalny 8" xfId="22" xr:uid="{E325C0CA-19ED-45BB-857E-F92FC3B87C6F}"/>
    <cellStyle name="Normalny_37 i 38 nowe" xfId="21" xr:uid="{4C50E6E4-4872-4789-9552-CE38CDAB5DCA}"/>
    <cellStyle name="Normalny_rozdz 5_pkt 5.1.b_tab 36_38" xfId="18" xr:uid="{CCB1715F-32F1-49E4-AFA6-E7E8EA5F8766}"/>
    <cellStyle name="Normalny_Tablica 1" xfId="3" xr:uid="{00000000-0005-0000-0000-000008000000}"/>
    <cellStyle name="Normalny_Tablica 2" xfId="4" xr:uid="{00000000-0005-0000-0000-000009000000}"/>
    <cellStyle name="Normalny_Tablica 27" xfId="5" xr:uid="{00000000-0005-0000-0000-00000A000000}"/>
    <cellStyle name="Normalny_Tablica 3" xfId="2" xr:uid="{00000000-0005-0000-0000-00000B000000}"/>
    <cellStyle name="Normalny_Tablica 6" xfId="14" xr:uid="{918781B5-11E2-4251-AEEB-5261F557D4D1}"/>
    <cellStyle name="NumberCellStyle" xfId="23" xr:uid="{8E93A098-BE8B-4DCC-8F1A-D43FFB942011}"/>
    <cellStyle name="Procentowy" xfId="11" xr:uid="{00000000-0005-0000-0000-00000C000000}"/>
    <cellStyle name="Procentowy 2" xfId="13" xr:uid="{00000000-0005-0000-0000-00000D000000}"/>
    <cellStyle name="Procentowy 2 2" xfId="16" xr:uid="{7BA54DA9-79E6-4A39-9ED1-DDA8D9009365}"/>
    <cellStyle name="Procentowy 3" xfId="17" xr:uid="{052C01EC-4BBD-4D92-9AAA-ADE85B8BABC6}"/>
  </cellStyles>
  <dxfs count="227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charset val="238"/>
        <scheme val="none"/>
      </font>
      <fill>
        <patternFill patternType="none">
          <fgColor theme="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numFmt numFmtId="165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72" formatCode="#,##0.00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72" formatCode="#,##0.00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72" formatCode="#,##0.00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72" formatCode="#,##0.00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72" formatCode="#,##0.00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  <protection locked="1" hidden="1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numFmt numFmtId="165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  <protection locked="1" hidden="1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1"/>
        <charset val="238"/>
        <scheme val="none"/>
      </font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0.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4" formatCode="0.0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238"/>
        <scheme val="none"/>
      </font>
      <numFmt numFmtId="164" formatCode="0.0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E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5" formatCode="#,##0.0"/>
      <fill>
        <patternFill patternType="none">
          <fgColor theme="4" tint="0.59999389629810485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5" formatCode="#,##0.0"/>
      <fill>
        <patternFill patternType="none">
          <fgColor theme="4" tint="0.59999389629810485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5" formatCode="#,##0.0"/>
      <fill>
        <patternFill patternType="none">
          <fgColor theme="4" tint="0.59999389629810485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5" formatCode="#,##0.0"/>
      <fill>
        <patternFill patternType="none">
          <fgColor theme="4" tint="0.59999389629810485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5" formatCode="#,##0.0"/>
      <fill>
        <patternFill patternType="none">
          <fgColor theme="4" tint="0.59999389629810485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5" formatCode="#,##0.0"/>
      <fill>
        <patternFill patternType="none">
          <fgColor theme="4" tint="0.59999389629810485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none">
          <fgColor theme="4" tint="0.59999389629810485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0" formatCode="General"/>
      <fill>
        <patternFill patternType="none">
          <fgColor theme="4" tint="0.59999389629810485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sz val="11"/>
        <name val="Times New Roman"/>
        <family val="1"/>
        <charset val="238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0" formatCode="General"/>
      <fill>
        <patternFill patternType="none">
          <fgColor theme="4" tint="0.59999389629810485"/>
          <bgColor auto="1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0" formatCode="General"/>
      <fill>
        <patternFill patternType="none">
          <fgColor theme="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</dxf>
    <dxf>
      <alignment horizontal="center" vertical="top" textRotation="0" wrapText="1" indent="0" justifyLastLine="0" shrinkToFit="0" readingOrder="0"/>
    </dxf>
  </dxfs>
  <tableStyles count="1" defaultTableStyle="TableStyleMedium9" defaultPivotStyle="PivotStyleLight16">
    <tableStyle name="Invisible" pivot="0" table="0" count="0" xr9:uid="{05B5E081-DAF4-478F-9878-D80F50418545}"/>
  </tableStyles>
  <colors>
    <mruColors>
      <color rgb="FF0000FF"/>
      <color rgb="FFFCD9BC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microsoft.com/office/2007/relationships/slicerCache" Target="slicerCaches/slicerCache11.xml"/><Relationship Id="rId89" Type="http://schemas.microsoft.com/office/2007/relationships/slicerCache" Target="slicerCaches/slicerCache16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microsoft.com/office/2007/relationships/slicerCache" Target="slicerCaches/slicerCache1.xml"/><Relationship Id="rId79" Type="http://schemas.microsoft.com/office/2007/relationships/slicerCache" Target="slicerCaches/slicerCache6.xml"/><Relationship Id="rId5" Type="http://schemas.openxmlformats.org/officeDocument/2006/relationships/worksheet" Target="worksheets/sheet5.xml"/><Relationship Id="rId90" Type="http://schemas.microsoft.com/office/2007/relationships/slicerCache" Target="slicerCaches/slicerCache17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.xml"/><Relationship Id="rId80" Type="http://schemas.microsoft.com/office/2007/relationships/slicerCache" Target="slicerCaches/slicerCache7.xml"/><Relationship Id="rId85" Type="http://schemas.microsoft.com/office/2007/relationships/slicerCache" Target="slicerCaches/slicerCache12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microsoft.com/office/2007/relationships/slicerCache" Target="slicerCaches/slicerCache2.xml"/><Relationship Id="rId83" Type="http://schemas.microsoft.com/office/2007/relationships/slicerCache" Target="slicerCaches/slicerCache10.xml"/><Relationship Id="rId88" Type="http://schemas.microsoft.com/office/2007/relationships/slicerCache" Target="slicerCaches/slicerCache15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2.xml"/><Relationship Id="rId78" Type="http://schemas.microsoft.com/office/2007/relationships/slicerCache" Target="slicerCaches/slicerCache5.xml"/><Relationship Id="rId81" Type="http://schemas.microsoft.com/office/2007/relationships/slicerCache" Target="slicerCaches/slicerCache8.xml"/><Relationship Id="rId86" Type="http://schemas.microsoft.com/office/2007/relationships/slicerCache" Target="slicerCaches/slicerCache13.xml"/><Relationship Id="rId94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microsoft.com/office/2007/relationships/slicerCache" Target="slicerCaches/slicerCache3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microsoft.com/office/2007/relationships/slicerCache" Target="slicerCaches/slicerCache14.xml"/><Relationship Id="rId61" Type="http://schemas.openxmlformats.org/officeDocument/2006/relationships/worksheet" Target="worksheets/sheet61.xml"/><Relationship Id="rId82" Type="http://schemas.microsoft.com/office/2007/relationships/slicerCache" Target="slicerCaches/slicerCache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microsoft.com/office/2007/relationships/slicerCache" Target="slicerCaches/slicerCache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'Tabl. 20-23'!$D$3</c:f>
              <c:strCache>
                <c:ptCount val="1"/>
                <c:pt idx="0">
                  <c:v>Średnia arytmetyczna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20-23'!$A$4:$C$56</c:f>
              <c:multiLvlStrCache>
                <c:ptCount val="2"/>
                <c:lvl>
                  <c:pt idx="0">
                    <c:v>zł/GJ</c:v>
                  </c:pt>
                  <c:pt idx="1">
                    <c:v>zł/GJ</c:v>
                  </c:pt>
                </c:lvl>
                <c:lvl>
                  <c:pt idx="0">
                    <c:v>Ciepła woda z sieci </c:v>
                  </c:pt>
                  <c:pt idx="1">
                    <c:v>Drewno opałowe</c:v>
                  </c:pt>
                </c:lvl>
                <c:lvl>
                  <c:pt idx="0">
                    <c:v>Cena</c:v>
                  </c:pt>
                  <c:pt idx="1">
                    <c:v>Cena</c:v>
                  </c:pt>
                </c:lvl>
              </c:multiLvlStrCache>
            </c:multiLvlStrRef>
          </c:cat>
          <c:val>
            <c:numRef>
              <c:f>'Tabl. 20-23'!$D$4:$D$56</c:f>
              <c:numCache>
                <c:formatCode>#\ ##0.0</c:formatCode>
                <c:ptCount val="2"/>
                <c:pt idx="0">
                  <c:v>211.2031171619933</c:v>
                </c:pt>
                <c:pt idx="1">
                  <c:v>20.102446409249477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0D-4FEE-8676-A17356ADB8DB}"/>
            </c:ext>
          </c:extLst>
        </c:ser>
        <c:ser>
          <c:idx val="1"/>
          <c:order val="1"/>
          <c:tx>
            <c:strRef>
              <c:f>'Tabl. 20-23'!$E$3</c:f>
              <c:strCache>
                <c:ptCount val="1"/>
                <c:pt idx="0">
                  <c:v>Pierwszy decyl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20-23'!$A$4:$C$56</c:f>
              <c:multiLvlStrCache>
                <c:ptCount val="2"/>
                <c:lvl>
                  <c:pt idx="0">
                    <c:v>zł/GJ</c:v>
                  </c:pt>
                  <c:pt idx="1">
                    <c:v>zł/GJ</c:v>
                  </c:pt>
                </c:lvl>
                <c:lvl>
                  <c:pt idx="0">
                    <c:v>Ciepła woda z sieci </c:v>
                  </c:pt>
                  <c:pt idx="1">
                    <c:v>Drewno opałowe</c:v>
                  </c:pt>
                </c:lvl>
                <c:lvl>
                  <c:pt idx="0">
                    <c:v>Cena</c:v>
                  </c:pt>
                  <c:pt idx="1">
                    <c:v>Cena</c:v>
                  </c:pt>
                </c:lvl>
              </c:multiLvlStrCache>
            </c:multiLvlStrRef>
          </c:cat>
          <c:val>
            <c:numRef>
              <c:f>'Tabl. 20-23'!$E$4:$E$56</c:f>
              <c:numCache>
                <c:formatCode>#\ ##0.0</c:formatCode>
                <c:ptCount val="2"/>
                <c:pt idx="0">
                  <c:v>91.051767058272304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0D-4FEE-8676-A17356ADB8DB}"/>
            </c:ext>
          </c:extLst>
        </c:ser>
        <c:ser>
          <c:idx val="2"/>
          <c:order val="2"/>
          <c:tx>
            <c:strRef>
              <c:f>'Tabl. 20-23'!$F$3</c:f>
              <c:strCache>
                <c:ptCount val="1"/>
                <c:pt idx="0">
                  <c:v>Pierwszy kwartyl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20-23'!$A$4:$C$56</c:f>
              <c:multiLvlStrCache>
                <c:ptCount val="2"/>
                <c:lvl>
                  <c:pt idx="0">
                    <c:v>zł/GJ</c:v>
                  </c:pt>
                  <c:pt idx="1">
                    <c:v>zł/GJ</c:v>
                  </c:pt>
                </c:lvl>
                <c:lvl>
                  <c:pt idx="0">
                    <c:v>Ciepła woda z sieci </c:v>
                  </c:pt>
                  <c:pt idx="1">
                    <c:v>Drewno opałowe</c:v>
                  </c:pt>
                </c:lvl>
                <c:lvl>
                  <c:pt idx="0">
                    <c:v>Cena</c:v>
                  </c:pt>
                  <c:pt idx="1">
                    <c:v>Cena</c:v>
                  </c:pt>
                </c:lvl>
              </c:multiLvlStrCache>
            </c:multiLvlStrRef>
          </c:cat>
          <c:val>
            <c:numRef>
              <c:f>'Tabl. 20-23'!$F$4:$F$56</c:f>
              <c:numCache>
                <c:formatCode>#\ ##0.0</c:formatCode>
                <c:ptCount val="2"/>
                <c:pt idx="0">
                  <c:v>138.56055167326863</c:v>
                </c:pt>
                <c:pt idx="1">
                  <c:v>15.175412227368257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0D-4FEE-8676-A17356ADB8DB}"/>
            </c:ext>
          </c:extLst>
        </c:ser>
        <c:ser>
          <c:idx val="3"/>
          <c:order val="3"/>
          <c:tx>
            <c:strRef>
              <c:f>'Tabl. 20-23'!$G$3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20-23'!$A$4:$C$56</c:f>
              <c:multiLvlStrCache>
                <c:ptCount val="2"/>
                <c:lvl>
                  <c:pt idx="0">
                    <c:v>zł/GJ</c:v>
                  </c:pt>
                  <c:pt idx="1">
                    <c:v>zł/GJ</c:v>
                  </c:pt>
                </c:lvl>
                <c:lvl>
                  <c:pt idx="0">
                    <c:v>Ciepła woda z sieci </c:v>
                  </c:pt>
                  <c:pt idx="1">
                    <c:v>Drewno opałowe</c:v>
                  </c:pt>
                </c:lvl>
                <c:lvl>
                  <c:pt idx="0">
                    <c:v>Cena</c:v>
                  </c:pt>
                  <c:pt idx="1">
                    <c:v>Cena</c:v>
                  </c:pt>
                </c:lvl>
              </c:multiLvlStrCache>
            </c:multiLvlStrRef>
          </c:cat>
          <c:val>
            <c:numRef>
              <c:f>'Tabl. 20-23'!$G$4:$G$56</c:f>
              <c:numCache>
                <c:formatCode>#\ ##0.0</c:formatCode>
                <c:ptCount val="2"/>
                <c:pt idx="0">
                  <c:v>193.8507462686573</c:v>
                </c:pt>
                <c:pt idx="1">
                  <c:v>21.508937596890693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0D-4FEE-8676-A17356ADB8DB}"/>
            </c:ext>
          </c:extLst>
        </c:ser>
        <c:ser>
          <c:idx val="4"/>
          <c:order val="4"/>
          <c:tx>
            <c:strRef>
              <c:f>'Tabl. 20-23'!$H$3</c:f>
              <c:strCache>
                <c:ptCount val="1"/>
                <c:pt idx="0">
                  <c:v>Trzeci kwartyl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20-23'!$A$4:$C$56</c:f>
              <c:multiLvlStrCache>
                <c:ptCount val="2"/>
                <c:lvl>
                  <c:pt idx="0">
                    <c:v>zł/GJ</c:v>
                  </c:pt>
                  <c:pt idx="1">
                    <c:v>zł/GJ</c:v>
                  </c:pt>
                </c:lvl>
                <c:lvl>
                  <c:pt idx="0">
                    <c:v>Ciepła woda z sieci </c:v>
                  </c:pt>
                  <c:pt idx="1">
                    <c:v>Drewno opałowe</c:v>
                  </c:pt>
                </c:lvl>
                <c:lvl>
                  <c:pt idx="0">
                    <c:v>Cena</c:v>
                  </c:pt>
                  <c:pt idx="1">
                    <c:v>Cena</c:v>
                  </c:pt>
                </c:lvl>
              </c:multiLvlStrCache>
            </c:multiLvlStrRef>
          </c:cat>
          <c:val>
            <c:numRef>
              <c:f>'Tabl. 20-23'!$H$4:$H$56</c:f>
              <c:numCache>
                <c:formatCode>#\ ##0.0</c:formatCode>
                <c:ptCount val="2"/>
                <c:pt idx="0">
                  <c:v>278.01829181555701</c:v>
                </c:pt>
                <c:pt idx="1">
                  <c:v>28.522079370969006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0D-4FEE-8676-A17356ADB8DB}"/>
            </c:ext>
          </c:extLst>
        </c:ser>
        <c:ser>
          <c:idx val="5"/>
          <c:order val="5"/>
          <c:tx>
            <c:strRef>
              <c:f>'Tabl. 20-23'!$I$3</c:f>
              <c:strCache>
                <c:ptCount val="1"/>
                <c:pt idx="0">
                  <c:v>Dziewiąty decyl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20-23'!$A$4:$C$56</c:f>
              <c:multiLvlStrCache>
                <c:ptCount val="2"/>
                <c:lvl>
                  <c:pt idx="0">
                    <c:v>zł/GJ</c:v>
                  </c:pt>
                  <c:pt idx="1">
                    <c:v>zł/GJ</c:v>
                  </c:pt>
                </c:lvl>
                <c:lvl>
                  <c:pt idx="0">
                    <c:v>Ciepła woda z sieci </c:v>
                  </c:pt>
                  <c:pt idx="1">
                    <c:v>Drewno opałowe</c:v>
                  </c:pt>
                </c:lvl>
                <c:lvl>
                  <c:pt idx="0">
                    <c:v>Cena</c:v>
                  </c:pt>
                  <c:pt idx="1">
                    <c:v>Cena</c:v>
                  </c:pt>
                </c:lvl>
              </c:multiLvlStrCache>
            </c:multiLvlStrRef>
          </c:cat>
          <c:val>
            <c:numRef>
              <c:f>'Tabl. 20-23'!$I$4:$I$56</c:f>
              <c:numCache>
                <c:formatCode>#\ ##0.0</c:formatCode>
                <c:ptCount val="2"/>
                <c:pt idx="0">
                  <c:v>345.46739086273828</c:v>
                </c:pt>
                <c:pt idx="1">
                  <c:v>28.981822149876326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0D-4FEE-8676-A17356ADB8D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8914239"/>
        <c:axId val="468914719"/>
      </c:barChart>
      <c:catAx>
        <c:axId val="4689142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68914719"/>
        <c:crosses val="autoZero"/>
        <c:auto val="1"/>
        <c:lblAlgn val="ctr"/>
        <c:lblOffset val="100"/>
        <c:noMultiLvlLbl val="0"/>
      </c:catAx>
      <c:valAx>
        <c:axId val="468914719"/>
        <c:scaling>
          <c:orientation val="minMax"/>
        </c:scaling>
        <c:delete val="1"/>
        <c:axPos val="l"/>
        <c:numFmt formatCode="#\ ##0.0" sourceLinked="1"/>
        <c:majorTickMark val="out"/>
        <c:minorTickMark val="none"/>
        <c:tickLblPos val="nextTo"/>
        <c:crossAx val="468914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43245950350656"/>
          <c:y val="2.77776559267138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2204932105248171"/>
          <c:y val="0.2128133704735376"/>
          <c:w val="0.6264607798307279"/>
          <c:h val="0.68361005709940859"/>
        </c:manualLayout>
      </c:layout>
      <c:doughnutChart>
        <c:varyColors val="1"/>
        <c:ser>
          <c:idx val="0"/>
          <c:order val="0"/>
          <c:tx>
            <c:strRef>
              <c:f>'Tabl. 4.1 (3)'!$C$13</c:f>
              <c:strCache>
                <c:ptCount val="1"/>
                <c:pt idx="0">
                  <c:v>Ogółem</c:v>
                </c:pt>
              </c:strCache>
            </c:strRef>
          </c:tx>
          <c:explosion val="1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72-4048-9002-FAA300C7DD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272-4048-9002-FAA300C7DD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272-4048-9002-FAA300C7DD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272-4048-9002-FAA300C7DD1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272-4048-9002-FAA300C7DD1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272-4048-9002-FAA300C7DD13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'Tabl. 4.1 (3)'!$A$14:$A$19</c:f>
              <c:strCache>
                <c:ptCount val="6"/>
                <c:pt idx="0">
                  <c:v>Energia elektryczna</c:v>
                </c:pt>
                <c:pt idx="1">
                  <c:v>Ciepło</c:v>
                </c:pt>
                <c:pt idx="2">
                  <c:v>Gaz ziemny</c:v>
                </c:pt>
                <c:pt idx="3">
                  <c:v>Paliwa stałe</c:v>
                </c:pt>
                <c:pt idx="4">
                  <c:v>Produkty naftowe</c:v>
                </c:pt>
                <c:pt idx="5">
                  <c:v>Energia odnawialna  i odpadowa</c:v>
                </c:pt>
              </c:strCache>
            </c:strRef>
          </c:cat>
          <c:val>
            <c:numRef>
              <c:f>'Tabl. 4.1 (3)'!$C$14:$C$19</c:f>
              <c:numCache>
                <c:formatCode>#\ ##0.0000</c:formatCode>
                <c:ptCount val="6"/>
                <c:pt idx="0">
                  <c:v>0.12186999870960626</c:v>
                </c:pt>
                <c:pt idx="1">
                  <c:v>0.17126971694376691</c:v>
                </c:pt>
                <c:pt idx="2">
                  <c:v>0.22947174146091018</c:v>
                </c:pt>
                <c:pt idx="3">
                  <c:v>0.20137124064906756</c:v>
                </c:pt>
                <c:pt idx="4">
                  <c:v>2.7268893141237736E-2</c:v>
                </c:pt>
                <c:pt idx="5">
                  <c:v>0.24874840909541127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272-4048-9002-FAA300C7DD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62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3558460716465146"/>
          <c:y val="2.77777658699317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2204932105248171"/>
          <c:y val="0.2128133704735376"/>
          <c:w val="0.6264607798307279"/>
          <c:h val="0.68361005709940859"/>
        </c:manualLayout>
      </c:layout>
      <c:doughnutChart>
        <c:varyColors val="1"/>
        <c:ser>
          <c:idx val="0"/>
          <c:order val="0"/>
          <c:tx>
            <c:strRef>
              <c:f>'Tabl. 4.1 (3)'!$E$13</c:f>
              <c:strCache>
                <c:ptCount val="1"/>
                <c:pt idx="0">
                  <c:v>Ogrzewanie wody</c:v>
                </c:pt>
              </c:strCache>
            </c:strRef>
          </c:tx>
          <c:explosion val="1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21-4E51-92F3-FF99D3C598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D21-4E51-92F3-FF99D3C598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D21-4E51-92F3-FF99D3C5983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D21-4E51-92F3-FF99D3C5983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D21-4E51-92F3-FF99D3C5983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D21-4E51-92F3-FF99D3C59838}"/>
              </c:ext>
            </c:extLst>
          </c:dPt>
          <c:dLbls>
            <c:dLbl>
              <c:idx val="0"/>
              <c:layout>
                <c:manualLayout>
                  <c:x val="4.8924847581764208E-3"/>
                  <c:y val="-3.76004405468939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21-4E51-92F3-FF99D3C5983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'Tabl. 4.1 (3)'!$A$14:$A$19</c:f>
              <c:strCache>
                <c:ptCount val="6"/>
                <c:pt idx="0">
                  <c:v>Energia elektryczna</c:v>
                </c:pt>
                <c:pt idx="1">
                  <c:v>Ciepło</c:v>
                </c:pt>
                <c:pt idx="2">
                  <c:v>Gaz ziemny</c:v>
                </c:pt>
                <c:pt idx="3">
                  <c:v>Paliwa stałe</c:v>
                </c:pt>
                <c:pt idx="4">
                  <c:v>Produkty naftowe</c:v>
                </c:pt>
                <c:pt idx="5">
                  <c:v>Energia odnawialna  i odpadowa</c:v>
                </c:pt>
              </c:strCache>
            </c:strRef>
          </c:cat>
          <c:val>
            <c:numRef>
              <c:f>'Tabl. 4.1 (3)'!$E$14:$E$19</c:f>
              <c:numCache>
                <c:formatCode>#\ ##0.0000</c:formatCode>
                <c:ptCount val="6"/>
                <c:pt idx="0">
                  <c:v>2.2262513918988508E-2</c:v>
                </c:pt>
                <c:pt idx="1">
                  <c:v>0.37216151882900572</c:v>
                </c:pt>
                <c:pt idx="2">
                  <c:v>0.32920733359288962</c:v>
                </c:pt>
                <c:pt idx="3">
                  <c:v>9.6272849575583949E-2</c:v>
                </c:pt>
                <c:pt idx="4">
                  <c:v>6.0303925746146604E-3</c:v>
                </c:pt>
                <c:pt idx="5">
                  <c:v>0.17406539150891739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D21-4E51-92F3-FF99D3C598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62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1822127593961402"/>
          <c:y val="2.77777658699317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2204932105248171"/>
          <c:y val="0.2128133704735376"/>
          <c:w val="0.6264607798307279"/>
          <c:h val="0.68361005709940859"/>
        </c:manualLayout>
      </c:layout>
      <c:doughnutChart>
        <c:varyColors val="1"/>
        <c:ser>
          <c:idx val="0"/>
          <c:order val="0"/>
          <c:tx>
            <c:strRef>
              <c:f>'Tabl. 4.1 (3)'!$F$13</c:f>
              <c:strCache>
                <c:ptCount val="1"/>
                <c:pt idx="0">
                  <c:v>Gotowanie posiłków</c:v>
                </c:pt>
              </c:strCache>
            </c:strRef>
          </c:tx>
          <c:explosion val="1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94-4B17-AC7F-51AF0BE5C0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94-4B17-AC7F-51AF0BE5C0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194-4B17-AC7F-51AF0BE5C0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94-4B17-AC7F-51AF0BE5C0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194-4B17-AC7F-51AF0BE5C08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194-4B17-AC7F-51AF0BE5C081}"/>
              </c:ext>
            </c:extLst>
          </c:dPt>
          <c:dLbls>
            <c:dLbl>
              <c:idx val="5"/>
              <c:layout>
                <c:manualLayout>
                  <c:x val="-4.6940305237651216E-3"/>
                  <c:y val="-5.36278161993164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94-4B17-AC7F-51AF0BE5C08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'Tabl. 4.1 (3)'!$A$14:$A$19</c:f>
              <c:strCache>
                <c:ptCount val="6"/>
                <c:pt idx="0">
                  <c:v>Energia elektryczna</c:v>
                </c:pt>
                <c:pt idx="1">
                  <c:v>Ciepło</c:v>
                </c:pt>
                <c:pt idx="2">
                  <c:v>Gaz ziemny</c:v>
                </c:pt>
                <c:pt idx="3">
                  <c:v>Paliwa stałe</c:v>
                </c:pt>
                <c:pt idx="4">
                  <c:v>Produkty naftowe</c:v>
                </c:pt>
                <c:pt idx="5">
                  <c:v>Energia odnawialna  i odpadowa</c:v>
                </c:pt>
              </c:strCache>
            </c:strRef>
          </c:cat>
          <c:val>
            <c:numRef>
              <c:f>'Tabl. 4.1 (3)'!$F$14:$F$19</c:f>
              <c:numCache>
                <c:formatCode>#\ ##0.0000</c:formatCode>
                <c:ptCount val="6"/>
                <c:pt idx="0">
                  <c:v>0.1424381272950023</c:v>
                </c:pt>
                <c:pt idx="1">
                  <c:v>0</c:v>
                </c:pt>
                <c:pt idx="2">
                  <c:v>0.57757499470710549</c:v>
                </c:pt>
                <c:pt idx="3">
                  <c:v>2.1431148964294485E-2</c:v>
                </c:pt>
                <c:pt idx="4">
                  <c:v>0.2225411197556825</c:v>
                </c:pt>
                <c:pt idx="5">
                  <c:v>3.6014609277915E-2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194-4B17-AC7F-51AF0BE5C0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62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'Tabl. 27'!$D$3</c:f>
              <c:strCache>
                <c:ptCount val="1"/>
                <c:pt idx="0">
                  <c:v>Średnia arytmetyczna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27'!$A$4:$C$27</c:f>
              <c:multiLvlStrCache>
                <c:ptCount val="3"/>
                <c:lvl>
                  <c:pt idx="0">
                    <c:v>GJ/osoba</c:v>
                  </c:pt>
                  <c:pt idx="1">
                    <c:v>GJ/osoba</c:v>
                  </c:pt>
                  <c:pt idx="2">
                    <c:v>GJ/osoba</c:v>
                  </c:pt>
                </c:lvl>
                <c:lvl>
                  <c:pt idx="0">
                    <c:v>Gospodarstwa domowe stosujące gaz do ogrzewania pomieszczeń </c:v>
                  </c:pt>
                  <c:pt idx="1">
                    <c:v>Gospodarstwa domowe stosujące gaz tylko do ogrzewania wody i gotowania posiłków </c:v>
                  </c:pt>
                  <c:pt idx="2">
                    <c:v>Gospodarstwa domowe stosujące gaz tylko do gotowania posiłków  </c:v>
                  </c:pt>
                </c:lvl>
                <c:lvl>
                  <c:pt idx="0">
                    <c:v>Gaz ziemny </c:v>
                  </c:pt>
                  <c:pt idx="1">
                    <c:v>Gaz ziemny </c:v>
                  </c:pt>
                  <c:pt idx="2">
                    <c:v>Gaz ziemny </c:v>
                  </c:pt>
                </c:lvl>
              </c:multiLvlStrCache>
            </c:multiLvlStrRef>
          </c:cat>
          <c:val>
            <c:numRef>
              <c:f>'Tabl. 27'!$D$4:$D$27</c:f>
              <c:numCache>
                <c:formatCode>0.00</c:formatCode>
                <c:ptCount val="3"/>
                <c:pt idx="0">
                  <c:v>15.601023672700723</c:v>
                </c:pt>
                <c:pt idx="1">
                  <c:v>3.3155563796284944</c:v>
                </c:pt>
                <c:pt idx="2">
                  <c:v>3.2034730748521083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BA-4F9C-839F-6893098EB0BC}"/>
            </c:ext>
          </c:extLst>
        </c:ser>
        <c:ser>
          <c:idx val="1"/>
          <c:order val="1"/>
          <c:tx>
            <c:strRef>
              <c:f>'Tabl. 27'!$E$3</c:f>
              <c:strCache>
                <c:ptCount val="1"/>
                <c:pt idx="0">
                  <c:v>Pierwszy decyl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27'!$A$4:$C$27</c:f>
              <c:multiLvlStrCache>
                <c:ptCount val="3"/>
                <c:lvl>
                  <c:pt idx="0">
                    <c:v>GJ/osoba</c:v>
                  </c:pt>
                  <c:pt idx="1">
                    <c:v>GJ/osoba</c:v>
                  </c:pt>
                  <c:pt idx="2">
                    <c:v>GJ/osoba</c:v>
                  </c:pt>
                </c:lvl>
                <c:lvl>
                  <c:pt idx="0">
                    <c:v>Gospodarstwa domowe stosujące gaz do ogrzewania pomieszczeń </c:v>
                  </c:pt>
                  <c:pt idx="1">
                    <c:v>Gospodarstwa domowe stosujące gaz tylko do ogrzewania wody i gotowania posiłków </c:v>
                  </c:pt>
                  <c:pt idx="2">
                    <c:v>Gospodarstwa domowe stosujące gaz tylko do gotowania posiłków  </c:v>
                  </c:pt>
                </c:lvl>
                <c:lvl>
                  <c:pt idx="0">
                    <c:v>Gaz ziemny </c:v>
                  </c:pt>
                  <c:pt idx="1">
                    <c:v>Gaz ziemny </c:v>
                  </c:pt>
                  <c:pt idx="2">
                    <c:v>Gaz ziemny </c:v>
                  </c:pt>
                </c:lvl>
              </c:multiLvlStrCache>
            </c:multiLvlStrRef>
          </c:cat>
          <c:val>
            <c:numRef>
              <c:f>'Tabl. 27'!$E$4:$E$27</c:f>
              <c:numCache>
                <c:formatCode>0.00</c:formatCode>
                <c:ptCount val="3"/>
                <c:pt idx="0">
                  <c:v>5.9373551951257761</c:v>
                </c:pt>
                <c:pt idx="1">
                  <c:v>0.78502579607839329</c:v>
                </c:pt>
                <c:pt idx="2">
                  <c:v>0.84266641178271295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BA-4F9C-839F-6893098EB0BC}"/>
            </c:ext>
          </c:extLst>
        </c:ser>
        <c:ser>
          <c:idx val="2"/>
          <c:order val="2"/>
          <c:tx>
            <c:strRef>
              <c:f>'Tabl. 27'!$F$3</c:f>
              <c:strCache>
                <c:ptCount val="1"/>
                <c:pt idx="0">
                  <c:v>Pierwszy kwartyl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27'!$A$4:$C$27</c:f>
              <c:multiLvlStrCache>
                <c:ptCount val="3"/>
                <c:lvl>
                  <c:pt idx="0">
                    <c:v>GJ/osoba</c:v>
                  </c:pt>
                  <c:pt idx="1">
                    <c:v>GJ/osoba</c:v>
                  </c:pt>
                  <c:pt idx="2">
                    <c:v>GJ/osoba</c:v>
                  </c:pt>
                </c:lvl>
                <c:lvl>
                  <c:pt idx="0">
                    <c:v>Gospodarstwa domowe stosujące gaz do ogrzewania pomieszczeń </c:v>
                  </c:pt>
                  <c:pt idx="1">
                    <c:v>Gospodarstwa domowe stosujące gaz tylko do ogrzewania wody i gotowania posiłków </c:v>
                  </c:pt>
                  <c:pt idx="2">
                    <c:v>Gospodarstwa domowe stosujące gaz tylko do gotowania posiłków  </c:v>
                  </c:pt>
                </c:lvl>
                <c:lvl>
                  <c:pt idx="0">
                    <c:v>Gaz ziemny </c:v>
                  </c:pt>
                  <c:pt idx="1">
                    <c:v>Gaz ziemny </c:v>
                  </c:pt>
                  <c:pt idx="2">
                    <c:v>Gaz ziemny </c:v>
                  </c:pt>
                </c:lvl>
              </c:multiLvlStrCache>
            </c:multiLvlStrRef>
          </c:cat>
          <c:val>
            <c:numRef>
              <c:f>'Tabl. 27'!$F$4:$F$27</c:f>
              <c:numCache>
                <c:formatCode>0.00</c:formatCode>
                <c:ptCount val="3"/>
                <c:pt idx="0">
                  <c:v>9.4568572631324876</c:v>
                </c:pt>
                <c:pt idx="1">
                  <c:v>1.158448410164308</c:v>
                </c:pt>
                <c:pt idx="2">
                  <c:v>1.3366331777655422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BA-4F9C-839F-6893098EB0BC}"/>
            </c:ext>
          </c:extLst>
        </c:ser>
        <c:ser>
          <c:idx val="3"/>
          <c:order val="3"/>
          <c:tx>
            <c:strRef>
              <c:f>'Tabl. 27'!$G$3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27'!$A$4:$C$27</c:f>
              <c:multiLvlStrCache>
                <c:ptCount val="3"/>
                <c:lvl>
                  <c:pt idx="0">
                    <c:v>GJ/osoba</c:v>
                  </c:pt>
                  <c:pt idx="1">
                    <c:v>GJ/osoba</c:v>
                  </c:pt>
                  <c:pt idx="2">
                    <c:v>GJ/osoba</c:v>
                  </c:pt>
                </c:lvl>
                <c:lvl>
                  <c:pt idx="0">
                    <c:v>Gospodarstwa domowe stosujące gaz do ogrzewania pomieszczeń </c:v>
                  </c:pt>
                  <c:pt idx="1">
                    <c:v>Gospodarstwa domowe stosujące gaz tylko do ogrzewania wody i gotowania posiłków </c:v>
                  </c:pt>
                  <c:pt idx="2">
                    <c:v>Gospodarstwa domowe stosujące gaz tylko do gotowania posiłków  </c:v>
                  </c:pt>
                </c:lvl>
                <c:lvl>
                  <c:pt idx="0">
                    <c:v>Gaz ziemny </c:v>
                  </c:pt>
                  <c:pt idx="1">
                    <c:v>Gaz ziemny </c:v>
                  </c:pt>
                  <c:pt idx="2">
                    <c:v>Gaz ziemny </c:v>
                  </c:pt>
                </c:lvl>
              </c:multiLvlStrCache>
            </c:multiLvlStrRef>
          </c:cat>
          <c:val>
            <c:numRef>
              <c:f>'Tabl. 27'!$G$4:$G$27</c:f>
              <c:numCache>
                <c:formatCode>0.00</c:formatCode>
                <c:ptCount val="3"/>
                <c:pt idx="0">
                  <c:v>11.118997881416472</c:v>
                </c:pt>
                <c:pt idx="1">
                  <c:v>2.3796699475752301</c:v>
                </c:pt>
                <c:pt idx="2">
                  <c:v>2.3307582238159452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BA-4F9C-839F-6893098EB0BC}"/>
            </c:ext>
          </c:extLst>
        </c:ser>
        <c:ser>
          <c:idx val="4"/>
          <c:order val="4"/>
          <c:tx>
            <c:strRef>
              <c:f>'Tabl. 27'!$H$3</c:f>
              <c:strCache>
                <c:ptCount val="1"/>
                <c:pt idx="0">
                  <c:v>Trzeci kwartyl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27'!$A$4:$C$27</c:f>
              <c:multiLvlStrCache>
                <c:ptCount val="3"/>
                <c:lvl>
                  <c:pt idx="0">
                    <c:v>GJ/osoba</c:v>
                  </c:pt>
                  <c:pt idx="1">
                    <c:v>GJ/osoba</c:v>
                  </c:pt>
                  <c:pt idx="2">
                    <c:v>GJ/osoba</c:v>
                  </c:pt>
                </c:lvl>
                <c:lvl>
                  <c:pt idx="0">
                    <c:v>Gospodarstwa domowe stosujące gaz do ogrzewania pomieszczeń </c:v>
                  </c:pt>
                  <c:pt idx="1">
                    <c:v>Gospodarstwa domowe stosujące gaz tylko do ogrzewania wody i gotowania posiłków </c:v>
                  </c:pt>
                  <c:pt idx="2">
                    <c:v>Gospodarstwa domowe stosujące gaz tylko do gotowania posiłków  </c:v>
                  </c:pt>
                </c:lvl>
                <c:lvl>
                  <c:pt idx="0">
                    <c:v>Gaz ziemny </c:v>
                  </c:pt>
                  <c:pt idx="1">
                    <c:v>Gaz ziemny </c:v>
                  </c:pt>
                  <c:pt idx="2">
                    <c:v>Gaz ziemny </c:v>
                  </c:pt>
                </c:lvl>
              </c:multiLvlStrCache>
            </c:multiLvlStrRef>
          </c:cat>
          <c:val>
            <c:numRef>
              <c:f>'Tabl. 27'!$H$4:$H$27</c:f>
              <c:numCache>
                <c:formatCode>0.00</c:formatCode>
                <c:ptCount val="3"/>
                <c:pt idx="0">
                  <c:v>17.702215577267452</c:v>
                </c:pt>
                <c:pt idx="1">
                  <c:v>3.3852983874674534</c:v>
                </c:pt>
                <c:pt idx="2">
                  <c:v>3.2285203495584751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BA-4F9C-839F-6893098EB0BC}"/>
            </c:ext>
          </c:extLst>
        </c:ser>
        <c:ser>
          <c:idx val="5"/>
          <c:order val="5"/>
          <c:tx>
            <c:strRef>
              <c:f>'Tabl. 27'!$I$3</c:f>
              <c:strCache>
                <c:ptCount val="1"/>
                <c:pt idx="0">
                  <c:v>Dziewiąty decyl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27'!$A$4:$C$27</c:f>
              <c:multiLvlStrCache>
                <c:ptCount val="3"/>
                <c:lvl>
                  <c:pt idx="0">
                    <c:v>GJ/osoba</c:v>
                  </c:pt>
                  <c:pt idx="1">
                    <c:v>GJ/osoba</c:v>
                  </c:pt>
                  <c:pt idx="2">
                    <c:v>GJ/osoba</c:v>
                  </c:pt>
                </c:lvl>
                <c:lvl>
                  <c:pt idx="0">
                    <c:v>Gospodarstwa domowe stosujące gaz do ogrzewania pomieszczeń </c:v>
                  </c:pt>
                  <c:pt idx="1">
                    <c:v>Gospodarstwa domowe stosujące gaz tylko do ogrzewania wody i gotowania posiłków </c:v>
                  </c:pt>
                  <c:pt idx="2">
                    <c:v>Gospodarstwa domowe stosujące gaz tylko do gotowania posiłków  </c:v>
                  </c:pt>
                </c:lvl>
                <c:lvl>
                  <c:pt idx="0">
                    <c:v>Gaz ziemny </c:v>
                  </c:pt>
                  <c:pt idx="1">
                    <c:v>Gaz ziemny </c:v>
                  </c:pt>
                  <c:pt idx="2">
                    <c:v>Gaz ziemny </c:v>
                  </c:pt>
                </c:lvl>
              </c:multiLvlStrCache>
            </c:multiLvlStrRef>
          </c:cat>
          <c:val>
            <c:numRef>
              <c:f>'Tabl. 27'!$I$4:$I$27</c:f>
              <c:numCache>
                <c:formatCode>0.00</c:formatCode>
                <c:ptCount val="3"/>
                <c:pt idx="0">
                  <c:v>23.265229808073464</c:v>
                </c:pt>
                <c:pt idx="1">
                  <c:v>6.3262905997304397</c:v>
                </c:pt>
                <c:pt idx="2">
                  <c:v>6.2902111867617263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BA-4F9C-839F-6893098EB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17840000"/>
        <c:axId val="2117833280"/>
      </c:barChart>
      <c:catAx>
        <c:axId val="211784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17833280"/>
        <c:crosses val="autoZero"/>
        <c:auto val="1"/>
        <c:lblAlgn val="ctr"/>
        <c:lblOffset val="100"/>
        <c:noMultiLvlLbl val="0"/>
      </c:catAx>
      <c:valAx>
        <c:axId val="2117833280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1784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'Tabl. 25_26'!$E$3</c:f>
              <c:strCache>
                <c:ptCount val="1"/>
                <c:pt idx="0">
                  <c:v>Średnia arytmetyczna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25_26'!$A$4:$D$40</c:f>
              <c:multiLvlStrCache>
                <c:ptCount val="4"/>
                <c:lvl>
                  <c:pt idx="0">
                    <c:v>zł/m2</c:v>
                  </c:pt>
                  <c:pt idx="1">
                    <c:v>zł/m2</c:v>
                  </c:pt>
                  <c:pt idx="2">
                    <c:v>zł/m2</c:v>
                  </c:pt>
                  <c:pt idx="3">
                    <c:v>zł/m2</c:v>
                  </c:pt>
                </c:lvl>
                <c:lvl>
                  <c:pt idx="0">
                    <c:v>Gospodarstwa domowe  nie ogrzewające pomieszczeń energią elektryczną </c:v>
                  </c:pt>
                  <c:pt idx="1">
                    <c:v>Gospodarstwa domowe nie ogrzewające pomieszczeń i wody energią elektryczną </c:v>
                  </c:pt>
                  <c:pt idx="2">
                    <c:v>Gospodarstwa domowe stosujące do ogrzewania pomieszczeń ciepło z sieci, ale nie wykorzystujące ciepłej wody z sieci </c:v>
                  </c:pt>
                  <c:pt idx="3">
                    <c:v>Gospodarstwa domowe stosujące do ogrzewania pomieszczeń gaz ciekły </c:v>
                  </c:pt>
                </c:lvl>
                <c:lvl>
                  <c:pt idx="0">
                    <c:v>Energia elektryczna </c:v>
                  </c:pt>
                  <c:pt idx="1">
                    <c:v>Energia elektryczna </c:v>
                  </c:pt>
                  <c:pt idx="2">
                    <c:v>Ciepło z sieci</c:v>
                  </c:pt>
                  <c:pt idx="3">
                    <c:v>Gaz ciekły</c:v>
                  </c:pt>
                </c:lvl>
                <c:lvl>
                  <c:pt idx="0">
                    <c:v>Wartość</c:v>
                  </c:pt>
                  <c:pt idx="1">
                    <c:v>Wartość</c:v>
                  </c:pt>
                  <c:pt idx="2">
                    <c:v>Wartość</c:v>
                  </c:pt>
                  <c:pt idx="3">
                    <c:v>Wartość</c:v>
                  </c:pt>
                </c:lvl>
              </c:multiLvlStrCache>
            </c:multiLvlStrRef>
          </c:cat>
          <c:val>
            <c:numRef>
              <c:f>'Tabl. 25_26'!$E$4:$E$40</c:f>
              <c:numCache>
                <c:formatCode>0.00</c:formatCode>
                <c:ptCount val="4"/>
                <c:pt idx="0">
                  <c:v>24.545423581134774</c:v>
                </c:pt>
                <c:pt idx="1">
                  <c:v>25.021581223208564</c:v>
                </c:pt>
                <c:pt idx="2">
                  <c:v>35.34926151164111</c:v>
                </c:pt>
                <c:pt idx="3">
                  <c:v>42.093989108650291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E5-46DF-8F33-A7541DED95F1}"/>
            </c:ext>
          </c:extLst>
        </c:ser>
        <c:ser>
          <c:idx val="1"/>
          <c:order val="1"/>
          <c:tx>
            <c:strRef>
              <c:f>'Tabl. 25_26'!$F$3</c:f>
              <c:strCache>
                <c:ptCount val="1"/>
                <c:pt idx="0">
                  <c:v>Pierwszy decyl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25_26'!$A$4:$D$40</c:f>
              <c:multiLvlStrCache>
                <c:ptCount val="4"/>
                <c:lvl>
                  <c:pt idx="0">
                    <c:v>zł/m2</c:v>
                  </c:pt>
                  <c:pt idx="1">
                    <c:v>zł/m2</c:v>
                  </c:pt>
                  <c:pt idx="2">
                    <c:v>zł/m2</c:v>
                  </c:pt>
                  <c:pt idx="3">
                    <c:v>zł/m2</c:v>
                  </c:pt>
                </c:lvl>
                <c:lvl>
                  <c:pt idx="0">
                    <c:v>Gospodarstwa domowe  nie ogrzewające pomieszczeń energią elektryczną </c:v>
                  </c:pt>
                  <c:pt idx="1">
                    <c:v>Gospodarstwa domowe nie ogrzewające pomieszczeń i wody energią elektryczną </c:v>
                  </c:pt>
                  <c:pt idx="2">
                    <c:v>Gospodarstwa domowe stosujące do ogrzewania pomieszczeń ciepło z sieci, ale nie wykorzystujące ciepłej wody z sieci </c:v>
                  </c:pt>
                  <c:pt idx="3">
                    <c:v>Gospodarstwa domowe stosujące do ogrzewania pomieszczeń gaz ciekły </c:v>
                  </c:pt>
                </c:lvl>
                <c:lvl>
                  <c:pt idx="0">
                    <c:v>Energia elektryczna </c:v>
                  </c:pt>
                  <c:pt idx="1">
                    <c:v>Energia elektryczna </c:v>
                  </c:pt>
                  <c:pt idx="2">
                    <c:v>Ciepło z sieci</c:v>
                  </c:pt>
                  <c:pt idx="3">
                    <c:v>Gaz ciekły</c:v>
                  </c:pt>
                </c:lvl>
                <c:lvl>
                  <c:pt idx="0">
                    <c:v>Wartość</c:v>
                  </c:pt>
                  <c:pt idx="1">
                    <c:v>Wartość</c:v>
                  </c:pt>
                  <c:pt idx="2">
                    <c:v>Wartość</c:v>
                  </c:pt>
                  <c:pt idx="3">
                    <c:v>Wartość</c:v>
                  </c:pt>
                </c:lvl>
              </c:multiLvlStrCache>
            </c:multiLvlStrRef>
          </c:cat>
          <c:val>
            <c:numRef>
              <c:f>'Tabl. 25_26'!$F$4:$F$40</c:f>
              <c:numCache>
                <c:formatCode>0.00</c:formatCode>
                <c:ptCount val="4"/>
                <c:pt idx="0">
                  <c:v>11.066481970043512</c:v>
                </c:pt>
                <c:pt idx="1">
                  <c:v>12.012490021806867</c:v>
                </c:pt>
                <c:pt idx="2">
                  <c:v>21.119815998060833</c:v>
                </c:pt>
                <c:pt idx="3">
                  <c:v>2.2912300501462828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E5-46DF-8F33-A7541DED95F1}"/>
            </c:ext>
          </c:extLst>
        </c:ser>
        <c:ser>
          <c:idx val="2"/>
          <c:order val="2"/>
          <c:tx>
            <c:strRef>
              <c:f>'Tabl. 25_26'!$G$3</c:f>
              <c:strCache>
                <c:ptCount val="1"/>
                <c:pt idx="0">
                  <c:v>Pierwszy kwartyl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25_26'!$A$4:$D$40</c:f>
              <c:multiLvlStrCache>
                <c:ptCount val="4"/>
                <c:lvl>
                  <c:pt idx="0">
                    <c:v>zł/m2</c:v>
                  </c:pt>
                  <c:pt idx="1">
                    <c:v>zł/m2</c:v>
                  </c:pt>
                  <c:pt idx="2">
                    <c:v>zł/m2</c:v>
                  </c:pt>
                  <c:pt idx="3">
                    <c:v>zł/m2</c:v>
                  </c:pt>
                </c:lvl>
                <c:lvl>
                  <c:pt idx="0">
                    <c:v>Gospodarstwa domowe  nie ogrzewające pomieszczeń energią elektryczną </c:v>
                  </c:pt>
                  <c:pt idx="1">
                    <c:v>Gospodarstwa domowe nie ogrzewające pomieszczeń i wody energią elektryczną </c:v>
                  </c:pt>
                  <c:pt idx="2">
                    <c:v>Gospodarstwa domowe stosujące do ogrzewania pomieszczeń ciepło z sieci, ale nie wykorzystujące ciepłej wody z sieci </c:v>
                  </c:pt>
                  <c:pt idx="3">
                    <c:v>Gospodarstwa domowe stosujące do ogrzewania pomieszczeń gaz ciekły </c:v>
                  </c:pt>
                </c:lvl>
                <c:lvl>
                  <c:pt idx="0">
                    <c:v>Energia elektryczna </c:v>
                  </c:pt>
                  <c:pt idx="1">
                    <c:v>Energia elektryczna </c:v>
                  </c:pt>
                  <c:pt idx="2">
                    <c:v>Ciepło z sieci</c:v>
                  </c:pt>
                  <c:pt idx="3">
                    <c:v>Gaz ciekły</c:v>
                  </c:pt>
                </c:lvl>
                <c:lvl>
                  <c:pt idx="0">
                    <c:v>Wartość</c:v>
                  </c:pt>
                  <c:pt idx="1">
                    <c:v>Wartość</c:v>
                  </c:pt>
                  <c:pt idx="2">
                    <c:v>Wartość</c:v>
                  </c:pt>
                  <c:pt idx="3">
                    <c:v>Wartość</c:v>
                  </c:pt>
                </c:lvl>
              </c:multiLvlStrCache>
            </c:multiLvlStrRef>
          </c:cat>
          <c:val>
            <c:numRef>
              <c:f>'Tabl. 25_26'!$G$4:$G$40</c:f>
              <c:numCache>
                <c:formatCode>0.00</c:formatCode>
                <c:ptCount val="4"/>
                <c:pt idx="0">
                  <c:v>15.636657401310222</c:v>
                </c:pt>
                <c:pt idx="1">
                  <c:v>16.245849801977108</c:v>
                </c:pt>
                <c:pt idx="2">
                  <c:v>27.614424931532657</c:v>
                </c:pt>
                <c:pt idx="3">
                  <c:v>8.4957169355709645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E5-46DF-8F33-A7541DED95F1}"/>
            </c:ext>
          </c:extLst>
        </c:ser>
        <c:ser>
          <c:idx val="3"/>
          <c:order val="3"/>
          <c:tx>
            <c:strRef>
              <c:f>'Tabl. 25_26'!$H$3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25_26'!$A$4:$D$40</c:f>
              <c:multiLvlStrCache>
                <c:ptCount val="4"/>
                <c:lvl>
                  <c:pt idx="0">
                    <c:v>zł/m2</c:v>
                  </c:pt>
                  <c:pt idx="1">
                    <c:v>zł/m2</c:v>
                  </c:pt>
                  <c:pt idx="2">
                    <c:v>zł/m2</c:v>
                  </c:pt>
                  <c:pt idx="3">
                    <c:v>zł/m2</c:v>
                  </c:pt>
                </c:lvl>
                <c:lvl>
                  <c:pt idx="0">
                    <c:v>Gospodarstwa domowe  nie ogrzewające pomieszczeń energią elektryczną </c:v>
                  </c:pt>
                  <c:pt idx="1">
                    <c:v>Gospodarstwa domowe nie ogrzewające pomieszczeń i wody energią elektryczną </c:v>
                  </c:pt>
                  <c:pt idx="2">
                    <c:v>Gospodarstwa domowe stosujące do ogrzewania pomieszczeń ciepło z sieci, ale nie wykorzystujące ciepłej wody z sieci </c:v>
                  </c:pt>
                  <c:pt idx="3">
                    <c:v>Gospodarstwa domowe stosujące do ogrzewania pomieszczeń gaz ciekły </c:v>
                  </c:pt>
                </c:lvl>
                <c:lvl>
                  <c:pt idx="0">
                    <c:v>Energia elektryczna </c:v>
                  </c:pt>
                  <c:pt idx="1">
                    <c:v>Energia elektryczna </c:v>
                  </c:pt>
                  <c:pt idx="2">
                    <c:v>Ciepło z sieci</c:v>
                  </c:pt>
                  <c:pt idx="3">
                    <c:v>Gaz ciekły</c:v>
                  </c:pt>
                </c:lvl>
                <c:lvl>
                  <c:pt idx="0">
                    <c:v>Wartość</c:v>
                  </c:pt>
                  <c:pt idx="1">
                    <c:v>Wartość</c:v>
                  </c:pt>
                  <c:pt idx="2">
                    <c:v>Wartość</c:v>
                  </c:pt>
                  <c:pt idx="3">
                    <c:v>Wartość</c:v>
                  </c:pt>
                </c:lvl>
              </c:multiLvlStrCache>
            </c:multiLvlStrRef>
          </c:cat>
          <c:val>
            <c:numRef>
              <c:f>'Tabl. 25_26'!$H$4:$H$40</c:f>
              <c:numCache>
                <c:formatCode>0.00</c:formatCode>
                <c:ptCount val="4"/>
                <c:pt idx="0">
                  <c:v>21.672629896455092</c:v>
                </c:pt>
                <c:pt idx="1">
                  <c:v>22.068163734945539</c:v>
                </c:pt>
                <c:pt idx="2">
                  <c:v>32.589238720852876</c:v>
                </c:pt>
                <c:pt idx="3">
                  <c:v>40.36801275129001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E5-46DF-8F33-A7541DED95F1}"/>
            </c:ext>
          </c:extLst>
        </c:ser>
        <c:ser>
          <c:idx val="4"/>
          <c:order val="4"/>
          <c:tx>
            <c:strRef>
              <c:f>'Tabl. 25_26'!$I$3</c:f>
              <c:strCache>
                <c:ptCount val="1"/>
                <c:pt idx="0">
                  <c:v>Trzeci kwartyl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25_26'!$A$4:$D$40</c:f>
              <c:multiLvlStrCache>
                <c:ptCount val="4"/>
                <c:lvl>
                  <c:pt idx="0">
                    <c:v>zł/m2</c:v>
                  </c:pt>
                  <c:pt idx="1">
                    <c:v>zł/m2</c:v>
                  </c:pt>
                  <c:pt idx="2">
                    <c:v>zł/m2</c:v>
                  </c:pt>
                  <c:pt idx="3">
                    <c:v>zł/m2</c:v>
                  </c:pt>
                </c:lvl>
                <c:lvl>
                  <c:pt idx="0">
                    <c:v>Gospodarstwa domowe  nie ogrzewające pomieszczeń energią elektryczną </c:v>
                  </c:pt>
                  <c:pt idx="1">
                    <c:v>Gospodarstwa domowe nie ogrzewające pomieszczeń i wody energią elektryczną </c:v>
                  </c:pt>
                  <c:pt idx="2">
                    <c:v>Gospodarstwa domowe stosujące do ogrzewania pomieszczeń ciepło z sieci, ale nie wykorzystujące ciepłej wody z sieci </c:v>
                  </c:pt>
                  <c:pt idx="3">
                    <c:v>Gospodarstwa domowe stosujące do ogrzewania pomieszczeń gaz ciekły </c:v>
                  </c:pt>
                </c:lvl>
                <c:lvl>
                  <c:pt idx="0">
                    <c:v>Energia elektryczna </c:v>
                  </c:pt>
                  <c:pt idx="1">
                    <c:v>Energia elektryczna </c:v>
                  </c:pt>
                  <c:pt idx="2">
                    <c:v>Ciepło z sieci</c:v>
                  </c:pt>
                  <c:pt idx="3">
                    <c:v>Gaz ciekły</c:v>
                  </c:pt>
                </c:lvl>
                <c:lvl>
                  <c:pt idx="0">
                    <c:v>Wartość</c:v>
                  </c:pt>
                  <c:pt idx="1">
                    <c:v>Wartość</c:v>
                  </c:pt>
                  <c:pt idx="2">
                    <c:v>Wartość</c:v>
                  </c:pt>
                  <c:pt idx="3">
                    <c:v>Wartość</c:v>
                  </c:pt>
                </c:lvl>
              </c:multiLvlStrCache>
            </c:multiLvlStrRef>
          </c:cat>
          <c:val>
            <c:numRef>
              <c:f>'Tabl. 25_26'!$I$4:$I$40</c:f>
              <c:numCache>
                <c:formatCode>0.00</c:formatCode>
                <c:ptCount val="4"/>
                <c:pt idx="0">
                  <c:v>28.238883155300645</c:v>
                </c:pt>
                <c:pt idx="1">
                  <c:v>28.235508588617964</c:v>
                </c:pt>
                <c:pt idx="2">
                  <c:v>40.234629863675288</c:v>
                </c:pt>
                <c:pt idx="3">
                  <c:v>55.107414407226642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E5-46DF-8F33-A7541DED95F1}"/>
            </c:ext>
          </c:extLst>
        </c:ser>
        <c:ser>
          <c:idx val="5"/>
          <c:order val="5"/>
          <c:tx>
            <c:strRef>
              <c:f>'Tabl. 25_26'!$J$3</c:f>
              <c:strCache>
                <c:ptCount val="1"/>
                <c:pt idx="0">
                  <c:v>Dziewiąty decyl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25_26'!$A$4:$D$40</c:f>
              <c:multiLvlStrCache>
                <c:ptCount val="4"/>
                <c:lvl>
                  <c:pt idx="0">
                    <c:v>zł/m2</c:v>
                  </c:pt>
                  <c:pt idx="1">
                    <c:v>zł/m2</c:v>
                  </c:pt>
                  <c:pt idx="2">
                    <c:v>zł/m2</c:v>
                  </c:pt>
                  <c:pt idx="3">
                    <c:v>zł/m2</c:v>
                  </c:pt>
                </c:lvl>
                <c:lvl>
                  <c:pt idx="0">
                    <c:v>Gospodarstwa domowe  nie ogrzewające pomieszczeń energią elektryczną </c:v>
                  </c:pt>
                  <c:pt idx="1">
                    <c:v>Gospodarstwa domowe nie ogrzewające pomieszczeń i wody energią elektryczną </c:v>
                  </c:pt>
                  <c:pt idx="2">
                    <c:v>Gospodarstwa domowe stosujące do ogrzewania pomieszczeń ciepło z sieci, ale nie wykorzystujące ciepłej wody z sieci </c:v>
                  </c:pt>
                  <c:pt idx="3">
                    <c:v>Gospodarstwa domowe stosujące do ogrzewania pomieszczeń gaz ciekły </c:v>
                  </c:pt>
                </c:lvl>
                <c:lvl>
                  <c:pt idx="0">
                    <c:v>Energia elektryczna </c:v>
                  </c:pt>
                  <c:pt idx="1">
                    <c:v>Energia elektryczna </c:v>
                  </c:pt>
                  <c:pt idx="2">
                    <c:v>Ciepło z sieci</c:v>
                  </c:pt>
                  <c:pt idx="3">
                    <c:v>Gaz ciekły</c:v>
                  </c:pt>
                </c:lvl>
                <c:lvl>
                  <c:pt idx="0">
                    <c:v>Wartość</c:v>
                  </c:pt>
                  <c:pt idx="1">
                    <c:v>Wartość</c:v>
                  </c:pt>
                  <c:pt idx="2">
                    <c:v>Wartość</c:v>
                  </c:pt>
                  <c:pt idx="3">
                    <c:v>Wartość</c:v>
                  </c:pt>
                </c:lvl>
              </c:multiLvlStrCache>
            </c:multiLvlStrRef>
          </c:cat>
          <c:val>
            <c:numRef>
              <c:f>'Tabl. 25_26'!$J$4:$J$40</c:f>
              <c:numCache>
                <c:formatCode>0.00</c:formatCode>
                <c:ptCount val="4"/>
                <c:pt idx="0">
                  <c:v>37.596837028005673</c:v>
                </c:pt>
                <c:pt idx="1">
                  <c:v>36.989650900323717</c:v>
                </c:pt>
                <c:pt idx="2">
                  <c:v>53.475525998768006</c:v>
                </c:pt>
                <c:pt idx="3">
                  <c:v>65.697274631262147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E5-46DF-8F33-A7541DED95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1872703"/>
        <c:axId val="471873663"/>
      </c:barChart>
      <c:catAx>
        <c:axId val="47187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1873663"/>
        <c:crosses val="autoZero"/>
        <c:auto val="1"/>
        <c:lblAlgn val="ctr"/>
        <c:lblOffset val="100"/>
        <c:noMultiLvlLbl val="0"/>
      </c:catAx>
      <c:valAx>
        <c:axId val="471873663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4718727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21684068684658"/>
          <c:y val="3.686944863415452E-2"/>
          <c:w val="0.86636282925324271"/>
          <c:h val="0.92626110273169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'Tabl. 24 (2)'!$C$20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24 (2)'!$D$19:$N$19</c:f>
              <c:strCache>
                <c:ptCount val="11"/>
                <c:pt idx="0">
                  <c:v>do 600</c:v>
                </c:pt>
                <c:pt idx="1">
                  <c:v>601-1200</c:v>
                </c:pt>
                <c:pt idx="2">
                  <c:v>1201-1800</c:v>
                </c:pt>
                <c:pt idx="3">
                  <c:v>1801-2400</c:v>
                </c:pt>
                <c:pt idx="4">
                  <c:v>2401-3000</c:v>
                </c:pt>
                <c:pt idx="5">
                  <c:v>3001-4000</c:v>
                </c:pt>
                <c:pt idx="6">
                  <c:v>4001-5000</c:v>
                </c:pt>
                <c:pt idx="7">
                  <c:v>5001-6000</c:v>
                </c:pt>
                <c:pt idx="8">
                  <c:v>6001-7000</c:v>
                </c:pt>
                <c:pt idx="9">
                  <c:v>ponad 7000</c:v>
                </c:pt>
                <c:pt idx="10">
                  <c:v>brak informacji</c:v>
                </c:pt>
              </c:strCache>
            </c:strRef>
          </c:cat>
          <c:val>
            <c:numRef>
              <c:f>'Tabl. 24 (2)'!$D$20:$N$20</c:f>
              <c:numCache>
                <c:formatCode>0.00</c:formatCode>
                <c:ptCount val="11"/>
                <c:pt idx="0">
                  <c:v>3.2247144260462726</c:v>
                </c:pt>
                <c:pt idx="1">
                  <c:v>9.6010841382833476</c:v>
                </c:pt>
                <c:pt idx="2">
                  <c:v>3.5041317205244158</c:v>
                </c:pt>
                <c:pt idx="3">
                  <c:v>12.516281322471107</c:v>
                </c:pt>
                <c:pt idx="4">
                  <c:v>13.488957945631908</c:v>
                </c:pt>
                <c:pt idx="5">
                  <c:v>15.915240790612856</c:v>
                </c:pt>
                <c:pt idx="6">
                  <c:v>9.2367426492719247</c:v>
                </c:pt>
                <c:pt idx="7">
                  <c:v>3.0534121257698077</c:v>
                </c:pt>
                <c:pt idx="8">
                  <c:v>2.022689601313536</c:v>
                </c:pt>
                <c:pt idx="9">
                  <c:v>1.1247139216204043</c:v>
                </c:pt>
                <c:pt idx="10">
                  <c:v>26.312031358454433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3-4314-A9A5-ADB8A3B08C09}"/>
            </c:ext>
          </c:extLst>
        </c:ser>
        <c:ser>
          <c:idx val="1"/>
          <c:order val="1"/>
          <c:tx>
            <c:strRef>
              <c:f>'Tabl. 24 (2)'!$C$21</c:f>
              <c:strCache>
                <c:ptCount val="1"/>
                <c:pt idx="0">
                  <c:v>MIN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'Tabl. 24 (2)'!$D$19:$N$19</c:f>
              <c:strCache>
                <c:ptCount val="11"/>
                <c:pt idx="0">
                  <c:v>do 600</c:v>
                </c:pt>
                <c:pt idx="1">
                  <c:v>601-1200</c:v>
                </c:pt>
                <c:pt idx="2">
                  <c:v>1201-1800</c:v>
                </c:pt>
                <c:pt idx="3">
                  <c:v>1801-2400</c:v>
                </c:pt>
                <c:pt idx="4">
                  <c:v>2401-3000</c:v>
                </c:pt>
                <c:pt idx="5">
                  <c:v>3001-4000</c:v>
                </c:pt>
                <c:pt idx="6">
                  <c:v>4001-5000</c:v>
                </c:pt>
                <c:pt idx="7">
                  <c:v>5001-6000</c:v>
                </c:pt>
                <c:pt idx="8">
                  <c:v>6001-7000</c:v>
                </c:pt>
                <c:pt idx="9">
                  <c:v>ponad 7000</c:v>
                </c:pt>
                <c:pt idx="10">
                  <c:v>brak informacji</c:v>
                </c:pt>
              </c:strCache>
            </c:strRef>
          </c:cat>
          <c:val>
            <c:numRef>
              <c:f>'Tabl. 24 (2)'!$D$21:$N$21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1.1247139216204043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D3-4314-A9A5-ADB8A3B08C09}"/>
            </c:ext>
          </c:extLst>
        </c:ser>
        <c:ser>
          <c:idx val="2"/>
          <c:order val="2"/>
          <c:tx>
            <c:strRef>
              <c:f>'Tabl. 24 (2)'!$C$22</c:f>
              <c:strCache>
                <c:ptCount val="1"/>
                <c:pt idx="0">
                  <c:v>MAX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'Tabl. 24 (2)'!$D$19:$N$19</c:f>
              <c:strCache>
                <c:ptCount val="11"/>
                <c:pt idx="0">
                  <c:v>do 600</c:v>
                </c:pt>
                <c:pt idx="1">
                  <c:v>601-1200</c:v>
                </c:pt>
                <c:pt idx="2">
                  <c:v>1201-1800</c:v>
                </c:pt>
                <c:pt idx="3">
                  <c:v>1801-2400</c:v>
                </c:pt>
                <c:pt idx="4">
                  <c:v>2401-3000</c:v>
                </c:pt>
                <c:pt idx="5">
                  <c:v>3001-4000</c:v>
                </c:pt>
                <c:pt idx="6">
                  <c:v>4001-5000</c:v>
                </c:pt>
                <c:pt idx="7">
                  <c:v>5001-6000</c:v>
                </c:pt>
                <c:pt idx="8">
                  <c:v>6001-7000</c:v>
                </c:pt>
                <c:pt idx="9">
                  <c:v>ponad 7000</c:v>
                </c:pt>
                <c:pt idx="10">
                  <c:v>brak informacji</c:v>
                </c:pt>
              </c:strCache>
            </c:strRef>
          </c:cat>
          <c:val>
            <c:numRef>
              <c:f>'Tabl. 24 (2)'!$D$22:$N$22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15.915240790612856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D3-4314-A9A5-ADB8A3B08C09}"/>
            </c:ext>
          </c:extLst>
        </c:ser>
        <c:ser>
          <c:idx val="3"/>
          <c:order val="3"/>
          <c:tx>
            <c:strRef>
              <c:f>'Tabl. 24 (2)'!$C$23</c:f>
              <c:strCache>
                <c:ptCount val="1"/>
                <c:pt idx="0">
                  <c:v>BRAK INFO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24 (2)'!$D$19:$N$19</c:f>
              <c:strCache>
                <c:ptCount val="11"/>
                <c:pt idx="0">
                  <c:v>do 600</c:v>
                </c:pt>
                <c:pt idx="1">
                  <c:v>601-1200</c:v>
                </c:pt>
                <c:pt idx="2">
                  <c:v>1201-1800</c:v>
                </c:pt>
                <c:pt idx="3">
                  <c:v>1801-2400</c:v>
                </c:pt>
                <c:pt idx="4">
                  <c:v>2401-3000</c:v>
                </c:pt>
                <c:pt idx="5">
                  <c:v>3001-4000</c:v>
                </c:pt>
                <c:pt idx="6">
                  <c:v>4001-5000</c:v>
                </c:pt>
                <c:pt idx="7">
                  <c:v>5001-6000</c:v>
                </c:pt>
                <c:pt idx="8">
                  <c:v>6001-7000</c:v>
                </c:pt>
                <c:pt idx="9">
                  <c:v>ponad 7000</c:v>
                </c:pt>
                <c:pt idx="10">
                  <c:v>brak informacji</c:v>
                </c:pt>
              </c:strCache>
            </c:strRef>
          </c:cat>
          <c:val>
            <c:numRef>
              <c:f>'Tabl. 24 (2)'!$D$23:$N$23</c:f>
              <c:numCache>
                <c:formatCode>0.00</c:formatCode>
                <c:ptCount val="11"/>
                <c:pt idx="10">
                  <c:v>26.312031358454433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D3-4314-A9A5-ADB8A3B08C0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"/>
        <c:overlap val="100"/>
        <c:axId val="471880863"/>
        <c:axId val="471877023"/>
      </c:barChart>
      <c:catAx>
        <c:axId val="471880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1877023"/>
        <c:crosses val="autoZero"/>
        <c:auto val="1"/>
        <c:lblAlgn val="ctr"/>
        <c:lblOffset val="100"/>
        <c:noMultiLvlLbl val="0"/>
      </c:catAx>
      <c:valAx>
        <c:axId val="471877023"/>
        <c:scaling>
          <c:orientation val="minMax"/>
        </c:scaling>
        <c:delete val="1"/>
        <c:axPos val="b"/>
        <c:numFmt formatCode="0.00" sourceLinked="1"/>
        <c:majorTickMark val="none"/>
        <c:minorTickMark val="none"/>
        <c:tickLblPos val="nextTo"/>
        <c:crossAx val="471880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'Tabl. 36 (2)'!$B$57</c:f>
              <c:strCache>
                <c:ptCount val="1"/>
                <c:pt idx="0">
                  <c:v>Węgiel kamienny  (tys. t)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'Tabl. 36 (2)'!$A$58:$A$66</c:f>
              <c:numCache>
                <c:formatCode>General</c:formatCode>
                <c:ptCount val="9"/>
                <c:pt idx="0">
                  <c:v>2009</c:v>
                </c:pt>
                <c:pt idx="1">
                  <c:v>2012</c:v>
                </c:pt>
                <c:pt idx="2">
                  <c:v>2015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'Tabl. 36 (2)'!$B$58:$B$66</c:f>
              <c:numCache>
                <c:formatCode>#,##0</c:formatCode>
                <c:ptCount val="9"/>
                <c:pt idx="0">
                  <c:v>17306</c:v>
                </c:pt>
                <c:pt idx="1">
                  <c:v>16223</c:v>
                </c:pt>
                <c:pt idx="2">
                  <c:v>15425</c:v>
                </c:pt>
                <c:pt idx="3">
                  <c:v>14984.255200837137</c:v>
                </c:pt>
                <c:pt idx="4">
                  <c:v>14734.423983040106</c:v>
                </c:pt>
                <c:pt idx="5">
                  <c:v>14488.758179976696</c:v>
                </c:pt>
                <c:pt idx="6">
                  <c:v>8011.8057822251103</c:v>
                </c:pt>
                <c:pt idx="7">
                  <c:v>7448.1460136039314</c:v>
                </c:pt>
                <c:pt idx="8">
                  <c:v>6733.2995028724727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98-4261-96D8-48C0CDEF02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3"/>
        <c:axId val="1875707744"/>
        <c:axId val="1875708224"/>
      </c:barChart>
      <c:catAx>
        <c:axId val="187570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5708224"/>
        <c:crosses val="autoZero"/>
        <c:auto val="1"/>
        <c:lblAlgn val="ctr"/>
        <c:lblOffset val="100"/>
        <c:noMultiLvlLbl val="0"/>
      </c:catAx>
      <c:valAx>
        <c:axId val="187570822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875707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'Tabl. 19'!$B$3</c:f>
              <c:strCache>
                <c:ptCount val="1"/>
                <c:pt idx="0">
                  <c:v> użytkujące dany nośnik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19'!$A$4:$A$14</c:f>
              <c:strCache>
                <c:ptCount val="1"/>
                <c:pt idx="0">
                  <c:v>Węgiel kamienny </c:v>
                </c:pt>
              </c:strCache>
            </c:strRef>
          </c:cat>
          <c:val>
            <c:numRef>
              <c:f>'Tabl. 19'!$B$4:$B$14</c:f>
              <c:numCache>
                <c:formatCode>0.00</c:formatCode>
                <c:ptCount val="1"/>
                <c:pt idx="0">
                  <c:v>14.304015098918617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2A-4589-8963-A8508BA0DEE4}"/>
            </c:ext>
          </c:extLst>
        </c:ser>
        <c:ser>
          <c:idx val="1"/>
          <c:order val="1"/>
          <c:tx>
            <c:strRef>
              <c:f>'Tabl. 19'!$C$3</c:f>
              <c:strCache>
                <c:ptCount val="1"/>
                <c:pt idx="0">
                  <c:v>z których uzyskano informację o ilości zużycia nośnika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19'!$A$4:$A$14</c:f>
              <c:strCache>
                <c:ptCount val="1"/>
                <c:pt idx="0">
                  <c:v>Węgiel kamienny </c:v>
                </c:pt>
              </c:strCache>
            </c:strRef>
          </c:cat>
          <c:val>
            <c:numRef>
              <c:f>'Tabl. 19'!$C$4:$C$14</c:f>
              <c:numCache>
                <c:formatCode>0.00</c:formatCode>
                <c:ptCount val="1"/>
                <c:pt idx="0">
                  <c:v>12.552371136248309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2A-4589-8963-A8508BA0DEE4}"/>
            </c:ext>
          </c:extLst>
        </c:ser>
        <c:ser>
          <c:idx val="2"/>
          <c:order val="2"/>
          <c:tx>
            <c:strRef>
              <c:f>'Tabl. 19'!$D$3</c:f>
              <c:strCache>
                <c:ptCount val="1"/>
                <c:pt idx="0">
                  <c:v> z których uzyskano informację o należności za zużycie nośnika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19'!$A$4:$A$14</c:f>
              <c:strCache>
                <c:ptCount val="1"/>
                <c:pt idx="0">
                  <c:v>Węgiel kamienny </c:v>
                </c:pt>
              </c:strCache>
            </c:strRef>
          </c:cat>
          <c:val>
            <c:numRef>
              <c:f>'Tabl. 19'!$D$4:$D$14</c:f>
              <c:numCache>
                <c:formatCode>0.00</c:formatCode>
                <c:ptCount val="1"/>
                <c:pt idx="0">
                  <c:v>12.922331691795534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2A-4589-8963-A8508BA0DEE4}"/>
            </c:ext>
          </c:extLst>
        </c:ser>
        <c:ser>
          <c:idx val="3"/>
          <c:order val="3"/>
          <c:tx>
            <c:strRef>
              <c:f>'Tabl. 19'!$E$3</c:f>
              <c:strCache>
                <c:ptCount val="1"/>
                <c:pt idx="0">
                  <c:v>z których uzyskano obie informacje: o ilości i  należności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19'!$A$4:$A$14</c:f>
              <c:strCache>
                <c:ptCount val="1"/>
                <c:pt idx="0">
                  <c:v>Węgiel kamienny </c:v>
                </c:pt>
              </c:strCache>
            </c:strRef>
          </c:cat>
          <c:val>
            <c:numRef>
              <c:f>'Tabl. 19'!$E$4:$E$14</c:f>
              <c:numCache>
                <c:formatCode>0.00</c:formatCode>
                <c:ptCount val="1"/>
                <c:pt idx="0">
                  <c:v>12.344018103240098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2A-4589-8963-A8508BA0DE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overlap val="-25"/>
        <c:axId val="1875712064"/>
        <c:axId val="1875712544"/>
      </c:barChart>
      <c:catAx>
        <c:axId val="18757120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5712544"/>
        <c:crosses val="autoZero"/>
        <c:auto val="1"/>
        <c:lblAlgn val="ctr"/>
        <c:lblOffset val="100"/>
        <c:noMultiLvlLbl val="0"/>
      </c:catAx>
      <c:valAx>
        <c:axId val="1875712544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875712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'Tabl. 5'!$B$3</c:f>
              <c:strCache>
                <c:ptCount val="1"/>
                <c:pt idx="0">
                  <c:v>w jakimkolwiek celu grzewczym (bez działalności rolniczej)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5'!$A$4:$A$16</c:f>
              <c:strCache>
                <c:ptCount val="1"/>
                <c:pt idx="0">
                  <c:v>Energia elektryczna </c:v>
                </c:pt>
              </c:strCache>
            </c:strRef>
          </c:cat>
          <c:val>
            <c:numRef>
              <c:f>'Tabl. 5'!$B$4:$B$16</c:f>
              <c:numCache>
                <c:formatCode>0.00</c:formatCode>
                <c:ptCount val="1"/>
                <c:pt idx="0">
                  <c:v>88.96572500923007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CA-48F6-A863-45CC6A1A0CF8}"/>
            </c:ext>
          </c:extLst>
        </c:ser>
        <c:ser>
          <c:idx val="1"/>
          <c:order val="1"/>
          <c:tx>
            <c:strRef>
              <c:f>'Tabl. 5'!$C$3</c:f>
              <c:strCache>
                <c:ptCount val="1"/>
                <c:pt idx="0">
                  <c:v>do ogrzewania pomieszczeń - nośnik podstawowy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5'!$A$4:$A$16</c:f>
              <c:strCache>
                <c:ptCount val="1"/>
                <c:pt idx="0">
                  <c:v>Energia elektryczna </c:v>
                </c:pt>
              </c:strCache>
            </c:strRef>
          </c:cat>
          <c:val>
            <c:numRef>
              <c:f>'Tabl. 5'!$C$4:$C$16</c:f>
              <c:numCache>
                <c:formatCode>0.00</c:formatCode>
                <c:ptCount val="1"/>
                <c:pt idx="0">
                  <c:v>1.5959092476511725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CA-48F6-A863-45CC6A1A0CF8}"/>
            </c:ext>
          </c:extLst>
        </c:ser>
        <c:ser>
          <c:idx val="2"/>
          <c:order val="2"/>
          <c:tx>
            <c:strRef>
              <c:f>'Tabl. 5'!$D$3</c:f>
              <c:strCache>
                <c:ptCount val="1"/>
                <c:pt idx="0">
                  <c:v>do ogrzewania pomieszczeń - nośnik dodatkowy używany często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5'!$A$4:$A$16</c:f>
              <c:strCache>
                <c:ptCount val="1"/>
                <c:pt idx="0">
                  <c:v>Energia elektryczna </c:v>
                </c:pt>
              </c:strCache>
            </c:strRef>
          </c:cat>
          <c:val>
            <c:numRef>
              <c:f>'Tabl. 5'!$D$4:$D$16</c:f>
              <c:numCache>
                <c:formatCode>0.00</c:formatCode>
                <c:ptCount val="1"/>
                <c:pt idx="0">
                  <c:v>1.3676552686830459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CA-48F6-A863-45CC6A1A0CF8}"/>
            </c:ext>
          </c:extLst>
        </c:ser>
        <c:ser>
          <c:idx val="3"/>
          <c:order val="3"/>
          <c:tx>
            <c:strRef>
              <c:f>'Tabl. 5'!$E$3</c:f>
              <c:strCache>
                <c:ptCount val="1"/>
                <c:pt idx="0">
                  <c:v>do ogrzewania pomieszczeń - nośnik dodatkowy używany rzadko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5'!$A$4:$A$16</c:f>
              <c:strCache>
                <c:ptCount val="1"/>
                <c:pt idx="0">
                  <c:v>Energia elektryczna </c:v>
                </c:pt>
              </c:strCache>
            </c:strRef>
          </c:cat>
          <c:val>
            <c:numRef>
              <c:f>'Tabl. 5'!$E$4:$E$16</c:f>
              <c:numCache>
                <c:formatCode>0.00</c:formatCode>
                <c:ptCount val="1"/>
                <c:pt idx="0">
                  <c:v>3.0641392862807946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CA-48F6-A863-45CC6A1A0CF8}"/>
            </c:ext>
          </c:extLst>
        </c:ser>
        <c:ser>
          <c:idx val="4"/>
          <c:order val="4"/>
          <c:tx>
            <c:strRef>
              <c:f>'Tabl. 5'!$F$3</c:f>
              <c:strCache>
                <c:ptCount val="1"/>
                <c:pt idx="0">
                  <c:v>do ogrzewania wody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5'!$A$4:$A$16</c:f>
              <c:strCache>
                <c:ptCount val="1"/>
                <c:pt idx="0">
                  <c:v>Energia elektryczna </c:v>
                </c:pt>
              </c:strCache>
            </c:strRef>
          </c:cat>
          <c:val>
            <c:numRef>
              <c:f>'Tabl. 5'!$F$4:$F$16</c:f>
              <c:numCache>
                <c:formatCode>0.00</c:formatCode>
                <c:ptCount val="1"/>
                <c:pt idx="0">
                  <c:v>17.28510406412229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CA-48F6-A863-45CC6A1A0CF8}"/>
            </c:ext>
          </c:extLst>
        </c:ser>
        <c:ser>
          <c:idx val="5"/>
          <c:order val="5"/>
          <c:tx>
            <c:strRef>
              <c:f>'Tabl. 5'!$G$3</c:f>
              <c:strCache>
                <c:ptCount val="1"/>
                <c:pt idx="0">
                  <c:v>do gotowania posiłków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5'!$A$4:$A$16</c:f>
              <c:strCache>
                <c:ptCount val="1"/>
                <c:pt idx="0">
                  <c:v>Energia elektryczna </c:v>
                </c:pt>
              </c:strCache>
            </c:strRef>
          </c:cat>
          <c:val>
            <c:numRef>
              <c:f>'Tabl. 5'!$G$4:$G$16</c:f>
              <c:numCache>
                <c:formatCode>0.00</c:formatCode>
                <c:ptCount val="1"/>
                <c:pt idx="0">
                  <c:v>86.687496582634836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CA-48F6-A863-45CC6A1A0CF8}"/>
            </c:ext>
          </c:extLst>
        </c:ser>
        <c:ser>
          <c:idx val="6"/>
          <c:order val="6"/>
          <c:tx>
            <c:strRef>
              <c:f>'Tabl. 5'!$H$3</c:f>
              <c:strCache>
                <c:ptCount val="1"/>
                <c:pt idx="0">
                  <c:v>do produkcyjnej działalności rolniczej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5'!$A$4:$A$16</c:f>
              <c:strCache>
                <c:ptCount val="1"/>
                <c:pt idx="0">
                  <c:v>Energia elektryczna </c:v>
                </c:pt>
              </c:strCache>
            </c:strRef>
          </c:cat>
          <c:val>
            <c:numRef>
              <c:f>'Tabl. 5'!$H$4:$H$16</c:f>
              <c:numCache>
                <c:formatCode>0.00</c:formatCode>
                <c:ptCount val="1"/>
                <c:pt idx="0">
                  <c:v>5.3206113153418171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CA-48F6-A863-45CC6A1A0C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overlap val="-25"/>
        <c:axId val="1389413504"/>
        <c:axId val="1389415424"/>
      </c:barChart>
      <c:catAx>
        <c:axId val="1389413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89415424"/>
        <c:crosses val="autoZero"/>
        <c:auto val="1"/>
        <c:lblAlgn val="ctr"/>
        <c:lblOffset val="100"/>
        <c:noMultiLvlLbl val="0"/>
      </c:catAx>
      <c:valAx>
        <c:axId val="1389415424"/>
        <c:scaling>
          <c:orientation val="minMax"/>
        </c:scaling>
        <c:delete val="1"/>
        <c:axPos val="b"/>
        <c:numFmt formatCode="0.00" sourceLinked="1"/>
        <c:majorTickMark val="none"/>
        <c:minorTickMark val="none"/>
        <c:tickLblPos val="nextTo"/>
        <c:crossAx val="1389413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127573269975686E-2"/>
          <c:y val="5.0855293573740176E-2"/>
          <c:w val="0.87272142069232839"/>
          <c:h val="0.824523548624174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'Tabl. 5.1 (2)'!$D$21</c:f>
              <c:strCache>
                <c:ptCount val="1"/>
                <c:pt idx="0">
                  <c:v>Zużycie w gospodarstwach domowych (PJ)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5.1 (2)'!$A$22:$A$32</c:f>
              <c:strCache>
                <c:ptCount val="11"/>
                <c:pt idx="0">
                  <c:v>Energia elektryczna </c:v>
                </c:pt>
                <c:pt idx="1">
                  <c:v>Ciepło z sieci  </c:v>
                </c:pt>
                <c:pt idx="2">
                  <c:v>Gaz ziemny </c:v>
                </c:pt>
                <c:pt idx="3">
                  <c:v>Gaz ciekły (propan-butan)1) </c:v>
                </c:pt>
                <c:pt idx="4">
                  <c:v>Oleje opałowe lekkie </c:v>
                </c:pt>
                <c:pt idx="5">
                  <c:v>Węgiel kamienny </c:v>
                </c:pt>
                <c:pt idx="6">
                  <c:v>Węgiel brunatny </c:v>
                </c:pt>
                <c:pt idx="7">
                  <c:v>Koks </c:v>
                </c:pt>
                <c:pt idx="8">
                  <c:v>Drewno opałowe </c:v>
                </c:pt>
                <c:pt idx="9">
                  <c:v>Energia słoneczna </c:v>
                </c:pt>
                <c:pt idx="10">
                  <c:v>Energia geotermalna2) </c:v>
                </c:pt>
              </c:strCache>
            </c:strRef>
          </c:cat>
          <c:val>
            <c:numRef>
              <c:f>'Tabl. 5.1 (2)'!$D$22:$D$32</c:f>
              <c:numCache>
                <c:formatCode>General</c:formatCode>
                <c:ptCount val="11"/>
                <c:pt idx="0">
                  <c:v>103.70519999999999</c:v>
                </c:pt>
                <c:pt idx="1">
                  <c:v>146.01</c:v>
                </c:pt>
                <c:pt idx="2">
                  <c:v>176.06528900000001</c:v>
                </c:pt>
                <c:pt idx="3">
                  <c:v>19.80714</c:v>
                </c:pt>
                <c:pt idx="4">
                  <c:v>3.44</c:v>
                </c:pt>
                <c:pt idx="5">
                  <c:v>166.82820599999999</c:v>
                </c:pt>
                <c:pt idx="6">
                  <c:v>1.44</c:v>
                </c:pt>
                <c:pt idx="7">
                  <c:v>1.232</c:v>
                </c:pt>
                <c:pt idx="8">
                  <c:v>165.85239999999999</c:v>
                </c:pt>
                <c:pt idx="9">
                  <c:v>3.2031809999999998</c:v>
                </c:pt>
                <c:pt idx="10">
                  <c:v>25.608817999999999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67-47CD-8E19-60DDA116AB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875712544"/>
        <c:axId val="1875706784"/>
      </c:barChart>
      <c:lineChart>
        <c:grouping val="standard"/>
        <c:varyColors val="0"/>
        <c:ser>
          <c:idx val="1"/>
          <c:order val="1"/>
          <c:tx>
            <c:strRef>
              <c:f>'Tabl. 5.1 (2)'!$E$21</c:f>
              <c:strCache>
                <c:ptCount val="1"/>
                <c:pt idx="0">
                  <c:v>Zużycie w gospodarstwach domowych (%)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5.1 (2)'!$A$22:$A$32</c:f>
              <c:strCache>
                <c:ptCount val="11"/>
                <c:pt idx="0">
                  <c:v>Energia elektryczna </c:v>
                </c:pt>
                <c:pt idx="1">
                  <c:v>Ciepło z sieci  </c:v>
                </c:pt>
                <c:pt idx="2">
                  <c:v>Gaz ziemny </c:v>
                </c:pt>
                <c:pt idx="3">
                  <c:v>Gaz ciekły (propan-butan)1) </c:v>
                </c:pt>
                <c:pt idx="4">
                  <c:v>Oleje opałowe lekkie </c:v>
                </c:pt>
                <c:pt idx="5">
                  <c:v>Węgiel kamienny </c:v>
                </c:pt>
                <c:pt idx="6">
                  <c:v>Węgiel brunatny </c:v>
                </c:pt>
                <c:pt idx="7">
                  <c:v>Koks </c:v>
                </c:pt>
                <c:pt idx="8">
                  <c:v>Drewno opałowe </c:v>
                </c:pt>
                <c:pt idx="9">
                  <c:v>Energia słoneczna </c:v>
                </c:pt>
                <c:pt idx="10">
                  <c:v>Energia geotermalna2) </c:v>
                </c:pt>
              </c:strCache>
            </c:strRef>
          </c:cat>
          <c:val>
            <c:numRef>
              <c:f>'Tabl. 5.1 (2)'!$E$22:$E$32</c:f>
              <c:numCache>
                <c:formatCode>General</c:formatCode>
                <c:ptCount val="11"/>
                <c:pt idx="0">
                  <c:v>12.75</c:v>
                </c:pt>
                <c:pt idx="1">
                  <c:v>17.96</c:v>
                </c:pt>
                <c:pt idx="2">
                  <c:v>21.65</c:v>
                </c:pt>
                <c:pt idx="3">
                  <c:v>2.44</c:v>
                </c:pt>
                <c:pt idx="4">
                  <c:v>0.42</c:v>
                </c:pt>
                <c:pt idx="5">
                  <c:v>20.51</c:v>
                </c:pt>
                <c:pt idx="6">
                  <c:v>0.18</c:v>
                </c:pt>
                <c:pt idx="7">
                  <c:v>0.15</c:v>
                </c:pt>
                <c:pt idx="8">
                  <c:v>20.399999999999999</c:v>
                </c:pt>
                <c:pt idx="9">
                  <c:v>0.39</c:v>
                </c:pt>
                <c:pt idx="10">
                  <c:v>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67-47CD-8E19-60DDA116ABF9}"/>
            </c:ext>
          </c:extLst>
        </c:ser>
        <c:ser>
          <c:idx val="2"/>
          <c:order val="2"/>
          <c:tx>
            <c:strRef>
              <c:f>'Tabl. 5.1 (2)'!$F$21</c:f>
              <c:strCache>
                <c:ptCount val="1"/>
                <c:pt idx="0">
                  <c:v>Udział gospodarstw domowych w zużyciu krajowym (%)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'Tabl. 5.1 (2)'!$A$22:$A$32</c:f>
              <c:strCache>
                <c:ptCount val="11"/>
                <c:pt idx="0">
                  <c:v>Energia elektryczna </c:v>
                </c:pt>
                <c:pt idx="1">
                  <c:v>Ciepło z sieci  </c:v>
                </c:pt>
                <c:pt idx="2">
                  <c:v>Gaz ziemny </c:v>
                </c:pt>
                <c:pt idx="3">
                  <c:v>Gaz ciekły (propan-butan)1) </c:v>
                </c:pt>
                <c:pt idx="4">
                  <c:v>Oleje opałowe lekkie </c:v>
                </c:pt>
                <c:pt idx="5">
                  <c:v>Węgiel kamienny </c:v>
                </c:pt>
                <c:pt idx="6">
                  <c:v>Węgiel brunatny </c:v>
                </c:pt>
                <c:pt idx="7">
                  <c:v>Koks </c:v>
                </c:pt>
                <c:pt idx="8">
                  <c:v>Drewno opałowe </c:v>
                </c:pt>
                <c:pt idx="9">
                  <c:v>Energia słoneczna </c:v>
                </c:pt>
                <c:pt idx="10">
                  <c:v>Energia geotermalna2) </c:v>
                </c:pt>
              </c:strCache>
            </c:strRef>
          </c:cat>
          <c:val>
            <c:numRef>
              <c:f>'Tabl. 5.1 (2)'!$F$22:$F$32</c:f>
              <c:numCache>
                <c:formatCode>General</c:formatCode>
                <c:ptCount val="11"/>
                <c:pt idx="0">
                  <c:v>17.938487655520017</c:v>
                </c:pt>
                <c:pt idx="1">
                  <c:v>54.373662939395082</c:v>
                </c:pt>
                <c:pt idx="2">
                  <c:v>24.968859973388273</c:v>
                </c:pt>
                <c:pt idx="3">
                  <c:v>16.896659108381911</c:v>
                </c:pt>
                <c:pt idx="4">
                  <c:v>13.275555901457539</c:v>
                </c:pt>
                <c:pt idx="5">
                  <c:v>11.691632316148482</c:v>
                </c:pt>
                <c:pt idx="6">
                  <c:v>0.44582901296453692</c:v>
                </c:pt>
                <c:pt idx="7">
                  <c:v>2.12120446617672</c:v>
                </c:pt>
                <c:pt idx="8">
                  <c:v>60.012197036190415</c:v>
                </c:pt>
                <c:pt idx="9">
                  <c:v>7.3790278133084755</c:v>
                </c:pt>
                <c:pt idx="10">
                  <c:v>94.134599723302813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67-47CD-8E19-60DDA116AB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44676367"/>
        <c:axId val="244678287"/>
      </c:lineChart>
      <c:catAx>
        <c:axId val="187571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5706784"/>
        <c:crosses val="autoZero"/>
        <c:auto val="1"/>
        <c:lblAlgn val="ctr"/>
        <c:lblOffset val="100"/>
        <c:noMultiLvlLbl val="0"/>
      </c:catAx>
      <c:valAx>
        <c:axId val="18757067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875712544"/>
        <c:crosses val="autoZero"/>
        <c:crossBetween val="between"/>
      </c:valAx>
      <c:valAx>
        <c:axId val="244678287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244676367"/>
        <c:crosses val="max"/>
        <c:crossBetween val="between"/>
      </c:valAx>
      <c:catAx>
        <c:axId val="244676367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24467828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9573750484781645"/>
          <c:y val="0.1135904128488793"/>
          <c:w val="9.3209720145564376E-2"/>
          <c:h val="0.847206235142937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'Tabl. 4.3 (2)'!$A$36</c:f>
              <c:strCache>
                <c:ptCount val="1"/>
                <c:pt idx="0">
                  <c:v>Energia elektryczna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'Tabl. 4.3 (2)'!$B$92:$B$99</c:f>
              <c:numCache>
                <c:formatCode>General</c:formatCode>
                <c:ptCount val="8"/>
                <c:pt idx="0">
                  <c:v>2002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  <c:pt idx="4">
                  <c:v>2018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'Tabl. 4.3 (2)'!$C$36:$C$43</c:f>
              <c:numCache>
                <c:formatCode>#,##0.00</c:formatCode>
                <c:ptCount val="8"/>
                <c:pt idx="0">
                  <c:v>101.3</c:v>
                </c:pt>
                <c:pt idx="1">
                  <c:v>148.4</c:v>
                </c:pt>
                <c:pt idx="2">
                  <c:v>173.1</c:v>
                </c:pt>
                <c:pt idx="3">
                  <c:v>176.7</c:v>
                </c:pt>
                <c:pt idx="4">
                  <c:v>180.5</c:v>
                </c:pt>
                <c:pt idx="5">
                  <c:v>203.18089613372899</c:v>
                </c:pt>
                <c:pt idx="6">
                  <c:v>202.02482122256697</c:v>
                </c:pt>
                <c:pt idx="7">
                  <c:v>259.4017060394313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9-4CE7-8EA8-93517E9B7292}"/>
            </c:ext>
          </c:extLst>
        </c:ser>
        <c:ser>
          <c:idx val="1"/>
          <c:order val="1"/>
          <c:tx>
            <c:strRef>
              <c:f>'Tabl. 4.3 (2)'!$A$44</c:f>
              <c:strCache>
                <c:ptCount val="1"/>
                <c:pt idx="0">
                  <c:v>Ciepło z sieci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'Tabl. 4.3 (2)'!$B$92:$B$99</c:f>
              <c:numCache>
                <c:formatCode>General</c:formatCode>
                <c:ptCount val="8"/>
                <c:pt idx="0">
                  <c:v>2002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  <c:pt idx="4">
                  <c:v>2018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'Tabl. 4.3 (2)'!$C$44:$C$51</c:f>
              <c:numCache>
                <c:formatCode>#,##0.00</c:formatCode>
                <c:ptCount val="8"/>
                <c:pt idx="0">
                  <c:v>31.5</c:v>
                </c:pt>
                <c:pt idx="1">
                  <c:v>39.5</c:v>
                </c:pt>
                <c:pt idx="2">
                  <c:v>47.3</c:v>
                </c:pt>
                <c:pt idx="3">
                  <c:v>52.3</c:v>
                </c:pt>
                <c:pt idx="4">
                  <c:v>54.104955433958999</c:v>
                </c:pt>
                <c:pt idx="5">
                  <c:v>54.343000000000004</c:v>
                </c:pt>
                <c:pt idx="6">
                  <c:v>86.5</c:v>
                </c:pt>
                <c:pt idx="7">
                  <c:v>103.2517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9-4CE7-8EA8-93517E9B7292}"/>
            </c:ext>
          </c:extLst>
        </c:ser>
        <c:ser>
          <c:idx val="2"/>
          <c:order val="2"/>
          <c:tx>
            <c:strRef>
              <c:f>'Tabl. 4.3 (2)'!$A$52</c:f>
              <c:strCache>
                <c:ptCount val="1"/>
                <c:pt idx="0">
                  <c:v>Ciepła woda z sieci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'Tabl. 4.3 (2)'!$B$92:$B$99</c:f>
              <c:numCache>
                <c:formatCode>General</c:formatCode>
                <c:ptCount val="8"/>
                <c:pt idx="0">
                  <c:v>2002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  <c:pt idx="4">
                  <c:v>2018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'Tabl. 4.3 (2)'!$C$52:$C$59</c:f>
              <c:numCache>
                <c:formatCode>#,##0.00</c:formatCode>
                <c:ptCount val="8"/>
                <c:pt idx="0">
                  <c:v>61.6</c:v>
                </c:pt>
                <c:pt idx="1">
                  <c:v>91.9</c:v>
                </c:pt>
                <c:pt idx="2">
                  <c:v>104.1</c:v>
                </c:pt>
                <c:pt idx="3">
                  <c:v>120.6</c:v>
                </c:pt>
                <c:pt idx="4">
                  <c:v>112.7</c:v>
                </c:pt>
                <c:pt idx="5">
                  <c:v>124.237127742349</c:v>
                </c:pt>
                <c:pt idx="6">
                  <c:v>177.90532888920904</c:v>
                </c:pt>
                <c:pt idx="7">
                  <c:v>211.2031171619933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49-4CE7-8EA8-93517E9B7292}"/>
            </c:ext>
          </c:extLst>
        </c:ser>
        <c:ser>
          <c:idx val="3"/>
          <c:order val="3"/>
          <c:tx>
            <c:strRef>
              <c:f>'Tabl. 4.3 (2)'!$A$60</c:f>
              <c:strCache>
                <c:ptCount val="1"/>
                <c:pt idx="0">
                  <c:v>Gaz ziemny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'Tabl. 4.3 (2)'!$B$92:$B$99</c:f>
              <c:numCache>
                <c:formatCode>General</c:formatCode>
                <c:ptCount val="8"/>
                <c:pt idx="0">
                  <c:v>2002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  <c:pt idx="4">
                  <c:v>2018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'Tabl. 4.3 (2)'!$C$60:$C$67</c:f>
              <c:numCache>
                <c:formatCode>#,##0.00</c:formatCode>
                <c:ptCount val="8"/>
                <c:pt idx="0">
                  <c:v>34.299999999999997</c:v>
                </c:pt>
                <c:pt idx="1">
                  <c:v>66.3</c:v>
                </c:pt>
                <c:pt idx="2">
                  <c:v>71.099999999999994</c:v>
                </c:pt>
                <c:pt idx="3">
                  <c:v>69.400000000000006</c:v>
                </c:pt>
                <c:pt idx="4">
                  <c:v>71.15722573187729</c:v>
                </c:pt>
                <c:pt idx="5">
                  <c:v>83.290890000000005</c:v>
                </c:pt>
                <c:pt idx="6">
                  <c:v>81.978692786550297</c:v>
                </c:pt>
                <c:pt idx="7">
                  <c:v>92.508360463682365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49-4CE7-8EA8-93517E9B7292}"/>
            </c:ext>
          </c:extLst>
        </c:ser>
        <c:ser>
          <c:idx val="4"/>
          <c:order val="4"/>
          <c:tx>
            <c:strRef>
              <c:f>'Tabl. 4.3 (2)'!$A$68</c:f>
              <c:strCache>
                <c:ptCount val="1"/>
                <c:pt idx="0">
                  <c:v>Gaz ciekły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'Tabl. 4.3 (2)'!$B$92:$B$99</c:f>
              <c:numCache>
                <c:formatCode>General</c:formatCode>
                <c:ptCount val="8"/>
                <c:pt idx="0">
                  <c:v>2002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  <c:pt idx="4">
                  <c:v>2018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'Tabl. 4.3 (2)'!$C$68:$C$75</c:f>
              <c:numCache>
                <c:formatCode>#,##0.00</c:formatCode>
                <c:ptCount val="8"/>
                <c:pt idx="0">
                  <c:v>55.6</c:v>
                </c:pt>
                <c:pt idx="1">
                  <c:v>80.900000000000006</c:v>
                </c:pt>
                <c:pt idx="2">
                  <c:v>105.7</c:v>
                </c:pt>
                <c:pt idx="3">
                  <c:v>85.2</c:v>
                </c:pt>
                <c:pt idx="4">
                  <c:v>93.5</c:v>
                </c:pt>
                <c:pt idx="5">
                  <c:v>113.91583868840701</c:v>
                </c:pt>
                <c:pt idx="6">
                  <c:v>112.04359058686687</c:v>
                </c:pt>
                <c:pt idx="7">
                  <c:v>124.01645993095096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49-4CE7-8EA8-93517E9B7292}"/>
            </c:ext>
          </c:extLst>
        </c:ser>
        <c:ser>
          <c:idx val="5"/>
          <c:order val="5"/>
          <c:tx>
            <c:strRef>
              <c:f>'Tabl. 4.3 (2)'!$A$76</c:f>
              <c:strCache>
                <c:ptCount val="1"/>
                <c:pt idx="0">
                  <c:v>Olej opałowy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'Tabl. 4.3 (2)'!$B$92:$B$99</c:f>
              <c:numCache>
                <c:formatCode>General</c:formatCode>
                <c:ptCount val="8"/>
                <c:pt idx="0">
                  <c:v>2002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  <c:pt idx="4">
                  <c:v>2018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'Tabl. 4.3 (2)'!$C$76:$C$83</c:f>
              <c:numCache>
                <c:formatCode>#,##0.00</c:formatCode>
                <c:ptCount val="8"/>
                <c:pt idx="0">
                  <c:v>39.700000000000003</c:v>
                </c:pt>
                <c:pt idx="1">
                  <c:v>72.8</c:v>
                </c:pt>
                <c:pt idx="2">
                  <c:v>105</c:v>
                </c:pt>
                <c:pt idx="3">
                  <c:v>88.4</c:v>
                </c:pt>
                <c:pt idx="4">
                  <c:v>85.3</c:v>
                </c:pt>
                <c:pt idx="5">
                  <c:v>91.955941463620306</c:v>
                </c:pt>
                <c:pt idx="6">
                  <c:v>89.851196793508109</c:v>
                </c:pt>
                <c:pt idx="7">
                  <c:v>96.304049965688051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49-4CE7-8EA8-93517E9B7292}"/>
            </c:ext>
          </c:extLst>
        </c:ser>
        <c:ser>
          <c:idx val="6"/>
          <c:order val="6"/>
          <c:tx>
            <c:strRef>
              <c:f>'Tabl. 4.3 (2)'!$A$84</c:f>
              <c:strCache>
                <c:ptCount val="1"/>
                <c:pt idx="0">
                  <c:v>Węgiel kamienny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'Tabl. 4.3 (2)'!$B$92:$B$99</c:f>
              <c:numCache>
                <c:formatCode>General</c:formatCode>
                <c:ptCount val="8"/>
                <c:pt idx="0">
                  <c:v>2002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  <c:pt idx="4">
                  <c:v>2018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'Tabl. 4.3 (2)'!$C$84:$C$91</c:f>
              <c:numCache>
                <c:formatCode>#,##0.00</c:formatCode>
                <c:ptCount val="8"/>
                <c:pt idx="0">
                  <c:v>14.6</c:v>
                </c:pt>
                <c:pt idx="1">
                  <c:v>24.6</c:v>
                </c:pt>
                <c:pt idx="2">
                  <c:v>28.3</c:v>
                </c:pt>
                <c:pt idx="3">
                  <c:v>28.2</c:v>
                </c:pt>
                <c:pt idx="4">
                  <c:v>32.200000000000003</c:v>
                </c:pt>
                <c:pt idx="5">
                  <c:v>39.9325634517567</c:v>
                </c:pt>
                <c:pt idx="6">
                  <c:v>41.005344326953875</c:v>
                </c:pt>
                <c:pt idx="7">
                  <c:v>46.07915080799318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49-4CE7-8EA8-93517E9B7292}"/>
            </c:ext>
          </c:extLst>
        </c:ser>
        <c:ser>
          <c:idx val="7"/>
          <c:order val="7"/>
          <c:tx>
            <c:strRef>
              <c:f>'Tabl. 4.3 (2)'!$A$92</c:f>
              <c:strCache>
                <c:ptCount val="1"/>
                <c:pt idx="0">
                  <c:v>Koks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'Tabl. 4.3 (2)'!$B$92:$B$99</c:f>
              <c:numCache>
                <c:formatCode>General</c:formatCode>
                <c:ptCount val="8"/>
                <c:pt idx="0">
                  <c:v>2002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  <c:pt idx="4">
                  <c:v>2018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'Tabl. 4.3 (2)'!$C$92:$C$99</c:f>
              <c:numCache>
                <c:formatCode>#,##0.00</c:formatCode>
                <c:ptCount val="8"/>
                <c:pt idx="0">
                  <c:v>16.7</c:v>
                </c:pt>
                <c:pt idx="1">
                  <c:v>29.5</c:v>
                </c:pt>
                <c:pt idx="2">
                  <c:v>32.799999999999997</c:v>
                </c:pt>
                <c:pt idx="3">
                  <c:v>33.1</c:v>
                </c:pt>
                <c:pt idx="4">
                  <c:v>33.5</c:v>
                </c:pt>
                <c:pt idx="5">
                  <c:v>41.463971113562103</c:v>
                </c:pt>
                <c:pt idx="6">
                  <c:v>42.539153133567297</c:v>
                </c:pt>
                <c:pt idx="7">
                  <c:v>47.76113014657394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49-4CE7-8EA8-93517E9B7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132831"/>
        <c:axId val="39135711"/>
      </c:lineChart>
      <c:catAx>
        <c:axId val="391328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135711"/>
        <c:crosses val="autoZero"/>
        <c:auto val="1"/>
        <c:lblAlgn val="ctr"/>
        <c:lblOffset val="100"/>
        <c:noMultiLvlLbl val="0"/>
      </c:catAx>
      <c:valAx>
        <c:axId val="39135711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1328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6585588692067732"/>
          <c:y val="2.77777301074641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2204932105248171"/>
          <c:y val="0.2128133704735376"/>
          <c:w val="0.6264607798307279"/>
          <c:h val="0.68361005709940859"/>
        </c:manualLayout>
      </c:layout>
      <c:doughnutChart>
        <c:varyColors val="1"/>
        <c:ser>
          <c:idx val="0"/>
          <c:order val="0"/>
          <c:tx>
            <c:strRef>
              <c:f>'Tabl. 4.1 (3)'!$D$13</c:f>
              <c:strCache>
                <c:ptCount val="1"/>
                <c:pt idx="0">
                  <c:v>Ogrzewanie pomieszczeń</c:v>
                </c:pt>
              </c:strCache>
            </c:strRef>
          </c:tx>
          <c:explosion val="1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443-4492-9EC3-5373C32F77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443-4492-9EC3-5373C32F77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443-4492-9EC3-5373C32F77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443-4492-9EC3-5373C32F779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443-4492-9EC3-5373C32F779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443-4492-9EC3-5373C32F7790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'Tabl. 4.1 (3)'!$A$14:$A$19</c:f>
              <c:strCache>
                <c:ptCount val="6"/>
                <c:pt idx="0">
                  <c:v>Energia elektryczna</c:v>
                </c:pt>
                <c:pt idx="1">
                  <c:v>Ciepło</c:v>
                </c:pt>
                <c:pt idx="2">
                  <c:v>Gaz ziemny</c:v>
                </c:pt>
                <c:pt idx="3">
                  <c:v>Paliwa stałe</c:v>
                </c:pt>
                <c:pt idx="4">
                  <c:v>Produkty naftowe</c:v>
                </c:pt>
                <c:pt idx="5">
                  <c:v>Energia odnawialna  i odpadowa</c:v>
                </c:pt>
              </c:strCache>
            </c:strRef>
          </c:cat>
          <c:val>
            <c:numRef>
              <c:f>'Tabl. 4.1 (3)'!$D$14:$D$19</c:f>
              <c:numCache>
                <c:formatCode>#\ ##0.0000</c:formatCode>
                <c:ptCount val="6"/>
                <c:pt idx="0">
                  <c:v>7.567793604377075E-3</c:v>
                </c:pt>
                <c:pt idx="1">
                  <c:v>0.16372527375464158</c:v>
                </c:pt>
                <c:pt idx="2">
                  <c:v>0.18316669707058278</c:v>
                </c:pt>
                <c:pt idx="3">
                  <c:v>0.29317822601878918</c:v>
                </c:pt>
                <c:pt idx="4">
                  <c:v>8.4495669861786374E-3</c:v>
                </c:pt>
                <c:pt idx="5">
                  <c:v>0.34391244256543074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443-4492-9EC3-5373C32F77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62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'Tabl. 4.1 (2)'!$C$26</c:f>
              <c:strCache>
                <c:ptCount val="1"/>
                <c:pt idx="0">
                  <c:v>Ilość (TJ)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'Tabl. 4.1 (2)'!$A$27:$B$55</c:f>
              <c:multiLvlStrCache>
                <c:ptCount val="5"/>
                <c:lvl>
                  <c:pt idx="0">
                    <c:v>Energia elektryczna</c:v>
                  </c:pt>
                  <c:pt idx="1">
                    <c:v>Energia elektryczna</c:v>
                  </c:pt>
                  <c:pt idx="2">
                    <c:v>Energia elektryczna</c:v>
                  </c:pt>
                  <c:pt idx="3">
                    <c:v>Energia elektryczna</c:v>
                  </c:pt>
                  <c:pt idx="4">
                    <c:v>Energia elektryczna</c:v>
                  </c:pt>
                </c:lvl>
                <c:lvl>
                  <c:pt idx="0">
                    <c:v>Ogółem</c:v>
                  </c:pt>
                  <c:pt idx="1">
                    <c:v>Ogrzewanie pomieszczeń</c:v>
                  </c:pt>
                  <c:pt idx="2">
                    <c:v>Ogrzewanie wody</c:v>
                  </c:pt>
                  <c:pt idx="3">
                    <c:v>Gotowanie posiłków</c:v>
                  </c:pt>
                  <c:pt idx="4">
                    <c:v>Oświetlenie (razem z urządzeniami elektrycznymi)</c:v>
                  </c:pt>
                </c:lvl>
              </c:multiLvlStrCache>
            </c:multiLvlStrRef>
          </c:cat>
          <c:val>
            <c:numRef>
              <c:f>'Tabl. 4.1 (2)'!$C$27:$C$55</c:f>
              <c:numCache>
                <c:formatCode>#\ ##0.0</c:formatCode>
                <c:ptCount val="5"/>
                <c:pt idx="0">
                  <c:v>103896</c:v>
                </c:pt>
                <c:pt idx="1">
                  <c:v>3988.2239999999997</c:v>
                </c:pt>
                <c:pt idx="2">
                  <c:v>3572.8300094099213</c:v>
                </c:pt>
                <c:pt idx="3">
                  <c:v>11409.85872</c:v>
                </c:pt>
                <c:pt idx="4">
                  <c:v>84925.087270590069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34-448F-BDCA-22F94024ADC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84549328"/>
        <c:axId val="1884542608"/>
      </c:barChart>
      <c:catAx>
        <c:axId val="188454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4542608"/>
        <c:crosses val="autoZero"/>
        <c:auto val="1"/>
        <c:lblAlgn val="ctr"/>
        <c:lblOffset val="100"/>
        <c:noMultiLvlLbl val="0"/>
      </c:catAx>
      <c:valAx>
        <c:axId val="1884542608"/>
        <c:scaling>
          <c:orientation val="minMax"/>
        </c:scaling>
        <c:delete val="1"/>
        <c:axPos val="l"/>
        <c:numFmt formatCode="#\ ##0.0" sourceLinked="1"/>
        <c:majorTickMark val="none"/>
        <c:minorTickMark val="none"/>
        <c:tickLblPos val="nextTo"/>
        <c:crossAx val="1884549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plotArea>
      <cx:plotAreaRegion>
        <cx:plotSurface>
          <cx:spPr>
            <a:noFill/>
            <a:ln>
              <a:noFill/>
            </a:ln>
          </cx:spPr>
        </cx:plotSurface>
        <cx:series layoutId="regionMap" uniqueId="{44818924-163C-4462-85D8-75F0514E1C4A}">
          <cx:dataLabels>
            <cx:numFmt formatCode="# ##0" sourceLinked="0"/>
            <cx:visibility seriesName="0" categoryName="0" value="1"/>
            <cx:separator>, </cx:separator>
          </cx:dataLabels>
          <cx:dataId val="0"/>
          <cx:layoutPr>
            <cx:geography cultureLanguage="pl-PL" cultureRegion="PL" attribution="Obsługiwane przez usługę Bing">
              <cx:geoCache provider="{E9337A44-BEBE-4D9F-B70C-5C5E7DAFC167}">
                <cx:binary>1HvZcuS2tuWvOPzclAmAxHDinBvRIHNSpqTUUKWqemGoJJkAJ4AA57fu6P6Ivv0Z/Ql9/V+9pRpc
KpfPDTt8IroUDpYzOSSIjb322muRf7+f/nZfPd65H6a6avzf7qd//Ki6zv7tp5/8vXqs7/xJre+d
8ebn7uTe1D+Zn3/W948/Pbi7UTf5TzhE0U/36s51j9OP//Z3uFr+aA7m/q7TprnsH9189ej7qvP/
ZN83d/1w91DrJtW+c/q+Q//48exuMaN+vC/14w8//vDYdLqbb2b7+I8fXxz54w8/fX293/z2DxUM
r+sf4NwYn5Ao5pSQKHz+Qz/+UJkm/7gbo5NQUBxSyj7v/vDT53c1nH5ripMfvhjZPxvY87DuHh7c
o/dwd8//fusKL24H7vu//vjDvemb7mkqc5jVf/x4NJUv7378QXuTfNiTmKebOR6e7/6nl1H4t79/
9QXMx1fffBGoryfvP9v1mzilpmrML/+7+o//6f/iUEEsuIgjTLh4/uMvQoXoSYQQihmFEP4mRi9H
9emAb62ffxKmry/yVaTS6+8rUvu+uBt9aQJrauP+6miRk5ARzJmgHzIHv4wWP4k4CwWn4lMwvsio
zyM7fhrZp4P+YMS+daGvorY/fl9RO/TvHyH9/1oURCcYhxyx+FeY+xIF8YkIQxGyGP8+Cn4e158M
1RfnfxWhw6vvLkL9Xx0gfIIgkQjDkC5fRAbFUL4wRQRDev0G9GBKnwfyadcfTJ5fT/86IPL7Csgv
/+3//p+H5S9PGRpGnGL8kjEgAWWIAV/4okr9JjCfB/QnI/PF+V+HJv2+QnN298t/N/aJz/ylgBaJ
Ex4LHDIUf0As8iJtcHiCAelEiD7sDb9FGb4c2p+M08tLfBWqs++s8Fz89WGKwxMaMeghYvJNSsdO
gOpxDpvfrzufhvUnQ/Tr6V+F5+I7C8/RPJR3zt7d/+WZJGJCORLRhxDRl5kEhYlBGlH+LR735Zj+
ZHxeXuKrGB333xfawc1Ud38x1MXkBNMoCiPyEcteEm0M3A2LCJDwWwzh84D+fHQ+3NCPL/tA6EW/
s0L0udP4K8WF6ASQLcSYsRdJg9iJYBSiJj5Wp2+Vn88D+tOh+djU/TY0Z99X1vzy7/8CMSE8IQQx
FNGXzADxEyFAYohAavjw92n6v2hPPw/o074/SKy/OP8rQLsGBed7Ent++fdR/8f/6kzplvmvxrXw
hFFIHoY+Fv+XgQIKx6hAgkAWPf+BGvRbnv3V8D4d8ofj9fIuf5NR17ffV9hu71ytf/kfT9pPfbf0
/wLth8eEQckJP8fmi6YVQscJETwi34rZF2MDYfXD2P5k3L59qa9S7vY7Q8Nb/ViV/4KW6UkJJ6Fg
oIZ/q2WCmoUjqGQijD9F4wtEfDGoT/v/YJZ9dY2vw/Sd0fF3d/fKPDQaIvUvEVdjjhENPxGIl5wP
VKEY6AUIdoCZvwHF347s00F/MGDfutBXUXv3/3nUfqfWfpizD9Px4pA/7i4hHFEoYR/726/UO9CK
whD0Ow5N1Zdx+mTw/P44vu1SfDrvxZj/1X7R73tJn4239K67Wz07dl/YSf987ycf6qtTP07Tt1bq
x127h3/8iEKMYhrCrH42A5+u82KOn62735Dsl2c/3vkOriZOaMxjLDBHFFGMgK6Pj8976AlDYQw/
BwJGSDFAY2Ncp8BXjKDG8ZgK+mRKgQ8C53jTP+8iJzH0y5gTUNzDOAIH5NPNQvzm3DSfZ+bj5x+a
vj4a3XQeBkNiuC374cCn0UL3LXAURfD7IeawnihUVXt/dwX27NPx/6XNu6jO+44lJtA6GZewSoUu
r1CLz+O8KFZTOgiEN0wPRzoNTdJVXEkY++uoiYUsWHMTlkuzIjnZmjyzyWD5du4jdq7D4bRwmEjh
xY1rwi133Xawxa1q8SEz2SBLwrEsCDoXmc1Py3IoZKPfVfGymVV2aSO29hg/9LgJZbuMd2PfvvLt
yBMUklJmfRFIAcbnuhpVIydTF0nLp9ccmUvqgseK/FwRTnZoGogcQ9KljgSB1Li10oYzTttyeY0y
lZa43uiib9co88XKZLe4YoUkajFyYmg9oKZNSKDXbduGsq8bnUZ90ch2TgsVVvvnDWfFfSCaWc4T
hZkcruLcpmFhN1FesKun/+lQbiWr+VVb9hdRWXKJqiSk9ZiMcxzIua68VFH1QBdeJr6LttOwrPOx
utCi3PdL4482YDQd9LysiA2SsVruEJ5k29pjYNyx581m7rJs38w5l+UyZYk3WSVF3ZZyyLRES9ck
Ycdm2Xq97+pp0yxYyJzOaN0J8W4JAi2zoOwSG5Fx03pXydD6fOVRsI/jKk8EHoNUxMqso1pL6nOX
FIygdV4yAYukvQnbbF3014ZWN1WJNwURtzYonaw4qaVYiBxY+Ujj/o2w8WGudCYbWkg8n2VjnstK
2VSB2b7mUyn7amrlQty0Ysrm0mrhZe2bThaqk9kI0467QBa5vwlKczETs82n6F3H+1vNn+burcqL
17AwnFwqe0Eb/K689eD/vp6Gm6VtrAxq2stinB5oV69ipw6BXlrZVcVNHtLDaLvXthzkHCArM1Ef
+iosJGrLhE3TedA3G2t4lBLilLT9nGBMd2JCTbJ0RX3R5uumeG3cQDb1wv1uig1JmXG7WVXteaP8
3RxHl3PTmm1f2pXucrpv43paRW3gJQ3MY97ae1bQV423teR9fd4by9eupXWKqSllHqEjF/pt4ebH
sVQQ3Th7XYrwYTFKrZDaIho9mtzcdMHR1a5IMpfBTMftzvbdhRDNKxuKEpZgXp89b9yUzQmxsUor
QmbJLBUQjG7cV755TU3cr6tMR6dzQclphwMYFPHDCt91E0+Gcn7UYjjD3VLt/BymsZ5ej+3Qr2uR
Vrlwq7iY+WXZL1kyFmGfmBmmTLet1GX7Nqf9216gY9u0et3pQ4SDm6zvL8au81uznOqJnRehuLF2
mda0pbIdM71aLM0lCVgk6yBjm5m+8apyZ8rOh3qgqRii9WLNRcnqee14JUtk1F6/78I+38W8TRa+
7AoBGbF426/ROA0XkRjMuur76HrIJydLZ05n1b/Lo+Yu1+QdFfWNIJVIsS03Sk/xypclScowPExz
m+2jtm22tGsPJojKfZTVHzeacrupvLjyAwTOuPB24NWFn8xB2Wwdj6vBVvsGq3tP1U1fvHFofE/b
+k3oqiMigkHO5sWaddUDrOz6DOe43YmgPQ3GpmGrwTQ3ZRbXG4NWXejJsdU1TFdTJS7mo6xn+6pQ
7/My2kQ2X3NV/YwxXw6I030QdXnivMvPiuKVr/ubmKmfRS8egZJem7mUU1neRHF3LINo7+b6MfLx
kcTmGrFuSHWudmxcdky0D2wgac2HJPSASbO5dk3RSzaKd+MiXR9eZSVE0Tx0SNGjrQKTxJmpDlPk
oFD07rwub1kRMalQ+FaJmEoCUCVxxm7d0OeyD6dLJcabYPAXReteOQ4Ll9Fjw8KbqshOTTAexqU8
myiekkmsI5VQsZyrli1XrA33jenarYPEypwza5R3SgIKorPSpGWUu0POXb3JI51ErLqt/TzIJYxG
ufTDOamzKRFkuiGKp7Xz74pNVwN42LzVclTq2KplXwXRbTPPLKnbTBxzVN4hFK1VPr7SNXuL6RPY
KLcvSXm3oEl2Xewuw2Xb6bzYYID+2tqHmcbujOUbXMd4jX3b72p0hq1GsigPXimAqj5mq6Kbr2ve
vQ6qvJGuiK30folXFRVrrON2M8etThfRp6a1bTJqhmSbi1dtIfi6tP0W455va3qIq8UnIpu5DKb8
lBm0zZuuXNt22JNYIZnPqNj2xYCSwdgxZbXe+joHAAzCu3ZGr40gCR/nU4HsWZfFp2wqpCvjN1VD
Q6nZhGSpxXvc6QddxXMyE5/LqGPnbGzXs0M9UAK16hlgK6op1LBlAUox2As1u5+ppyiZeP8eqvr7
eAxV6spAr/ooUjKYS7TzdE6aTC9QVoJYRqOBspWt6zZsElT272c95LJFo1QaX7oI6t2MMrv1faqV
ObNLdqFcsA2FvZkycQo3Gu3qYO6k4b3aFA2UnbGN1aYsKxkVMCcUuU0dB9s+VtNVP2bDuu/mIVHc
pnVVvakpAEK3ycbsje0B7hR7nwWdOvD2gXpsJa4kGYoF6EqPNsgGZzVqN5UxXpq4gkFOSu3jagrW
40gOtuxraZA56jnf5Dg+y0wt4zhSp1FfnrcFlF1OOr4p83qDdKBTpGmX8qBrk8jNYj16vfJCF0nn
gluHm0QEfZk0unmcpsis+uY+I9El4cUebrtPxRKgJCZ2WoXVNEsVOrqjWEBxQ80GTZE4xfkFcMN5
w4fhnCLGVta2x7pe7N535iqY2V2nDE9oUARJFOU3i7X68LzpeaAOFM8fP7KgOc35kMGSEUAbOoCe
wOpb1s3AhOJi2qK8pHsetLKpTHZc5kkcOePiSHy/Vb5uzxhWUSCnuoOSjpWkJeOnQ1BNt8tSrKNx
UbsoxN1mysK7iCzzvgvDYc0wZamf0HzNVBjA8dMV1P1NDL7hDcFEnBe6O8zIPXKe11sxa3+uROfO
syZy5zpQfF0UZpFTtrJhF2SyCqv6jEx+hbqB4SSs4/CUEkFkNEXAmy2TbTEUp5wveF9VAu+Lp03b
AaFyuTqapxq6PNXQIHLRKS278bStIx/JwvhslXdkOeCovrSdvUWwPlYzd1GyaLTyerK7RS/bWXm3
tU2p5FDRetORWu36LLi1pKFAgmm8xm4sLqKZZLIfgPDSun8zZHG8G4sK6LpbthHzveyGaGNJ+T6c
zAxXj7M1jUiiMTuyrBZbzdQKu4Ft6UD2uG42fiI0aSauE9Nl9Vp0M0vJYvvVNAJiwqGRHPWErioh
AIaKEOpnDEDfUAy0Cb1FRHnZi7aWzQjRiyYjHffXedXZ9ZDVceKaGIp0ZKCQOCFn/qYnuJEBdpdZ
SW0quH83EfYY1k2f1L4DQCzRobJuu+hqhVsoaSh8GBG+JTU89ygQoTLMnOyieVfQ2UEuM5oQA3fu
A9atZsat5OF0w5pFJ6pdHiqlIEuzBn58KnpA/eB8aaZDGFDA7wnrJK5HJUU7n0MdPA0HKCMmg6ox
DOhm8eOrQr8fLcFpMKoL2+lX85il5RAeHAWoisNSSLvUm0pTDz0InDd1xSTVwq6AoSdDGIiktqNK
vW8ebVbNEEunUmhCTr1p77JxUHLO5z6hnJw3RXYzo1knDSRPMPcmwX10GxpgRBF7cBG9Jbq4I20w
ywHfilF7GeopBCAgTwz3Tjh7UQLvkVbou9l0lXQVW7W8Ozo9VnLKmyGtBVkLFXRSjDBnqH1XA+WR
DyLwYeJKI6TuAjh0wue2gMPVCN9rArdKjdpldLwesoIl2SSalJTLsAqUJus21jhVGroEBhC7ZNCF
kTgZh+AhD+ZKsqeLo3o67XJzmi+9kjp2JrEs2JJoOAA124Ws7RMk1Hiq+SKbDAr1MA2buXZ9MmWo
Wun6TRPMBForcVvkvZVhmTUpGqDfeloBuekAeZf6Z1VM0N88Xa2fDtSLIhkKBmt1qFJtu2zV+ivF
hEoaYcY1c0MCFsYEhDk46pxfdzYrElGjlM+h3YNK00lLDF1Pcigqv2ENta+G+KyYR6Ca3rWn8JRz
mlFgEqrtOzlyJxmx+pQtzB5AxX4Y55rvphAYogVcmXGAz1XmxNHk+Ru2FNlaVMtrXsdjmaCFlOtR
8yGlrphWdiAoDcWkT31Z5bIYYIrnPihSX7vdUA/jLqpZK4Fyd+kwsGrF8nKnNzGB/lKXhCW0DMQl
5q9VZPKtDq0UZPHA25rTKg9U2lJnNoMnVTI7jnZsoGpdGTHv6NJvPNK2AjWA21Ov+RaaI1EligYy
RqNGiZriYzYWS0pnevwKFJ/hkcf9lJgWAcgNdt7zkIjEudEl3ubz/nmDHctWWetb6SggOax3AGk0
LSjptEKJ4GIVk7w/f94Mvsr3UE030EGHh/5pQ0X0lMRs+/wVRgJt6z46Q4Vp67QJp9085fPWuN60
EhIfYM9USApoTrta0VPgJ93heQN0pd23CMhFFoqz503VlOwQR29sVRSS9rzeeSgcl03s3WVc8jVw
7mkVFDM8iB3h6NKSwl8ym9RNs4milpxVOM8v+TLlh0Xo69CvoJTUbwYwF/d5MXayz0OolVV8HVau
upyKMq2ePullDhLuQJXJg6EDumrJqW6Xft8GGHWy7TZPzsiZHpU/G7EZgZuxBpr2PAF6qQ7EVvTM
Du2UOIrPWwLQQ5vh/RJm0MqgqkjzvDzvsQ7TPCuNnDN8iimNpIIacKaBdNJZjZsmXo5WR0K6iHcp
VstVtsAiMVXJN6x4mHKsN8y5XaGWu3k0RE7+fhQDO3Xh2AJ3c+uwjuw2qqN1OfE8UQwj6bACWWjo
Sdr08RqUz1WRwzJayPlU0quej69yMqxb/pqr+4ruTY9k3Xe7IpxvoGV/pzy9gLLoZcnwSgyvl2VV
oNCtRkEvGM0UaA3ZauDtKHsfvWU9v2Rjk8sat2KFs7ZOumZsJCvKU1+Me+Ebv+acWTl0+fugfaJI
3ehlBJm+8SXoJKiWdMmrLfQqF3WN741eZU0N6yibTxUm85Um5c6ZhW/FMG/n0W2fU2VW/HEiZb6d
58wDw6AgUFUmlFNXtUmej1NS3rAuO+DAccjlbI/78Y4rvHnGYmOjXcWCHfS7abCocoNych4s4WbS
3m+90fQtRiteoRS1IkuXOiSwrrowyZbp3di0j6YAyO2usslfVx0+Lb05bW11XeRQdeYwfE04LP4i
Ls8WHzzlNpHOFe1pSfVVjaeVU8oeQxuLNBjYK6/qQGZLfx6VBxSFmxxErARY/y1vDYX+M5ZL21bQ
967aMfeS265Jg0mA3DOQQy1Gvpl6/5DNF3GEzkdODqWvNjpCMi5LKyccmNSpu5LHLmkR6Fk0LHZ+
LFMA36uGE502iw0vYrRQqY1fd5XrZCRMttWDUDIWIyBGxpd9uFy144zPtFjypFN9gk0eXcTdsIEV
0p73ZQNtik5oRu0FKmAVekqzlVHQR9VdxpInzWjwgEygOwJmhrOSCtJtxeag346m32Z0uO9q7FII
/i1VJdnMAoTMjvgE5biWZRRfzxGCBhQ+mGlxyRIWP7M+R6BnZRez9+Wq8HyQiFuSelG+pQEuZFYv
6UjQilXAIjpLZTU2SRxlIO85OfDxbTg22ZY5dRmI1st4AEXRVDl5KnfVOsyHNVQjve14BSx/wjMI
gtqcOhfnSQYgl45hmMuwUVvS1BsbNu366Y2WpKfLyvTFss86vJ10Oe1Baskyi5PebcpBAcmbsEhm
AGJouOFn1WWd6erpV7dLrFmqq+x6nvhrX9wsPUhtTVlVSYTGckvykK+DQV+XgLiU9SQpTGF3Ew15
kjV9tsF9iUACbRLHIwSKEVWr2d7blhZ77cj5EmRGBjbsN1kZ3tZBdwQN2yfwkOjroCZvJy2OqoYM
sGZx0DuyYqWWcYDu3GYrn+tmze1917VrXF7Pc1GvloHfqVrXwGiArEws29MWKmxroXWsJgg2Ng4w
O4KeVyMyJwG7U3nvdm4B6PJEnGXOZkAcaJkO7Ru0mCoZxLSKjbkYULjSND4uqBAXQDh2oPLJzoiz
ccovc1R1sozDA+67s0H4ja5AwMDxRR9inywZiyEHzM4jb85ZuOYxqg6K4PdfvsXzwhK4N3Z2oMt8
fJ3q88d/O/v0jtbzmz2/fv/0Qtavn25MDf/900N+90JPLs/nK/36BtGTrfL5daKvvJoPb3598jb+
yM4/4PLEAp6t+k9cni8el/7gqH12eZ7P/uDywFMJFJ6wDzkn0JV+MHM+ujwcXjx6eoslinAMz3xz
cFU/2TxgmgswesAW54JAHw+D+WTzwFMOMTxfxMD9iYHTx3/Q5nl6JvmFzQMPUzw9hEkIYWAasWcb
6Aubp9RcWZNNNKk6IcupsKdlUe9GICCyNAbAqPRZktE9KJzjKn9qLjpbWVn2ZGc6zNe2mM+b2F11
bmmTjF+3bfG+Lwq0tkgRiYcsVfNtFdEVJkpDy9oMSWx8I0Wc8bUvBYbqFl6x4AzeIrkIcf0u96OB
+hVeCVfv69If8hqkEmHPY4AUbuhrvcSRRM7Mcvw5z2litd/O0wh1fYBiXL/XYWtWXaBe5Vl9rdqu
T1zuLitTl6sluFgm0R9pXa9K6u+n0narPKq2fllyueiwTJuYJKAuRuBxRDXwjubRKM03DbnOrYWZ
qEcsSeavmqbUEhO0sd2oEl8V5ao1IDx66GmQiux1mXU+7doYNPYxPnIMeldQjVfaFvcFjhq4flam
emwv+nahm3gpznnfZjLQ5Rvn3DFf7CSjupmTvORkU1EXy6CE/I+geqJQyX4ubmuQKdauBnrVq2NQ
Zvy0NIif2m0Rt5MEDWgj8hFaRizKXTU1RxUWpYzbuVjbGfjK4u8jQyrov+PHKaDHpWY8CdS8alEf
rXwVJW3eF+tlqlqZdd06zFQATVZZyCmkwZ7xfoSubVgSa4IsIZ3K1703Gxr1LK3qooIKuQc7gUNP
rkAUcQlZdJdQy6Mkig07nT3bAtUdkmYgTNr6iV9TgMmwD0qpMmD/MeB5Eql+BoaW0oqG4G9NzWkT
0usphNI+t5VN4pY8uWY+meCcVdE2HNyvUnI2vbJRP8qWz4mtqkIyscDCy9sdijUQR3Acgj5USRjy
JYkHkieYDncgmLp0dAbLsew3XBULFOQgBG33PrBZtB+bAvwq/kTADUh9ZK6B0kH9bRZ08BkmKQVh
X9ZUdoq5jR2hMwszA2kzRQfDcXmsg59dGPk0LrsoqYA8r6Y8zasgXk0FjyTjwUEIjWVdx/tGVNC1
jeatwcXG0SePy4HqBpqJC8o8Dfh4C0rPI+6qhEH3AOqNmlZ1AaJA3OI1ODjQ4IW8AX5aL2va4RnK
z00z2pUl1ZLUwPwSPBZvcYZf1+3IUo5PDWqDtdMdpL4vMLSjKGGkLrbLGNrUM1BsKxxAc6KhQbNs
SYaxWjM7H3shrhaisDQGZnKIPU9K/orbkcDyMGbNoVMD4UTvMw2uFxV5sc17YIwxIaPkRl3iQTQS
dfDjCPimi98tvAAJJ4N7CKv4irGZbzJIM9QBJ8vjJw0V6GfSxcujofk2I9krFIjifCx6EJG0e5Ke
IehhJSCwSxNt51ZcL3UeAAGrQBu2jUh78HwkJbCWM7quZmASkCK5zEg1JxTeSE37MLGjNmkL+ip8
cBsSuW61+J6tGl3WSdVam7RkusyXyKVAhFySk9AcFn8xNsxdoNm+GRcPnQfiUvegrHua5WkJWrzV
IB6BR78kI8lTHGsFAuaYuAwyXUWqXWfB0qWsBe1T432ps8fKmeslgkwYSThJGxXuZs4iQMxoTytV
r+bJZBKXGByX8KJmGbivOQs2Jk8W1y4XZVHiBJ6oS0yuwYuE3xtce+YiVSdxDKqUKMcIcP6qbr1N
ROiFHMbuPOuzSOZjvc6QeYzaWUsB3h80rqwG4mvn11PjVTIsHJYAwSvfFOPBQ7+2Z3DXgyn6UzKM
SdN2ZhXOLZi+GBoD5ZzEqF5kGIAFFWKSJU01Z+ulz8F3yQAOG7qOcb+boa5ICtZ8uEQiKTxYmpNX
LtELhQ7UgXA1xhDLfLyKunFHbBuvOzITyYMqaZ4alwAepU6qoLhn0XS5qBYlVWzzpI2vcM7WGbbb
tgcKX1FUrwRrnBQhaD7lq7wLYBV32VVEKrAHy8vAghFbqW7rGWCScgC6dmjmdUVWeiyg4fNRCyJl
UKZlRvA6nyzInBEeZVFglXQUNasgqwvJ3ZTEfZknZFwqCX3XLHNnAllyvVMcvnKg2SQwEpDl6iyJ
xsYkZYtejVFbALzOTPoJygBTspmCW0/abZAP2SqEdZWM05Jv/h91Z9IkqY5l4V+EGSAxbZncHZ/C
Y47cYDFkCMSMkBD69X38WZVZ1aIXvezFW6S9yEx3kK7uPec7SjXaL8NW4dP7nr8zPqTZpg9hMPVt
hvP32fYnkcCFY9na06eoW9uktV28FymSjUd7Gq1sr0q8IUVcCZciGuLB5ipr1JuwbJi94avstiFv
2mlO4To/eFjqqbJGIBPCxcHWQa2yKA7UXn4ICY17rLahoIymm1cSjN5Dh0MRZ1aLU2MmXmaPskyq
9tawEK/NX4t16j8mPVAIwgJqmf9mHLhUnhceoWd8L97qpRX4lJjD8p1U258Gx9vpvk9KgVamH1uZ
any8tHRgSbtrtRUWnPURc8Bha3uVLe2zCPkvjdwx9Vj5ICyIANHUhrGt+wnsifdlLJftnGXrsoV5
XVLVTQ1dJPoMAsljb7TtnGPub12Rcj9aMLuKI148pKpu2UfEOYY16VJDeBlXm0lshS8ezizAYazi
sERVNZC9454CdXEtxVIYpGU6Oa/tQCH7N9OWjUGzB2qrUsefnhd/fcf50J0MkIJGWwMWfnNdA9QQ
e96mdDas6E3o4MFSG1p2lchx0qhD8nb3pnq4K+gjAtjrgDJICIe6NfDzE6EcstOiPm+DpInuTJ8u
jvPeGCc4NI3LYrfmHKYyj+vIx7gTVGSvAu7gDde/ZedXSct21XAo+bfZqI5RiKbM25ovbw7GzK9k
nakGYxjGWImJfd5J6W2pQ4EANJBJNauLqWqLRYyfAV3nHDjUCXbeX1eXasdm4124k5ES9lunY3dE
AfUl6q5aTBmzWmQuBwGC4fwvHsSwuiYWowc7fUNtEdUPESsUsV7rpMIr8W2TrxYdAPFMTdGKakgE
waBVKdnmeoT/SH3vrXewUPtGFEPTkqRiYz7K6bezqsJiHQq59C8V2x7g+w+nAJtjVyrbwKRe6NkT
l3CuwkONFqiYZhub2WCql5hMUXQhhLvTtDdhhY/j4hgacZC1nQ2FP/KTSZTFUtVj0lvhVze6F6JZ
Thj7bA0WXMetn1Zj9q1VZafUf3YDV+DUGjO3obkaVqy+sNGJ1XQZYxgR12WAgj7KwpRDFbNFqljV
c94Q9gki7KUvo/du2t6hK7IYGNq6py48Rj1g0XNIoTNHkYT34sSxK8swXmFpZLpfLnBo11RTjZJv
qUTNaJ1aPVaJXuGBN+EQ075GITIk9TRIDlHPB2uCqFBtYZ9bgXNfQsFtDOG7a0+jJQzLnPT2CouC
tnENaCY2d6eRq8Ln0wNt4Vp2LZSwoBE7Jp05dzDWx6rTaR2wBSP19qYc1u588ext/DusfT92h3FO
KwURf+jaLvV6e8tF4Dw1U+cVtWl2q98cOEe9sHyxr6umSxUdnBiFPB/J4sZmrgFFNUzHRr/afX+0
e11AiXxug7ZLLJBCcF1goomWzInbtrEy2wGFb06ieVgOEDZOXW+7ScPQUY/Bko9lPaUDpEBvNX9l
A1MQIDuBYC51vEbiUMqFJ1R2I9QqnpVi+m75AP3eVGBUbJ7x0ruWAToZsYkqrXt4RJNA1RV+d4Sa
6qVwqdGMd+SHNHYaUeKe3ME+u9SCPNQWzgiGzijPT4OAvM21vlkz2j0PE0lMm2hKQ493qVwEx+ky
r4lNuJtH45r7rXeaIAxudFwfUJqgE/GdTdEd66Ye4iqsv8TWfinWEpwg9de0eBdHNm6m24y5ksQT
BddRz2taunWY1g1s/VU7IsaXF3T9JHwS6VxPb1vT3i24MqaT7NLNBnQV+WhrI9WgwYLDlfo9+A3V
ZI0zktgSdz7Ax7EGCMo1/ktF6t/GqeE/ER7E81W6pEntrvlFb/A+LvjpMtCHuQ7f19BRyTh7L+XU
pMsaNGnp+ZeJAqpAOzPtRmuisadZXNsySIKyBdwVOHuOXEKqhkqnYzA9q8ny8wl2psatLyenx3bw
8UE9sclsk/yPZXX9PnKrt6VTKqGb8Q9Km4L4Jc3R4B0o57dFbXCOO/ghjPFHAmMgdUa330EgfiJN
GWRl0EMhLes/ro9mvxnQslvgJnu9sHSZlZVFC9AgFH8TMT/1Jkhfxg5ZrDChqdUyaak7mopQV2DV
LBmHW3/d7B5SIx5Ra7BaJ9GiZN/X1QSP0W46sBTuWKHWLi1Gu0gnpVPrfYO6GHsdWy89xioriG27
Z5ghiIAevInUlHvlVKA0fe/UdRNU0Yl9VN7WpTT4kiE9uRHacTLaaF7uow/c1DAeeJ9RrXfgoy6a
vVsh7fZWIKasbqCXw9tv4rb+FZF09ggXGGA4cm/kIDPUsi7piSPTDuJwKoPoyV8xjEuHJ8MAfoHy
bgbLqV8trbDmbHSICSZ9cJYqFElVbREopCkbS9Qt0ZgR2JyfhHxz842+tnVU5kngbD+84xz9soVH
X1vXsLJfJ8d2jhXtrGJ0mj4W66LBp2xm1/FNX21WJ5jzndyrDZhTWX6oTYzZxEuWDG46iKRmoHZm
+hGWlUwhNoMYUh6EjuZ32rqHaqsxWS/SSiLaY1PA54fKEGWDxqPVHZuPKqTWDmMZMIdORPkYle+N
th9Z1EZJs9hgj/Cy2NRtaTlaGHxLcSUWOhVRcRiRYRijxo5JZYNXDMfxvWy2m+GrhnRimmxcMBXV
YbjgFUPLWZh64mp5q93urQkF2odNwcOTg5X4f/C97LR3RZCimVore0TtmmTKAsxzyse8KdHDkuaH
lRHom25FIxe4fwTG82gJHEwDpUo051HsVvLYIpKF7nTs0rIBEWPdF1LrH2ZABfHoOfBsnZJl3Wal
VS9Oi/UEPPpvUP6CgO2xUj2aQp5+8cc1aQa33JtAY0YMBGxCcdGlNrulDrJm3LC/XfSpgXewXYnz
gVZPjAAqtmv5YHkrkOamhge7jljkzZIO5egks213CfVvTOIAMNdZTzNs3eW2QNNeyiXRQ1TtK1/l
A2hgSP7fq6nft9aRBeR/h9hOvNhbl9iW0Al0F3T5RiaiE5D6VdMXXQm8Q4E/Pi7jHU/i2LRtya7U
pyxraytI2IQuUTUugI0RUJjdTFcalFUuhmZX9gu8uNHBAKRUEwdmTIzmL/Vg6pSUzN9JdykiVv81
tJzOdn8oSzf8qK1jGT4P6G+zEMQESKQNbJats9ALFtAXc1yRcd0hRLfGr765i9HAwHPyM1aKnYP7
muqV3LH+okq7zOcI43pdQmgQnZVosswZOiu8ShIegee++BLM0riVT5BShsQJnS0Jlno6CAFDu+rA
hwjjTHHVQQJvGNCvpd/+RkoWEoBnxyf9EOkJOgRO18IdAu9hHIV/MiCawSonfO7nW+VhJrdYa/bA
88LqCMuNXSKHw85rNxQYNe50uJ3ZYH+bhexJ3QGcYV0QM1jQHZHRVZjvdRGwdoPwa9B+PFcNdgW3
+oTcj0uBQZ9B9+GdoEk3k1hyYmfEW5pd0y5Z2Zj9zNym6DFFyIjplE49hbJCgpOr/MNSSngR1XPU
U1RwH9oURHz8ISiqpYT6P1KvTMctCPYTcPy4C0P3Zq2koNaKaUtPP4uvLjQERhxYjw4JIRet6oCj
dEhLMyTSwLbaAgMoAWsn8WW9d4YYsy47rLdI5KicyqRmGt7sZrCTyYx9GuDvVqFGwaTiCZclAAFi
g0n8oPmItG3vxwWzXTnKHZZPhVFjCBIY7IdGWJ/rXG07e8SCw9OACRWUN1zHACyUcwLLaikWGgKC
3SYwwwHcM+h+wfCsfL6mTqOiOIrUozPRR4t6TtpMyzeHjJXgx9us8QRwGv/Js7tPC15Vb60mqYT1
CzFihbwB0mQ0773sI8hdZM1AmDXYMEFvnZqxv7JW2qlZJBoF+OSwGB2HhffXgEZqo13yf3dI/n96
H9//efHbvzNC/7gXEeyB/932gGv0zw1x/2F33H/Dv5wOxNKpFwQhVAXbRrIFqaR/OR34P64L4ML3
KA5k20HU5N9Oxz3Q4kfe3e0IYWqESJn8y+nAZSu2jUs8AoQHkfv08Lv+bfr8l3uFmwH/9ev/DLTg
ihb4Kf/ldNCQIjATeAjHhGDW7ldL/GegJXAgSeDCiSipy+Vq6eXYzGPOQ/s4O09qhMlPLZKg90r7
9S4MiaLF+eM0VRaQCl46h8P5s3CZEnj3jcsTCwVrG3oMn3rvSwxh7Qf3z0zf2vpQ4xTlwkmIO2A8
t5Om2/cNSTfzJ3A+qXWBKQx11kk2teQUW162dcLRDkzL5/gP1BvFzuZ+du/OYlBYoQ4JzGD0ewLD
wLv7kYFxbnutAOQwWCSNOgj8DXC9LQCUSk4p7/7ohSSSbLA1H8fprZf88U/HnmEFxqE+u9FT3e/I
ciQAugPAObUTJGN468WlW2PfQyhA7CyxJo47x77L02g+W+PNG/ZoFlMrSAMPxcv607fnCOYxa5DR
WHjawxsdgvcRf6grr8p/jGgTE5BTn4MDuo/npdwvZZ0OnsB8nLi9RGdqJ6E9xLI6z9ZuCgsyh8mE
wID90QRHOAepMz+OJoLhi64WgRGXFsr5DcR+6Wk8jvqvmqOcWORRNl5BqzO0RbTgQ4xeQaJgGD9t
PNBgyCL16I3Bt+5Yib4d5gJwbOU5AOl9sAH4jnxqdh1562cMEO6HyyCTkUPJ8juyR0KEEMTRDc4K
Ak5D3+ruOyJQWlThBWDDkJowg9l31nqdrAMyIwBoga7DqQeDFS86OsC5TaBfJu5mxyyqoB+j+/fh
idluVs7t2XVvHdV4CToNMBPZBJ/VPtQEWRwwx5BV0iHkqdpv5GmN0AG24WFGuZ9Fe6YbRC+J8QLI
oF2eQ/9pC0pICyZVnjpHEs1DA6UUB3pZPkbSTyS0DgHosmpOPU2RmJn4wYnqmIfPUZRq8kKo96Aq
eTPkGhG0jCPG4QqPSl71fAq5ejAMfcK4ACaHUz5dRwIZAahHZ0w8zRaoaXMY5+FHVXkQ5Ft4Cugr
L29VjYBADvrHWnYk/EMhbIR1oXodzwhJtdgiKwfLrKJHhy+ZxqyyueFOcJON7UsITWZq1oRrIAug
NSSyTCXIiyGyMJ+zuIcBUg9tXPE56+/AGA5Aq97PY/VAgAE6lcmkrzEU2rG9NZjNPwOy82Uqdlup
zmilwA/xCczuCJlW6moPtsQMr8YHA3nqYfG4HyErLxXUJBc6jQvZeBpkrKPu2NbOrnU/Z/NL3JcJ
pN+2PazzikEewMDk7DrlHUPECTya+A7CZqKCwUVEDl0+CU3WA6xFuyTGab+s6/O6QLjyY9brvarf
wnBKqW53AZCeIZjfLOienbJjZRfV6GSWvtb9J436kz09S7EL0fbUkMDMDN5ArH8ALS3jd2W+Ahs8
KEgZr8TSi75acjNb+6jQzWx0BfSBxBKetz+8lBhDZhggk4bbVW95YwdFw548gJWyn2HstlnluXtc
/IqOiCqRWFfEJkIOo6/v56Id6l3d/YKNSgIba2kubN1kfefmyBEdmvFLBJDVVJuHmHI0VZnnRAVT
ELhV4VZLars3bmP6J1eoizmAvsxIk1GoGBTlgs3TThlyLkUAPxLxgWY+1JjDjXWcXeYjYACpEsTT
vpzNF+8kxsN3U/nDaRZriOmq+lQk83k3ZVz1Ctgrc7MlwJTSOz62y9LI3EW7HONCUHSmBLMwpC9M
Dgh0kQhTeDeKAtroGQRRd6Ge/7zqcdw5Jbhib9ge5rk59OjIE6oQfDHmh5oWAu/m613kWfN5KCwr
QTwvdN/tqf5WdQurzgpzFumggAf0Cl0v2nFmfUeVfww81hbaco8Q9186r5l38JR68J2tt+89SO2q
O2zW09bwGpxLpLIQTlLv8txV0NdaqGwpFWTL/BqFXPMpt0P510E0JB6AjCZQSvWhicI684EZQu26
TbXC/iALdHTlvw9gbyMXmlS/VB/BhDkDoAMM5KH+ZYhe7VHauzBBVI0lvQetzuytCm4wi1Qft6WW
BzhXNbhBCRJZTdAW9OgNqMRS5dYIRYbe3Naas2oGtTUUVa+bFOB/4s0AaKsJs/+UyIiOGW4PaFMN
Eu4A1uevyLblHnAc6z0CYxLgJ6Rf+FJI6S074b0t5YcGPRGHC+KCa/tAEV6MB9qU+0jPP1sWzFaV
mYrfwwQybreoOyygYSsOVyecpm+3Xm7rRr8qGBa3yMMJjqCJ3Mn5HoMNNAaT0f6rHZx604TCWG6X
0kZCbREBMolsR+fca4PxIqfgF8UN9qIzh4cQbCZq+PrYQoB/lHOL+QTFvo7uSZBFXp0yUDsizggS
bLvaBcXaIjmVDfDEaG1kNuvopYE1UbTB9oer9cvdYEeNBp0zCCM4UQ6+b/cMEK2N7ytjdhHuxI5e
uleY0i/GhtjuTeFjNb8vmmMHRAJFjPR7baMmL0EFDBGVxFspNget3qZuSTt3qFJlzLJTXIUvloKx
zhj2RzSvBwAqRVXZ8sjrVuRr6L6yIKjOvA7Kfak4CuDyPSFAXLhkiAUeDqiFnhcgBmyG3KHTzK8g
odozHLm31QvD1IrgXUqnO7TgovdrNm2wmktWYQBw1ZKuuK1qF+r2gsPwUlJWXUvD7+bAZV5CxJk6
NEiR7j69yVdJGA4/3iTtbKVwBCTWqCYWkm/wvPpqOBECv8Vvtz5bGrJewZs+bazx9ohk4QQhOF5q
uP4Ca+oQtf4Trcpmx2c73NkTvaxjMrs2cM+SQwNZhA2tPay8wtsITeSyNAmk0r0uBTtIjfMYP7al
9lyrU8nZKwYskF6ncA5CHHn+khu1Qpnhy2XGD+NEDVXOFzJl+HboAaehwLfj4OJ/IuM+0dX2E6hb
gCjUcvIssuQYjE4RH9RZDRN0jSXv6u254dHnLMOLS9XOmskDbtJOycKRckOu2t1TUYSlSle0guMA
PRaHkesO6IWQONrz+dSTQwgfAHZT4sKtbC2ZoLVkYQpBKZEsb8EXsM4cnOXTjNkKY0VexWQS6Phx
h4rpQVpmA4SKtmirP5Xz7Q9H4vwl0TWqdjOahhbfoBJPYfdk1UGOieI6Cxdf8tqxA+tPkW3trObX
55dmGS8d1L4a/ZLA2Dy6qfQflFMsG0vHsTq0QzGyPlfhU7nCEuv7PVS4eHEoorQzEgu6UMTbu2RN
G+CQED/jLjq2S/2nXzBikhmqJhZvk6POxMxacgQC0FPIZHQw9n9sbZNDTLOVhJFzFNYE6aJB9o0d
m+kRLXSwzm8DetclMrnl/4HhlpWQkh1RCMAJD2Jsnv3FQGWFYtoVZPIzqT6Emh8rftXItoly77dd
jj4nDqF8kcpKF7x2dYcP4QIC6pHSRgBHp2KtTsFKskEUjnkc+iaG9ZdRyz5S++g7wzN1FtiSUfSA
qwCyChZg41y8LcrE9BFBWbMho3GoDJG3M1ZUwDKMldouHKpwDW6lsyCt5tCW6bAbXTAj3rtCQkyj
neh6ABloJyLnqPrigF5bh3s6Lg+IbiYO9lAfmXQuz9UCa8dc74668kzGgoNbfVU6wHpF2rNDsHpF
LAQsBxaV4ofQvtnIOEuEOUrlprP/XTU5kYBh8K7gdGGCOYfRlhr90wgvFg0GLgPWXP6ViCJsBkGf
uc00TjE/WFNQ6BBK+XyEX6bmXJd3EBli5ilozwqOTUiHc4B8nP8mdrMD3fvOAjzK1YqlfLFcL+7h
Hyv+WvpWwtDxR2bJWhx1ZXffMM4BLhTYmBL82nWC6jcg9ibm5rLRFFnODJGzvfA2zFUg4+yAXasO
j3eku5IGM9BX8yqhe+BcTjmFg9PaEPX9RI9hFgyHaaseagiknOFTuB7aVD9bdA1+Pa2dA1IVCZI9
zHtA+g80U2xZDzZ7DOmDWn2MWvahioppdU4IfbsaQiM8Ppvsou6edOHFqmmqQLUJeAvz+uPXpxJh
l26+hR0GAGhvvPzTVE3q4nmOwZrXk0DX2yQApXJCF+Tcy4TZ4yOi3E/+eFFUF8TBbFgFe0TQM076
gx1WGdTNdKRusoRnCPRvoTXsiD7esZqK51PF0HdBqO7BrJmE+w9NjwltucAopTWLLe4XrU0K2z1j
M3LfJI2a0wlcTAfsCLmdrb84jjlg3hmCWy11CkMKGNcfn6EhWL3jWH5KHsGAeVT+lfwTaLdZ7gQv
0NySRU15jelrQkwwrrFqQ5i+7bs3qxdKcTYEJB+2q+us6bZZMXGraz/Kw4jxoiHF3NNc2mc2YSBc
0eeanUTSvgwBkSs4sM8anQ+pgB56QBT9PZF8b1n3oQGe9EoPcim2sX8WHU9bUEUtxTTa60QEsFLn
8Wmx6HNZOrvafOnJu7iY4DXyPFAVjJP3IKvxUYnzCol4T6sFVQ1ETo+MmuPvG0gSerRSrY+dDd1d
PW7InSnrG4mzrF3Q19QC5CUm2DWa9nqWMLS7fVnvR2fccR7ksw+mz2urKyPwUsLuQYPXKMGVVcO1
7z7WMNz5bDxY2AMTc6/dyr+GGqXdYUG2seA09d1RHwiKl8OvzH2aQrMPKrkLxMmYMvUqH9PEy6i3
gzWzw+Z5J/cw+/MuoqYIAutoQKtE0ItbzPCdkhghhyeUhdyaxFMPCMYunRQqeY4R5dWu2IH6823E
wUzC6dRNfcqa1w2Kgh6OmwM6i8F6e/SCZ0/gmgq3ibca5MK2Ne8RR+6ngh3Y5AFAIOGPoMNlhqAY
jj73FtgnJxp39lbCZADQWQf0TxfeofbrXIFJRW0EDZD3FpRxe9vOCigYLgHIOI12U8SzAJ6+571o
r8ZiXdBNQhOC/Q57hvxoRHwDiVcsXt0WBw2bjlVp/WyhlSH9Fg99eKsDcwsxQnbdkFnhB7dv/9yK
MPxo/1mY95mTgocN+t8Xv/xta2C3FKiXE6FuiAQWeU4m+NSDHG6qpkdn+52Ul7sMogWmBObp75HT
LNyGw7jMDo4T4BUBGllQdaFeYmTjMnfD5QgtjhwHhkgjcuHptw2uqq1zxDKubd3XSHlAkVDv4dZd
jYesCZZeZLCSEY3rr67HMlsFB9xZkxL6WHd7e7UT/77czeXOKC7oORRps5IWbW+nrw7dbo0LE7L/
4JGFeA/I3npE7/tXR29bax+ZDQKX/i5QjvrxOpA17xCqE/rg6wK6N6KbbtHCuYKGks/kBDklnexz
ue2aEO1qGyLq92X3ZdbeL++g3odTRReYwEkTsFt1P8kQ063Joz0huC7oxXh7L8DRCZPUc7skaDGY
MsD9vTx4/dn+ndFi167MVrQZQJH30Mym4SVsZcHhDM927njzfqjwFJo5tkDXER+72J2KAIiTCvRp
CCKcRDSJxMUKbz4KIE3wL5C0PXkfoNTzCNButEOi5GQPNOWYxsbyKAj4rrG6ldsDqWYUWBRXch29
7jj07tOwYlZ8IGZ4GuEc8WLoRIpdgS33WIPW0zaOn/krquQzdXFJzbqlywi/PfqV1Z4hlDBU25ca
PKyIMsWFFHHNSrjdXW657lM9veAcnflbGX3J4KtaLkH03LlrZrYNCTWn6OQh6rod5DV/Sh3r3UzV
Ww3VZjYDzhqTkgkeJBnyzbSp6kTeE2BNBfJUe153SfSEm1yAV4dOjjteYEzivoETffDFdYAR2y8L
sD3Iox0cU1XM21PbQO4Qa5+Gq7/b8B0dUFFjveI7rPsOsAGGu0ACX5l7TDyYSBU/152X+YNbkJwi
leY6IJ/iBYYOcad4rOpXoL5wrB466cY3M8wI38IdHZ9xg9GZj3eUqklW9mS7x7CSOePvUU0zbdyD
kCvwEHEIannGbojJ9sMitGwUFDg2p5nxH+qgG9qx0x8GjpcCeN5mZb4iVO/tciNu2qUQlNET+ndb
79aUOnfRqvR29A2mPvXAUg6ITm5ekxv7zQHf1q7b91T9to0Fhr7AWJkt85HPGG6FAkBy7Fd11L6J
Xf0s6r82qGZst7jEVSXEBhUAek+DD+xcN2bugwZ6P+BaJLs3OCIo3KiPADxWFUEDQFndoDAusIin
7dowXMPhAawGJTNCk0Am5vZo2upQ9yJjG0CfETPQxjH641IR+HUdUIKluXIyJLqG9yKrhGO7DdVw
A8X56Av8FoykXVdemOIJsjZAuDo7OFqI00VrDhkEs7kdByhHDa5iGf4OKH04lsQGQpDk0IbQs4qD
wo9Lx0pUd88p5wyzcgQFADfxHIBuF/eY2Npkntr5SDILhiauv3rInJngSOoD66pzjxsQQtwks5XI
xl4ogqIqSinLVQQ1D14jYrvZDPmHOhB16HlrkJ1s1J7jCwvE/+4ps2HeK3DV63YZceVHBSJ1CH9C
t0aeFspcD7NKTjvabbv53kWNv7iPQFRmz+H7W8rNJRReDuDFiup9CBTYnuGcbamEJzsvEu3ih8Fa
nrfvZo4yfxR75X4yR2BvGChT3T6Y9i5YHpzVNmy4HWmtZJneLG9HQLJxmAQjHoMez6uxIcJNSb/m
K+7oQlzgrPm13j5xbVcyIRh+F33vBq7C5V1o5LGFOnTfDab2AmZlHrZ7xzuDhsfVH8W6nAyw2jB4
93QTc39NEQyO2uviHyx4GcCkcRHABKpUpfKVr7jKR2H1IyWLFmMajqN/htWMR4cjOLyCBUblLO4X
SCBWvR/pay+upbfsXW3BAn4evT+jipIWn82uLy1g3J7N8EeQg+vOvrnaystYGzOMTrL9pvWrWbdD
QNY9LrsCpYBNIOQHicBl2zFh8PZhZ4QNchQBotCAj4MTh51pX6ZhzGDoGHvba8SkJSRFuGfZFlmH
7rxt6O8Ck27+k/IK3HGB26RanDYI1P5BAiWhqP5jsYA4G/j33AH95eyHLH/b6FlgjJLd47huu9b5
rKYnM3+tkdytDRohh2QUslqoyN7W77iVJlmWej/Vx6kqbObn+CeaDiD1EqfuY25ZJ0RtMyEQU3XD
xAOFj9qzBFBqEDhfkZmdQd0TVWPddSkzHgLvSeWdiQNTd/CPrfnrbDgFKC5ccT6D+UAoKrAFcmqF
sTulk6t29f9wdR7LkQPLkv0imEGLbRVQWlGTvYE1myS0TmQC+Po5xftm7sxsythsXSIzwsP9xBS/
iAabKJ5NaYg/DbXoXe7V7E2F+rksTw7n1uiXTHj+4Usm7EFSBGBDos/bpajPboFxl+7OcIqnzHMO
udHtJWMzlxkDdVfiZttYYNtUwAP+Vqo5uzMCTuRWxcY0WsYUC+AYSCzn3p+iEd8dzINVteRhlX85
+RwFfn0U2rntnicqGQs7GM5Rnp8/moMDdTxafosf+TJTosr5NuA5jjHrL2SakFS4M7o36dw79yGU
xnQcZHuesepXAdOb6jr784tH8i/usDsTBPLIJiAwjsHaDtqDQ9408PGsGx9pSmzbf0qLs29gqq+y
V8F7yYvjsKwfWuNWt8/29Ck70nl+i2Yyhx02HIPpTJ8ca7tZa+KnbaOZyOsKkefE7JOQ8UOsKl7E
PHIThbEtiIz5fZFvgDQcb2e8x+M/rPaBnCLXqbcyecHj9FS+L/114MyadNyKtnwBksfbWccdIddG
J5B7l4Oy31zhRT3O22X0H5Plr8J7Lxr/yOKmk0TBLLQy7A0RIePOUucZh4nXVs9L2kbGgr/Pn/sP
gjavZYo65nKnk2JS9bDrEIOSAPvO/LE0YxgTrp25altT2/nKwbH0udAu2vnrrK4BCRbDDWezOnRG
E8UYSoLuzcqZQrnlh0KY89IAx6E8+clMgoX0sWMcqdIPfmegULn6xhQqNMsLNL1Donsbold7gU1Y
HAM/eZXU/A7noh2/9bQE40QQtRPcWznPfs+lnUSTV6Nza88OrXeuQSuTUT0FIV1lWFf5i80krmlz
mkEbc51aC5MYe33Li2e/baIBrxrd3yaBhFZk5A9iqHm9/5xCJgl0e5vq1dFA9iYYtRPuO9ZYCsh0
pzz/rIzi5LgPi6ADbpAvaf70PoYBpYW1/+wGcZT7H2X3NoJ0m/vpH2GQVXCpCT5ZY0dS5Gg1ZoTA
CqDh0Ioj+SxkajzD5ouXtVEhXgJ8Q+mVGM3G7G6mPq1n9yg78EE64+34qTGvmUFmubRe4qUmOy1T
PpUUdIjB8qfwhutQ1Nt0AXAk5RuR4pUzuA+qrzYeczCdBP1sWKFMl7DtvgYoiLBZjj29z9LnR+GG
2D9PXk1oxmacfD/+rzn3SedMmNvlOphPQsZ7x8FUladr00bL7vh0yS3i5p7XYZk30uppRuTBRs1P
jA8uwp38x0ngDo/JeNKXbSavU/Cc2U/pxuDCNeQXN7GWXovs1evtsPc3S/eWlw9+fpsxWolb1ZhH
aHDqsRU7WGQi2Awvhr0v4NDFu0Lb4tofgmLdkSokbZW7f7ty+VdUxmbSqOxSorumtTbEPbxCECx1
M5L2aOGkoLUWI+H8XRkQerIOj82wwer5hkVp1VA7MblD0vUelH8TCBzYWJZqPGoKiFi3UZzvYsnP
9d1H0AIAwEDQDSBXZpOoVrMRzGTsygw9w4ikZqI/XjD6R/fBR7MUm0nVUc4kHivTvqDYYG540Bk4
dNywpkMZhd22959q3hhJw4Q8OWRAke4XfN1P2xKPrTvBAMBrZMUf2vLj1in92cTN2K4HM32v8NUu
uPmajqEo7ARqqyJ2T1mf3K18kWoYOU4jot5t8rW/ifcE1PLRNh9scbKVT5xpWg0Nyqdroua++QPK
QQkWZdm4lvnojVpYzPPW8T5NYzei1ovaCIf4W5/fqebJq3lvVgPhwPijA+0axr+mkmfOApthcrvQ
uRUXkV9rGgGTM8rjjYepfeXVJNMGDNMebWyr/rTFXzezw7Qct0bLWU8oA4zQ1vsUZkoTLPnPfkjb
Q+24+zFgZHQPmf9CXnI9YA+I5AKd5B4+nPnsmsfsjxc316yhYCHqV4pLU302zketsCpW6bfWcVlW
8S0gvZipT0c7BCOZFPM19fSzaOKt4L2tmd8quKSL8Ub1jb2EFISWfXljGfmyI6NZoH0haU5Mv2Fc
DrYIjZRyQtvqXOjMU9d56r7W3ktS/dTQ6/r4Shz9vbDma24YGNCZoBXYL0sX99xAb/7YuDg/9XG1
DLgnU4yX1bovNSheZBjtfz5+SF8FW4AXz40zH3w72AeWt9PHky9f5jxBOkBLobZTwZtb/Tg1z8HB
z4BdoQEP5SauyUlyu3bIanbJQDNe9RbuDmpt3CqRnWrPODE4ATgieVlo51S7ctzx3JACaT2suqW7
U+XFawnvtm6+S8s0NMdpT/LjkJRyN2rpE5Qmv1Q3KbR/pgiiziPCgPtXJ8xK8vgAvXFlEJmQDFpF
1UeJH9m4E7W6fJZ9/u2lRDxo7Ku52hAMLOU27T5yb6Kvllc4iFi8v83+zpvADs3ISNjTVct6SqlX
h/RsUqyTMobZg9LWdWcriN9mvHievcmM5shvPLYFYRWf/8XbuDzfGwZG8h/C5bkr5p1nBiPvL4no
1dL40NX/UEbtKrN9uXOTcmK0j+OIlBfb7d4JvoxFrIMx2/YC3Id/GCZrp9rhpahRqzAf5ONbWehb
ePvfngYvwg+egHysRz1f+4Z9zWL92qhdQ7lhxxh8EQmw5HVbMUmidtUJ4f1oONpjbs77oW/2SVqu
75AJgSbQtMa2H7f6oC6NN+5hU1lfDaKv0su/sDFDnha3ueg9FbhpPMHROeIIOHVj/zPVmzLBeEFo
mSDvPh2WTeuobYLvsnFRe7JVkrbnVEIHM8NEg9FqEHqamEs6yt1bI7Gd4tjM9wi3uYkb/wAfNdQ9
ThonAB85eitjYBpbLdq64ZQyevHkT+M/KxbhsXD7vSp4ffLHBfRSUNYoed2Dx7U2W0jy6jO2B2ab
xlEhEDJbeAyKMVvPdUzsDsLFndM7PuIXiXqz2uqUEhaxTs1x1yYiNZCcd7GoQ86lZWjL892j2RS4
daAbMhAIq9gLqT73Ld4hppPrMn5QYLHGrL0Joz958IikbuxHCa+n+PCB7hEDTkK/byR/NuHBudnd
Xchon1GS0XCXTeQU7oMcR4B0003DuRHfOg28LAUzFiX5VKTBR+8n1L24udWLUdrobvizRhVlyRdm
7Gjgzd/ccRK0jp19JMGNa9I+Gab4M1UaBpSXnmIzy6099mKOgHGnOUyZ48hlOrfM39PyNWranoop
nEsCmDVmH9MGcyrrbzu9697igNEb3MQx1tIjZYnqh9f6/slLKeqGcb94Pz72pbqZtv28hA3Ooxpj
tktws8EcVHoeECfzFZMfpmQ/nGpCuVXg3QwpQ/iYK9I4tCZxI/6IotmluRG6oAz1fNsOagfliKne
hy+4m3rE6CTRdrLW1mOzmdAsSGVdGZQo3hy1wscE6nJ4ECI9F/MUxjzvts3cl+aa8LHEahGD/cuS
KmoJRcYG0cn7EC7RXjk0Q4KMrnGfO6tN0V8cezk6uM5wXhx5Qi5GzJt7DotCI5UwXpN4NxhyEyvv
aGZJ5JjJzoDJOgxylSDRo4eQTsPxBsbuTgOqTCgEjXsg3nGNqyTsP33ekCPOwPuoCKUdW1DzXjev
mjKvpbhf7sgKmXpoodgp/FuB5z/W9OYxKcSKzrB2+7B56PqEeahcQe/ba47G894+5eMM4blGQPiw
7Q/IgIoXwALa5CneUkDtavPIkOHVo/gF5Ic2dy7Ii5WjfIbBc+id+J9p8ylupnaX2fJRK6wPc6BU
AiS4HdBgKl2P+lkcLNzP3ahdppmqqCYMjAtaz/QVVMBqpRI9GnIztLF2S5MuHP2CRLrXLsganbpk
/ryyJmuvJYg5frop6CLzTS18KvECDSH+ymI4wTRlZZG8aOQbwLbifmnDW3ePh6WARsVyyJevAgPb
NMi1aKz3ON9L5luz/WZr3y1CyoSDMajfMZ1vEyJTqvuara1l0h2kV8H9GRNeaUm/9OazNhm7uYXl
4mQPbWLv7jFPD5aYu4YatAeEsL7H6k18dAI2srTWbprvbZJjPd44O3myCKzX+wq4JIHifVVJnHmf
bfBk5tqudRwQNimT/ctCXKN9NKe/qkYUsqM8oO+w83DmmVUGhi9reBgX/9urEFK4GShlxcSHpP7b
wNOwpPOUVuqYQjilfDw3mRYpq93OxPAkQ3XLyU+zHGBgqA+jMlaGMlYEsBjAuDuNQYlBJegFW007
T+C/HIlRhMOsXcTDNFK7uJz6rPJA6TFOKpMw/ojaNX7wrbz0o0dab5yCw8Qazz2H3zgD0uymP0vM
sTB8NhVm66EuzgyoC6u/cKA6EMq0isCDYZJMEHhUZPxeAu9J+WhWF8yhvBsSuWrL+TYu3VPXpGdn
sgi5EQ0Y9OPdzghMAeQzyvI/iV7bt4dlYXnYtOQraAyCXM9d7+65aTbA7NeNUZ1IS1SRBiXkDXH3
5jpjdixSPdkukubVnfRXFdhfSaGfRJp+yCFp3nxwbM3ivdZgHNet5nQ7PU1Rb4Eg2Lk7b4EuoI3W
MLgxUiWPjhZ4BGMpfPkQUyOsml5rn3TFZLRNI8tT0AGBq1vC+TOSxiUGXsmzwYtdwfwLS3ck08es
GFWh/Kh98AlNfiPxkMHAzRjTc8wtbYIet6DeTYylthg1ypLTICaWMsWWR4slvnxipRSNfvAYZ1iT
ggATK8jFDeDQz6bQ00M+jjG5QGMI/cz74Rp2dw6YOhRQOh/bOHoQnoa5ngb0nT4hydC+pXx+iwEd
0Jn1e7SWtJ8FymzYwxOLdGM5iPhVOxkp8p/9FZgXEcwMrN8TIHTNdKTyie72C7No9248kwNBSWZ2
Wt0rdDw8/IE4Ie21nl997ssg2ZmeZPCtrzUbwr5p4j2D4hW/iQmkd9ruderZ1t3XOu8YlD8m+Uzj
raORzE+xVPGRRFr5bJPpGk2lv1YZzWL1OttcNn2eX7pJtGTBmFcJ758UHGHuZKs3OHA12Zp6hQQR
hEqrsbWkN2W29IYjKb37idCIQzaWuyIQ1lbKvGagOY0bkknEHHAirhrFkIv9VaHMh3EdF4x3JqsC
IznTBU8D8iMeVIvykpm6W/abxHrqsCTDVcHeiDY+4XwEmTUZdyRLfzC66TNHkAIYBt5jmSRsDbvQ
ng0dh7lRQ6ZpPeYYhU6zV1uR414HA+9Cm9bPE86XOblkjG6tJA2F/LeguVW5zrwft3ONEsT9F6Cv
xcsc+R1+5Ol8L6wQC+FuHQKYxW6LoCGZCqosjCmEPM4FMJCY5vTIc7jJiGIgxjIdB5j5U9KH9kAJ
pP1iJWKnSEr1Nq6+xwGtK0g+O3wOPq9W7vzVKsg0jHnKBn+ETuQ1LFKCf/RAFqNeSO1t4qxZCrGS
iQ/zFAJnUWKhnnZDdpicP1UtNk0z7mPnn8STrTn4coIXI8dhD9PWIUwIZrBJuPhbdPadyQmfu9tc
bZA+1xM45XrZGBbNd9aGJdyehTmfhmDu2++18ze3mT2JCxds3z5XLWA65gv6sL/7WMGrAnFlfPdA
4HMVABGwIBM0AUUsbpdM0kjG66rbsaJj1ejDKfNOnNstQ7vKysNC/6P0GaXxrUG0JZCLCIl9JX52
dbZSNO+yRtrlchxcVIOFdmniQif9XPGsDUzPs/potj+0EBrFQTZzuhOfpW3uoRVyXVge8MCUif6y
ukvP9XBoseHMWbF2lFqXTyhOMz2wOOnZEQnDia8uWr1ezJtUxNvJ3io6fc/5I43H1iOGncMbmTcu
o+1miVKLzG4MoiCHJh9HFPGgNNstcUPAzBZJVgTdL2RR2D4n/A4c+D0Be/AkX8S7EOlGjC9Mkv9U
LS6A5hp3l/sASWPAgf246/42FcEDphcVIze9jCygE4YmmXthR8i6DXHatTmeYpRTFzyP9x4g4Y4Z
CV7JK86v4VVpMD833WaUWehjsr07Mb2ZKuJtQZR2jEs75MfGAkcpM2zbKIjtez7su6pYi/iQE/RA
hGqNYyK/zfjW3mLmtpLLTpnnSaeOZIQ0E6QnUuEcFUkBQY/eLo8atB43LUOtJ3b/bGIW8Tjv6wKf
XPkMcudQ0KKn7dOsIrv/t3TY6E048F8dAFZMTviMCnWeg+9Yoq0mEIJgQGHW8LlhLeWsmFNsHFy2
887FPFljNP4Ohv4+A96XfIh7OnPNERs3+HFLTpcFkXNy1o77rac0hioSC/8LWviuPuT2sDLsF33a
xlxnYzocYlh38THLX2oCqw5taGFusvYHJ+iq9mmbdo2NsaZEMNoYYI3jcgI6DFfx0CC5pfF2cXAo
29p+4igZ9QetizwNN41xtWhZBn87Y0zr3w3WVajyX0I1Owp/FTevkzrq7O0gLgap4f7WWZiy57RA
eqeHbvt3IgnSb6zpLscdApTNJDFW+PvmelOZ78RiuWjZTiE3CaellTW0J7wbclZ+dJR2xrqt9lbx
vLjfg9wl5R8Hw2f31WRF2IAgFP9c0s9a/GK1GEkccAw7Tw7L2lugtiAXDKCzb37z6M36sDMgeFGY
yn+zapOwMQ13b8xOuff8zAgbZrWdV9Ns0QltnLhMicbkWtjf3XOaaB4KBn2ILN+Wbn+4i4aFec5G
xhJO/BQ4V0DJ2GUz+1XLgrBVaO1ml0xr1c1fqVP5r4OkkwJz9A5r9k6rbBgIjDpSDVPzxkdB9qrt
NPkXRtvOyyj+mHUOfQiOTqgIQEK7f+jcOnm0y39BLIGOThxVLHEgqeSaHpWj/Kla0JMltyf2MF7B
h6bEWZS5T0Pc+9t0dDduMnwYDFY/qy5tVhWdgs04i8aSNSPmyIGvpboRpaZKNhUQSIVr5poY3XUe
X3Q+9jb/EMvLmIQ8GBkfBuwTAX8P4wqEW5OJNGybTP8EubWr68e6OI3BjN2TAZP/4+dbT7/NTfE8
EyJy6+XQmz+xQNNUzXZRP8Lb9eq5005++WVr+UPG04sn2qOYfy0UVleX4NMYjRZCHFYa5crQG8XK
tR8HjCQJMSWWq+A3PtfTK+s/Lqy00cjtaPJ3sHi/HK1SoSPbUZGqUw9pHCDSoZiwn+DjVrdGl3Vo
0siKTP8oe/OyVMzPAenviyUOICd1LdZYmCLA2YQ/uGvXNVal5htfyK1bG9TPCQJAHqcLOziGfapR
8lRezv3oVukmaRwHMDGLgLj534QWDmWnrs5oAQpaeHGSwd3lgJjZO8A1DIg3q4tLJjnv8BFx+RmA
M5bCBdhK6eV1TthooKHMtp32Aawj/N/0K2YHW2xROeEa3bsBQzrFjDnJ5HagzPk0mmiNmw6EZamG
acMyqVe/lc3ZHPsUeItPjHYpT741Il0wGn+M7QsDrMesFB65uEGF1t2xBU6A7Jcy7ZUm3GtfoZWD
FIP9kLn4Cg9GbU6hUnDg7rbjYZrbc7lgP8cevYPG8hmYGBQoiI0tNd0+8IaFVyokbf6c4hX2i2uf
VACV6MqiXBNMmKo/xizZQpR/zo4+Ib8WoTaQ5h6KjnF2UX4j4dz9ONgy+dgyUOEfxLNByIc9FZmj
eA/d+M9lVHv+hOCfbfqY+73vMc+4Iwa+TGsOcJHtVcfTSdNNntTKjW2ceoxmagSJLN21LJpaZV3q
w/0g6woYN1gneYLIIV0kJ+Tke/JLE+29O6FSTPRp2NBRD5FXgJXP0vKJIAYgVYwWDcbPpcOa0FRc
/b3RfNQi35MMPCQ2N1+SyhtbpKyT55Y8kS2B5zzYjXWFj75Y0aeSxffwSC8Jk2nuPiPD7jB1DZVb
nB1/f2x3uo0cAd90KpgO3h+KUiOL/vvl7zd/H0rHmw+5qQRjyfuXv98UncYoxZLXoAuCA82Hcta/
X87YbeoV1FIouU3er2nYqWQaZpqDXuuH8f4APXX5z8Pv9/77w9+f/f++9/uzQqj/+7e19ZIe/P7Q
WLwFwVIL6IEyxsxiDHkeahq6hmeJW8Aal63MKPhW7WQ1R61jx9Z/vtQrD293oPdi73cxoemkPeI8
bI7/+QmD41UnreCXsKJaRTbO0cf58J8HCcUpVxJvsElMp59d7/D7Vft/vvrPD4Fg7y0ceVouq2Na
/O8HdgYXa9NPNHpLdgA59x1ABp97JmrLFmt0XM/iaGoa8cL7g5Mz67PuD//f9+JOK/cAodDSc4+r
VnjH36/o45GhihlNAj3Dpq9ZzaIGQkaJ0Gz7fPxQAKfEqk6FYGMVYW+Qn/WmMdt8hwB6S0fHPrJd
K+spXzOH2auyj1pu/T8/TqdkOaZv//0Fv7/r95eONZ+S2HDraNEn7YSG+z8P49L2x+/RY9AU6/nx
90EFFp3Qf39s8RwwHx0RDmzyC7+LOoTZm+wWq4nV+F6HoRW4OTjet1YI/Az0Jab9oNWVcQFIGSkt
7y/S8iJousODbYnswNj2j0kuCJcYDnWMLf5WCRoQp5/Kc6IIrY5mcFgEG8w8MjqRmnBk2eCdT25u
/sWg4wCn0YcVAQuEVhTM4+8DAc8BFUjD+jDCfJ8ykvprTeMAHesAAsE69nrrmCzDZ1EkAnc0Zhm8
EkPcaFGbJABJ7Y4hXCGPHgMuBCvq+NpXgIJ7LUpRGFd5RsaPbP2xHzHGdJr+uEhX31Xesq9qha1g
mJq961GjBRhNW3cmiVwgxxnpAIHC2jrugmFM7/poSljdkKNU5rHd7DP17Ka+9prg964lXYW5sGjB
NOnY8JrHbGvKMPrm2lYyX46sJdgY2hQCctT38JzozSx6K6GZ1wQ2C8I5vKYlhYhl0vWuFlZi7f1Z
bESn32cZ2WMdIJsNiyhPTQJkB3virTkvHmzHUao0yhxU+szA0+iXyGRdP1zBHP3+1c4QE36IddCX
LVkElS3P9UxscI6ZTEHlfnY14ixYU35/4dwhoxs0m/vaxO1iNQKSKiA7hn8oOjOhJJ9+JpJd1jHk
a8RmsqGKZT2Evxat6YFVTfdqvvro9XyMjLHqNmlFCZpbmss+pFq/1RrFqdexoYP8z3ILPJGQspVI
9GL50INFPbgkIT08bbDv5p2JNy1d8h9I29iqDaO4Na1+lktrvfFamFFTtR7YekaTttEmW0rakcVt
AstYWTwXzQR0DKkY+TP5gVnlHOEoBXG1RxxC/y8aWHjWrGHAnl6dqi82QynnPxn5GK+tQcaK4nH2
WSVooBC1wEOYJYzeozAtuTURjlqe7HQy3Qc76NwHD+ctvaFVbf77vS6/q9Kmg5NqnMbrOMBbTXRx
kwvze3LvDWywRtx+H4YK0FvBX2la4M9qx0uv7sICR/OeGm3oWIeap2kwEn1btUF/mmDebwzRI2uz
YOxYGVpyRCJnQ5k1TAzjUWw8LkJWJJXscDtRYevWWRauzWAarBNdKpKaOSdb6MvtGedMewYL1Z6b
tg2isexRVSi0N4OYgIWYVXPphF+TgHL6rXuX1Ia+a85x3OHm9UYMMQ7xlQSxPGxHNn1Q8Gd7Ky/P
4v5uLBa8z2yeaHhP+HgVhcUmJXdMPq0C3SwBSXQkNkkQdTKZz9baWQpjOGkEwyd7/J/9EqM56owJ
R6QZ/+xypRxLI/NuKRv5SGGreTdgUQ8IFD4UZQpltDfI5d7/rK4y/dCx7ZvoJJLRfXGEqQnvVjuk
kzQ9VKOt71mzM7179E5MUj0+Li/O4GNKHWIiPBSAbj6ysMd1hsfCi9/gk3lMphj38HfovmBnjZZq
oBRzokKjb6KkLmx7GzMDWzFj3i6/TGOqH+XwyLZHdKIq8C8JydcjeyIBzU0zvDu3iSO2AshL2XTy
MhnJg5uQ5+altsOKPZ0Xq+j8yKQiDAFuGaGGc2fng8IkoghPxwpeWwGIKWbZMXFV13wZlJKR7e91
ydmMF13tmZE8WiNBU8Da5ya4E+eV6oH+5iX+ovlZYsU/sUgMb8RoQXOvlr+t3z6z2gL/a653Ry2r
8uegJ2CDZMLLXrxQK1VRTBWxN/VChoaFE6XTqjN7W8SNvUKDlzz7d/rugIGWSGrlbMcO99zvIRU7
iOYVxOutk5qPbjfY8PMVLTC2P7BUBVlDr5/VsWNjzxF8jTo6dgZ5WQflZeAccnqChPbcpMadnNpE
fnqnl7jMwGQi7EOBIcHIs/+8vzxSPJqpxgPKIw5MNaVnoZ0GB0pLWGb4AKe4az/UkutXC5RLXMsn
PWYGrAuG/m7nXbt01s6/b6iguK8UbfKJBYxJtqM83yvJ9lCuryHqWs99z/DS341TrEPj4Lr2hqFt
a7/BOayM8lqkaXJ1n5LG0K4Jh9XGyNg1wNYTfnj/nk9tsTNNog9BjFxsuFyf0rK8i7g/pA5YqTRb
9P98omdpn/3GXPZixEQ/NZffD9yiGGPmFX+sLwVBEG04tRqFXcKyBiwEAVKPnZrD1VAVbELenCsG
YeSBdPkKEti80sCYVwAFVAN1hWTRuVu3tLMLiKYMf2mW/+erQTgouSNmSGT/KJlipqUOD2GgFW/W
PBg4xSA4++zBvuN1wiTtzTV8clKAkpD6NMn3aUyaswKKdfBR0QoLJAjpmew+YSkuk5AdQCZ/Cz6v
QHB1ppuY/Z8h9fKt65fxEZSF1NnaM7cwjlID6udgbeJYZ3MEVKIwW0qEH6+wI/2+WBYv8o4R2M1i
zImLUCfdHle4qJOYAagiYj+B7Cn8wD92sNZIII3vOWuzvDr90c0Oh0+bWS+y8rlQUHRncnCOiPMd
ee38UDqYlYfCIazF1R8MGBJi7Llbz5abuVLXybTDoB72mHcpdGawS0vy2I3LbkjBOxqmsTF1ur5W
QH3OkucSpsO0VVilD1n8x3aq4MkxQPSafQljqIuCDJ/maPV4Gqs0PrjxCBGSDFptZzqnynJd+n4j
2YWIWNYCfpPOQ9W0sDJrOj+8W8re1Q5k1hqS7KZihFVZ91wABFxQdWf6z/Gs380knU9QR6Pmd9md
wT6se+oHs4g8sXPCDLMc+Gfu+1e7pSfX/UwclJwJ0LEptuCG6/R9NRWcw/0NMRiwiSCHDlyApehM
ybzyOkqIfFbxD/xMcmwXsN7FWDMqq16BXiDClVFLZ+z6NdRyfYAj3Cd/zRyMKJhf/pg6PgbSNHea
f792lk+Z5HtdR5HUQUqeRku9sQUEXraxnI1O/fE9ui0BomuIbfzr7HtdW3rbrnJhd/tOZzRoY7kF
2g8Z2XEe68wNGDFBPK0876zzqYmMzDUPM6zm+0QJsaEALe4/QbYNg2n5NjOkd7QGzF7pmKxzrck2
Wvk2u5BKMCv0YKRBSyezddQJHwyckQ9Woy6DPQwnNs1eEqiyr6oEXOZU/Nfn9iHwF8iCuudcE4Gc
t9QNKjzOsUOJ0ZTbGtoYs7BVnAEHcDNzM0AFQGdM96ndjxvGHHc3rZvC5Q4+UhNsy1z0J1YLd5cY
BR1jhhnVxojgEmuYLPuHPi+1D33ItqYvnsrUvLZ938GeHw4aoT+S2OYSsu6efy677yjX+h3pcm0/
6upQGzrkkwqshHKW54n1KU8eWcYTVdvraKUPv+Xfb9EXQxw/aL756Vst9hPlUsA29ZYBxIRLyNqO
96CBDihyOxtzhlsAT7qTjThSIXhqfs4Aq2rOE7ZBxlRinetzZLpswWXcCsi5/NRF9+qmgAdij83H
NKjRJB/ifJCs8gUubbasA2YPI69PQKiGLlTqLryXef6rp5DgPH36xCJA7h8O8Vq2Mfj6tLuL1aTT
WgBDin83vtqRCp6IjW871m6Y/xlzL0AaVY884SO6PtMqyM9+NPDC9naOL5wY4dYevE+vsZ2jPn0t
voMFaz4Iy2y3BLc/DD0xwVK2zlkfHeLo83HM1YeoISbqXY7BbDZZB9PwfJs2wVjVf2uwGMI51wAl
Dpge04fFwc+V4UQlL9LJsES0AsMjnyavWLbaiLScjzeCwvCpjeo9nc0fw/ZAjebswqlMxK1Kx3if
YwmPa5z5C7O5EXexz4kbBsLAR87b7wgFBKL7TVj520ATEYm868Ia5f0rmG/1UP5rzHI3euS5aoMX
VavY2lA5Rh/1OYOusupZe+BBzzB7+GKs4VlpiInpfbfX1AFlc4s/pjeXGzv/CBiqbtUIIB0g4pll
RBhzBHsH65Hmf9Ce2wLOpsjL99EZX9MmYTsGaq3tmE9Q8JgvDxFqqd6U4l3vzW/IieVJEPaGJMoT
SOEJVwRItdOWW6ezxuMMOGE0QIPYcZQWZR8JAOiOzLPIwp0ivPphGWtInAzRpYOhUCUMrn00eXKU
HIDQN9ZwrQ+zyB9NytK++Uk8Ld7WeccCDAPMQJB8W0X1nrGRasOmEEg0c7VLR+iEbQCVZ/aTH1uZ
E7ueicHbmgGKP0VmVtNfw9Ne2JqFGbxmXjNTybj3HWNwQGWgbOjGZJzTpvmyh3fbVRPW8u7zf7F3
JjuSM2l2fZVGrcUSjUYayYa6F+70OeY5YkPEkMF5pnHa6yn0OtJ76fAXWkIBEiBtBAjQJqsy88/M
CHenDfe799zG5/Aezuzghmg/5pCjjujUTukKVxi+olpyIh4GE3cGIlhI5YOyvKueETHA83KHxZss
8hLuJzHclAXIpWZTPRmKG7o2mb+U3RsXHqI61KQR/H0AsREG906ZfrZ5Q9I3ylH4WeBDNb5F8Ro6
1O6fqJrkIcpRmmiW4DurGMZk4kEk31mknnpXHexheZkzhkpNV0iUBYaEgmqrxj6BxQMxqwaDUpX4
2chcxpZ9ygmm+nR0jDO/wvY2ec7tGi0SobV37MmkvbC9Ty0HqS5tDklCzaLpobL6KzqiK2cmKMLc
tzVB+lGvX1din9yauI2X4z6YYvlCsQf+K2cKMvXdZoV79tex71Izl+W67wEzyCk/s7vmJeU0uoOG
cajK6BJOE71IVD8lrAyJxEkIcCaRNbc7BsBOLfM9ZyrmzAo5152J4Vlk9AUNlkk3NgHm0cd0ci8R
xsHBW6AihP0KOPWvUJ0J9s7mPjPm55rKDvyu9ManI/+gpxZ4D3OKLYV7Sx623/bq5qRBXAwFoUb3
I5OYetxyB0/aRadFzKj50miVepuG/mlm6wT8oo4eWNNdpN1DxbKlCu5FJPKB1yQQqYu7TLnXcFS3
JZd+M73THsQfr+K9TktubUUd/eQtD4l2a6Ib5lVDCgA8R35OStyaTegeQ/EAl8bcDiE7WoeLykYw
qMvHscWxASdSC9c8ivgniqfvAtVpYydY27l9bssSyznLHB5W0Xz6HZYzUef3SzHTY2JSLVwmT7Q2
nkYuYbySzTYpQfLLEN55ya4Eqmd46cHknegTkTzGDGfNAg8HbDEKsGZwJ+BTLmhflI436cq9f7bL
9ohR9cM0H8a+fqzLEkyCpDLW03KLr3x9YXAmtvN8HirWnzC0j2YTD3sdVhVTgvbeTuN3j+L4jcMm
RZt0ecnbsdgV9IKWmdpB/mXTn6d7MyGxYEFzBTStAs6jLSV/+ZFTFTow+3fbmc2+n3iRGpeih6nf
mSacJcMn3edmj2ViE1sq+oOp4Unapp+fCt8mCqgewHzWQHm7P0k4b/SaJiQyhkexRitMiZs6Uihs
cvcjj0BYtmQzshWaPat9a2voEOEjUxayYdN1hi4eaM0kpRmbaySne7oH42O7vn6DC+NGTFxEYz89
mz5xVqGeYs+5ynoDn8Okf5uiDQMlBpgp5Xe2pv6k7TbbiQDxxpT2q2X1kCpnENBTbf3oPr/DOtcj
LMK2o4bhJpMIe9WS3sI/pkcgcvZGpF75IiGn0+uez/RvkKWB82cv14D90Ms8gWrIA3BYahG4LQFW
Ur8X12cOCptrbBPcn0CAgR+ogFs0BSuc8ID4NDhYYE8lYhZbDTZiVpC9pM3ZoXLx4VSViTaCJaE2
cpwxI17PjOwpFJHXwaftmdEBH+S2gfxf1ae8lu3FyJhdwT1Yyvyq5uPkSTUes0lf+SxSFoY4u3Tf
RKgvLM0XHfm/dKgoOu8mXG7Qo2bLfkRpA3QYS3bu7GNZdHuIiv4mb93XzK1At5SHtPqKjPqaZ/Wj
+QvRgzZZkrIh0LTS6Wvz4kXWdZ7qqzka78rQanYx5z0mmw7HRcI8fOdkj12GKA4OKtIyGuRPAw2s
yxRVGSNooJrdFYDCBzE45JFBlLeGVN8jtQPD7G08JqRg6DFQV/atm0bjuShOleMRgmlfZ8arvIHq
M3V5y60FgPWkTWi/nK+3BjsGZ4Jc3ozQZJZRHDKkCS6BXbTlO0cQUTRSaHt4Wrr6GY8P5aIdx/9Y
NObGX7z+DOF6y8HsA+8Z0I7IBnqAbHTx+mnZ8AI84VL3i9S/K2QcVJQ+bEevhmlouQ8YhjGS4LSg
NWp+9Yk6Oyz0eX87WvJF0Y3FdITcncFgjtLcHeXQuMNaY8bFbGC3woLBOO1h7iSpCYOaGbM2f+gt
XVpW4FyXQZq5PEBwdIIlt5sLh6TXdmIYDw9mV7n1c8ldsU7j+kjVhr8ZAa+4eYKQKwmdZd0FwvDX
QmCst6O1aDgjUQPvl7RaxEK9nnofCqNlLXBzJiZWgxm7VGKbTk2+VWv1DyCWGNcd/UkGMMTZhh0G
NowiIv9BrL0SyqB+aOycmH8MRZcGXxhmDU5RMPLgsz2QMGFBpxN/uBv8YyNDgC0GVzqdWqBAvNdC
3EOv5YwIgmRDURXe3fbVWyk+1hC+dJ3+0A0WA9Wjvub0ncj+KHL52Mlpudd5Rt5J8KfnvsAcb0+0
aNA15mzSXFk3bZJdwhAIdtjPccAc5raOREhLgomZpM2/xShZTT06WLz8lT2DD3LkC4yZEx/GVl2Q
KJudTT2p1ehr2b04mRSQ9YbAT+lxBNixj4bkg6gXx35RPYQIDjuKla/16vatkqndQzt97CswSX4u
sXqGqOJzZ151ABRDTDAHP7LwphXiI10YyUvXOhUDi7muxYmHkGUltbZhrH7qmFIhB9YKpxAW676j
gT4BWVmjWOUe4eVQtSTMQoNX2BlIODi0ItaSvZoymwfmdsSAfKJRRl496SrkRiDRI5ca2pWMvgtk
Qc6UkE6Yfzw1k3VbSeRqk6CyvWRiv6Cjo/LVB89CIzbTfibRNLQHVti9b/j+3sCBaGpC/IbNfDqc
xuy6K4vrzmfyqbqipl6Rs5XTYcL2kto5rpDiPGJnj1tNuABolEhI/swy3susNI9hgyyvmagutv5M
qwxY1T3d7cOWswsha0mCMbLSC63Xe+5+WTDSp2GGmF5p2YA+TmJgAWNXjaAd/NCCTcxAssxQZ0TB
+GMqYFSEC51t0QvdD5tsna5TbnlfsElHeVAXeODgjTFgvxShn+26AQ+qiPMnOk2PHYZUbErEugE1
ustwiQUBlNCFw2iq8q7PjB+zqA1yI+60jbz6fjGqq34UHxoZbUuRwLyh2+Pur59BCqyCModHGjFT
CFxGKZR1jPkxYskMpblS4DFudTNhxyinXkspXuhw3FsKMg8VgORb6SntuxEELVy7Dkd9k8S/oCex
ulnespIfj/hthmdt1WcOd+VR0WwUpA7xNqvG0xQntt6bCuesWd5pasQZj+NXm1Mq54hjbi0XKuAg
vFO0bleJyTunIzJSpT3uq6G/EclwxhN5Goxsukvm6bfhZsq5QG5dC8h81pEdoJELfIE7XeaMyJjT
j34godNiisQSlLAxrR8P2C01WJuVs1Nx3JN5/5Hoftob0AFae6JROht+k6V8HUK72Elj13ND4DEd
l0ATh6stzvWjDajSzjF7pJh5/PCaURHjBy9ZPdokIFgWh/6PaUYUrc3xVbeUH3mdzZyb+ntvUtlF
teVV6DVY7SAOJllbXDMle23Matw6cQxBiDpdiZTK+QWHTiuXg614NdLCeOWoOV+VXsZQY+EW6sUG
0xQeuUrOl3xU6R2HyilHHZ6pQuc0Vk6HeiiOHKMvRg/xgbZFc7uoPg74yyTmPtKhzrEXMfVD+WsH
I4ZnHyQTnW+HNOEvduQSpNIld1vqYEiwWdaFnW2lz8cs7otoh8bCR6Q4D6aLNBM7gVor/ZyZ70UB
SGg10MGQNFbhjjZevhlrfEOZhF7M75rnMjaNmGWX78Ms28ewX3sRy4orEga/uF7iOzMnmbIQEY8w
OrHLJ6yqRAeKsfXY5qb9YkTjaYZ0vyzT78zEc0ObsLdXzB8upjDu8tSJrvHZAslJX0efCvqMknrA
D+THmwhaEPmOpqNojXY04trQAhmu4RwbkoMm7tGRjAkSGw+6H8fTVS348PN7D/GI8wgWRwbrli99
xDZZcqySmD7ael0wcOtkdcGfTwkbNhGdjW5ytFXzpCohmYnFB3tiadaze5MX0V2RY2ixGfeB8eCq
2oDZ0lGao5BUp7b5qNMPs+kdOJ5T4C8+TTPsuHPlfNk0W3BVhOgyxisx0cl20hYfk5M9dGunT1Hq
51aRKF9KKLE1EAv8Q6zcKCJZjn3O9z89L8RlaN2oLAON378YFOTR5vYxc7fYTpZ3O4aUwEQTydC5
LHnkTNwLXTOeZwt2ohgwZJX6Kdc1Lb49g0LM6vu5W/TzZHfgnKv5RGbmGss+hn5d9busXBQ129h7
UZ43maBQIAQ3uLdC2CV87rcpVZ8OpvnRRWNPImL1Hb00cr1cDYQWdvkS4VjXwyFnNLiVXUolm0Pv
zH/7Lzwylln0IAaTrRUnqLtKtl57YVw1bQgOsqpn2CatHtpTL37rNsHnmocfRRJfLQ0ZAwCc38QV
MJbCbzX1OzOIAJsCtGNTi92Yqa85nx4x9JCNbPZNh6XVmh9z5viBa9z7xrmTSKT5WiZe0kCGVYZ+
OJUI0Hc5rLxuGE5FGDqXiHN6GSb2OWZBwZnVkxrAik1vITSVFpx+BPfB6WBDMpnxk/K9MBFNh7k3
WIKG8zJ6HPYNZ9xZh2Sk34SSG+/YYMg30zI9+Gb6gV5cQ4KAY9s7w49bg9VQhPrMsSsOUMDDDa13
FIHBYStKzPYNkSLs5HxLKPn435uk+nXz0IfhHS4Hd8xeGkzIY9GyUZeAk/Dj7JIhxloNVGj0fITe
/i6riAwuNHUU9HvuACkq6ixINlq88QZ1U6PwYLhhieMNs0zekkxlxFgplGYc3X4mxEW4g97lsYvm
1Nq3Zmm9Di1mzqaxeClcv91gtY5QkJdd2wlFXqqssLgSOphxVnLuohFhZolK0KU3KnQ46tUECQfq
MI2QtHAc4xqzIkwyhrfG4mPxk+fVcwNLrLSM9KIt0AIkfXgXig6HyHRRuBk3tj2952VGDsbO3pTd
tCe7iz4pFDmYBjdh3e0qExZO29fDkRbgm3B2j1XbPgkLSZrRIQCF6Fpz3SVkVP7UbUQzmOu9y8L/
rDIKX+f61vTSJx3jgs6MpgShlG85Qx46CXprhNbBWImpvMO2yvPPo2GSIiJcycBz3A+qJT3kZaRi
aupDTdQgEztMnVGz1ALs9VyQiKCQT3ZPfpnGIE59XLF9psQE1QbWu1bCTZhuKVt0Vv73vZGtTTM4
hYVtv7R94/GmurTC5F8G9ZSZwm3kCgIEqJRAAkn/tqYLwnEgsUK12SYaqks/y99k7UQfMBzG9aRp
h6j3TBRxRfuHDuKmMuwPJoCfEaV5fOwgnQMzLlxssRHxmDLkKNo1X0ZCx4qs/BN+nlsVtfVl7jm2
lXK4NwZifL2BTBv9wQRySScocxRZfBFhelmshPZ6VHSjdt9xk3HTnJtTwcqBtkppR8OUpSUVsh2m
HDLW8OK/D6P9RymLfWnwOF0hiOST+gw5wm8H/D3ZAoqXdIXEvxgeMjq7tnXJaGjENk3sa9rbHQ9u
3Q5oVK5NLyy1G6xKzzQlscicch6CcCBovsjoGk/PnjfCOWA+IHJnzixgJB5+oWbALdQTM8ZCPqa0
n/gF0r7rIawLxyNL2n5MOXn50TFFICCzKL6FTlRkH1Ngbr4N5sz5Lf1ZBn0otk5H7w7Xx8Myh0/a
88Sl18cJ3uG5s+o9KKj45PTTd9SqlKGa7yK8lFvfjYdHXPW4xMbsKmdlnv20PTSjuM20TwSvxp3Z
4s2llmM8G6DL+v5Rt7T/TWQebdvxGZNsoYBvUgxEOFnu0JJOlEIA0msgf2uzW/OhMOuSfHz2W7KD
vTG+5Kg/8Nj8W1uZ95kNd6cNvS9WZbRguWCMmdm8OkNjWIomg9aSoO/42CwhlIEaGYmjIwG6WwCp
86eEqx+kmgKkpINrXxoUTzK3748cO9AFLDsOpF9+lTV/QZy/NMxLGWhi0UqSdquNHmRO2ByhJ2ag
y7NzMhDyzNDCZNJgnBiaPz0i8TiKP6MBV61kFeVbYG7dsZ90M44bq+UzTpM1DY7nSlEGNDuJ2jUt
knxLVHJkir6Ke6IBxjehWFXTvPdyMJndwJECtvqOKd1V7bHCanVt8D1uZOsTmYumg1NU1W6kESmw
OGklA8b5MqHNbhjNj0JNwPpBYNiYxkqUnRE9BQBc4wXp5B2oj6Q/kQvGrkyNl3Fm0VoUHAziN5Af
0Nw8rBZVD+JrXIrXZTmkWfWnH92zFfGv5Y6kVDc58g8hv0Y2gz/BKMtYmJT14ak0/ItICH/lmLP9
yFQnM5rvS8om2cW4P7iASyuzfOXsYe4mjwQSjo4Cq30/LDGzeY+RosP0vXumOOixxU4EvAKQUz+j
kGn5yP3qoKUAAt8UKz+ivHDdQFShWdTg9oOsQRJqwnQFY+UqXJYnVhqKHGe6A1JW9C6hVzov1otx
RhLBUvmeJieG5a1zGjiEb+3Qg18LB2djW9V9Pl7cGay2Sm5pRYWXtLxV8ftkWCd7wCVnmdySSzpq
tp0tr2m+KzhggfAvibM4VC8YkhHMRPcvAIt47zPr4bnJvN364ajJyjDJKnBSTNN1XL2b7JBbm4kT
+37zZqHu1NT77Kt0fklyTf2UZmUZ7QpO/zaJQemn0w9fxVWeuLdrCHicuisg3M9NH8F2andZ4g/H
pTRIgqJp5zbA5iUa393WpylXHefSJZeFWFuHbgXW1rxr/dsh9oEGJd1L7MEV9R/LePzKoOvv67cl
5bRS9wB53VrdWHn8xqGz3lZWK3bafmMFpY/UHe+W3rgzQIdidkF2bm54CC/u5ByxsGuMgIqQjc9k
nmrtn1qQdsZnEa0ygtFM+5gCuv0isRwJHx3JsqCnuoD8hCk/GZkFRpwwEU3Ko1zZrNnXhOZ66MqK
c9ZIAm6IUUyp0UZiGo+JbiRwrQOXJihZlvIOjeOA8+1BFC9WuQR0+Fk8sC8ir33SMyhBUVfFJ6N+
zvMJNDnUXosjE4coKCOSoQxTnIPZwnhOF1YS07XRAEV/EcwX54HslByjnG6j6cqP8oeocH6L5VKT
SfH5kCcok9s29j1gQJDV1YhCGyPvcMIm29fQTJkX/lUnen0hWrpe1AEuouJfPM9+NRce8axshl2q
vg0blJ/vNDcjjUd73vCnWKIX0E/8ggGeaFPIGrOgtm7aIgxMhWbiIkcyABiZQblMaUbY1PDRPu2M
+RL+gy8v4tjkeNNTjnQUxOOQwi5AkXcEqj7HrCzQLlxb3uy2uWMogZHAs38KJa68yff2aDxkLFoS
zx3QhXix6Z9yPlVENpEIrkWAlcsSQ6g5Q5SQRKGSEjjS1GQg/72ctXfh1w2W7M14NIz5Tyzb1zR2
DlxsHiaaQ2orJBtr3/FkD3irUEhjD3hb7CCDEx/0Qh0w0BkwrvLkCetIX3i/dRFLSqDmUVKoTV6G
xoG6Eg/2qQymYriTmdXcGZqcox23p4IZpyo6fcij4UY0PUXDFRfhcQxPnlN/T4wIjJmRVRq7mII1
ocd8uK0IZnF5n8AHlEbA+YXvVGTiZNroPZBpTpweA8tHcXY76xs3neJFYj2gwmDXLUzTgSkaQVWm
3/Fk3JdV/pjaw+tCqxbF9/q78q1q13Mwq3vniO/iO2397ISVfZeTtbNk2weEibqjr9TOmoB41fEn
rUAuvJnyygGjSoaOMteuJbkuiDlCzZ83RU96pWsATftY+RlkXUfmYpy1bTxjyvmKoVXuonF4m5OJ
GUD8bAK+3eqCdIZ4XGaEAgeTx5JRyFr3SAIjctsyuUh8eQ7sD/tsVmevYcYRvcVcS/uSeLfaGUWo
/GB/d92fcmqfZctR3QipLEm7u9rQ5z7jAlJN5UfqwVssxDtlZTTeNQz4szaWu8ZJHgb5Wpn5cWmS
7ApT/laHO0EEepsR6Oo70PnG+DlI8V62/a2d2S+d4CA5JPKM1RpSaBVMRFC5t38SmX4ULW6fbrDA
iDrpTlZ4ZgWzBFdpLpLCvGFMMAQWmssu4YU1tV1hrChvW7ZcYypf5t6pz+7I/0EbOgs13iYN/m8d
wcVfnPAudYiPRwCViPJByBRT9qhNj1kq0ubUP4c+0qly8R77efbWVHRXpHXDQWzvk/uLyX/Xe93C
xiHeQrJsXpkSkIGHPLlSCQ52MkAskO0EFQIOyd659UoaX4c1lGE1a0e1Xb35NsLHPL9GDihOq4ov
AGFK/j272Vn6Trk0HGmGCA4x6yANAcV4QnCTnyNiuXrdQRG/xphke2ft/Fm90JoCNzdBNCresDw2
+8HkX0IVwb2Oc5Tnx1b8tuqm33LObvyCJkOrmG8GLGBB0qaIuOILQ2NxsXyCLi2yOx9PWB3S2ccZ
sfewVLdmkr+4j2iC/hGsKQTkFPMi1VFeNd7WU3+35KreexzJJfsdx8uF6L/hnGTBWLdJb8d2PdzM
0dMgs0M/DPLGgdOkLELYnmaPN2N8ck7SnkST/ooqO3bdS57VH27cx1C29F0V8iUVY2D77nstWW5o
H7YDeuBX4bjmDZb+MbTEbzgyArIozRNjirZVQEGK8IpjrNsr7TwCoH+pNRwmMNFBqbhclY2xGxL9
oTJ6WKdxuur7vNyXureosMOQ7O5ECgLD8xwv8IV8q4URaI5qASbD59REpbWofwoMOtA2epghwI24
t7B/ErtxqVpWxU/KlD5IPNfa2ziYstWKJ4r5hyoUDh799KSThdcOEWGDhfOSW86yAl1JLK9oMBek
2GzWYgNtXonnxMMHh7RtBtJFfbZmBpZgE9buIOPUw0HHhrAjWPcVUSWVhO67Q5EvWFG0hMF7MZHq
D7Vi9FhBzzqTey4r2sRxNLRwUbqXuvILHK0gIyKdBO5Kd8hxOJOKxZ08+xBajebZaaCWEOXUNgwU
nYbnImbfNlODXUk57sbjMBJKXKthwuS37/QxldZXNM4oWxLuYEPoFhCHC/Yc3WC6T5LxOKZ0DNcr
xWtO7IaEeP3R1C5vSElLo5U5f6JRfSweXTmVShjvcX2ORcEW4WRX1xUD+W3eswlU0vme/fcU7IVF
mCYAq7UGyKwncL3pdsIhFEg8/MFkmLhj3DWwZUGOK2g86pkITuDRAgodCP3Re8sP8au2XRWwXZ7Y
9eZARsZpaf0HQ6LxEsDwW/sAZ8KgwTK7qtdeM2YbROlz7xlNH49jv/DRFAYq+NhQUMJZodM5IESA
pgzsOE427p8JJDx9PXT1CKJ1jMSZUz1PeckRJoX73wHtRAnsnfte/jiV/nV4I/ZDoTx6HL9rD0Gf
1qJtjpMiCfE6cjHU1DXD7KJwyx5UzqJUEj+rzD17SMi5Fk+lJyYuS7bySLkxUOhKqp8i3BL4sOW+
xwe2NaLS2M+S4aW0zINZdQLKhHu3DI11EBF0hWqR215PW1sWd0705o7dNWiUiwKolzbPRviLsHgn
reKRC2wCcwJtmRbrXeqkz9phxtfWyR8yJW8WtUnwEjV1C0I4IFUAIFCEu59j5kFJUltH05DPVJNV
io7tihxLHVMrTmqKzgY+zlm/8k6bj1Kzas/4swaFe84VwK1wpC/RZxNhoexmeqtD3D+l7o56XVC8
4mK0+ieyZvjXvOhVCo8G787G+fFq41PU0t0PSfrrpFZ9GCwT45idgcdYuHOzdVwXrVY3iJwnh1zg
GeMoIeTQ5PxvIz43ikArEsk1gzMWaR/LeB4Cz47fbcd4m7hB7NVQvWD3fOx8sych9uCLrt0vlv61
JrKgTUYrh11iRan5sOUrmAM/CPYfdfJctz8xQFl4n/jHp4cJ508h6BOA18jgKpLTCQ3mB2vTroy+
WL7AiK8YnDU9+bmsXX+ju27MD2vaJU7n10XkGHnee3tkKAopy6xPCeQku1CHOMLUVfsXjBGYF6P6
zDmfL6c6a8KW5FrAkAIlpo3VgDWZ3fksJBofYwFTWq4LPLFPWqlbnR0Hv3hvOBUkU3SZl+xdLCxJ
xrSvvPfW4lo+hlAwZPyVGexD302pqK29b96dOroT4jWSHzxx55FdMIcBBJ+RyaB/xlJzw8EoSOv2
SwGT6Gh2HF8JzFLgp4dnf5iuGdMHtbcaKvgS4SbrsXyj65pLN9cBp2svoBwogt8WuA7YZDidmoep
xz0sdrL09/4ts5Gd44CUyMU9B4+PdrB3XngXImX6kX3vQCqhBRupE1eCmhhB6PAS5uCMk+KRBPfk
6t9IMgYdfDlvRhp8Rl+cVJoeNb3kTg3GgYOq5pXhRvpe4brmGL+R2jrE7vQUddTZ0qDeNHfaGn4s
8SyoO2I12ZRJtkszHk+oo7Z6mM2IO8q8iQ3vRpc388wV6P9u0er39M/fFb2WSRT3/3r4U918Fn+6
//Dv/+GX//Gn3b/+9XOqRYPP/vMffrLD8NXP9/pPOz/8Yc3s/62UdP0v/3d/85/+/PW3PIH5/5e/
ff4USRkkHdGn7/4f2lhNixSoT0/p/7qS9bVK//5PQZWX1X/5T/l//o9Muv78z/+KP59d/y9/E+7f
Xd+Xlu867mpapyP1v3e0ekJ5pq8c25Jc1f5HRavgj3iea5qeUsonh/23f6todcy/8wdsm1/lfxWZ
q/+TilbhmBTB/kNFq4XWJ2mKYMYoPJsWWX7/+/MhKaOOr/3fFXWZpAy7aZ3//5PO/+cnneSl2RNs
6xpMF82wyHmGXJgkZ57LIH4Yz8mD4CR8Zux4lTfomQM/UOUyOsGUIo/RuvCGKRRDROHQTaN/i6y4
lm49HVxnOUo6xkWBbKrJ9SYIpFsc6VzgvJkW77Z4p2wHlufkABJj/wbiAlUmLp5DzUhplEQItNc/
iMUeDwrz3LmOV+nZAB7TVtMzc9yzHTdXvh4J3SVgfRJFTB9V+BpXg7iaKi6OTh/Ne8xV9OoYxaPZ
rlWuVeewyR17aZhANsD16foeeLWLhSf3z+bkvBltmwTmMmKXh+usVXlThQhzSY+lPwnbOyl6kDwM
m+22bnD62lTqhfA/nIQ2EUK2W1spByLpy+wO/nUkw6923Xu7JH9rY/4op6LxyfYijsx0KhjYa/Zr
1JUOWxCH1CUSE6Ybdp1UXHACU5OU9Q2GSmaIUfYzI2Ux5AB5UrbOo+/r5lLg5pSmgZlGMq8JzWo3
D4vES4O/CjfTd5tDbBm4jmYhKTMF0s8vZ0Z8sigDc3RurSGGNSK54djkMULUQap9bq22NOEcDwxv
ho8e9hQlc+WjjfZ7lIvz1eXefVLN37N+iIaZi5g9hYeqGtAh6KLx4ipYlEMCJmx2VU+/YDKG03nE
a58bP1ixLnN029TLU0yMiLAf0RnVmmeLfneP4mbMQI6/bzlOlimeVSdDQq/M+J6+L8wlk/xMi+Rq
sXwmNQMwZXIdRKtSXHBChiQn7YGjViFNPAbNM35a7iwZE6nMr86S4+wR7F6KVIeszYSLrkCygHtz
uS0hJ9MXCSUCWQmIu+hKLCJUbUSW4JcteG9dDti3MccdCbAjQ5vxKmQoAjwopYSkxg28+FiRDawa
jZFtaT3nJr86JLR1bazqN4XCd1E5rDV9AMjCCT+U4aQVZ1zQURX39rwrlvPQjydzjO/mEcUnIU8e
OA1CWUXm9ZBB4TbKds2U8Dy2Ez3w9oi3oImpWsqy+EJ2ZB/21i0cinvDCsttbMxUwVTIPdzKb2fL
J9PakhCLgUtA+pmdYJBmvNeSyX3NJ3Xvz/Odb0VfXkeqLjQYGs0ZBOFQvHDbR3dYHQJmVV3nJP2N
hld97jV2qzD+FhPt8Ezb+63JnQ0+Ws01i9PlVBzR81+Yftn7ComN6PJv6uB5XS69b4YIcGLZTKWk
pLmBmEQmKfCVq3lYd73DDakMU3s7FvJpbPK7/ip2iRRgZBAUkeCIafrle1LpQwfMe2M6xXScLsac
/YQV+ilW8ynAXnsVt1Q45Ms5J5pGTmOOdksqPPCvcGoyBai6GYvnTs8fS+dzGk8qhV35YPf+W49e
tPF1DDPE6o8ex8/tGqbajmssw1QUJE73Vl1b2MNFcTbAg49GRFFkJcgyZeoSg0/jB/e66cZp1zML
OCcYl7um9h5qi3n2hGutYN7PQ1uFnJ35KEMN0VvKqhtphg9u59DE5lcnX6+5i0cVj4iadkxd6Upm
I3cF7tI51V73UaSwdzDBxoEZ6nNoRdMls6pPxROeutZHJ1PkPxdXxR+ps7PbM5lu0A7Q17G64mfA
/JI5gS688lyjgtcsAXX2V9P5xZ9xgjoudra6PJXozpe0ax74OBngAnUs99C+001jRNn1UlTf49LM
TzTrPmgo3cAU3VNPShzlY+TFjGk8jozxatVgVJ4+t7j2MOIBJXIZoxs2fXc4RAbG/wzXICnMSbzD
D+LsZBv9Ur3xUJnRDYGqkGEdScx1wfeLnx6lCicfw0kLHE0w2OqavmqAQwaFRkIy/J1ESssVrDi0
aOqdI9icIUPoybCL6yU5kTzDEN35V/WMIpOscFSPm5eJ3SA34rt8gplgZHER8K4su7GPkTUAznAb
st8sI0kO6PrWuVZLvR1xpASr/altq/TkzujSrGLYQEI8145jI5iasMWUg25Ddzg5Py9YJxFnJwlf
KXZ8nIBuxtrtryoc4kHfzqsZEz9PqqR5+esHHz8NCcmShsTFvK19QL4D5Gev4LK08PG6MTOGoTmw
P3x87lfkAhyymCvZ4ULaZ8heHRqp7VH9yfqXCSD8pskThx7PX01CfyMGgjFx0XxFuboqsjtTYWR1
NCpjJMi6cv9l3/erAS1BjsCuoMmznIbgvYbxpmwBlhfV80M7VNYWKwg3mJzZR0MXlkM2MxkyugQk
2LMuEEYhroZZXrc2VQEEz4lvgc9XGYtAs09n3PwsRJBBKKxLBuMWZP5P36Zftc3NiiPqUxFeA5rj
i8P12CV40PoBw3fX4JgzStKyVnGqnfdCY6erOeiHmAgi/Z6l421kl/k6fz2OirnRf2XvPHYkx9Is
/S6zZ+LyUi9mY1qbuTIXG8JFBLXmpXr6+RgoTHU1pqfRixn0IoHMqAIy093NnHbFf875jpNNayE8
sts9DgLOCtGk56tw0K8Y5blxk7DwIPlqtFML7wXAIeu5Xezj364T0MM0vMoCDpXWwv+Na5iBIG6A
VbneJc79dKOH7mEM5saWwngiZQl3WDL2hFOTzHp9FLZf/jiIfQT5AWEYXqLUOF5E1fBOC8WxmijC
GOmbqIdr4gCk9CWV98VMmNISPrfonDTV+gZNdHNqDRlKJcQr095bTiFRSBpcf9uQcR3DvLRB9c13
zIIHQL0PyGewLGt5ahwI5V1I6t1s60fBPI9yGjyBfF7OsT3s/dDY6dHdSIxtXDqvfpSIg+YE5q4r
4SSYLsGNIn6urPDTJT3D415ey57kclGQk7FxmaKL0n1OKszJTwWWnqNb7K0axTQi4QZtDyDv2LX4
QKaG08Y4+w6jVqxNuALkaWDoakP2bFOShGqYHEqNaDjQB4ade1NQnUmO5WyRtCK3YeOQ6mv2GqQy
q3QgvnZQj5DZHORqNHrQfwyb3T67+Vl9GYuMngKX1pOZWtmPLpyIlvE8cBpIUtcokF8dXoQl4ffj
5PrWgpGUtWnLcsT8W/9UevuhENJ94XSH2hGALSUlab75nXYvosCfpBthuHRMs8GfRxBnGslMOAET
WTVskhg4hg9tE8O1+sUIiMyJK5pV2KYU+taB2E7waQWcg0VS0YKWOxRWu+H4JCfQ6jphTK9w223R
uMtckHec6AJhHsYOSdp6WFe285mOFKq0c0lASVLZifStV2MxzEmBQiyzx92gsbpY1dkmFgt/psZ6
zxHG0m9BbZUPBQ/yw+j0j9n0Rmax3FbZjA1JK/WU+vqN6gr50Cf1Pcks8Dih+T2Fw/yZDXd21Opb
wwhSqus0TP9UDkZwV6hLtV7NEEQkgjjGgcHcIHP0CyehSHT87BMNoOlpxFgJM3XphYVYMS2F+CtM
lpcKiHYb38EePJWl2kSjf2WyQkYJFdeUOIUV8GkVb9vcufudrmMiZuMIUn4P4WfPmQAipDiJSu7H
TvlbT6ZnO+1u0mAXNNPvMq9eA6z4eEoVY+lYUTSfDRzi4ltqx9eC7AOvLS8pxqPPc4ofWBPvjUYi
lXo7qTHkdkL7qzTmHZ4BnO06N11yWdADXmGgSwpJOKo5KTB4DpfYAYFM4EwBzIDfmqkeOwbM1gVb
IJIjPHSyFOBHJXmJMJXmUSH4aDlNOKmNnWfKXG+dhvZH26Ggxk4U7fUaeCQR6LufZMnOA5S7VZ6n
r53eY4xup/IwdECbcXxbSxcQRdr5M5YHJnCmRw+Ob7wPJQ8HTpyO6P/fCbq/E3R/J+j+TtD9naD7
O0H3d4Lu7wTd3wm6vxN0/28TdP9/hcl/kSD/G2mOtkDj+080R1A+n31D9dityGgL/T/pjn++zD90
R+8vx4LI4Fke+UsKuNAX/yE8On9JS0oDXZF2NPOPvJgXdRv+z/9hGX85rkcqQEoXWynYuH8qj/Iv
wzAc9EiCyZblWt5/SXlEsvz3yiO1G0Iapmk4FmMYgzfg3yqPNT9ZPLl0AbZUdxpNNiwjhmK7Amd4
VpCX0ma83dhSrD32YXcQVukS9bkQGDLPHq3npBkSanjavjgFwXiLsWj4AbqM6uKDl7e/o6DcQOQw
KA1pDpglTUye7qsnTRzVrkg3oID1U4i/f1lPY3IwUzyZNs2nbW0c68T57G3dOejkCM2ofzAQF3In
uNe+eEpq9WZoLSFIi7G2fc1CeOknM2fOE4fRJ+9uumL26zErh6NhJCOWBbz5+PVwH+CohmucHzVa
LqCKagaNC76+1qfRIpiq9p6J9FSV8c9AqRQzyCcvc64YjL5hxnPbzvptZ9xHRsWYtgl+uauiLV4t
5u+Z5f5ogmmuEuLatJ29C0P3YtjMz+LemY4TyPYlSZsFsgR1vDlqHyRcvJmFS3u5DoSrf50YoloK
J1rnmb+LIniZuvzRmvxXpTU7DO2UdXrcdbvoovXQrzKSCmbuE5kW4xxFeRWedJYZBiI6hGGdmKSR
iBXivKVHi1ww8KvRGDcpdjRIH/QbZPK1TUDvQdb7NmriU2PEF1KiTIiquqTpImNRC+APuQjFSjer
ZzrSTOa/XrZpKDfzcsxDrtFfHfIgTlG4q7qFKFUg8THEgdOUD+Cfktl75YqVT/OyCcRonBN+SpHU
yzvShKpl0mp7JeiYwsUWz6DjgvWki0V1gYl5B4TT7Xh3Fn1JFjSVOQ1Rzb0I1I2IPqqWnp/5EBJZ
AFvKyLd/ifqs22DeCd0KT0lsP3f5IJjf01PTtMaLCn370eLtIwwcfQ2AXyRzwbykgMcLMJI5LePw
5G1KUXjoHHuhpkotRt4JDJmUAT34RrOTXXsrg+kjq2DMRfWvNNLoZG6NN63nWzUSvc+g5j6Ji2Br
TnSv2nbT7J6TNnwudZ5FgpHfZo8+0Ufa8+Qx6v3zR16Yz419yQJydqlFTYBR4skbgQJRqqYqXSAh
VEc7L16awviJKK53FRyRRRal097JvV+OoQ6FCUQwPcPheciU80QpNCQxxzu3Xhktm4zgr2OqxzAk
/cUAnDCEoBYW3yiLErlSR3MWTJieRhNmxiw5wMqAoKQssEzAalOPFJD23dmnNCHLEtkxvJDiiIHt
onDvdy0Zblzuz1gAK0gJH2DeSX4k1yS1t/gi4t2YOMzEQHQtKZXfplb/GpW0KRnFxRuQzAk6eoMJ
HDjEzQfzXz9ruLlXEqjGgiTz2coZRsWiBpCJ2qZISq4mnZ+2609CJZASkBaGqdiEUtullrZjATwP
TSKJCGZ05HR8MIizKOccWyXtj3G1JI/x3ShUHp4WH9fhcKDy4+bbHmuicdThJ7iVuns2JagRCX3L
IIg2kblomh+c2Q8uQhJCYPqpBvqGdJM+Kf/S1jhIy+hSJP5eBjTyzJBh0yoveD1rGvR+TGm1N19l
19SjNmTIcxCCneWdqIqidzEkkcnob8DzvvYK41cTl5dApWcv0WDCUu5dQ8JbGsnV8r2Wdt/qNYMH
cGi6+J6n2ACCXeVVv7XG/qpLEP0ZsuEQUjKT2MO2Lgy8Jo2cW00odCI0VG4jZ3jE/fxAxjqk9ROz
VYVioGmhu6nH4mPQ1M2tot3Y01ojLfKmBJ72FWPwrRV6DYoPA1fkcCL1pGZYMxdDo7sX0ybrn2KB
3NJLu4zdAeMejRV40+KVXZPPLx3y3SPDO4vInjYGwaobdyODzabtaQvQ6auftLeuzrxDTBnsIpo7
juBHGmss/AVsSPSc9qk2T0UWPlid+3vy62od9yyRVk2lDWn1dU2vyA48OaByA9hIXYqzk7Xn3pjY
93CrCQdlsZwg0gMLaNe9lG9Jjdm3NAfaK+N9TR4UZEWxMco031oxgemi5QMcOY4ik14Gx24kjsd/
P+Y1j61N4qrqyF2EMTAMdE6ChPgmQDOV6JrVHlLiqcnU2prAOse5cUI0XefCeyXK82kBRohkcG3z
5jjY1tLIxnc7RDR3k9ccttZCd41nm9xiJHeEhTdd9Q73cZmTHqXBkkaiIHgoe/eOirGq6i7YlYTb
fBOzu8dbbVtYfvXUe/dsdcdgh59RXcKi2qe1965hMihCbet308d4I1/0iyEyGfFplyfar1wDK+hJ
9R1qxmaaEgKAbn6WWbPW2vE5/a37Ez3cDSlnj4ovQb4oDsILpOeLy/idMPy5M+Mnx9jFmnWzpP7L
98eLqTtHGETs8dGGtaRYO7VzFqJxyEgX3mKqo3vSG3sn+BZB9+xnziPxyNckLB9AmFCltu+bib5p
gv7+H3e9JrbpNwaroxMG7xId2y17fxvYcbjLJ/ESZVSckFbOzPCHr0/2tI3ebOWdcKv+0vLpBTvD
ALjHSde27/7EYIpULp5KSsI0bUNGJaI5QqVLPoR/9AJwvC5lEny1UiEaF1H2HFZAbfqkrXeBnb94
FCvsGpB1GQAojCwtzogou5D4NG6lTi7egrAepc91Ca9uHXblAXWy2tuaymBiRT9NaEcbCv/Il7fx
zfbity5UX1381trhcyHD775Mjzaw/tLfkIo6gdWBBSpe2w6vddZ4j7FNi9Wf5oU/f/wpYuA7nCws
mbtxrPxjKmgEnPfnCBTJ2ihJmxipB5eO1xIZHwHlVXSDAmUtKZFi0S2lbT71rQRf3Q/dVTToBRTG
5aim0952mYILFezjr0ZCOtcYwqdORvFQm12HEhdFZ630sT816Olnu3nzB8PhM2DO9Sl4SmoiW4Ri
+ciU07AxGud51K0L5Thd2za7bGyuiKPPoXWs8yradFBdQlu9x0n1DtoSIAvFT0MMSjJVuF1tdM6H
LPDqde6thgr0qB0NdxfRz6/qdD8m6gxt9Bcck2X27hlNh0+cxGNEhcZhQA0+VPpIGWeT34lz9kfw
U94qww60MEsrXDWDz+EQbvT5zx8VIKWF7+UvlWqvPgRhv0ZtMEow6lb10GfVM+/bLxnuRBGG69QT
P9Ly70MSRgR7RpqcgvfQ1G+cFQmaVFhC/AZxCXPCBXUFb3xsv4RV+W3n2a9ew2U/mqD+45buqQ7n
8pRXBbWlLN9d+VmRrrm4RQ2cuTBW+eQ2e1LYxraI7+ThuAyk16Ea2BNya6+LAXMOEJ/WhHwcU/du
D8NFEBRuUxGjq6anypzdAv0s+Vf3wDNPgxZQPkVwR5fQ1ME7JP3wE+Q2RpEKDWfsnmdn+T19dXL5
IdLymvUkeUC33cfuPXbNXVkMr0XkfExGsZuKDJJ3+WzIEtKLF9NZiR5H0QzEBdKqWoasZ8h0IPOD
79wbyKZbOA8ymsOV9H7L4lxzpKfqGJTdZJwsS70pJ/nlcq5KXBC/iK18b8N7TRK5LUT8HKmnqfI3
4FKftdjxVoRX9U0V8eDyeVoAW2Thj2ptpVtsl03gHxsB2WWsyJukQ99viZ21uPURkJCAPkJ7hNak
A9IbvG47gkfWW2fumeADwbO8GDIwpu58jBRG42N4wgU4tBwfoPRzhi1v8G9uVsRpP50+eQuWKhrZ
WzVSEO2UNzdyR0etS6/9fMgOjF3UQXPQw/inIjKxMEddWzQ12jqMR7MIXN6IBv6z/ajmrjWdfiUr
iJ3H+f/Qtgvi8LFiyaWwh2OS58TfFISmc0toeqzHlVkFM1MwilZlVVFoC4tb6XmFt0XfOA74HT+F
dE+VJC5w6oiIk29o49pKP4SfOd0rMcpVLImbNIZGmFXQMT3YbJ0Dudd9mf+2R/dXo2cP3C/uCLGw
ZnsqpZDooHapWCNCbBAQqXog76p6qSdSbJKkrmitnwo65hT6D2E/bmMBohH2U9mFAVr5dBGkHPEc
YSOIKnnqS2i3QbPL6ZQbUufZmAkFNtSE0Wudy+TaOw5eLMNC3zVVm681kT4bORl9x7LvOPA4OAzI
4VpM4cOEK5wsWEnl8tCJixVEj8XYpfSs+SGk3AGgdxdthniAJcJ3jLMPYXXJDctGusqy0aQraaQq
pfDUUbiiWDkYUlBs+31eA1Fg38Am5Xovju6fdLfRHonz1CuHHHyQacWyj/X3ZICN26kadxwNOQ6B
vTx0xXNslG+EiOxzbTfW2bPEzgyHM3x4W9RAByUFliFOBUrt61U9EV01Ax0jHJasFVdK2hBkhCXK
1Xa6iEDHaMEZxFhwcXKOLpH/0siKciG+3OTRIaliAkyyyHZtoZM6HEgjY1CLZqtJooj2zlRqU/rp
peCEuHLl3IPscz7QuddYZfYkA/JKDvAlRbujS5snVTzp0ed0O1YIpnYOrDQZmn2vO9mppcL+BHby
sxz7d8hL90rOBKHf8D9ptEkAUFW4mdypbI4cf45BDcC8a5qDUIxutCeja180GD48i+PeqDmPD1Uf
LYqu8Da5mZ0cYMRw+Xh6rOTBFfpXFZTGFnf4yYXHsYLoV6zAHDwCPRvhU4c9pCcthrUX+nOMuPeG
tdYpfROUxWGmk+d289Dq2EgF4MPK0dqzpal1LAl8yuwRmdmDmGlA1Yi5VXZd8dwrwKp/ZOuEKGkA
Wv7o5gJDqkHy13ZZTaJkEEsXnAa3TIpES8WRkZKFiFxWuW31zF0rXxLTzKhroCexnIkFMMuLZBvw
SBBli+hXH1zIXjGtH2nSTAczmhdo+gl11bwEQwaXqorP4GUe3LZ3j1BgHltAltxGCS9Ggsrt9rkt
4qPw5TcTnjkw+lIoMJ5TUQ2Um3A0y4GIwVKgmTVOD6Pujbwq8NEYlx9asznYo3EgtPbWe9WvyjYW
gSieCsO5dlJTMAF0jv8OS440yZMqX+8fW3NybmWWcC0orIPTp296ZT40WrxLabB1KSQBIISVYqJ4
j2ozOknskLujn7zQtnpWyWfWhteqm902PTzrwYYgrZnATQbTWIOoSWCIc1CaGYE7jBxPrUrfvS7w
jkLJuxtMI1WjjQPXMbXXg5hLhcFqQnYJV4ERP5XSvOq1thWSHWuy8k1Y0jkmaZJTUIAYsG18g+fZ
NZpfGa5+9qgWl7MvvuwpS/bw6rpNY/CY87XWgak15NPcYJO22Aqo1wZYl17NnMNUod7L3j6k4Eex
f7Ma+vUvOacRiYi/GZV/GOh77zqcmpg/sZ5pDYzKdV26REzDsjyPAbezIVRwRsdL3+Q063LrNGr3
KcfDtBD71Osu1vydfKq5s5k6TT6/pH3YCweiu6a9FpV5Dvv6I5fJveseTZfCgUSfmTZ5fmvaU47F
mctdWl+wqf6uUj89xlp9Lw3eBHcyt5I8fjc1cy4RCv04YBnuAqdbJII6zskJzV3sVhyap+kY2YTE
hLMwJ7wtkdY86VhumV1FW8cP4ZG6GEcy+jqA03USsKahQa7BS9YnA1B/+wo24qtM+5tVFFzOx6eA
pDvndup49xy3z1Gorm74UNEr01rZmSTVO/ZuRc1PNwQfJpOktjXhnLuGhERCW59ureu2umTimZzr
Pgu0L9XzNtptuQOl8JywmeGBbhIeieFhCEP9SD9vT641+1TSeYYcy0eIzV+3FQxatnDiuGddOgfh
hAenKh+GXL8lLW9Goc9EUI5eJqagGK8lHnGApx2I4hAQxcZOPGrSmy+jEfDHwVu75rVqmZbprn2j
cFWEkM4S+dD6UbydjJAE5YB/s6jPDd0rCzAc+Jh9nzmhTHbCZ6SYRd4ch4UB0b622rBwRPZZkhTc
JgGpUeF5A4BGZ23RdMdLUIoTTVGXxnrwlXukLwC8S+UbSy/Sh21Tz+VhWUZRYVdcQADG+4KU3EJT
mrOjJ7o4WI39UjQUuUo7f4sL3PEWvniKQ5f656DnlEGN0EyyycbST516jWd+6lZJDuobf+xLHE0P
QU+Vnt4k7LbgWI2CtTs1D/lck8GFDwxeolZO2n9bdk2xt6Ud447fY2+m9iqSfXNtusG/kJDE/zv1
X2k8vKQ1c4ZWxOw7RQBxBRfqWOQnb7K/Q0Nt/d7fTNB61mEtjsOQrwUHyz53j5GsqHHqDkHTHt2p
/m5FBrKfKrcz0N94VWXaeZQ3PQJZqCnjOwuwx1p6eExAax87wqOpN2x5MEgoFg4xY2dq11Ifv3Qw
cNBchYdNfZyLrlvaTvC5NyTviLJyx2eqwsQTUC62yL6WH3XGJjiKyMOIZScbJ8G75gFS2HE98CHz
lgy9awmkRrtmRfIOZeJD6yXTNXEeYD/hexocutfM+kGjDzBrYm+ttxype4u2o2Qqnx0tvHdEzFlc
nQXPDQDd4TAZ0cOUkyuH7AekZd1ZmrMx/Yqlh5CvidHUSZ+y2nnMw+irAOe9hFHENirlqxvxqi1P
PNq9C1Ew1p8Cy9mPdhvsQqNYYz67gBt5ZLJzTwoJRaajrawpgazADzW09Khtw8S74Sc+WIZDhSAR
d5tZZlaHHTewNjz+16Wtc/RN9rr43f5rOO5P4O2fgbrnIuOv/+u/8h9+of++Apj4TwWwk/pS/4Hs
xX/8D9nL/ss0LEF2zoDEBYbO+d+yl/nXLIQRxrMJ+bmc6P8ZuDP+0qUpDJcgnHQ9Yf+bwJ3+l2FL
4fGPDJcAuGX/l2Qvw9L/nezFKml4pjl/QQoFEJT+VfYqfSsGp8q1SenJA5g/sOpDSEJ95ia3ylq2
jEeWKSeDgyHBlKswkWur4fglcR3uTDXehwmQb855d29VntwxOPgwugiAXDkbnXMOmLKTjCE08+hV
sE1yZpYLmw4s8qPABGc3IvWxLFyzQxH3acotae3O3kWwb9TfzX5GTciNmI+KYvY6WpgeAeU9FrML
0sYOqc++SKy2HEu1Bez3+xg/kIXC6zg7KfPZU5lgrpziW5dxTeRi6UOKwn8Zzk5Mb2xeka2+fSqm
bUCylsrP0+zddC3mbfBs+q7jBvkNvIceDgJea5m7+qYcvbunJzOtFQ8tztAazYMpMaEX/6qrbmNa
+RNgoTvGY20pQFHlkVPt/NlvCr9xRj9uzXMxRnTGYUu1kzc6JmgSm/2q+excLSSYu8R9rQqsvFHO
7Z/Y0ErOfldrdr7WWGDH2QurSfubvBfeYtXek9kvSxTrRqOFeipnL62cXbXp9DZgss1nty2xGiy3
FiMj9tyAbWMRxXBAgnNqMMsws3HcZbN71/3j423kVhMdLbdl6W4sMkBV6382GVxTMtHeSQtTgj5T
Nu8QHPFVrJAken0lSYq5mXiK4QsuhI79WSQVQSrI9FqF75hxCeSQ2Ytsza5kLRx+Scdm+64x/We8
B2EbLDGqA2gxeJJAItG8bUJuEFxYFqH7khU/2EjnCYRFgQF63cEPSYBl/UeSqR81+6en2UndSWzX
BNyOsdnTQiDML+5rV2/2XwcGXJjSP1kGlu4C23zlVoDzw5ZpbXYzk60+e7nd2dWdYVhlsVymQRit
gwgYZKxJ6vfGEZLQaO1F05wpV+l/HKy/FnM3F2pZEJUJrIuCLFb2PM0e80IP1KJIJzZdfhLuXjQ9
2PlgYobFnx7OTnVz9qwTxylnD7sli1MTZCtiFkRphhewVvAIZt97jAHemZ3wUZ18uip9DnR+gtkr
H7i45in1EocEI72JoV5Gd6ayO62Y9iYAga4kzyCieIYZtY+1q4p1Pbvzc2z6GvFHeBj5A6ieByJp
mPlJ617Ajy9Yjn6Ps9s/wfbfzv5/jp4VoX0+cEQDpjkj4M9pgXzODXhzgiCeswS5e43JHh9txECL
sAGD4Xdp8FRE4Lm3UZrBm6Ylcx8SUojntEI15xaMOcFQtIuWQMMwJxtC4dHGQdahmlMPXVSeojkH
4c+JCH3ORgyEJFD0dnwGC5IT2RyhENXdGU1WEX7Z9P0CASrXrTKuEccxsMfk+fhULBvhr3LSSD2k
/6UDCNFktr1JgpEhq1Lv0vOXOmwrK9+1+UfuUsgZgyj3cM6HY0Ocq6lBEwdiCQMGFkvBnF8+M/3S
oa6nXwC0f2i1vLU8ZG5A731uaJS2GJU8jhE/YVgAac1ZFNzppTSdMyL/L4eBImT49oXSjGJlNNHH
1AWnLGteVKKWTb8L2nrvtNrZmyCyAkumNouRLlJ9uxEVTHYjYEWiBQI29nHwKFJeVc74HEEth9U5
MbvQfkC/c/ek3IdE6Nwl63HZTLPbYNnZthEo6IJhHGXrcj6Lfbu2+ZEX2lsc82h7Z9REUAPq3ITe
h4ibgP4ut9/bRSSZz0PM873oQe+pD3BNuME9B1es+fBMZ/4RejC4vij/CQIz3KR9+UV6EWVYjrfM
ZBXS4evwCbtm1nTGBHIwB3ubD8zZmMBTptJadJxxr2loi6Rm9qsQUDuLsqH4fhkoUF7RlPHbzoyX
pOsAc/SV2sjoxydA3Mb93fWHL23KbRIJ5tdQhI9mwlrbBDjrbT2fR9Dx4h0IM6NUYK6OeC5sertV
Eb2CSlmoMf8NCOYBTjskIBl+pfyvHyDpuQkjrZl2w6FyXpMH5r9BA8AhVu+UkByk5pzdPKcMk9uX
Y/ZP7eTsm6kh40rlZiatBweobNMSiellf+tC7eEPMirS6e/RYhKVfb8fBp+SUnOTgURbCg8Qb0nP
oMVEa2gnk6vNMQ4D2EEGQ1cV1TcQi+mCrWHJPAt0vz1e//TD0vWx4IZL3AdanD0BcJ0CKDFB5V+s
bhxABZvbrOMfGSBTWDjITFycwaW8qbhmHiuYW7J3lwQmAu2pC/oXYTkvJJdgPdvme1/Jd93rx4Pl
5h++yhnOgmjSyNkuQ15thQODMcoqALjHDv2qcMUsvM4udrUpvgNFwiXV9G+IxqiyNoIFjSm/uSpc
+Sbraep/RZxS4vSTS9ip9LdTo86prBWnCIriy1LsvDiAb6w0CUk+EEcEogNFl+VWKAPApqcvCU1T
r2JDLuv60lonI0ve6OcXTTNX1QCtI9b6dGu0SblIEx30CaRr1GwweIFoTm6XrOuQtqzS1OJlVzfv
ei0+2iriMCL7M5d1CmrkvD95Xx4NaWh3w6c8pCnNjXaZSzre3TfZjnfDSymkF0cjBfiei+IQ9zHp
JfrFp+jRtBv4LRr7DMjEq00KqWvj80j4zj55Gh0jEkYxQqDf3za5ZWXL1rdSIobqVBTJpmtad+OC
j6NrhHKGeic6L982xOVWHXgjeh3olHHGDYjC5G5J+kmbXJu7+ehEzhVB9Vg92rV2CWKeH3SQm9OX
77Zp3Gyd0faYEKidM7DQYe8uyL+NTN3jMKkdnb5PnPkIwcXtYY5D2nHNlS3d8gsayMXiufCIDoZB
N0ua+af7q9bJJtHRRneAs1MjMbXC/R3ZHHJy4MKOkb6L3LoZDv6MMSFeZHblV2at2pHZQJaRNyF1
+WN7f2DPtAbXHB6rpnAPqfSZ3puNt6ryiSMmvYUbZ3ittPbLgw9aINvRyMDg0I2jq0yKl7xEFhmx
f6CE+8a2qplcq7J911y1ewT+dUu77HdROxlAo+RQNco/5zWQ1aF5iSL1qxxutuVzoDUBCjaFuhZA
YUzXzjdBH251v36ZDPvmNM4VM9S0sBUP/you9FcrKXGJlfREaTAAlrYpdkkx4TvKBHo009cIEhKT
ZHitxQN67zPRZiJY+gxMQ5tQ2uAvJHIM5VLnps0+XAXv0orz2ZegX3Xtq7Sch9RuycfTdpm30x3B
6kk6IllHlX5nH9JhL4YTbqj1qEPy9Gv1DBHoKpLx0eAg2dosZQNCW+8zCpmi+uT29kpX1cpPAvCG
oYTyfpE0UP6uk0rfAJR6xZjWrt80SLVgu6l8AJe71q2RAoYMQmDUO8syHo5mHd5yw3vBZ8AVAnZM
75rHKB7ubTRFxKH1ceOMvNiBmDj6197VkJaVLme0r5TzID65qOaa4VYDJu9/JQZST4AoyD7jsgbn
BpSzoN65gUU1VgczH62U+4ie3uH8bVVPd60FLy3vUfzYV4A19dWRK9nB4soisvSptsq3zqruCub9
yOF+pY0UeZsJo7H+1UQk4vU8Fk62c0Q5M85g+XirXoseUHgg4XBWSg0TWMLo3ivokAGfRSvQH4rJ
2ZpPmuTs3wV8ACP9QdkcTrmnmOybKvkNUo89OW0+a30bZePT6Jgw+u8utWiOuHosqAtm8U9eTqUN
Jp2p8T+HIqUWKn935j7blhn+wrTDO4cWg37FnqLlGtdg01Xbyla/OxNKj19xEEmNAhNYAkCWmCJ4
LA2jB/JA1HC9UfmuAIfLAYRpTd2PzFrz/JA0Sl/wL9ImBxSZuPW7M1FwZibzXH8OnOvD7zS2H8JG
vWhEniMwEpc/f2RjXF/ciByvq3P8rgmgFdKMzmE1JwdBdm1DMY4LRjrOHp2tXyLirVRBwD9u5WOj
JgsSX8cM3aMgJ8Mh6YXtaUxG5i4ehhq2LWDtCAf+iMuj75OPFKwdv9d94qbA1aFDthN/p9FGqnHY
UnUT3zwRLC0NAEKt9BeH80tiY1RRNeOykcrhJeSdn0QIf9My7eEaAPt8nJVeR5ibOMn2I7yyU1Nr
5AStTNsqO+VZBm3AQ32bDFHsusB6SDJPP0SWKa4Ol92zw4kCxJ1+7XH8HPn1P/m1K/ay9M6+G1zi
Bh5qzMuH2ElfJ1RIRFEzXSvbAwSSRud08M/atI+n8tUOOvDQ48kbDJ79xFkGCHEnnDe41wJ4bIr7
P56z56EZ1sjVqwkAAZsgUfMqbl+7XSDkdz4asIapODC0n2yAw6uCdRuBj/QSiI0iFtPGkdFRFlfb
fjFt0GuO1x0n5Vq83eLajWI3VvkH5LcTmu2npGeb0Lvxk3lbCWp24VNow1UOVwPsgVXkyQ2Z+Wvu
SMqEterAAgX8qrZ5BErjRRfhzJj+RUcosGwVvUl/JHRd6zgJa3dvl5F1Ksx7wErMDpZBXJ25YHZP
jRRGSrvHc6MV8AgktUtB6NBuVj9TafpqaxEAmra/eZ0OLl2EWBg9r6GsIcgPGRM3bE/wfR2D+4rt
EqJvv0KD27eKMW5iVI0U9tnGxoFYFeKxU84l6+pT1eLYNVuaB9LOoytZG3fucxxlFD5ipkGvyCDd
mteCuhzcJAwYh8bcZ6nGmzLya4274osDPaebckcrZr6yKg6ZXrn0R3GfSlR7DCH+su28z8FHv/hf
7J3HjuNauqWfiAWaTTeVSEqUCSlCYXNChEt6T26ap7+fqrvRF/cOuhvo4RkUCqjKg5OSyL1/s9a3
7EwvN11LBZbAYoE880+06z/Rrv9Eu/4T7fpPtOv/x2jX/u5OpzMEbIVh/Z+9yv8lzFBF16f9n41F
7FV+i/++WPlf//T/WKzo4l+aMG3bYQWiqv/2//xPP5Gu/cvSbc10NXYb5t3R878XK/q/dOZUxh1n
qFNh/ic7kYoJiX8GNISjmQI84v/LXsXAuvRf9ioCqxBQZscwNJ1NzX8FGaIDdG2BsstT4w7oMvwK
VvMFha72NpHWS/4tXduoUXH0XbsnrWb59xyJNizBTeFNlhBgwe/RXcVDJOLkEq2Z+ZCRzD44MFpL
VuTuXH6aLem/jgNytR0ZXwqdCRXJpzMZVZ357yTV+kScIvFlBUjaIcecoqKcWkgE26M2QmtADLef
EtjVt0sauoV1o1ZjN96pzg79w8OEPkxXaRyiDPonbhQkvcS5HczFENtxuGPqmmk/R0wAxxnwA39s
Yb2dylOUxa8WfOfNcHI6WCpdZYGQkYBenWx46PjDm6RxJAEBRkt4TgYGqoXY7mhZkNk/7qrfxKRa
DBJKUsjlcDIVg4WoO53crJZniVKbZVBQpstznrmf3eg86ELukAxci6H3jCGrAw2ekb5Hg+NE0rtv
nZFbbiYmVzqaXWkezWKfdcg4QkePdzO5AHoHzpjVPB6L+E5R68G3U9jdVWhrqA2fa+NP2tEaLz1Q
dwNFXon4wJxsL67biygORfIn0b6t+mhov4Z7cRMk9uRH8gmS/uaUaN7tgIf20vU6H/JSxiG9g6sq
OyX/a2UP+dBQVJZAkhIfUU3U6N5oXaV2QJFGkA1JQfWhiUnMdW4RuZVTVe1VyBqDJj4XdGgzjaA0
zL1uTAgIIswD1aZ0j8WQ/kF0/KkgmTcJhHNyJJ+C4Lwh0CT5RNO4bbS3Lv1YiF4q+fUA8Hbrkcqc
UXi+lXV8zFtIXDd76t5QVhDVsUIX/3OPSY0srE39AR1cd+2b/NkiCKNF8aKWB4NAiVF+gLB5SjJc
KOwSor1VlMHMX8tBB2ckijfws8vSX2lHCYm4jqMaWGL2+ik52ZPh1/1BW59qhKOwsX2hqEehHi2t
fhYawRCQU69LXPsJDplce4BO7ffth9uUnqqRyW1GnmvuVoVpVkczJJeHDPJLquE4UPYrM2FjI+od
cR+Lar7DxNrO/c4pKyxU6CpcFC3VIezcYHb2ohmu6Qyzn3eoclevi84J+vVyvUQ6dbtJPIIdMgtO
Zpvndd3gf1AYQc/IdBG86zILHfVRRZw8IiSMJIlv6CzywBhpyfitivme4nh27ir8+SeHINnfIzSZ
5ybj78hEZlmJs+4KfzZJ8UZmY5GP5/pZd4zjTzJ35+jKTmyTOuhCzpJRGqz58z3Zy3rrd53WIX58
XJOncWL1SUcO+b7SyJfKXiNLoV2MAxcZBvBDVqj3F0YL7+eWo5PXll5abHK1lA99l5Od66Vo83Pb
2fd3A9IMshrHyCUp+XobsUOcjykjW1/JF6UxzMgcQDdMDEgdEZvSOL5dh/S71xT0Uhbfe0cTAS/0
7Rk6zOilLCsgEpJaHZtXrb42WCMVhYCPJ0dcJVy3miFo4h4g853c9EMnM0hNwacZO7ckN9nKDtMs
PKnmHltTD2KTlZ4i29qW3aNTjkw++LdGf3LgbzrfZ2Mjc2r7vdnlW3etAoMYyQXoeaw2TzJfbgjH
pZgPBtA5HUdl1Td+ZlShinhDIYWxETpzwvNYj2+OUu+M+WgoWC2yoCXXZR7ec/ay40IqjHXNK1JO
BhB7oUhhRWaI2lTjoOpnXsaMjItckqwJXKwss31awih6gFcYFk5Y248peMF7hrQb/yGANyTv+9hE
BOW5W2k9SetidER66HfRpP3SxgmNYhuksxuymSACjqeWXN2+eDc7+SJYzI22EdTLRdcmb1kU1OTJ
pWrGsEGokhsH5DDBqJ7vAYSMingAGWagvneQWstnVF2kQG2NZPJdIjgMa2+MGckssNRq1OmTCMfh
sDTVc4+hqQDFBH91sxLp0hPXQ37vDQ0i02qmWevX3JoPerknGM0FrbmsWlDNR5u/qgEE8h7CmtyX
FcwpKnvwNWufGwlREYo3z8cSiGksnxaW+1L5ZgfkF9jx2CQCMIr7LSJLQszQVUK2j9J9ozXAye0A
HSsEqiK5xIiNyU6+zoKtDbLxpL5U5cfkOHdReEj+DdpNHZV+9lVjxGOnh3Y0tk8t49c5NDi8tOwS
67fWWfd2Mu7s/rSu0b/ZcWi1mnkJlS7GbGCe9LCzup0r1oNtE0KKJskFVF5gFy3lyAagvnEsBErb
3yqSYSGieiXBButSvKpJHAqre8SB6RtOeyrbymNGuLAJmOvjotUQcgEDPpn2s9mz8AA8tWCT2ixL
/s7m41gk3WVEEWUgnyJbJMpROCTcurX+aKsnzWUPsqAK1tg0p7b4U0JatMWlS5Qz6K6TRvxlxSRl
wxzujBvXI3vZz4S7I/PFt9VtapovoGjvKRYjpkxmlCzOrNL4mfViY4/8xP2rXnDRxO0xiZSfxVH8
2SU9vQLoaq+Pzj1OrCQxxfnI1Me7I8Wsf2bruV/fu8w4ZESauOqLFf0tUty6QnDau5wbPfNiGRht
Wm3rsX6UqThqy99WmoEeGxhM+IrM+buBzegsbM6ZFnGddIFl70bOTZ2AFYRSo68v3TkpuHK0zsNM
G/RsjBeSQcnHm2IojCk+5A7vly3fHUZLq7lzGd7P8A7XilVPddHN2FelHaLc8QzxlJZ7FdugdX/c
1wcwsN5AzUFMCT6zQ8FO91UTy2OuV4FWfWSuQrZj82CmDclRv7P7thTqMVaNrRR/B0FYXEP29RSQ
0rPt59CaD/Ek724URLALX1USdMZJX1SvVc/RsssJkpaFg+DhS60iH0nfSRHmh5a4GM9JhrJZ399v
srn3U+NJbVHd9OJhJa0HlSMin42pM0ArCswUgDGrMTSrs4oqnZUGopiJMiMuIf8Ox7Z+cYrxkGFl
7tRAM7t9nfAtYCZRasCLFm+x3h7sCDyxPZ9qm0wAhzCq/kFxHvGgW2ILBb2ojHcSsTVMw3nt7uqk
Oak1Nhvkkw3GEgDLCLgfo+VqJB0HLIercWnM8lhX+q2eDjoroLW+NQAes0NNhBJvBfvHp5TYqZlw
P9l9ucn4LHSAfdPiDfirekiTyT5ugHwmy5esTZ6IiFwWbDPkkqZE4yq6fkvbF+7RLnuL3K/R/kL5
YbvPpT75K57SstIOJSb4EsJtf0LqoCnva5u83ReQ3Vpz16ye0c57/LpoqgtPln1QGV6rHaYqJqmz
3Lo3HDrxXbUdIG3pE2Th0UlcLdxbpBpUcPyq+CGySL/TgfsRF5ujMe6ZA7Ji2TFT3WiQgBFS8Rmm
fWk+aGyH7XHa31fMkm2TIRGvw5+zagRaKI4alhtbcp1QZ/gGS5UmSV8lc1fAwOWobx5XctILpJJN
8zwUzpmEIUwR+XaKb6p+dJIxiLN3lxyXedXDfpyCxuhDOx3PvA0od35il5JNaLuGl3Pt+A/noI5L
XavCOuNHYfGnxlEwjffKK1j7R6J8fVIStq3F5jVHlzQHOqUKFs/vfDQ8syeVHAnLYubBqr5pWN6K
afluk79Frvi6cRhb2x+6Y9blm7GXQVEfq0niBl1ZeT336a+Kw43Xjdh3tN0qLGe3JjuOwGDWQ7F+
nXtOnoRUoApzNglpivVhE6aS4GIh4RLrPZ5xCMztcslZEy3o3NlvcKS6uwUJ2dNaJGFa9X7M4kqw
pSMbZ0s+17aT46EkCXHILxlRTndXtzYmxPNCo0zqRxbXTxYJSwLVcVlGDzHOt+9hIJiiVO2jUvUB
YG5WDlg8VVB9Ls4XLFe/NUcf11K/mCBnAz1Bvy/7UPLHR42AO/aObhrEq7Z1dZIeClieJrbeAi5B
7ptyZzXUODFFXHUxa4jX9tFIw7hMznc8qjOiZY4Off4g4IJL1xNxIKEzzK2+UcXgd5rYCFJzTXG+
b1nbXO4zPnA/HfGlg4Ds9pKFGhLwhpT4JOm2tfPjYMRYRly+1eSz1d+hG9uh4t4sDYLttz5Z91mC
ZUTqwWiTP1VQzZEQiTalUVk98ZayoUdlPlIufqw8y93ynXeubzX9XuqfqJl4N3DLWCzX2j1LKJu7
WkW+vTMKiMbtGxmpBiqdzOphFxQUCOdpVbe2ikZkCiaMS1k6nOfski6fEGG3gF03Gl41l6gK6XDe
cKrLqKT6zg88aZXAVlbsNfM8deSKLIdpOGFG2Dr2u8nYPmPBUMd7t7gMVqiQajjBT0BZ6E+V9MbX
bFqgqvL0D6eSEqOtj42FG3Lhq+MKdi7q0nJyHhwq6WaIgGq/4k6LzGGvw34cqufG/NNIeKr83dT0
ARcSn73D3yPZUZ8tpA9wzFmJx7ROI6yE9JUgotA2pv2C4CQB9i378cNwH2PYu0acoejeUczsWGew
YkB7jnk8DXP1AS2hb+Thqt4dYcgUCFyqx8onJiYszwvZQGwivMW6SfPQNO0+ngtum2Or/NEIXRWc
/s1hwOZRZ98dBpU8i3+M4bdwn3vaqLF8ajClFdpn0t7W7mtyx92UUwhphi9K9ljS2Kvzu+VCyh7S
fZse2+SgxlYAcTlkdUuAFFsvRTktke73d6OV7mzNxus5ewbyvS2sKlO74aLTOfdSnrsSDQkxjnwD
5hk3PDxZ61isv9rCLSAWkNefdheSNRTEyrxBATaB3GgxDKVz9DLUZKMSn8zC8g+GrgqBGRLVoBTE
u6w3k3NrdFBP2N8Vx7hB7LyCJzJWF4LuqrOVF/cfn+Dd/Jba5iHT2lCy5SdnIKHuIjdpFw1kA0+B
m3yWU31GeAPS2SrzQNcaj45x60xY4s6dM/tjPBO/yFGxZvAYfsxs8V2nOiLuatrnmUrGWEZvJp1V
Q8NuIjIdj4bTBAyGFkpUuVx7AzW62u1W7GCMVLgz2jdJ+IGEfCI1NEUSOwwIg9KVB7NEAbS8YHwO
InKDDGJ+7DjbIwcaofO7zQE5AkAaZZNoH0mCxcu5JfnZ0WJgoOnrwLNkR5FXVI+Ndq2aZzF/3dfq
vUPgerp4rUIq+2KRcHes8JMow9+mwTA6xRuGPJjU7U2pP0a4GYoOaQgR7kqP7n55X+XbYkP/3mvv
0fiNxMIlmt4yqx2c/LoWt+J97S7kyTE70DerkCi7Mh5n9do0mPjbYavN62ESb9Zg+x1uCFaTT/H6
OZW8XLVzBF90kuA8cqXwOm3wSwcSsMo3ziq5QZhJnJ+2ppiplu6DkFeCGpmOWdzp5kLKEKwZhkGx
65LV/bHWoxeRkbBw1TZQNZzJ9Ov5a6VdFLh6p4uLPEazvEUvMU3XhI7hS2jfjIxwQqv4mBjMQa1B
DixPTsymW/a3wtSOVOkHpwXg3YD80Qcy0IsHx84OsWoHVZ6GA1mTw9F14leUPVuTc1FEbx0twTh3
u5xYLa3CfqF0XNpkfNlVmLs4Dmm9M9i8mfSrmbBGDcZzmb2IlJIIQ8dosy2fp+2gTzsMTVn+7ABn
7l1GdVMfxHi6c7i3c4R3t3Oek8rckCfDgr48anLdam6+H6x3MScUkMl+sp3zpOUnE8D2QAdcM76k
+VO7KEhiRN/OM5hpP3M+ivZtxMG9dPP3CDLFfag0sTXGltXq0ah1n3xzbF2HZjiupR0mhBMVOmv5
xs+HF/eI8ecyEjukt1cdv/aC57sFo6wOxzy61fol1e7IX+MlIn94Y8qEt5KCTvNM+ZdosUufVzti
znaZlG8R/3bMOY9TVwZ2C7dlHMIF9SCsFa9pf+Ax+Z3THzt6n7XLUJF5iZOe7Co7JsK9pffj/5Jx
n7TmTACVJDvzhNs1ZG+8mbJkq4sowEYMnmjHcDPkd1iXQBodzYg8CGIWYu2Di3AvvzkJrP4pHk8q
RGJ5md3nVNySQOPC1eQPN7GSXPL01e6EB6Vobd8yOCvZdVnQfF3LWj8CCZiemmEfJ+HgBv2LJsJc
nkl6zhVwKJse4E6LjMth/mF9tsX6nZca8dNUdokIep2Q56EnFtOkJyLwbRkHr8T9rjR4b5bfUhMH
K233Wt3DFiayDttjTe00TOg3Kvtxcq4DA47SAj4xHpWp3MVtMHG+D2t2rmKCQpvlKQUSj9v300VM
arZ1MCDkEKXu2aQZSEVn/viw6hjuTCxOax7MZMFnMFla2YQ5xcbatQe1t/2WGxZWAHnUOP0w8vFg
gOzRRXxIhcJantjobt5BjPasud/3cxEa0Yey/rUqVHRwpJAHbXs9eS9R8OHL8+o2/kSky8iV8BIL
OXHMxA1Zew3Bfx4Z6hHZoXzG9k1xqyehP4oBoL3j5S7Oz5rJp6UzzX1DWkhF0CMgQC+pP9mj4pHm
tzPtL13bj0zrB7zGffSrLu9U836Z2W9G3W5jcqnv8qjxU5/kmbNArCvsFTq3/GHILujBGexgW+PB
W4k4IP5ga0OXTm3a2Gb60+SfViqgNo87reGsJ9w6Load/TXoCU2w5MN+SGgZlaNu81LnV3lMnZca
wFk/bSSZ1QqgmQJ3MO+ufkz/EKNwIXHFc3HhFcNDXX7V5keFbIi4xl+l5bIso+s9JjGdvkzl4BKi
meivia2ehzraDTzbiv47uQ/Jqr1RfUMP67e9kv7YY0H4bLvPEO0r6HOSeSYGlltdkLWSUE5gJeVC
d7IcXJn1WtkvcfkXFxSmvUvJOCw3yEQhcw2V0walrj8V1iYpe3rzp9rCqoqXc+3DDte/Bm66KxRf
JWRzFd9O0z84k7uzIvgg5nJwhBsCk9urZAfIF5ShjA6YpVDbTe6bVf41K76Dg3PnmDMD7glzr9at
ye2KEXMQxc7lwUMURFSJ3CGC9EWiPLuBwQnAEcnPQjuHNdS0xnM90tTaGnQuaz8VD3ZTL5zr2T4p
EgQtc4j49xAXcj8qyY1AVwffphyUb53gxNYeD6u6Ms0cdkNTHFYi7jWVaV+Xh0PZ+bEDPd8OlKp4
ll32aycrg4sMVVIZmOtvIXcJ/A97pq/G2Aqqqm9+dbTpDr2Bw8poEPMFCTal1KvpHPKYgKQCHavB
pK1tz4YbvS06PkSBAbQ+8g8eIdaxkuFTvI3r871hqO3uY7D47vJlb+v48SpHMvRqaHzo6v9SRu1L
vXkpXSPA0Rs9jSOjvEg0oen+aOuwdYH0d0MfZM6hn4391PQveB0DG+1dNr4VubqDOPhrK0a/ddxb
3bBkUrOto4kLEYeXekKPVociwqzAkACuS7sbZumrOOUZvB81U3lC+BP2XR2SbUu0DqUjM4G6wS4z
7tR+eqjtMZySiwHuqgomtfiEyeLxtVj1g9pRgevazYjHY4ekqh27vzORF3G0jVZr1zgiTHoMeea0
i53kWAOmIHg6TppzIo86x1mMZ6bRwFrMqN7MyQoN8O5xTh6k2OBGDJC23uWqYJY4aUxXeulob7R+
CpNyVbY1p5TWDTdC1r+NaPCOuGzDiZCSJntaOy6YAiJ/0iITT8LFYCQ/fUWi9y1WFQQWYPBIntx8
TNHMEXOELK9EHFqOT7Wr+B3KOpVSwgBEoZgExzKkVnTtfVinQ8alpSnrs23iD80XQrtVoFvcAZHt
UX2GzSxokDG+RI/ThLshba6D1p0IGfalqoWj7OkoPpyJ9JUSVbfT1Wg1dXBRS71vyJNk9olfhoa7
wIyfW48YKlCTzVclmzbRtUXZuVAwk1Yob3nifnROTN0L22B60QrB3G1CKwvWJ/5JsKn0PPy1pvok
q/qtOJbsFStFnEDg/5lL0lb6l45iM82MEHU+R8C4V8xzoUb43nmZlt95/RkVJaRi8pYCkyskgERH
CQnI7/fOoOgmJLJ6H/aUZEpypCyZuv61ur95CUVdP4ar/dfpinNVAw9bVhy5CP7zamOB7gN65N9T
Zlapvwp4gEZEolhV8HqiHtakJGGDGnQ30ZpE9fBnyOt9kmmeNbBqzXYNrg6yaNnqfTgDdxN8CIar
yl5WoFDqYGZmUVIJsCiZeDgwvw9Ku1tgDAzJOV/wLPO9C8Hel+a6Z9qCtjKybC8lBrQhGjLS2r1y
X8LFyiuHplfnaLnve+cpyDvSytejubpMjLHn6OKBfGwk1l6eK4RWjJc42veaBNVmH/U09slX3Wsu
JKZebmJG9MxDsDolGwGXT6B4K/Vx29XWodGrS1SCXvxyeCDHDrsMqyIm7Vt2eO9V/Yol91IM98ud
sQJcS3xJ/jQqAFkcyAvsHrD2lHSGgAe9+rElIXSEbWJ3a6iY5DTkzS2DS0nuMwOEDyE+0pVC1KYV
UT37HoC5pttKP7JkeLUpfjtpM5s752gCi1E+N0N16MzoWxe8xfXcQA2ST0pufOg9pZJRWTsyGBjZ
qH63DNiR8l07Kg/zQlWEX0bm617FvqNTK20mTNT9Pc9H44vX6cKZX7R6YDcrY412ekgdyJskoykx
wxwnCXK6yAwSlEMlnjNDiH5Skp5LmrIij1+UAl6Jve5oT70rGSq7JjG2zrAesvUnr4Q395hzauM9
ykLJfmsRb0L5bRikzP20dat3B3tNnLHpbn8WY2cQLqsll4H7EyGl17gEkOvPyqztlwYTv4mXJRZ7
e8w29nZAFurWUYjAcAuNAc4GtEPSn6SxtRIi4/PS65pqK+KbYf5Zq7BUZdCO/Dfeta7/atybnin7
exBxVJG6OzysKkyFJ33+nCqGQsLPiDwdReZBkYRBOO+l0T+Oq/NrEyxecTNQyg4zL0n1iV+dLt+8
JeVEMq+5oXw81wQqTZjoFmdlHjZsDTM7LbL/StXpg9S1jTYRlqTULGCsvcKiRKMStN2dopzneqId
0Dcdh1mzDo/zSO1icerbJOhOAx5PpNjuhBe1dtzfyU4+OkbrtZlzmBjjuePwG3Hn2+38Z404Fvqv
uowppar8zII6J/WZA9U0b6pSYs/S9O06D8QHyei9EBoBhHJTPrgi52mIJW6H5Tqu7Q2+4NmcDRKC
ySjs1SPyCdVpNtMwMFn+lsxru+awrsVnf4/DbiN+hZZp7X5Cts+YdNM2RRwYMRhAR/q2i7PKzN31
XPfpLiERZuym9qHBQekrrbZbDBJRBotQPqOjAnRL8vdUxVn8nvmvqXVBEhlEcuTwGUGCwTwsPro6
yj0Gscs2aUa/Vnu6viGpdm7GqKW3OeLXEkubMpNhlxbyIYt6jq8ai6ZjpK+FUCmlS+xSLmaiHK4r
wCt1CzJGp2LSIt+EFRU0iqoyM59jtLz3G4SxhSFz/ieFJVG7IEzBTHqbp+U1M6fr0DE7oBHSQX0C
d6CzEGV7K2YJ8Qzz8qbN1sdxJBE7SjvADkwy+ZkYD2lQQXubUDZHukFUzATJuJjKFKcT+D4tP5Zn
oQ42OUXd4Oftiya1aWOUw+Jrff+QZy2VJdbMkBrSA1aMHyPV5z07QAIEQ4CYGIkNSXr1Y6zmcTBk
GnFneq/xu9SxBweAHCBBIB/Yj7Kl9sV0d4pXlCGmwzZ6jfngdxDMRunUwlM0CSQ0r/YjtAYmxcOy
JRX1O+YaVaMF9qpc/9oOs305fTKsyLaihcOECB0dAJvNqeh+SC7buEhQmMYuHIiIly2qpMtgDo+F
7Jc9Dgv8K77SoQ+fcPj50FW9pqd2q1fwCyp5XI3+qTvrH7pxBxFc39E61r9tHJ9Bi6UbTaEFUgbZ
YK4Rf0TMSL3EGNhacXvqyLePKxo8ZsPaBhqgBeUGQ4KOQdeaumqXzeJHj6m9mTALj9XbCi0HD++/
x2moDezpNUZmUNRAkRW2fs0A0s+wTDQQE7uGCNSobTj6rs0YKs7F8kI6l+1lPO0+oXj7zOJKUNuy
8/ryUg7w6SLZDWDB2H9DP7SCrqQ4rmKFyUQeH1unuGkqLEd1omYyjZ1pkQaqqcyg77spQ3kxOo6b
5NVShtVjk0iRkI4YitzmFQGOC/onpm9Wo4NY2VIsudXvzHqE5zl5SYt7Db4lo26qPvYg7GaK7jtf
EhlgpmHkwducJtlfOSZwPPBVePpFVyxxGYqEPysnx5dAeNkbz6R11tpVMR4LWzf8GHUOU9j41ojl
bJRfcS7zu4idT64Msaeqd/kBQimIKv2Hmuq+GiO1cjozLKtCel3XSb/rUm7XTDxVqr2eyvhzrsrU
04SDGCOi6U4WtE+l6LZRY9F6RdRCSkdyXp4/OVbE66WwnHGry0BSXFAWvfRMDGLzILIgqe4Ay7lh
TG5OB8OGQHs33kitogg2U/3YjMap5IfyRMV+cqpeEtfM+BqtMRiiaUOgdQzDyznbLZM38rjQr/Xd
dlDkTvYpsky4b37Twaxrxv7EPoDXO0WVoDdFy56AhdAkyLw0QVPGxVfjLJ9mWWsQRnitZ5OGSHRM
94QBaTmKMTXMeFxRoPlKmX3ZSnlbWr0JpEDT1uYt6wvLt/uo3yFn2xG+CPWSS8aYkYTkOhhr01qe
5jJaPQC9F71NwGySMbVddDYTfGFriptLS/BEWCklJizbI+w3rvEEvxCiBM9upvGxY/SfABfyzPR5
ihgQl/dFkdrfPfWRAPmU3kk/ynOrRHu8awARIRnYmc3QoUFYV5UajgpAAn41RC8Nn2azJvhcWFPY
Xkd7mM2MmRzmVKQAFkHiQEwQpnu1KpQc2RSzrjTk1VyaNRxXzRcLu5Asmff9wr/KEcvXih91VroL
2Ed0TPKXJxbupYZ8SVNwDvaLdlNL2MkJjAT6+z2dEg2CVrDJXSI0ZZrwm4xMqQRdFxvyO58GmF26
sN7IJ6/JzeJRqY2ZdkquTNqUBzkkqlebduxxmIdDS2LewmI2gNNlg0u7m0Nx13ilbvxSNJle7dwB
fdF8FZLRSaItn26qmmCsmJwnVvTsmjElY4noI1cRyNiiJUbVuSoRhX0kwN+Va/dTtBne5RhoGeyX
vxHjj2rNlteoe8fL/KjrwnoAL/uyZn2oIxJkxFRcbPe3wDS9a1eiZSOGLGXWhvO4HNYE11hcgzGo
yIQLtbG7ibTBX7h81B3kGgDDEMttLuc4bRO/tgQDB8UfTVQ6vKFtYI9jtM3n9CkumR9PgqfXamNI
jrP1ZizuI5ewA1oB7XfOXkDXtFvNSZlo4pTBVnCsXtkNbX1PPOy3qdXj0pF/41F8kLaGqWWGiZal
5hWIAvlj05tuNS2uJFiPkGUBXrjij2Ysv/Hq2Gwy0JuqsH1VKEatoDVchIK+b+IrjTCoNPjsWN12
XpGq5NxNZr1N1rLamlnq18jngqRHDKXYcCs7qR4ypTjlgOM8s0wv3LWul4MOcu6fzepGtNeDfaW6
OZWdkexh3ZJx51avo7oyYKQnUwhto3+ed7Vq8HiM0Z68TR607A6/5e7tbfy6luKQTNlQKkX3X45R
fqYDIxhaWYY5h0ldelDf87C7lwMOxUM9JCDnCvvvFCe71siSAyu5TZNHkJTx0GGcine9IZiUriQZ
q6a751Hk2WE+wyJ7PDZz/czGVgsNB4gq5stTY69XxK65D9SRv16SkH9p19zwcDbrHFhThXqzL1ta
x7J8NqvYBdU8q8FUlH8jFXpXXtd/e3rUtQKl18yJFqJ9WK7VUFy1vDxiZFp5bOvqkDbd61jm2iNF
dbYfWAM3dcqTNnIN5hooV4MS1kNnCEgJ2gAimV3UQyhbSo1IU02ws0Cb1vdvbtkngZpEUDJR+SRw
ppYofqsFX5+qrG/DwryMIeLEcv7cwgbwjanKMHtFmacRZkBdqINoY6JT9BQ6MOIH5pnnJDF2A5Mg
H7YAmzhr2I9T7FzTsWTWb/yBdsB4SjUZUtqvbmzVJzYcv3a9niyRUUVNP/HC7R0VSKXWtjtaNvy6
Jd+b0Q/wComkcqRoVVk4dYgWgVTu8qh4zRPcjbmBEXU2xmc1sSBsDroZxLpLa2BASbzfkkZcucfY
tj8mnZByK0USCcUZqizJhi6v5thk3ADmd8/p9pBadOLxrDfIAPrnPu/5v7L6x20rksQjscOGGOR0
x16eRoQTUw9EOObtmI1LLDGKOSOV5B17aKUyNMqSpncmDNWYsEDSt1O5VjhJUV+BHTyxN1O5MoDp
Nk+1uI75aniiRoxRLg39qNWceh3qu13YH4wK3xewhwBmpsOoccZJ0NWbhWwD8jGhABp5qjPRufue
FSDacbUvFvzLAy9ra+r2nluVLbqpAl6I5xYxYBVUu4mJg5ku0PpZfVb1KRHNu6bLeDvpVgyZtbkq
ak5BnC4N4J6cqUyFsl3T9b2WcyYNs0CnNorAbMFsNC4DA8FtORfZAiuHrAjELFv7P9g7jx3ZkTRL
v8qg9izQqIwcoDbudB1aR2yIEDeohVGTy3m3ea/5LFHTaoDpfoBeZKFuZt6bER6kifN/55yyLbZC
jOT3rBzAaoPsdVsM7H7EBLjys4tYN9ikZ4q52cFp0ITJhhw6Uk0iOEBZd7ET+cyycFSChDsxdsN4
QblFRgwtDw2DYy012FP+mlP5GC6SWEtePWSI7qleokvm4u7Fvkf2NBmaHN31bO6XMdpvXs79zWz4
15jq+z1VDuFi833HUfdOjOmXw121zgd57RQM0yi6zPaRV73X/pwcqrUL024Kzuwa2TXJxh8doSMH
SfXCKdNe2zKl/JneYYYzNDcb62Acrcm8IdxtAtLAwUoQ0mNjoZL6/Y8yGJlg+iORou+/g4CzTwJX
vnEs9sSRp5LwHxa/ODsnQEZms16L0gxu2RDTvUFyNzdBjIRJ6kOwVOtXkk72TQPL2dpyeS0oVbWp
T78q6zs6TZXpsaTMRGLM1RXnEpLXcHVmcW2BtCRTGCNeo64TAbwOJjWdOUl4ZcmtrCLyJ26YpKYF
V+wkwkGqd+uq7MGxHZCIWTD7GBPOjWNCPMl8aTv5g++32fY5jDMVDtS4q8O6zkSpScyg0Nagi3H0
LRvaqhMzIe5X+dSXFFbYwJqYgtk4lcNZ2JFaGroZo9ipec+8dLixibffrgYWfnOMgBkTxgt98Zl2
GZOjCPQK6yySjODxdfzhu3Q56i7lGuIvoG46E/xoB+CVMr/mlMwDs/IOIRUkm9WtP6kjuM4CHPed
5VEC3BHxoBL5whYnwv82C/0XzUKEorkBJT3/SQvR9ef//l81VRn/r1/o//4B//QLCYLYrMAKgsDy
pCt9gtD+2T8U/J08NdcKMP7g7vUt/1/9QubfAT081+TEBS/reMG/9A85wd+F9HAv02mEj+ivSLz4
T31H529cV1Q5fc//819//T8wCN/VadV3//gb/zp/DF+y/hdPP//4mzQtxxIQo7ZJD5LpC5souH/b
PcTR3bcmo8KzANloBYu/kZ31jSDhIQngEl6sFJkmtkLgM4PeoOw7mY170j0eM2d8XaOJ1vVi+K4D
i0b7cSub3j0WY/ydtUHOcZ6TmVvfWnbbh92YdMfA83ZEoza7JvmkTkSiilRXWM3Zx13W0q5F6RNA
hLiMlk3ZY7PvFGA+yxWbl7iOzdU4D47xvLbtV8Ktdgen+rakc3HVJM8moDDZFST6isd1IWLFrXmp
WUvDpif6gYEPSKpk+SgK4Kg53+ZN/hrlQctUsCTnLBLvVrucA7P6UGA/8qeaW67geKJ4mwkP7u4a
Yzj3OeB8PVcfmQ+fVop3f86I61fcAVnc7Z1y04fRxq1SEHWU5lc0YW8H7P8OPEFudse+w2pkEKtt
i/eqJQQsd146YbBvpvYZ8Ruysg4JqaHvOP1UOKYEGjCfHqEdo5vt7JrUYZHaofS0uCLMm3HxyZt1
2B9SPlhzIMx38qvbtgZ1nquXpXcbonz5P5E3nYU3kTBrF7iL8BGtbnT3V9JPrMORWmBScJb8cTB9
KPsGF1j/HAUoXMQAsN4V+Zuqe4C0Ru09tQ+Y5yTtpqAQp2WW2OWK6LFFa/CQ1GORXnkpMsbKx8Vs
aUZFZ26zd2mfxt3P7SzdWsoCznPqt8Ax7opleY1d0EWrTi4M0AiFK0hSsIY7T/r7fggYcI5FGVKP
QhA/XcFipJuIXRAn++yg4RLSvumoHl68FxlwMHSJeDPKN8qm1H40+S+RkHpph+4BmGfHm5eCPsy/
1ZLfBCVRA1a53Ix/1Ve02QH54MuN6/JiBTrrZOaZZQQbdbaLcJNDWFXerZkWL/Jx4ZyJlIwdJc9O
06jarU9yZzP3d2tB8pA/dxubIQFmlbXcGQbJmaVFiGd2O7Wzzxgnfhrp6+45it64zLU9bgsbfxjw
lyQKTprrp1DZr6jzY9e9FHnzIQkXhEoY7upI4whTSD7Me2PrjSAmvKogNHcj9FVvsINjZAlukoV9
Y6k2FFOWAiEzNY77+Bx0zp6IukcMOy/NwNwarJ4Q3WrcVsrYjenw4RFkvZ2n+arvC85kQ2/R1EHA
k9yJjJGB76Pc4UN8a4RBOvnMwKkfnzMzZ8bXRnFosA5RQbZAzEwcBkzCTjpTVti3yp9MyCVMfWnp
NNxz3hJhKsrlB6UnITZlfhrSlc8uAMrzSdEoLJcT+JIR26hRCgmCsRBvsIkRg8Rz6mcm73Vuhrak
L8ZagCt9Jg6LMxknMvxg15ydYZtfscpOaSTfXQfVdNRxWaOvg1OCQ8P5gjsYbVwks1W1x5lSf+9k
7r00dVCigiCxx0MaSq2GF4tEK1h93FsBRKuhnl3FlAcPRT+ln0MJLDlXdoXUWjAnGBVio33f+zGc
z+ikof261IiSPMFz5rJotuqHnxC0ZUqkU8qP0FhIFiR6/G0kPj5Mmtm4s7Ol2Jvpkl+qFCG361+Z
30SbjmCrjccBncirMxmUMJQTzRXCT4pDy8eQ+XXOA0edU+d7yS6PTNq3kP2ywr1JGrBSH3x+Iwmx
3k/JGofZMmMA81XLVN+wWSIqEoY7vAQZU3TL5PGhoi1E832ViL6bxuBSNKrxlgxY40RzCzMuJeft
mJaEuC9lfoXpcyGkN+n2YIM/FTHcDwoymZS4fh+PubVxfAjwRSFrrXG9HfKKJpTM5Z7iFzhgIATz
KX4maZ0Awdj/DJCn7faJWArMBWaYKk7yU8tjmLM24yYhYgkVauLh4NZRvzVOQ6CuNNwtBNl7ueqI
FJiiS9472xmmn7sjN9K4Tb/JESQ6cEg5Us3LWzE3E8mPG2fEC2c2mA8SIz8HPXPWYsBz4s/BN/5b
BgpcXcPZJ2eUp3fXu1zgCF61+aHHOOGE/dP9mdIq4DJf0Tpv5/12XFV5sc35to1FclxjxBAiTAaC
lrQUZDDRIDTKY+TN1RAZW9qEitZM65rxyhjWexUzMJ4b2C6VmB1sAUYMQ4virSX2MAQMVKfyZBX5
nzH+Yls6zb5in23kVdN7ziWe8xdS8Qk1XfOAe5Pcx4T5Mq9l6kdw5YNZZ4/JYswHI0AjjMRNnrgO
PkI5HDuZ12FTeT89l6lQ5AM5L+BRivq8EMaLeFAmEvzVkjvk0bRILDtBI0JF3ln15hxaPdJnXxlH
uwWR7tmFU+Ua+9SPPnAF/yS196OzobyCQh5rqj9TfZ9YReVvuTFyHgC4sjyUpjWL+oPbS/eOrpbe
f0ff11y8d0mgvMM8doqNMoDeuqhgxo/LYTPO/vUcT+FqSn+L3ArEPbFcF03bbqXrcxRJ52Zn4fQ8
O91kh4UFgI7beFN0rskISJy4/gH91/KzbtUJnRb63kOGjz3wuXE0v9Cun5xuLY+xNB84Anaovy5L
W+ZjafROI5O8oE2Tc8uRPUhyaElCUs+W/tTVelO6C7bNmuk0sPxCFxHAbRCjIgNR9eUVPqFHqBXy
yAjBjpMJX6CDOVAt8q2TrncTsKo5s7oQrgkaSnjajqn93pmFyawVILBVDf4GNZ4awrBa7Afk1zWf
NoJKjTopxf2cTYfFHK2j5wIE5DZqm4Vq044l0Cf+lgyNeTuxap9B7pas+2ld9s6il0xVM558I0KK
n9frvGLOtqxQhpHVHSOYS7SG+At17dFKXQoXuzIMcm79Hn41krawLBbXZu9ciwRyPJC824mHDoLj
od/1AoB0bNjgF+++ElW84VZOuQoUSOQYID9DxHJ7nFq/3xeKOxMq4SVgXCWyP6Ws/U1RcN0r+hLf
K6I5XHp+aNFELFP150a2kC1Jea1s/AOr7H/mYbyoqjMPVVC9E5rzYs8qDu1aPvHsA1JarrObiAta
CDw9VcZV1xlYmxqSsIjef8ZVZLGu4sZK5WhsWj18AyqIy6o7OyXCxiC5QAYZpUXsCzuD5ksSvgDs
1GKeAPEgBVYmdnnEPtUreZY5MU65G28sz44ARSNcP/a0y3P/Li8xEQ1kmDMw46D5TV5zdmx8xO+U
LG6t9ktHk24t2F6ReN/4/dPD0gIVM959G+F8NwX21yXhPGz4NXHw0zm3/LNoHezjIxdX1/1K4vYp
MugVzYzkN2/E0c0y5kjoCZskKD/xwBsHOIdt0Hv9u0WGUGzH/jHA6bnnoxeY7vYE86FomYu9I9tu
O0bxi5OUjOAhsggQrjdNz0tBuZOfqeKcSYNoyoqoZD/2qD+Sf6Ssh10Xm/cAwhiUqsg923ir8777
chdaQWOy6YLK3pkQfTNSOi1uaMcYvXYDNMOWZHxgAtKSFW2qodT/rMMvRR5kvmVwXGwV2dN4wtGT
0ObCIiZWKl1XBhhJf51IVl7wQXxk5Z/ai9O9O9XL1jW9244awS1iidr6HQSsQINzippQ4VHiaKWX
FGoJbLCuPhsDDidzaHDseTi7Gb96KSBfxxm0wO2f2jZa9n2K9Vyiu0Dn5Pt0wg0yciHiIkZxInQm
GE0yRhbjhWxAGWDiQH0m9JA3QrG0R6ucj6b2aojKFhh2Il69AngmtkfdQ+TdtBbhxlj/XGw7xSXt
0KD6xSypxFh/kwqcSbZe6PTsaFbH3l4lUPHcHCV7q/iVPc2R5AwMND0wzByI7aUoo95yfLU3UAjV
lrqhXQp9fizj7q5I1HPcuRNyNDzdeiOyaTi7FQBcjnqE9cwLVUFEGOHbwZ4GUAJMGWeWgroXrgub
xC3X52qctZJ2n5YxFAdOl9Pj7CgaBl0axcYeOjuBijYai3HS4DLd7jgDLqyirkPOcSqa60HwSEMM
/FLFdbB44cLamMQu4XLB+MJ3YNv9GuAkf21zcTQqtKZ40d86vsisoV51XGA8++EhD5x5O+nPvYoQ
sKYKNH5MyTyYjDufgfrOMr3HFI8njUf2VeI39CZgG2vntN8R5A1+JC5KONxZTF5vMVcGf0b3wfHs
wS6waUQLhomyJGUw8KMnKc15Q0fVd9pUH0GhKzmRTylIG3LkKgakU+MeugyHKJCUt63tlYKOWB4i
6hrF6AxHc0R/zzy5m5uOKGgCQvEJtpuYeoDJ6S98Ve9dMNw56Ujx4RyNvNkljXYdEG4NbJ/BdoRu
D4u8OOWTqbDJtT7OrbVew9Lkis9QDF4iVzBD03AnlH1SPnd2QkQTtdbnQP9JccQYPTKApDCduRvE
i4sip3jTuzjgYoPjvJ1up2GtQPpc3rDO+Y11lRVGvJPK5/dgtWMiA8zknJ+ENx6dKj3JOd2Rsz1/
uj4JwjMAUpSW+IKWaTvN68GaGo7ZAPpeH9CMuww7xYvHmJGTMMBZsqf6xhznvQ9DHMz+O4D3bUK9
J/dE5P94gL4wbkffTQ88OMWmK/rm7CXTrUNnGxdCDhWsJDj3ad0q8vpaSEqZuoZbxcRrrBZ1djL7
2PUW0ZS4T+I64iLirSSojZKLIvHniA8JCIKXX/Wm9z5aHNy4oElmU81j1Lu3cZ8QG5BTBpZnBDHE
jBc7n1HQiAHWPi+1Y9Higj3XStHIuUuBsLe/XZZ8U+iCbXKipLjKQzUTEaj7x4yI1OM6n26XAhxr
9Ry0bxDWPAJICJhMLp5fcE+w2V6HGHnVu8+Yz24JzitCkpUJhAb2ZI1ILoSgjgzoCfglizBuRYVV
qIOOT6uByVHx6vrDH9OxTXTyCU/BOjA4p9voqbDQdNTk0U3JAWS0+zTkeBPiyIuPTumAzxaMmf+K
Ku7825ba4k2ORThOMiiABmh1YuBTkOUyMroyk2o3ewmNLBP28zwk0/NzrRhc9oj/IF4PwUR2XpSS
i6J8lo2Inb5ZS3O72NbB6ljIuKPCxvc29aLp+GWq9MEV9p1Vd0W44gkRhAOc6Y8VwFmgKIkzXC9p
Gp2CNIU0rp6ZLz5CmFzTBP2VG/DOgfvIfNxh2E8BTIDltK6NHRmFdJvNyS72JufANPx+FV1I0Q3O
SZYMeyDJgJraJWGGV9WEAAAVUKsLlECfDR1n0zEdlI0V7ZCVrNWz5fkHhZeDuk4CPUgqXjmWNRbf
9YsoGDDR1TFDYdTJyWiei2LW0YH8rh/ZZB8UYx7sbgqHRB7MlkQU2tOwBkquDavoL0KpkNxdi3si
n9Wi5qsgpnqodH/L9dIY0XMAnZuuxJJzUvSxzviccnko6ySbtg45+JtG0bFWlMFVJ/rhMoks3cYZ
9mS7dS6+77yaK+8mJZjjLvO+DQfja0AV0SQIey7j4YlYQ/vIdeilrnTOVUQV4ip1p1fJoJ68xq1c
uwZoYNq1NVh7M5Hkgpvw0wFc2YAWfPlxrGCX5qfCZWdMppHjz9Ix7BEud7Z0zTlskQLRwFOpu9HF
o+36xKdTpcCtzd/bBedKo+Xh4YA/JKsTrsr99GLcc5NGMZT7kEwmoRl5ikZPFGZaYSWi94lGTZ9y
6GTl7xs6AWY6koP9J7Hb1yxxD1GTPMy2/9FYkUkbC8khjMFgO4OSx3eIQGx6CdHgR2ynLYGfia3C
SlhHSvNonhi4qRABFKcwbUUVGYdyXXnqcQTN5Xhn51iOjCHg60l0a2q888puOBTxeCMUg01VEy80
TdHJd5vv2ceutbCdZIns4NqJQiH8tc7WdkulGbBtZei5BN+pyMXJdGIcZ8Vw+u/ZwX99duDpPpX/
dHaw0pTw5ztP/9DXQgB6v2g9XpiMDv76/f8cHVDHYguPmhSfob7pk2D2L5MDlgHLCVwhpPAlcWJV
3fbJP/7m2n93pG/7gbQZOJiWTQZZVw9//SPxd1O4euIghZRSx5P9h2HB/294wFemG1r+3fBAmPqr
DUzbp4EMrvzfDw/ymkidOZqN7Qpx2qcT/hVJHoZt5iIshvbVcExruwTZtyO491l29txaGbY54KR+
/DW5nPsR6buVy8NdMxvc0WD7S6aAy0pYvhAM8UdarFOAMySNVaSUmQNL16JImiUHu8Iz7HZpucmo
8tgGyoVDr6Mdfuxs9OwdzWc4MLwZGWHlGkV/6CcXVk4sNKZsUjAHruT1JtE6S+MM5LWjSKOScRhf
Af+sPNsFLQniiAP85skxGDZDVFjz1h2f2oGFm8RVesVHbxO57IqkjOyzpf1kZ4aALGs3HCjfU8wa
G33VGTrqtTQMM0DFBBqPyeFkHA3MaMQQfiaf0m0uiHw1auo7VtO4pzrnFRyt3FDvhNNQgzgFRA7y
MOC/PwMALKkDJ7d3OozNsTMmWJQWcaAchJAhjfkMyzsQkN4Vqed26TSeKAznzqMjpaGEKmgh4qpp
+QQfmvPFO0Ag9xossiGMjLmnVUE+D1UmMWUF95b7tiLovZS4PNp0/bUSj5+AqMCWmuGHNaviPMV9
ihaIu1ZDToQhnTKf+UqkAagUEkppJCrScFQKJeVqXIoH6K7RAFWpUapo8LjAu3UIWN3iIaKYTkmf
NAhK1ug9a0+VxrJ43E1i0giJ77nXIYMgyUx5eU8PRbhEsryeIbwmSK9UI19Kw1+dwMfdLEY4aTAs
1YgY5cCQ9+ilGh7rocgsjZPZGiwbNWI2jn+UazY0Pahbm0QRP5++fIsu9kqMR1djaiO8mqfBtdwe
75AqtQgG1MZ4kfgjMLdZA29So2/5PGk3OScooDhT43FKg3I1xByzJOpisji49fyYLnEvMfczRZbJ
Mvp7svlQVo0n2jPgNoHxVo3lFRrQGzWq56SUr4DuKRg+T8N81NSEk8b7qGcFcaU3zgs4FSJyUdah
BQKa8zA80p6OOXdbujjoqskm1jszQweaMLMAJdp+aXbJwPOSF5wTMiyZMw4/C6mnlAo6rEhPqcQJ
rn0QJBzBOTbBLp2BaTwvvZ013jhNDZaCsQPW1PCYhiAZoX9y4PjyFI80kKSvcUn63FXYa4TS0TAl
OtGV0nhl2ut+2wS2nui8gzdNcFO9iMORWhzUpeuRi+V1s8wbwHDOyxriHKtnpPRuR0IFsnPhXpGz
ZHFIAf1MNQTqQIMSZHb2me9QawQoumhkVJcLVBoibSpj2TcUvDg5mpYGTX2I09ogb8DVEKoBjVpq
LNXUgKrlph2QSbApyjbFXfcp68K84trwgG6X0jSEOyxCHg876ZHClk57AQ3LCPB91His0AiQ0Mhs
peHZRGO0TvmloGoBBx8Tjdk2caDLbR7QOgAkMci0NShPZ1v+LnFJgrBk4d5a90rju5iwUNAgeju0
2qODqOgXBA10Xv9ttDgBygmRaqZiswgIihciDGge384aGrY1PowRKjqPEMWjRostGGOlYWOhsWMs
RmgHb4x1zK2IiYDoGUOQToe0758ZYxxEsNK+CsvcwDTHsM30NkZ7pXFnV4PPk0aggxEYuujBovP5
tpvaNhzbdaHsxcJpZCkO0kqyb6AOqoZg4TQnXg3imn3F3LS9NWCySLnoaDA7h9A2CrmrILabEpwd
Kxw/H1AJxlo2daNhlBWk5NTyx1uW6jD3/XSW3BJ7Y/VCL3MExhmbUphsCD2l1FXRkLIUGwtwoffR
MkEI3QlSp5+9FJ2KJJOl/aNqlqRUY+nAbx+19ck8467S2HqtAfacQcSokfZIw+0NlDvFubwAC5F1
/b2rMfhRA/FKo/HMtf602oMDZCMMPPBrAd7VAeEXjp3RAvI5FrwmS2Ph+eJbByPdKVh8Bu5oIRrP
XwC22hHYve3xLkseZI6cAF6Bz+PqGOT7KOTjQkP/AfR/oG0AFX4AOqSxymmLQJcBLDIKiPcd9gFt
I5BMxjxtLFiOPKvz0bcwHEicBwy/01PXMJcEiCFADXsCXO20ydRzpY0LoG6S3kVC6bwdYeF4mBqw
1CFG/CLNb++jZu9SbYVotCnCxx2BFxQcz+9yQvTFPW1VGgFY1IZypsd6ecAHxQffYrfg8qWjyJe7
wDNfinp5pCWHAbw2aTCgQZeZ0HcnQjmkTVREb0kTnsal77H2o50EiUMaw1kcBWjoMc4qLhC/uYNB
ROIUcRrqPFNtHqFLbLyR2lDS9Mrb5NpkwjO0sbTtpNEGlBQnSqktKZ02p7SYVLRZpfXKdS86iYfH
61AakFSSbN25TW/uMnoEkEw5EqUt947WtA6BIsgzEp66CWxUujU79Nhhrm0zmw92Tf+liB6ZF+47
EyK2BCGkwo6BTeQmAy5cD46P2VRvY/uTK8NSSRWu22fkYNGj4/oUARAiNMWMGUWj6xCsaabDgc7Z
NTMOfpHCKCavzWo8mTVGPxEvj6VnviFHUB+vU1WodsqJE+PnQlSIV/h4vzyCYAFfx4R8AtEg2wcx
Umo/MiyIfXkJ+ubVyCwiHmeXoA6eiVa9GoV5jdP0yVv2HXGpAFKM8oYeFLhx1t3C2zeTNMEzYHxi
F453g5Qk4jiYfNO2wlDjYw93GdXCdT4kPkhETB9E6MaU/liNfzDoReD0BinR00ASz2xtVoKvpL4r
g+Et9XIMjthNIyTOJRBISDGoAOO3d6uqkPa4kikxXDOFvFqc8WVNrA87R+IohH3tjl5ERtRyuwpe
Yox1ggQncU4s6kaaZfjjLJSOxxRxIEOLSDFIRCAIWf0wPei2wBw7mpFkw76R8We8ergL6m0tnDc1
9LeuJirLRSKbwDeYird9bmzeooX+Cgyrb17afnEXzZnEOvneLPsnZyz37TQD8bF3rGOeMOFnkOO3
EfLeQt2P2ZQfyZDd9Y2R7CcmSDr9pE8Xc4sef2sBxW7++h9vAqoNCpPeOM6ubZuQ3+QlB6dLiRay
hnejPgYGKT6yyM/6r6lRGBZMEikygW7jM81zlh4VYoCeoSnpbYIWXzTEodNMLANn3FtnZeKAxgTc
23+lGef7plx5/4KBCIk6PqVYYfdNE06jZP8trejQLNhMKDE5pXre3PbBJakM4shs/wgDNV5iOsaw
NhIY2LsdUWgJOKjhYq8MwOsyzB/Oat0ZXn0nu97ZK8PAx9Ui8s31yQi6+uCMFj3Dw2eREPVq5TOt
9joNIG0tnGmU7+Vnt0mmRx8AfZ/F/odYu7eU7Fsnw0A0FZLH0KKwauk796ziP4uHhE0MwqVXbXll
tphaU9U/YZ+2b1Kl8EJZv7k/3Y1UvJjlNFBnj7pMp857jSxMxX3NaH+d5I8ovVePfr7FyndFNT5k
7fAs5wdZWevB7zCPTOIltvK3YhiuyFqpdim0uD4L1TWC3hyomgF1d1Iub4sYIEWqAgl67kBCjHag
UWYmkXZpHRbk4KZ39y1RtZHaObWzzyOXRVPQMdm7B0c3Yk2Rfc7dmYGX1ZBlhvZKb5yxpyquZKaC
NSlLud/UFMwH15mF+7Wvi2xv+v41HMreqtovQaUlBWE2vbiOIhdrYc6EuPPs9/Tu5W2kC3wqd890
7cOMi7cu++7m6k8eBzdocSEI7ovi6NiaMwfO7lsH13RBcnSAJE+daT/mpSKp0KVGaSZlcz9U+rWb
/xAXdjN20jnMZKm0g/nqMeJ9LHGDZnaQ7YmFvF9q93o1GXQv1vSQeXl8HqjE6HLjYrqGdeOZ/Oen
3v9quBSSl21++DiGDp5xdNeHqSB8g0C3iUyVI+kO6bYo0s+lltd6FcOgWv76dgYmUP2wsF5UdAe3
2eyxiz118fQIk+OFJQvHrm68G9leionsFsu6axvP5oMXkhWWwY05xV/Jet3kfrQlrsjDeGJhcl2u
pgSW3u775ofRG/PTsPM73P9xeW3GvCLSdpk55NTBuwJ6Z41eHBZVMsbooq4mLlDdfPZgR5QNnArK
oW4LnBJhWadf0ZJYYWcVhD5NxrhfSSO88UnmLIW+EY+B9TrNVnqYBkzVf/0yr4wDC2J3IjWyBp0L
g6I4By053PkgHoy1+W5ZwOnxWs5upC4mxmTgmuBl6nxkZvaVNf9NY68n/ghuo09qDQZ7x6qcf0sH
O2lZpV8ZsBoOZuKt6pUdPxsMFNAWWsRlCpJG671J95gyWFGja2kZ5ZHiqYSMJYVFJjgxA+3ORbD8
crW5CdgErbg8t0N2scmZHZprYWfFHufzyMALEHqoPjo3WO9GVZIlktFtGnsPlAMyqXAZ38RD/rS0
z4Wk18xYV7UbRyYOTtAfnZjI9DX2iN2NvtnkO+4J/Ji4UnPl6hwiLJnIdTj8VXGTJlBvMjFMMCku
wXH17lkZgVtjf08GKt8Y8VwYXrQ7TdZqMziMbeqBPDBlH6qxvBI0bZGwrU8FnTg7ZKCxotiTLXar
z0rsWFdww9haXIqTXL2pGMW17wcfXIgwqDZjsavq4JLmtMo1mfcgI6vVxoCXWsczTP6HNU07bu4n
OJvnYV5e7Jx84Ml462vny3e+ZyftbgDn5tt85PJtYlFPZ4yskTNEuISbeZ9llOCVNNRaKYxfTHfM
uAbBxSq4j7ele2+u82dWegazlLXB7DF9YD5azqXjdeHqP9KeGO1mSnxfOBVhNUjLD9vvtnOZk7p+
JHR4IVELpibt2S7I9oLdr8h1G68j05a3C2NkOy/kxVX28+REDFJc3kYjsMor16SCqi600VPxGU7e
tI1ngj77Vj7L5JQsWDFi+4M5QrWpOtKnYjrrgOYc3GfOld+94bslRsMrflHLu23eBXAksJnkqdOt
ZXCI7wJZnNrJeE74me+ZHXL8N9KQRJRpG2lrQl4JhnPmXJ4l9UfRWuS3eaJ2fP8tST/0oyPj6xij
HnPOpB/GbPMnS5NXOSuSdgq+sK5yryjWurD7MQ9J7xylborU+GguTLl+CXdAItDb5uS3xwrhPpwt
1rDIrg+tSZ6CASqLATSkgtkklgBB2SGvmBCGeAJx9YjJoQZ0W/brx1S3N0N+NXj1h3C6uyih2myZ
MTArZ9d6/W0shoLLW6/oOqpfCG6/xPQYsD32JKkTDNm4tbi2LKaZJI9UmIymTGyq0TsIXa0FW/Up
J7QIBqnXmckOY+gJ2LBGd51ffiaz+5YUxcdQxRhsyYbNe6xPa+F8znXNTyrBjrtEV/ACnLmyQzH1
77E9/WkFMTsgd3laTSdcvPl2GN0bqtkuDm55KgN47c2FpDqTkFf+BNfD0Mnges7wU88RR7ZxoknM
bOtDDhLbG+5w6FaK3hrOzswB03PhDN9R7rc7wqhqroYj3ok2ji/BRzQ6zdYyi58eTx3Hkfp6ZVYB
0HnO++yV09qvYPI/GpPCrelnm1ylX62EIYwaTkPtML5NlURxWedwHkgOwubDRJbaVXAs4mxQMbsD
28NhNO0XZ5RE0gXFjQEJbDtEQCUdf3bNN9xF89vawO0Wkb2vTOOBzShMEkI/jNW1jyThfmSTbG8d
1ElIFUBFFJdWgT336ftYGnd5s361bLSbwCBJnfUC5AnxlmFmj8NfSQJKvGbdcNR5TvE7lFXiP7SD
+o2CZDz1I+ZqluKszuSdm8rnlEIzt+GWMUT3/uJshfPatzEh2mb1w/wExI8xXBBbF+4VH7HYl4IQ
whIMKxw6D3lC/3Ka6HgeKG4YfH8HMANkM3uV9rQeLZvAAFV5yClkvom4vzOS8mPNpdx7fNDpSFAq
hspkD5h3n7JWiXlo+AihcoLOItALh+dW5N58YF/dQtKGlFFW26jzvrys5kYYH0uudETTFwY7QLqo
VycK0LzyW0V4yrYKGh85yLiuLWw1TXXTTOafPsh6XmkuyT5HwWJ0PvPRDa4wZ8tNHvQ+sX05cbsD
XyxGsmRo967b3OCt4ZhF2gEGv1PQpDdDGz8wd7wx+MzGed3OY/HJLSXYtFhTFyQQM/8CBSL9gWvy
FvGLXL/hJQnsI8LOJSIlKeiaOyueEZyDKGwHLqlRMHxjIOWTcZsf7RUqsvreEiOXuBJVMcd2bNnX
pWscU7IEl7Xe1zqlLoj50bvDFdvbw1Czf/VtwtruonwERnHoyMi0EvIM4xqFeMJ1fA05Sgf2TBFC
3Tq3EbCp45c38AGv5IK8wsgfjAWiYc4lgbgcHI9Z4eHvym+n/8PeeSxXjmRJ9ItQFgggILZPS5KP
mtzASGYmtApofP0ctLIRNjYz+9mUWVc3s5NPBOL6dT8eo7x7HkZjQAJs3Z47eB8t68VS+3fCOKEV
W6s8hZU3OBdqgHF6sOs2FfjQQgGVkKssCcbn2hmx+ASPs+G6+OyoA/S66H5p01xB2SLUi/rq2N2j
zmML9G0bY+Uxrr7Q/HznQhPRtwmojl0doC6cDPRnyeIUhtO68brvKNno0vqlivLF19U5Txpx7koS
3NGCI+GhpbhvZWHKdO/c5aX9PPmsCf/2D7Sg50HhlnHt+MeUTKpckJ6elNM0h7CHNsE7Eu5tuMQt
N497xlixgUnxXoVutJ7cX9KIATr0w2cw6Affag5NcIuBWI+xtRqjFibBVL0UCY7HKn332vIxIK+/
QkQbd3ZHxUkW3lrTjb6Z2FZ5MjmPwqyrc1E7d2Qk9NXFMwXJne9PZOHnSh1mGZg/wawPWeG9EfR8
tMPgWSfyTxb04woOGFCQ7s0NxcUtWVeqPuEbwUA2WO5wZuzD2TShMVXTfNYDr0IYeXTG9M6hFeI+
EEz3wB5+2R2u+7Z805h3RWdAR5iQDF5rkK3tBC8aiMdPVSFruuGTD2gxnsNflWXl+5J9RMXQsk5s
2wTt6Vg4tN2B/XB2bhSBCVD5XKVqXmjWxTxuwBxU4eRvSttewI7Gp42mtobsLNTBo9lWq41EJ1sx
fL3XgXjK3fBV0jdDJu0mRgR2x3RPdep+ucU4rmVD4lhHvwouXUTGJGFUjnB8rjgQit/QxRs0JLTn
BbbMlTVfmwy3K1DNMgDXGpsMnLO6M3Hf7IMp/a2kuvS1tVRo6C9nuSbAWT0tHGmO5A3e/mljVQ1t
2BXSLsa3NQpQvLU13Fh7Sr8J79fbabJHprOfEO68goMgIbTm4Z/O5fmbuZF1iHy87MGASzNOklOS
wupPZtOFMWW+D/lMb3nZ2Wv4WVfNtnmPa5uvj/RSax3VSPAJ0xDoVo2Br+fM6G5thWVAY5omq8Zz
gnGcWEx88gbW2TRtxGvbzO+FxVOxyL3jkHj4V53hXTj1M1SVfpPl+cGCH7NVIZyjKX4b4T1Q8yDC
DT7LJZwfAsSaPXOdcTlCyMSL1tPvHpLEnKwkWKWZl4MLsc6N7tqDmNR5JjuZOiAIfQ3qmXnKx4UL
Xpe9X9+G3yHslHUTKgIV7ZRvJ4O6ndhS3/PI5IxaB3GUp8aKT/qD5UusBx4CevbMEdMTM80toFvO
TbLoPAGPAEOdsqzQUci1qhnJxTNoLIUmPDuLSwxCnAgGd0M1qM0khp+AWzZ+tZbf2aZ7qb6S04b6
UhcfOVEc9AZcU9ltrtjnSW2pbRtllDVAwTexiZA4sbZWaINFdMqTMANsukX3URqAuucKG2gi0XY6
o9rYXCc2CqpWkhHzaPOJLYf32ji+fRLemz1X/Vb20Mk7CyEZvgYPH3hDh5HkSio7rreCDHSOjEqF
+lPhWrBqOm69U0yjRpFtE3aNi3UIt3DLirCE2IzZZ3oZllS6N5hoihZ717SpDtjK3wrC5Xqk3LJB
GO/tmk6l2nwhq12uZ78mdEFXhmGY+EY84gNQ+I9kTA2Qyjj95MC/srsUJI8e10mY4tJ0UOZ67oHr
DEIlXfFLljkbF7K3k26I29a4QBIomlT29MW0CzXhpoY2H3bDHfhuLt9K5LdSl996DJ+MBsB18uLh
m11zXizNRQOUsq4APUyhTscWt86eRgU5oTc7kyfHeEsNmNMtO+Z5BKcogGyrjgafORkVSavxGCTT
Y1mjX2tO5mh2qEdq8MbHDWOY6HyfUiWMwiGp6DYbjjYF8DtyFPupCy85d9vdLC1eQyO196bJ2RLy
BkVWDFekQnzJ67bk7RsAsSXdiWfHSmsZnXWRDJeWDWc3e9MD3kKgS001vRY290UV8Lm0GzRx3yx/
G0iIfocTphvaO8ZkjIdRWa3t7DFIB1ou1MA4xxNrTa/AtVpgarAB7nGxrhNOjPWk6xlmDWkQ19jL
Qvkbr7oPzLFfj2PJUZdh7GXBdAYV8lnaiX7uyTegA8kJ5ad8SuLgdyTPDklibhAzgB47qndFRilC
wVpWcvdkL8fJ6lFAZhoj31aj3WDcAm3TcYAmpofFl19bTtX7WHCfFc09pOvyYgSApdnm6422xlvO
zogPMOeuaDp3S8dwu+2F3msPJbiGRcLISucE40mQRyydVAgwcRoTaNFq56DfSL6gq0BGbB5DShYs
yw72IBmepGUAD8+hWtUpd2u61jlZkq5cER1KUPGDFzuND9Ekf5ua65Y9EvFVeYiHEyaE407efs7U
oxmEbHM8MsCjVp/Ltla0xk7WkAG8kvRbKQa2SLJ8cBoVH/y4tPhsj/FShQVPiei/MGjrSKtXPSNi
FiVkOrBayLG+/+hU00M3ZLsC6MPaS2jDqIR/a0LchgUA7o2VG/EBFwcccQOjsFWCBrETYwf4ubNZ
ucGZe83j6EO2/UhUmfeBbtht6z2RIwcILlmKTr0qIE2BCMM2tJOQGnjG8ey1YjYROTbB0Uh+J2NH
AocmkvQ7JH9wQl+4Jo4cLjRg8JiPTLiV6hyVoGz8gNmxhi3HYudqIVazQt3XBbQdFQ0g2FMg8oAI
NmidHOA7R3z1Aj6k2xSv2LsonUj6BXU75qxs1LULI87Ljt6yJDNeIXTcZA0hZ1QRi/kPnQ/gn+dW
bwdZXu2wIU44qms4GF+Szpm1KHIHtOreKA15NMYRJ760TNz/yt9GRfiYNuOlVrjGYyylLE5rwZJ6
4j9a0cbvuH4t21NyNEsaDwbmMBGhCLLoI85AgULYIoPgpKSDeNLBtumPbm/dpj48jSnGZ7cNq0Pr
Y7atG7GJNFunOccJUprwOXvgYytD0Dwc4BQnHEkVWxk+DBVM1aFlD+5QkIYlmIIhuFppR84qMRHi
lMggFlHbw9aPZ0uNA5LAW1HuE49Eqdp6XER3ISevhry8GiRGmgrgOEroow0dCeYtk2LsM842PNJx
kTaFY9HYEf9qcOIHS91zb2AyZ/38qFVE3kW7XxQM/XFSD5JRMO9baQDHtcduE82aTRFNDJq6aPBO
LHOG5bFpQF4J0yXlK9V2HIBTeEU28AgU2wx5ZEuZ1wJ6cF8H7e9FN96iFPNGSn2Uw8CxUTkKRMPy
jgjWdEdFTnixwuknn6w/XZeO+yC24i2rkG83EWLPuZKsJVsHrAFXFsIrnTAixWnncfQ7gM14loBu
sfutlZkni8T3aowfgrL7NEYeOp4OfyV1hFlfUK82ao+IRvztAF53XfPD5G+wN6zKOTHhOlzhOH2Z
ocP+KPiQ/+3f1QQbThP1VKeyBlPAnbGx2xrXMfSQ1kkfRRVy4J5mO3FJwvGCZw13ICOrt800froZ
ci+2QBYJHN62cxMVn89sAnUccXoqE2K90PnGFEG6/X8n3//SySekY5s42v4HJ989jrj/SgD45w//
3cZnen+5gn8lTEdaylImcIF/+Picvzzfs6UgFujxXy5lnf808pl/SWGai1vP9TzhLdH9fxj5IABQ
4Smkr2wTR5/zf6MA8KP/2cdn2dJ2HfAEPpdC2wFD8O8hAL3J+dkFdOVo4fxoMRHtTA08Xqp+8FzK
/JIcvEkLebsfDLL0eIh9IIogVokbzdo6QiW/59qjWH2bNyNd0oTMnKZtv+q2xrKk2KNF2bcRgMty
kCdJnDIUozfJCG61Fi7lg2BY6ojBIezLM3Pgn9jpf9reWgCQpELcsiIgU2wRmfcNXZGQsD57o/kK
kZB3dbNyMgL0BL9uQRjzUMGnAjjgu9F3NgGcrW/hUJsCTNrTtDNZWi1orasLkDsIb87cyb3Nyb3R
gyLvVT060CQp0qsFwHS5yaDYcAP5LSh9IGxbyLWpAu5Qs1xLbDD4m0euTk7yaRoD5nnl/+mpgow7
eNmTDGEYs/BvvGTpJUMyscDUmTDgAUfSwkrqRFCqWIi2wB6HBxy81b6ap4cIxeLUhC27tjbM1gN8
3o4MaesWS8mNlNwVIHUqZ0n92hBPCatI7y0HrNZzkrkCiJ7t9BTulQHyINdapqVxcKlvRbqJenEE
2vBt5/7eLLSzp9ETnOGYzqdqFnpdBeIj6QSTmBG+8RbcwaxyjiNGIb8lcF75M7o8T9zI5BojPWip
jh3tyLARNejFxovK79y1YAqJmE2701/6yFxSAdUanytySO781KHzmyfje0HhEGAIphLmbgLeXhQv
STnfvvRmCTBOBOC5SNAMk8FSbRzhXJMOwBjnExjHnZBPO3x/W5rixn1vRfwC8qWSwBlTvPXIdfHW
Cmq0aY+UEXsxymDXmYqKjQ8UAY6rRRbX8S9TiL0JveAnLaNT309wA3HDlYVtbfsJSwwrbvZ6NWSp
nJxwJN9K6Y5nq2+QyHCDDcp5LjCPhzGDFOEWKAdZTRwH6nmaYcVyRH4ZVfhal1zCCSsgptX7YGyb
k9c5DtHY5k4xA6xilgrbQLJJRUPYO+Sl9v0i6+SFd/3bP2ZxbuANbFOg1ut+ZCmT9T06fRU8ekY6
sOg34i3E3HdvqewSyWuuv4LsJK1b3mLV7EOWDEis1zkS8aFwiW9NvNza8csdA7Kn8Fhk1teI1fYu
6LP8fho0zktqxaLYLvYlaLpldcPn37jH3/OSjQ2mLy0CeAl0vLL+IKF7KIqiIjNGJ05Gl1JUT2xj
iOUrbzGg93B2Qc2BmLxaCWAIv19sS1XxIP2x2HS58zmJ6dzYAW0W9fvU8f1y3BK8bmvQyIqJePKc
Q+1hG1Q2ErE3cd9XhQEUwKT4woZPsCLi1a9n1+fJOrEiIPHANqYYCGx0qPQ4U7A+9jOWmKl8tvjx
1rb/6E3Rms11SLR3ifzqyezlt5H4CncD33cLGZ28MNc9PuPVKXblhzYJjQR5fsYoAzq9N99w35Zr
hILnGBr2Lq/zYdU7TYVxdFEOKK0zQI2ahKVc7o/tDMcLxgHR0CjeFeHSe7HcNqfuJjolCa2/976S
NA30+T7v8nuAkOgtXMcx9WXv5WTWm54szbbL21dQ0zbAghJ4WvkgUABQ/xAmqyPvXnyJOlXcNQjO
vgLulZA0A2YxrlKXuDBGIHwQ3nNinI1Aeh90qQmb7wuH6O9etic7YNGZlHOMcZCZmWST0ffoXgXe
LAOC16YF/KVcfEjQ4sCKLFhIbml4ubGuqdKBaptxi6ti4w7NhW6TDg8346txLuja3FZ9WpzavKGT
x5sxnU5LmrgZl1IprvO4SXkYHObM7E78iu+zgbsQmzAPht1UYg/o6IddYol4y28kLPXZug4yGE70
wDRC5OuhxiHZFA05wbxAeuRQJ8ySbDH2PET8dfaxHT2ZstPo2OpIqfYmw4MDZd7dTgHpMohpd4pw
yblXA0hYSk2gZa7NAsvbCPQp8Rl9vOBP4Ni/lX6mrO2i8EsWiw3M+HRYOeEUwQTn+ykLyQmdx4AJ
XkU4alzE5UAN/dqqqwc/MFgBdbbaYFb5ihfHrsyxfIWCzxp3lOHWBCdJkubit7tKt+3JM+mTtC2b
VJpbnsvl0zmG+bvG5U3uLztNdR0dEwxLI+xHuklNotSsfm2inx5b1dU8SXqKzOBqGUBjpmYgDd0E
mFWwnGFp2XKl3nm9+krh8G8FJIoNesazoiDBMoi4DQM5wHwklhbmAY1BJjPAcK37VLHe50kf0yJB
y2P9WHG6YGT3n+BIMr+n8UUTQvQmtFRcUtBi051Kgi81Dw8YKvNdt+wZk6ZjhxO1asPIzJ8zcNQ7
DupuOIOzyxi3sFjS9GIFeJ0c62a08l4pCzskq6OgxoNV28O4aUZx8AQzSlhqvhhBeABfGHKoEr5J
mrEkQYpaKibj3g26I/x53PAFj84RWzLhYPbyY4fzOKDfDOGSxwc1hoHFK8mJLq8D6gw0mreJcZfH
pUFxic9+dULtTWM33nUpAbCwHC7dkBysihKBphzue4dcv8EASbMb1X9MaVceCc/gA0KaqEBw6zuv
vEcCGXDNWXzZYh6KIjcZXTB9HxK/PAXpcrOZl3iRVb4kubWUVvfLSgPxVSZMc05Ar20Fun3F/ZGy
5jy+yNH6ivhm0X4X3RwW02wOqHYxQnPfDoCwmwwnekeK0YoSceqwlPpBqbZglZ5jeddk9pmx+tdo
bhMYp6eqhZbGoV9vhaOODNvob/SWVmW/Nao62A9tF62d+DEqpx9I5jc5q29r9CIqgYqnRvfZcoh8
dkZ/DEqGvSYS94PJ3YCOKJ+4GpcZpmGAg/cepopN1DfQXmLJwcQ1S7G8InKPuWgQP268XC9sFixU
Lm3rHCux7iBGAXk/eH5Xn3OtnsI+NjcjUTisvr/ahO3z6OEU9scy3AVecK6KyQ1WM8UQddkTzjLY
IGLQwVgGTMOCbrdl9TA811GL8BZn7zXZK9S54Ht2e/8aeq920avb3Hfs8cGk84xlU2G48mpzaWZI
T2Gj8qNRoB+i1nG4mrp6S7bwzjbIMxPKvWjM4njZrHe397xTXuXuteuKG5y7TWMZ4uYPhx4BBZmI
7kXppk8UH+cHpw3JDjfsS9qY7txkpOgtmoaDyrDjRSbrABKCF4K5p2x0hxc4d3d+l3v0SPQukcdx
2EulH2kCrTbdhJrTqmfMjh17duLOoUduZ5xN6Oxe8sFrySzgmu0mzkCUBA4HeZM6Oxe1xsLKbLvV
iLkjvxrdnwqc3cqYRnB/sf0+JfQ06hA1fKgh7+X8Y22o8DJifT/FD6bM8eKX7Mp1x34xGfWuUyUE
CENcy9RjEZNW+bZBqlqpOnwwUjfmMlU/O6VpnfEq7e0x3/vd5N6x9XjIM450m64emjg9KDU0ZXdh
kuEAKY+6/iQcKWqWR5XCvTT73roy5Df2sG+b7B6bOUpZhyjD66rSrWWbn6NKH3FgLGvv7kU7jNhz
AS+yoocyoxuRREvLWRDTUOl/eVi3khk7WZr+gNB/NQJnx4r+cyIySTLTux+CkuvhSLnTVMBac0Vz
lg28zEnygTf7bWcV3XPWVeukbOtt2uGdn5q5exnt5rGay+mIJexq+wImfwcdIy1mZ90W/os5Sr7i
+FBXQR00OxlQP2qRY0pCZ81Yshpc8EMxsX6zKZc0P5VcvUMOZnkqy6Tr95nPlt9q0M8dpYfN3/8X
yP06DR/NXpzxq0MfjPPX2tPnyseyTfdPuQ1TmwO9pbC5Nf+QNALxmAWfaIiXua5s5H//h8aBc0nl
nBTdx9hFQNjB59SiM7dD6nxzUj7FlBLxpWF8A98tKaDFGbFxjZuPb8Vqs20WIAoVLGLWDhg+jhST
9vqMuvum7495EKjzUhde8EE7kS4wmURae5ujss/A3BJT83zAMOwoNBPTzO6hSX3ki/2kn1rS+HZ/
mgdvwkjO013SZIqWFNSpd6jT6iiSItn7gjztmFRITFVzalVPwpb1lEMvjxgwo8bkwdkxBRiWIMLl
hbQw5jzRBSD4lSBaJTR6x+UfNwtYQSpEMXdIX2sqLIdc51jR6T7mNr+N+VJgzAtWPOm6o9M+pCUW
+ZkbBnbvbIsA7GDfoJxI8sYbvnkYTO+LyozE4Q2TgrckdVLEtnQZo6T+iml8aJoCIgMXfCyg96KQ
b73GwF7XnPEmbQ1Mj2BHSctudYND33eLEvcTnDuAu0RCBrNEv0+BErUJzxNFoh+nwgoD5jOaOzQk
LvXs1vGXG97iGYjMX1lWvtSsRAtpJOdO0g7Idpx3IW++jH48O+C5VmBrPjKQCzvXTt8du9ZHuwm/
REw5kqH3btfQ84AlQAM7Okgl7oLJxQqgn03ZXEKPJSY65bVTxtITUvzC+MJN0fU+rNz/KlOiHFN1
L7zkuYtAK6RGXdCCzORMb2Bj0Z49sDhlR40GqjYJJ8SarwZ3GXOirN5NB5a9GvIDOKrSrJL9/6to
/0sVTS55VoCX/4OK9hYj/fy3MM2//Qn/kNL8v1CfXeEr33alg/b1LylN/eV6LphNZdm+KU2BXvZP
Kc36y3FNZ0mpeshcoCf+JaUp8y9CtwK+puMocMPW/y0TK6z/koklDCtsafEn2kKgHvxHLc2NJjvJ
0GbXxiIG6Ck6TnN+6s2lCqct3+1g5rbO5SQMXFo/BV1/WcSoVYy7vJf2pSnOEhrGLeRjeJIxkogT
WN4Zr8yXH/hqo7IU936lgRiYzA9kSMplopiW2YL7542lZ36hdNDd174kkPGTL/MIBeXkDsJtg26z
zXqcE80I2aLMnGMY4xdLAQ2wVMALu0hbyNJnMywW+1GMm3FxX7aBicVUfvLEtvERYoiz019xx7bO
6VlhRW71YOcAuEobNg03wVLScRhji9nU7/6YGOts4uKXAtQEhZ6/pX371oW0buWkRBPPAwXdZpS1
9TPUh2Sg+5Xaeapt3mOBX02BOWad4QPqzjEUSvb7sEvu/QrohlHRoTZ0ZKw0HDR8CLhwhXw0NfuX
ZKYkr4RD3Xm2sR/yUJ+LMaJsiAjhtncZnxVNPT5TMAgMXgZYGA+BTv/UvXpcrNxcgwHxttr+YBN9
IbtrA7hLY9q2O+KRdRB+tjlZLVcqczeTa4UuPd67/TTv9YAQUZoMiKGdG6cKFffcNPI1DaMH3kGE
hCVuRlnSL1po2MQ52VuKSkzFtrvGmMSWzYDySOZsawYmRQD4U9cpgcrVLhFUY4YIYJtajK8qYYNd
lcSXrY4xwR2oJnb9pwLdeDMbTrdRYsaJ3XYdRRcDYFYSoylE2EMe/4mbxUOQlpgWUEm42y9k7u59
SqmTdaZ9lUCqKphqWgEXR2fc0gKPx043Oxe7/slci0KmOvwocuLY7PUuA8UYK0Hzp6LqqbaspfoP
Mj8WeSIGKB50UXljoFZdV48Hf2IHW4yArfXM7dMD30zNEgKSx5518kpwODMERhkmC42o2PkTR7hO
oIUo7rcsuuyN6/HpGnAICEEMxuFqsRc+9nnZ642ak+fRNA1w0ljeA7S1FCfj2iIAsKkCuozdgrUd
8eQtNQNPAiV7b6sUb2WYPCqVU5vUsaMJ0+yGy+AoWb/tOmp+rWl2jk3ek0aX0Zueu+LAuPXpa4BA
LLYqVokRuc4K9Ck2Sp3lNMa59XNXwnHk9iI2nFLLT/AIFR1I8hG3k1FzX6qmmuh1dmxR/TeSePG6
/uprIHmTQbkXaM1JoflOcytWsS+GhwlUpOM5F3hSO9FT9+WFMKFlA1lVuLQLlGyp2U0SFaOBlpwB
3URgLd+M0KBKtkJnaTswcgb23VJcA9uSF5sXM86tX35HAt7TWKMobIKTjbOEu9C4gksPkGh5dyzX
vRci3ZqUfOArK82N0dQ/2EC3g0ls0+jaJaDSHPOyw5xkW9auT/FfOcP8G9PPD6a3muDZEkw1vHXO
px6i1nAZp6E9YmvR626ejmaW8fJZXJ5DIsHBXLORiLgNZrF65vN18pzyPI2vRBdxGui4QCVHf62h
wugWYc6JgYWFbnNIEzaNZZkfHQfvIh//kwjtJ3txBhc5MNmwh1lrlnhQhe87gLTyn1o9J7LI9nNl
vk0FBM8ZLxkRgRbXNlVVvQdYquUDRZUxhpikfqiT/iRoSkuqDliey5umLTJdbhLuzVRqBCN+NvD8
mwYIi9k7KeFuLU1ohNntsWZInEDfJ0WwVrWBpGOn+3Hi258sYdsFeZ5RObP2FgL6UBB4Cex4Kwn3
ryhAYjyxEqwq8XItRJ+lcQ1vuo29h3w69LzAEu9l4L+XbfOSWeHXEGs+kSMtiQ4uHTYEJztlJrIX
CmSYUSHopWwSyqE5W6m98wIa213ZnNG3qWQTG75N+J0Sg6w/J4Ge4q/ZjBA77DuQBd9ImXDJAgN/
v8sdUfnracBE0o5tdMYURPLC0eTDA3V0LPccjOrkJ8aDPrpTcYZdu2+reWf1ZbtrLFLdbme8GHX9
aAr7LrM5bmszPETKPc6J+eQOXrR1fPHoL3b6Rso3XZXwKYM55HkYfxfafRzc7MmPxKVnJ88SYMPN
0d35OR6woNvDNUNBCW9YUE4CXKBr8PazGLrvpfHCevx5VERYZLskC5F2trO/kAcafSuSyj2yxTeg
IItrOMq3OY0/izLlIPTvq5i2syDN2NRii4o8qEcwaBj/aVuCwgiRgdOjwCgkP11CbJXfgYY2uK62
5rmdOdnlhJZkcbNuStxTriF8OoZ9sWVR9q39FrNxtiRiBn7rnBKSwSfnqr3qzEfkXIQWXYi99RMh
6VGad9MUm7iJQ8rHCsS1Exjw0oq6qaY9T3F/SmR9samxXpK2JiYoX05nnM6KTIi/a7t2T7PYDw0f
l6nRu7mkZ5A+VALwGo0NCOZLCdCfZSI1fawi7hKckwT/CTZY9Si3XhqQ/Ckj2E3tT6+x9Ey5Yv1f
pSjY9gn1KqejBOOAQb6vaVmrh+ONboSXhs0SkUtGwR6HGMV3zLo3ah5oA+4ad1398hTcAiUh45fW
0aITpmpYQziN86JUVp7C3nAPJGBZhfHAwKZe3vV5TheWgGReuS0vmlAWdhR42v6ccbXKE2sbDJ3P
a0eGt2VUcFgs2GiIuGTwCNfx3ojTr44tQ5q3b4o2xiL2d55h8LtIwMwBb0nZcfS3ipeyEqW++uOj
QE1jrxUne1HfmqUOw/ZXkW8/xA1z7+TZ934Ube1G7PKx+XZT/0+bZ7TvAALlI+ORTeD8wyYg1phg
yyUi4LmQ2/zceui1vuHsPUnpggyQ15lWEqyPTnfHJ2OVVqgjvXrWZfo1aNaL02K9ifBIOYxfG5Gi
QDDEP4e9ieFNizsKyb6BMh5l8WxM5V08MTVn/U5ZvI9dS5xUVeNmGMPPXtFvi6YWxx8j8E5HgrKQ
D9AH7kWnr8HRDSiOiRackTM9OWX5WtMvTOb2G7zrfeWiqCUC069lfCR1d07yllinU5y9xPvxggjH
b7KPDNTDxGieFA5NhlXGXIce9nk+p149nwS94WCU7ISKLwu+2ogA6tcSSb1DBc8F2a/ZpkHHIudo
6Fe+LdlZw0zzI7e+S+YExT65GGX2kCE5rkBDATp1H10jfzXD7tOs7WuMUxr/kTXcU8V4lEPymLMU
8IASo/TdR/Z415zm2u4QOYKnvmSx0jfFoRqGuyCz2jsaILDrGuW1qbx6JbJtgO6KM//Y4tV3LiYp
TW3D2/Sj94VwSEC2+l1mTM6Rhp4e2CfiXh+K/ydhZPeQ0m+RiY6I8hXtIpte68FKt6lJa19s+kzS
EAiOfSC+E8VVqihCGqaG/jcMbL6nAZbg5UVRzV2MYEcGXBU7k8C41ATppI2LLnliMx2RdsWoXC69
F17A1z/i3uKGkCLSVLxGGeMH0aaPenSe7KbSB/T9YQveBfUe0AfeHcG+bUHwJ2y4HIcrel4l98H0
5Qb5NcqLF9dhTZSGybdBFRpDB9km34TbO0KbJhhykLV984bsPWavcjKRRTt7dh/gZw2PMIx4XLoa
kCMX3E1ipP0mNP37SJRwR/DB+/VvAjjvTqpOYwVx0uzoFF3+HgWxBUmX9smmiwn4yFqbpb+aynpc
FRyF68EJX0hnUHAufxDHzmgAz2EuH0sUTPrdxrOZNI/CVt45rsab29XJNRrzTU7dywv9Mzwz5195
2swnMhactqPnbo0pJmYLOXwFr30vHL6/JbUkIA1iQtCB7DH85N4WVXPfpSijdRfD37Fwlvlijm5J
OvLA92hgkRaUMfIj4a4k43weBsvf6JA64hG+w9CXzyRSkWiERazCj1HNZf6It5umt2E7OVV3BRFI
fp5jMXG7m8RJZtMBEA6duaMZZtyyomQyobhri6eCVVBbvzIDWV4BAbrnYA078Bd+b21mK7/j1JmO
M+2+FD685FX0bMJ9a5pTxCxJAWx/FhY7sglzdiJ82ATJXPCl/UPvLMTy8bWehg/X7OGiU5Q9mi5I
irE5AigE78BucnFlURiQYeHnPk/KtfrjQUIIGUidKoccbDyPAVlJT9Xo0m5P6MQo87vAT8N90qk/
kWk1J5O9R2+y2FWgRORcHAJOkZXw44qYIZEyMeuNo8PXngnVmr3wLjfCqwQJuCfXfkiXeiB8dWin
TmFCGTDxgs2KcN6YatwMow80QYqtizUCjU1F45UI9aHBqXkF/eJcU6t6LyNPPDsuIa2iOQ+dZmOI
YWIbztaH3aEhFqQPgXyDdmUWfSza8Npk4Ws6ZzzlR5eOGqGHY9/xnKKDCppH3p/ZM3t0J1v2JiK1
tqG8L32Y55IN+SFrBY+8WsY7yaEYW/IbUFh28QR6bFOiQ5dHEdA13BPfpKr2nt4a7nU+pJeuvWZK
XIYqpgV3JLJc+letsE+P2VEQYrhPHPUwmGLbUmHJw2M7diRyXe8t6s0UqwL1nsLxroryxl3rZPqo
2y94HNM6j3mqEsut1vDmXSQKd1qRuEt37FfOCQ5Hxgt0YtFjQVR+tpX244ipx3O+Bb//LgiTYNum
gL6a1E1g2vGWQQgwt21sPMxSfSgzfyVO1qwLgzRVKt7CZeKDBlWunN68a2usvJPzXbYiIvYqkCy4
q1pdio2u6DBbO8KjmCmpjq7bWeuMvG04xNAdhbdT5pAedEVngljMgG3yjMf2NcmCJ4ZtmsgH7yAN
JhKf45hiidkciW5ZlC5lJKKWKmxRB9OVPzW3/VdlJAlPxugMaY/NZBDvpoqEEovpZucGSuE3fq+W
IlN6qoBw9faFjeK7lPqbqhVGkMWdi8c2WnETe8VxSpYhYEFEDi9Oq3cs52BB/429M9utHNmS7Bfx
gqTTSefrmUfpaA7phdAQ4jyTzuHre/FW1+1GVQNd9V4viUwkQiEdcdhu22xZnWNtTurVTFQdowZ3
JkXhY/VglVQs8fDFkGAwUEV/NIwczPbsNgqMTa/S9VHHGbkupR/e88iejzMgr+2S0VyF5A9nTLSH
3KAZvKs7F6s7vu7ewVBlNCHUK/HSFP534aeHySYVEqSFptlLviR4TMvgBf4K6yhcrRzvee3AQOqx
wRq2PmcAMaMgI73MW3NT5WhP+UzXh0FoO00W9Zr3Ew9cBuCSR1ysBDW50tzn94u9/VIU09dg0VXX
sgTc0xbCajfaB4mBqcoJ/4ZT9yN7HFIGNVWmSZMiuA2lAJnL6Jz5jHUa0tkpUZhQjelpjFwoGjUJ
OB7vUDyc5h1XiEWCKTmC5QeFkrHHl9jaR36q1ZDIN8+BF82iHi9ITglmk1ZsA83oXo4FaoRuKE0t
Eb9ChKxuyo4FRSzHmSnlAlIpYhmIr1ecysp+MoK8384TpxfyVUx1JjAfYEVNJ7Y4W/SqcdM3Ho2H
sjZfPC/HVYcEP0B5ZMpAw+NyPLDzaTed8mAgVPWTL4urKeXNFBlaS6ovXUKSuZw21lz9DI69jVR0
FxNFWMFiCZ27pXYgZwrG/uJ0MCTKaTe7huZb4UUwxMwvQLGTvDiNPjkTBIWPXu3byj7Eo/FjhiFz
qbGM2xoX1mLrs1V4UE3HmiyeXH6zBjiyfsScumzIw9Fn1bxteCoSyIYAY2X6UKWck8LhLIxuOHBO
etRsubkwb7y97mgFJC+rhzd4Bk9goJ+VLMhVEdvelnkFoLb3PmfZH4VZW5hLkpdoYt09ZeRH0oC0
CyGI9uoM1l7DzMCst0Fhqfs/bNj5AKBhK3e6icyPNhEN7yZ+FauRJ1d6F1VKDEssc7yUbGtPh6Tn
vVa+e80Ln1BHCb+VcLvTHXFsfTHFDLk1Uy8ZgQW4IVFQioSFu8z/Umbx7jCRoVX673ZAp5ubWiB0
IdVu52q82f3JMnS1qyJajEPicj1X4r4d2TVbj/NIZK+a6XSI6m6zZ3Fz59FP5ldLewu2E6P5mGP7
IwzTHcQRPEO5AoxmPU6u8SuMhJAJYEKcOdnjHIbWMfMhBqSoYBab1tUgv7TRN5eYxWTm4lZvbfbr
thPGTx1aM6uXS6xqoqAS/2fL4LuXwPqu2rcIJtkoTznHUSZR+kdTHe4zhSiTS4viEhV9uLPhHKqQ
FUvQuPecel4NhKBtUmZvBpgpogm/hLf6uyqyn3ut4P+MFaYiYlJxc8GQyF6qbMn6jLAEAutmRsOj
2Tb3fdai4/ERsByqLbZ1piDEHNXWKyuCdCtpjCDA/jqMzSl1u/FkCfkghy9qou6pW+LBhoGMQYrV
b3PNY07FQcguu2vY/Cx46ViOQO6j6pmCxAfbTM9TLbkicF32zXSH8YmDpmMegrhz13nA6x+Nj6uR
6jqwL4w5lbKpDdHy3hDOzQ6al2iI8D+gVw6m/Wk27b3rabWSkr6ScrxFcf83GtuXvCGh0fbBtVwo
lg2BnVTnv8L3bg/N2B16t353K5he4GLFfiTIus6r1EZNKl+8JL43l3GSwzc9pF52nmjC0vDME1wj
tYcbMMtofsbfhJjKUfhkaHKCaggvdR9h83Onnx5v+UnKVOwyCocQ7L9GeFy2t1AKS0h4VfKeaG+d
wIBeGaX6tYP6ayJ2a/HEquForLy/QqafVtwsinx9N4cViPMGtQ9HCxdNs85gLjlTc6LrA1XLC+DX
dQeLszbWT2vHQvOVBOTPmILboInd3khH3Fz689xJ34YI6FY8+HcqbB/z3j9ZTomUwVufA72JNUvL
5BX6Ia44C5hmxaihS5qJNBJcfcgxmKxYZ3KGaEE6oMvsYONdiC1kR7ii+RqufH8DGPiczfY9pN3A
vbjtybOiq9uCcSQVqgxevsIltlHP8aPv8RFigOPoeGpwjWAAmJBFaTZKhlfQ4X9oCLS3nI/KVY5C
1H+OLqquPbtflHi/cLINV549XBERGo4j5sfQtO+duaD1YwzJPF+3xtxesFPDHMIkQGMpTwu7S2FA
GEO2r0bgHYGxtLEUd8lUjuseFvy2cbU8GHYAy4AnTJqbNbdiVu1bNwLHF5rnsadSoaJGYQ0T5YDt
tV1XFeTswmyvvk2Q0L4I+yMi5zTNONVtMMzBeO9n9m+PtrGh4WvpmZm/jY6rr3bMb6VdDo4dXl8j
fyuhuDNbAmNkkwUi+pusBsMWRw+CZsXKUWB+/GE6oUy/w3x6DxY3kzkwKDjdizM9daPYqgqAvD0A
1mh0fi9ctgqgigJCq1IkL31jbFMXX7aeRjDXwd0UcmvKmTcOOuCuclx0K8BMo8rVY+tO9y6MXZYt
3tqbKmTpqLtZYjFVR+F4yeLz0M3srRjsXciu5BDLX1iTE44pZ8cUfOSCOM4lQT16AU8MjRTFwfsc
RH9LOZZwx+szFv6HsZfZjoXFdzt7R5x5T14Uv3tFQb+p9K+BPQGEx+0Qtg42Xh5loCLhtP3zpdIr
2AdLIy0OyMomlB1pOl7c9CFo6t8uAfM2p29hidXdicWzOx+dgTmOkNnCLxEGJGoKarwV+zVKdZLH
zHC/cD0B5wvGr0p2r37Q/1rxzzjU/S7R2lqVPhzFNGFD1sGRZpkBK+VQmNpZU47xhWSP6yRRVIJi
wS5sTNUsj7ZhKfdeZp96oOdGZN3LVm7yqYiuoW0u9rdwnw7Vl2GIiPKK4ofl1ETSBgRFVGacNiCu
ew7eF9nwb3mQPpiSC6/2cxqIw2w80tQVHtVkfPSBvlZ9dJGWgeDC8dz447nOB3a874hmX4rCYjwo
6AqDdPO9m+U3o/QlDj2yjXh2cSsjBky18RNmM/wCIrPEbZ8tYDrzqYftNFlHgG3t0rLdbyo6oF3I
sPvZiBpADfgy3M64MsYAcDl09JdkeftCIutit/FH5TnlpjSX4r/BIEKGPON41ymzX3yKsOaohBfI
ckcas30ex53hUyU9qapZp+5D7TQKKK+4mkZuXSa9IbPXnhipEAll+q1rAzYOD8yCpp+ap9b6wctL
XgeUKdV6uGvB4eQGwXk/oGRNjpZPnQmnWlbJBuphTxPN7NKAk6UcgNxLmNdfFD+km65lnov834r1
CDY6ljBp+Bo6lJMjsrKwfHPqwfxnMBUr7HC0Oucrre1k3VosiNLwTs2rVOXWKdXFjrqzbTeb97Oi
skLhE1pyCeb5n/8Ap8CvpgHSSA/KQG1K1l8GpmsCV0+sQ95soPLoN1zqUYpBW1ovmK2HrSMdqOzB
hLdzYeIQv2oYVMrkOMFv0viFNhb9Yuuc7ruTHVTxXuTOHyCYRBW7aAGtBPMWCQCI/kitS2pEtxnX
CaSgZheRz0Aot+Hl+jidGX5EffS9uLjmlsPcBJ2/j5FpA0V2W41WsiWIQ3ZNubs0RS336Ibq8SFt
8ME5LLiJyFX2j2ot62L3jD0GzdWFGd5FbfloN+GvUVIqI8sS0LJjVStvYQX260RC7Mslwy40Eqib
hLMko2nA6C7ncrxUU3bqzMFdVSOR3Ex5R5bPHH5K5zFMxfQsvPp7cuv0qgsE57mPxI6KIMMhQVw/
5sDuz7R5OjjaV2qiqMOc7DM6OshsozK3pGVyVZzsNJVoFQ7zCKNapSCquBxK9nafnn60h3urYVOE
I9n+kBjVE7v89JElz3PQY2ivORAtibhStR8mps4qya+x3To87IHg1vgFV96DrJFPLWGVR1ps7lwy
349Dc+j4ADCeHoogUvTqaAHHaT0Y69Jmi0H5lHqMOKa1g1OeqpbNfjiBIoG0dE5T94zLoTloI8S/
Zlnbcgzyk22O9jFJ54fYVU+OmZwymu7XXl2Qtre7g2zycNNSZQkZzf9Dq5MXl+56atEXWsP8qB1c
sag4LM1ibzUlhIcJc4aocmxZSA2faKBiIWheHA/6jl+CuVxGkeE8S9p0mjnn+O9Ej64YvoFMRpt2
8fn7cacu8lS2yW0wzOekBLrUSoMCv2arXI9HNq0Um6iW8ABEtqlwsq5aHwz4dGbCpMR6IV4A2R+y
2dmZof+qZZUf2EeXpoHaxgtpKuqOdmqrRQKm3KODW0ahKAGczj0PZlleY8yAfkGRBAYN67VFtwQy
AJahvUGHwv2Jv3rCaF0ujmuWio/R4sHmSsOwuPiyawzaFkZtruddtji3yynH09mwhLK8aY9H4ckc
ND0dgfC2qW9/TuMS6KFpAEt4uXjDx8Ulbv/TL45xfFoc5G2PqWtYYhuYyzlv8B+L3/x/rFP/desU
Jqf/r3XqVv6kn031+f/sEvjnF/hXl4Ak5CeIG7rKtDxJyu/fQog2HijHRU2kJGPJEv7LNmX+g4oB
xySV5ShX2Or/2KZIIBJo5KsQJlTyn4nG/0aVgIVh/z9EEPkr+Pqe45k27DC+5H+wTVlgLVy1sBKC
Dgt8d04biJzKPDfWk65Y/TvcdDaFTsXg7QIbWzMaEhA9KL7R3qJhqm+wdyPvivSY8m5j1YDYX7CJ
Gg8uRfA6e09c9rUPC7kcmSaBfyzsEreNyfx8KFLy9vOHZ306xl1AwsQiOzLpbkd4a9UvjlrsQHX3
WSHCJKwKObV85n8s8r1Ta6wYEjGUfi+9BkkebDWbKT29RjOBk7S9ICi0/A2E/4B9r3VPIWj+MXbw
TsW0U9VjVb8VffL4kYfPFa9GNV5tQJHFXnRnMRHmg8yA1XRdqQdyWcSKXLQom3w8x1nL5n1KxYff
XI3qQVJt5VO86m08Kali+igyhn0Cf8CuIpr1CiTZ0vtT8UVtNt3uo8+TQGzi6rPkyAMIPegPYPYx
q7YnimxtuGEB1ABl4qmPrsvSSHGk4ymfQeV8T71zgpPJanAo++uBKkCNddxmt0t5GDXHhbOqqvGv
bjBhGeKxZ0PjRChhlKsATyAt07P+AcadorRrDPyYnFaJ0+9DxJPRWUuLX5q0wLawl3L4GRN0klyA
F8Eubr/bYbv2xDEIdxP4CkGkP8ZT7V017bqp8xbn3z5TWqtPnJE3C3aXLiuUzeG+No7xTIWM8Ajy
YZfx8baM/nEOcONGGOyhDIQ+8lwcrHiHrGfThuedESF8yKkEqxSwKexQpuB7NY+xYGvMrAOMZ2lp
20BOFU8DRDXQyUdo6WtOild27Ouixz1EwsMMrsp9QhJn5pwJcOqr3xsrNxWk8IdVwEm5py3a6lct
644ovdB4hVm5To7WUtyonn1/M4oX4cibjvoHQhLEy0nIFkvyFvX6fmwuKtG3GZ9yBBV9iPPtXN9X
xAQYwi5UNDB5kc9S87Fqyh8NQBo0qrp4zmsSPEQxlr1d0xyNbk+XDbMIQu1JF4zixcTUKTY0CK+U
9h8tsGcjMsdkIw5Cu66yF+oGYCUN62QkjM7Y2I8B5CE2YD7zOP2NxAKhW1K/kTTbQvhrvGN0TyC7
RzfB6pMSSCxU48bMEfkmGHXhpyf2ONhaDBX6StasRpKv8d1UKIT9GDEJrOfyldX3tr4UgPntdxUG
d9FCasKHYgN0qTnwjn5+znBlZPZnM/8K+6XO+IrTjWzcNqDRClsJBEt5Vk2+l87aRRJELGUdK9rd
3JDUmbdEb2J2oG1VH7pheB66H9G60DzHg47flKo3iyhNw+O+9BoqT+i/1gSuzFNElakx3sfFp+MX
FxMfWLtXHMhiAMQzUQLdDh9Jeuqq72j+8kzSgwFTc8Cl539l4mGeskfdCJzYyFZcUhWft1u+YCjA
GjWt69HBFQrh0PROafgkGeL7otlVVkY1gA3Ci1ZaNnawdu6BtKkkVfwKmlNWxvs4/wWNtPZMrqXm
ZI7ptsjtnajkMa2+Wg/4k852yoEOBRBBWj6eipfFL29HHfv+hwS1wRf3uRvtyIhs535mxGfPyuMi
JNiqZ3ENWm/JXMHhao4xh9vZODcQVglHYeNmWDkEzfyVAKfsvT9z5JaXph3AvHTRpxawPXLsiJpq
sC4L7W1HmzeQJVIndIKBG57BpHou430rMA3SiWFxJkGxYSO4yTHqw7e6Sn/I7xxsS8NYVXC6WSfI
cro1S3tnBXrI0UtGdP5x5gw89gQU0JdGcy1PBoGFEVfHH7rCvnVMA6M01C70R+9E3cOr7dn+PgmN
bz9yz57kuDMa9kLgeMll2uyh09BH12RMw5Ltgs6Pk/E0pXRkZa1PtaNYuh4SmgQJq2eVMnC+iGnr
YrK1xqSGqNz/tdg8rthBoxACoiVZT4W668dPON0e6lhzf4gOaKF2CYGykVqizkUXvXs1ZVPCRKuQ
Zfwbsok98GgnId2nNGAXBPmd+WBEmpoYHwNSFoz9EShZDAK4R+wGgxuh99B6p+de7+i5GFfOg50Z
zTbCSJiXp6gYU9aSE1Tx3GLWjX9bKrF8jFm+iVQ5ArA51m7yt6VSg0+wrthhTH2PK5/UUj3F9arr
9q1864L30RLwpjp6TIfs5gQcz0qKvw/+2PxMWw+62HaOkts8jfDiJj/HwjMcCaZhp6rrbzvuHjDM
fUVO6DwQkS2poTT6fd8sIXFv7E99Zf6lh2QBWPJgDKa7wIx3Xdd6W48CNgcCY+ZVd33t/fJwo9ne
atRRxWDPMjTnLK69x77J7nyLh/2CbbKzrr+3Ak9Tq3bNzGzax/bM8YJmi20Ju8lhMt+Sd3lJAYqd
Mm/6SPTwxRpj3Faz4herXUZwDCRd/kzlRbZargxscBrPUNXlr21gv8xLX5KsOSk1f7oRN5LrtzzE
RHGAvx5vOjzlB1qZ7+WAMSdxoreaqvbc5nii57nb60SrF0PTkhxSH8Nibjh6ljhFeEzPRCBaGFX2
a+h50TWJveAQ6IQHYPdd08dGNLxctXw4qxyb4qkfNnE7WZvJdl7nER2zg2lBPMgCn+tL9kzlp3Ik
+3QantZtA1OpSBcdh+LlaoSBmVP3xpp/3hQy3FER+I3iBgl3ribKVsEiJS38oz77NCmkWKeKWarA
LrFh74ddng/6bhDvbgKuunOJvwRkScDtQB6t82mfZvbGrhW18SZluooainUkwp+Rw9LWBxXEkh/G
S1Lvu5KfiaMJYIm2I0RpOj9eq88G/ea5gUEhluAXoGhz4eCUlaOml6WhnmKCMe50Xrmd4TAi+cNx
61lpF+Fil7RZ/5aNOay9xYeZIoQ8Ej/2L/XQn6fiws2hCQaZ8zbMdvgAvSoPLlUcPReYQt8sItHW
lIm7YB6+fKK81L0BkvFsbuVhIAAeVZV/r4aRgzGPx0nEtFAqxQ9zF+JaWyNDsI/kct3WOK9FwyjQ
wEzb+d0PMo46cR0/dSm+EVx1oAsGkz/WG1CFOGpLf8IykuOsot78rHiZH7uuF/ssij9AcibXBEfI
qZwJh+KU2OdtRkvmnOycnNesYyR8BfJHGBW/8Mq+z4LAcIvViAK6bjcZCgPE2N11ffir/PaXIZPE
dQyRz6ZdsdAlNX8sHogWqnRC0MZbglluBrKXv5mjIGmbLS6jMuQ9WfBomgn8DtMxX4gfoYXFVUnn
NrYpSpBZOpjWgQ/YI0VCwHTHDcI+JIHuE/wi77blz5RKP/Z1hyXeZUpUOS9Zm4BuG4GanHDnM/X1
0CUkkJ2C2Y4rZReVlMVT8U5lYG0dahNShIpTcxtgOeR74PKtjOpGJyOBOZo41rGD16O8eGz4QbMV
SCblttxnotihNNdr+qIc0tIcxxvCJodGCn5zTXgXW0VxKDrjPQsIeKQxan/LPeRGvMKakbGM75PD
g0cmcMY71FfZH5V576qkeXwemks2Vd1JlHF/7YjGbgrn1j3HKQuaKZjZzAXdxTWJ93cJpTBhw6ph
iLErIQuyql6MNo0+Io6lFsH6UBCmMwKMHH1Z30eMxipPQDsTMdwMns8nIiDql9DhWgjHKR3HnAee
oxFigVtZgMji0QTb/5OjDewqKk2mLvj0HIuipxhYdyhIcJaNfHdIkJz1UnJki/4c2T7ktVnLnZmT
Tc6C4dm0AMJnkbH8V/ZqWpW/D6nUbBpGIQMwEvhVbqrgB9ds7WE5M4n4GxmAQCI2kCOGH8/hclPl
fHHDmcXaUF6AI76SlYDlRfq9CcyPhEyLHkJ10253wJs2IlZSmRhH3AHpNU1Q5GGZVbDWlkWRTYiQ
+xPXfQDFdsDrgV/AJgF8rSxF38U04lKgOb1y5LSeg/Atxsrq0athRUG1D/hKu659m62YrXNqORsx
5bSxtc7eUFO5x+mLYarbOLgSyadzQJUlb9e6JKbWw5AfGQIOgdDWQzx3r3lORjZxYnMrRXGem4KR
VUw3y6ssOugzDVCCnUrU/MIHwxhGn53bjKTBi9DHVJg/dzl+CSreQfkwHc2dY0GXIeyLMXsd6sTm
PqBitfZmMFejdYHZ+z7o1jrWY/nstv3ZIGAFJmWgzq1Vh9nhjNeihlGPlmEz57yMvEoFvCSCXXjh
qZSkWGoqfXlj7BZzm7EYSObKTI+8p0xOXH3NPMTRnLWgzccHW+AhrqxXD0I2XBvEcEMiIfVA82IF
dtDog0NlMjG5+JzrVHxCP+1ZS/MmSa5Uh5Dsn99gkp4MBG8MWRwVJzun07lIT6Gr3xGAfQQD+a5D
Tlu8lD7MLEVSFTPHtEax4ox3xBNXBFzPEPw1aAQiEF3PabODJoMvrXk1C9VuwhKHGuzQp1hg9KO4
g/sNdgGGh27vtsZ9Zid/PVU+5Atcpms5+vBwv5ioyvATse52peug9ju71oofMnqhlZPeOz0xZDVO
9cZwMYWZbu1fpKqWtPHwOOCy25PjTnbeVG5Hq5o3NSHqO7YZO9Wznmsbq2e8mjdljk+6RRqBtzAa
W7toqRGIoV2IAKsCxKKVsEPzoQqaihcoc6Y5VNswdMOTwyIBf7736QT3MqyffbwwZxgitOoFv3FS
JRuVgvt2iLh6bRIcEnfETSggXae9OBh+hkGRzc3AdnbVtbqlidxEiTbDQ0fykxSIuMuEPnmeO2+t
QZ/FbPKdTqm/mKR/7LrdS53TZ310qEzdZSa95m5lbHTbIKXo4pOcBvQTia+j1GdfhvO68PJFCMd6
IfgB6XL5S9l3eirjEdcBn902rRrSZXXMwW8Am6Jd7HMWI3Pi4OIgi4QaEFNwTqvjka5jDu0ervSZ
He45IXbVqvc+fGcAkDe8jN2ecwV3azC/+AnuWMOLFZkGF2vVUH6yaiUOh/kgLN2fOXd+IhV8TO1k
7FriH3ZTQM1x/QPhGJwtsSaR3lvuyQoMptLYtVduUxZ77tRD5erwgFmVDP+m5ym9NlOW1fgRgQ+5
P6ljoGpnZn8waRDi4U4m1icrwiy4N9PoqcWhmjShT4bZhaap5G7mtLIuFszEUMSvZec651xU3mVQ
9eeQpPRpfwZd9JdX9FHZ9rCLTG3tGnrFoaZGsLU5LlqA+FcTuWIWl1A1CeNeBDxZT+Aoy32I3e6E
8mLwbMD1EtL22E9mT9J6SLhIMRd543yP+JyfqQakwENDraIF2T81fxlKf3iFIuUJsQjovCzGdNx2
bBuo6BzwuFHLBRrD/WZyZubw6A2nD/Nk8XqG/JAmuD9WUYwC1qTDHwg/M0dYeEwGR7XJWJ6tAk9E
1jmcS/CtUdUV7CGkvreJJ8kfZjSlCNg5FayJyqByMVPjW5K0N91INlb1MiOYG6ifYK6Np9F1EPrk
Zx5rh48/eDaZTmAtQLlGOcG2KsqzBLqzBhBF/xi5YQNPL4sX5qKK2Z74WvpoK9DrYqEyimGi0ymn
ZCHOK0YNb4RzMXsb/B7GkSfjfWnwYjM8P8fml7wFXrCxTKqDeGQf8ZczkFZRvM1RaUFjQIWNJ8Qz
Tav2xrXCkUcLPSCZYTK/z65zl5IzGSFxpUAStjZ+zE2syvRY4/4zVUQ901Cmq6whoM2a/iRL58Yx
hBcQlYdUAHRvOe1+FB2nZzuZsl1Y0SLTe2TYPHP+w6mdNVIvNjKA2x6KmbR5U//gkiu3uC4BSqsN
oRhNjYLMfHslCvqwJ2j7TdRhbJyKTQ7HHZ2DLTCgw7xPglNOY9rKTHihSbxYYJnJGoqyhCHhEVUD
48uD5ysk2hBIohpZzWZdyjXlLDBZ6/EhjofDkCw1p3j9wBY7OCO96gNvCAGyokbtTOXfcHA/lgNZ
VdLoNw94nHDWgzyR6eWKcIMltANbWwr5PfnviWjuWADCXhZey+CKaanGszGCidwIzTFpxFO5ImqX
ckRK3pIccaSDwDimE2lUD11RRW3OP6K3Hk1+E7o5m3YImyI0sFz6jwbeamrnTS7UvfAGYxUmJEwX
CTSu+NGmTL0U2UJz74Dr9xa7pnTAADFMA2xjnH70sKwxLgk6vL2/IwI2R3vmKCvHuIZ/LB1fIFjT
+Z0YAfRrN4ZS0cmHTvzIsv+VE7EhnbtqY6XfjP2MjP6IUQS7RADDzdUxU7Lu/C3anKPdbDunPHar
0txFHk26hKko7rU4Hgo2Desyp5gFPs2JFdC04vUqdl3qoTuFQEYBurOps809RUuYdLE4zZhCEOxL
rpRZrLt+5HGQ32T4xxvaaxmJM1dVndQvRvDLRHoTdv4ku5F+zSTaJW4mt6QMXnrJeaup4r8FUGBc
/Dhp3d7ddpYFX9bAXOzrGUT/jJgX4100DQGzaVWSaKRoJ91gym82pV0daz6JfdqNlGjVHwV1hasp
gm3qqm3rQaulOXI7h581DKF1O5FDoVbkpcAi2zf9rVT5ma6tn9AmT9nyoZcJGW+VESv5UZXxaVXC
2+k4+ZWJXe21bdLC49AqTHdjemFKvrL3d+8AcBzptZOYjADNxYgVHDGwn9YuUzwcw+sckswCuX1p
OTqw4X13pPFntMFqu5yvoj58YtXY7dLx0beWnJbd/1Inypk5TSHFs8NbVVxsmUFkBrwZgwJdpJ7X
HcGvzvye+MvHRzbXMZNqkgybBW8TivFIuw6eWnTw8MtK6B0lc9W0LOnF57ysBQbv0LET11n6HCUT
I2+2z4P3zhl4OtIuaVbHWPcrJ3f3Uegey8o/+z4CALDbk4GkkRnlqV/2xUbPzpSSBnQDWqT79Obn
JEDdfumz4t7cuAg5asZx26cH7efvrKBpZA7P05y+WzMwcWPcleq9sbGWD4EFgTX6otzL9r9ZGJ+r
+KF+l1V4s6w36n64404DTYBZCFASxO3s+KeqKO48Qcld1Xy5hfxsWQINb30TofX3+sXX43VQPLFV
wYaJb9HgdhyKP3XNp0CQ+UIm8OzjMXQw6bU2DygcpL1J32j46FpbUfg71AB0G4lskmfWg+24H412
tgqcFJgNHxVLju2m4DDsewCbCZJgmw7OQUb2Ms6fMG6MXv8bChrftC8mph8iEL51dJPk0NvRG/11
Pw7N7j2fjPDC95KEHZnDlYBqGXnjc9jiMST1Vde33tY/tvViVbwZhnpVxOk2Sbk9gRs67uNkhpeW
Ozgy1F1f3NEt0Kz+Z5f7X9/luuZ/aZebff5nmqzNXnb50/9a5PoOe1rED8e3/638/V+LXBeFwqb8
3f/n/2LF++8IDOcfji09m4J5Vq3CY8v7v2Gy0v6HjV5u/jtlVqj/Tiu8Jb3/tMplI+w6yjRdoBqW
Y0Ho+L9psol22ponQbGpfTc9xCbc8orjyDqFDDSaWAUM4Fq4MKz8olMbeDysm7e5bG6uRKJKIzPc
z3oioDWar4Pv/ECRuHRR9K7bsHxT4cgT1Hst/HpijJP1wYw4QOUdwNMEbEHQMGFMeMYXVT18lIbv
YcekNomgnvDp222MCq8Dproq2vLmXZNmYHHZyY+eSgvsvrm+WiMcobltqLtaRBMFSMlX2Xuh6PIu
k5tPonhH6lxArmCTU2EtL+bZXI9YMfYscGkJHB6CtMOzyZKxlt2PAujEMU35j0GMTs27mG1roXd1
7nyVqRmdEirdN6onJaFi77ei+vIgYeSGqPLKoeLHA/jWwoPHlzg3mPCy6i2KMWPT+76SE/HghEqg
RKzcuT3OEQwNaz51watxsSIYD86Pb/PunZAp/oTZw1iO5wL52kQcsIEduQGzMM92Gp/wePeUDXS8
bX3WYrDRk3vVXNgqH2wPcB6J9OVFUtoUjeXJsQ3eOjxwqFhH0502lXssGAEj8FjQQ+mnEGBEpqdA
DwF90EP27OAG7O3BhDYf6/v8lZKAV6dJkrt67KixSHBPd9637pTDc9AZ3jK3pZUV6xasUJ/gF5dU
EN0GuzLIfuFCQrT0y+4U9xkhrk7stU5oiY3GfkcFK/Msa6lVOQxcawS5qDDuiawochMid9chYb31
SFHEmoWkAHPhDWA4ml0onmr207XVs+vCDY6/ZbTZZlq3yES7sOrxi96dhrh9M+3BFpPNdVLjGeli
Ki2433HlrWwLl5EtC7GV7j3qObXHEZFy9RRMSIERIkoIEEt/zy7LQkizzcDqmyY4i3e+D6IjmKet
olDCHK9Ui5Je4czEu22ChIWaB0Jvi763CSK8xZoJG+RV6ZBPkyzgKFGpcNMLe2Pp3wx7QEPvhnZe
RNgdhg5hjv6R+bE1Bl49X6jHG8VvK5GfSEq8d4k7l1gVYfg6G47/qzL+8USyw/ZDkw5jac+fJgKy
OBtK7KS5MR7a+DTKj7zodmXZHwNJ2NujE40CbP/FSrBbuKuRmb4l/FyGw6ar9o1zWGoQE9CiIPas
bD3W+6ygRFnUu4HIXjbYzO9QaUykSQdE8GfigFnu7uJs21TPefWmGEC12WITU+z1T2B119p7gLKx
8o18JRTJGui/9DtuYv0OJ3Wd1wfsLavSbC+xdxHtQ0UcD3bLJsWRTVe8tt5AYsGbwyZJLMsInl2K
crPyj+aMZGEybN1i081Q4UfkHRiU/4u981iuHAiv87t47a5CDgtvbsBNvIE5bFAkhwQaOTeAtf0S
fh7rvfRhJEsulask7bWZqlkMOTeg+w/nfCfnXWvncCOZ5la/hLYJbNtyIgRXQcnQ8fFcXcoC002J
bWVLQvSH4yB6OFaUlAt014bXkT3azv3U7/SOcdHJBlsSXh1H4dCegriDqmvtFBgd1/4Y9IeKRoTs
WoafpFWgUJ23MVJGBHd4kw++COnzmOl5FSN8sv/oDKwJBcEfy6do6+7MHrknMDqvOKXyDwyKjYEb
i2yIOP3Iq5D0mGtYXxhSsy+B6VtyGHyWjLyKem9g6K0wMpskxWBd2djMmGxZByNvDcBAcopq6jXh
vvlwt3r5VvHWjERp2HwqJZvwksBWbJseG1edas6dgt57nTvyo/RL1SZA4irsRJIdPnN7HG7toYY5
14XHBNUPFVGlnyIszeGtuoUpPk85oJU4jwyMWGeDx2dWjCn9pJCNdAmak/lBMAJwEHWK5uSGTyAV
Vi7nfYFjdMyecnAdqRWzG3yc0KY23zM5CiMu9vhPLY/AR5kQP6fqPPk/4VBt9WiRcWOIUeyMupWp
bECkWmCzcp32Dpu0grXSj48lqqjiQ8ZD3JA6KWwkx/6vk3G6zM0uHW062x8tbteMkbuZV5FEQb3M
d9uVbj1r5BVwnYG1OZLUHocnmTwXDO9tPH6pAZrtl7UgA55Lq/aldc95h7Yh0B2yArMRcwia+GPp
LQEdu9lmXW2Jw8hR0mv3ot66AsKZfgVivGo9YtO2ZfOmR+gKs+8oqtY9KXVh+TKqk+YE3rTTZLtd
vjozvtmEPkKrwdZUn3RgJdHRY7quc7gdxZpub+XchqkIcuMNaBIX7cqwhwAkBt6GMpjhR/UJUPb6
ZURrVeUHM32anZ922EfZh61tVf2HuJYNqnuWkU5ubQQOwopIR7tutL07AKxzZwJ9iuypZcZ388oH
d9LavQ5bD2Hp8D2pKqKL052DPmHvcD1InyXg4RoZ77YtjDawieFg/p6ITSNorkRX3qesErVs/jE1
6x3TEiuhiW436+0QK91VtT27U2m9CKaslWJ/btRg5lQ9/YlZwL2AKie4M6rfmr50kLPAm1e9dvGU
flSll97Zbr4bR+9iDon93HcfRpG42yIz8o0a10nmiXsCX6IHK/v28W3ujZGjSlgdsjXHIDGwGH7z
anp1Mm5PTS6f4H1J3JEpncc2bLxd3DuBE7Xv+lC0X3nNfCCnP7CaPA3AhSG+QolJCJmmb2O02EGu
0avc4ZaP9Po69c8aj73Ff8R0Jb6Be13yMLgk8PB77AIa8qPBJI9UEKnhCNIAeT8UDKz8KUjIFOm9
XwjqrnabSrJxUZQ5xXxsjN+wW3JPyt2sfjsWXuqpFnde9ofV4T2g3jULchcD4wvu+jQh8deElGQO
a3JucT+Ae6TVdayHlhoxQrMW40PQ03MxvviDdfH9D4GISwyE5cjLcjmamWJ5aG3TWN016PStOD+m
Iyo2lvrqRp4shjYkT53U3rPGuMx5XOD2Eod0Dv21bdcV4+0lNZZ0Kq911o5DTprw9D9IjAFAkYEK
2ikJ4/lWy/YQY/ugIEq4H508DvBG2KcMHuSOm/+1E0xma3W1ewxR3syHE7XOPkFmvEsBIyNiu5NF
epED593kIT4udcVwJHUeoYduNbe2N6Vg4GSgkTv4mBkRA0BSMWrCUGZmqYpggFsmkrsQGU01cTjz
LCyMywTNEqkImcIzmE3Ri1cN5dmgYd0OJI+D58IGDgxsNWtW9xBaFyKlH2TWucxc2gXwyZgRshZC
QMWiS3TOtcnhzuQ1UcRSOiqQR70wwH2o2FgvmJl2nKpzhqd+DJNqH9cpG2zDWApifUdNh9q+nfmk
Nn0pnpjwxV56bSLGULbbJ9tEdNtyzD903BWArL4mWxuPPnnOogXW2qY1PNI0+2GnhhoejRnkHU6P
nv8Q7waKL/2llLbiO3TjxTEg9j0yPDsZNCH3O4vCaeX0/jKgK4+5zeupeTuZUUw2FaO+C4F+QHbt
INHF+woPGq49hg4ExRXruSWvOSL4eSSoduU1ZQaoyEf5Vi3dCZVipI1wvFMiSN0UlATrnEdUOftR
svGCb46sDhNHmXP1A5Z4L7qEBas8+hGewYL59MqhG9kU4fg8mAuI1QP6UDTWm8aeBeQICKwYY5Ou
P2vCu0OCuyIhmjajzt/MAsXJmP84XncW+CK6CZAIqx+OIajSEivmSvYq3890OjAJ6mgzSOvLHDD8
GVl60WEzQMyyPChSBDnVfJaJGX10UfQcG9OuJy1oVyzWyCIVaz7OZ6KOMUiYwCYMd0TdlNonLD1f
Q5NEh0o5Bxb8jNYjEGdzazFjGGcNsQpW7aao+Z4kCqGRUQGmAZQVFF1+FQSw1hZ5N8ySkKmJKtBr
ELhjxBQD+0KZWFuCEhFaQULbs9mLNtHIpDbsBXFpU8O4LslvFsOUacD17hfi1zDT35wH9W7Ci93k
TXNSrTXsGGUnCPio9IkAiG8OB3CM2jBHa7Et9fLD1sMgSqMOgz9HYZxDKyzikUgxZmN4lFCXQPhB
y2rhpXD64XU0DA2FZ2hhhhxzVtanci6uZZ+3JxQi1jZxjdcUSMdTIftmwXoTjmh4eIGaud4x9/zC
/tyQyY2cUTUxMuOxwj01PbLOw9Fhtt9abeOWtnB+ecN0JztsFb2qjeX7ywEKwIf8KpsdrXHnI3V4
qBwQ8jFmY0Mv1q6PUCqeZnMPgT+umb6GA5slxvzjJi7FBDn3Ne5qO6hSCloocZiFlgBkONWks7oJ
CsdtGRZyH2kOxgLSk2RKMZh693Hs0uQlz1nnHBw7/uyb5MHsZEQZ7AwPifHUpA31/l2Eew9J3mJz
IpIrNtMvGSP3LWZ150eN/pLmKt1OiqE8ZK5z27qf3M30Nx6aMBMTdZV6SIAakx6HRsktIuqeiBO5
Nb4di/2F73s5oGLjBa3HW0c5o0o+rJLNz4GuDVNLNC7xY/ETcWgNBarfbrFjWMGIoMlS0gug3VJo
J4Jdeg0q9ESQShDqNqb3qT6V+iUp7GSDhrBD0wqwt8nbDZkhEUdH2r3l+G0sXzaPI/ViFBGlUOfu
fSXn4aUL1RbbRXW1aZtk6Wa3dMblLRiXIsulNnT2ll/2AXhZeojQBgytIDFLeeobPVrzRUkCNfR7
c0g/jUpqa4uB3QY9zrrpnHjbNLVOJMBIoI1dYm0sAk/dTyyYNp7esXEmtX7lsisNSeO7jn351bVp
hHA2ZQVtgkOwK7HSGvabRA/GFy/84jrh6wAYo/EIp9URVlGVwVQvoIgIRvar3pk/TMyaLRkNl14b
m5vGs0f/ldzNzbgFlFfs5lr7k2Qsq5wMbHlXok6aQTOMrYVSXvKlVX3rX3LPhMgBUy0TfDb6eKNH
d0In3Ntz9kptZh49uzW2w0yQhBnVewvW6b4nzTCcZ0DXrHCoVJ9Flz4J3hNWpFhnKE4fIoOjua9B
TNLF3WRffJgdQ+k0QQFpJmis+upsxNcao4we5UePxgW856VK1K+ft+3Rb/xDW9YvinuMu8DK9/58
hnn0TNMG12y+J2SS/oFF3eAmGHgMDPKzyyUgUSKtskJ+ZRb7JkQYv13j7Nu4JGti6DVYWlq39ez4
l6CajWU6p3l0X7SIVHH23qd0wAOKpoIDuPpOero2+MIMhpJjRFokQXsnTaeySAqxiwbfeAUbXwXD
aMh/+mumU9K5E3IFYRiXTIkh4HiE35Z55H2V8mthAm26qFgk3cjkbBZz05JcwBW0Gf0U7TxfvmwO
XyZb5/BPiTcRDdTYORqOwo3yc+O1OwJlGfwDt+sqFOA8LAaEDXYtj5WKnE2ZAjPPfBTDyZc7kBiE
NQSCpBZbu0m3bqnyHx04qhWri9iItllODjjSo8d5Np86oKmBnG9VB1bN+k5jphHYNX+TCsHOXLrn
cRYfg3SRakZetJ81otmV/WDNzOn2rulyCEbaRzlbBlpf78tmacSaTBiXhpk+uoGrBOB5HA3FsFq6
wVjaJH5k99L0YbE0Lf/A9ZjeaK+qde578tx2sm4uGe1j2LJrEkYdJAzn0H2g9UPD/6j0jgadLBEf
hd2Qtt9FMh9qVOaj46PAIYfSDS/NWPw0yfccZW9Ilz6GsLCDpAnRO3UoBYdQPhMWDtHAqjPMxGbB
imXqD73bfU1NH8yed24hVQTSsMXavkY5+hkvkT3lPjotwWzHcSk6ZvxnSYR2LbFHtroqNI8m3mrN
JJ5JiF0GcihgUxt0aHKLfltFOxbckH7QNoyTj0ehxyrQMOFklshD0tfoS20ybiezZdfD9sBKFa7z
VurgVfYDcBE48/2d0NM3S75qOkWGqfx554wPsqEDLgawEhzotXeoHGwXqDZYG3UAHuWTxZdxfgfE
Jzd6rnDEsDxKifZIil9ZZQuILDYvICyeZuJEVm3d5HdQ4U6jw9euin7GrsULYlQjY0IcapHN8iOu
GCnO7ZuMvA+4z1WQDZ167LpjI6OzAx5FX9ISYUMwN3C0fOsm42ckzEMUtuVOjuWhL/IrSE7a5Jw7
YUbxzPfo5nE3Bxm+uZmSOI8R7bU26HaTUS19PCqv0RiH01C7e6ZOA77n1GeBiDWndPNDOXnbGKkR
c0UQyCXDEsfKAsQb0aH3+xcSJ2COmhy8IYQEqac7r/U0PAtvYRPuwo4GOjSWQEjAMNMbG6FsY3kV
8zoPHYjUrYPSIDdjbqJYzNKjWP6gU7gPy71n9O98VJzymRPvWJ0fjQy+SMZQylaL3iyhPPr7h9UM
11ZOTJ8JO1wPxbqtRBz4Q3xr7YT0QjbKXuxi5pcF/qNRRLBmpLGt1fhhkgs75+gIYb0HpdOQpmt0
X2QLvbH6ZzVFLsuqJdl4k7HrDhc7jR6TkFL13bXQrbfIR6Y3Oc+lG32GcdIHYUqqC4P6pR3i8rai
aUNKCJIr4lqE8WppjL4Zn/5EWLPJjtaPTYLgbsIwvM616ar3IYgQ3TwbKYm/U2x8OHJ6mSZ1V+n9
OfEZR+Z19eDOjPSWefikuXLrd24ArK/jo0k/Mr8HBlkCknkRCqkecHuo9ZJ+bA7rP+jEvB2q8a3w
yLmKPF6K5hsP/Nr3MkY8EFPPrnoLl23ncoJLj5YllOIT1yn6OlwGMafYFiU5iwa2qoRRkYNnB6ns
n8JMO9f165TT44UF2G1C2R5Gu3mtCUA59a5GAiadwabXq/GEvXcjkr7m+ODyxSi09KLVBtDbJema
AyJxLpakQuw2vdnu8DiXNDC+Ez+L/jWNAWogzxW7GKcqliGEQBU+2yFCbrGkak62h56LQAHLY5wN
68+ZSWdqTUjUC5wtHsISBkrdH2BjMumyELO1YVevB/Rphhs9GWW/M7Rk3Dk+rn53gN1jo6uosihI
uQ8HyCv/tRP8j+8EyRn4d/2d//C/s//zv/6/O8G///pfsPi+45o2iZAG/s4lwfGfVoJET2qWhv7N
tzVPsx2HNeL/XQli+9Qw1WuGZZsOpgv+0b8GTJq+beL8tHCAsmP8z+0E8W/+G3unwQDL1zXD/Pvr
LPvf7AQ5pXsPUbO+rg0nQziODtlu7MNgWzxOIXW/QDyPza+8z9TJnfBFOIBuEgawwwxb7x2bzcEa
2BoYGojVoug56CzzLBtFdhYNMtU0+lG8c4IdOIcdAlS34BzUlr6exmM7uSzxmW9Tn+c58T/jOS7f
NTI11pzJyGiY6aGpQN3Gbq9MphdE7Diye0JEcK5jtKIRwwuVjH/4XwAUca9tWbyrsb3DRfFc0zzj
/dmm0iewrMDUjWNkn8GZXs0R+MMGHppw9lPhsktBalTB/qf41W6Nfx1oWdGVtS+xh+EFdjuk3xR7
VFC9QZZ0MYngZHApt4wsfkMJBl7faMixtd6GkfczZO41d+Im9MhlX+lEm/pCZXNyR3vPZdJvpc4z
3vnINNEz/+EoFatxeIvsBmtEPQaxLsdgBmzOAAJ6qGFwqLoGehhtUXqY9yqzqKImucWKBsaqBUlp
4+wzK+cmbJgqo28/ppke+NL4UvZ8nhP3sXcKbGryfZYyPKBmObejmLaQ7fSV7UsUIETdmWULE1w3
b3otH1BpfmmdWbGMwo4ZFq3LvMXaAVfU1gSaUZX77T2jMaITY5xJwnqwWzcNBo0kT2bYnxnjqhEi
uMMdoQP+EgPSZtXHQE1k/wrA5GA1MZ+a+QAnYFiVrXdlugKaCJXFxs6tAy0QwlX6ZkXjSx2ia+tG
OUy2yYLzoqJ6sueeW9pVw9FrMc1n+vjDJfc6SWQgBNqnQdxwaVnmqkiw87tRNqz7KT7pc8PCpOAT
cFSfbcx0+d571n0Mre3Ul9zDpQYbwsc0mIVIwTU0jg6qOKmzHirjCRpj6bJFUuu6d5HJQpZuGSKC
3DIeUyv51t1fI2Mah1S/XamZQehcWsYlzs0j38aMoARmnS4YWiyrjYI477vmplfmtRP5I5AcF6YC
K5Zec95LAPZ3WprH7MwwvAyuHYgFywFpG/vFPK7SxmGKqaw9ABCcQqOJ/m0UB8PF/JaWZ5EgvpQN
rmy2q6fIZs7qgBRqbb065iazLdeNkl1U3xhib1trzjddyJwOpS73lXhvFWO+yhgD4yMRPLkD+Tjc
O8IgkY7REx6DjSuRxKiKfSzhfA1KuDBpss0UdQtARH9iQjh+FhPbaT05jFTT2tGE9Hb0ZjPaVen4
brXxwcLystJy97eZGDePcIwYrJhyHeW7uCWgqOJIRAJpQqYobObprNeivKqZXQCh0H0XIxzyYo+t
ulGbjMf6G+VLyA6HJLxCU4gcygSMAmohva6wN1v5k9MNiDprJl9zGbKDT/hJJhB4X8RqFZUAS1pP
3fRxeC8Xm5JPYl8iiegRiHjI7QDA5i3zbqRDg9XvRcmmKXJ3lTnDm6bVXncJ+t0CKhTFzXwnahpb
IuCA9WcckklVfKCI//ZcZs3knT0VTMcCMbGqszKTSYQqH8ai/TBGcC+4CcnzABSJGs481bSyBI/R
7RZR4KfDwBcnte4k4lKkg4+EAzIRVOKmI+/dI/MN8hD/d4Tpdr08xuvKeZhbfLmyIj8il9WODG6W
1gQA0WgYe2AWrwTtVbgyYptksWlCqKaQTCWY/LWi3smq/yUEttgkenV2LNbYqiXdI4oputuQVIfK
UJRx7QlDBwdAjWRkshgoPwm4ygcs3xCb9fsE0jCR2vPMOgZol43OgG8ZoRIhs4wy9gPExe7aCx38
5VAEMjgsa8r8/jheMwvGZQS4k1V4/ZxF7c0pJIvkHL3FqNCDdTONIpsgvALYw8a2vOJdY5czks5g
9qShu6zC8/hv/BYv3SpT4qoajmmpuUEXzr/tRCRjTSQM8uPixL7b4X6EUmgylgGbGTPKTtj/tmmL
tJ8mSUPBR7eOG3Bm98hV4Fp2tyGljE0IdK+1BDKMhYEp1MTD2BoN7TPqDCc9zkYW4BhXm9h12eHH
GQF3dvc0QXJZFboeIIEct1benMEWPuQQ5FAa5D2s/yffRM2aNykSenjGtgBJB8SXyOC9Y6Eliwgt
0yUrjda8RI6KIYFDTnNcNp8NBwc9DemKbmse56E9RL2FNR6eMlP5eF53KUC6ueIywAi/rpk7pJ73
2HdGisgXIUmN4ocnJGMp7zb7cFqmflUbkVGbkZnBqkmLeIUKK44zfFeuK45DNa2FB/TaYOe4Dd1M
soI4dsxMsYuz8IH5xVkQ3tI7CT0FiVUA1ZaeMGzekfAs/Zn8bFscNFYyJcg1S9oMF0ZSq7+pGaua
Vdw0H1liJvRxNxnTPjSaoPPEqhcDI9JOM+gHvE1rTFibp1isG0D5iMIj7AUjh0MDghoE22M+8KUL
NRZ1aHtJASP3gYoB4TRsoHKIP52yLTfMDoMC/BeBQIrDVDDHbjCvRJxtgTU3F1lieGybhezdTPgf
LUOsU3aghujQUBt2TSgNobmYfnjo/VPbEyuCqzOwBE9u+zdlXnWMXcXwgFeHa28B2s+tfk7hzDMI
Mw9jje3Wmm2CWBNiGOyKNfeUa3dVNt/U4B3TZek4tqeRKuKsaOlW+Nac2EqeXNN/9K1eHYbS5m5A
jkVMj4HuqKKBaf2EB8vzf1s9PbS+w6GKAIdJWb42FfAkQ48wWyTcDu5J6zjF4ozJW1YV19wtxJ2b
zhuf6GdTbaHu++t6fuNlIdVpfbWVrfgthcJMGONQAtvfxdZjCyxCTi4+9wEzvafV3+yO9A3kvofY
7R6qApJhMoZEDniPM5hHfg1rF6BIPVK3rVDdcUpQV0EvQVTE5rTg/tqAcudvTTztslZ8RrM8jHbJ
pxrJeCWqfld3UDvDUWOX7abvWEbR9XiLfcBqH5XHR+dh2mhm7jPAjkD+6/LVKvR5g6k+UOAdZHRg
cVSn8b5JCW+eXQ78YY6pc2eofg4RprEaDgYZlRtPPJQp8uTeGS7zWP9hTm0dE6Efc6IY7mVE695p
MxVpSp6234N6xmCL3tQ2AXAUvAp9nlFQh4+jaG9QVw/I9TCNaOQKDz5Oy5I5aRsZzCjSeZ9l3Zaz
g2zqxCQhnerDhFtFsC1jaoyPi73jFTQvBXqMu2PxBfeu98XMB/Dm/M0C2L8i92eKSVp5A5t4S+W3
x4b5PXnTuRmQSmcTeggdvUKRG9EFx8JpJLR8Ib3ZDRl4TdHc9/kISyM8cR44+FMw7aA5zo+xlxtk
LoQKca19gYB+jIfhJ4l0cuUBEvN267jeEbat8Dwb3FMA2MHSTGsfScxab71HR6Gvy2znOXcYYjIR
3ehO0bD6Qp88NfVqaLio+BRwfntnN6Zd9oiiqqH5na0/6Qw5Hz9ft7rRzqtVpqTaRUsA89AQxVxW
BxO7GYbreqP5V9Mma7TzCafvvfqlEVa2ZcVbb1wSnoXTTrTnkbYKx/TKaCffNXIwrm33ptmEc0KO
vc8oo+k+uk23WIhnOGrtjElzgEkaQ6ucl8DpMPXFxjWOTSornh78T3Uth6CXxD+UCP7HZH7VFDLD
cE5PQ4QBbWq0d1ZjFXz3Kd40JeUjZTBlWGvZGCDmL90qHllveXdz37TngWZG/13MF/NUPhXgA9Ck
wKwzl7DtXDm3xuECq2u8X9/TEsoNBpTcshl1i/M3svtvePe05HArw9tKB2OWA9yyjEYWGjVblIKU
hKlZss791xaz2IGIT3Z85keIOnBDCXirFjnnrHjdVTmfhcmXma/esNNtb21BzdDZUI3e/Bn3IBPy
JZ4cNTaMeEYm5JbPZNmi0OFocyPz2XZ9Ln58xgU8/ehv7Dn556MiCN1fItHVEo6OGxGxHQ8uKew1
7qh4UXTlS9ziEqw+kLDeL1Hr2BVJTG/ve/+QNZ8Zeeyp0e/tWH8zE4LaPUUBqDLvoUpaUMw9juQU
0AfnAsnmmnYSS+773z8UKfDuEgc/LcHwfdkdWJu6286bTIxG9UXzNXKvFgKLpRYCh36q/kbN29GL
ybD0LiGFnoWiR81X31dLQD0iEYMMZzgEtvPULSH2oEIeKvaeJ2m85kvM/RLwUBMTHswZTU5VEPVg
oVVUw6SgiMRHYYbfYzTPZFA6/l2fmyeArjh4DA/L7Yj3DsA+wB53M+fV2U25iQuW9voAprg0nnsz
no+C4ODdkDLNzadgbFwojiZuNp3GrYnGcTNM4ilNsXpaeFETKse1l/jWHdRNwinjFXu5Je8C4R4I
mkgkb1Nh/ji58w3OinUjPq8+1t0tJru7TiMruEd9vOKZ/UrwRiHwTZD7xgH4YhpbHeU7Z22OchDa
YJeTmuK0nOyNc1DmdMlE9DqkWCD9fnrPSrg2me1OnK/YPSoydnaW5+6ssfmKKA8PQOTJR8PervJu
n+NjnUpaZqhSQ+VQQw2MHguXUtl59QuMYMs52xSMxHuC0wjnXrXuolXoF+scigOERWBhS0HroPpj
pqmbU5vuLnHMoNRgnKYaGS8mwr9x4Ij1q5Q+9OZE+AQwo5JFoXekJ1UCPnq0BBkV77Fwfg2hhk1R
xx8I6XDJ1zxfOB7XqL39Va3xvGvoZmkpf0h25yBDAkmtgBc5Ye/R2iiDKvPJVL3cTNyiO47im5j3
M4wJIj6QWnkNMr+Gzugv5a7Q6WAuQmLWNUv/EKni6kSsyzCZ8E6Yw70Y1LbuBHDZ6GfyjFPCNBuB
qvxifvoyGxIU5SBQNbrv+Eh3RTjVhzyBV2whUTZqmmpYncWagUi6ksOL/z4o68dxjJ6Bp0dwxQhu
ZXQ+Q2UShidzLHTgORDZUiF4PPuEb6yromRSj3oOXx4lUsvgp2qGPbNz7gryF5bw3Oc8X6hMh4wk
1nCAsU5neY4qsn6VsHdDVVogWCY+C4Svv2HWlXi1xvQy5uZjwl3l5/DEXM+ivbI9Enaaj5Fcm5Wy
KUV0NhPOcmfq9HchtuHAt+y9bf8W/mTSKfPJ4MnOCOnbzVP41HsegVH9fmTQfGyNCut1ER/wSX1H
DXlPRo2DdGJj4Lvx8Ii4Eq0rpqOMpfRE7bWrlX5Ne59pPavpbYNEC7K1OgrY6F332DfMuEcwi5Zl
+zT5DHvsVaIhX5rErUiR23ke+TtEYm96rfVQ0KDokJl69htu106olwyCFQQm/8p8+T61GiAtofc1
1xUeFpN7sZ4W+ayAE88xL+jkNl1bo20Pid+oqgqVC8qe9Kp3yfRpMs3aMC7niQf4sy7wha9TY+72
VQNx2jGseGP6xVdR8QPi7KXuwuQoQ3VmAIWTCMY8vqB639CIgDNKj3Lg4FggvKZkXRcO9U8Hx1wp
/UcJruaCKF9eQnvVWxxF7TI1NBqS46jJRkRGpTPjdbWls60bJzCXekBRVuRcoDoxSMHo7OtyhOqW
gQAA58rkhXxFUcq7yqOd652z4DWuQHhggI3GHQ9LuVU5HHSDeYakDQoKFD78VO0jd+gYlBHuLWc6
FCaalyzBcxTX3oZEwF2zJE6Wbd5tCWR7UZNcYGomYXY8fvlYsfaBBVZ2JNKrOX+dZ4Q95U+n3KMR
8dsy29xN/nJXabtyxH5F8Q7LVMxbaXfhoRD+SZd4ADI0ej6KkYMWTffFmDMmRGC0Qh4DvLJ4xVOu
bcl2B++1TXIUlx0VKs5g4oQ0+ziO7TMV1mOTVz5baWex0Q+7uTcfixQlkolmfq4XE3hfnHySUNed
uVTb+odWsd9JRp/QsGa8QyrwpEfIvNKJczdhLtRSJoDggTYWpun6vxYS//GFhKMxuf/3sno/m1z+
w/9suXLOn0uRl8ofvEkAtrvp8Od//DfG/Do7WH7QP/uVDDCS9NI+mRSG49ruvy4nCPM1bR23vQ2X
Es/Q/7OcwK9kufqCg3Rtx2Oz8S/LCdsEV6nzAw2Q+JwgMDL/M+xJY1mOVCXaSKi5/Hf5FcteREN5
55kW6DxtifT9/nyQxGXxav57RnS70UaZ3MRMHci0XroTEneYFjDfMRL3rKeBxh2WOHNA1Yjmc1qQ
QAaMVvfC4ZOuE1mog4t2mfHOd2yqn0oM71iLdwB/X3kYz3KKQdeXxPJk1qdWzz4Lj8XYQYEvs+wj
Qz7f9tVnZ3GRJpVH20U9yh1zHiLSIYc+GT5tmBOga5i8QEbGXsWSwWCYh0Cq1CFGShCX4Chpy43V
SPhenDYvsQ5gAjcn1CkTi3kHWGmirPZjLiWzv4V18wE5Jkq6Sx7qH6odaInYGFF8RXCEsgUfIwxv
VeEwpQIZqORIGRwsSCCxKHcdXHGUscj3yo5lR4KHM0v+Dm1/8cbP8add1xcxyBu8m/VUkvAEbJ+3
uMDcU8O3l/Hrn9ZGfwJS/6NGOe/XNRPRngjBeol1TOJ6S0JfenVakILamB+ThR/ta0B5rKHACY2d
dmOSTOC3CQEadvzSRml+GNkurdIcF6POeFSzoh45WM2eycl+k6TOVprzZk/WXQKFeOtHxASUbfrU
C/5jCFY+JEtdLz6Mmv8cwWRYIQTlBgSGqNBib3QXxSeRm8VdA+x3hbnE2li1+WwwbT+NHWtzzXSv
w3DGILrTJmfCDoV4oE6hHdiRNoGN2Cv8DbOO3WdCo9hgvO+mqHgh1DrkqnjKBYlxZdJMx0SfPsLK
YXKahUBGc+1TFO69YbAjIVotPFU1hXJI28OlsDJHhfq/UmMQtnT5Uw7SigH9Q0qy8dpDhHoF2kjr
gq3Xc75SJd6M1DmCG3lRTfjkV/2BnQPZb+KDR46JQP4iUm9hv4ElS3G+5qV/KlED0K7HLNc8/8MS
2blT7MVTQ5Bib5BkGp2J7mS5r/k6oGf84aTztfqxcod+R3mEji0t75Jiguw4D3sUnzjUsZOEDboN
BxU59HLGcZka7vHQ0/Tr7yAmSNwgxgmrDZhh2WvZxc1Vu2mx+6zTQUbkbLpIQK2qY0o6ht/uIjgr
FukZdL9XCluxxzitoU2ruYxgkG17MNfrMjL9y2Rx2aIlRdKGtq1dRG72IneTi/BtQgHXLFI4LiG4
4Ys4DpUclIDm1izCuUWl0qGkc/XQW0FqIk4WslLMqigoqJB2aIlXlYEK2Ou+MyeVl9akz6tsgJ6s
ojIAJQg5PRZPGXLbMOyN60AslPZX7rcI/8ZFAuiq+xJFYL9IAx00gqY16BuTYBaSQMEvJEhwew91
6xwXn6U77Bu290HOY7WO5SlZZIgJuaFAz8oFkYhIsZUHm1C+VVlVDLZl9+6UeX7TWfBkelRfx2ja
+lmkXmTp31s85rcMgKCKh+YRxs46H6buLSnq6GiMzF6bGMGsQ3w5nHCISeKishbrcmpfMpvJM5S8
UyH4cCSwi9UZ2rYXZCYyNdu1mJMAEZ3xT+P/Sp4oBHmuFplnsQg+h0X6yRpl2We9Vab1YsdRsapj
s15Zsf2t6SzuhkE+25jHhYag1cfXuaqH2GLgLrttz+Qdhfcn6++zM/4je2eSXDmSXdEVeRo6BxzT
3zckP/tuAiODDPQ9HN1OpPVI+9IBMyVVlUkmaa5BsRiMSAaD/AD8vXvvuVW0bgMz3Va5Yz7PFdZb
TL4nGhE+SeTHuxZPq4gxt4Y3Qmt2F/ETOPDhnhY2Ik5ddo+v9EOymvVwyYa4Zcmd3TH3n9OOyTEg
PxHytRwUM8WYpgtNpl/3PCsmB+6q2YN98Dni7fruFS/njEoL+0e7+HbjxcY78O1ZbL2FiGHHMDRM
OefkzHTXpEO6+5xrquKEXEzShU5A0kLnGm80yfRVyy4Wty9/yWIstnAYW9C7drltPCSL+Zjt5BGz
vyazgzHZwKHsNliVi8W07Cz2ZYBiDVtBLM0p3mZrMTlXi925wvccW2d7sUGzl4eIha5PsL1/6Raz
dLfYpt3FQJ0uVmquRMVWDXs104vBmTXvdr7CR8+Ik2vWWtkUXdXU/7mLTbtZDNv+Yt3GS9rv28XO
PePrDlpTXekg+h3g+J57rN9cyJiceHEupnCx2MOjxSjeLJZxezGPh2x71xXTR7QYy8nm/bZwmjeL
5bzOmxY4hjo1gXU3V+VlrBhJvZTBo0xRUG2SmxuzZDRyFkN7YSDZuYteboE+X/uCnuGmCY+W1X3a
jnsOKunvrdgId0YCudIf8yd2ZPAAIPDrIGv2mZj3URk/FUXyjjsWYzzue7pI1d5YDPkmznxPw1bG
2/Ypxh5KM/YAOGQ4U2uJaTOMu03vhWSaPVGvmhGUnNlfZ9a3J2xN7Wj5ymMtg9MTsNoPrkLLfLJI
ELRLkmCJFBDsfB0EmKeZEh7swsZT3WMKLxuiCMESSggdSeVd1N9Oo2vDr1s082orwsQ/YJ17lgvK
JMbpWSA34Vowm59evfhsx7SgkSkN4rPbm/HZqbHXwXV8AIY2n7BZzac0E8BOft79+eDPm5/9CKXA
cBR/3v35YFcLHzdSf/Fr3z8Rix4kT33eneJcUklpQtp2efatszQkY1kOzGCApU56ecPmff7zzc/H
/vOXP7/7Dx/7+d2uG/72P6uKGTm4OZUsEUgIEgw5TSD0KTVok2QjqPlZe3Z365uUUfcxUdRVNXKV
C2T5v95FOe4JkBhNd1R1QFV5WFG1q8vzn79hEvwygGqqbDqJamBZIA09nf580y8NmQNrjBD98dRM
rnf6ea/6j/f+/GUsWRNTaS6SngxC+u9vbDyLa9rWeMFjlT7LAG6ZSSKphb+8bzDoFVN3tjg7/PkG
ZRV8+PLmHz4W1CI7irzfsrbymCk7fPLLe7K3PMiEk70G8ISzmabnqStsBC1kjX1Drw2WVKxmRdR1
VzpbhAziBLvSqpKDzXct0tI5qzFFus7tmAxJOjhnkdh/9+uIheE5evnPP/DzX/38UV2Q3wlYtm9n
YxRXsfb+egPvlxEa38aOEN8xmqih5FkJyGt2P5MaOLpInc+cDhgMdQERMZR3Xu6jx+NNcExZa3PD
ilFtsvxB0B68KQS/CEBy9K1NWB9aVePULE4nlnYlFu5BUoFLy/LaD26bYW7PXT13VNAxn8ZK29sI
TEAErnoX8oO4iMFGi30wuEd0lS12wdxR0sA+smCyATYkOtTh4mgkRbWVHa+IJVVA/2oMZlphX5X1
Dc15+ijmo0hrCuqyJRZQGfYRdyR3Kds4cFMNN4ZMDmJib6Fie9h5knTyPMYHUhA8+5c1nOVgQcLb
z4Dy2+d/Wdaj9gZGeqC45GWK9H1Ph9adivvvPCDbxbJy6Zi56HAAZCCp2WXSwLxfPpkDqjTCQkyf
KO2ofeAf+nogl10hIHr1dGTv/j1q5yGI7W9p0bsVGqxJ52ycVo5djVs1wysyEkezk07Ovu3cdcWv
YXTKbVOn34rTHM0VGGEC9QI6edli0KeycOKVSd1E5BHtHRMESc73ezjodNxlcMepZQLp7EQnv8Qu
ZsrrCC23MDmgRLz8HWledWUtdt3khOeyRumQfsrez6SesxLXvtbm3urhTGENm7K5YrH1K5/TCIKL
82ku0KpYvZpVx8pjk6HAhIqtFPsKdImg33VQBe4zXOqlazZ7mxBeAva9r2W0p7WYQ4lfAE+dqV9z
K7D0WatOrV2Aa/cP5Rxcoqi8bvRmNIPqUDseSP7YuqtMLEU+JwBQB5/WSLYqyPYDJGOQE4Ku9CCe
yZFPawpKzGPnIJ3XKbKBg214Q73h56D0p2wpegmn5rfXV5dqxm0tTfDL+GnBELXhtgb0zGu32pWT
vKGmCD2bVNCSoftKwIzHObbo0fPhlU/eq0vImKa0Ez+Ga4/6LpoPMdeZz4YwPtJsAfwDqEwmXATa
ns31kPgJYB7kGWie55KDKxWh1iGJIQJ4jI3+SDYko/Pa0orCzv5Qi8TfTZV4Cp3AJIy/+E69HgME
8fAgGOs93LddmjOmCg/Fji+Q1drUPBfl8NDnM1Ysg6MsmYvcJOyNWcHKYoz2erJ2Qu5q1fORKf/K
E8h0CXQt1Rwq0TV3NmCANovZZVRnbjDVioLrN+rBnqqeFXoSf/CA9G9Janm0CzkvdTeeh0Rc6rCO
wUPy5yl8b9p3J+K+YY+PlLdSRKj7GzYKaJQtywBKBl4ifFsc5/N95oQAW8uN9gCvW2GHHNw05a5F
BS/LbiERTOdMQ2HA33zj+KvB3w2uNSLupmyT+ys5cGoxpsdIObdECQn0Vk8c2y6dpR/13N/VPUVQ
2AVemp7VJW5uWmOz6Y3SW7Bp1rObpGQe+Hu6gaJXU7lgLjoLqqGbfWl1LJrpHkdKL1xmbhaKxlQ+
zO38schyYrDw7pdfIuIin8TB8Lp+Y8nyoexsCKrJt4EviNPK7ZSmj0uNRJWXD4H2v81YcF03j731
aE8R0CqHoSEq5TmP5/nKWJDkudjyr9z30wfY3KdaklWNjQLohOoq+t015zrqO2HbZAchi6c+7ZpD
WCPr06vwmFk1OD4n+vJTNZ/gYa9UyjFJCTp7fRDJp0TuTJ1S9jQ90O5x4tby1Tpetk18KvMYPp5G
t/iW2r+auviVIvBpk/HZkro5RnlOn/v0FNYkUgzHDvZEtDZuFCLZU1JEH5lBxAo/1URMjGfG/NCb
R9uF8BkWd1JMLyL37s2wf1ThLxVadL+Gz7Qr+QzBrbeHQ3yd5DNovHiXVZN3sk3v7EMlx3T7HQt5
69oH7SQPzE3XSuLiJ1OVhtFNb8hubRgxztRpW/XAyJeh2zAezbzdJqq4BoDFakLYO6ICv7Adsarx
o99C9fOhE7vMi36PgGrm9yKi47ABltz4b2FZH9mG3OTWfFSufjYy/01KkHkK3CBW4JqO1W6L7BEe
CuD05UDjQhje+XEO/8sjxwRkZ1avk2iZIq0DdkxD2Y9Jy/hVlcWLi9MjsYy3jtEFW8UZ1+jF4ZFj
afcjN/wX1Hye486VP8qQE4vehpZxFaDAlw9OEjxUC6lHBTQ7uVFycH0akbTLk6BoDKBi4LLx4sV1
FZ6xMGlSg4s9TnuoBk1b7BVV0n29lE81x07aZNhclxbOVL4i/JJBnvkEsxcSB+a2jgah1vTUX9eV
ce3bPozeiUGiJst/aGJM/r6LSRU3KeEBqgicXv0uc3Fr66uuah6cDM6KojvMU9Z2GnHzYdKBsKt9
dYpn8eqa3lXaWC0ZC8IWLiSDDCkFWaeayEaUfKuxIi3s/DwBiEwWHqzsaU67dTXb9d52U9BHjEI3
rcXAQ50xCNQhpcfYjKPrbrndZxn0up9fCmPn1eV7ZdrnCOPAVGmkPKP40hRlby3nxSd85uvgDrLq
vp6zW1JxT/2gvVvPFddSexvKZ/ujKLpFrVL3rgAbN5dPocvwBaOyIofWTViuVxTFUigBeZnIEXlp
FBRz+Jxz/zbpKEDkqb52BBEoSdc9WnE8eM2Fu9d7MEv7gHODvprEJv0m7tPA5glAtCBtjde5ZXW6
5DqaBuw2/qwH5Wccob0cR6r9XAu1t7q+3YdhzyeGgYdNjfnNNACDUE+MepT5F+GNr361JHGAghPt
jT8VG1wMWQNtKw78pWHEnpC8hOTkBHanZKqvQQRiTqAARUtVrUeQNWF4FkGfnksJFYibDO5ZR/9K
uyo+lUQrmlnkxxaDOarrcEmMptz/v+rwv1cdiC38j6rDv/7zEP/LPyEIN/P0XyoOP5/kL8XB/AOT
hM39ULqmtGwHXeGvOIT/h2e6PpIDmQc0hL8NQ9gS8KwvfR9J4e8AacYf/HnX4XEuTYQC0/0/6Q2G
uXRZ/Z3egG6xtHDBSCNkYTuLHvE3egPxWpBNoXRx5167LCOOw9CeSIXBtbA5DiaD/8iqJdzEqffM
evRtGhC9u3g8Y734muwO31uUL9BSjMdGTZqZZBz3NrDxc0qOSRfbykzZ53klOlyXf4+EHbPgLFM2
SH2jul17KHSQ7yzWhysqA0Ahi3pNA8RCmnDvZhmSdaJsuxx0tzXlBBvfnGlfNbkTqNy9tiXtgPZ0
pgXuKRptav7wfG60L9eqiR6nLvkMsHSvAiNoD7HZ4qBfaD+1eT0WGYm6gWaBsQh+szuPOei3X0xE
HEfyUyw57SqF9lsz9UoXlhOyiaIBx6LL2LYOBOYp9r4vUD6xyb4gin4IsexkQc4XauqPRV/v7Hg5
JI5Y+DUA0tFINOBLFq8lq0kU4GPaph51ssHrPEQUtjrOyPfePxfFqNgSzg9JQtS9SN6wdXI0D2S+
IX1flzlp4JZdu0voOcSHHAe5dQIkmmz6hXmm6ug0o1raFD85ICJQQuxdwGKE4Idxb7dzfsjz+FH3
xqfg7ANQSpMbXNyhg2ww0fsfVdoiPU8W+gUznQixX0TxeEAk49bpz9+OB1cbsQddZBihRWXzulHD
uZfkR9JAXoao/vDKXjGBhFRZYgx2cj/YqVPHXQybULeXg/dF1Mxfe0r2sGp5QQUh+m05npoau1zP
KgQLUHhQwE/H2G75y0mREySkgAjgd6LtQ7wgwGMXJwyH2gAIOdnzhGcHFB2gJRZKMN4gqtUdWClF
++hUC037o2Szsw6HmPXLWG9bIx8ICs7V3itaDAISHTiLyKTl/AuhGjBOLTTzxkF/K/u5B1pjbIzY
19gxSh9zEVPE4MobOnTnjZir7RiWyS7MwMfl9XRvjp25StEgrpqoaDepbdebQQacgcz8MnKCNcz0
jvvGrhIgquyZwxUHUTomq/KqXfjtAHZ9FLj6LtJgOOroNgP1nhnob9EyKk05+XU95Q/RQoY3ND4I
S3ZsqEHrSJcXX1vATJqqCse8zM4CxlNBo0bjBW/YFSCueaUDq9p8bxR0Xl2ot3yg+K6sJk5oEM2n
qDzkGstHM8/cIPz+NISvuUN6MrWyayDZwyovt7EtP8KAvHg4kiXsjfnMJP7MYRQTQ2NHBzfIkf/9
W35WsDnqkDVcLq4HE+6rm8eXDK1ik4rsKmioqgpJ/8YtG8sKGWXnJjQkzDmR+kFSeK25wseu3ZjT
4icOwKnhd2FZmnn8iAJvMUi+BvhecFEsaDhFtNyevi2f53/DGGfOGVv0VNe4214obBUrO/Ju+xGY
/uxBuom08zb3vxO3NQ4xVtyNrXkVYX8/W/okrVgSyqFLE0XwYwi9XQ7AgThGD03NFjfAkNnb9o9+
wgAVxLfm4IiNO1FuUUXc02rrB7jb78hPDnR4s16sWUvEhS/xqvLNg3Dw21Q/Xjhqx808/DBmEMek
lRmFi5ngRu/aSC17S0TBVjZLpwOxCXdxh5QwmCMa3IEYeOuWmwDXFqzJqWCQGvFs6b757lXynORS
7kcj/V1GUBc9r/Z5dZIaNqgLbPvfuub/IfGdTTt5ogIBK6Cf/ErSgTJw3bwQJyNk7uSADXPkE4FC
QiNuujXBTbtmP25jblM5+/k1wGFqhNy7rGx9vvhAbFTWn1B830NOsTmt71AXGFINB+pTVp7MKrwQ
+rnvTco2Oqer94nF962uCMv58cllY3zCuu6eWjmtCsfRbLE6EnQ/H2uW35CdN+65Wbx5bnWj0vhz
1oY69ahLaY0SQ0HA14wavrLk8D7Ftw7PdSyI5qnzKBabPfSvWuOVS1INcDmBFuVhru2za46A5tYi
L7JmR2vsvQZ9TFJ/0+t03KMe/iZb/MsokvCKro3ppkPfcXLHWskID39iQhnsW7Exuv5uiNR+MOQz
oWWg2YWQW/ql6QvKhi3LuBzMsLMdpnJi465wg8I1K/iWrFo3ZNiwIFmHo7kxnFFDyFvO/Oa0dz16
maPO/M3E9FH0rBy1TO5hNUT82GHZdWxQ0ir+6grXvpZ8v7OuhfkZ+9jlTZz0DmUb0b3PimYTWjok
5UDRK/0C+Ad4XlW53PbdR+KGLF1n9KWAWwFQmj7aYo2lZdokm5xBiuMqHZ8JAJEjLkOU54ViV1VI
3WV467YlOUAaMNioq+MwktytTM29Kl+CjI03bv26NXhikykHyXzoEirpKD059tq8Cxujx3kOFBCB
EkgocY4kawjYG8kbNzy1BFBQenxQA2DvWZFTeRDPjMxkTNaWWRu4MSOcwxKiJN29YLAAnpV4lTOL
12c4jSysyHUdE7k3sVsh4GM/igbxoUd5LcNW7YYgv6YiuyGpDSAird6yNjzmfV4hT0Nwy8TzpBEp
+hC7Jpuya/zi+Q2cLl7weSK3QKSeB4MeR8/4wJgb79J1WAawHFru4vjVt+zTQgxXUGPIzZcOrvPI
XgcB7gngLuke7M6ZUc08D3D+KaEfruxhoE3HNE7Zp4cc7TfTvnYjIK463rtR/sbETDnVaGO7ZYTq
s+DKrx1n6aaT26W5M8Ru2Gnu+mgnLeGR34Wy0tt2dK5mNsEAqdp0HfmAAhH26pkpqiWXs5nVfOV7
2XKjm7C2e0ieCZxPYCWsAkLTOdfhL8ZDAzEtmalS0PuxoaCb5Tv3ULf/4MjEnMU8C1rJiKBHQXcz
ZHyjwvpYyIHDRMZkVqmJ7wHpxnbuWcuA3ezouzB9G4gc836mZxib2Fzx5s7UzbP25XopTnxdNINN
0Fb1tPIpqVh3Ba2dbcdLQpocQ01CIdBq58U+zophbj3sjKV38ioIrM4cL7TTtd1zUzKZtyixO9M4
RdKzqBhL0wLFwRNb5t0AFD178QJrw2YwXMokfYIGpNoFSFA6qMaMEre5SHYKpgdIdGfriYE9DQZk
Xzh4T+xvu7QpBp/bX+XUYmueOCsYaJByym4x/KTHqsdsP43tPpb1uCoPSWmqU5AGHJ0iKEA2r+Mk
7tgsJy/awbYjYJo26NZsdaFBSsPeO9yG1g4S6Mpuq9vEil4x1bOfkBGNHY27J451masg3cQWLMna
CH8lib73LXpwkMBuNd93mp95xlqRUz3k/Ci2TWk8dhltOHU3RGvUnz1nA26fQXsvcgipnNCDdWk/
0AtBB6dVfJsVKdJBhw6HRHttxAbF8DOggsjJDl2O1s4T9pfM863dTfrWNi7VEKZbW5R3nSI75sj0
QdrisZYpFWh28qn6/nMch61v1YcyI0z3q2I3sZpcbite6T6jm+4sv7oRZN8yam5ZfZ7ZGt8DxqXm
K0/fKSS52OZ1x5FMdZKvOFhqWlPOeIUR99wq8LpHJldI+hL0PpFp2iJ4Shm72A4/rYF/WV+vSTTc
owPeDGNP+U1gHiVEf3oQUEmsjLyPJFeEJVkvMSO1BI4wmj3IJYJUZq90Ipir4Sec1J6JEfLM9t0T
lWW38TBdOUuciWJBgk1LxGlawk5ubzEguEtCYb5uA17MtTYxhvndfVTWCLPLA3QIpd4KEgEGJup1
Qrz7DGi/2gh3w4+UCWQJYFE6uiGRikS8hLOaJaYVLYEtm+SWwPK5y1pOzJjM4WZgG8qXoFdN4ksu
0a8wSj/AKx3HMfI3quJfnAOF8ZfAWLZEx3IyZEnDkpFARMf2lB6MZZTofiJnS/gsIYVGEbwFLqbn
lEFCjf36bqrHA8avcZ92kyTsdsEsOlHJBp2ElFu5xN3sJfjWLBE4mywcOmm2aUjH6cWXo/Hk7SIC
VNdmdZcEbPEcljZrfWhxL1gnjs1UlOicSlA8T6CJl06JSZyKrPsFcT91SSHbqX4EUAKpr13AqUz7
NCTWByQNg8uC41Mw9iajKOAZw3IfXNw93Or6ddYk/laKfAeohpznhK0Vyis5R1KFzhIvlEvQsOaW
wypeo4jx1BKSOGJj3xhLPNFYgorSMZ/8gbV2vicERwXYEmnMyDaqn5Bj8iiX0GO2xB89cpA2EkNT
MjQPwvOou5LPKSRUGo9ePcTHTdB7nGWzkso7k5Y07H9rpDOiC2UakFhwL4RrJ5LFRbwbrW/DJCTl
GxFEtKi7jkgTbtOQ9gvqT/kO0yxXkYblYMhTM58bGg4po6EThvOBHFEUByzHKnbXgJ97sH0Y15bf
M72BqAijmeQjriIACLp1j8/r06pyVvkcRajMwh4fGneuV0IDKLxvD8qTV+CDs6vM3ng44nBFn0z2
9qvMx3rC/IzaFuUYG8LnvIJVbECNzYjrUDxABa0yAWA1tIRaoTqY6RL3dbs3j3ybcABb8f38sAin
sxWAAKMUvaOZ+PYFfIcwbB7JXX+i2NEU45rvKvFO83AKFDFfF7M2tb9yRRqKJ4eqXrGvyIOjVLxP
Ixdne4AlAZshMwZpUbq+CcGR50ms5DCl3FGH6QArL8mxcWPQuY0o3dk6IMpNlxN9nrLVcFO8Zl3t
nZLgh/COSokWyudiH15xY09MfFMNSHo4e9OK3s10TZwDMi2j7MnrkYMAdUZez8w7YnRJSt/aVFnw
FGHS44kg2u3/bwX/91tB1/D+x63g+8evqPwq4rIq8/K/cyLzaf6ipLh/+J7lMc/ReOCaps1m7q+9
oPOHiXGSNZ9EQzaXHd9/YFKcP5jafZaGnkc7x2I3/ndMirT+wDesPJ+mgz9Xiv+nzSANkP+wGTRZ
Wvpq+QptXJi0KPz9ZrDqC8+BNIrmaxUHjhRtjXlVJRaLsEAxaPT+R+kwgBcd5HjtW8w1HJ+AdzSh
VYCR96oD6i6ei0+6P7mcM0FhSOscfcDNqyKrqn0FRW2uTOj8iGFxnIuT92gNxXyIOP7jNAx3tYmL
Mc+6K8wVNziv7pWL46kOUaOteuQroUDHTMQLFsXPBKENj0vqnHpZHFm+0BTK4bCvON5NTcb00ptq
G+rh1hNxu+MPvpTOo+MG1JUZNI5RYbSOoRhyFzSwnrHSh+gbb2gOvTijyNdD9jKh9Fylnn+s+Nls
7IAjnA1lHCUcf9v8LVMeBW5Fv4/D5gULI3FqtqmJGcyHXij6La2dlUj6XWDY51zulCeDc7VSGnXt
L9vTy+AzfAydfzXXxfswGYfSMkixKxiyI4VzzTxiFXrW88Wu0nPq4uuTHbEqGU3k4rlJgq2DAia+
COowh9vXYrZ+6UOVdC8aiud6mpnGB7hbAHu3Q/zYcUBZ6RDoFeoWWBi/j6+oWV2rZXZsOfLXOVT8
oHlp1FHWIQVBCdF7DsQgjLOt5/JjBTaBfZolVAyQlQhTeGNW/rXfKOPoxObDUHnIRfgdLgIMSSHH
GbUwMS9KZNaJCuA7u1HlIbSc2xmcmY7BW5ilFtgkanFxdV1cwUA8Gsbi0dT5Nje4y9IpwJYRU9VO
+vUX5bgW2xbPXmUQKLCkWCSdzCcX+ZGtb7juKzNBLiPGi3uSbOpgbH0ttkjNX7LoID7aZzStd+Qp
9hIWxbUBbhFiwv54ir35KnL0FV2pIOtGddbFbK9UYVN3Njj32sMwB86YCkfKeDnZqaOfQZVnC5rv
fRP/RTjGybWNIGdkLkMNCLBtoLrmZqIE+883DTHEsAVxl7h3gzn+1j22JscBeeZy11eQ3YkOrRgn
E5qJ8UcYRXGqh6k9WK1H1QcEI2hjJZtQ8YykV1z52hRUYvBowJx8rkT9xJhNBbFDgQ48od/I9Hu/
ITUTAU8kE0sJU5mmz1XcomotB7zYfGMBH3MWDz/ncDwFRXCTyoi2CB4r2jMuvvVRZ8+z59zEjfFg
q31pa5rpljBaWfzGJnOHXWQw6TBL7bukzp89UGyr8Ln01R6r8R0OFjrjcd1N6jknA7Eiq1vsvUnd
OCK9g1a3IfK/do3qmZLFg4OgvfSjWf4LsH1wQkK+zPTrYbviPE7pVCurV1UXDxkTV96Lk0ra87zA
MpKQ3gjQMqtAh+EtNTR76h2eMePQK9HXJZ2Di6MkKRtsI84uKQWWv5ZpE0BxBfwp+KQOWB470ldl
nt5MAdnyzrSIGwmKJ4L8OASCRthpJOZggTFpl7VDxBqkV845wRge6hmBT3tPTicuXd+fgR+tEYi6
teTrpvCIgacd2E1wz1lddUH8LAOaGsoQb9Ys6PlT0XsmzR4DDs6KpA/3iUcfAUWRYNKsjnZSn3nF
wX193VhDsq8DQLautzglpHtV5c1JyzZ+UMu2LpIsSGone58Hp7kayl+VJCnmYGvbVgmGlbo0j01d
gF7g8rIwk8KcFL/lYN7jmt7nEUw7IZLdFFvvmHffrfopqAAKEHPnenNuzk1FTQsxSeJvY3yXhM59
CsItG9O9py0Osea4igaSgRqOZDnf8v4IydoEyBkk5tpv/bcSWATTUfemwuo7Hkkfhji974aC7XxY
kWbWRFC0/9m4oT5mNsz2zwJL0Mq01LWfBc8jxQP9PBxzSEp+SdUK0Z8ryYBF3gaLe7NJUmotU9e4
dXE2YGdaLh79+lty2NNQmobC2OdGzeF7nUzqNGZwdyfI90WWPM0lYwC+n6MRBR8hq+HVdWL6T+1C
ItaF9xg4IZbl6cUal8ZsNd5IMLGaa4zZ/d4i9UeAfDhnsbgEbddDlF4Sf437UHBMDqk7q8ZccFee
R9ZkAp7z5G5oFlrqV+MDdSUZgg9lnOR8KUxcXqCj+OookguSgyGyd1qJKOrLi5OMObj38U2RFJpZ
TtA+aJfTbiZXgPxGfkYY0UHYN0RKpoBqCd9MbnrH2hpz9RURIK1qf5d6MPrhQaG0ydtAYu2o6ocK
fXA9MtlszF4dWM/p1Uh8gZ1xB+HSKS/hbD1JTr52VkAZ5PoucDTOA1Od4bBHJU8/TSraeqDMtwNL
GwzIDtlh59oowF3G6VUZ09pDIP5Yhapb6azUGOqbiztSONMa0aVNK5YluaAwPoDCRO8732hs2lNd
Bjg08m0GIQ0qhFltPRpIwtwwz5bTvJmOzJFhUizqkRttWjE9pMraAR+rT7nPWhVt8NwotdAcndfZ
ML5SLUh/UGjr1V9ZFHyJRCwpn4gKVkrMHdD8I5bOFXz4z35WsGovKEb7RNlUl5ULkjjCxW0vPdY9
5oMk16fA4WrHOMi6pBkpaQGFtMopV/Lq8RzMyZv26ph4xRLuyqgsSNA9y+AphnsbyCcf9OmGmqaW
831O6Zz4BWzgiWswZEnOYmXZvMl0wVq0FVEMeiYOpY8TEWFhZXf0skxuNx8xElzIbGRX7GrZiAaw
iGft5Tu8pt7a65LXimxBlrXJSirz0xsbcrLtMx4X4FD9vlE5gkw85IQ7vVM9Nq/sRjzVsGWtqGEk
3vs8Roy/Y8yKbhpyvphaf6ZT/hpn0rkiBsX+jZ7LJH/rywT7+mC3u9oQnK+CeGcXwrpICzwZr6br
PAlfKLoAgT9fy6LdR0VBN3aU7ubR8tcZfLp93+wFuCVeBCsWquNZdNaB5PB8JuWwDVyiATXEpt1M
Voa40SEcyD3Q0x5sitZnsHXr8mQk7nI4JEnTT8nhDCt8J8co34Uq4RQhFjGoJHohmuTOHIrgMKjh
bYGQKgr1WGxBwWYRqrJ5NbKYFPm88QRcos5P3yhZtemC5+gxt226FUNwUUuTo2Ekv6txbtbgRjH/
0H+dOfLhz190OBNdoLVT29h7szZfxtZrNnqYftEhccD6pvGeCWvL5MtFqzmezTZcmInVrAXQHNgJ
RtXOdWndSaIea5JbXbAFrvuUOD6a/I3b9Xu7pMNYA2xJfETFZpisa3O+D4Waz/5E0LBuKeCSfhkc
dNaQ7SvZ6ZvsWEtCBZdSkd8PcvO+G9JNXcT48dizq4GlqZjezckF+UTDI9s9k0gT7RWZRdPHfJOX
F5bjX4U/UBeSyyuvo57MoDuM6SBssUdRo87obxUuomD5A5x/iVgRri2HJLC+svRwY/BvXyXSf0r9
wN8UCStNKiHYAMT3bcNl7EvwCkbLgVCm157LopOG1Od+REbBMv6gFPAQYZ/E2D4QpAdvsbSwfnOz
feeMDukmN+wtEXU8ZxkXkLntyth9m+K2hU1v7K0QkpQRpfuYR0juiWNVOUdID8ARI2tv6+FjQvjJ
JwSbIguvWxjfJPQ6m59IKfGK2S7PKEKV3Y6pPTyAtflO8TmdYtUeIrYRdu6pg0tOkLr1+T4jIUDP
D9GIEl6U80sr+hpBPWPTZUjqWH7YpbuPOx4tYYPBGQjeR2uS4Sc3QNw5Gc4FBL+opX01wKuPjDDA
s2qA6imt7vrWeaN7eVjZU7BVLhgdOnYvxeRSOYZQ0T8nnrUl8MgnbzmHuP07boFHS+ljiPt7TEBd
/KrUM2LorlPDU1aq+07LmwIXGKBk8EcSTjJdvK3FqzD2wOlmEH/XIA13Zu5UhyrqdrbiUMTQ651M
79dUtPaKPosP1TSAVCxMskAhs1TtxcyeGyjHfeuojgAmxtRSgl5nGbp3c+aNdrSvbfii7N6tUxRw
cfYEYqi2zW58o042hkHniVf0n41NtUbrWjdVTUiV3pNpw6yVrhuRu8c0HA8IiOW5gOsN4srCCUfg
i5RaX24G+oeLgedh3EoXEjX6a1JX+U0pu21DXJ163lacJVAdhfHu0ZOvST1fN8xRlw5Dyw2sKMB8
5YWAbc2dEGzx0Dwi1w1XrVXjmI/ao+H1z3M/WNuS5xhFUPlzBlgMj+K+N5CajcRQVGuOZ14c5pWY
gmwjbZfBzm+Ky9AYZ+Jc8JKwy53bMCwOlJv0q3/j7kySG0euMHwX70knpgTgCPdC4iBRpOYudWuD
YKlUIGYQM7Czr+Fj+AiOvpc/kCUVNbq66QgrzF2JLACZyOHle/8gYO+GHBBuQh+7e01S+G8nFUh7
sKFfObVI7HoRRUnqRLuAVxBVqXNWCRlOtYyg30WI1y8aiRIoYU7bFmKSy0JZJGiCJ04wX6OJQpYJ
OUIUxbDVtrUjX1vfuqahIAYpLZT0lBk6E9VJa1Z3OAOVkzb2YVg29rUVhSq94k9VmbYLk6BeNsC3
cfzEjhrDlHngqZOmdEGnc/6HlIYWPqILJTofIj0UbfWpNCROFoFN/W+gXKWiQunYQTAuNPs0G9S/
E2p4CyAn66lsq0vIybdBGNQjJJTmdlHHM9Wp7tTWqeZVfA5asGPxZpfufIk1gN0GR2jpH5sVp8MM
+cIDpVfYW5XWVVaWzRxTA3mwMlx3jK+aO9c8d0LXr2e1FqB7CJljnGXhNZ6st+w/FH6s5N4vdHy5
0EY4y39BXrtBRT/2x2pOSaTJrfbEGLhTVyreWYRlzizXywuvjNzTkhBS6yWbNAMflS6EwgWAF+6X
moWzrgjrA0EO4si6UrQoOU21AiB8qXzt+kMlngWEiaiVjNaae2YXcbeovBsculcLF2YROm2AIHRO
paXJthM7jgDZhUeaXQ2O4b+c5SLnDIje1MiwUMJt0GPs/54dounIlBSkMoHaemWu8LpwGXTqUz01
TpPA1o9zIME1mZbjbGwgxeGAiTvVCEMLjH4WA0u99rPGP8myiTQZO4n6xcLQjek8FlkUTl3inZG9
5lin2L2DQga1Gxk0E2k7R58mdgVP2WouCxXerNunvLUoAvQbriYD1/WOalcedSFm9Jg9XIB+6cZK
DfZ+vWoqzAALTvWEKD4ZXQA5FKNgkhHEEpQmrgdv0oyssb2iEqvkIKUcdEak5kUYmAOXBcWij8XA
m6ybtXoUFetzLRqgsdEKCdaJLK/uOui6RFBUYmS606ANR2qqHBZhyfwj958OXP3YvzfjOhoJMz01
dZgc5J0W7OjqCBxsAO4EYydABwekhxFHpCAIUPVnU1euHZyeoEyHIP6R+OzqQ1mw2ai9i0OFhUmg
zqyAP4gQW9HIB97TKB72HJZyacUimBRC/1qzAR0mVXQljPizH0cUtlVk4fvbVrjZm8rqAglVSrcR
fkxxFv6cWx6TH79T45dB6mSHshdLUf28mwSrFVyg3gfQbEyihOS4U0qQ1BQIDlCVuy1Wlhgh66oP
CL3CUEfrMQUMFDrHHQf10xihtTF1cTQKkRYZNRTHw44UwKDjeBK2xkLvKKOpPl4ztd/cFJo+MosN
jwgHYtchY86i6h46TH2KD4Z6qH6F0FSPfN/AYAKTNyc3r83enbANKngkTn88yMDuD3p1FHhBrgqV
UIjCA9PGNRycgSgWhSbHoUH/X+FKIxnWHUMAZpr3VGo99qboJU7kQL0KQ4EGmp1yLIPga1l1Mnbj
KMTBYkWtmOgMYb5gFLa+edDURXmgUqQEIQbYxyRMo+5I+TnJT1OQhUpEj1WKOumg3U6kmCnrpp02
efB107iCzQXXJmB3ZbL6LHXjdNXhognCP7cBGpSSWt+m01c69Qcv5m+rNry0Mv0yxaxapjgR4tU0
Xa8FwQYUBbua5Pif3xIXXTQOmOfCqtYnud9SVQBxA4AGSIhqfNVJ3OHngHis6uBfGsIbHHX2+mgd
IsGoJJ13lCn6kQtgXpZUMoIEMXYZGhMyGcZZYyrnqaHOAtfPjhuQ4IjT6Q7JqZNaq1oEsJ3PURfd
NZLLrMsW2ye7PycyaJGTRfHfs9F3EGQpSph0SUqyZZqEIJiaoGZIoxJgIZVAHqOoUCiMf8GUobfc
Ix0y6Bf55EuQI+eD9cMAK58xBNRzxR6cuj/LMyziVuMGMYVzzrKX67LDRMU5rBVVmaiCQZ8W9mXn
udchgUgzrdsAH1fnlsMj5VtFMvZ7fnuCAoSHnH2pIZsKCcOZSaek2xG/j3UPN5Wip+9lkyrQghkC
GgF5JuMiStKjzooxIguqBYLFce+DEa/aZBKZNpJk1MnzZnATNcUCO7RywYKGZBKnYNGnYbDeOIt9
Z2JqAhRgNSfQVEeej4C2b1lneopFnLC8YlZXrT3DV09jJGprgU9W4IzjDJUBhHRbHAmoJ4MWhWma
muFZWcUU3II7kxIT9GpQH0EZz2sv+rTOwCsU4Zhy/KVkAaF0iDJZkLlLTqca5AJGrYyRj6pUWNAW
SYOy+1y5PhlacPBi0K3npVbfKK5Kbk3pFsq6vrVMkn0FoNec6UYtDYUsTaRQqgp9fcz4lKRWsZZs
fBvqn3EZexIpQcR8EbEzF8Kwq7HiSXXWJjpKuamL910wx57pipLfyCbrrnok5IwSvd9gBYQJ/VJv
MiBXLx2QZb1OqxC5fuK2YC2DwThPHf8CnPFpruf5HADUqRvb2ac6xAjLiGh6m17YFkiRUJjGmYug
MXJECaawUYPe2SAENARcTsWa+cDxmvJYErTAC6Rwp6yOV3pvsuKlKLs55BtKw/51Bd6M1Sibg79g
e+b84SOMO46VErcpZ8DMyy4yPxz8KnJvqlrFFU42Z2mWreGI5rOB19iHSFF3aDQaPG7tnwmwOUdh
jpFgKepZrFASLPBFmCF4ft0QYFyZZA7n6Oh+QtbuIpIxyu7C6hChLNDMtNTPlpYe1wE1XHQY4ikJ
poZUmDYtJYAtYUL7a5XWw3AMCRLD67X3EmUEiwE/5ShZNIo+g/BaHPrIh6iSpWMlm/ywC9FMX3+S
q/Wd6pgEzrCSx0114fh5dW7Z2thT04SjZdPyfkDMdlCPiTrlYdy2S9Jqq4kpms91OWADArVK0h4F
ckDEvXeqiawDYmX/Z9XMP981f3Hvk9GyWI43akYX5T1suHtApEX+IDHUf3ueeHFxnfyxH71/oW86
Stdtev/XPy2/RF488vIi8+6KFxJLMBWe1Uc3z7V56PcuEy5Raiq/cH1DGQqrt4wA4L75wEQIE+Dz
268VOdSBJBqmVHbf9Hs98H7jtl35/m+ePPkdAr5F/wpcL4mfdIC9faTvb+yNtj+7wk7bVSq+eg/W
1LZtpzN3224Pe8KHKi0qwQhi7YyNt97+++363W1//+VLsX2u/9gBzy6z0wGUvLH4oBROFXq35SZF
cqlKHceQzed/9fKfPfn9c4ExPESeKJW9MQKeXWanA7ShMHE9oXy/bSgX3O0Ha4hop7AtuZ1mH2oE
CN6PsncHKENVFZZCXebxTe90gKoObYF0rGmoj19/yJmAXtt+A4GlgDGgmeqzNcAYaqwAOONse/pD
jYCNxh74lX1brsFGkpDQHl/x7ghgf7BJ30v5fYB8wBFg2M+BQr97KVAA8ugWalAsdjsdoLALKECF
zJ0N8kN2wL6bgW4PLcNWBceP7UBgZO30gyqGKkPAFsr2W/FR94S9B4I2RFdSAeX1rR+e7QkGWDCV
Q5u5nXkfakXY7AnPibS/eyaIodRNVRAavBoSmkNCRaqzNltD//mYA+Glr9of6Acw9aaiy6czAT81
2yZg1gmct58PGR4aPUpxr62BFQFysrQUW9+2kyVmd0VgzzRZDqT1AaOjzd64bwcgM0uQBVxC2450
8XQp6KMjOIysmB8zOHjJqf8DU8CUHBA4Im174OlMYE8wgb3aGieFzYfD4wfcGzdCxHvNBAaCZWgm
L1o8NnR3JoihhW4AaLaP2gHbNXqPk6I61Eh2YiZlvTYQFHOoYpAN9Xm7+fzQpvgDP3pMuaBtE37Z
JFu8+/y1nMxbP3g4kb/8/luWYSNXTSrhyQ/73Mv23tsjZ//vn56cIjfZgJ0vH7IDm/t8++/fGvjy
1k/u9dCqhz8eeffZMrtbtZsv2m+PebqMyNbMy8/34Uvpi4ej4PfneZE4ehz+713+DI2KN67Oe933
6ueUApZZurx7TSx8s1vte4cfFAjZZBFeTa/9UC8tlr/9HbLBKz3FpgO4cf+e+u1v//rnl+71biK8
3b+b3reT3bN/0NyJk9/+8fY9CBf2bQITAX7vq6LzpAL2vfqNdx8Gb75i5F/2v8VJ6S/rXj//PdYK
YcW+TUGeP6m9+1fnHPmO/W/ArA6Xb7wK4q99n//mu9MAPkzvOg3sOWzP36EP/Rfm9A/TlN5txmtb
ymNm+uVG85Bxfu2/Pd1F+1/chffL7Kd/AwAA//8=</cx:binary>
              </cx:geoCache>
            </cx:geography>
          </cx:layoutPr>
        </cx:series>
      </cx:plotAreaRegion>
    </cx:plotArea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_xlchart.v5.5</cx:f>
        <cx:nf>_xlchart.v5.4</cx:nf>
      </cx:strDim>
      <cx:numDim type="colorVal">
        <cx:f>_xlchart.v5.7</cx:f>
        <cx:nf>_xlchart.v5.6</cx:nf>
      </cx:numDim>
    </cx:data>
  </cx:chartData>
  <cx:chart>
    <cx:plotArea>
      <cx:plotAreaRegion>
        <cx:series layoutId="regionMap" uniqueId="{25CD10FC-A960-4EBF-83AF-1C786A0850AA}">
          <cx:dataLabels>
            <cx:numFmt formatCode="# ##0,0" sourceLinked="0"/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600"/>
                </a:pPr>
                <a:endParaRPr lang="pl-PL" sz="6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regionLabelLayout val="showAll"/>
            <cx:geography viewedRegionType="dataOnly" cultureLanguage="pl-PL" cultureRegion="PL" attribution="Obsługiwane przez usługę Bing">
              <cx:geoCache provider="{E9337A44-BEBE-4D9F-B70C-5C5E7DAFC167}">
                <cx:binary>7H3Zcty4lu2vVPj5UoWJIHHiVEc0SOao1GRJlvXCkCUZBOcBHN+6/+L+zz3/1Ts1Wc5S1bEi1GFH
XGWEJ1BIghsba6+9sAn/83r4x3V6e1X/NmRp3vzjevjjQ2RM+Y/ff2+uo9vsqtnL9HVdNMVXs3dd
ZL8XX7/q69vfb+qrXufqd4Iw+/06uqrN7fDhP/4J36Zui/3i+sroIj9ub+vx5LZpU9P8zbUXL/12
XbS52XZX8E1/fPCm2+to/PDbbW60GU/H8vaPD9/9yIffft/9oj/d9LcUxmXaG+jLxJ5DBaEu/H73
cT/8lha5eriM7T1KsSMc/njLg6sMuv37YdwN4urmpr5tmt8e/vzW77shf2vWTeHdP69XbEfnXd49
zu/f2/M//rnTAA+40/LM5LvW+HeXdi3+8V//XfS3ub767dEEb2B1voexYA6n+N7qzvdWZ3suIQjZ
BNrvZ/re7E9jeWx+aSgvW/5Z1x3jP7uya/+Py59v/3tXe0vjv7v8DjbturwXFXV/dR2/qcvbe5gh
Qhiz711efO/yfI8RFxMBbn/3wY8u/gA4j0N6bP5xz396mg9/+Zwfftv1/MXJz/f8s8D6BgAvPe8W
6v/3gO8/28bUbwt7zp7tOshB7E94B74hXJfaL07+w0heP/VPHXcg76l9d9r/8/TnT/szPH6zKP8e
b7bs60UqsAsK/tXbxnrb3hOUYEGdB+D73vfdPeEygShlD8C3E/LvhvN6z3/otuP3D627Xu+vf77X
B40pwPB/96SvY7a2u8ddyjkBZLn7fG93Yu+51AFmi/mLmPMD43mZaD113LH9U/uu9YPg51v/0//7
v6oe35JkOXuY28R9JLhiJ68QewwT7AIHfmIDz4nu/Xj+zhleNv5jvx3bPzbvmn5x9vNNL29T9aZR
1kZ7HHze5u6Dbb93fLbHOSau7boPgEMfzXzPtO7H89j2Eu142fSP/XZM/9i8a3r5C3i9N5b1G/o8
ZYDlhCLKH0gsWPZZLk0pMGAbU/QXiLMdzevNft9rx+j3jbsm9z7/fG8/KmrTqqv0TT2eCoB6CLGO
/b2rW86egAuwDh7EDbETXL+N5vWGf953x/zPL+1OwtEvwDBl+6//VldvzO3JnmO72BaAPXcf8p3z
Q7glwO4dDGLS3QfiwXPAfxrSY/MrgOfxaf6U3z370t1pkPOfvxYeGMEbItA757mXWX+I6M90nl7l
N2+KRJzuEcYdh9sP0fVPqwAEDoHtB86JdlSOpyG9fhU867qDRs+u7K6C2S+g7+23SXObfWlr9YYL
YStrOwD9TLAnuHkWivkeAs1bYIQfONDOPHwb0+sn4nnfnZl4fml3KvZ/ASo6q6/yN1b9+B4kYC5Y
+/vITPaYDekXE4/0H9TA5+HgYSSPjT8eDJ467pj+qX3X7rNfQOib17dva3bqAtV0QVQAWe3u8z0T
JXRPQG7GGAd4em72+4E8tv241R/77Rj9sXnX5vNfwOYfp35r9L971lfqDUBCtw5NbPIS5GC2ZxME
adejDLTj8T8wnpfzrqeOO8Z/at+1/sdfIPNa6GYq31hoY2iPCkB0/rCntiM5WHTPthkIQvgvQP9p
TH/nEy/PwbOuO7Pw7MruPAQffz4FXdZvToFssudyGwsOmfDd53sKtM3JHAGbQM5fcKDHIb1+Fr71
3JmEbxd252D5C6yFp82IeyR+CXVfh0TsfZvl+4KBuy3/XZ3/X/9VmP4tdzhtvufaDGEMv73g+ATU
IeIgzv+C8tyP5/Ve/9hvx+cfm3c9fv/856POvn5jy2+rVDgkXUS8aHmgO4jBBozzMDG7bH87nNcb
/u4p/qQ5PLT+yey/gOyzuUrNWzo8hS0U18XYfbTr9ywTGA+DHX8Q+aH9Ocu8G8dj00tw93KQfei2
4+cPrbv23vwC9j7QN7d38fUtN1YgvBJmc9hR/D6jsiHR4gI77qPUucMvF8V9pH+93b/13DH9twu7
1j/Y//kg88B/31BUsN8Z/l0R4w+pawf6Nrt+U8fHINpg4QJvvM+vvvd/DOzfRS5yHve1dkD+fjyv
9/7Hfju+/9i86/n+L0Aon+Ucb0Yp33Or52W8P7QCjoq0Sd4y3gL04626DLUk9ysAIP6ZqIlhTx0h
Rri7U6x7P5DXu/5jvx3Xf2zedf2jXwD0T9qsfdvyHbatE4Fk1XmsW/wedras3oV4bDs7JOdhJK+3
+lPHHbM/te/a/eTw5wfbxwKLN8Ob9/KRHyxXu6sWfOtaXXcPqjSZA/vpL+VTW6BxQV7maAdonsby
eq9/1nXH759d2fX8j79A3doneD3gbd/IAJ2S2LaN3G/Z6nOUhyCwVc4waM33n0dj35fv/MB4Xk6v
njru2P+pfdf6y18gxXqsLnor3HmvnfrRMtnne5lvZf33Xdud18V+iGc+7rK91Sy8bx7+6eW9Xe34
m/LxVkZ/l3V+kO88q+l6K9uz99K1174U+e9qVV+3YfVeOPvn94V3IefZW2xv5vfvr+S91u//7dbF
Kx3/fQflu5fkd53+37789Dpzv7+K9UOE8qlW7s2A5r0K8IcLEh6z+Zf2RV/p7e/1CD/IKZ9VSL+V
y78Xgr96v+RbldZbTcJ7Kdq3k2d+CPkfilfezP7vdTkvHQW0y3Kevy72VqZ/fyXu6cylH/L8x/38
t7K//V6t8IPB93E7+c0s/75Lvnv22C7gPG0lv5XN3zfJfwTnn+1kvpnh/7/aqf3rs46ejrjzr8xV
cHc23jNp5++vPsaHna4PJasv5mH307e8+eMDte+KL+7Tu+03fFfp+iex+rHL7VVj/vhA4IgSKFnD
LrwUhOHANygt6W/vLpA9Cq9K2y4cGePa1Maw0Z7Dm/MRHNjH9qD0kzPHtuHtRkQo+/BbU7R3lzCU
hhLEBRyyRV04XY4/HUUIIDuqIn8yxMO/f8vb7KjQuWn++AAPUt7/1HaQDnwTFFPDK3o2HE5DmMOg
nq68vjqB0w7hh/H/yfqyzUnX2l7O6SW84XeSaGqk65j7MqB7i7xwHwpPtHsrOGIQzmqhiNkECrk5
1DU9v1U12mPZ9n3vjY0jqTXL2/5Gaav14Qy9Uhbltc6Gr+0YNl6K8ts+1zJL4s6LYzv1jaiOrDre
RJoPMo6w4+EMf1KTNY+GOltWemmEkWM9KM8qwzLAhyOfJr+Iw9QbkUm9mp/wphKSZ+KwV5ORtpN4
qMcXjU4ymXNtZBzmqzCuvKqrIy9xhkyGNf00FMdTiDJZF+71pKtgGswkM3SaUHQ8GntdWvggbUaz
5NQtYcTtjW6NrDqXzco0z2Ts6tOG02vaDdgTNGVeXgyeXVp8oTBbNCSlMisV90jIz1KHuDJvXeSl
HJ/2RI3LivYXedXNtYsd2Yf2OqnszDPpsDQlXxRt8rlE9tcktA8bEdYyTsysssOL3E1LaRd96fFB
Td6ArWUes8LjBdpv4/GkaMorqrJVb60bN0tlmAklE64PEU7OtLMuiXPTlwfd1H+BF+GoR1FaSIH9
ihWRP6aZue8x1OMm7fF5th1UTVnua6wvo2JWTDaWmWaZjOpMElQfTmO95Ipe9c7EPJ4vMytmEtH0
skyFJfkmsUk712mcS1xkt4I1lQwtdGS6TMhBd7Ljw0WfFWqu9PS5jjj2i7S4rrvsvHFHHw5nyv2u
1o5n8wp5XND5hmdRIp2EDUHVK9/qE8u3Ep54TdTLKnYbbyhx7Jd4X/B2lJEoLM9Y4ac67iTNbOrB
ejRelhUe3ETI3E56fxzPLGEu6mwaZNppLrNM9DPiMV3Gq7Iec1mFUyTZ1H/FxlpOTcaDhHeyjcvJ
r8PEp1pFsrXMl7oWssiKStKC9r5T13DPOiC4h2aaM5mOoxXkKZZFHzJZp85cNNNZFcelNFZpPDMd
cM0jrwrVCkVVJXXraE83tPYrUa5iPHUyxEL5o14RnjheXCc3DUKNPGJZrrwI/kmavpC2fVaWlfYF
NtozTr4Pszh4Seq0srQPx7GpvDbPB3+0BiTVoJdO2vQySmXS8I9WnV90Qp01MDnEpEsLkXUaj142
pHM7wqNsElP4bou+OrV7gKvmq+00Hwdd2XIa01zGpaok7iSrylqKaCgDFUUrBo3wvjEMgBUfGTc3
xQALO8ndFWrgLySzQ3CJeUn62Atzk8jCKmXX2+emamzZWMlx1VaHzYhKL0TmhpjmIO+q9VClepN1
reziIpWxTS05YZ3JwbL9RpVSmDKdW6oBT869KnJdP3bzVd+f2Kab0d71cjibxOu6rgak6a/qsSl9
U5fj0hptHfROeUZj9BW7uZeKJFugwgIjxVHu8TC8JcnAJO1LJZUVoFF/bI3eKNZ6/cCZtIbKkWGY
eyLDfo+bL26Hz4pYe2Pc1/PWyY8B846LrlzCCWNrKq4zEhdySjotiyhclJwe9jaf4+ljiPpL0cZa
0mY67vv0qGvnbS2OqWCbseznVSkqGMKg5ajDQRLeIMC22JtKe64UmzeDDsKsymTDrUj2ubjmUU29
tuC5Z6vqI+4dMyNxOuPVCF4at43kOvfKrFcyxfUQ5JZpZJu3zO+Hcm0s0c0d0S7CvHd93kbUH6tw
g/AmK7glq6FuJBwXmS+mcNOGaeAq4cXhpU3blU7to7ib82g4bofqE2vpfsm6szwafVKaeY/HoBQq
QF27DlE3MzhoHHdZT0PAjfJ7yn07bI+SIrzSTrlKBZuNhPklCj/bFQoGW8kc8RlCw5fK5J0fZ/YC
D/EaxWIhXPGpirRv2MLtwVVcK5dUtZJkrhUYG2lpK4E8xxl8PFWANtzM4X1IFbCqOswB+wF6o3Ub
ZevehYAXd86M8jqR0VTKyElXVky/5FaP/GicR8Ja0DaPZBSLzVjnh02BiTThqskCo+i8w2pjp3rO
Q70fwqJM6HQKJGJeFKFPUAGR0wyprFJ0PbiWbxJseVFTEY/eNNaYyr6ybtwJgHDM+KGBZVLFBxaK
F2M/SdRQ2wOgPiiQrqRV1jekc1dRIi4zc4XGdB2VHnH7BU2GwzbPYKbyKZV2fmVMs6CW6rxxKA94
mN+0fSSRJY6aovzMa3JeWcNJ1dcXpJs+qbJcQhxi1PncGUEXd4GknDeRV5fkEzkIjdt6pZOPstWf
iB4qaTf9TT8Rv5sKnzvkrKZugGHozrQ0fbzRiXUymeIwL/EXjNvjNDobarrSoj2shb2fF+5xJOqV
ieAX0RJl6VHEqk1DchmmkZIxQaucpTcRz/ypyjcJD0/q6YBU6UHDxEma88AZ7fOono6q1i/KwWtK
e6YdveZfdV+ubB4b2WvxGbfmY0cOYqeaJQXrpFOYCzLZ626oiZfbQc7VOtLNfEKDrO1yzlq9Xzrq
qnLsK2IjmHYUOHSYN6ZajFE8a7g7qxtxmpNqMyWqljbrz1u3m1sTuWpatR+75tKNAEiGCZ/n00WR
k0tryG/pgPdRNmyjj5ea+sSuEWCrHi+ymlUAssnMjVjA4uQsavip6Reixie0bY6syDrtWXnsOgcF
VaeqF1/cuDUeTppEJumxkyM/q9gyzKc1s2yY5BwfQ7icpw2bKebsk7C8tnPFJC/EF1yJ/RvBsuOI
WlwyRBdxPNPWdGkI2nDSBxNQQIibcWDX42XojjdRGO0j27rlCc0AzmI/dNkxARLUjcr1VTJmMhvZ
vIjSYHSdM51zJKGCcZIqXkZltkjzbqHSaFY0p0WJpJ0g5qOBZFKVfJNjdSEUu2JWeTzV3Xzsu1xO
luWnVn6mMvU5RACDg8jXKS5nQ5KvqoqvtWo2jhsdNpHtt4h/qqPjTF12uSNrmL5uDD8KR61145Ze
zBc2Ki/K0ZlHavjcJ+2+rsPcB753wUw7d7Z0hJKDQrsLPqSxVFMz54Axidiyvrpd10ly7NIzVfVn
Te8GHNNUUmP7SaUvwc0VrDj0CWdFJJ2MKImb3sfGhxjmpaW7YcT5jCe6IKRfxBivGeqWPZvOi7qA
njUNVM/8wnH9vG1PhnbcFDYOOq1XtmAe6tSKja6f0X4el3pflDJP5ia2ThVxNyqs/XhSEFVcDezE
PSGOCqzsirXhkrDh0KbNrHfpbFLNars8c268PCNAx0evtLpDh/QQDtBCVEVQp/wsK3OvVuFBlw+f
HaTmfWldhxFOIPawI9aX89ZO5fZXAozCFVs6Mm7GqvDh/ME5UrHfWPZx1Iybcko2FSBtPVyM5ZyA
MYk9rfJEXOAh9zpCj3pazpDCs0H3fjImRy3rAzZ0niPIKXYsSD1aj7uxHzfFfh5bS4WcoMD9sbWe
yORP+Hoa25nAweAQT5PxoFBFEM6rlAB60M9pBrHMKY7dzkgW6ZmYqO9eMtQEqRgPakqCYirO2xIe
P+xWPaV+mjSBbvgcUfuwHqB3Gu+nxHiOqg9Iny01yYKS7NsGrQqug6mEZMM+mHonoCgJYlV5WZF4
wo6CVoyrGgAwJGLZok2T9HON7ADV4T5zXEkHs9r+Sfh42A+5X069hLdpZ0mbzTQAYlegTTa13jjS
ZewW+27tbLaDq8F/W9vMc5x7bRZLq8lW2/ax9MZC+3CW/irT+Mgt7HVNu/PtLLjAGKwkmosMImrV
+ylqIO0QC4fdkCw6bUo6c7vOD4vQK8gwr2PmR2kx6+m4CJlzEEZcRoM+Hqx0hkjoEQUsojypVR9Y
PJlX57pRq46ZDa+c89SyjsAlZxUwE8UtiATlvLfrlSC179oF5FrMdwd9A/C0EH7aigCnjc+jeH/7
LU3aXI69+gouRUo2T6t20XS131FnEelJcjebpWHhpaqi0hXlF0eMXsXSGa35JgW6V1dXyUyRfjZO
SzSFJ26RyLKMAqB5AVHdYR/16x7VnsWFX4PRCXhXk09+w6oZM/qAJCtsRnCkLKAd93Lgm9t7Tk7e
ye0ci14FXcMBIiEBaxSSzQDuosVxk07ziNZBTmAG+2nelK4cwW3okM3yjvoVsFDWBAUrjqvSLKyJ
y8EIL831fl1jCEjh0oQ3zlAsbRqt86oHsisLsCHV1HOPDPQPaTFLxtaPqjwYh37WGscLIcK32yy4
cA/CMT2PnGEtWrSIonEfdAK/0Omsb8plG02Qpw/7BvgW5IYbR2E/ifQ5Uk1gWeUSDeywJXxDxOhj
xmZ5qpeY1wHrXdnSYW1R4g1T56eukpGx5zUigW1Fc4gM+yikXlPNyorMIiOAbTabQkBks4iXjpVv
wcKPdBZg8JzMAhJPraWtz9k0eXi4MILMsPmcO7AuJIRrn4ROkA163dr5giWFhxzryGZAtTG4fSrW
Jur3t/7stFmAYISibYKmUAta6HmsRTDVtp+nnlur2ahCSWMhCbEl6caNGNxlRupZ10QQVGaqKxZJ
2G8SxWZu6Zy4I99wAEyDYo/UzhzZ/SxqncNWSWELv9LJsrHEcZ7nEBV16DulBgysg0pnx65Olx0u
lnkxrsY0meeN7eGULkEwmoXKmYctXfK69iGV8JuWeKLk4Ee2ZN0QTCgKCPjWFs8wpLi9LmQT4hmO
61lYf4nLUo64WSWOE2wNAWrNjKRmQVDmZ8Kd5SKvZI/ST2WBN+N0ybtslUfRInITb/tVkTMuBojB
Y9QATjpzmqB52SdexNWC0/IkpedphOZbLKyYXtfYrEYTS2KHnmZ6A0rKMS2nC5c7kAo36zAxZ6ER
ud9nztngpEGj3APSWCfGInNG57RI3aBo4n3jAlEkjHbLKBWQXWhYEGO54Hm9Tmt2WebiJCz5eQ5C
jkRjcVuLMfRsjfftlt+wvvbasjotGDMyzUjnT+OW0YY5lk0slmPeXd5dc/BIvNFi2it65CXDKawu
4hUTbb0OIkLVJ3rGM6vxQ+V+snFRSLen58r6WpIkkqnLQB7CCBJYmkfekOW91LV1kvfTeYoSsMIA
OV8jTkCg+TrxuYXzfV3EsSxc15Z4cozUkEp5o8aVnGCk9dwW03leTMorsJnjSjeBA+lJbFu1VJG1
pgm3vEyAaleZlgTJCN8zdN1hbblBz4SWDqrzBe+7ORL0ckpQPWsbPMkafcTwH6Ewa3vzKYREcmxz
j6bkFhtIz0dNJ9kyMkkLlqZXNQBtSJ2oCJCpwV/LMbudQKfzSmFl/lAMEFYcuqwsc1Vb/giSkMbQ
Fw7nIxBIw8x3Vae8uu9AK8mjWPIOHziOOy846QBLysmj036WVoHCAGRhMaaHdmbW2zl1SASxjKa3
EYH5t3vnBPP0togtWIMTaEYpz77SzprVETzJVIOh0iJa1t3wtarawy6BCSksbmQZQXfACw03F2dt
Zx0CB4wlA/MqpURgKn3hVFPoVRYMtTf0nEUhDB7yt55eirE7RA6MhiW3rRgOKyps2bZ5I50x91UU
zwtkrowAQ1qgr4AwFJ4qRowsAONV23mIGvBGrA+y5ABRVK6HhKiZVVzlYXNS2oaAVqCuDZ/qWY2y
kzw+5ECYpGrRJCuwdmOZBULJtRAQBHisV6Do5ouBO2D5HsZSj66eD62ZcycJvdiCkBO7/gAZQjlA
rufAw4FKKPsOyQm15xoEMzAUUzM8QUZmt6UOrD6a8XEMpd1f1B3MOuZ5IUk5Ku84HEHIqMu0CapY
fe0Voz4cgVt7TpUfd9bZmFhi2ZjkvLbsfGVVmwJW0LygIygLXU5lEg7EU5hfWKpKQfgS1XpqLT+O
rkaqS6lDeIIys10ZOuXaaqv5YOovrp6uaQOzL+pq3itFg3iO62ic9Um2MRyGrdSItwzjtOBHTPFq
jUIr0CnF65pzD8TQ3B9DUc7oqL+OU+lT4xxbGXCcRrAlnFoNa8GeZKhaPUdun3t9Ed9UGtLmTtln
WdjBIw8gv1UqDkAa/jLa1qXbzFwMPzpFYeu5W5Oi3DrR0URApQNqb8BkBniSr51ZpI0OHPiPf0A6
cZAfhrryu23+W2PlcRS1vjVrKufE2PDvFBkSTC1071VOgLuPizyCJHDiePRoRgTI8tUFJ6Wzwof5
gEOgUP3oT2kOC660JlnSGGKqa3d+lwORqkBXyyy1vJvaJuwzH05uXfII8pqqKm+tMr8tSXdYFqGR
uAQzmFh91rTFS1pbmexQEq6bqp7xaUSSDyBVqrhfkTq+RsnSyYDnDAqwdItKGSmbGSymW8pqAH2X
XSQ2dg4yAlo+IPNAusCqI+OhJt3Af5/UydJddWk9HYZZ7KxIO5wUdnyV5biaTyPEUuWazBs6guSA
MPEsMgFrOo4idmnbILrWbrKmsI4V05AqpVUBMMkuWwOIUIz8Mq7LRVKVB1YPY2RAsDzajt6k8w0X
5X4ZUaANVd0E4dcwLgeJGO78pog/2gLS9tKI1tOiO0wzni+qa4OnxGsrvM5SoBIaviy2Afp62G7I
t6FE1E7nj6xtJcShy7KH2UUYgIgocC6Gt+5RRIO0DEiOUw7AYpwUFEiezzMXtMzUtIuuS69VDQiF
k27edcO6c9HKmsrUI23tmyi7bVF5G7IeLNG2hZdMQZrDKh5ZPSORW3imQF6rWb4oTD146VYV5OFH
kDkgkBnIioY2mffCPURJZh84TUrntqHHxRRz33XNSbHdNhlBjunHypsSwXynACs7YuupTbGKW3EQ
dsAdaD7cRnBOjG8htGhFB5BFVTMbU9DDTNxB8OeLTtABBHO4NXf1/ljZt7gCM1WYt15l4jnruo9d
6gLiwfJhEzoY0mRjVH/oFO6JnXCIGQiWHefwW0aHY5iPZDZphwPbVeeQ2wPvyGHuwzHGchxUeUDy
5SjGaN4agr2w6j5p0PaXdQMqXe/ZTkRnKLON1yfOrQgJcLUxmfF6cCCBGb5st72mEuRSHiOxqO1W
SDHo3M8ZD0KHgTJLIVdREOelO9YzBLtSjY7ZZ9H1p80YXfTUDWeNGoG8ssjTRXQqFCr9Lur0KnMQ
EBzbakDNaK6SsBz8uD7FDL7e6TkQED5s3Gq6NgSCd8jz26asNWA9nY8MHIUXBhSJ0fk0ZbD/M3RW
PCsdoCwFyF8OywqZWO6nQvFZjO1l2wNIb92EDeOhTTiDtA0cmVCYfmOQ8lQZHbRWcspHp5AcWbIV
ZJBmrHXQDc1cJeRwgF3MRRZnJ5P1xS4SGmA2CN9mbFjBi6wxSF5ZEaQtq2DjrFO+waPPpjRe9O2p
hVW970bFJ2YSNq8nfGHRtJFRyHsPTSqGTbX2InXDweN1wQ9U3XwJyWDNMWyZLlrLOTalQvtgIrSv
tfOJKfqx70FdTUSm51NmDVLQLAv0GDm+ViDqxVHjzpJuOYI4EthZA1JqD0y4HGkys3U1HIs+E0ED
G3O+3sqiJSYHLdHtMe6y0rdckAFyoJokwqCIiJT7lrJlVWetpybYLLHG5CaNWgzqSLIp2vQCTR09
yrNTZxoSUJys2s+18HMK2VIBpwqsanRtO7rdp8KA27EROHzUeJWKEn9wjQ87ldms6kMNOUILOU9j
fNh17X3QLWVm8viY6Whthob5ykkmoMrt4LO2PxUW7xfAx66yZNwwDZsE8FYxbPpUWeNBZnY+FBA8
I1N3C4zMSTRCmmx1GLTkIYc0VkMGX4TRDHxnkFz1x3FeVF40uUIax752KeQd06QhZ+CLugO1KSwc
DAFp8IqhY16SKbiVXYGjDd1s4owvUK+OiM0OecUuhsTCMhZR5OGanvZ5UXo9kKV6Qh3oV6Hj/Q9l
59YkKY5t6f8y7xwDJEB6mQcufo/7PV+wiMgMCXETCITg15/l3W19uvrMHJsxq7SqzIp0d3DQ3mut
b4sqOei1rM6WIjiLp/6EZcCo7aKb8JcISblr5mC3bHo72nrDVwQptjQvk4U3turp2DZEQpKv055M
n2oLgguZESVSb9uVlb3dnEJaVHKW+R0kZ+OQh4wdeR35TsKBTJrqYGtND86gYISRd/ZeJeyeTLz0
jlT5o9i6IJ/Rc6QOFTQLoRX6cq0zK/rrnVCI0H2gD1qX4ZfXVPertmjktBRF4LzU9tNLxJfgKO0L
611Q1J7/RsxoM6hHrEL19s5dEO/ITPelWSpoVzcVC9xUL2o+gxDJkCyjdk+TzzLawmzmGh6BnN7J
uISFhDVny7bGEs+GNG6GKh0HXBCmbHf+MI+Z5TCe6hGKcZkR0owKIk7UfdHSbQ/Vc82y0ZRu8FGX
EaWz8uoTGswhW0OsRbDAs8n4Qc6wBlk/QfTpwjmvplyXtsySLiT52BlcDaEvd77n3stNJ/niTWVK
Z3XjIUvve2KQXw8fvozJucW7IRbA1etpUe4YhNlWj/xGmYud+u0C4zSt6QR1MddRHsy/65jUWauV
zBkuQVxM48HE8jPCmY1pXR96TuOURe2nVRPbD6O7QemRB90eZ8LRscZWQkh55EhaWzhfyHxRhmam
Co/a3/qzx2BPJj3yvzWU6RoH0yFO3LuOFJxhgXtnUxNyAoEwSqMb0LBRfTUUzUj6tOR/tqBBia01
ztPwJWyz7Vh/zbmEdyThQrM5RrcU23Oo0aMZfzo3oXlA8tIfXfsTqOkD6XR9/TL8LOzCJz0HYocM
ESJ96r9WfjMuSGwcD0gxDOo+UHa+iGNtmDxV5XoxFVpXJyoOJqMqJu2LXelFbxPTQa7C0zLO/o7Q
ZsjErOpLPLLMFq2uu5sR2q5IlEuDlRQ9+p5c1ugVwq46ciofx4EqGHXoEmQ7PTitvrqtXlNvHQI4
2WTfi9rlyUaWU8mgO1w8piOB354s+AHRhxzpdMdSzUubRs32Vq1PJTCGfOjbLeuGhGaLrfbIQx+9
oXMFD5t459WHsIKrQfG0sGJdHcnV4COjLBW6J3FKotqkOJZphwNvoVimLJRlFjc6Oc+xLRJUvgJL
PbogU4HsGPxcRV1eEkFvyk09ioTc8WStshkPOSvIwo/RkDxLCdN5qV2Tldy7VLpP0gqPpUuZGwtA
BzovG3/IQF6cfNeM2RZGJvXFt6o3v1CxkxnvX1FG4yJke+cPDIbEMGSJelungB8rb0leB395C0Ub
FEQFcTp0tdmJxS5Yy9dtF4fth51b77BuWNRZPeQca2JWGyyXth9g3Ygmgz92wwd7ngWaD8fGGkfu
F7FfX3ADRkdo5lvsgaUOxrMm183oQcdDVjZhsh1AQFzK2OHtWGKzlokhn2L2PHSxzCObICqX010Z
t8thEL2E5q0QRYzubNScBcEwZmOCDBGBwiWQO8Vbc6HOwGrX8PpHXTW5UYUgrZ8vSXfL4WEUHTxW
qvyX0MRVWk2QGP6I/xrk+OKRWuwTmAWDW1yOiAXnj0kv1zNerR5QsuhY30jn0R0v62JkbXxym+Fw
+pFowE8yu0a5LW0iFPjJj0AfCb8YvVGkEZKcfRjAnl1NtOWao6I7thZsHBAr0TDdeiWLMRYBehxx
ikvUCtznV5+rzGUSzlf1nGrb0fMwhnvbdlEqYdDlpbtHrLYWIlmOXVIdSm86KjeIvLTtmLKJw6qY
0PK5Wn9EgbtvIvEMNxJAkWmitC1DWSRxl8oFpNC4kS5FC3ezRN0DF2OX1omvLmGoD6UZNsSSpE6d
yqZrd9wrX6flJFnaSD7vlp4hT51iDzas/lV75ZrCxfgq4SV33WZS5oW/+yVFLe849Bc6dogubiB6
XJ/XYR/Bplij3MFerehyE/H+hRtyWQJhb6Ohzxbak6dIKygLsRNX3duXyC38zU8w+3tThZt7tNx7
DuOkhHOEOJXuXDSnXPQs95v6EKnuEsfmGU0z2UW/kjHGErTdMrnhI/n1W9OALWpCfaFBX0GpAj7q
tjjXev5TCU9lrXKfFqiRpcGwExGUXeslKa+BABEsihz5V+7zqiq69XG0VhfERN+SBPdq43t05lHz
niTG7aI5BCQTdNNVy3y4Qc9pokckrslUZ6Pn0AOIRwKEKm3pMKVxjHsO1FY+OIkI39rUoVnfN45V
sH/Xp5Cj2QksUDNLTVYGbXdqKu3B98Df6fruTguPZ1zUYKjQtbd90mQGQjtbN9gLFE1QMp5r4Y6t
H/E7MaPNqi3fGUv9lDP1TWeT5HwN76q2fp630StWz3cpbRLwWHDW0opZOMksOndUb6nlZ78jSU68
mmUzsIGMMnbr1HBnlYduW0THoUl+92oYDmOHVEfaetxvpPoewiWzGl1NgrOJ5RMOUx8CIyLVijPB
x73mME08vIdMZHmkUwIgy4wIoMryyzT8XWxgtsLEPqiKDSe/mf4IppuCS2ryaVqPcE9u5808CoZr
crBHk8xdsQXrmz83xRgQi5YumvM4Xs5xtKbEb9EpsuaeekmZEyw+wwLrt41lwSad7AIfqBbAjmPc
4BZrx7wPKT6uDF62Re7hO5S513AHfdz/MVza48RkfArWFZ55wYkdCjt6YBkEeWhakSYR7Gi0gORQ
9hSLgEHztG38AJxPFfHY/SwhP/Vs+DZOvdsJkcGVbMHq1ZV+v2NNDBhgFeMBDOBBemLZjd2rrkak
l/Ny1B09bhzZ2NKvN55fsAgxPQUqhZ55aZEHNOXeDl6QxV7LipWy47r5SCd4sqSjuyzxiqUe0Qa0
f1PDwGFJRlbvUQ9TUfc1cl7Gdo1bux1IixAmcQkrUZJfrlU2p1q8NlaemymMLktb/0lAbObNWkZ5
1YsXMlVhVjOld5zFT+HwB+Rld8LieTDLcNBqeTRaYtWUZVfAFc0kpapoEyBDEIV5g/U5DQCZFQ2C
Ll2LuRhr/hLR+J4EDaC8EQW55uOxayeLc93a/Tj5LxP7cl3inwR2Xi8ipKFx8jMrCencRcijN3n0
p6jKVDOvBxJs5wjpGImRKo0xOCyGji/pOwrrRbDrTz/IJl7SYGxYtgxSwUJNUhdtPRzlnDKUIyRt
djeKj9aTHz7awEZqeolpEF/Pdbxbh2mnwk/4g2sxJj5Jp2YMzqvi73oJNWrQOuJdxw/b4eSXAOTC
eBmLOPKnTPKPGvp0H1dzlZfc1Smr5qxDxUuDEtBVRaIfBKb3cYSwCqyfl9aZU6Q+wgQphklnkatu
vDqABRTgrbaqCtLESIo7BiYPnIurh+HQ+6GOV6w+bD2oE+zClVZwy7Pabwp/ZlFG5+6eIJwa4vA3
F7ikzBwh79EP8H+rNAh9siMDhIf3UTaNAWOo6rTj7jkGAwi5ehfAiiOCvSpR3UWm/BOjIIb9h/NA
BvlCP3lxJdNhQxgazOzcEy/jI5pQdB5wAES/85PtESuSPTZhv48qeyR4kbJZYHdsxeivqAbQXlty
m/AIHSI6TuJDz/pzn5ezIQc71NfIzjuHeAx20VHc/97KNyxzc7ULrIeUdoXDoE6rP9z6vHQ78FM2
XRiydcn/9m6rTb7bMXZ5g0BirtBHiuk7Ygo05ETSDW3BVIY3dBJIdHhbpl6AMhiiJBKuZ2gtwHwC
4WUbUaRPXQJNPPAsKfGWuFIL3xvqVHXBexevO29YH21XoWB7ukfasKXK4GupjCOgBIF3IGLYd8qB
Nu0rLyvRGqZknN6giXQ6w8xXLaA4UQdgS6D6tYA963ghePCJJ97CdlP2vK4zKrgYTBbW42Mz+UAn
BhxtrQjYXfBjVanAvvbsQL0KUELA883TNmNe+YXUnRQLdO5OG39XM7QWQfXdehHNyzB5hEdxge6A
1RmAAVu6NyxXB7BgP2g0B7SF8a2RDJHVVDiLr92XyIC7YjBel7OSINveLkQAouILhcbTZYD7Ze+c
k/nMApAzlajhg4PkW8iGBR7UIS6t8zRAMZFqiIumxEqWrM3eNlUGkQDXUQmTLV2jMx+LAtildOVw
m2ByHHzbvKDRfKp58ksaAFSJGt6nGGBobIcTIrR8m2SUVR1KeIn+yg5om8l8rBmSisb2QTZTEETC
2DoNVJnHW3kMWvfiT963QuiS1pHBOZ6bg6hL4NsRjnKAFJzW7gHu0JT7ekN1APMsfo8x/Bc9Ua+Q
ovowEVyfdcOtC7G4d3qREPzs3jRBUiT9sKZcea8ReMs2qi1CUxMhIVjv+pi86nlFK/awtrBF29LH
F730cQY1XcwT+Zk2/j4rnq/+gqWRwSecugauVTCm3gK6z99ICCWaHOzCsGTq+RLqEZWxrIEWq+43
XQEkgtV5pkacwzJfDGkAQLUa0AQHhV7DPInh9cJ98FIJsJxI+mDpGuRJvX7Gtn4BYJSFti70ONx0
LJnzaNrewxqknRPg3WP2KT30RuUWHMs5TgkMvjZOburG/Y6CG695i1v+y5PA7eicgqv7vTbIPGES
vYFjkiDSwc8pXELZ1L4lFnYjdJODGNjabOBfyzbs1pawnFsep920IIP60UBMC1+XH+uC0EGCy57V
Yzj2yIOCgBYLG84DMFWxNTxDinzLAIC0gVEpIf2+9IILHrMl0T2wCyThlIZD8FYv/bu2/vviswEs
1FekowcWVamO0WOs1z/UULbbOL2KCBAP8vVzOYA6CzXuDqaHjG0whnEbo9r6NQGBPv5mcXDkQ/1Q
AkuVunLINPAZfCXPa9ecrCuBdSmzoxVCbR92vUALwODcTQO4jTGwaEoRqQP+EFngzyh60IRt370h
bXqW/nqOVAQJ4JEDZCo6SikffQ9tOAYSALDE98xuCjh9fZt44c1Mu2NJxTdh4HTE73jGZMIs6+fW
KB+J+7prK/KVrANwSF+8Ln7XpYaut5Vzb53AFWAieDwrD480tDI3AVnT5T6+Aja1xUENbQhtP4RP
sd/nxgapjOMqi0n1NnrDe7J1cXpEQfxqw5lmqwDLXg5RLjr7ES5yzThB0OFtrEcharN2rF67JToP
i90QQCSYlDCXdUXTIJtT0PEwjbb10ET+scRhyiqBICAQJRDCgZ4+xnj91r3+ZKieHIR/5W9Hs873
nSHHcFg+uxn9ozFbXnYVBOe5nMCMIn8FyWLLX5NAWjiYc+8joYaLFLIKCLr3XbMKvb0CRRXH+iv4
iNAU61E89k34LgQ6vtqHml+G6GiT9Xny4xsWNWE+TpgDCZuAgvK6SC6OVdM/tlt9XqBKuP9MQRki
+7pZkhGqutzHgf72qHmkgDkcDHK5PMCZfestwr7YuT2ET7AOd3hA1mVk4UvcLXdyUl8wiIYgAZKT
PA3BdNsFdj/AWhe1edyUMjhcy9NlhjsWSHSg9icu7VEkDmRB2WHhH8OnFTi2F7R3IErQRHbxO2LT
WzCYD0m1XAz3bqulTBfDFIR0BIAJqGg8xJ92nkHWCuSsHFUpaJFMlDdhdIN7hqR/+58KswlItyAd
DmiPXgGxitTrsNKrBUMARjRFNYnD1lR/No/+Gqv4YqufuQtubUBMWilc0mu0fXi12s/0GvKiYCKe
vh2iCdi4OlYjukazIMc07lOTui3+dsjLovINan821bGdgiZNGu+lrcJDb388ut74Ytq1nb+f/Ju1
RDO3zRXw/x6jC5VuntptF27JZwVZgm9awDWvaHZNCJpeB+g1cDEGbFQZOQ0urNNQtV9y1LtwkC0k
JKBHN/ED0ZKiP4RRJaBm0DLgZckvALXAlrFusBBX7FWSrROKILgE+CEluFoa/iDKgg/gq1OPapTq
DhcRUJFfJczDFPbPJ4sE/FU2/fYneS6r4Ja516TxoVo08vTV0mM3R488QYXo2xEjL1cLkrv+0Tb7
gOxayX5FShTJOMMxk9sfMlFw0nQ7map9W2X829AAWcOGjDqBqbxJgcuxQaXUY6FaBLd4Plta9euY
as99IRlhqQFVucAqgBqB7qCCPzdVfFzcNabSd5wHz2uov6qxxt0Kk8OfxE9J1V3L6MeEHCjFxJbp
ZoyIYHAHi1B0I2dxT8STmWVWjtWYTd2IQjl7JeZuujtS1u+rGjQMTls0gWcLPddIB8PhsQ2HyyQC
XJFoskCqK8CSlGVeAsGAZlenLG5+yqhLwxZ+0RDdhFWF+Y5ttSmO72520uXGREPWzOqHVgsgh9dl
qH9rQLktVU8z374Ry+0WX8O1iR1U7PRbo5p0ut3xzodi3oCeg94qeoIBpvDgBe8JbFwWbHvdjkc2
xUfK7SnYJJBNv83iGiZ2PYR7b+zfeDveCMdhV8ZTCloMmjAZgBSF6FzVdKfYDBQYM3Vp4nAnET8B
jFjvbTzGmHZDXt8xJO/VWymTF2ilB4KXbWgCECeRzx3A/HLKrxlRFNNTIrdnK8nrJLZDsL0sYKKB
398w1j62I3pK1oZ/JuteMc+C+SkPQ1S9Sx4W706y7SYaxAXzInF2fRURZbrdzixyv+bEx0CYgWEM
SvTOH6di6JM6pb6c0g0qDsRs36XagNRrIhgNFH1ZVzVnMLQB/BOPs98cie3RcY1rBxF5ZaZMx4vM
pxXhxdzQm4SwJuuFqXcLpbc8wLITUbsL+um5okTjdtteeBh9ShYVMcc3jjwP13e86BSK9pbaJME4
WInWMsnmrQc8RPCZo97PI5hAWZeY37OpEbzK+SCNe2Xjdc0BrplOsnlZZH+k9XS9UzHlEnv1xZOu
IGK4tJPcEQ47MBg1SpxKcA126jej3XM1qHxCOjwOnGcQHTiVRqJv3F6N+eBKnbt+foYL9aaJBiPW
979oq9Dyrarw6ugeM2XvnbgjfvUHto0KzbdJ3GfXJRc0URdDKFxl0NntUF+ILW/rofbSMS5fIkeT
fJwbtOuo79iqPCvRcKY12+5gTJ8SGA9pb5sntMMm1SWIe6jz1HZbiTv0vZlLi9IPU0V790svP5Ko
DHIyeM/zjDPiynbMXFT2xcx3JJYAQ/hyauEPTeOydyhOYCweBjw8PpvcihO89RizNO6FTvTSAEDZ
JaF5lTEggQh5Es5yD2MHcjRYTQj3ujrGm/19/XhOi5d1dn8CTbAA6vm2ujZu84zWA1zRSOQMU9Xo
3Tj8AoXUn2mIIjROGG/xfdy/MOZBt2/ekbXHPkF4DHig3MVBk4kB4w3iOqXkNfa2xRMi9rSx5cmH
OXdUiDxtTLqzaJKhKB2DnxK7F8HAvjOCcQBYtmznzyrYR/VL52ZMUMwtuI4YoyGyvrWExplHMukz
3N/jDB7E3YWeo1lfZRhqfRSY6MvhpT8a23/ZBPZpbOAWWOgqBJ/5cFVpeBxaWuFmTb2PuppAvQqk
aVSOn95Y34+w+1U8P4CmjUrldgAkeOGfwBvJozMW6l4uSebXOMNk2GZ0cMuaBZ6JCkGZyyRIrALt
w0BdWyxL+eUsBtbgHnm5DHWTBpO/FQkyRDYgKYABzXHb4LNrdI++Xs4KJ5dbFsBlKS+8xoDpVsc9
oEP/okuKO6Dzuh3mHa9+GEqFVo8gmO7qEDSbwSBUOvtLnG9LZLOAJg9EQRKT2F1CfgEE6GdBV55t
iP7QX926QwwKkwA2CYYHAMIkzU/UzfBxSZzROnqPexwQRDjLhoTsZEDDfdu1lxj/y4HWQaMz/UiS
3F1/bQFW/40jahC93+3ZCnUIGdFdmZExvDQJr8HtsUfUlRtoEihUhmjOgEYMXfyrCdAcUqbn3LZy
F0x0F09LkHbi2tiEGLcg5kT4tlchgv5w3YHWAk0cYo0fdHwc1XqL9Oe0GP+dQqXJyF5AzPpz/XvV
SJtnLdt8agUIIihvaKW8Rpbu2sClS4hvIXJEFnh+HtS6/m5LDKyE4ouV9LdowxMk1XcMy7zR6rm1
iqWVBCAjonftzr2HTL0PNmzOnFyUtLuwbB6ubwtO+6ufIN3a6Q5DZqCjzFIsLb6fBclHNLDMBPtl
m1vkm12d9yv9Fh2cKt189dUJHF6T0RGtWtj475Og52vXPIY/3iZfkmr45gKJmkLuC170+hlHL/xT
6dpDVPagYWAfJvWSUOSscJgOVWQR39kGs73gr0JSY0Kumu48uOuYS5hTWpZbRgXcEP9FwYEVen2W
ynyHw7xXXZg3PYMDE2BqcJAYPB2mCYlheNkcuR9A3Jmg/8ItnMmmOfLFv0F8eicScfKMfgrba5c1
gpef3Xbj4Cj1NFPaPpQtZJjE5bBgHgTl1eYkHDF6xYZbLfqfpV8uc9ClC5D7DqFDGiTNbgs6C4Bq
/YUBiy8kkcU0B6/ojnbeRp84DIFxgn2gUVrbANNT8/v132M43uLuPpgevuFWgtSeRd6XG66/bcVk
JTHvi+apD+Il3QLvSSBtBfKd7HtDTSowCpj5tMJlxNocqdVjl7QONP6Yt7CEA3F7PYZxvIl86N1+
fDcJuKC1me+mxL5ShqUoqhAc6eobnSeGbRuKWbmxQavSLinajhkmbPQIhfI1tPFj2KP4obXzoX9F
LjybTkLe+S07KfQfPcp9mgTRIWEK+JyPlXTkJO830KbX88xnF6fNjGnsxbSXUoaPZA0uFQufQey8
EIysesF4Ow/jXeMchESpHq5HZGO7axd5tnL7nsNtX0YvqtMXxD9fRsVPoP6PfevdWPtA5/Vomfdh
1u/BH+8mj74bhrQ9Guh9L9mBhaA1YfSnZmXAmPBo1mwuPyhvrq0EZszLuMbnqx9jLJnwPuwvZfh+
ncVNE4PHA52frvBqVjzALDVkyocYmkjMKCasj28qX+9mEu9J+ZkkmCro10uETJBdr2npdW9ubA98
ksWWxPdBgGlwZY7Rxk+WzzcL5ESJNir2zR3ylqOeGpB7yH0Sd4tcPcAcXG3gZMpgfF6QKU0w7yfZ
34u4QvWsUGGvUr0i0hQ0RrO9Ya5Som9qB+8SOHApvYVnDkjhrsUvM4QJenz/0jEkrDV0Zl5W4b2e
glOzqTdrhn3sRZiTrPz7agGEhGQLur29iRgaAA4eHmVbDegY9DtWtKOrHzezIOdWHwvoHYqv2g4U
Dk+E+bIHBjwSsNBzWBa9i+60BbKdMDeAK15APLgFmEj8qob+U6NhbypcI0vYYP0n/BAiUU414s4d
A+GICfAfTF19+R1y52Ec23z9qgCVZKKy3z4oowYD6LyBhVX2+7Cc/LTn0s+rcHhrYVvOEYG7mYBl
V/Bnd96M0Xjk7PC7ItSYVxcEAWxLGNKBgctIvCUDVv3ctdFw1uuJdh1mqzC20IXoq6tGeinzMb1O
yB8FgV5inS5gfm8ZB/M11wIzJnVOPRpls2N+umiDtqACq0MwXrBgKqIj3cNm6+tyooG0bLBIAlSG
fvQyJU4tAZJE5gbZUzzu6zvmteJU9VhpsKkGQEcknwn5KmsJo554B3+qSaauIkASpL9VTXcQXS89
Dw7/67pJ5D82SvnLrh/fvQayJ+T0901A/vnb/408H//87e/81x9e97P5r9/dVN9jD+R/+h9/av+n
vz6Dwvz7D10/zT9fC+/+j0+XY7eUv/zmv+3b8n/ZmeXxL08hu77Mv/zN/7dtW0LsZoLz9PdNSq6v
8NdtW/40ovrnEyGv26Fcf/7ve7bEeMgSQaQZh4z7cYitTP6xZct/AHcMYs79EDu6RAHBZi7d37ds
wV5gkY9HD2MPAIZn4iYML2bQMl13c+H/cX0wJb5cPwwpnmxG/3+2bLnuk/IvW7b4Ppp/HtHrs73x
hEBs4fLXfVR8qlyDdT2CUYXhnVYmtzXaxGVsnjHPdeKKPkVNNGbGRcd/OT3/pz1ccAT//Z3jgIV4
LAzFNi7/9s5IHvtFsWubu1DIwa1+Vp56jqTBxgM/mvjHpp0uUSNz1dPXciFvvl0/YVbcOYFGkp/a
E67cEtXGnjhZ7hOy3J3NPcNazQzoTHqgw3IU816Qssqu4H/qse4e/MnH/3wg2EDm309iEHIgP5Rg
fBQPciURvsd/3YxmxiRX7JclbkSKgT8MSe06l7QQBNubsohO6My/LIi2zCSWw0mBMxl33t705EO4
6WsBTkTdCO1/FaVZ0oj4cDU6lJUa1cr92AmYXlRqhDCuxvrioQ3bSjT3mh0k4eDMy+RTlIjTDCgi
SppzReI/AqwIpIcq0xkZSTRyAw2HeSPmwETCqIqwmc3yy3JJsFtAETPxuXSYmUU/kWDqJLx4iX0p
ux/yDhQF1vD3dRq0kiNwzznycxFil5Ga4gNP0wxpMlYoNklqPf6z+i02P0GUN5fLPTZmwHAGVZgR
Ges7qua72Xy56UqTN6iBlWmazGsRsMDEhMeB/Hbsb4nmP9WMrXiaTew74V3ZH/7G7fgxzJE6eay6
Xx4pgWlsWhBcGvNjG4gD489LZmxzk8wkmyhMuUj7Z4ijEKhIANClXZo7ZTpQQRBbUzeNGQyp62Vf
HrZpwPenan6qxmW5Bep8IonAXggTUluN/gD7SlSATCUGBWq6nzeMGmIod8u9a9wcjseonjEoOlSX
2QjvwKt+vhVh3WLJL9c9Bb+H6W29E9r56aDqtagxbdSFG8BVxFWe1DUimaDBLkPN+4odEHJNsWsM
BhjDdBi2Z119RcOEbU3gjfEB6V+ioJgTFt7XElS0SQCpo+KMcKrAAGG6QsjbcCR7r/fflkqbrOfX
mdLYf8KOQvBDRsuOmy62dbcjblGXoPXKDDkEhuElPxMwXThHqHXKaQ8tkj5Qv51hoSFhXnm08ymU
Qx8MKgMWOUaZWbbnzl3hDFY/APW/NEJ81TX7WIX3q4x8DIhTXUTKABWK1oOOfjRwpTzyKsgpBCYY
Mn+gozlF6Js8jDX7Xk1uCfEx29ht+ABTcz87d5wjbGxAibw1+logq2NUlvm8uTUv4+FJtzD/ZRhh
g6Zk/RkmOJ0o6ejYKE2TOwzmvju4DxB0R+zVoEmPfE6UoPptMkLB/yd7Z64kN9Ks2XcZHdcQ2CGM
MJnIvTbWTiowFtmFfQsEAgE8/T34f7tjdsdshNFHaaHJbhYzsXi4n++4HSTC3BbEFbu2p9FrzFqd
y1Hmj9kQ3C8N3d1w6bKDEhMzS8+5pst6py0mi0VbCGJWeDbcBYNAah9Va/STIcUBJBX54hrJ6SeE
xXjIRmN2S5l/YDZad5Cbv/3R8xjeW7u5aQCfYhRTof2ZKZnkbSuA48eL12lnC/ffDwCgh9ntPjsR
PpowQDrkR5CmMddUU+fk3Y3/p61I3gVD5iR22P6sbTfxgttKsc+UhYKpEy+0GsE5lD2jpBnuiGfI
PUSdOPOGohakJdaOcuLn0cSh6/qYckYgWidfugBipuqGAxmOTUriHd1uiqC2t/ajBfe43R3AZJIx
LCxP183H8Nbp4A6B17oTMResLamFJ6ZYYxc+UCsTnl/al7xJr2Gbfq9ZxWjLE3/rHt6SAB8tYQ7K
TINkBi+0TZEp20ygrJ3nc1Izrn9cSf3QLWlHDm2EvhyeinHaJ1T0KUGw4iXjOGe5eJLSVvak8ean
lHo2tDlZWo1Lsm85uCDfXBkryDbneAG2bUeeugAwUmqbbb7qvi49DdSx6xMvjr6YN0oyHiL4ED3X
2N+utn/1FqikbFR6Khtl9t44PaIB+nLd9GcK2vTDzgiCZX46JiZI5d67elCvrmrdvSztMMmtH0AT
X1a0Os/BNl0tua3L9K3w+IIbquWdZSnn2MvgKIL+TVrBeFS6fbRazh1zhsIpMD9s8pdJ8+mE3ppE
MWKqzOmgPvio+n7mW+lCBTuei920Vp8c7cubtGnzh+JHtXQfftg5u0xG4hQTguluUmk6Gzm445vo
ubgIp84ifmcsy3e7dL9N0fPmYEAMBc4Qmz/nbvJ6RvlNxHEiDBgvR2/91BDT8LOaDH3wG6/EO11J
DGFbWS/MII6pX576dVj2ldtfJVjUcbDNcwsjXtegwqai+pCKwV+XnnXdM+eLkrHvrDt5o12ZHkU+
SMxC9htUwDdj7kfijZc1o7UfpvQyEIg8wxRf6jX9OVm1eybA5p+qIkqmdiWwHlnfcxF/ljw1wEfX
l1ZDBzR9557idFyhsbZhlYMXZ3RXog/OLVrT7jqkfXmkrGMEOv0ktfxzsiNrH+UAcVbjXSYFR62q
YEBFFRAYczAu0M1uOlLBTWeYieY/mKVHp3VLNQFkHOyV4Ug0X2Vzb+WhvWdCY/bFUHwY2AueBANt
gzk9lhlnpWo7XTX1sz0D7dqyOToRfYnccr+KGr1Ql90kMU5eW9qKXnlVktbx9kWtL22Vg/0zzRJN
yRyq9/p9sxCGaefwlEnP2o2R+1TyDXpDFPzwRkX3e/KinRq7DvHEQtfLgw5cxpKbc+RA1LkegzYu
oQ6W4+B2T77RDPGFaOkLD3pXDigOOK6pHGFCsJgIhir8HE340i5RnjRNe9OcnWP9Tr3G36VfCAjl
XC7Yspy5jo/rMNLF0A8pec3L0JkfnQJmqpruLQ94kKjlTwXCfKkl73vebXQOyNEXhvGWnCvywPll
KvxPUYW/RXnXaVvdD9n4K7MFLVSeK1WYP6zdmO5j2NVdXzp/MlpUVz5zRrqGz8Od0genKe+scb44
KZrB3BPYHFr1bXHQsiZG0ollVRldVF4W0QzvqzsAzrHM1b3OTo5zgvN4GKJJvhTGeUvtfCXQvRUu
TjWcZ3AxKFDPnNo6fAz8nho3X+5LlzxWtMHsgJ9plL06bowcDWXDnPfvEOj1jmcZjUL1Hm7o15r6
X3MY3ixyk07rPzY6RASm/ojQpCRPlmTKcrHPcc4xbmp/+SYOsSMxcp/nGKpkFV1i6/4Za9o+wMYA
v1dsmd/f0dRwWzIj32GryIAMRw9qtcTBw6VaPfs+LRKQw5N2iofth3Gi9MTcBBuW/a4ZApFs/pAq
Ws5MgoYnSUgYgCzi8L1BmSGt9ONM9FUufXYLeUOexoD3mO2+FHTzbmObItnJx7fRtc0Vj8U5Jop4
qpe8OttpdNkmAqafjukMc3oqXRknecSTpaeVd9RT9WnmKngh6ltsMg3ft+Zjb6T/4gko98KUzj1P
kpcyynggC0a9SFYuvrKCI8X2x1jb01GuiveCGF5zD/x66k2JBLDDgYeU7+bEfzu22CfYyAzqjVxf
i8CbyABM7kHy0+zGJF8lFQYHEZoEaCki8Eri5KFgUmXgJRNXOX+dYm7elvR71MF4ajtN+2MCRKJC
1daa4azxp+uKw8NSQZt4kuybZcbLrIiPvlLxilde1xdHF1xqvlnon1eMcvz1dfJc6yMMgkNBj/XT
85ookWVMujKY5JmPLMXtGMgkpNbLy5SjlE+AEY9PbxpocgtTR9z+bPs12tnmQyETeyhWRYaPPy2N
s694WumCpcOf0i/jM8E1ScI4zX66Tf9PNWj1VFdksvEjAjY6tPDk+jmMcM0rU0+/b0tScmggo4xs
SqCch6azDfiYV9/EljeybLpYVTee25Te0JKLmz2JiLqvIyNoD79tzC+c8KboUpMc2ht3fhEmvO+d
bgELl+RLpggFAFOt1AKqgifkA8TAyKspRE/EDKCYaG2mgUP4wX1Zp5Gx5jSjOXR+dZFzLIACdoOd
hbRSiEwVHMHPg0UqydRzfPDSeoNWGDdOzp8F/mTfl9kEsx19uh5PJ5DciXqeGTfWNg55tZXdN6r8
9FMfQpsgmeMCAOQ2cLhnUdT96x/B4s1HmH93l85TsJ/t4ElXdndSFSH7wT9649LdB+anp8blEGbM
JoriHNvdW72Q9W8CFd38AAOIX60nvYhPm4PDsUqRIq6r9So3+Yn0fDjcJT5ZyNH6iSnBMtJVXESQ
XbOMbpzgz+lkxWuu5F0w25RJUUm2k6bx8ODb6ZshH/q8dPJtbINrp60/AH/OJbTusrZeb/Ma/LFq
XjuZ1RGB0QSTaSWvPOXBMXSnwdeXv1aMyZNhKDXdWtD5nGV8zdbwkyBWe+znFTpvlh+mLx4bjgB7
mxrTbN7TyW/wXGG84Obp2zVC4zLzFU74eayqO/VDCoUjYd3nTZKQxk+dpC8mion3vNPfvInmWD+C
XI32+nNK8+9/+Sm6Gfok2ni2lVKhk2N8qLW562m1M2mKh70eZ38/NHWzr81g7V2vfyiBXJNFpRrB
DRLWwVqnW0Vy5mTZTn/JJ279LGzdm5/1t6porU/b5MMpJEh51K4rLyrHdaNhxCFYaAZOJQc2L5jU
rQR/PvSrDPaDo+WhaWlbc8DsHybRnzKexgFf6RQQDhrsmFku0qGD5mQi1UwptQiUj1n34Gv9Mcbu
k8M9SSghf4IvK48zpFRlb110d+EAq+QD8/ZXJrrdPsy+RHbzorDcQYQftBd/iKX4Q9yM5BwJjnUJ
36dS9Zfhz9APvLCtxb7wGuQWBu8CK3iy4i4/0xe+cSbGrlBlVOZD2O4ghCBwggOgP2M9nputDk6T
u/NTp8Dgo/5UfPHOlFPx6VfXG8NHSrwicKbbtFiAH063j2u42Wpxn4KIfnYMOKj9Ydp7kXBeyOvO
djdyvoZxInfo++uDsvNPX6mtZEPEOnTnWeGOaab6zhvCv64jOsZdVB7+UA07Kfzl4PXgpnq9GI3C
18q1/VAx+0VMZNfHriA9HaDQE36V3Xx4671QqMda6AfVxT3EJ5Mar6mJ88PTeS0VQ1H0+O3a6Wdz
wmBz1DpqXwSvrGDInyozv+gcf9jEOzuX4bUPA/u+y3BoNk3iuiAviNHgjMRnpGs6IgMkDgc876xB
dVcuBkDhpmRmjZI3bK37ldFYZ5XFQ1/iLS3yMD4LVDxraAXgQYniQXrGTvpPlnPC83LONnIA9xo4
qkZtWZzU4vEJ9fI8hZSSFNDyHCG5QFT6WA2G10MF3peL+3RMIaAcIDMH7tEpv/3UehX0xmkUcs+h
OrC4VUd9V1zsMbfBAHEKFZAcVyKJDxI9wmOj/LO9VgxYgRqTSejsLa9JBzYDKgon7wjeZjI4mVQ5
z7oXZ1J3oIBkmYa5955LN9AXvyEiTFec0r+eXrtCE6MyZLSQtQzz9BQhC7nwYTGIb0aiyGoF59t+
U8eZHo/rhN7VFdM+133zMLYjLkzHeugQMmRiZrqhm+nYgyMhkomfKnKdSVpW0aEHuwxlHN/wWSX2
2HJrNQT3Rq86eZl8nwrTPP37H6n3rnogw57QA+N+YFcvIgzi3tp5jh6B6XmBOLU+1lqcutgGUXS9
/JLq4Z+58l5jL4Q0jP3xlEbDcwnfsbOHCrVuZF6ZY9NOWg6OD1g8xMU95Yt7iCzgVZeb32+QOC7d
KB9Np+6WcrpbYwa/mmz9Ojo/g1nd+3ll7+NAM3cnKCqqgrk89U53oyHi7Moe5N0Kk8Gu5RaFhjTC
LFsNT0oG392Uw5OMxFnARxO84JSD7tO0DqSDM/t5bG9lj0cCv8HfigA0kQzkdNhoSepzTJxBXy3T
JOkI4U4aPpEeRUy6VRK/w7RA+sodDl5/9hdkystYc7ZUGFUX+BMOrOsxE559jEaEMlnBJ9TMmKcs
4Z4Y7qt9FvThriEfuNInRKZHHxn11a3otpEV8XOq6AKsXIfYjxVuJq9lToYrM556eDRdXZua46vX
k7Mb0+VnT3N+nzdS7dAE8YMvX/wK9Ng81odwQIO1GLGzMCkkRTN9WQtlwtTOqJWaV6cgnmBamMRw
qPDwjq5gXA9dYwnfx9lzqBfzmz4/Nx61SS/z6hg78tnXwx9P+FtP1TsUpgUUWAgYUfpKp9c3aewz
xjoHIeY8HIphTzKjPbuSk1toIYQtABYrl0EkoO7ftv8N7IoJKYCgatoIbC4s5121cvii5/FUZ+WV
Bqd9TPGE8nDOFKD0MI/d4SYMYmV85GBpwcFM3MYeF48UtnUkymV2rrB/ywkfXA2hlXvpM/E1ulx2
UTJxA3/pp8fYTaHtGUQT5yieiPTd+yXShn5e/JNThsmItyPwG/c9MvF3FOsv2Bgr+Fm6JAtpIP+a
jSDWgFlhny88DZG9lI0mYdkapubbhywbCJ6xJ9jb6+lHRwNOqc679tBXNFSj6J4Izbk3A8nQno5k
G5LLJ0YhweM4K9Rlf1Zue5lHSFFCxPEuCAicbPJV1y47Li7nBjNI7SBaDjHAIhwo+rhxk4Dk4egN
w10UBNT0k3U13duS5801XPmg6cMnQ2SSLBh3fJPWc6RS0njERwIUuhu7V55GrU5q9aa73CWBXMKR
9MNwKQtt9l0ND86IZE/Oa17RcanyHUPjCI2x2XKK+dSYu9UnDrZJ5Iqs+DHhc9Jhp3ecO69xEOlb
0J+UMV/z7GpcTsu97kbOjlWznF1PYFnwfm0hnzr3eYBl1TNzTOqoiOhZ4aJVrGfcBjU/b4/Ii0NJ
9kokorD6r9zwVIhL8xhmiGoAofF4YxfwihWxHl/kGsDWgUZ4Vf5WhXgt7Sp8GOqx3lNIIkC+61p1
yOMRIiZvT3IMPvqGiIo3UlK6Q3qq6zv3WBSdfQzo9OL2qe7nSh7mFPEyuNFnTYziEuD1qBuXQe+Y
34JpIVjMQ4cwY6jqF/Rl3nVcqx9eENU/usY8WNLeZ8r/I4bpoSzbJyRSVwt735jHxyJrKGE9nJnV
et/ni3XftX8d5S+nyM8JWK0l4o2g5vgTGiIFnP/d3uEAleMJWzueIA5xNlJVOXPaGEEdXURFFqDh
o5rHkcRkOv2ZRHMiZ8tTII6PMYcf3uhewQtRP80r2GnoMhuurHnY+nVJbLi2upL2UGXKre2aBadg
YBKg67Dhu1Id7STE2Qxpb50g4jJxY6jooXXdPwVhxr2VziOtGMAYP+jP/bh2hFi3ZHEQiH3YMKZu
Ioh8UrZyZ4c4bnC/4t6ed34MFeumTbCn1XvU6YQ13UOQyRFQRnQG6oIobMvv5rbGpaW7Fecs+B5W
80uJ+LxHJkVDsPkq5mI48qL7iLvO4vAicUzmRIw1Sbld1vqnoRe817D/8sr7ItyZypkszvrQDNGZ
jHx7Zxd8rFY+AYmt5T7mzSS9D5v5Na0Acjll633LYD1ZRVWcuPZpNmW8GqKSyZMmJilWDqjNpp4X
JZk/D554oJsekodDE7e8hOFymLbEXjYWz8tK8p8BH49GmOyD7XXnkHYAeWhiGlzL+zjU+r7Jxo/W
768UkXx9Xb1ndiv2C3FZK1z31YznzfcDWiQQqEh8Sh7n0+PSywfInnwP3feT0P63O8bvUjLHCeby
IEIOB04MwJM1uBZ8/YHv4x1VHZbe2j/NxERHjmatUh9LxSBxgWHf9yvTmsy80kI6B1N4EQw52Ozg
yX1D7KqqNwdETvjC796qybd2pfs3ysXIXoF8PlW+/VRuh4tunOaja7+LtVmuxloP8RZZLbmofdBJ
lXNMJsCyp8FpXTNL/hIbPoS1jJRi4xyoeKgxPT0dVbiI+2iPt5J3HghtQULG6x7WRn2uvVguk00y
Y/Xnc9vaP9PC7e8m/oUT8jUsnLn7lGTZ4KgnBCf5rphxWnhO+QWt2SYidIlp0iJeHDY3hMvVLefL
WsYtDDSmShz5UMUFZoZusH4tgb3P+R+htyCiwzYONeWPc0ld3ldhcIK4+QrCWd+Mh5HIcyf6IdlE
eZG/EbLMD4RYXVF8y17Ej17rnfE8UMKb7MGqNOOWDmtEU3lnEbKVo+Sp6NEIbywISNsaj1NkHjPF
XCRNJ3mLFvQPBZrdvTvzQRf07eD4qoR3Kv0h7lvGWyHIFnTVEDnXBSvjTdHn4fVS04w95H35rs36
0K95sCVnPy18+o9hCymqfcaLWVmS4LHqAy1rKh/bOaCvfy2X/rmUzrovwu6ZCOJzoan1HdtK4nJ9
dYwUu6JqmU/o4Cslx2zRF+GH6NgAAFjj8qEjZJm/2yB8IgHBvdgaPihO9nPGAQTJkjpVcXSgFilO
cwUObQ8rxJ57SGOOG6YL1GUlazYhPMafbu1n5m8oPNCCE2ZL4jicDkXQDAcvasR1obooM26YXJk5
kdL9cobhbWY7BIXQhruxUIT/LriuiJRMnF7XpXTPDBaecqvZV1nL2a40NIGzek7GSTtnaLqLVsUN
NSxLEWoCXVmGqmm46xsSuW5IO252DwWym5OU/U0QskhsPNKVVOE5LeoXGlpVuB58u06aCjiosxyz
a9PyFpLtEaOfb9aHp3hu3+KKIIWVuoYdBgsJruhI9jqnwD43ZnlmlIc/IZp+6I5BnCre/Cj4shGf
7wIjRortkkYo0GFfs6ljddEn9vdpA6kzuGDWlgXZoCd0jNbYPnMdfxVR9j1ND3HH36DMEQB2BOa6
IWVZBge6XTt0t36Agl+cujst0ka27cu/YS2bnQJqIDbIFxt1z8S/7Eg9OZOGNGvnD3s1fSK1D9BE
2MncywYeXsXzux58AvLosqaaDz/M5d/OcV5rCyS7pvdSLcHnsPBAIxm0udabE4QhNoeamgGWz0Lr
Xr7Xq84vbWzjPZLdpVqzzSfbiCPi/SuteTolvNvBu4iHZiVpnAyrFEF79xIadI/oqcJjVLLzRliP
8eexIpO3r9MJUWbB5DSsuO85USGfikfW9ozje9RM/9glPxAa6hBW3fyS1vLS0IDaL/GUfqAQo3Uj
KMms6JntMsWDsb1rYBi2clYkLidFdZRuEBP3aT9/rBmqbaUFs7TFvNvd7JK/RpJqcuwd/XD0pfWm
R91zRPA1CuBQXuKsf1ZGscJA/B62t/a/aJL/T1cxIf3nf/6PP90EVbE8/5MVXftfe4s3WkqA//zf
6ar/RZZR/ne8avsP/o1XifA/ROCEUBxbnegHAb/yb8Aq/g8WYcV2TOIESD2GlfrfgBUUlc0z3I9d
JxChiEKorP8CrAI2aW1MkguRxYYt2/1/Aaxc13f+D9LJcW1mgMJ1HUTMbKZw/zseRKIeRwvH6n1K
BHdn221z7JmTYXHDv5c25mZMeYj8D8fYe5UuyyVbtpeHuaWaOGgQYHqpMf2Egx9w46KZYoblNrl3
8siMuGTGrhETL9Qm2+YLsSW9yZ65q3/xsvQxs4NnNTHv7HznHSf+qw2qr3KHjlAe2IdZsZpqbqdj
RmR7mouCVGZBFLj5YdYFwNeh41Oholuy+XcascLImXlnGF39ijYRyMiZaX/b6LanpiGoyhwHkW2M
7AaJFM9cCkBTvTEsA9fEou9000fdUIxKzSHQESopg0xdtvUbHu/dgPhfFAd0KFPkS2hcKT8hUmIc
FAgbATDaUOVnY4O6x/E1FzQTZfY2HnoRFc+ztxEOjzk2zmMfBwEbgPJtAHvIQzXcjz16Anu5J9j7
YPzmvWk5gYis+hTIFXeu+vQCTtiWRq4akBGvWJKyqwUqNMFIqKD1sfftF4PLIAlZq3KqsCQ1WE8E
9t8kkvOd34dkzThVJcqeMLHSBQNw61jpg0sK9xwulZk5VECLe9e2wZjQGr+DhGV6o4iY1kxu4Ura
cwGqVcYhbfO+tvc6mrM71aQnb8GkYLslgcXN/amj5Ye22e6DV/muyC0SB+pvWy/IJJT17a7EBIXB
bzdWkK0SlnkXuJ1zFxZwR63iVbRm7Z+ioI+5VOAT7E5IfAZZe5ZKYcDBGgQmMK4H11yHzX+ttbNe
4sJ+c+lKJwzPJ1oz4ixGWvPxxp9FagHVCDKGD+MIixrFZ8mpRvodxypLH72lJA+bXzoFihPpkQZL
iUgRoFbvAsaEDyIvX00aPzcqfA5zzPEQBVUQ8ffRlT5PWKocjzlxSN7MCujRLSEhsSz8ETktGaQ1
vXaum51HkjK70KL4sVVMer5m7UQD4Ny5EcqYoPqHXQfLRSDg4kBYeAcEEEzdCkLom6RJVa13tPjb
Q+lrn0ONfLJho46g2bToKbd528e/mhr9p56UeIshpfNwXMCjCnGI77yVg2YcjexNc82QGCPzYyq8
+rKMgMRhxswjVu51KBwmzw6tOAZJHgIKZ2WfGAYmBt4/88Ia98wEEtzy1jPwAmO2YK3hwKruyI2z
b3sSZRrwLxlKUliRzo6NvWkm6LZZ0SIOzL7mZPBZNDQYMj0bEYWagjtnfF1gDCZH/ZimKDrx9k7I
x44Jc9k/jkN6bQn02Q1KDCP038oGuZAgfG8FNDi7mWpsTmdOSbVkIVOxHjqbdvRIMv8W40PYWQ4y
ZxttA1nEPhnnjb+uXHMciGNEDUfYtH82q8w/kJK9lXx9SdAUFQn44kcgKajpOwACrABfA0kjvquH
jCrcZMy6eyz2JysyFJFtxPYM7Z6qFUl9WSEd6HgMgpc4yRKSihgwFewGjCuHFn4SD8PvPG7qA4X5
3xqlLd3LPES+Usx8FZaTuPEVeGk8OGm6WevkNY/o2RttPy5yeNZD5O7tnGVEVZjeD+WHdPtTJcvy
0jv5X4JvNz2wvm+lQ0zTkyGSr2nLZeUrWxuYUvFoIO7ugjhGwYNo6GJOak6irQ5u46pAK1S+Q1Ck
vBW4jaKI49FSlb/TUtVXZ9k7FCoTze+HwqF0K1OLhu5y5C8JiTCKR1JfMQajxFgjPIdkoh8r3Z94
LXzUFTEhzcArZYcfVlHze0qjeM9RLCSmkH0M+XoVzOz3o50/m+lf/oSMdVAEbjn0VmV/a20nYEZF
W3WSxXHU7ZB0A4fXHGydUnxyriaVN5AX8mA8pKNIAon05ZM/zM0pbCNJ/8BlnqTy62aIPoeoMnkC
MUgIQYZGL/wQXWidmBuxBwfuch8gY1x9LONkCqVIzzWdb35F3DeA+klU6+KejLoMhgjbKqlthpYn
GbnXyPK8k52O0b7YtiL49fheBB8+ZKpXE0d27aHlsFCxCTBWlHjZ3bAozkqlt+kzmfm7/nOnh28b
9RzKSsQ7VW3faQ+MoIkFxhjrq/NZOZGBf44lvvzeR43uY69v4+mpRFrFlYX4z/Wvjt0hMZMLQBav
TcdHuA6XNHByT631IQtT/2VWd1FVTldVLlyuDkFCPzQHpUrW15F+3set4gdwuGqg30gvMu4bXJfB
vgXGS/fmSJdYqF9uZha4zTC7xCNYW+c2j9wOEaMTvCEeApXJEj/zin01Lisas7H/Ucj1IIZKJzFZ
u322zITBw1M1ZCphJxjniJU3t781j7T+LApvSCpN6NotSDHbxMegtZCMlXlzoSORJzw4KEUUywKZ
IbeTzWKvn/PECsmanWedFZ8aZhvjFGEGmMixTSvEkaIBic36zRayPRbtBo4VxXPetch1LE2hLeiy
pUyk6L0ka9GDOZHVldGhwODxgwRubJn14HXZUzaUisxuIprpzaOpcHTzihNb/uX6eHvToUVpndHd
zvXQHD1mMQsmyuvi+Xcg9W9UWZWFexHwhowJ+jLqiN4W6FyYn9q2/9v1a7OL0ul3uHFNbXRnaEGc
jWedmWleZAFz4KoD6vXfOnfuxtbqnpA13alOfCwQFgdfM9Rtq+jSaxUeqq2J2LXwzIpTsRK3tuAZ
MJNzkj7xSNYr9HS7sNvCPnR77TCjWsyjcQhdNUqQwyqTiudgsnR1dlbsvNFz8ARgAV2GCmrn4hMb
cjKWfBPO0cDSk0ZNpBG0DLJNhTU5xcViXxwvJYLBWVCybSh6tz+IwtP0ZSx1joNm3VXEXNfCvvPZ
PJBAE77LVEy0cOuUbuzykxqG1FSGKg239cdKDYSjenPOtuXZEvzgxUizb2q/Ha1fsmxmh6W7vNnj
SDPXZglNpZ+KUiH1cAxfjj1/rjOOM5QxtBeHXt0v80IUs8n8gydyIBYusMVR65WBj3WYfVLwbsl9
OXuTfdcY9mS5osnuWwd8saYBgM9nP8i8PzK0m6k3ahhj2Nm9ZXmafQ7FQ0Yj6+xtu0ZJXAWE22iO
BJ51P+AH2YNB7hnU+Pu8FzxCMpe9H2m19ybmFV6bvSvQQmW/27QZria8xPiVj+VcW8ANIwke+qFG
EHM0omJbTuBfxYgdZen6126kgu/pplJHWnhsYwZtE8/gpNYn8Eb7BJf0jqnrr2WyO2IY+ojo9aRN
3FxyBDW7foUiKC2OwEMQsVDO65k9qfHRspsT6/OOzSnly3nEKvSYsZtvb4amOo0Ircf6Mk7yn6xH
FtLhNgxsCK4y+N0oOz2HY/ri5Dg94oVMpx2cF5sGbyn9D9tCJcgC3ydfOB6UDlQYXiuKDYSUaX3G
nvjRtSlbFratFLb0OlgcfYozcwxj6A5vJTHaqOqeJi7ZTTq0K49adxyYLAp2u1QGZnaKWSOQNo05
R16xHG1mo7zcIUbCWz7z5IDXoT+bjc6VSdKJ4R36ByhjYbdJ5TF7q0pEVg6Rld0cuxbHmK0THMo/
FTYdoJx1fmw5KhQBPV0W/TIszIYzA4n+tNl3bNpzIy4SWHGsVF7QXb3ZL8GGr5Ocs8vMXknLgYGT
+NDJBfCh5QZdKwUyeF9UMkbMPzsbdjxqjyCRmt0j8rv0gV0KZapLGLXxwTPOt48Bchdq8HIlUepm
PPqqCUyeAP5UQwqRT2boVHntAWfMp62JWeLI3YdT92iNOWtraeNl7Rhh18JXVKA8U9unEOfFVRRp
eCN0ccra9jgP7h9l+a+Nw8ratOHnDa34wyvVV4UFZj+LszuY+ew26fdWZ8tBfeOmZo2Mx0QCsyNZ
A2B5CLbz5KbwxZ7THslYP6+qT8/OzJDKYj1V7kXv+HNIq6XBNVyAOwYkbzzvXpZiRpbmAcguACeV
hb1F/cJ7yjowLjqGuye3dx/C5kYXiRlLc1d3ujqbXN3xcXa3qGVrgXT4lFzvt8UJGWdDdAlL1h2N
s/foNNmzG1LPkkWlLTf/juL1G+c77K5hWZTsyB8UjHSnjgocz93MUYvJk0s9WNi8swwGNCwNPkUh
tlE3X3/V2jqLrZ26TOI6MSur5nLAFg61uG1uGGT6ZjHWP9DVRLN1r6upTFqJa1eF7iHWIkbqNzyP
lD5JpvrHHDjsPDv5GWU7r2DJ1MwGgAv4aVhIlOiCbzkP/X9Yq8Gf27A7xxdzeHRgVZJ4XjE99iTR
myVXFyzy7F3p7edJxPPN51ib0es8tgg+06YFTsnKv+QL2Lsys/zChPhlxGJ9MrZ6ZGcqj1Lp8Sqq
+L9pYOxM/ZAumyDYfnhXbX58WrKPNXnglB42U7503CMG63K0sDkSpWX1KT8rtKJVtuHsfoR3d35L
/4UBQHrt24AWI2kfaJ9tOUPJLo+bDHzcE5P5u+SyOwXaeRDKr25NzzpXnemnkQr/EaxHZP/J3pkt
R45cW/ZX+gMEGeCAY3hlABGIiWSQTA75AuOQxDzP+Pq7UKVryqKyK6313CYrM6lKlRFAAO7Hz9l7
bZRqGjGAIw+UB3SQIak+vfeWfa0Y2m3bIHC5XlBSHXQFi3cWlmC6rJgVNBjvdEX9Znflu97EUEpr
1pSe5SwYfEVdYq+RzX2T8fLYuf1eWkzuZfZNWTrWm5ZEmpj3oSbL8EpGCH5o6RJpR6oqRiumezYC
0jEhWE1ZCCMtlVXvE+xweL0qHDN0EhBlVPmJoTHSUvNtgxmVgRFhPBbsUIlSQluFDUgUDvoamioI
qMVbSw9ZhLtlgYzNmZ1oCYOzK76IwySK6hAaBYqhnlgnzYK93Oj4f6jb7s3A6TbAfWkY6IpHf/JF
000i0QACeEn8oIyG7oedfi9KcONaDqad0DaPTvShZZXw0YMeIrWCNTadrClXrsNzYiH4Louh8NTK
OcVTBDyhgcWPaz8AhKgY3QXIj3buZsYOaFKvwIOTUrYaTGK0D2C7IBrKeq9+YLAjZCA5Aj5nEmor
vhnhMNCxunuGZKyFLh3DWExIFG2odbGmhrdT5keUM+kmTqtNNFZntWqOemfeJCXtXYbET+lMbE9i
aTDI6O5uSb9FmsF40hunyCuouLaMECmK9ROD3RNBNI/OTCVF1u8OqMnqLYbC3yXOibPIvuUX2JpK
6Nv8Rf4sw5nFqjlKzOAiVqutCWVfycJDj4AhqgEdyAZ3wMJ+dyU44Q0YXsDWBW5WKwRZjs3zgtCR
dnGcAPvdZGoY7Cd7C5TDV5zgzJz/k/Sks6ESpz2gx0d114Hez6+zeTjDRNojIbzOGUitll40kF3F
WSoJnsOYnzgOAmaj47zXAXDvk1k5Zqbz2mf9eWlnIh6Af/UZXxmlU0S7k1Z28wS8JIBzbCr2j7Rk
GBuHlYf3jbYGYI4BMO8uY8aK8I72n3SGY6tBukzK5GBrmAWtgsF93Qqf4/23frnmvOi3dq6QtoGV
WB2sixmjr2a5Qi1BrsTS1DcjBTDmQCphS5uEJ8PJbSKl2daoAWircWkBm7kSAVyUhXbX2QyanazA
8CUmN4pRiqepdl9cEp3HqbSS72h1tpGiXsrClr5jANwvAvtlCAsUjexxAQnYHofE1gWCuVmaJjuO
CGQC3LErr+NVyv2o99/tPmK42H8zOYZQqcWHpNTIDsrdeKFDD67A7Vve2JEtPsUks9H0ktOh/pFz
kOJsgoL5mX5RfNWos6cm04Gvt01UvIPMkTkVT2/2PDrsHibwL1wnEc8SBy1ExBDdioGVl4xfHCHW
WVHkeGXI9Ibn1cGggDsK0W6k9GLXKskzUoVPIioYBirZRx7ETz05CwdpSwhk1kGh/TYl2jNyVorI
JUAqrgC0mRwncKfKRs/kBAh+UYTmGVzRPD7aVTddhUN9PUQ4omqjGLe22Ua7PG0s7Ow58uiQcO80
vbNClGDdEh70lH6hU1XDDTGTm2UqtqECnV7DAO9CfcGZzxTV6jTjrrfCm8LmJFetPqGBrN5NEqnQ
deyAetxwh5UDWNnqazKhkueRoTERoBpYpdjiwVLQzODk41hsZJuoK6i3bHHsGM9slNk2YWtGMA7i
oxycS8bo92A443t6K7KieNYpqsyI6GDsHlWjBkAd8/u+cxjQ5um+n4NHY2RlwHm7V4p03oT20gIf
qOlcQE31ipXVVLVPoZZcTOit7mjb5ZbJ/H4kxGTd6PLjgNKYLl/JrpUVh0A63wE/beXSv6t1+yiG
IDgom6Knt1dr6+tpRh+WVdwjvn8jIhyeBtxOcC+HPnqszZOqB+purhX0PYDdUNzJs+p8ThDPvFAR
kCRn+mPKyCNfG17Y8ezZI+6fAQPjpHgGD9XJotWqJCxzloU424bGRFelWHxAIZtAGRFuNXveYoye
iv3C12l2/PguwtVdGVCo66HjWQahWqn5gYNKiaBxqOTl4EXBSVms6mprHI/gDHtEW/YJww5Ckpqn
OS2r96VkQYqRvCBpY+PU5o8UCNLGqfU7LYQ1ZFT9Z51TTY4CqE1sIUwoZjwNS73TBhXZzgIwIbQZ
qNZJwXRTeYgW/cwU70jYvUaJ53wA0/YG1Ks7MI6UisGEAnLV00XqeMmaRhx4yyEolcazTXvhGiL2
qYuZ1NPR6T0YWalGa7CVgF3zvnZbctm4zwBU0/FlAvOEA1FRHpEAO8o47tpEKfyWjLMlvh0U0tEk
ocBJkJDHTBs1Q5ml8yXogT+HPdoty36z6vklnBKOBmnwLTUfhw7bYqzGwORkDMgrvrS9jstREHnt
OMW5UADy0M7FTsVqTJHH2zqKt4YErUinu9IxK0CpvnZOXJRB35K+DK7EmBrA6176SDDhFnilkej4
0LqQmg4EaWi5dqk69QOSKEoOAb+yiG/LZNcpy2ke1LuoCbZTUD61hsyYEafwlcwQl4rmh2UT7nGu
EhIxsjmscsO8YeLTFePR4G48GOQXMhfOdH6dAz3mh4xvCX3N2rZJjes7ar/nk+T8AOsINgYnG4b0
I9ii4zwGB7ZTVoYV3pfGcbpNNVedm6eBmO5D41DeaiK+YDi8yDRF5Lz+vlI4LH7TNQ2KBRgqAgBh
osKJo3OqK3ciz9kqWE42kubRRKYMQv6LfT+VYIfprr3aAM9HbYZKOB9zFh1JCjAx5VjS4PE4zv0I
mbRGbZppo18JTv9UomsKTkrrpkyljWinBlXsxk74Y11/lvozKzWvGQGeODoHUvoue6k1R8GepenO
TZmKN1NZHkYVK+ygdduJv2QrQ4+gFHE1XI8ly0Oa75R5KO+7op2vhiQc3DC8ziJ/zHI6LyENDzX/
zGyMovQTTnEHBZWTZgbIhksdO9+ucvXGWuyXYEBJEY6Y3dOWjJuE/UPQTbknhtdd6Kzt9JmMYu68
gi4fkWZKdKhzg5FodCMAX1ujZJbal/SnQoqbmsbvFQRKOgPHtrHR4lOrT8mCx0GfbxPGfwTJ1ftU
zb8tgWrd2YVx18gQ7anobmua5OQS4N1CHo3E0VquHXAPNNatF4FtiSRVbdfI6FyAJUE2xkBkaMG5
dJ5Zyx0LS0iGQ6kfcyhEUp0fGmvQnwJJI8Qc+sAlB23T9irRoNF9UGPzcRp5Y1WhB9LAwBfa305t
b0JlYt7egvoOcifZhS90/KOrtgzoITJr6NPpLTLqzxJcOQKTyc+D8Ql6jGtX+g+7GHBQFXz/mnzD
pY+uQ+jw5FIne2ZNGrCn7sVqq3OK2cHLwun7YgenxcL3SoLwjUhyn56GRseTqV2Dhor+2uzbERm+
XTndtC2NmlyOuwqEk5cnEolynT5MhRPdVhNLzMSO7tPUVlUAQAYN3bsajXeflK5UxUpAO4Yc2hjA
mo7XE43ntlEjvYggXmajhk0DPMtC7F2O4RGuqbHVr+NV3R9VSXBn883IlNd5FR71+Q8lsPbKrPsZ
PmLJiGOnqrhdcp2aqsqeyQ2q6xAFhCXdxcbhkpN+SHB1eT8w7Xq7J68NL2BKLVcisC+IQe0K0LtV
Fa+1kUHYrU20CsKPq5HtzWUzuh2SOOOewaNAPG6RjiCjPr+gqIHDNfHvhgx+dQj7G2lHZ2s277Je
abyyC9m4u0r3+hpsXNrRl9SUT0i7ryCChG8C8iWo26F9l9YnIx8GjlQGJsgOojHsDx+7lL6po2GB
/ybesaMMxG3OAholMnrVmtobTbUY78VEDeWa7TlaT8XWwimjhUx4QwWbezVloS4zmdAuI1YTXaav
DvW7ljc7nF+4EWnK90P8OmCQogeDjYeI3CdBax2hEHBKGzwI64p1JUL1fS6tXZVoiAgboNGU26da
IlBTyZPZyqQ8wwSL90as+53EtdE4XAl7leIqEBN58FgDU9Kt8c34MFzcvre2dR3E14Ft72M7eNAk
Kb8QIwFF0gIWyQ3zM3iGYX7XSfU6RyN7aqbxwJpPGvkAsYJ27WthjpKoguJcGhGmMp2r15qEUXL4
XHcGxX2A0c1R9oYMr3MyvrZSaU8cL+N9HNIC6VX5Mmo8wU2P/5J85Ks6zV55dyxX9GwpI+Z09AUf
RlkLntXiButaV/L8x0I0h6JfeMPNkxO1A1JoRHbW93DM6VLpjAiCOHkvYlI6UROzMI0h3QItvken
0eIKiXjMeiTS6C7YeSBUyMzYF3I1vjkwjbM7xhVPTodeNZpouVmohxii0fau8aRdRYrgsFPQrI3y
Mt8ETJNWSZRGk5EWOzAR4oljW92y6ON60U8Cj+glj6IfzgVmgxMOD0XM+YKYZLJw8oG85fheiaH9
Lq3p7CZ5UST0MskzSk4FPkcxs3EN6tNgEzXUTjRDQ6YHRhQ7nB5KxGJda14oQ7Sx0La2hEMbIcLm
8I5Aa/WG5wUWXkc8M0t0PFwuJz2L76CV9F7fq7SXVn1xgXeKFuN8GvQw49AKQVyNAv3WcWrfnpSX
BmA8x5OaBLZCXQ160UWlgw2Di2IvhWa6kmw520af8bh87wKUJKOtf0du2p9MS6G4C4vXoV+kt0wN
U6MFpQQdkRbZe+RO3N5wqd8Xx479zMGto0CyZUKJc6jSnx2eDAy+j1HDQTR2xtqNKwtiRYww0ybl
0IDTnVo9OU4mpwOFyJO8gG6eRNg+yz35TA8cYw6mfdPGYBY7wu3caIYwrtQfhUoplqChR34I1Koc
Vk1tBNyRnErw+0rNRgdKUrB3wcPyrJjOgMpoGupydLSpYhzS6jwi6uZNQEQvx6KJqmte+R4dSVIc
PK3aJIHlJU0tuEG1DjM6re6bgGBttI7BRu2dK/z2ktRxiVugDYJNJOYHHQUvdqiPPMOq75TvTdg/
FBGVLJVOiZyS6sQoVMxajnrfmlTZ7aB4A1YcFgxEyxjGEYrn9PNUKfODbZaNW03MwLNO+Yb5V8e8
hJ1izkxm8FHpoU9ZNdh60H20OLzHfijpj1BYVfUUeylUDrcmKAqIn0rfyG6IdUyyPfRncycmpuoS
wxYpc7jxVCQl8f1c98vOTNodh0HhsxXKgdD5xoQ6ZoTHWV56hNF+06RsOcUaeYYHYUMht+wWTIhX
wiH7DU7LstWc9kAomLabNKWlP1/5pAzg7gSAZhLCgaQZKErbh40XSUbic6EcUpUk1RJLBJ2fVRlh
0HmMEg7XxM+/k7Mp3YggSHpDCIoILKWfbGzBxfDHQHndduvscaURBAYVsJXzfNqUGybnOTTjV4Gh
PY0pDvsKPQJaQhLOLEkGoZL+6ExthKBsrPO9t2BlxxMefykZ8VyNndTOUzpfnC6lID9GU3akBF7R
huYdwVk/hiAFWB1qB8TDxZJUmyRTOndZdQjdGuVDdz6/sQvrA0HPtC2Cp5h8b1JylYNdASYpZpif
db/vmtY+dIKWsT4spFOGDiFwEdraVgtvZhFE+zrvvbmhKpoiypueVzJR6P/nKbNni35DPwFTXQfk
YYU+mCZTi1Qf3fr85kBFjrRsPhPxO91kI96PQnlfilLg2aHyitCNIc0WnCoVUlBSMqr3lcGT5kTc
+2VYDnNKpt2gsSYXhCK0dfBKEEpSduN5ZFBGoALDWawhb2EwPQ1WN3jCIa6IjC2vTAYFh5rae2Ka
BNR9vd85nQZooKWwactLY2CTUNPysEjiuAm6RDOyoj+qxEKLX7JMTfmW52g7zCYYQpXY2VBvnyJ2
A2JDEqacup5c8jPwGcWo7uVCA5jcK/oc9JcnnoLUYhzOFFOPM4U2vPkcghOCatqgAVgSP5EcasDY
m8jSsF5N/avD5MZtQFPwdDY52kzqqpb81dmJgUePFZklgp72HSyP9r6sv02VcorAbxt9snjgPYuw
upntXO56pf+kZ1V7CymELq7yddYktskcfOQN2XCNM35LoXENBoqPmrHIUC2ULjbTc1hO/DgpR4go
ehambI5Wxo6vpZTJNGk6KXgCi6U71kruzcOjBpJ2w3G482zcjlBLY3J6EuVg7YqFsNMkXHhICb2k
h2/ftWZzh1z9mIBh2PTsrR6S85ZOIIz3bFtHit8kjXN2ShqUJtqqKKwuIx7VbafR6eGkQIelTG6d
QJnhZKsmonGmgjpTSIW0dq9WMJswV83ITQsLryLEDt2ES7e4cRsvRlRxB2aKCtfQzgKjJbwAZ0PA
BPFZMT8zQr9dbInLEI8NHYyeBko0HzUWIK2sj2m/nMMG1sXcZxaZBhKvzJzd1UKSFF0vr7Eo5l1U
RPiG8hPp4/IajSHmpHEzZur92DvjiTnqHl0lzGczwTKj041pkuW8CMVYt7oBCDmNTYW6OuhGr+3U
A8mgx7CkfEBRsY4pk8GztQDRCecrK1d4KtZXyNDoqCkSTiaMmDcntwDMteQgBTZ1i1IiLs/uqyr8
nHtcwWU+CC/RKmsT9KhI+GHtQIzfUWm9K0rzatTcZBLX2CpT2AMI7V5VRF+TEemeCCuUgfJHq6ed
O5WY2hTou3j4iLbkIUrZ7+nkQzafPssV1k7Ji2+nU5ikEh+zbRJcMNNKOlkihyTE+jDIqbwJMoLK
TGIRMff62ZzfzcOAZj/bZiOZEEaLNzuOH6oWXSj16oZ1A3atORxqGT3GaRsc0+QaHhdlr0k6WKYF
uOlN41owVoEYFGvHUR2o2tpBeogcvmMvdZng4lctwZWMOo3lAKpNh1/TYTXGXwcm3jQadl7IRKLm
/A4y875vet8KLeIC7ZhxLD4LL9WQufR9cwjzrelUxfVAOCFtyg5YqoJJS+g4rFN+A1uLxDGtR959
Uz8k6qWJ+TUZQdMjqvAWR2Z7rAWujIkvCSJlXFyGA+y+TtqiiGCqS9c+xLto7Bnmwgg25xR7Or4K
BOI8Kz00gAgjBDGNrCMqf29BC6tSQgKgUQ237F6HUbt2JD3+qNB9YQ6hN5i09oyV0J0b4beiHAFz
HsCgV7sB/44bY05CQ1d5MJy0UwLKoTenwWts/i2SBlaos7juSSWobAwhWqe/mHV2kGiAkX69z6qq
eGo+7dTCCA4VxZtlbo1wV5vdPa3b4klo9JFRWbYQS/Zt2t8jdtwKO8gRN5lPPAFkOKfLhxNPt1bY
f9RWyuxBVSPCP48V6+6Zw5liENk6YoOoC5X6YDwnlcVTH3FKFAzqNCCMONFzgHEmjL2FSTl8RtSX
TKG79GTDnKEmGFymJjeKYL6mGfGptRm22D3N8azwgzB5S5ZhQ2vUAGcyU50nGqHDKRZVUblLZRF5
OtL4nEhaJtzTQTnKOWPT0BFyMVlOXrYeFvoEBn7ILIlk9dYrG+TJEDLpkZfZRSAxW6K53ltz5c+8
D75mzywfQGI6/XqoOHqj21iHWtZr2pTUYAt6BYa8nKVz9c2kUFKKyFWVP8Lh4lcapOMxWvO1EO+0
GHG6JbKv6JiRSGzontKzjRtBiM7PTJyd6uD6iWBL5fatVQkALRPPtmbUp0VJvFmeg2y5rbMq2mGs
hkkE4gHmm+i9KowObaT3G2WZv2U2VpWBGo0NVwB0GFapRGy9VmnHrwBLZqTvDUa4lhwqyapsK+a0
nVmexGwAu6rb1OtVUn2nlwFkVVYqw05qyL2VuSVMYRy2HXt6wmlsZ2kGOYV4mTHOBud1zGqBTDCR
i8AFqZEMsZ2VStE/VOs0UjrYbbSkcSn/LpL921VpQTN6iI+BEynXBao9Xx8Q9MnsrUvXkhRXICGi
hEZElHEbYWCQq2S3uIbGi9WilGuoc0jH8JVmuOSO9bn+gyxJJj8d+h+TIC4vhLlyiMT4CIlooJVL
GHyR6rslY8OoUqRMvN+unbJp2PlGK/UfSGmXHa4lBDMWSDFKBPrVxZ7pIyI6I+tcc1UF2ZFzTX8c
CO8IWjnAYdoxesR1Ipplp5vx8EyuT7uuN27Jk7pRA+3UljNRZrkBXqOGZEKnjPjaWT/HJddhM8go
MldRGXwuM965ELU0YW7qI3lJ4JRrzl/hVOz1ueKkKoWxHQRvS1xBj7bbbDtqxkMQo3BdwlDHUiyO
dNdJJuwEaajJCmfJY+rLFh5wzqQlsAJ2/APOUOgc5n3YqB5pqKTGMBwIkpqYTKvfR4hLfbQfXFwu
qi38bW21vuwonC1UlNlHrO0y0aT7jlhXQ4JQrxfyhOzCH22HBCCnt+AXY/NWLc2fikHd6Un3YALQ
Izwh8Su0ips47EdIz8wmqMtXorQLU7k9zlovfKuWBxhAzMwpQK+AgwqXYDSeCJFtm6G7B0pEDAf6
/62OP960cQaUdbM6oocnNFg++FN3aWEhm3ND35ZIgYph7XtamPW+FsRWkupGktamkwQXK3SRycJT
GeXZzqsIVOFWysAmoOXtoQ10byZxj3ENeeZAhUo8ySce3wvcK5JpItzbcna25VgIv+qZIDNbeA9I
6iLDg22pMc36TDmLFIJky26Elo14hOmMw2Gjg466DRYyGZFa10xk3hPrzhjy72Q0ip0MCyb5yqXn
F3SRfS4bDi9Qt4jBMG0/xuEtLFzRjj3gM3dyTNVmgHIEAgzUk6vG2ud/YF5yfEZMeiOItTFruUWi
rVkSsQbqjU0s8yoyrOewIh2jOkRWcNURQ9oIbUS0Y7OV1TOTeVq7xAODshRZ99itJG2UETN7ybQt
mZrAJtOuKikumlFiQRgeBUPvpx7NFByrsz4zQl0LaVrv5lO/ygOWhkCW/mQMLcnLuhA+84r8qmnV
0SPm0G+xnHvIcl84Z3yoWQUlxkIpq0I6KxhCx/mUIkFZXKfvmUTjBSdteQ0QNqoOVfiC+9gpZ38M
kQ9OKrJiDpCnsWISxexOOegFZmlDOveF0uSbqt5zrtP4SuMHgmcEYT2sRpumKS2hoi23Amfcg5qO
x1GXt5VSeJlFc3cWDzr6mSuQ3qAROipDS0Ufjf2sQPTYIV5aJT6jTaoGyuMNHm+C5eh4ENm3EhJC
P0zG710KmwRowkxAAZ5sRm3A4AxYebXYT5C3rtJAZ6Eq2nu16J8a+Z5GEe2LcFK2Zfaagpqnb1Hv
qrQ9xY7THGJ1oo0VzmdtAr9DTHdQRtAIRPaW2xWPj9LvzXZKd0yISHFy4A+VKb2aBWPmpmwAqKQC
VXiqsRTkpnjp12SbAEm8SfIQa8n3MloYpeE0QL2H4LZboP7YdoCOFL4sccY6Hf9t1UEVXb71OoYS
JYgaWtHXY2cTZhSr15qqIVgv7B/J2Ec7W3CMXhZkMJFwcOIpzRFXcwCaGQuPXn4Axyo48FWxK2kY
0s1dhCuzP3IGjNmNp+Bm1vXKZzQkm/aRagnyFlxmZomI69me9aYdSE4GNctLyVk9Jl4RSWavYWjt
V7+RPjEqW5NYIbq808SSHlGJCCuh5NRl88r8W0XN/5otmXkZi3xPCh7BbvA/KTfTt2XNwmbe8iKn
ixoZYk/zG1sMmy1bypEnrCJaLXw0dfNZCHET2/VLTKbOfWo6pJDxju3alKGo9hSOWLCCmGNSAIKK
nK9NTLTrdkzQjzszU4+gHaczB4eIY2scm2crUO2Nk8NEmeJycCUbdyDhGtNlcMsw8VNE4tPY8lSn
Fplj9Cldsh8jn/NZsYVqSncMASpSse4aSLLuaipGXMeusQMHeryr9annfAN5lH4nDdihxTZqEd2V
mdzdYqSDTBpih2tk2rVri8NZunwbzvoa881iSowdwj5jXHXc6IAnC+AgR+GSVtKbmRmmpxQxjZWI
IRkBRozQpNrtSXc5x4TCo28hKmKsJYfRKXWRLdAIq5cPUsdgGMFFcxRH3WlddmNkac1QUG0gFh2w
gC7spHh9wE3l4L4NEIdruK52ZY5F5S+MxHNFhEd9wrdUaH25HYGf1fGbgK61a/uYboBsk41MclBQ
Fe1kXSuuw6BkPJGik+qtUznp5VFPGOIOwcicqd4NOYf7aEXQCqdx9uM4k5oDbbqchswj1PzTVtAj
Dr1MT3Kpg6PBozrG1k3XWE81RlZydet424frya7lwUmS5DEI8UbhLb1nT+HvoN7velBD2aTn2Kcj
upmmtekquRFtXx/1G40GE6GapjvmVe43a0/JKO/t2l5QJOQfkodU2lnmFhAKrqabeday25Cc3SIQ
CMq0xCWx7NZSR8l5xvneKtm140TmFUsB05L+UTOb2ylT20No4RgI1erdiDGVJIF1j/feX4iF8NRR
1TfO4mTeFMDYykJ2dcNGnjur8kNl9x5HOgVzzfZiqJi4I2WCA6GF+dn6MCRJS2ArCKdtgbRDFlgM
8pZwbpROfwgMRIbZDG8xcxDyqurK39I8DnE1i0a5pS3ZHConOoBpGT1kooiNnZS2eg/BqJbTC+Fe
eIlwOJOAgIodQ65G2qPiTkXhHArlQ1WQrYYDs2grHYq7ETex3deU8ylxHp0z3Pa6AzlxzmrMZd9z
hq4PREA2mXXJdQhBQWpuyJvYJwE/sXBKaDuo5PDCMO1H6uh3yQi+KyEjNpgI7ggH5oHkI6tYFVWG
+dCXarUnej2s6yOZaFsGq+xXLYiOHouZ7wTFNiL4m5ZId8qYzvpiDt7DxATRkDBU1aePsNbJMl1G
pLk6anFzWtXtawC5agG/g3d4XVqLZCg2DOdGZiR0Z0xttAErl12rZ6FNZwrwb2ET31YVqlvwGKSU
19bqI4loH/flbR3nZ6OzVyLgClkU1k6U93mizu5sKkcTqRgmLmqoCVnD1DjRiTMaFWpYSxr2BqkV
aumzSdX/39T8o+gwE/7G1CzxG//fTc0oepufLdDr//tPR7Nu/NNUTVN1dMMwCEgQOIr/dDTr4p/C
dPATw1GQKMYcvM7/iozQ5T9RTNJxRH5p89/Wf8RheY2M4M+TpjBU2zAsOpBrBMX/Bln8K6nhz4CP
8Ef5r//9f1jvb9FPdy1BFqtf+afMCPpzto6t0yH1AKe8tX7Qz3EHOS0P8uol5H93cOu70UtfjQ1N
546h6xW9Ojd7al1t01yxy28gfn0D1PFWvv10r37xLbQvrur1W9CKIRzDxt7NdWPg/vlbWEJETjry
LVovAFSBzMdVNoDed4U3QqV4stz/6gMd21Y5B1vS+mLjnoM1/6ntxAbNJ8GdW82nXKGLeDW7zYYF
5s+X5s/8kF9c4HoXv9xlru/fH/flLrNaJFMZtGKzkiLMHoRd//ibK1pzKf7jI0xVs20pNM4ia0TH
++tdXIT87No/mOBqS6jQpyCg4DK4k0sC9U16Nj+WO212qYpdzlR+XXnzf3VxP33y+uP+9MmaIaL1
ceVechYZP0b7+99fmvj1pSEbMMg20biPf/0A0QPhVYCdbOYNKdDIrffkCW0AnLK+0w250p8m39nk
++4aDNEWcjvus6tqJ/fxtrrAnfnNjynUX9xqzVF5aSUsAtP8csHA/zOKMPBZ8Fy9la3m2jvhLXyH
5LM4ymt9Z+1wXTzzwmwpk+PK+/sbov3qhgjWC0uqyA5Vw/zrDcksyaM28brgRXanZQtmdIO2rdgM
1X79Gr27eLPu5tpd7P7u6tdX8etz9vNnf8lHKS1zHrtpEICPLuhhMZ/sZsyWv7nCL4EyfywIP3+K
/dcrNMd0qJHj6xv0YdeGF+yXXbnnlOQWm989vr+7oC9P1zwiuYxmbibSRfDb022J5c6Ip+u/v6Rf
LQE/XZFcH6qf3hKotMugq3yMiM5j8KglP/7+z9d+cx3yywKgJlgRJ4AWPBQoqjegI3oAB/hWXCIu
NrM7nfOUUEjvd2vp7y7sy9uAqbqQ9rp2kwwtYQENOMB/c2nG+md8feh0yxSOrbGcIET8681Tm9hC
4JBwKF5zBHKkQ/dzhyqeQtoZrvoQ7HG5IGOvpL1G5XjjQpnU6RjJkHibHI2cd6dFSRBI6N2cLj5h
HBhHajwbREQ4fbRWaHrAUJMXukY2rWrF2kLLotM5yxnlaq7CkzWnKwFX7EEbgjUE2GCWLiFS2oqV
H1TFeg76Vc0DvaO353CbqYPAgkc1Nse4mkxWjdsMMSU4PiuHeJmt5q2aAwLary2UdZ0iMt4PK2Ng
GlnZOlI6XiYMetspowFgaWh3mjhIfH0a5iMTS8UPjcZ+JJzhTW8B+uTMuvXmmA0rUl5HbLnoCK8T
+KhZJtHrTpgY9FXzGtTlYc7gO9SrXqSvGa/ivKdELQVE+GKIT1ZG7H2BwG6oBleDJWkmKoiuNthh
THq3bIQAw7Aye8hHdmYbkWSd0ZBR9deoV/ZZ42y1QPEhY5CsGt8uNqPKBLKro6EkVjK6s/l9m2fa
VgIm4K1gtMTUgwYNetzcDQ11fF3mJiDWvfHaod0PNp0oEhMfmVUTpSmO0TxcS4cm4T8MhVZJhRVx
U9ftRzJ3n7LON21Bb7Md6v0/RkqyMbJCxhJZQU9x8klHvuvV0dnoqnHC2c6svi0B5UXf2gV0YyzD
U6UT3WYlVNMYsj8Ifbv5R1NZY6kiq9hka+SQmRDHxEDltTZnZBIlbY1uQCb/m+f+V6+0yaLA5spM
xDK/vNL//vKLsG4Kvou9filN0rhM+J5TjxOY2unTZC4erZciuKZuvbiAq5wX9nuu+u+/lP6LpRkG
DP4pth4KjT92658Wsiw1nLjHJUAMxVXtQWO7b07ZbXOq/fRR3zKfc51N9xnvqs/30FM26b52q2Pj
TZ5wJ0918y1O0tu//07r6/9lefjLV/qyW2AK7yoQ5HLTtdMunzW/l4UPsPsKSGgNeHSoNZ9gvj/D
8/5firq/fOqXRcmqx4xjLp9acuotsbnACv3769J+c6/1L5tGHqTWkAfc69aTz4ZX7rLjtEFlePP7
fV1bb9Lf3MQ/fvefftd+bLSMEwxJYtj8rsUnKdF+6scH3pSd/Q6q51Me1tpKce3fPFK/OoT8fCf1
L1tI3RaAMkyAMHADzquLdEuG80a7Ci/5IblBAvLcntCqucth8tZTSO835999if/cxogTNzmesc9Y
OqXVX7cYUL1hhlLW2FjtxbEesqz73Y+5VmV/vcFQrYBYQbFaz3TyyyEAJGE+oBCTm+C7djsC2/Vi
H2ZM7JHn4GXZIXjXN/if3N9t0L/8XI6LNrGAmql/TbRLtIBwgYa7W7CAV9ZdEt0kI9T2+u7vn9b/
XK0cymGpOsQjGpxMv1SlABwQwAWpZIl81oQ3DfCx5Pm/+AyNub1pavzH/FJ9ijCDMaz9D2fntdy6
lmXZX+nod2TBm4jqfiAJkKCR9y8ISUeC9x5f3wO62XklSiVmVWTczLh5pLNJmG3WmnNMynCT+j5C
O4mI5WzGZPX7KDN/7NutYuKUjTlIkaPp0fGw1BQfZBy3qt3ibgyv5g024fWLbksWLftQeVOfmEx+
eNUtRZqfCkUXQWSaR3OYGmnTAIad7I7N5CA1RjzACTg6I/prY06nnsUfviCLGAfujzO/+fFGfnrZ
ZcPzmgbdyHz+xYy1gVSuLNRrOv8bGNlOZsNYOrGanRpy/vNPQ2opbChfYsg6eY3G27Tanbhp8005
er++fKejNzinl2YmGsBNmsap/fGdOPcG5VLZjiteLOfUi/XDA49r/aM+Y+gzSeHrNyIfq27lip3v
rDkeMEJqNWg0MjxOfDH5hy9mKBqBo0g0dEs/ehoTNeWwN6s1222xN5xpJyz9PWroVbwq1qdu0w+1
GEsxVJndtmEpWFePNh1ArMXGKxhNvextaTUe0nW8lNsF2XU7f5W+nPhy3w/TX4ebv/ynxyLUoq7E
ozqf9Eabh2Nd7XpHd5LtyTfs+y7B+pjeLUuaD1ofx/pPI9V6gRUlpQiDKM0WL/0z4uXPCoezJRcU
tsxD7QAnvZH3kI5OHP6+vd06ZRmFmYQYIUvTpeMJpfPJ8DCLdi5wDavisV6b7rCUlspzdPp7Hm8a
jsc6eiwlKR+KycPHku2Z72GL1M68chfL02dn6fidOx7r6J1rUdkUsslY/TJzU4ow7FEoPdNbX3H6
WYJlOvEyHM8i84CqxkvHSsoErR49nWQgFJIXs9/vMuO1URDuDn6tnxjk+Ek5HuTomZQsUG+QFtjs
u/4m3Tab2FUd5vxTM9ZPdwq9h0xpi4XTUo+2d6OUSQDKOwQklD1TO3Awx3Q8Fpj0N4iCTrxp86f+
PD/O30ojoNckcBiM5nEZTTdys5QDcm7G7VweiC3uFVZjR7I9gABOdGK8ny7ip+GOCx79OJ+TS2m+
iJpTr+O1tlYdcROtf/9ax7ubj2/F98H+L0L41I/XzX8dAEWrQjbEwU/nBNjhPCs4Ef4+1nHdbR5L
F5k8LI4+1KuPxvr7EKhJY7qsQEkuqvkASPDJcxkB4Ynnw+HvY/5wGXnURVDvRBJToD/a8QioLgkv
h/0sbufTVbz2XWH9bzyLP7zJX8Y5+m7WVA5pm1Lo6BzFmVzPhV0ED6yvz+ezG33bDTkRq9+/G9fs
2zNpkYhhmiw0HCW5rl9nf5AFQQFykRzkSLovI+tiQihNOst9FYrO1CoOGAN9VSf1bSeI4nkXGc2l
pgniDvDfupomZ5ogMIaons79fGyWcdQ/xiPxkCJi2b6MnVDn6DB2O2AY95Iw4fi0bgi6G6HutMoK
pSTJJBPGcgNc6lqXRxIeS+auVBoePaMWdlZQXklxg1M5/wOewG302TKo1mcNWyjHb4PBrgz600D0
t7KXdxvMbfK5H8aok1NEryV8amhik27DtRlXRBbeSnnxVgGvX9AC12j2xmcdrkm70wyM7iE9xFzT
iwerEbGrynurs247PW0BXyMOz0lUplqUbtC3nqHk6JFrolDDm3sf0ulYT1kHkSY1XwE9Lykq4A2C
z2Yk1MlhVyDvDz1/XYkWJ0iwp04vGsN9BnvirJxzgejPP4uTdkPndl0kJf1m3/qTSFNkC+XgToqu
IXMmCC/MVBVAZ3BJJoyEF1IpDpjMSRkfkQiMmOLxiOK4git34nn5PoUB3+UNnDsBumYdL+HU+Si8
t730MWES1naeL9OlcrDW3Vq8t/a/j/b9bf862NFSU9GtpT1GcGhnuHpxpXB74CeZFs4d88Qk9v0l
/zrU0YKDK781CQqZiC8KzwWgYjXFzLqkfDcuk+ByrABgCw+/f73j3asOpezztTx69aK4ljL+i1zU
+kUGPmjVL23//vsYP+wPvg4yv/+f9lxy20RZ3jAIZ7TMlW01Xs0VBRLEaGevZuS+c6qe/20De/zF
jvYkXYoIIpgYcy6Ew7dblLdzcy93kcLcnjoDSN/Xn6/f8OjUGySaF8Ctmpbq3J2aVkQslEsoNBSd
McwuREdbkqoD/MlGsnPi6p56HY7Whkqsk7yNGHtwKlcQF9GKQ+oWE+RyuKX6dapE8l9cWQokomqI
KsWMr3dzZF/bDu0saltqr6oNSeJMXxAavZEXRNH/z172v0c7urIm4c0yoSzM2StClbA5Oqi34dkv
xX+rR/vz6/73cEcX0xjJ3/EmhhOEwA0DopeRB4bee9c0rz7awBP37vveb35u/h7uaL2tKk3yjJzh
cBvw3m+kTXbvXQ+2dBc7p/ZI/8WNM2D8IkKA2nA0v6jEamX+rEaM3HAD8yNy9JW+YGu2UbFQn6w4
cfT98dEEg0jVSZc4Vx1dTUGXQoR6ERErYfBUj+Nj1JjqqsbBDK8jQ78F7WGNHA6WvwLSWAhVEAek
C3fEUcglS1rFQ2ijL0YZqa4NiF5qFW97L76Mh2ydybBkzLpJbFTdGFbDKj7HbDRcWuDokP4TYVlM
BgVExTRWKnJIoDcrLarzhUU17BId3YjWsB6urDgm7JIIda1TEdnU5Rqzjmmncr1pkwbT4hRBcJqu
ak13dPzZSI/tpsWADJxugQg4XoxySxu6FrahL19GausqBg0VS42vUg3X/0fwa+dgBtght3zKxZYO
Dl5Ngwy9Ogr3RZ/YHYzoAqR0UgPzaZKBOFlvAAJlQvoLKr+8KMibWkBfDjadOBqu1gbxmRTRj/L5
sG6mqPbUpfpeNskXx2SQbbQe0EDvwRIP6l7ctHhEbAKKxgssY9WBdsiLhJNdL9j4V6U2OoKApjcA
V9JGYn+BwwVNlFlKLh5o35aFnlb3jBad2nMcFSOQhVlCTMCZMFlOoncXWu7hUCGzeI1T9BEWJzZU
YDVxZJnrTCvHC+T6oiPFMZSGOrTbuXkkeCkhMPSTormxZNBhkuk0YfGFjqKzhxBlN56bUenclkKe
SYqDnDZogHVMzgR+r81hyuE+0dIiWwJn46ghfKDfRaPQJcGcgAgs0AuDnhj0+T/EE63b3nqBmmDe
5XP7TJ4baQIxuxt9bq41Ph09KPKCM+hpc6uGktPPjbh2bslp9OYAieMCEaAYSFqXrHyhCFCh0czL
U9iq47TXSdpoYv8s9nt9lxoEd+dz/y+eO4FY7+Ar+JCo5g6hRauQbLEHOdN3U3EDzuXVEnE69Q1x
8qE/wfaOLrq622mpMhsc6DpG+CsWog6UZMpobsJ58bghPunPJlR0fNLviVG9t6Jw4fPuPRYcLO0i
VCE6YzztyzDf+3O7k2QidUfK57s1t0LNuSma0R3t6/JPlZo37dwzzXM2kR74P+aNt2zuq2b69N4K
yKIJvi3+VC0w4kyGXAYKb0TSZiAFJe19TwjCsylOZ+RtT9sUxJQwwrrs26cBoZqVE8SbR7uaJ4HE
6rXkJQ9DjuhZSud0KjyPeHUr1Pq427WcX+tsFLjOlAxbDMNLIDl2Y4k7v4DxHT5UxbBR0XhT78NU
FC57EPApxUV0RG6MUYcS/8Hk6RuS1Ma9C/KvJm96tFMwCbkY2CpEmox3uJVIKxvFm6SD/FYNFkwR
/zBnOaqq9icLhB3pJ4s6qTalVpF6qtipeTVh/18Y/n3VgCAsz8XGeLLUdt2WmPtQGS7bIVsVIwjH
rI+XhglialRHl0RAJ8BS2fB/Fnp6R6/aTkvfiQ2KJpTMyei9y4TxzMP4qgINpohzUXesdTyDo09c
+URuTTxdIkV2lVx3RP8mK+YUc88NLJi40Wvp0e/ujZ2uEJZQEkqEuXwboDYS64GJ0tzB6pUcI5oc
NSRdFD+6WJZAia6x12ymRnYsjc1uB3kgAcCRPYkgi2IaQhgWSFWHriGnl3HakUUbWhi4UmVL+Blw
q2YTai+43bc1GV9D/y4K9+A4l1p4xQZzXbUQXjzF6dNrIzSwLxgg9036voSikkmqQigQ/ZSUhXYt
IiZJO8uOkLrq/bNVkYg4J1iZ9W3QROscVTBnxI0fTw9VT9lajFaq+TCVnLUqShrJU1P4mw7HT+qR
hiCyfpucoiqUl22s7/UmXI8I3YMOhWRirE0lZBRM5xh+qBk4TafIi8mUGo9jUs2ezSIJE7hPZbJE
R+EmMkLowheyemGS0oe++YXbRIqgwNQDb0EqHuVcE0Gc+Zs4IEUC1T0iOuxp1nVQpgeB3KcMsKJu
vvG39+DGp8eIGMhcIAozVAB/9MPwKMUBcXgKzKBQJc1WbwJb78HpaFkt2nKWm+C51BA2YuMzbc15
cKnfOGOT5q7SWtZ+giN9braQE1shvVS88EKTPdkxKaa5iayHtz5IFJj8/EAtx1B8vbJZsclisg6k
d2XQEwjQ9Y6E9JXZxrgiMj7xFPj2GFcxVNGI+yoFwpUSTdGNntf9TTSHlULUK4n+DgEAasQpnovA
QiruL4mbmm6kJLtzbOQsTURVivG0QvfcyqCqka+1f5lJErO5TiT9pW7HWxWmyhL758bzprMhrPyL
vizPu4ZfF/E8gC1WzgO/dYU5ZBt8jxOO3Towo8PUVPu21TeFgJGxELzzxDCeR997SL32upUJaUDQ
PcPl4TB22k6ziCsSTExXybvnE0REovTKuOjwxJKSlN7FJAiIDW5VVSNTUEk2wLyZyAxWEjSXS7XE
txCSm1ZYmlu1CmDTxvgzlHAEwVZiWxuIu2jLd0/LGhdJJ8EnCLLl2e0g9qILYuCGWwub1/cvRrLA
Q9aQIot3RtHviogAL10LECKEwMl1Yp6jilU3yKYOrlEqbVRCYeBKvFe9sNZDZUv/CNAK/jMQ1SX0
STD+ZcGy1nvgajIAPvJGEeRNMIIEmyIQHHG8zofehYm86esoJtASqYWX71QfI60RRn9CecQHBmlz
6sxrsZUeQwIt/d6CD1jciVOOiD2t7oZQBz7tv8Wl+TCG+lkvibfyoGyhiO2nLvqjtdgOSWlnWomn
t97TXzUN4ng1YZEyeIqjkj9v48w2czKzZQIQOxBqEEZAcvsY6z1/XIL62fqKINkg4bWVWhXw1iV2
JLIu3gmGguVmbAmJRcqZkMitdvkNWd5I7NlP5MOlpPiSW8AGWPTGsOt0zBllczvDo8gSXFumtYlT
9VLqCgxtE3Et2DTc2pQvvcZ4rZkYMp6wIQ+ukFceJAlene8d+OmXWrDA3idnfV87gmkdaOvdy1a0
lWvis4boTMsQlcnWTawVmNpN6SaUzJd27EgHbZuHMhPYCPDEgF1J1I1lgB2qpe6uEIqNwe4J3ZAV
ubJJT2nS6jMl4dkstBGggBS6XjCupKk7JGqIADC+TeL4sYe2NA6ssulIVESHPAn8lE92VhXwypmF
9MoKfkOcG/HosWCABQemS7zFQZKpj40VDPpizO7xN/iQy8anoR5vil5Zj7q2anScBDNgACYmVNeI
LUFEskLQ4SALeQgiTNM8CEghSMKcH8ShF95Ix71OW6MnYbc6U6bxtZWHA+HrJPkoI2r4yNqmYvpH
xO5r6SE5b0D1qhl2CVFn2wT9DqMRjIh4O5i9CT5pojlaMGGy7uMFgQKH3f6l1LO3jmkJdHC7VHKF
1amcdujI9mrfChtqYc4EBAgQDiEEQkj6C8gezHhLMxg2up7eJhH2hzhocQLUByNP15qQHGLjPR1Y
oRqtuClVccOGlTNCqXQ43GVKQaZjVO2LVBp3pui/YpMEAqKLTFqKcKcF8ILNZNx2g7K3+vwQ+OUy
6o0njSU4LpW3sINsSjrdmyeOz3UbPfUeR6BIopZm5MKt0hNHCtv0AOgDW76QXZctEaW6eSGk/q6A
ybqKGi3ZlE1f2ylPdNXqeIxqfDl+Jbue4Ys2XmWRChwgP6lv7yIWF6HNnKrn7GMNlxVZ8moVPQHL
vFVnK7gZWxvcnTs5ie1UVFZQMHd+Q2zbIBM/myTmo5GrE6ukt/YJklUz6Z7FJHNAjJZceO2OhjKh
KQ0aoAkDYj0QzpRFN6GOJdkk2AAkFAnsFals7IqSrLyY8vk9n9Irpvp9lgmOFpJE11l4XZJsB9hr
bXbmuWiKrqSx2Yo0doasOHjGRkgknVg5AQxvhT3u1HmbSCHros1eRi1ch6PkxFnNCS0HsQitx2zu
G8O6pxW+ksp2Ibf5rgyTc6JKntRe60AqJBHrV/AQRCB3mpxvFObCuhQp4bQKepfRc8DDAYchRHEc
Mtgf4bPUBi72m3NFb1+rSMuWvGcZRk+88amomosQdiuIg/dg9KGrCP6DCb6qUhviBmpHzUAYGR6N
A3CoLK8dH3coiO7NueSkNQEolEfhEVEiGfX1WYlVGDDDuhSEx1ANHqMs5rGS3sI41EmPai7xfD0l
1F2dqE0cKdXw7xBkkhGG6aslaQUjqC+rwLsjeqWOI6nOz1T6o8sK0ohKokrRKXddrj2NUn9DF6Dj
tBWemaV2jxhQWAo9Lle9URE7e+lNn4+gBzX2O11o3pBAQIgSZS+eEiKroiUKVDVlRyXVbAwNAZ1f
paHYNss8uyCdh9pN2J3pDWKDrh2DjSCYl1I8mBirOfWqRT277sKXGKiBU4hsluqMNzbWh2lV4cvb
p1H2OPqt7KZdOfJITzRRIRWd9VzvFXKR4lwLMSrU4Uo3jR0sBsf0w/dEK++ZOe/TwjpMeTAwQxgH
0YwcqaXvHEXhlRz6Tz5x7QmKiZVB6FiXRiVO9JYIU1xgEAJuCeKByhDgJw5gF6/JTzeBJ9Qwd+mi
leZe5BsaUhish6i48L1gDTKNWNmQzWamWudsRNd6giuM2NNLsW52SEMVOxL98FlLeRyHIimu6jhK
ZirhvJcapifRhFENj+BKK0Y3Vobz2b+M2VsgSV7rJ6Y/NqwA+BBiysN90Uy3SqODBAZoN4arSYMi
hBFXBmwooOuEK0gZy5Z73xkGzt94I9Zy3+19NXfZeTx0/nThqyR+KoJ5oxTJncoyEg8iMWbmPkrK
KyHSr8jWOpPT7CIY4o0QVg9hB2ZAk4UR2rP6PKpsXEMDrz+UxUtFKPBWTk6pt1dGZ+4KlZRP03sF
LchyqWCfi/Vuhvm6UitdRkEJlokkzLEptwlZqIsB/oei4wqdimDf5vE1aV3rIoByoRTAn2LDeDKl
8sIz8d5VRnheiUTvSSDdkMET9CSGRIm0+HnTPNsyVe5nX7ExtteZpz70hYQblHjlpUpy8oIcc3Fh
xd2zmktnvRU8q37uelq7ZlaFRKof/Pn0JwJZyLD7T1V82WWz946jRgbIz1RKd0gG4omqtZoM+26K
L7LCsiW1Ili9Dxe1pbpBUlgLjx05L0Z2o1n1vRTnl4nQHcx5Ryi3PSl42UuWNPuxCdxaa64gprBM
ErvLzh+qQS/wVhHbvfdqf0m88Foz5LPS6taRktuk/7jwv/RV0WgXVR+fhVgRx8Dc49fcmx1ZF6yi
i3HgAYum9Mky6iuO6eQKgTSChQ4gsQhQHKlA0TrLaXXl1fS1+3Boce211pXgSyVvo7/O56yUYS4s
qBxclohXmfd6rkouFq5mUgoB6IMyFOcrjjgDtKq50fFXV5XxXNOjW9Zeha5aIvkpm0YFAByRBXUa
kUPfqgEpC2lulyO9ucHILXeG5C6HSn2jUeWCn9wXotzdQ4kq8f1Fyd5LyCQh0DsA7kHMlFeqL21a
tweyTGvSkept3uYlcAi0qu3cXzN45e2JlhuSHQRxA3mBml+/FX59W03tuCpgpzvN4EF3ody3SBTQ
ykJAMy+e23rS3ODDyUvdZ55JiaUe7HruA+Ye6Nq5M6hAgp/k6o9Iy5Dn98rLZAHmt+q9lDLnYH3u
MiKRY9WZO4/B3IMEiTWua9qSGqt1QJvS9JodUJx9R/uymfuYv1eef+j7oH0RJdmSVACmxy3XilKP
KXsWNyL7E2Hyt/7I2YnW0jeDCi0YRaNHoDBFSYZ87EWwyk6HV4fsvV9OTn2m7bVN5Mwyx34PGfaB
+AZUnKHDhu737/aDzgZXjAEQA5mlhAjxqOw8qlKRGey9Pno//m6WHWB2X/ZutT5ZVP/hQn4Z66iC
r4cZx0GLsWbrnLSP7fxtVnHMLcn+gunGHmSn3Zz4gnNX7quIw6I0hSpLMjURKczcSfzUUPODrB8H
QxyRSxUuyRDpYtrF6x7o4kK8oXa4Su9/H/GH1uTnAY9lHJGhNDC3GHBwun2GmggRv5tsjVP9kB++
mIY2SkMjhSJAPrYA6lMlDMArYEgvuxWJS1ewvO34UK9Eh1WiOXn7Zt/l8ZXUVDoiiq4rCD0/eiaf
rmSKF9njzEzg5e2A3rhwMOhj5DjMetxso163K0o/S8ulFfFcOsWBHPBTqrAfeof4x2T62QjpDaSE
X29m1SktvD/UU8Aommo16ztmt052J3NuXwxLKKtkSs49Uvu/fVO/DHz0FEVhXQUtiEXEHpVbr8mK
RJuTOicldz9cY8ZBuIg2h86TftTCq3wz9qqccUDnf+jXRXdaTmi4yYtenRIc/dTlMiSaXBSzTItX
46jZ3GZdUigCUau1Pdo4xB28O1TVMD4Wa+GmPdl+/WECYLxZVYVoHOH4/OefnqBu9LMA+CDltKdh
BdGHlZUGLKFX0D24d6XDacZhFfn93v00uRpMPIaJBkISZXV+kz4Nm1BqSwMTHZd6GB7k7bQqt6Qc
vOiueC6+EsGwbNbBZXR7ymQhf+tYWgymzo8ra4fIN/46rpLXejIVlrgM4Vy8CufmFpM9smhh2d1T
07X5Z1OuqnKJzIuGt/F46gZ/EwvxAehdWoZBHIWMp/rrB4gybPhWZE3LEqpMpJMTQinr94v7fQiJ
hUtFf63LWDw/4p8/XVudArIwfUQENfdiSibISUvHt3kO9ennEY7unl52yqSIH6vGLK8Nba9fFDt2
CzaF9p1nK8WJr/T9eTka8ei1KPuqKlKdEcWttDooG3WZ8Jhi0rElO2LUpbjI1qfulXSs69WPRj16
OXo9MipNYVR13bjxdl6H+9UsADw1ycxL+pcVcR6IKQYfLh4p80Og8emWUVuNyAZloJjCCEjzYLpS
CGaopE2oPP/+dHxfMxiLF0/ETKHKpqgczWfpVIsaWWAUJJf+s85iAazVkXYxpYhdun4dlqBzsu24
b876vWLH556trX7/CN/mHD6BCYSe0GuNfz4EN5++rZ8IVuPN638QPRHTsqjyizA/tX37ti59DEI6
tzl7ERT1aF0KVXUIxn4aYc0uyp7dDThLXrnQFq7CpXEpPzRn+qsOiGvzz/3Nf3wxVf0FKHhF71aF
ftAc/ev/PYSvVV7jwfzP+df+9WMflIO//+28eMuum+rtrTk8F8c/+eUX+fv/Of7quXn+8i/2B/nh
sn0jeuGtpqP//1EK80/+u3/4v97+HX4EOIdPd3r++//5e2fP6dv/+d/LIK/659eIJ/Kvv879g21/
/p2/MBKS9Q+EGxYaPrbtmiYa/MlfGAlJ+YfKWR2AA7Le2QzOYv5PjISq/0NTTF3h5eBOKrh//oWR
UOV/oH2gts2zLJmWqin/HYzEx0v2+SWUcObLKthiXZUMoBRHUzPx3cPUGcyWas0OuLOSZWQS5ZVP
0E2jrO+oPxELnJVkEQ+w95ex2RckmJEhGDXhg1WA7apkYtqUrL8kzU46IeX7/vlQ3+tAJlSNC8Gb
c3Qu6HJOhx3MF+KpCJtD/jnVxbig/PIae6QN1FFGQ0SiieA1mW+3SfCSyPCAONd3usW8RehoHoWX
nb78dJMv/rpCn/kb31x3Eh/MwmgkGpbMhzt2NmdUaUBwc8jtWyhgZKqv5CE4SCJNWm0y3BzcrmtY
EgohY3iZSNezyVnxKeADV/MaKmvApqcgj58StCsIYhCa+d35iQ8pHh8C+JSqhBWKDTNgQQgTX1de
T9ZE9BOAYoGRT46QIySYAkCR4QRTiEOvlbm5KtyCFb8NtMQiDpVUpEaNzjFSq1cEJvmcMzndN3X8
Z+in/N6PvTNMxQ+Rn4IkbnQQCoZXr4wESaDYarRVw1QgexRV7RBKVFkGKjoFxeJNbnrxShag5dIp
DGhWauLlsHqj5yA7SVhP5MK2oT0ome/WQlsRPWHUB13s1oTbGqtJUZKLfiBrEraok5bGcGgN4YIX
haa6EZsbrQUlTczzwtIEdEYkkS/MavKccSSkTTGBZ2qDtONWbnySHXbwiillyrBWgfHq0ANJh22H
Qj4nsK4UkskhjZLkIvLiFqWUN3QYyXIEMrRTBMjzZpFvU4OorqATqrOCH91CcFtGk0x1v1djt/an
HtR6OzpNk1IZVugEds3K8CrycukROaHadwshLio6FNXWikWQ1GJOsDbIIVpLEd9artxMp8lO427r
a7G1RhZBj8osqJQoCfXF8c1MDG+dxNPg+Co8vLFsYEdL2V2g5fvYm7yd0Saac+Khmp+ZL1MGzxSb
ONT0VAkQfx8tMhWnvSDVRWqZLQkJHSZirVHXLalqrBvTes6s5CJAsO5yiPqCN/zJe1CwMTDfh98/
yoe/9PijWOws2fcZ4ny4/vp4m6ZspODrhEUwNS57UNJjUrTUU+vkvSTtEkNZzGwFp+2nxuHBvxNQ
QK96Ms8pOqNhkC0YeSTRI9waizlA6dHsDH+bJrVOjdl4R0DlE37a2MGIeiXNo5tyQt7So8DpDfh3
4ljWq7wPgMpFynWoR8Sm9NUpt8nx3paXGHMmICK20fzP8arOPFSJ1QB43vKt5EAnu9wJV4DkQbAF
KsZaDg6Bqzc7CqubTkYCHsiJ72Qt1LiGBNvfr/m3Xen8aQAPyqxXmqjzEHy95gadQtUTiLFRyxdJ
kv4ogaFctkpyznSJuErWsSTmPn2rhFyALoTuKgrUTif45klxW5d5sKVgOa3aolOZPE58PCaw74+n
ZliaIrFuzCbQoyMyiqTWjAUa6Ep/TxiEslZaxVyQ3nww5hrqFBHoXEyPukKQoUEfG/2H4q3Q4VH2
ZNZ4jCTttfXS+lyFzzWOgrhtWoK6pzELznm2l3D4oTQSy70c8j6/4/14xc5fbwtkDENHo0BAFkfU
lHYBrhv8aGgsfGFXqkP++KfIUya2zt/B1fXvhsG81PjjOM+TB9MILkMZamDVo63yg+R9NEHqU1B1
CESmLTdttGpq9gXRGCuTnm9FZ60mIHmDOEeyW7LUvXJY+gTjbcuoBZY+FY95A1DZ9HJrPRDTwvo+
+Jti6F6kAR1XMl0zVLzNCQK181Eb3CHUaMRXUbuIwOduVZFkBdkHBS43+r7AC3cQx2p0o0K/iLru
NZIyf8vzRjoSU/1K9no2Dui6FqISktQu1zvYcDdGUVU3ntURUWdtiio9iCTebmR9brZNA1huv9vS
SL/3fIRIaR10iKYqamPGhdpEHS9z2dpRoYl3vYwKCSAiWNGexnYqy7cx244V3ftlrJvgnduutivV
4OiijOLCw07npGFFIH2CbimmNRWUvfeY9OiSu2oNMM/YWEDoMKe6fQYXtTGKxh2RVjTCNbEs3XlT
TS8JVx0oiHUelpmEei7cIDZ+NdteuNWNaCdP5AEIfnHf8zAt9LgdNpNUbDQer2tmwVucTeemSOp8
66mHuKDRkMtq6Fhk0ZNppuPrZiFOa5F0jqnI1vRHpMmGm0Q5HikAXSdPd1kFac5Hz2oxkSA0FCmR
Pqm0CLXSYH1RdOCQf8iQr2+HXLnK2QbMyZ7+bhBR4UppOVxUfudt6R/X80WbG4Sq1N3TN4uhXucL
uTLeMI/Wrl80kE6rujlIeX0xSD3N9njK1zICZFVBBt/IqO746r6NOJFYsVjguvoQUSQpQuQm9m9K
SuEtFkRHmAWJ8kQCjwpDWQkDBG1ooAijUZidFl3gozUw+ndflO10FBkkBaKn++GbUnryAtEA6+Ng
0hrvBH/rQ8fMPYITc+hYkTv27EwjfyA9vEMVnTch5hmJHO3JMwhfTogjRShRuUYpiMtiatBe+lV1
HfCFubTSVVeV1jrzA32jeUTLmAo+Y80z1mVVvsd14FZDsuqjvLsC7tosBcN0Y6EdLjo6UAu6F4iC
BKKHPfjVb5p6hpHgPEuH5sSh9VtZbJ5pTSZ+jY35bM4/3rzp3pCNciMsfHiPFhDNJRqsgoyc8EK2
fOVW53tVhn4TR423CkfTIkO4If0qAAF7YtKf1/SjhRY1OAgfRWYjTjXp66TfgYDJmYbILqtFxcmH
iH1vMBA4KgWPVYYEoCoAQCqe1bNcZvkSWOcaCFa3Rr55kSLGXpVmv66kiAizgLqpqDx5IFFOTf7z
en/8MVVO+iZlRP371kQzYb33SkoRFtP6nFqbLn0Zf7eugAsPVpmuHCgeyeeEZAqu6I1A8otbWa2m
h9SXb6YmZ8tVNW950mKmh3r6aBJRCURWpUAGAjnq6ef+fmU/dkvfPrJKL1A35hX1uDhXwddomhAG
fZpWrRu22MuwxpH127a1k1K7W6lqufFGUXc6y39uhGKXluxF1AwQvp8/e5EK/06pu00qGucfBzKd
Z9HO8K6yPVWJmoZoLvM6rLDFVSsux22sI+vtzOzQqGVFH/nU4/Kt4siTS5Vv/k4aXSTz2NuZ6jlx
sypE2VwEG18MJJC2iXyIAPPbVm/UDkkBAK3kSFhoelDbiYm8oZTeiMtYEfQLfoa/GxVubawhzbaL
1Cif/Q6QdOlJiuNR5direvvy+6346X1jWwtNUaIgNf/n60OOaK+qh5L+tlr0xjLJPXljjc2BXIFS
Jl8qGMEMxRosLpp+BIgHisubny1K008ufv8oxg+bGE6W4gw5hDpCK+7rRyHWRxiNhMaj3CbiOh4q
cwFQvutGZL9TOdndyFmybcJiR44gFtOsLy7CKtA2HCsVEmI0YmiT5lqszVeWzeYmtIb7KSGRL5Or
6DrQSowRxb6Qem+dh7yYmtzYchPVblPkmyj0Jts0BrDQlhgucGPu8rl25iM2yluJOAFTBfLKM1uQ
Kf08BL6wCEtfPcuEWHZ7c3pPSLF3RjVzdAn1QusPLjyL6kxPDDuzmos6JP/IbxFoDHnrbVs0Onkx
J5JM/GSvds0yGVLZCZpknxMLkjZJvvPT4rUvmdNrAgEv62Efg4Jd5lYR3xq+5SbKcFNRfNkPViAs
JWV8LuTi1N73ozFw9LKadLk4AFGTkBDbfr0taV/kilwjHK7nBVUhQ6NFMbNLO2Q1Bkgpm1ly7xdq
g7cU+V+Y9e/qlNs5DLP/R9m59baNZF37FxEgi+dbipKsk23ZjmP7hnDipEgWz2fy138P895MnEaC
Dxj0oKcHaUksVu3ae61nBZlYYCASi730dgkeXWxbDnjOHRfoeL4VDmdsZL26/XTXi5kbp7N0284k
NtkbO1Z+Tl1AuoIX1NVc7QaB/wARzdi54aCq4tKrCH1FpP1j5zf/4/Lh+YxlhEGLymNF/v6Vo4bE
TLJ55QYlCLnDqUUWtNTvddleGy5md4R+EN451HEwQF7cTlavwjJ21EVR2ZacBbDF15xiYUTHVFAp
Dm9SpcOjQsWXoV0HwmWC1SZLs4zBWXNdxxsyEeo3D2TRDwSLbeiOWNvRLtBW1DMouUL/qoEgfq3H
51aK+l+kms99aSg1puOB+mGHXAmuny4QvltppA8AIgZWPgadIjO2yZuHJcHIPVTJfZMjkKyGQ4rc
NfCWYk2WZ90S/JE9S/Jsmn55rY3Yv4+1XD8l5A+EoxJDMCZmjC2ZiL417i0blug4to6ziRZ7up8H
iht3lmKvgJztbRJ0ab1FLI0Yy1Ue6fczZ/CFsGyEQIu7bxMkRKPTQfioGuOusyS4b3RXiCm/lK2I
jqQsVE3yiPgWcadJD7+JxrCgObbt8u4UGcII+lKi8Ne9g9ZkZ594zbMiCdNZCnS1MTFJjTvo/7rL
rjXL72+QtaJJ4GlYdByNz3N+DJ4qq5MJ6f0yELdiUCnKyoMpbTt9YHF31PDMY+MSikMNxaDmqYZv
3D6aM0v/77vsHybX9Ukz/wPeg0+f++Knqga5rS6amic9lzK51l68w82/ySpi+kZN0gJoxxtDiNvO
5q4NJSmMKRf3mfYj92X/j04n+N//+GVYdB47DHRQ+9OIoteWocv6mMJqLU7nFmUsgUCEA677QBG3
0XFpfQLhYjJfxQSZb8DpMBQdOv1iedSN9SqlRZJ12B/zibs/en44fik4YH2qiTOqdV4vp32HJiX3
aMK4tqTYEBS3w7//rn9wX/ld1940TRl3fdCfJ/S+HoGvx9GESppUaLDeBKufpUPCCE3ye3us6leb
PMhOz2/wRRGJZLgI1ehblQ5nQ7SryrS7GTR6pn6zrg3T1o51HEchGL2rNFvxPLANaV0hduiRuG9q
DQHwnvlqypt/fJXPE5X1q9AhN4AtMwr/1df/35mtsCZDDTNfJWv6HCWZP+4AQtqnzFSvnP0q8eUd
Tr9nZJoimFCRyr4fnkYHqVFCEWlbhXayoviZCFX/WBnaHDRxum+I1zimMMFJFpDwcDWBHa9Y0xOK
8U65RPF1UfxPx7P4jy9Dh194TKAN19Q/H19OpZGz1NNMR3UJajQr8cm40bPVTlHopvm9yGYQUmQX
oPl1Gct5aMdJIgq6GFOCvgakq+nDTcPF6Os3IeZ9mUqDMwo0j6HnJMs5yNnUQ6GeCpdQQ3w8ijKh
DahW+vsfjmkEdha1LyQziYDXPOeFl/lhIEzmAYcLwQipKW+nrhmCcrK7m3k1h9DrZA8WzhdbS7D5
pXcZQaGw9NkbUNej39F9wjr7yjsX9fI6KO3cRF11gTfzRtRL8+jGxuMsyy0S6vrRJYggpMJpdKu4
dZZpOE/w1UJ34ZI7IZvEpMj9k160t6ADirmV9vGCLCHTXzUX/8SArVG4jb6rUTGFHiHQ6Ay3pa7n
+3ofPcYoSH1/bDYOzIvNWJJWZ+kKIiVdHUnOHgKIeON23M+dohe7xVWIrDQknwQd0aGnqYu/gczT
tWlGop13m7Ri2mgSD741USKLpc/f1tiMrLC8QwRI9dAlH8wV/DDryvGOWnzHHCCIRG294d6hfaTy
cVe0dDmTmOwiLJT1fREpNA+yscMhrrr9epzOva2/tmpiapjVX3od02vC6CJ3o/RMZMUXPILc1om9
+8ftx/uPTY8gbN2DSgkYiP/8Xl2gz3VGUgGpLgyiajxyJUKt6e2Ta6VkrCosFj4dF9LrrrAISMgk
XKZaNO8Y2QAWVD2TYejpT9bCAs7I4sBbpx8sl26Mmw8ArWOCuvKkOgizaeicdT15sptuxCORFOY+
RqTxIJVO36MkTWTSrb3MgN+R3e6fSDfyNgVOtn1NlsKumqafkon11aiNMUh7rzvl5D66cXSwJlaG
nqPEGUYC5oYiGNVUEwUsjm5naRcIrtmdtBTX0LnfKakX3xyzoU+OzawidOi+82LIdLE7nJOuI51w
0LSbaOqOTLG+9qXfXMCKyK3hkoleJfJpWSzzoe7X32vpjlbcaq9TPfnY9sZmj6loJqKmsjDlFhjy
EnfNSH5donjbZMP85hgR0QwRkbFx16RhRK7NabKXa+TlxtlkbPD/v386NtRR3TM47nX306nGsZUW
rUAWhUWFTFGTbo2UpDmXCdOgHjcuUhD3tSYcbXTjUzJk2h2pXuYmKrFy5QjAb4zMdnfNXB6ygTaI
KF2b+A3s56lpj7sx0dqNm7VVaHKYkbpzUuMPMRGcrfV6/49z7T9ayxbyc4ph0+Rc8H6pDP5nht/k
uAlyRmdB22YJJs30glHia5GWL50VEYGFt259CoAi6yah2cfLtrTkdrVZ9DabWny1284LCAbZ+ipH
lua75V3jZ1dPE4d2fTpD5nL3tUkGN9Dyzt2itgKDwb7sUeskE5fSpngdOvOb4CwthDHf+AuC66h3
XzSSOA8FmqdgzZWIRlU8mENOIpnt7VXUltwxFvspls2uLgQS3m4iUdHWz/QU86tDhmtIZXJoZhdm
UIsz4O/r4A/INZcm3m+6ui4kPNf5tRH8z0+XxLRf25RxqU1PY4Px6pK29iuaHdhLg3pi4nTUJOOT
QSO+z06uJBJiUbT6idxwPnxu+PM/jvb/qP74SAxuuc65DIo+DwriIR5Gc+iQKZvxc0MoLAHcJL6O
oHlUAqmvImpWjgqTs49mf9BiuqE+EZRTVvHBxn+xy35pUH4vjUFvIhJhKoxGhRHL73vhEGE0TRTp
NKVBv5cP3OKYKsZnQgtj9VJEq6I5qvUt3waXbxqHuUfztk350Koo6hvio75nLVewzlN7IqPXjKzl
YaLheW0M50BuFXdQzr86z1L0/Tl3ysajJNRM+sbkhBXEN+FoMXbYHw+pgNIce1qIR+baieaaiai+
jPP4+PeFYf7ZsuNb07NzSNRgzGV9OgE6hCzz4HG/tBmBJ/UI/cT2DtjK+l1HZCGXINVuyGCvaYsB
odGKPLsrkAr1fcmEh7CzUqmnbraz20xaU5DQ2jrUKsG0aqU1MbkUGL39ZsRWiOPGeqZtH+1UDOFI
GTHQA7ixjT8P219fz5xeBsqnfxxy/yEV4CvCbQN+Bw6cS+XvD5ZxRpGUWY14MnLfdHjUm9kZ76al
oUZcW+XzYl+sCPuVXXPcN0v1A4xZ+X/vt1b60DBqjq2G/Lbt4CwHjHx2Xyb/EDT8wfLlDXWF6yLQ
Y9KIUvDTZahtakf6Ay2nzB6+0IHYx9jID0rgXsd+q6Sr8AAldBh5Ews0VkE/T08yS5+NdYrOVXKv
lRDkAXmRT0sCcFiM6bTt3Wtauu4+80R/GH3thQPt+Pcl9B8vssu+sk6B152ZUenvv68u3cWvHF7k
eVnkwU2gMKRJ7O/bOck2TjMWd3lsX7wlt4JVbMFbb21RFyMXKY9m3Jj/ulb+WWbzeTzdWcUHK2b0
U/MOV5AtdJsCtfcbFxcL4WRqtNKQoWq4qMk4azGSilEDVjw1qNBH8Za4DKR+XdN+Tfr9hTGdm+1+
9YD+8Wv9eQN3+XiIQWl0I8f8LMY0NGvMC89imjwSthnrU+Bnbr1hjv4a0RfZc9uJwiGvG2pBH0TL
zqzll1m3n/7+OX5JT37f7lZIL2iT1dLAf31ab86sp9BOOEzNvn4F5ZYtQRuPt/PYLDda7hd70Rp0
fnGmhMkQA76xUkzNNbewcRkZfumGuV29NqOxjny4vO0r8uD6pQJ2AWqG7o3tE8iMc1Ay9trrxrNL
weMuxWniSA3QahGYWWMPQoiSb/t6/KppGs1lezL3TWaeK0+SQd26LcOEFl5d7vuHIge1K9R1Xit3
Y5S3BZm2IXFAFZnSPT3aonryIlvnBut2W/goXeBHJG0T8Q3rrTW1I2hFsfv7L/kH9JguCiFE7CwI
HEla+CzIQHYTgT1iOOMURXFYkwXERCZy2LS0S2mzlqHVmLD2iiPudQtHa3kfcePY1m0Mq98CJvD3
D/RrGvTp0dLewe2w0rJZaZ9fgDJxvJFArc2UDswcFemE7cQ4BtOM1TBtcIVKg0wqYo/1dc9Wc3kz
ZE0eprrJLZJc+TdaQQ9V4pDXVeABGX15NReySTVLndKGcHmXexlDfdLKpiKPQOBMzY3SnPuGvVT1
6mh0s7ghibGAI9O1aG4eCnv0rjPyyI2VamfyuInV0dz4C/kUxcbMynfLJ8XOaqv2miNI25hikHs7
dvJQzzBt//0n8v98C3lWwsfAYIpVqvBp9afJZMxpA4hmLmwXHI8VnTqDjHndNlowGBV7BrXGeg3J
H5fZYZA2WhzTU3/IatIVtHhC90QOYutWD7Jo/T0slWxbL820MXGl+uLdGzLin/3RCcHe/aTRZhz0
zPtmFp44MqXXrzrOvSAGwRg2qn/tq4l4auWmF782nB1uTu7jycTIP3PFxSeDtbG6y+S2J0Rf+U2s
hvwUJXl+gmyE2c2b0jBpcvEwOPwbUzp2d126PC+0l/auJME39uaP1lr2vejv29Z0dpKgWdOaK+a5
cxQ6Ruds4q57xX9VZcwJOkfkQcVg+GSIDuYKZBYFs0z3tCDdaD4hyrVTXd2kwswpnxdhWxC/PZPx
OPKnpCi3vqNgo8b2tAeCUpnpo+isTURn6kQDCp2MV9+Q6NwchXqRy7d0hY2oEkijX/jE5v36i2/+
47H/RwfG01eIK/pN9j3Mur8fVaVVpfjQR5zQ8kGPmep4xYdZanc4y+uNXZD8nI3aCa/rpmk6qrCk
OCflnBw97g0eQbh20s8npGNEzpXbvp0ekymF9CCia17CG5JzdfjVPvTypAf7AtYl9dQ/KgVjPU9/
f73XGYgwOHKpZ9Ch/v4lEMhAALEjCtXYLzHU0gtvsnbvToJMyht98Y5uBAx01rZRl063TK6L3Sio
Ve2LTKzpzMckOZaO7wYQ1CuaxPxcpN73v79h/zHNYz6DQ4i6C+WRr39StsYtu2Hbs1zIxRxCR5u+
yBk1UN179jbNJZZK4CM034sc9oRNQgpv0lRFEAcLRoB//zDrL/LpF0PlTqQtMWk+TqlPv5hTW9ns
V7nkZqFtah+uc1X8Y9NFO//5X8JWoq9H6tpfN61fW87/XLFqL1MlmTTxxlv0HvMTA8AbKo3pDENq
tU7DbuuLxDqZpU2yde/wYtIk0YchwFY/9yFcp5/+UEdnBUT/3Chq61xkR8bPWYXjsRI3nWnsfYq4
LjB5Vc9yP1DmnJ15+qgSZlKdJGGzQTC8DqIEncRx/s76TIh9qRhkgIIhAb0mTjQb/ZMu4RtpTgUA
tGNelqTMInp96Z/nuSVV2zCPYnhsI9Wf56kDAV+00DdG841MU2NndFRTBfi91M/eHZP+mt/wARKr
izeR2o0Zi83KWjho5DF3ugPrpABYl1dHsaBMrWtgQiMcmrkev5m1DsIvuzcZq4eWnWLOyTriqBHp
sKFhBKBMN6c8PlImkYcaP4GoRESEaCrMfPHcEoQZxlHuhondiUOv6Q92Rqcyb+SlK7izpTFOfX8W
+X3mL9e6sS7IIeS5aObLXKDU6DuVkQvNB4dIid4LWdegvMtQjAR2zJbaNorpYjko9u9khZk4R2aQ
1YE8+KHyk1sAcn2gDdGjNpF9a00wEdA8HUit0y4uwO2g1qMGfqdlnJKkpb2Q8HtuZBu5Ozvr/DMv
hXOjLcWF8Z9xcsfFIBK9CRxSqY+xVuknge00sEw5hjTU7KNJ0XRs2IClZ2l7gpclz3HM//X6/rnL
rCcjsecYw5Ca/pGrMA1TMfauBKbjWO8mOIY7axleGkykB65YxOB+75wEVkeqzD2J7skmcwvtnM1t
GdZq4XGlq4hYZ8qWpdq8avu4Ewp3YnpPnj0cizMDYgg6CF6OLJh2M3bkHVle8b2FUmNwQ/Q6KApW
6njBWDXuHt3Pbayq9rYZ0pOzvPjagHMZ12iqvxldHh/czM1vLFLPCb3Sb8TU3I6R31w16Fz7oTwW
2G3PwuwuBTaU1IqOULPkMc5/MPogbteZKoRcesrcu7KNu6g+uF4cHa1R9QResYVyLBfA+zRxl8Kd
u5v81GJEDl0I+3Iyx+Wt4Tbl7SKqb7Kwbye6hIigJgJw7fqamcs7MDHoyRZmtzTj1baTNbsZdgKn
clADmttVQJTJxUHhKA+pTeFcTDbqRARQHQy8lm8YDXSYRbu27WrM+xkKpVD5y3CTGDKj4X1RKSkw
2OxD065W3s6c08WiBY64St8ujTUy6CdDm8bMcDsSaWJ4JcpsE8JaTuVDk3AM7cqnqGuc6DAySo5r
wz5VXB5POQIEZJenbHTAUlkSF3Yti3/c1cGB/9GQwIL8y28gTH/tW37aq91adrNKWU9V3UdB2hyM
3oblZnxtRT7s+tYFqzV/j1s0TZ5eTesMQ22ThLuKlbvPaL7BuLYAPjwfpOQInxfW2s5c4m+ipKtU
JcZ31wQ/CS3kvYygqsiKNV4C6kpbbdmqkpF4E2uhL0p9k3b1vaGiR8rQjyKarnEkv1QFivqlv+cg
22s0D9txmLZV1JL1uSzAyeKvDuadTfRKw0odOpJ4aYHR1PFZ+kwJybJvs7028xTk1Gib2Sp3VUa2
NOCfj7ZlNOAsbBoOUq9sBIOrF4xHU13bWW17Q5h7vOtjSHKVY1+pb9ccbsiQ+ePoFn2IZ0gEnbMw
w4SomI9PZeT/EHMrAtVGxD1GqNdSx/7uznEwdw7hxWlC9Q+eU5k1N+XF/GZWYc+qDAadnwfJQF2j
mGCISbRRi+ekKh/hnGy1DPaD4UbxDiXr+lvq71XXeVREQmL7704eyCbT3RU2GrN+UQ/ceWaEgOYA
ryWmkoxwsjQe3hXaeLFpvbZ5FbYGrGyb37EzTNIZyzal+aq/zYAOCK9eAr3WIBzYjw2LA8rifPKK
xtvM4BKQb6ELZHJTMK7epnYJATwDlDa7t7WbHmGlCQg/qgj0VL6haTwDYrtosFUCyCkgeGvpB0zj
Tswxj/3IQHSY6TVmMt2YGCzGgpnEwpEfGpX2wg70Ouc+idFNRmIKmd+lw9+p2aUoTN0wdZw7BAC3
qVX22yhFS6yRUQ1HgUZrAhUH5MJdLLR3hpYnIAdhD8Nqw12uDWzQcZ1WRnDSkOsPbbyEGjCroj/k
LaV3lffedpDZqxzcx6VSR4s0cC0W99lsm2yqyQ/l/7RadWWRvPoe3zYyiI6j9E9zRSq3a34BC5ls
8jwvmGnVH2PrD7DsdrETx2E6YC4yHR9xb/ZVN+ObNIcBpOkEg8NfB4Xi3Htd+m6k2qUe+aq9zw+3
aMMPJx1u1MRNxpH8L0Z2MVPwf0zQgJKYtDwTqX7CXucHtoovEPSA81xEyj8FTUYqvOlg/Y3lnTTS
d38pH5Mon0N3YLjS8tjNluXALz9sbPcKO4N/CyXLZoI1uFNTdIwI8MY17KEvX8wPUdk7b2pOfScq
XAUwStxRpIEBOzNuwV3ozVu8FOelQ2QA2f1emfaDNHIuP+Cl9LpkegXdT2tttYOxWgYwY2TqriAR
WqB1voDocyDh0ym5cUf724K2gfq1Z7TnMqvze65Idwt74joUy8LFp2lYRK9LjekH6BtCtaJDsZmj
PSmTt8mgrTwnT79eV55gvK1dD6JfipXKsc9RzJsEB4xXORl++lBie7fhF+88JMWuRX0QPYi6e+Ll
uWURyq3bVmh5rH6nSX2F6/EwtKy5k3X3XqEXDZvpB0YaxGDgKwMsSN+XEcES4unqvuy8D9ssctqi
sbuVHn+4CTe/XKPjOzaixlavcOx5LPmDg2qTvrX/rvFS+nwfEp+Ah2KPCdTVnnsgqODNvFj/qSro
SVWSveY4+ACfLESDd+holREW0k/2A0nsUaGupp4sHDzIZJCoBnJZ8BsuMpzg9XAFlmZ5mJTFl4mm
d/hwvMOi/Oo6+WnKm/eJER0ISAIK2ve+9cjC8QUF4/AhK3asVsy3BbtVVqJcjBQPGjsbfCzrh13t
J1sbNkWWs2FK9ahXJKoX8aOfycfaM3H6tuzy3sT9LfVhz2rVh55OD7nbPsMR3A6eRvd+oaZF13wW
enIGSldgmeJXh7a1BKTbgZvTnuvKtFFP0t6vPO0qKvdmHtlu89nNw0tVaixc3cOXDUxe1JiaI+hJ
Ds3ToEffZiF45JE6nEOqyDYL3bUM2ZDBRF9j6LVB89ttoi4s87LHaccOv3P9ifFzKRnK9TzeKCn3
lpJXR91r5Yi3UCsYXi/ZY9Vq9/BjhqCqozrU7Duttwmp1mMLh2HxLU4BGNIz9MO5cbelN32vFCzo
rsaRMcRqs/QsNiOt7zWv+dl4LFndzKH2DGii5LGw8hSCLSs1dcfHSHVPDRs+5LkKKUbFiLajzU5v
6HviuycMZ3CDB3xx4OP2ifeVUEogX8S+c68GZ9p3TCRm87EoxAt+ODOMsFtsihrSo6U4XMrd7Kdw
SGPWTAOdTnoyCooKntIwoKECULQ1h10lZB3YI1+PTEsnmNGyqIGHJWsJK8v6qjUt/TqhPvJpQkif
sJlG0E/0AReVaD0klHI8/voL/y7RZuZ2WShRVkWq8BGlA/JepTxPVNLfHa8m2J6CmVCCeTvhrYAG
Z38fKolVcszOS2zKVR4PNKdcdhPGsRXBd/A7o99aGuzVrvR/0gY7jnr0FBNhxi1eD2yNvSDTeahF
590aeX8eF9CBdov0HfJppL82umaxT7bo9gf7lSYcnVNFxxXwA4dV9ZX5w4sxY5/CLBKh2fHg24p9
n/bvZRGnm4mkrsCf2zHk6CKNq6TKoe2kdIfZp09Dt/SzO1vUrGdDEg4N7KOhYdJ1C8M5K33AUz1E
ydcsp8kYPXu5/tZMLEYygkf+EPEa8XZ7cwsay6veLfpJWtmggsa0MfjtSwm9N9Bn45hZUwUEiSzS
nF216nDE9LX5tcvnNz+OwLTM8mVs5NNMtgM8vRgZHS+2HomWc27icdFCgqRZ3TROnAdaCnipsUBh
wVTbcpegGZbfRAUBn8hEin756aiGXEgBErPi0ugARkid1NrUDs7DRdSnSY06NEPcim3S34FRdAKI
0tgWOcJalFG87xkVGiXCbPofTVW/6v7U7aLovvXwA2VLzOXZlndpX1LN+Z617bIHWMAREGjtI9OZ
vGOaGDZWzilX5yd3aG1ou/qj6k3MNM37MnJOZln5olkNa6PV7UAk3peqwwTH64dVaXz3xjgPB9su
diZzZgi/MEqzMHHu+kQ+th3DtnLOg3gEES0txrmMe3eio4YrnfQRxNe8yfsfleEMt4Mff4j5DB1+
rR+svS7YzVgCX52oZm8DwJRqLGHFxN+I9Qa4pLEHqoFIFNhhMOfI31inieF/lb4GOmqAPDvzDLnO
PtNyvcDMfu99tBgk5njholH3+BX5Qz4unFpk76OPLM7gGwOSo6pC0MU8xGbhcEiINPMDn8/GFb2K
UlqUStB4iOIAMjZqbdrQC4xOY3KMTZKTbNsk6aFfgCG7afpgtNkrTHPBn6U9Fbm+jesCPjFVJSQr
VzKWnce9rD6kBmLcNdWDMYhp6y/frbr+aZbE6ph5u1EzFHXHLmxeZamQR5mbQmecsRRtsYFDzN4e
LM5chb412+HYxdQvlSuJJjabXUEDZwflnvkY5RmNFJrFpfWWI6+LGRYdhde0RLBD5e4IMcwLEL/G
DLpbGFdVV0YwMSrZOrZ9bOmpb+WYmUFVDvvByvWDzUQlqW9MOupCj/dSmSIgd6batdNPA8wD9xxn
12AbCrk0dtt8fKuqPkMSw41Sm4ddPiA4wgeTogr5Xss4vqsrgP6ZN5K04CK9nFQRwg8hKxbbSx03
N8y8h1MpxHHsvfEyT98YFYNtKQTjoDXJ2BDpjTa5oU9cw8FW8jJwSw3EbNNIqrHvOFbzEi1ZFmBS
KDctobvGYsb/p9WNxJW5+Fff4TYXZWlOoI6E3K8/01U7OgYUvl4uNHLcbqN78cucAiBqaEYIFl2S
+fFeJOp7XrPo6duT0GJMQa9/HyO3It+9IJOstJ+KKfno0phW7+KfLW2gudueq8mhYi90i8qn2I9L
9cFN6K5SomWfaVCZT4oSsele+D+CPVLKCvrsKcqkHrQY2jZOzYooMbbNUf0y5ZHG/d2+OhJQndnA
rbXc6tLJFvUYj9rNQfC7/qPW+2MwGWwQtXMCdU6xN7bUIzMqMEEnsc/7QI1Ik3zZMZIj4jngDk0R
zy666O0H5sqI62KZbAs6huxmsWJS3THC5mV/yi34bbJ036YUE0HSQZKGYGITpx4x0inr3grtIueM
GJyDlyPpW2w58JZUB60e5xuo2QHOhPeBYCGEDvlboysqovUKF0/TPumIvpJ+vslt42ca083MFPhg
LWG7HeYDTa1dtAJay6H+2XYAWpUObYRqQme9GWRZL77HD5nnX4txDPF7djsXTDgOuhmQVX3oapzk
EURZ169esiYWXAEzJI1ecS/BN+x4QfLdYFlvXe533CcpXBbD+Na7tKjcGV6mSDsVWtjoGJ/HXxdj
+tAnLPIZietNbyCbr1e7IJsRCkGDiYf80UkCsabBu8mXxeSxp6+1Sm8cW8Hf7R/nunmYbHC5ix9t
enuuGfYAIh/1STunxArMiimIbHCSxnHzhcukk4z4cAwG8s605k9NBzjR3KfL7uISuwb3Mbo0Yx9W
Peevarv1QhYOgCSDdlIpUVkdxo7AmO2fjbs0QVyleWiP5knZM4oScGf7oZr20JGbmwTltL00V2Xw
OYaIBpPGKlURZp+6qYDAgx3Yp0D+UuLKDL845kJaz5Xv/+hZWoHjNgMHqMn3yov4hmeXMAUeaUQt
1hg0pr2vkGWjPsBaoHMc1BOSzcTMEJJ7pEcY/sWyhqBocp3O8VccrTxtM3VvbUPjqfxqV5TlbT8F
9tRPu2nmLI11P9/HOKi1lOj22dC2PV3s0BQQfEtN+yJFjdsaFjR0h2kT2fM3opfuZbs8iyHN9h3a
12CJkaZHcZMzunRvXcovWtwM6YYZAq5lR5c+F5ztXhthC/HZEfJHvyVQGzKxs/7DZQKt2+wH03nQ
RqrbJAVPSw1UJq1xqufuluh6k5uRGJH70wi/GWFs7+q6/wIndxdJ04UCTQBA1rkb8oLnIOalrStM
7jFWyhvCN8K4V8AwkhwjD2hntOLhbMzvKmPf0yXqDdIXiKLIv6WZloQxLh7NoBupDebRs6aCwiV5
qCv+5MFiD5kU4Mp+3Mc++lkz/Qn+sQ+duiFPQutCwMl50FvVZay5iFuzRlJExLGPq8eYPeS3Un5f
Yn+mHLbzACL4fDLd98Ftk6PSoreW2+chYmxjaeyyEzkpWBf6KwfmG7BlGN92mXDZsLkkWs2etuVT
V3jfquJ9aSmWC395G6voSmXfBWMnjw3CAFIrnphzAlsvx8BcBsQDmcPxRanl0SeO3guzPlm2GoPM
KiFZ98TNdP3eKhI6kq5DdIh54VL1hfgOeH2MFiV3kIBLpRQJUmUul3F3F7s+XETBjdQUJzfRkp20
mcW4qXFpO+NK4+zZkag0WSZ4gWL3yAaJg1zSDQTSg0HowzIhUiCDDWNSOzYLRPZK1w5Wld9VkfEt
x9vcdfLDh96uW93VIo8HWsS2irledfVmdFqIzsDU4/GtBMmy4e9negXNOufaesgJDWXdm9pypefZ
7/JSvmOqnfeiiA5wnO8gy95XRlNTXZPUpBnleQT8TBtmg+lxLbPDpeBRL9PWk663NaL025hURPyl
8tK4hLkxXuKcvu8m65SPg3VhMndZuF2seKdDRV7PEdQyLgp5KSbX3/RLaDdRszf16Lbwgb63HrJr
M7rqcSkC6qGMz7lP+3XXaUHEFgA8zxZjXNcj+S5ND541J/tMvrC+MnM3LQa3+BqWRt3WXwpjWn2P
dUoFmH14fv2R2Amr12DPB++LsKbANtu2KTBd94E97Fu90sunp6ige5Arncbv0FC1F/1Hmo0XN3dv
SAV8o1Mlbi1LfYvU8I3+tX7jFwxnnEYsaLIVBXZRbIyJu7/dUD5WkQ5AnLEosUL35pK/ItzjCqLt
vKX/zsVz3AlreBPNArd4kdWpnMzylFFuogUUR1XZy24wV06J/rNZ/9961/+oeyfdtSCIvaFBWKLD
axPUtxwnb30GHtnuZ6pTs3GxmBUBc4npnA/a27jScEwXboDWdfWakwRnr0yfbQRlxCMuoWPy7moU
bQVS5T2+ZObkjYe67qumZEJ+jJVssy6cJq3d9VX9LvQmC7vFE7vaMel4R1vDr6E+aCYvZcXZJmry
GpKzUdMHm5z+SycUDTG4OThXXB1L+i03rfj/EXYeO44r2bp+ogDozVQS5VPp7YTILEMGyaAPuqc/
H2t0bzdwzqSxe6N2VZZERqz1W6wI7ciGGSY7z+3GyJbky8a6mKJCDgSsTdbjoH1xyaoi21YT15kd
U8+kkjnfTJk+5i2IcZaGBHmncKuo/WtO8Ik1KuxppC+4VlNmXWFNe6ehopGlDvzXeAYHb8Rqvmo7
+WRl9c7x/FeHgGYj3aZjMETEPpI7HlsVEdc+EsKxPySgYALt1NXtu6tEe70oDgMUJZjPSUMu6ajI
HucSabCRCAQ3UE0tgb3x1PBDCO7UoNkVvvj0CcVBBZ39MGUbZ3dsJ8VOb/S7ceJNM13z5jvNrTBK
wjMNFAoVqambBctjVoBTsBj6m6Zz7vhLB2cKZvyzZTW/Jy8r9r2gaKnAKbaFcgVKSSuAjlpTgeVa
P8TUUtO8gTVXBxoan7gqrssM+YhyvQm8R+3IR5nipgmQKJWIJcD5dih8SpAOuNW+Xs6tGR4yGc5P
oVOffJOT2J5mFTUmSNlMggBlI5LlLhY3PweuzpL7WTvFXhhus0/bAhyyrLIvp6QxqfaL13wVA/V5
9yG2sVBqYwsT+bvNCOiGexm4d6j0T+7k/9IeUb2hUlsKfH7wZTxNvaOjFZ7iEmmvNt42pucns2rQ
fyQXi5tD9k71px9GaJwoL4YvkhkoFJph7NZW0ysnZBS47bTV+F7Fl5VUv4W/dPAnSO1Br51VVd4e
g5zeI5uFSI+eE6V91FmN5Gx2STWZNoMC6qxSB66kRzjnK+9M5cp9UTfnhWkEBkSNuyBoz3Y/rB8y
CJlbTbfCNf/Ys/4MJZNaUzjeVhjzEej9TfLw3KxWvteF98UF4e0gEO+VzVXRdrxi3jLw+YDrEjCr
twgfQb66EF8HZqG0ETQEL96bLIY7JCZEYQxOGbXNnezSQ4xB06xyzgIP4ESLh6ZMXgv/V+yQn40f
AD4cpZuvHJw4LhMEDl7wYjLcmzi8GuN9kNGNoN1SHLLMODoJORVli6ir9cVjTQ3qduj4E4I5/VXN
7W2w1yIAAwKj7PCtIN3KsPyXcGFa/RVEKO8NkX0nBgh3SQQSr8FD4ZUKzTf9Ov1ovOdOOu89FfwQ
zuwyy7DpL5I/ZSIBasuA9QfG9sWzhHVBqcPNlHdR5xPqTV9dM9OguOTcsg33+BDmDQk9PQXeBL1v
Kh+8trjEbfjs9sO1D861MzAC82dbQpGUSxxvim6HsH0VBQipWu2/LknCM+FoeOXXxuufq3wVjsQu
gQImTv1xJFFe2MjoYPCgQkPnK0FaFVWjv+c9PbeuFm9IjMm/wKeMAaylucfGWEWVBCNy0hvHcUa9
amjdnNyauIJ6YF+WBU4rouAxATNybionA6/GDdc5VrlLiUvd1ZZ4nRnak7B0iQKqimgsTTjvmnst
X2j5moBLOL0p9B7I8p9VA5LLrTaM3hjh8aYFsjBIRgkssIE5INRlot/T9ODC3DX3wO6z89x6BL6u
trdJd5ewKFGGJch6x6GHf5XbNqWmBlz83knNO8O2PmSp60sqkmlTu/6TaJuHonMGLG4+BUV1ZlCk
sHC1US00GrWIOINPg3mXJZzKZjKTHcKNiW73ToTLu2pnUPvxyxVhdpWzezDmMNk3DmxONho/LbDg
0ZyCDHASs41O9Zkj7jtJcok/1r2aNJhMK1cRV6uKf5q+Amd40M38HZeyIeCJNDkUYBtPOfEN+wRo
VEcuY5/tBx2+TwYXgG1/6U4IgtYL4wJLf/RU4h6pIjj6zXIkFS88z33wq5fFixXcKf69x7oqK+CT
1GeTsuqTHIwDctATcugmQmxx6XuUbXl/MOGciPYAYwY12kPGUm4WG09g7FGiQ2w+NAUxeZZTcPG8
Ob0T4/ISjs21V744jLZ0uaVLEGT5x+1NSk6U99Nkns/IutzyOPmc2nZXsdGQpcIri6k1YS4I/jap
ggh2+Okg78DNLK4TakSAborKOLSp9xh76b6YxLgH6IJh8Awb4VDGAj7fsx4QwAJ0vetmke+7ceSi
7vTBJOgJY2y47OM6w8Hm6rcQn8+TX4hrOM2nrjXctWDoqE0wGtdd3q21aCUR3qanbGpDu53co9E6
SzEh3auL17rK/UNemK/90piXAXRWVJRVkFfz28nti6xqQl1WH2E+fS2G/RMqzdhItAjJTJ9pQYOT
A+xE20138nTmwnnV3/lMmgCDVg2nd1IE0EChHa2abdJJPHiMcnzJA3EVWRuFU/BShpDGQS+AtsAe
iJnjmQ4ZgxD04xNp0ivvF0dOBok/BVa+n0L7FXce3iXvC40EIMSQP08pq0rBw8IHg32Hocms/lDI
9kb6EM0rsrJPfa4fuDwhlVPY9CYObp6uCQ4ga0owQ4ks2GrtciwE+lSpXG8LG0jVyqFPvdTbuVMR
yepvgMbjkLaUlfWz/uVlJO3HFfEfhA1i2c9WSoedc3md8t45ZklkBxDcToER1LYFHpdg3zsgDJgm
nzQim63T2/e67r9wIz6ggcHdaixgbvMEFcaa3KbBb6P67k3/q/BBfDHH7eeq+w09BptLeoPZ2h+h
UesN8ONfEieuIbaMIzMQyKOFwdGlhANn1MmfbDeq1+ywCWLYI5FtOzi1ty1nsADoVi7iZk9SyCtO
vXDPBUItjyqoTLG493LvgYHrMpE6tukDC78oBwgMBTxgP5NPV664rW+yvWCIYtgMlhpqPjlCnRGM
lTrZC5kF+Jj7e6SToED/Yli8x7JcKWmYyihRyxwVzfiaMTBQ4jLQiFV+1A5SbrPS07a2QL7a8Ggw
RG+otAGimQCjME1GhVk7p4L8IB/afwuCv0O/sg8G+7fMhMXTZm0XFT9LOD9sqA1tCOtVl9LfJmS9
VdOMW8AWT7Kj8i84S65+wktyGo/gHNn8jtT3fJIi+pcwpBR+vDsEYEuIvRcXLsgOvsiOwBrWELZk
F3fAWZ/816QZtuJvRwXYRqblMZyWbcXbPpvuwR8SDX8uQTJishwd9tAmVpE9MVbPLVIQXfCvS++V
t+6gjaneQoBh2JryvW1/dGn3YmiA6Ay96MapoI1U4X/GTZcRB/G3rJrps52dE5kEL30zO+c4sb77
jrqoHJKmqKbvxiZV0s9PU3O3ANesgqGMdC5AIZiqLCm/imwincqs7G3aOSd7flKie0eg9rvi/28L
dehgp45eRjaLY5tQUbjmONlABGdvBh1JhuNU158FQoCTLekMU4xw6+9BqWJ+SBLa2Kzh6psCo6bz
YzrjIQP2owenR0JS0WLa8+vTLP/dODgPdZxyt3bPbXgx+ae+JSGgwtFhjJTIdpfONA7ZQonflBo7
YYCUpz69QYNvF5iSbL2xzeKxFcmOMjyUvzZNRP7C1pIGNpKiofvNJfaDcoze5GzF8GAb3C9kQBuV
iagnNzJyLXGQbttTdvo+eTOJayabmV6KQ9v/2CPvtVl3F2nDZuK1TiIw+2cofATxwc5oh+5Kglgl
M/yChpNuocRPMlxeZmX8isvVgWEGW+mPxlOoxIWjinlPZm9kn3xkQfcLc2R56Ko78rrehyB8zDVw
kYGkd5Nb9Kx0s79NbT4JZ33hVFvbQBM5DDtQF0REeyDogIIA+xf8Ez30TryyIqzJTUbAnlco0BV4
TlJYsh38wIktlpWnXV3MsRduxxlfUpqWUbq0vEejQ8Jee8qNAiwcZtOjcFGjXtx4Q50fDHvbWCAh
TpjA3S/2R5YuFxT946YSOQSmFzz6I3M0PgYwyxH2MLQVSxNgs27SiN8HjtvmK66dSeMzaI6OovFy
EfMv5B69m6N3i/N6TwZOmAX66FCJsilm9L15ACCVTBhD9cyuy/kSFiSa+LPFcQ30KFeMEI77jAFu
guKrcDO39OXNKn8pzMGFkijh5WLvMZnMnas1AFpgd4w09mEJvCvWaRSzY721x4kvMF1+earao3YG
EkABtLPN3t014cKvskdYIlDO0cGALrvhwBdh7LssRA3WF5/EFwY8X8R59qRK2aXLK0OMJA3lXKcG
mtqesuZjFpCB5KNzY4VmiqbVdjLy1xEqHBzL/GI/Er3kvvJ4AUddnEOkRdHUwhvJ0nhTMm723P40
2XBWNy1UDDFVahOr/N6I7TfO30NvkuiWl/NXbVMo1pmLv0MBWPN4cp6PLlpYywDsLcrgabCr+RCj
GGEz7WZAX5rUCl1lEImAdIjh3Sed+uy5C49WHdwYzXr4giLcd+F0N3kNmYEtE9sYvmLjIh5FNrul
x7lvvzXdgPJJru2tBTvR6ru9dPUYnJvxQ+EO2vJc8SaDjmxqw7sT8WJEiU817STM9Q8DHO8+7cIV
UV1W1O64NZoGtSOIr0SShKBwMCXHQUCRy7iA3q9lx17LL67fIVeTQ0urdTrDjhfNmxlW1Z5BDgPe
QmVm0SKnar38iB6Vh95CT1l63CW9AIByUMK1zVwemmq4URoNbyoyczcRrYMkuyTtti+2yWSDFKdc
9jEuVgVOGHtIfjyXLSnuA94mvttEl39skbyPdvBHxaxEZg891WTVS4dYZofi99ODX5gMABUZiL2X
2R9OUXlRPtMUQ1AEDLwRb6sA/ZgifyqS8ODcWTb9meiaaBYyKX3l86PCilCk1FrVeP2wd8sBVaJX
siZPY7yGy6J8QX4rGnmUFu9gHHDMDHPOVFPdFylVnvBhLlhC/VRYFXgPb21KjAr6DGjVdohvfdl8
+AmKjSS3IA1qFGysgRmCDx7NE8wbfeIIZPcWrOTGtBsnImORn9r1ZUSH4rEdQRIteN8YQnj376gM
5Mh7H2abgdqzKE3dP2PWHQc7h1nvOrxOyztQi7nV5be/Fn2NQ7nesjQZeXVeRyr390NrRiVcJ2mk
nn2eOB4rG+qG9DcisaTt7ohFgS4a7y3Wrw1R78ANbPwc3Uz+rt+cbPQZLGl6K2MNcLmawFNu3guP
OYMe4PzGQ2iFmrekTbuvHpTMr33qzpdWDBiHEzQONpqsshK7XHGt5i3MGHoXcewHDbjrVqhRrOUA
4Ib0TPbFqTSrdZ5Fid1Tscd3EbZo49g89pD/2RVttArzC2IGWv3K7tnToUXCCAKZkSS+cqC8behk
e88tb24yRcodAhUSawpWabco4bVxppe2jvdWAgTljTk16hbLuN28C7SrfP6gF5XV/U5N64u0AloH
s9nYJWjr3NY7ldRzbqaNJyGHif2lnC+hv3HKzI1qECr0VofCBDFBZGrrfo7vxpjUSpkOGIaMTKBo
aAn/QdOBUqE74pzo6EVLvgtEWEpgFzU1Oyxw1Ydlz3ZUlExpxQqkBHBSWdBC+jftLvEFpcQOQGtv
WrAeSNUirPdcnBWJnMikd0E3tWdXGI9tl7d3Tkj4apqwBFpw/kjTPywyNqugaCMz6LoThmfeZfdr
8UdgWwNk2qunl0aydBCdx8foTw/OMOndhNSJGFaaZwL7iJ7+ybKQM0gu0oPX5QN3AmM4SVUkCk2U
3nP0vKuAxXA2++eQyoW+DX/WtEOdR8aI4HAy7HGPghXP8VLvhrjY08lGR23ZggdVw1mIcGBG1jRL
tyHTlQnKOg38fuRWsFMwLbyMU3gtOP8tLV4WuEdXjzAShG7kZA4FtHEZVHkS6m4UrB/sJOhwPVjs
TZ6jQEPp/pp3+XtPvMIWk4Wxy8sESVBQ3gRZe4kbwmiAQzPopgfhx7QTBicz0b/duUZmtQK+brFK
j8zqt6eWxySmpIPFIBorzMmLs4TbCe/Cv/EmDgl4IYm1p2mveeFxXMitAcqpyCjnuvIQVbQ/fjd/
BvF977F3tQr3Urncl21Cwa6E160KwnHrZNvL9AV/h3koGmiAgs0iTU0AFSl6Yrb4WAl2ZLHk/xX4
OIq5nw9lRTRNERog3XJKKc3WzDAxRLSKG4HMTV2EqD+TFOG+x9oKWM4EyEUKNVXwdwCuKcdX0cmj
wwQaLTRiE3br9OfaS+NNC40thhZFQmiXO3lCT+lsZzt5njuQILG8+l6R7TpktQ2OOW50a+/2tUsw
LhH7lWn3UTFxr3g5QXqIgB47HzmHEi45NEoy6apDMTRq12AxPdptxbtjqz8IrclNyeUvcLiXAIG+
Rqx354v6vpn8D9a8v+QNo+SB+NtaesFkONVGJHMdAYBiDxDNq0rNlz5F+KkdUnIL5T4GMoNmzbo7
1GLU9CRew7ID5GtNgE8uYC0dj4cQmfiaJqy3fIB063n6SUILHUn0/i5C97fvUTVeupcmHynry7qd
BUXNgoA9xwSHRhz9zQ/fnid06BtWexQRlksGmPm3rXV6LaT68mLgRx9lG7qxaXkwwiJqL2AfwX1d
yId0ADkLJJGzRpB/xDNK4kEpOgHENy3hu6APucuyYqVrc5oYM9d98dLyhknir7RAZ1wsod9DwBXo
Em1YIn6ORjGeF1GHtLeiROpbeWukep0WozlphtvRE7/TzlRb/Pp9RGgOiICsv8bGti+g0cCvRnBP
3Id7KcnSEdnkHR3nRKrsgOYRqnKwhuGSdOXBWFIiFIF7q8wmgIZIMGzBT9LNUTFVQ3ZAHcMJQr7J
vs68e+IOMNuvHuiBcN17W/f3IwKkHU6k1x5TA4w/CitjDZlGKxFxamX7vvVe/v0GlqtvYPPhjnCc
+ZK2/BiQg3s/tscTVuI6WnrSwVNcZ5FguF3o9L6tIQRV0SGUC6gEtlzYWSUF8qYelLfUA3YmfrSq
4bbtJueW5531GMbWaVA6P1iQkPvJmvP94r3nvkOeJn3CpPqKVeWPliMAZYtRaXmk6MpJsceuGJDf
HWa38iPUGruhK0FTasouEnakMjC6k7I5SVVbeqSdAxP59nsyW26EJQkNHTsbLGIbofXP8EssFEDL
+PAvZbMWVMX6/FaM0dztEwlN29jInV27drBbFJEewZtBxPJnl0baqCAtbTsPNnKGvroSAXvt7Um8
VN8CUXCECig+/4uXzJtbnhbBcU7H5xQU5WAtvr/3WpI1pDSsEyrRu8yIDcYw+mH6pqfDOkZIQ3Ko
D7vLLRQ2LZN8NyFkpF9xmxLcnxg42XIfc1KGRqyWxslaawkWaaO86jnk4jJF+z+FIbGuzU4WcH74
FzardGzj4u05xeZkRL7uuRNJ5EEGSXhpbTH8p0tGo2JcgJU4pto3VUu6UTZcK0NoWBbAvLrzYBJq
cXRHjxOiGpfIsbLyJQ3FNjQf2n7k3e7CL5mb5EBnyVtYtjaOYPNzmAdjHzT1myaN/4ZLGfQn8B9y
4HnkinejnKdnzN6Ap+SdJYwYb45PUfqMAbBxg7/EN5RbC5Y3AZG/asvC1EgqyDAFnAkJX6uZYKjp
WwClLPmds//eloqxgIZifMtku1ENhTR/NmNuc8bZDwLhT4XZ3taS7wcEpozQCztHbjrQhyl9zrJQ
d6VYJ/KlCS5BglwktOtjYZve+9ilWyC7+I+TTx8iY5P07EfHRlZiYKPezC39lqFV/lFrUjeoKfL/
Selbiz1BrjZsEH/36Cv3qZd0lDQg+CaTwdlfpY/cYeY9eiYX1UYaRjTRXslcV2/8ZMYNrO9gWSQg
LkHw0ULRMqlv4PvgtZDhXKqKIXDI7bdS+852yi3qaS2+RIad/uZ3eBesByo/ugeFLXVn6biLUhX0
kaf6eANiWF3KJNkjUq1BBkcLPt958UZn2JK72yET01dhj5gkRrEvgxTUTwdZZFdPOBSGNyZI0vT8
FreBV15HC2K6QRDu1IBC+pWAE+feGBRlJGyLyeR8NBrmtCaBc1MrP9yxfqu3pXO3vhtXTxIJXJfW
xqGxZHFoskG8pcrahRRBLBkagtiAc8QPA8sHgEM1+egFz0vOVq/7dQbyQ7IUat+5mIgUZjbBX2K1
DvipgjXqjFsfKnmfVuhNhorLYRyr5KiIXXsotFPuYmiZKFnEk5lQKSvw7x2SSRa7sLzmPiLwmDv2
mpN7hWCUTXiM3SGqkhKFu7DUzrKbJ3+x3peOatSyKfbD1BAmtr6lIfbnBzNDBzf+LQCxk1Cbl8T8
E5DAeelQ8y0a3aM/2uaucHHgcXS1J0keAdDkpx1W9pkOkKgY+uBDocquTRhNo1TNPlbOn7qcmge/
H3D9+VTPTmPZA1u505POmKSHyxiCm9aFkT0AwuAUzzdmG2dn0Kjp6NKSEhte9oQQ5GqG/bhhITEI
7xpeZtu55Gwyh6mFMSUbbmslwnzD6aWPBQEHjjdSxzx1R+NfjgoNQA60CpoOtUTxPH83CNjv8MdX
R2OQbkQzeOQNrUH9Npb/FU103SF/zCvf2lipoa5+vxSsFrLfB3mSnyzyr5iD4vLAAjZENEwPdyGr
WC1CcYACYjmlEH3sjOEyBChLezYf0xLHkXfhaCGSbztvF9RudqASworsVcnOq7fH3ICQLgnq6780
z9bN9D7wJlK+kwJBOj2dzFSUJRMBdaqX+rMc3sZhlg+JGm7aJNEILQw6VcZnohOGd16GvCU3Q8HM
jHKNAlwfLsohEV5Vsfmci3RP7M0565v6wtt39FrdnjoHbsCNQ/EwwQBSEjIn96HmBCmd6dPOh3vi
eM/sRVQe9GTJi96lyJ3ahhHjXwUkeQGA/8ryjKdAKgdpwmo9y7/aWNjQ3TxP+FbAf8PqxzfMV8Lo
eF1V8dHOnXsmqh8IzrvzzGa8QzUyRbG/om89inCOFvtB5OWnYXGTzwSXXxfu7KM7y+SQ9cMN9C+/
lsFc7WVonWen8a9lhQDcB1vUqWwvYiTkFPlmtSULhFojTz5TyD2fmpGy6GQqy3vjx1soyAHDm6/J
BEMEJAXNJnBw1NaQPrctDLMtx0d6lPOzTw7TWbmwXHYH3uiUhUAYgHGK9mCAxGFgwtDXYUHGkE5j
cqdJdTiEGscrwzdFzxtNlUGZjeE+jYHtQ+OryRWMRpNPD1kcnEps9m9ljo0SB8B67eGqGersVdn9
HP2rK+kK+B7bWpPcPIi+ZB76OyCHdKvS+prCBWw8AI9NiZUz70YGhMorj4u91JdMBb8mhqYdMdSY
WsIs3NGLPazRv/UOqT2lCB5rHCnH9HnjaiQJJuoMnX+P2VvGiIXtSlIvWsqfziZvVqexE82AsOhO
UqZzO3uk8AmbIrsdrxIBJEnXv+E63+jJB7fLnAcasqebXmPe6rRCicew7rPX6mXOIH+DCQUK6Gsw
A9FTojWc1asuKvGnEvIs2+xvGFqagUQgMlX9+ClmHrO4OOcBWSm6e++aYqIhCcqD7Jg/BrYKWBKf
sWNWyU7g2+OtYBSeZ6Tp1bMvhPsovQmMxOITgiPFizTwigdfVk/wtpmny94JUIOHLciczF5cZxru
Hf4GFD7e8+29JC1AkdlrZI82UaCme2s51TeEyPyghNvNGDK/HC7sLvF+YLnNVzF3Pyl3Ld6w9xT7
wvs05S9DU4dnFwEa7gINj+4HH5D1u1mhKSLnfvkY13+aa5PVI471OSliGhS8xcDqx3+EpJXjVDC0
GRg5fgv2m2HBvVuOQX5LuuFHFguD8SzCSAN3XpyKLG0yTXbCl9YXIpxTIarzVIzzB6FvEQDuAhSU
0VOdPKdWiDLfzbtTFULfVvUxiWt1NSxQedMnlkwmxPHWg3tXAVw+LtBvV4NoGQ+gRgMkJiWM4Qo0
ety4mtir1lnV5i5z4DL9KkTuItqEOxX1Che64bkWMj2pAcuKPBOQyy3ZEau3MNxtUpNyAKvXHyzj
KapYm5C3ualPhEt+xGWRn/H1VIemoxEexduVLZ+/tVLm3qLMYeP7Nfg7JI0o36RbJ1R9ccjAD+AE
S/v3LFnMq0nauGSyqYpKsUk6rPt1k0cLPVYG0IQWwSlrxvBiE2eOqYRanTR5qjrXe9HImhBrlXtB
qTsBAuFy4V39VsLzzxmSaeVJwUdY3al4eO7jmJTYmDe21yO1JE75tZhlEOGPbeOZNAwEt3OrxFnQ
oIXa1Pf5FLr6VswHh4HlUZl8Hb5DjmVGgHwJLHOUJQBrkhl30wLpwFfp7+y8Rdtmuj80WiNRmUHj
qDzZGGaFnVwGmHb9/EU0YObsnugD64+QVqZDymVtSBJsBQGsexVAcuHQRS+Ynsvc/sVzAZ8L7J9Z
zrzruzJy89Tfdvo9cHCXEtwEysBPsiGVmiYYnf4NGCSMNnZv3vDbImRim5m5OpLyTzyQpK4t7JAg
2wGyl6l60aQRHpQ3v7Kuib2LaWs3wqBsSX7H50vg/X4eV8FL16zDlHnVSVpHI3p38lxQhzs3e+7m
41JZX+QtY3+xwgeuF2CYoNWHpOdxm8zJRx6fNxe/+/Rx3N0CawaYVfNZIkdcp+Bs27gCSQNzEmmA
e8MwJOoSMhP9dP4Uo3wO5lVt0U9wZACpykHWoRIvsj1VnHsuO6NdCPcayWP/d6UXPoSoNohD6ePj
YvxbmRgLUQq8BSMPUeKXGQ8ZhIvhgZSlJo/rCDxymFX3MwbES4BvngOzerFjWt6MgURb8HiQdCN5
9wLWKfLc1EvAhAKSt+a7dLMVH6Wyu4uuO+vJqFBv6B6Hc4regZWaM6qCRZFz51xnNwMqxSAwsS3s
powcHMIB/n1trTZgTkT13FS8Jry6OZsxkfVeJnilkU9dqmzc2wTtP80Gn50xEQMtEUbhfdvamS63
LV/8lh6T5VnIGT9hugeGGhAN3iZjdq5ZjT4CaWp6Q3cHVWFQyjIuqYhSM7inAWqV0fnta+PaGz+P
X9O2vXEOhQ7i7U6y5KdsMdvaEwha3dgDLKYwD48Hsmss7yFrU2hf6oJSCuSr2YR6ys6qaO5dsYsR
ch3cpfOuXZGfBlp6RDPYjy2dXtt6Ps803f4aUIO57Rfs4Pxb4a5ekyqIY2LUZXbqadyIyQ9JU3U1
czHsm/ZdNqq/i2mSoeEq5qLxIPgLGxVWlbfeU7XGL89WT6wURrIZE+OTn2MIpVFHXsmwCM2Poe/L
B6NO82Mxme0qx3zQlEQ8jz6JhMuEZqkBpbxr5SWwl4icX7Tf6xxjeWd6ScyfYIR8EvyBaP3EY78e
H5lhNrcmG7t3H3EUkZ2z+zCkPCiiJz7X6p5ymUAtE0i2jVOVPIhEnUVWfJRjUf7I2Dq3BWE4xpQ8
miWgSe2GpA1T47YuKv97ENJ/190gZzd9g0oYi53Z/Nfo9/+EFKEtlb6PgXMLkwf4A9+flCHDUhoR
YFadWUXzA90OHAQIHGrsG3GFKaGdx2NveseU2rdoCN/nxWCKRHdZW8Gh1eRMJnI24d6cm0809GZc
2ya4v3Y9k/e1RoQR9V3HTduo8f/4GwX/VdXiIyTy7MAihyYMDf8/w+5yHZpZBSw5G+3zZPn3IsRJ
AtHpEPixzScf8JTr+yTokCtEueeolgf+ak3oZoRkGc0tpAUkLiNrypw7M0MTGktABqnB8LuOzO1y
sV/RsNhnxHakjIhJHBJluffJMKxNk9U7ud8dJgr+RzjQ77biFJgzp7zSE3kOTr1rV4+dSuqzsnkO
KJBRF3i4rwBx5ZnNBAamIU5l6EOAW1Lok9m7bxX+YRvJ2U75TnKXiok4WIM4mEYZP4NTTOhVkYgW
RDgeJT/l2Zqty79f6tlfXRF0p67Bsws5+tjm83RD6gxrXYXew4LfhEBDZOkJ6iuTyGl6UKKebeSi
3Mq887sliMg7k1vKP4x7F35qHzglnXSBdWpmUgVnjZL4f38u7f/K7ORbJIvPsUgstNdK3P8/06wG
88mAKGlJ9q2H3m6DY7JWQ2IhuYoEV0RModTVCsoDEVr9vk959UvTXlMV8Y87Bik/3BnVgPa+oC2A
bMhg4hzNjxrf/y2mHiSRdDICnNFGt6QkE46fY+m84OEa9lK36W5y9HPDmdHa5JV6do/yvyPnr0Od
5yyqvzes8UAOYfB/tJ38V903Im4iSmk8MlyDVDf3Px5fr5udjBzT9cvGI89oUx2WutE0vcw2NzjH
7JKCrfqFwwA6hiDfLuvx//Hph8F/ZZe5hJfRkeyYnkXn0X/EhGObNEYvGVG8tTmHTyIInUV9RIiv
8brqmVC+XttCX/2pNd77YXnDcYFCbZr+4Bp/wxkefio//TVZtXdYXXakXzcYrEeCAE+oDZtNv1jY
00C3EYarLXFRpEQJBvBF6DdpVd/egrfWdyjJGkkUd+ihwtuJ/bRG84alHFx8Hfy68MK9h2gipucx
G4kbKIe/Izt8xMhL1izYTelg/EMJyACmuxsKoU3nZbhDRkls2RQ18zye7BjDikaltWDH3LkNvUxu
iBXQbMAcLBA6FjFvixv9tZCfc4KW1sHyuc0znDl96LwHKTVJOf86NlYPPURavwBEuZX4Xr/Eii6m
jWY+36Avq4EgscLPWMoXbII5pwDVO08J4yORKWTyLsY9AB6EcQofjQkcr6t7bDtyMrXJagRdHFcG
m0Dg2CC3rwZaqpm/QKQkZbxapQiDYgLTSi+MhkF0O+Jg1vLeb6TPWdS1oDNpOH5ol5InEvjB6+sw
MqT3gtsbyRBJL3ItKu06tc27Odn36zSfJPUVYesVU9iTMok57xKKcImH+3ADHEDrycK03ZNUhWqw
ZxoMOO918D+MnVlv3EiWhf9Ko97Zw30ZdPVDLsw9tS/2CyHLMoM7GWRw+/XzUdUzU/YAXQMUhBJk
SSkmGRH33nO+g5ATSZAEgHf0Mvz27kgfPvVBVZjFt9rUb5eCOjOVD74HfVFkeyO3Qo+pXXOPs1ne
ptKfGPsMe2d233QJ0Sfu65vBI8hYls+23nxJNBx34wBF2ELlH6shWZsOv9fExYNst74xoXPMVMIt
LgboNeUazuxDOxpo50wEuqNxbYpiRNkpipBKdFQel9addqSB1CHeJGSMkFxHGyJA7zQMkBV92oF0
HPwakHqqQsgdA1bU1KQ8sMd0/k2VPjmyLnaFIiKK1uO26FAqq4bX5gfVfE8pNt/7Nn7cKU/TI2hm
tJHisYSLvq9rVFq1pkenxuT9HOk+heguKjK+oxGOowlVKMl2c9wHJ3ym2tU0cWbbQ3Wo3aC4xNFc
XPr0Lq1N78hNr5+6ygIAYVicU92M27Mb6WmUCc2XXGRMXRzTPDiGGV8DwW2f2fVraoB5GCpaocpZ
L8towCYFFNTlXaX8ziskV7W9aL8AtS5WO455Aya5NLipKSdvRO89VC0agGhykV0vago9cxm55e1N
YCMUSBDFbEvLLk9JbD9axiBuTFH86KfCP/g5B7O4K2860hXpQIq1M5nXTIl6l2oucBZHlDvDQBSR
AEU4YKNd3NlIvAPgsG5EJkWJ4oJ522XKdTjPjCZDRpPu1rf679j4kd2UNJOIAjEJzvzoix6xi7LB
7dut64c+IgOjJOuE5Hi3X5nj1J9KAAYQCLAbKCoII6GlQubAfevTqhiFezbNxWyFEmvtFubXQTnW
BejIkzbk/rFMcqReMWitQtjygPayq8eDyXyTW4FDRddP3d73OQohnIkJRy6/jq4kHAjFHowEGj7F
HCW3pWT6FiWWccaN7jvKZfZoA5Uvih+tspJDkmv12o+629SiHkORQYHmzo9Y4eWpRAWMuXLsv6RV
6KE7yqN+uq0jFzl36mAUzLv0lAzdtMpUM97pfrztEE48AMlQMs0v7A5PEBbb27aZ72eYRKyI3UGr
ZmphTCaL65wr6EfFJenrL5wrwIgmTr7x9PhBdunXuargOFpfrWU8Rr8WV4OoN2Xq8oYNKZCERJJI
1Bs5TSLawJ9QyDobL3XNmSUjaW1k4rn1Wh8IYFO9dI3R3sFoO02S27d0RbpJRzq3JOSUazWW2SGp
mN2iXASkrTl0oyq2FR0iyW6eyC/sXRxpKPDFC4brreeAJNdHK9i3Nb3zvgb4VLrpS+kW1lZrPO5o
WBJJil4D0KfYlib9bm1AFVk2fvHYLFmWS6v13++/yx7/E57UY/e1bMqhALEbwfY/H36Gzp9Iw+5T
RNxgTFoSQAFY5wOeEGnssS3duQlHoM/f+R/v43/GH9XtHz++/ec/+Py9qifmjKL75dN/PlYF//1j
+Z7/+Tc/f8c/L8m7rNrqR/dv/9Xuo7q+FR/tr//op5/Mb//Xq9u8dW8/fbItu6Sb7tSHnO7BO+Xd
56vg71j+5f/3i3/7+Pwpj1P98ftv75Uqu+WnxUlV/vavLx2+//6bsUSg/Meff/6/vrj8Ab//tq/y
t/J78vZ/vuXjre1+/837u2l6gRXgelrObAAGfvvb8LF8xfq75WL01HVTNw3CLBzwsGUlO/H7b471
dw52us432o6nWwsqt63U55f0v/Peg8cldwLxqBPYv/33S/vpLfzft/RvpSpuq6TsWn7wLzeSTlqe
TUIKyixX58f9SuI3iE1ioI0mSPXWGGId9FGU6/eagrXVBKjQDRXsy8W3N6NnXLnkfG0rLHOHARg8
6basjwqEUt/659ZHsdAkDXJLYmTjBXEdoxoOq7iOtpNH8HAjQ4xRjC3qaGekvfyDfNzaqF5bmd9i
PD0YRnTJesWoUTAfVE7vh5he2Z4MjQQ07cNFOnNr68Z4YZsJI9xh6wyiIQGEfneWVhMgzNQJ644W
iHWSoRA15aPrDGskaZTdTu4dx5TA6yFxxH4JPf/MX02dYDXnNPb/dCP862r/+ep+hn7+6TFdrq7D
e8RD6qP0J6fh58dUtye/sXxkk1Nc3+YFJoyyciY0DI1xz+wB5Rmn26bZdj6UOLtLX5FaqM3UMm/V
80ru29R6CyDkmdXwPGJC/YvX5/4CIP7j9fkcY4BDc5rXf6mhGMwQbz5M1LvBi9NI+HJwhyJp2Cc1
IvRfVA1+kDDPTzvwJosCIctqe4cM4oGm9TnwBxafJVjTS9vq5Lxqibyr7dg8535OB03pZ2xKr0yF
MB6Tl3AYEhXs6jr76tZtv40y92aQROcV/XwmI7UMVTeSH27WX3ShH0avxjHaNcURdibWJGIH4eiN
A5uq5jXTCUnmHivStCIsoL+aKWb8Ct5n3Lv5Axm1tNUQ/dbO1N2hH9NRkiY/7L7TrpWDakKkKEio
HG+KAe0YkhKHKI097mHky2xhdKrQymAhJoQb5QdTKqZC//7m8BZy+C83h0tHxbQ8B/izaS9vzp8a
KyUK5N7LmmiVpNmmdqKHOvPzgxsbt6CXxlNv4ANYpll7Q6eai4QWxs30WKTes+UUdgidut62KRbb
Hv7bzrElRvZi9A5WWr4AhMToTyOUqJKDqObxOvhB6q4sP0ZciFloa7VAtqQm8ZxmBL9x/tsQW/gd
4e1MeBFi2MofcHAlxMqRerZDArAWuqAPRtbL59w5oFJDFhRMB6YfeBUVRNwpr9pdYpMfMA2q56Fu
qouMzWYXSPUhxiS9LFHql2yOv9iqcckf6d7xQrYEQcxQBpYPQCFBcDQjpIDSGvhug544ISEBqg6K
HAMBAvXGFuD8k4B7uneD0dxFDgF8yoip8zjq/cUbxRvyf94p1ydjmLBn32QV/7XWHSy7h7eKmrut
xID8BKtxW6VI79JbJeC6yMBC1tm/BHF1pQbEBzEgk/NS/0JPzdtOhWDA2EqyHQfS1O3umxk0CD/c
+hotvnfmmSREzhJXcVoLZpxWd+JtTlcTiCzWpbZgxJwDVQo0pOiWaYToZ5pdG+jaa643J1JbrBNc
TLlCHFEfkN4NuyQL1CnKtEefypj/aY/uIPN100AkwhpJZW0QdwEcYm3hxQ1HfTC3GanFG796THQT
Kx7UZhFtIStPp9kZ4ARB4DEnVmaVbl1IMLuiyq4VYWVZgKDV15XczxyLO9v/odXImevYMA5GwiEr
ovILOWO902/zN7bXf6scDd5ANA9Y1yuPcvQKzhXQSG2/W45CjScHWlwps4pgiu+iyvTPqT7RrVqg
Rc64UYHfbrPWkdu4Ivg96JUBnwhZghimYJvE8M4Ll45XS3rXptZabd1yUt72CjiGl3fj7ZxduMnH
0JHx3td6+37urPuqsr5h+39kwjiG2DxfPBADIb9BLCG3+T5rOUpyJmu2QVqmh15voKyP2ZekJSbW
AZaFMSDbZlrSrKEPk/cZ8ztLU7ZEe5hfMjOKEGYD1ZQtUjoNHRWjCNeh1fD5MoNG889Z8WU2o2GH
RfVDr7N+r5gzqDpqjmYz2ysPTxRMjFfDwyEIr2GZLm8Gy6Fb4gz6ZaI9e7SoyeiRoAQdHtxWuxFW
slfAjx5iNw7zXYAK+ItMiNizYATlOfU2M//TUGPEgUdV74qURkZH4dYFtBcFXf1ToyNfoye5qwY3
JwfXxRiHSfY6sX6t40g/UG8fwT5PWyDTDYJJQWKIjwuBzLjvucrPfSf0HfTcfdZZZyS5DYPmDK+h
cbV7BtpJADCjgpzZHzj0mA/KadS6DYCx4Jd9o6116+dgUVoKsQ46DfMS6NJltDftlvN3/2go0YVE
o7zObv+ONSkJ6VqMZe/u4AnGG9IOcnrR2w7MWOOVi6d24WWhsPXn7BQFldhPVEYqKF38DcZWaZN+
qOuG6vNHURmA24MAvZkT2rmf7ccyf1d28JJN0TYmsgqe6bGc3sjtAxka+I9aK6+5NYm/SAv43A7+
vF0YOguTa9moqnwjgOH583ZRY9waOTzEa8F0cCF9rPvAmo81oqW1apeomy54VEunuMvAGdOA5xHx
ggsAzwzpqcu+2sSXJkqMo23rd3mJ1wwLQYHU4DzBl2f13XE+6k+ZYhplRLUZjmDtyU2NvzqLQCDl
7LXhDGkA7C08ZD74BZgoO8cu7x3CauNDIokT8ZgO0+wIK1sfYF4SCdsve3w3Nqj0c/o9/nlU3Ydy
BhX++x31VwC9ziUiBcp2DNf1XBvp6c+XqPR7y/MqOgKRYMUNeL+tupMrw2CtE11M8K5kV1KpOe6Z
YAzC7vcmxqMw5nEO2+ScjupbZzpvc1JdTc2P1onNUMorzL9q4f5CLP98oTZOT4c9nMiLX89do6VV
nDKw8uh3kfTAXZil9miYi1+oopeAd3s424hLW40BKkgKAsn7v7iflurip+MHMaseSVe814ziPdP8
JeNMN1xMDIooZSFhppG4caojGyX5RDq64YirV91FWfbEtKrcnf44PTQsMBum9NlN6cfoexMN+Wzk
OOC2bGzhKUI0pr2K6cmSh0zI8d6w4psyojsUF9iDsiW5uCqDaFULoR2x7CJRXT5wx7c7J8oueuHo
2On40AOVONbjTEnRQ+/WewszVjre9HRWjib00caGMmRxogQ723RYvDcZM8GLW3s3ORfw6LRwIemT
/6FqHuL+xoVI7FhKPMwdk99J83d/cf/Rgf/1ohLysRz3obPQG9d/Dc+Ug+eXiYbkv5vdb0WHS3CW
RTgPyFm8inzHkuySnmqks7SwU32HJ6WQm8bIXhpmYty3HqTE4uKhIZ/hsDUFxwdtzJhl1v7OH8Xd
GOX7Me2fPbKPECWLNzqrYFf9Rya6npEET7ZwCKwsmK2Rr4yWwbuffVg7GRjXVQsgfutsQIWQmKgB
yZEZ4cUzycyuct5gInHo6mN/1SXme41vcN14FEaoyY8TlE1MyTh+2JrXUeuAB4ekgAIo37o7hrgA
7LJs49IBWiO21LAsZvtOtwkGQeTTqj4NtVQ8Y9oHW5Uc+8J6tXDXkw4LxaMCEJG+1VlpnzxVhn6U
tIioEATEmnwXvQLEkoHX0KSxtqmm6HqNlHIBzBDeAbA/bB8VYwqOtOYD07TdFCNfywbYIQPbpG/r
XPPaQrak7aSnayc/aH+0ruoJhaXJ6bYYa4MG+rIjgo00UmhGRPpgGHOSTWu309qkibNTunglNpYS
Ak9gjQPa8VFHmxj2NjxoOZ4Lajtwq61p9ds5aGfqUnqQsqTByXyzKOriSir8SriRsc9A7m1V9oqu
7ntuYM51nIYulmcfq244jdEzs3zQBfZiR41uTZzBBU65ncyDfkfLmIS66gsv0ls7tqndBO+tU+7d
0tFvPY5bgqAeXgFvX5SMydbFiodYJTu6l6LF7Rm0jkNXy8Td5d1pLn04SGt3OVJT4IppcLSEdgBf
7t4mz9oETCPO7b1mjxdhjV8HYPvspR0KbeOet+Ebu1KOvi7YopdJbz2JUB0Oc7Ed6fFFMe6EsW/o
ekY22NWiqu9sP/8GaoPA8JHryLBjgNgUvEVeSc4Fqjk3WHE6ahmg8oZUdlFfkMhccg1qj4mGmV1N
PwFqnffgUW5m5Ry8FrtC52PoGWf3Qffrxyq35YuS80sW4UUg5BThmh8/NmAlqrykK1z0zRpuP2pu
2ES40P0LNE0AOrJ1sK7QdZ2rY6XuizR3w4zO0zoYkQJaZ4z+0aXIr422HQLnow+AtFp+EmztHus+
/YcVYzg0XHgErWI65CPDm2nxpcX1s0MhuOry9KUjxXXrODyZJY/HGkWYt+HmPVl01Gdnai8xSlB2
eBAoeGmYWBnWqRx6uTHd23rW/XvcxfXa9EzIMZp/H/vmdaaU25jJd6uJ8hNQ2WYbm0TzcECUKSIE
Ju8rMbnoCeOcvCm/3fh9M+IPG84Otg3X0Aas7catmbpyQIUClNfoGz1UA4xhmps3qDQXx3f6uDCy
V4AWUMTQPMl4CteubTqr2oAph0olS7VoW0RAbYr6h75I34LFPzUHXX3nEhCWZ059APYmwsDsH2uO
SHnhvY7T8MjYODi1vkmooUld2pjHudGa0EH2sAEpeZyH9kGknITzGukoAw8rwBFU+9VG2SyTcv7W
zwAIdc6vK5Xld6L4KqYRSS/xtXIuLOxiDHxGUujqchH4LobSuH1r8jze1dTahEu9GtrUnH1JTIJQ
FeJ0g5kEsOZsoMCz2YLQsYBhkwOI+6yFx60q0iCKph6BVyXdBh3GgnN3xlDLBnsTE+wymZgmwbLg
SKNAFKZ6tpCwFvoQzlMORrJzLtEUd5y9wcrQ6SNUo8CFg34ULyPx26jjaE3ItNwjzAnZuJCypmvs
+tD+zCbdT5LQJFfxyLdYHYt2MUhrCacv/0bzMEpx6OZSg2XdkL0Opoz7nj7lHUsSVu1xJj7PIaMF
4UxWAc9AJ4dlmwpjrRNgsnIKuVDRBA9NPB9BudKzp6xCvAMGoAIMp0kqB9fuKIuCk6/XqF0VURkD
f20bPLgziDQRB8/GJDqy0+T5kapsurJTea246dmDVlhGnMV8QAcEIcvcMf1yiG3aAL+Gc6Fd3Bm/
fmbqZyaRu5jrtyWOYOEX+tQgvnYEbvxYJOl7jCyHmcdkhTLWIDHD4U473zr4gGkAVpAZkcfVpqh1
AZMj++EO3nxpNJAFcV8Vu+FIznx8Txr2tLcajcqgSFaU1OZuBrq9KrrC2Km2mFZwwg9+X+ysTuHA
0l/Z7DdOC/lbM8YHo3EfesPwNvoMCUXXGF04asHJDQ2TcEFFILpFKP6Qmb1N3cC+ynyj2Gdu9Qxy
ENI953PjxZkjxi8Nlbbs37oeIRMyVxo/C249aSqkNNK4wv8kJ0QrQpMCMYHiGyoNBlrUIVOzav1d
Q2AXFoqBraXTE4PKf9UIBY3KaoO3XREeSNNsKKcUM2TzxShYfIPBvLPG4GnYunhOUU7AdRLT2at5
bphiwl+OG+RvckkdHk0siDsv9UgjmeBJ2bN3mHv8KUK7QfSFzaOZ22MvXX/fQF2bfG864eYFC6LV
d54YvxsJv6aBQiWIjFoHpU0qmJi2ClgoUIT6a6G7BJxY7e2g5ejyffOLpJVCBtQ1qu0JUD79uSye
wOUSRrFB+XHpfbfZI92CB6FHr8E7KN4PFgBGMv304fk/zNn09yoARd6RzWACT0LY4Y4rMysXBHhw
MqPi3SO7fJ1jPBOpuSE3We7GXsptbgEGR2jyLepHZnJ94W8617dX0WyV+1SCH42j7I30vndYMt3F
d4mSmeUtZtl8qzcl23hRHmjpWmePI8NaOjuaAx9V1APDcbuCwLeuB79kcc+hnp/Nyd6y4p5woNC9
NPyBAFJ8a4aUGFKck9flkB6oOomg0u6gT5yb0d72Wv9ZixFkFKXPvv48qty66JK1zpKM+l0NaegM
lamiI31y05FrN56nJAtl2XV7C80SZoXW5rLow8OIrYQtg/yNGveT0bBAlwxbhR+3YeUR5F7SRUea
Up8LiKs8A0RN9D45oIg/B7yteGoQTbR7tyc1wJseGqihSzV2mDmch8pdDHy0DtbCHC9GW1xSmgB3
eLpelMaEGISbr9rbeS6+GaLdm3PbQpkD8dIbxYme462ygL2PBAvxJKK/HOx14ILFlY3+DIKOk2kQ
68DjGs9bDygeW+aqG2ESaVA6bpgYctyYMbMF34Py7OazC01tIhEDsDS9jmeGnePKg+e6Io/7R2pC
c7StHeu6znfML3OFhM0FUWHV/k3jCWrsCtJSMVb0gmb6XLl/EwzWfFINTw6pQZuqBbGMpetWDEN9
7BN3j9EBR25jgHrzg2dHir2RzNGZ5SY7jQ0un+Uz3fOj84jmYJXBwEBmWPWn1h4TEosI1wlJiPO3
1VhwTSfmMNAX7tlKvhmuNJCPzAGH/DrZV7U10cKTX8fBS0+V6ucD3pDpaDEa4fBen9O25ZoQAHPE
usiNZUQboMvGY2C12h58ORgEf5Pp+KaBTsR0ojz7khBe5QE0I+H2VXQ56a1NODpFcEinhWc5fu1N
0T+6cXyXjXexZz0YrXag4US2J2FLMOha59b2YBBx3MiU4617OH47ZBHYSm37i5tNB8+2oIQkbb42
DPtRz8rv2F1nFr/8zXJFt0ekS0sOn2TKllLFiMA9CyMTfPawzyrnrsTy5iScyIZhcQZBUtvlI/Zs
3XG6w4D0cG0+GBRe5PCALyqvTQ3bA8C5dQiyetyiP972JdBG5dDsg76SHiIdMUa6uPOqkS4n++iH
nV6lr7mXWOcE1eVje4FxGs6d86IHqXlMdP+OaXZ56xOsgr+rPn6+BJSez10p3INNm4qZjL/J4f4t
Coes5JYZraQ6dZO97wL64MqugHqq51hNizQ1OQ2THY6G8UMLqicYgv3KWAT3bkc8IXYA9AHQ3L+h
q8rOWYvoNolsN3RqwKuGbC/sy2icHDASaTe6N6SNNbsJ6iZqmnv4Xea1HKJ71+6LvSlIiPvjBwbz
iOe19RQjIXoEJRhApZpgT5tNnlzC13eN1dx1PrLsypWP2dxjpI0b7xSXrJseV51YcuYGk7qQEkuu
VV1sWiH6QwxyZ9fkmnWY0uolAqK7rnX1nujizck/mnb6Wkat2gdBtodRER+jJeC1I7YritnbJyO+
AR8tzhPKkXVV+TozGs09fX7ITFhCkw4xcGKMeHE67Smvwc2IMn9sxKRdSoIHLwXVNQ5EPQsbv5yu
Il9akS291HHE6e7ERnkvVP2CK7w8GSOzTf5sDWTe9M2psGq1Tmrc6qii2Y/ImKkhFmHLgAvXgXXG
TGDsotKWV4WwYDeICe19ylrjcdTa0a9kOmbp2R6Zs9jYY3fgGNc8mtD2OYrfYFhCUA6Kw5Cl9TTW
dVhpxGLaNnqERFC6GcCeTqLidBljE/QLJmame19m4jFzcCCXCZuUdOj346lxVLC1hole76y1O1bK
H/o8nTvTUBtldiNaKU6gihaiyS7fupwt52TYtVl17jJXPcoYvL/bJietqdWppWcVo/sFkSAS0BG2
PMnYnQBP1ta2xJ21awobeV9E9Tlb1XjMcOStsqRVVzOXz4E15NAlm/Z5nPdzbxUvyx9RIvK67Q19
0/XSe5xhoxymerxvlvkALB6Ejs7MtuxBOWXnNc9SdOemp3mSUuesZlqeMLYEHuSYRSvWiw/deh6E
N55j3M74IWiKBtvPHrvZ4onFlxwsIu56Mwg+nbtiM86kMtqozrJE0MbvhERc6UXoQUrql1y1W78A
Vk3e6s5DK7aZjWhfZ0jwfNuBXqx5Ww8PzyZR2J7hOMlB3fOcodCrBNQdQEnBNuso/jEQXVo6gpts
bnjwrYu0fKRGi9qx1t2zrIYjxV55WfgUic2yGpgZHt9yfJxa8SFdPTgTkuqttcLnAbIIdKzJiz4o
r7l4jhbclrZO5IPvtGHKCaULJv2CAhFebAxAvPMaBYLYpJ5WPcfcruOUOGgvjR2kh5TMjAtNSVL+
0uLGsu38JmLxolkVhdRB9hH8uL/q7X4I22pqQ+LLBPEzsUqucTr/GIRATNmh0xsi8UOYwt33kXk1
8oAlPI6A+XidIi55sbrIfoSyYNfnwYJkwpOBO722niAknnEONWGDCiesQGzAniD414FfZfdJdR94
hOJ6lkkbzcR/DkF3j0Y/2tWyAJCRfmqbqxUwu+mtKw1qQMJQeEOKqyXoBWWdKJ9pQqtNlGKOZlR1
qEWjDgbRz7s8bfRNY9uAbec0xFQ9vgBuAkIzuMlGm+oC6G2e3QZ9S4nUj+EQV9PXtvYvBKGPj1ZP
LeIoe9s0qX+oMUOfW9Os2YqOtjS1R72xKNsm/QvmCmubyOwIGUbu+xqICCGtd2gmnplgGVu81Nwz
nfdNS4Zj41bY7Wv6eoXH4aOWXbIL+u5LHEe4Kyye8Fov+CkevP0pGNqwZ5GH7loxy57KJ9AS3QGT
DI1HNI9oTlHUM4+CMNlXp1l/qhVBlg4gbJ2gzCLW7zP+gEAYFk3BWK0SMs6TtNLg9wYBEuucSHrD
DrWqrA/FKFEjFNV2hgIxSuYPCZ2xLTmEYtmPSZrdIbFz151ojnqnjp93fBcAfRHk3GD/cZaOd/9i
R2V/zpqCoBQHZWmn+UtEJBNWWXhpKHEGFgkQi2hC5uj3g7MlLXHXOX2yG9CDhINekWBc1fg3qwbP
ad7cwDwZTo3dvPvGqhVZcIB7Ile6J+X+8yEcJ3dY8Z7AoJl5WSNOQuamqynzSIji73DhGh/moz7L
+9blc5a2/tbwqm9qCp7imqHnIMx8+QlnYeTAyxmrwDgc9rqVoDJkUEXFOOtIn8Ww0T3dpoFk6UhG
q/feo4pCii5OBuyybEh21dK38VNnYxfauc5mTvqOoa9ZafKVo7o7sxpYvicum+aUPo9MF28rxmdu
PzMvD/wz8dHY0qxYXeMuSv4YN44+Y9pYmju6X9UJ8xaYqXKccICPxNnCiizqdrHc0ZWlRZ3vimK5
YtFwMi3kBFEv+acR1HN6Pnboa/HeoFFE41F1NPSBQgr74EBaXkWmkGfb492pgWsq3bhpA3HXV3iJ
JrdF/CfnA/Ylf6MUvRJiP3oIXRcyKryLYRlf6MRFbO0IOtagognuUCK+DIuJjEFks3YbkueWu2/2
XjHuyJvOi5utVT4RJGKtyiq6uhNPUIdusaTpdBr2lgG7ZXColDBZDbth+KotN7rUymtSlDKcLXdc
Nx7GMwsANDY0VmsnGO85W2ZhaUQEWMUXdmTqW3TnUJwJXSn0+ZLOIwpvlYM/ano7rLDPFtK+Ax59
ZtoPbtzCG4LjR20d/Gc7W2doqeh8yOA+1XkBCfA23a2MY9Zg2JslZsveTNKjr5JLN9jmzhPWd1oM
3iHqOtjN1MHgSmnJ5O6asS/AKpvmgqVdaDxVPKtgvhKhfW2WmfZol8+JwIQKyorD00iOtsIWAZ/d
iTZzW5ZhtcxEOz0go1QG3F6C3j3RsitRTN9VhRCLzGsUvZjEKOBB5UcsHkjD0QPVwTsoH/yS9QV5
s3moe+29K6GlD93TBCLj3tWjJyRKeGFSHfWzTjgOBhaKI4lwhsy3UFBkrZEv03Rx0vKua5CWASTE
uciCq0VuCGEMaj3pU22C5rTtkUaoyXi1s3kXAAw/RJnln+pqNFciaJ44brjxRFOYVszWwf7eTtWl
5/e0GdzHDI8poVC3Rc0ZaxikxRpoY4LTsuzy+SHWddAL7WAwQ0+5cVL3hELgtWUQd5EHWm6nNMpu
0DWrUMIXXg1T9GoQ5Lx20d7SdnPeZ9oXq2oosH6aHCIY2QGfzJ19oMGDbnrOh2gdOMyQr0AG01db
DUfcz/NFExYZpa65nxLWYahNrTdAkaIvCUTUareBVrn0gan/Pe4VHgykN2Y1hfroXdghHzLWCe4Z
BS9rsKarozdvdptOm1kZPr0K41SgbicZooXQQDnq1Ga3Qi1enCKIRzuHcGvyC/kNcwJyVXTptpxJ
HWcVWDsgdF6jzMTf6l3qspAnHV7WLWbxD1u24gsEaLm1LFi5KIPeweFO1LnpN1OvDil6CWCeXXDN
kEnklk+bqvmSafkzNamPRT2wqcmAvhTlsfYD8EnE4gaDHa0IlpD7Jg3acMCJsKHT3b5a8IQ729Je
CgeeaU5CluFg+wfTFO9KfhsqOuPxYajjehON7cGSYOrTUSuBei0H4qQ/Srqnl6KjnsSFVlSgQ2QP
X3eMfkQyLZ5mc/5O2BUOb4M2hb+EpMZ+OLdw5nzT3hsZgDaWkg4JDWpNazsNoj8uaWXHXoFPLv2A
bITg+xT4CD04CW3QaKeXGCoyDNfmsZkJV/Ntl3vHGV6MqvDCwh4PhCYRIZEULeCP6GFCinixDJrq
1SidB9sB1w0rMdg0DctV5j6Q+/faxVYcxj7guITrvjlxycoN9YgKCXedARFkuNfJOGAPlDA1pKWP
x1G0T7KMICnD8D3N1oN0OS+4i7e2mZBBDzhtWeF41kyGtsu4bNskcJeA3za3DUpias3xRTnmTd5P
z3E7bg2fo6/onpWZXDsc/zuSqLfekN0nCX5LaeORwBNGaOs+9ewMiaCA1ju8lcRCrRuDfcQFcJB1
5X1NJ2vTD0HOSBHGMqBl2vBZ+bVLDKZsLUWbbdGO8caIyNDmncbfGm39TVRzmvG80xThk+bmABve
PadOBY4V8qZtFbxKCGeWFTwUVoSG3N3AsYR0k1ZQa63x0qjyBZjxDZHq4w556bhWIqj3C72MhBOc
QE2lP012Ih9MS10VmkMMxZkFraxSsD/dWiIQxQsW4ZjbwlWekVYhnEpV8yNv+jwsxKiFMlIHNYrF
qgqMXnYkbtHCHwj5Oxrd/F4XA3dOR4OxFfG1T2j3CB0IUtx+rQYahbV70jPvrUuc11IAvsj8nRhR
XnRNP10aV79mkmC41PTmQzu941Kg/1BUT3ZPQdWU/R0YwPiQ+/0VVfPG5MwRkr3hbwIh1nONCdxc
ypP+WXJNlMORb0CUI0fvoZDRq9uaPi8rYK4+JO8aSAGP5hBcTb8MOxy+kK5uK91eYIBWvrIqizMW
baOxTfO1o7Mv00EWIZ7+asO5FyrowLpYRaV3R/92LX3oIHBd8Ez/F3tntuM2knXrF/rZCE7B4K3m
WcpR6bwhXE6b8zzz6f+PqsZBtbtPF879QQFEqsouyxQVEXvvtb5lOpww+G5NCvi0n5MFUxucQSh6
sdzue/6CBCTMFv5XIlNLBzpm7h8DVG//ww95TxWDOTfNviESvFl1AP9JMsLM9W1vD/uOr65bX+o0
PNfPW2X2aJ3GW5YNh8AHppcchhOZ7dHCoKSeuvG7EetI+q13KyG6QLVg+Y29mH5ZQb2NtejVnOLX
0hf98n+ERYe0TCWlte8wyKNnXBTyxTXzQ59ErxGDQiOxL603ZX9qDf+/xv5vNPazvfD/LrHfVj9/
RP8isJ9//Z/6esP9h7RQz7vScKSybQvRz5/6et39Bw5awUzNVujrHR2Fyz/19ZaOiB5uHEMdOmxE
qCJ8/qe+3rT+4SDFR3TvmLZpz2LP/wd9/UNF8xfVloETTNlwCk0KCYGT4DeRr2XStUb1oJH6AAEi
lKwltlk9Wz2ONpcKM0N5sw4A0i30MY22qrMIPB+z18pGGOrS86IbRQPfN/Fw6RL8kAblMgEPugsK
YyWKuzORWf+Xm/ufZOu/KZMfb5qbiTvakvZ8I37TUSWirnS2jmVqmsW6SfurmbFygj0kduFnTboa
Ph0i5E3V33zl9ot8kPmOTLm/cWrPn9BfNUqPN6IAagtlc/8Me36jf5FIm6Lki297GumnwFKY+YDv
tzFtcaZlVmhZO6eUv2A+jEuNNMI1X32xst3p13+/Hzg0/u1duLNIHs8/ik/jt88Qun5f+15ImHIx
EldUYp3yOJDbQEmt1Lf+Rm6Mnfe3Pw+fAIYR09VthydH2L/d/s4zmSgh1gNdw+5UoF3rPOs7XNBr
pTUQcAzwmVjO5Cu9SxZ3f+RIFjE/qJv0OOo8AJjE076/EzHUBkTZkwx/7i3IBZSg7M26rli+RrGL
e6ih6CK+ckjKRT3LdTH77eCvemseK4KZwmdErgkdgaY5DoX7LtoB2VZZ+rs4itWyobn3Isp6YRqp
PIYFanOtvgDC2fRd2YJRjENonAr4U3yuctAiOfnNxQvhZeNr3zjE9ZjwVVTggYVx35uWuXmipzeb
QzKaVLztIUnKwAAJOJSyRpuDsKX2ul9tSWfRqJ8jnr1bSc4XVbl/9qJIJxwP8SyZQxCvSKaqneCl
ibDwj9pkL/XAiw/MfZfF1DN0Iu2uGru9l8w7kT3sNK2d2WjwBpLEJJ6volvqjdMltQDBU77RJhLm
pUHLxZApPPciFmtcu9oQHOvKWw5ZRcPWzvyNMgB0DNJ/jbv8NaH7q6xgyyThE/h9uo0d++5Rg7pJ
nXwW3SyiwEgNuy7LVmSDkXblt8bcS+02NAkBPbfUQsIorbM1D1JNMjgd359WTh1lV3soSFRPw22T
WzVWhXY3qHE8YpSeSD9p3gZJdUzg8cXL0ZXoYyM4KnMwMDs7vUi3bJexUMahvuvF2L4XLbnlgTFu
zMIdXxri7RdBTvhi4DJsUk31mve2uAxdYRxzgpycaoy2Pu7MLRIAjzmFx0SD0ffOduxga0X+fNji
lNuh1Nhqvv+BT2Pkz7d/eW7aHZTraPCxIQv3wFE6T+mAi93qqZkvVq99WEw+Rl3RRDINAmA02vXC
6Yo1gzn3b9SQhvsfvnPKNeg9YIWyrdlw9deVJs8cVBwFqR9WqJOxQgq00XRHywJY33WM/yQSHeWX
m8r5JIiCLmZKE6JLjKceMgbHyv4VJeI+6tzw5r0WoaHWo6DzxiWvYM9V8CLX5asAacGqqRF1CMQY
YEFxZvQQHoEy/fclS5/XiL/uO+g5hSBlTsK4UKyjv6mFBa3GoGcgtOxKmFJWkCEEfnbGDLBLSRBZ
U3cOmiF7D5eK8qY7oYnIt5rrcRBHAfPf34z172+GI5bAOIE5hH/kbzajpM6TUGcShG4oAbzqoAwf
GpXux9YvrmMKpMuKdevE+cw6BRY9ghiz2poYn9Za+PkmBv7SGxtJZXFQWRWcwa8FYBf4Xvd02qJW
/4G8D1J+G9LfcdkMBrApQKRQzeb5aYqEuQkr69hr7UjLQBYvqDI0jn8RaaZhZL7VMZ1ATRe/wLYb
ixaI5d3wU9IRmNNtMat5d8TS39Ipr24W+s6/efZ0898fPj4ux2UnsJiumr9/WDzPg5rQwS4ifaJ1
L4y9R5bdSWs0+IW6M4+TLB9nLkVLpewfIU2+ny6Nw1zlPftCoy/TxnauXlmO+4lzQ5JSH6JfT66W
JMkVQonxGo7OXdPH7EKhMjwXKktRhEwv/sTgLJb2jikDtH1nAMPg8Scqu1HbBCP/i/JuTB+b8Wdh
2gwN+955qpKsp6tOts/8Kvaa77abjmfqMBg39HiP5XxXZejpC903r4hXupPd0sc3zEYgKkLW2CuI
8KsykC9JD66Xhsba6D2GZLjlvptB8YQAavrpo9+KKC0mwwmfhj69VpxYdgJ25bYwnPHEKCfcR8In
p7hS1q6UJJlV4WjRgyUSWPQ29eSgFedU6FwUimCWZrFhJPcrJ0NBKM0hxdowsk0Y1wbKVQYFIYEs
mMUThfwZMY7bu8UfurajNmtuRZJ7N78AXkcMwYzrrNAbh9WZhM6j5qX63q2sErceAQ+1XpHIJCdn
V2pi0zCjwlGuiPH02k0x3x59gN9KU6bd4F8z3pqWrmJmUWVAMF2ZoiXtktW5bG0e8rn9oUVowBNg
3s8PbpHTZNTD+O1JC2jhwtbRM2Ee1YvXT4rMpsyjVzVWT1LRM0rQ5DE3JJfAKKqzYSn1ZFis4aav
01c7CgcOjWM29RFdIQE0fe3s//sKoObl81+XI0uXnMIxBhlC6tZME/nLQS6RfT0iuSKk1bZfgzLY
1WWWnujQF5gwy5i0TetGXLxY6AXhG8g9+aTc2j1PrvGzF1axxrzbbZrIPkUVyEQZFGyWacgJWNrQ
A7o2rg6V5b9MXjfdsXc853B6nmwO3k9pWKNtHNIPU8ATFABKZe9Nh5CIhI0T9/NwydOYloYSo9Yw
Pj8uxLRvVJXWV6KsICwXzdFWnTohLIdKmirUlTV6XW36MkekwCCpsucusJHt0aTf1OO3uiVOIGnQ
DTM6D/45L8q7pROHxTtYAvAJBf2QCEhxSW7bUa+M/kgazbtD1xtS5CyBVXp6jiX0UqtPeRgJj1rm
I+3dZGQUAlAh2TMKYug0tu1npwwg+Kn57pkEcOpCVX/+e7utgf3o8s1PZXFAadT+3Wn198OxweMy
W9FdrMqObrm/bZxx16bAx1DXGLW56cO8vctWnr2BVn4ypcHaY/j2nAJTo+8JXxgBL93+3rP2aBut
CjWURYDv0sAjuiBSzHj57w8e9d/8aP3Lo4dN3pgpT/AY/sPiag6VG3ho0xZzrEnTWeqUaUYCNk9s
mA7A5dQnvV/2ZuptIwPcYW35d6wMIcvv9FY69Q5aonl4XKpgwOvDTrkqxXiNvck7EknuHSMVw1bI
n+06L5E+e8GbY7ACh26enqbET88ySTaKkzStR87FLvjCNyOWA70R/DA5katpcQwNW0M5YZTvowP1
38/zLc6n6uQ1ZF0VLlA+K0OvbMySgDLa+15THQm7DWAR9mxuBnKWKCBm6/HqcSFZLt3YLQc4xuDm
kgGuvosg/L56AUd0K7ZAh7pkm5TIAFEXDukpsmV6aj2nWbUwGp8zZ1j5xtAewF4b80wEJb/M7lpc
fjbjIJd+XxSHlpbmKRA1eZM2rDaDw/MSc4J7JwbxR+iEw1coybZG6HEPTHs4FrFeLBNjMO90lTOO
lTVnLKN+qmyhzUzykRaaSN4ypqAdGOwMebdTTM9lxLMeu66HVMKTR6kZEWjA/MvWoeprCA52zIJB
HQYJnU2P34BmU9+S5NBtiMcs1wGInZVAjB6NamAG3NhXAne3oTTFsSP14fj4SeR3EbTVkXYPlkVV
WlsMBRp3o1U7/PnFIjNh2jd4WqEqkfojZzuJJ1tAm8RZZLio0ibap/A991gU4ckQJ7PUgFqfy555
Yuw0OjsJJJMcs24xMH0Ben/QcthIA3TToxjNaUNSqrFziNU410WPrKx3nDPmcSaHWXO0SjFc2TyR
rw/R9zrXEFYabnfHl/1D89onVF3vAVr7NeotBhsNAD7aaPqxqRIDpyg/FRa82wnm6l27EHXsX/kI
+rWGTpaeXH0PosE+jRxYiIMrjWcLJv2QD+51zMNrPTbZMUrc1ZjHxbHWKqLPRndozmaa91stq35O
yOoQGrXeoWZkvvaJE8sQj/6gdYfmgSA9v/z0j2bjd9uxxcYBadG65GVgbEMN8IvE6LpkNxZquHHK
obpbWr4562XtF87/2ZVTxMrMxqd5/POHgzN0IeqpuhFTGpwCQGTwf/kPiOUthximQJpPeqW7K61B
pxmEBdLb1G921V5lvYsPP6uuWu67mwRy48LtCE/w9DA8JNkjCnoaNyXEgJ1f4f4uCVF80Ql8RCY3
mWvdxL1Zqkls+zRHjaD1HjcAgyB894xAEdA0G6xT3sqye3tpVaCbNYq7hriSnxOmiVL03isiUGAF
RuIvZYsVW+Y43t1e9dfGvNBO0i+PFwmNzoWZETEY2LpDKzm293OCD8ys7MbMk/iEAeeJUbkgPy3L
XykjFTvRFeNRaM54aBumliKXu7TAiUVKAGONCuDr1Iz6XjNkPicA5LsiqFEkDn5yGQzCvSFmGUD6
HcmZpXnKUJvsAtfHVGC3O1GUDh7XBEN5mpWzTBSCn9STXyOW25agJrAV+yIdP7DHOmeqokUvUEQz
CtkWMYOiDX9dJGqZ8dY1qXkc/s8l6ekmNQhuVkIk15DmzzN29uZqmdm7j/b2u2R9WWhJi7C0BnRV
RSZkdMVXzlXamacEKo1eMO+gR95uStz/69IzXPoLjXsCIv4JRNXg4MyssYEcsw8d+zrFOjl2PrIb
zFgoA814OksDBCR4x540i9o+FgG7vAHrSDjtYXDKY1DiqoV38evxGRQ23QmXz3g1a1GeWg9dN2UL
IMEPUWiQWSsSvYbe+KUIIj7WPtjj2njv6FsehvnSJFiY4oTmv+h9F2wswbnlEAB36x3rksTp15hI
BxpnHO35nurrgk9hb+Gypsp2hmcS6peZmQ3vvYuy1CG3bN83Rf3hsiWHo3qO8BguUMyad5XlL6S/
si5Y5t2M+JhN0WgAVVe+3xEzZvTiHRniRSqiY2sitThxD7em1uxXJlMXHznCqqt1xrHudGAahjGx
FsZmcrA7APfPL3YM6asq7sLrjLs3VWfKnrWm6dMxTayCGa2cgGhZP5CyZd9F3l4dduRr/yj5IzNf
MRBb6o3bnUI0OWutJaKsmd2Q5hy1oYr4ib0AWyfu6trwhq1D1uGK5/Y1l71Yx4Xe7J1Q0ksCL6Hn
egWjiKhiLQaIY1bYuOmabRy9KI5sG8VxSGp7gz0l3QZ9sB8x9t1GGZxjXQUreBTTKZ0Aj5JGM26r
IvmZ1WTKzPlnfkDz0yNn8Nj28d3QcHQv5JBEJ38cQ7yUzYcMpx9m2JkfISwE3W3zjV2RMJyVdvDk
zTwULyi8FWl9hE7UkYfNW5HvhZxt9yAqkgcrMXyQBgQA76jSEh+YG4Kby5wEzZFiLJn2eydzWKCK
Gbqnwu8epIuDoWT2nEXNVVSRczHA+a67AaOyTigAjraSbal4h8FVfIZa+TRUiL8zd9QODuKbZZcP
eOg0YNcDoyuGu3L74EcnUtsz/qHpW2FB0TxcIE1ZvozzNi1t7RgN98B31PfYbN6MsCyoD2u6Wnxf
Etupj2OL9tTUWaljxtp12KiNW1XiRJ8Rw37tiIvlKbpbVUVQ3DDeJiv11vAtAaBnalOSf3FAIGEv
0fdj9AuC9tbkjnvQzELnkzBw+VjVu1l8D1VkvtR4/FEpYXMhCIVASaddtw3oK92K+1NYTeoS2G5D
sFih/VF1BQbmmqWyn3r6CcCexywK3nDo3RrCVQFf9dEmGcOIO1IMC7DBGs3F0joB0noNw5ElhRqk
W8RzEqRexxOBuOHBZOX+UVgkojp2zby77g8i6KOjrBE4xHUJJy/yEQpZ2rW2nngGjQ+aNcUqwUAu
Z9i/a47alWAMWGQH9H3EJ4CWc7o2WxctIgZcYMs8w+JEcbjXm7BbGSNyCr+dioM7+F+kCgdHJP3p
rmqpuFB7RgDnXDKRWQfO5FsNL47qz6WS1Ax5kayoXKKjqGxvCdCVPIoS8btUjbpYI5+QMFSE6R0d
bZp9EeS5yJsUxYPVChLi9QndFlmDbHVOeCDqebhCGWVsaQEms+tkpBKgTrUDfHO0GYa7/AbUsLgr
Wi6XKQa6Bjm914m4A5xpdtt6EAPcZPlTwtm6JLiRb2ix/szBeIRhzBcYgx4z6/EaKeQypU4nrRDt
mx8QLJJbMNbztHd3np59xTqWvSTNklOsyk8wM8SUBFp3MZvum8RvfGBKCaAxJ3YN9YV5e1yUpg5W
mCjqsdggA+sT/LBxedDronYmVurgWPrY4+wIgCawrYPJc8WEsL1oOkmIKV/jpxj9/p6ovz+0tKp3
dq398qx4vJGd+aVbmbZKQeUc8hxhWgtelmg+P1y4CA1fRVWBhHFFdyoLydh1aEFvQxI7KVB4CKhQ
DgeDO10aG+Jmzrzo3GgpOaDRuHTRfWZ5Lk8OwXFPqYCGWv1UeoBqhrZDymbnQxK2jXwrOqlt2X7N
Y9QJi6lT9hnolOGP/Bb6G+WKNoyHZk75Oyb8BVjV+AZ5gfdjxO3ZmZrmuSMS6HEz+z6QB9vRbnqj
/Cv7GWY2uKCNa6c/UFiScgEPfSCDjbdbVbe2Gmw4wvI8opkbTTDxasCfPzR6d4i7xtyg6rX7hWa2
6caZaG0gmGxuQx4ZNMCJyI2+pokQoMyFLCdaaw5mT/ODKKbgW4sYOZoupCAjUJgNE2XIbXB+GWPp
Iqom+C0GhXOyHVi2Jh5AXY75DnKrfM7pbe2M7quxJvuCJ2UT+aQ8RQb0b6pf9hInkN8jQlbBqXoM
ib6FOXpls+ixPiZwQFFEVbfHZR6+eHranKw6d4/SNk/10NbXAvH2tdtrKvc2VGkvbVlM7/a0HxOD
kLuSo0xp+8ZB10wdZTk/1QhO0coivJjGlGDXpLwVgSz+vARldIwawIplB1FFFBFGY11qmwmR4Drp
bsUgMRLWRbs3B/k9rKG0uP375GcmNDo7B25CC6FN/GI9WKaHWbqKd9C+4kUraa2HhKZ9kcdjhqX/
VpXduDKysn0Ko8xAflXiJO0md+1gPdjjs5Oo+/SE2iRLNnUp0s1Qk2cy92AmYX0L8iRewYQJN04T
BGc3a3lW2R2g7+GoLaGJgdLu3jmIf2oWxeCqmjJ5T8caaecg4u3jZW9rEYsptHoCMBQ5Rv6r7yB5
IycdsGBJ+kQoq/6UJ8l3Ny+WNZ76N+Ap0PEo8YhoaCoE9JhuZu1JfQhT//nh5MDGn1zH64NyESaz
3iRIfzpRq7a1hhglCX/BFKFOiePgiNu3Xc4H/1WJdGIY8v6MjMeVi0pwPsSmceBbbXCQESYIyxIH
IjQFrDdUGWjKzWeAQJwpiswG86B9F5KtRipwhCJJtp6T+msjZgt4HKFUE3wBOMiIgCLyzh+tbGNP
qftS0rrC+1q9E1Iw3Phgr45uVO+oG7tzOVAQPv4jwx3XiQC0DLa4W2P5kpQyvKeRv9PiSB0iT6hD
Hbvpuh+hVUtpdxd7BIuL++5HV8fi0ic+RXJEYDvzklM1afqVCVpwiMCgr3DMjx9kK4eEqveQPwqM
FItoGrdpnBAZY1enIpq6V0LWWP7BIm2tmemZBFO9I92P3DRa02giRx8btsD/Xo94foLnBnzuieZ3
sENp5HyVdhjhq7JHQMvRq9WPxbmbsnBTZ0pbRqnt3DqzUzc7B/MgC369NmJ97GBgXi18WJ3CXNYF
vrfH6EtztvwVRd4xkJGxcdzGfvK6ECWfiCjQgtg8PC4g17qdo+Da5cp7mmC/ZPPvYah/4BP+CJgm
7qaBBoDdiWhctMSw93QVF9FIvnRQ4Ejr7CS/9rQLH0Ms2iwFWsgoPpGjxWqv0bdI5uSTiL5djCFp
Cd6me/GDtnupoMsmcbvPmDu9GxWiGHzL5uxHkiQkO0AkNYlDsKrvReS1p1IovGhYQfvK/hnFaxW3
4U+6yeh3/ES+aBMuuAyLqOY3HRtJcwTypu/GOH0aCu+n4ynt2ll2il+MxiWo7pktsXBbZAS4eZ9Y
8gvi2HleIdWT9ZO1/I/HDiPp6NGjFPMFqQ1FDZ5gaGXkyBiGV39kvs6hQH0yVAiuQ4RxExYEgLIQ
P1/XOtWh16AqKQK7nkSiP/dtON3x1nL+rsrp5Au0QbkUyZbwdk5lXiWvdYDfmNIw2EXa+KZPlbXt
GAv6q9QM2UHwZh1dG7xmpCFrExNMdi8DpZvMZ+yga140wzubY1ackMMXJ0K2M46CifWml874ofji
0eCYstsAawAAszF+hlH0ZQM+MvlfLFwzbHGaaNU5CbMTCDbvUI6Ki8BAo1eYD112xSrfWG1Tnht7
WtPgwzBfB/oWor2NNyqI1kVISAHtKCIHRf/k4c7W86TY4ypsL0hD2ot0tPZCY4KAud5KzoOLCSXz
Gwwfbv4MmOoVjo91A07WvtaxJDlFm+5lT32YV9ANGjM8satHp6gR1CBZO4tqLxjWBLnC7Micxz57
rXNONrkh61CJb9wB/QX4TdC6/Tlp+CI/vGdB4QTXFl9cmYn0XLrprmWS/m71+HtoMP+K54Z8oFQA
b/xtGL7odP5BGqPc6toEY8MGo3Nhgppf6Nlzr1zKLRpjfcZhjHFWtY2cMt5Eum5sha01q5gV4FCi
1vrA5jJj7L3XYLx0hIJcoirpzr75nYyk9Ic3WtOiEVN4E/pTjNfwBR0Qhhoh96XSt6bX+VtznlxX
6GLwkzNt6dPMuda+61wbAxeVojyeH+iKr/9HY5MIBaiWMslOLpXEj4nQ+LvQo/qp9JFvpuQ68n34
bNrcfiM4EBKDDt0GylXAjV3bcxMThchrAXvjFqH3ASvJPXHoAh+RPeCQjsjLiweCD8MskeskSogH
G4m8x4FDR7Jke8tBsc6v8j75UWfET8+apvVoT+oe8EsXUhsqzpdWCcgjB9ZWa/rZ1RwcKfY+xhNM
bAdwiNKrN6RKia1FmAIkixZWie/rW+6u/TLAIjhWWQUMoW1nZREAkUDTJnTOfXSqiZheTjrYAB0C
+VilP2SnaQgvLftsEf8VGExl3KluqT5LKyX0hoZKmTnt2SAC6Aw6Nj+E7bgLu1ZxGJ2aZV7PKeJM
dFH25YQtm7a/n+8ehglJq4Rb2IzquwbI5lXrs+buOdbTQ4L9gAc9LsBe2Qr8Hqp3R5+UdJifhmr8
hVnl6ZuhhmQTWMEPl4nkLjOmfDf06keqkzjUkzL4AVoMzIc2B4HVJu5iGV5shNSXTI8gxViZjSI5
ZvUfLFQxJSYel+3h3GrJcDfxT7Ljriv/k2Du8VKjx0HKOFhHwR+oor6/2Iw41h7xgmjtsb+R7XJI
3TA5KxTmiTNyXgypjbs7iQ/NkWFSc3z8FA1ZdGzTtc5qzgOE4nbA4XubMk176gtgR+CULprpcMId
Ko0TIr4wCvzyPIRZhYPI26QEFrw3afWqRCie5RDKM0NoMlX9EFQ6rdYtWJh8Zwg+fV0P5KvJ2IXR
6gSlcbRfnaTlkN9TsSFBe+EDfNc7S7x3c9QryfO+m9tfWYXamiht8zIl7mGMXQ8RisrfzYGBTAO/
dd5g66VWxt4x78Sy9dQXRzrt1UaFhFK5zg55BEbExjKNndUESkCtyBPhIPQY2mtsKMhW0XLEwF2J
nsM+jpNNJcnKdHu7vgOIb1wKZHIJz+bQeE+l8JtbWBEwAhD+yfX9P4w0CA4yGL1r1lrvKSTzg4DN
4iyKcbYTRO5ZZLrPMSHQ4Fvg2nuw0olRQ6zGXydwu34/Tm3w6vbdXYPC0YWROIHF615DDDQ+Ln84
J8X0UTmZe/G8ULwmiUR9B+z6+Hiph6lcVVUab0MnewqMUJxtrTXATRDzjHV3Gc592cclsbydDE25
5oMhJnysU2tR+2EAji+LdmqCX9CW1WdCx2xrgdZ48z06P2QosY0jBLdzu6ZSmXvObo3jVOFJJRe9
u/VpneG3IZe7Ekrt9KiHfqtcCLH2+NwbwQ7VjLVupjT+NkGilDgpVl5nxYc47PptECXhMiktdcMH
Ye87DEmbaKZl8T62NUUpCt08fe4dF/WzJtwdvLxzw2Bn7XdFeWw4o3io3o0kIvvD4vjRxzReGMCO
t5qe6MLQx1fSGI0XTjcYYYBW9lZ1IgSm2JIQBMjS0qLnMlHNqWbhh465l06kXYAmxKfBNkirdJpT
3I80i/rPxwu37O9Yb2aTqH58XDSLGIiiFKAQ0/ScqzD5ZgXWu0cwc5t4x0LL2yd9oAk6EHsRKfXm
pUGNRSMACyKroFjAqul2kTs1C7YMJrhkoh+SkSRujzNMDs/73e/JBzEgIS56zgjnXmofmSeuYW6G
X34wXceh/rRN8nPzyP6V04o4USmBH5h8791Uv9So8dhoQxvuB4l2Sk/CamvrlnxG7qQzOjKGgyTw
Ytm05bSHX+YtytkKQC0E1aQb+83s6oZl9CwmUb1MlY39B/PqJiZz9YXEYYEUJncYu5FJQ2D26QHM
D42+vvrzJeTfE1k5h/QiRahl6W/hkJPdMksUVE5TVTrPsYzq6+h3MzWdXw/zEvZzpDyMn8SvNY1n
HwbAMsfAxIWUp65YNNx4DjJIFtDAM5TM6wNRwAwOIJRSUuT3aSIBJDR5UNow1E9NY4lTBQoH02SJ
PgI7CucJjsHVwZNUXHWKDdwsP7toSk+ydT5LSwYvDzAbzBCOrK0RH+w+JmOnoIdYKl8eHhe7ieEI
lx7AtPl3dB4PY94s+wH0EKC4XYwz41T7qbti4/ko9bGEOphQ4pElfmj9+bQd3+kpJhcnQfBDqWgv
wjHIL6QAG2fN+bONnbj6TpN4cz2z0Z6AJpc8DZHcp8zaiBWzScW0QDBxzCiewtjcMxaa/tCymDoI
Xug1M23iCeAeYW0ZmWUEDSzR1hLPyOly2iquuXHan3TtYVb3BazCuBi3dkbqOgkDqLais67Bagi0
8WbWpEO0rZA7LVXtt1acvboPOeHgqAsrN9kJ0CmAjCZxY+o/ncpUnM0AzwwMpgahpN7eApWSYcQE
GnZJdNAxBDml82KmndhW6ch0mrqYuBydZcxAIGrlOStgo4tFPHIMqnDMuLHxmmq6892VAF9qxXNd
tCtOZ+W3lNTtJuNbWfFgHBqjgZHKobZZTqkzHaQDilX0WbmsVe/T568452rDSdKA3ORUHoeiK2pm
C2W8JGyjIadnmsB2VPW1ianztJjWRt3qN1Sg4UYTpLR1sf3mPAbJbkk7eSzVgXv0syH0yhx06+qL
Ytfa9ocV1f3OyJGw8k1g2RS4Tj3MpmzieX6RXncW5D8t0tF5eWwditp7Gfj2SqeWOpiZQbuvHBnc
or/eRYM3JwUa02W09FcYw+3+8cqrjHvEUn/ye4tOXOnHH3/+NMpXfaiMm6vQKo5NM2dxON6z6okg
CVygDmYRfLXkh+uqGQ5MZbIVE5vsxprdLruRubdJvns7z6iC7NTrTopUjc+qDb1u7+BbaJmbv+u6
GZzcGHep5jB6LDHCrHIHeSGpIXIHgGIVE6q+rs0YXzEdfFpRxR9VO/bAaK38VuqHR3sTOHV+ChqL
iXduv3uuSZK0ae9qAw0QKTe7KTs5vSsvj2QnslrFtYgdeUzs8OBEfBPbJhPHJAnJk4tF8g5Ch8jw
KPS+GX2IUjIkDmWY6i3qCBKC+WtuXDlN18xqIXB1+nPWW8YtARDzFhXPnInsdVEECDHMKLxwpG+2
dQ+r5vESqonaNUJZW32c9BeWp19DhkiPGJ5p1SoijVUbdd88Pi08s9Mf5SRBJvtxdjHr0lpaHnk1
IJa0fRv7lJStnd08dgeyRozgUvvNFTZodyGbmAmaxAXnABAzmrBYxbnhr6vB8Fa975mnx8U2MusU
Cr/aZmP5PR5abzcUJoUrFdMWI3Z0t/0acXBII/DxshzinZvRFtK6F+JZ0h9K6PfexW0S+864VPNx
PMRH9tkXGQetivS7SKV48YZvDN+9Q1rm2VkhU5BTPT41sTU+WTRiSdlbwhitL0OCFAO8arpNkCyt
WCSbheNMuFTnS5imYu1VWoPWY/LOTXGWEWPenjQh6Tq8elwKTIj5HP9Tgwq4ubRnEkGCRh50/cWD
3wZGtN+q0cSMNmLhbkrdeB6TCQ+PQ62Yk5FL4qPQP4Wfv5WT2151w/shs3Q4R+g9VjpUWiNpi1cr
dk7wVMrr41VbZIgpNDhavaVGQn3kwmmMlpG4hfcoROe2saaRKL35kvjNR+X3waHrQwRvwO22vhOg
Z7XrGg1OShxxS8bUNpfG//J0Xs2RIusW/UVEkHheKcpXyZS8XghJLWESl3j49XcxJ+JGnNPTPd2j
VlUB+Zm9105vVtFnt6hbzqNZn92xeCF6j3ktM3QoomzeNEzIO5Mt5gmoG85SXSeACh+Zauv5qfQX
IsNZjgYWPfcRGYP3xGaPhK1uguIU14cs8cyLWIzhyVxQF1il87t0Awn3qQY9UuY8ueB0sxLu8leN
qBmkhKr/Zst0rLqODOcpZ5tIDSaBlFz/+9l/P1QrBZ1O5WXAE7GD8QI1PAn4ejiZpH7Dk83Mo4yr
fZcl8W8v5ZMJBG/ll6U87tbtXVYPMANrBu9OwV3Or/7793nk6mEl8Uam6JtuCT3mQWtgzgx2eY0N
uIUjQTm3aXZZBPR2/Zy7KX7hzOr3JUQxxorueIt4V9LCEJcYnNENlBn3s7yWqgTxYwycMAN7rKH+
dd0i1IFYhhR13oX5HCI9PbYepbOQtgnkeU909WT0410SdyPZTGrFJwJ1rDADA8ReBjTv3mXkI7wa
jpOe2m4Bp7jM2qVEd7mrnbwHvFXXKijQ68Kt8v5FCpe5Bm3tkAsC0xnps1PptIrRXDbtercDrlAv
/cVafyAeU9+aE/LJqLF2xVClR6daiUEasy3RFB1ubbNqeDJY2Pis3N55baTuchE9o0OoIc/ypLMa
pihjMr03nTec/ruy2M8fi4RveE64zTCvE4Tw309p15qg1l2fsDD4gRuEo+8OF+thLiRcSVczcAXz
Gf/3VRiW93v7SQHsSpmACIZJG3AqJrHe/Hrx2YiPFpv2Udd47ln1/Co769nDUnKKh5mV1tzJq20w
Xm0HxNCK6qAoSRCvgSyJdmCptwqx4b6W3mm0/YNi+S8JpB3Q1gS1Pdx8TkTEwBut27OEYIQgj7JM
bnIq7mMMFx72WdVx38LyBUa6V7PY6wvw88W9k7gZqtndDs1bC2h5ubCWf5h07btAXZEV0FjLwb6I
9l2ykJnnkn1Wd0TCAc765AygudGqBGlKGHU1bwt3eEebc4JeMeTJvRgQY82fFgPesraPuaVBZDt7
HmFG72lLs4+I24OkIeWp7n3Mqz0GXcALTvfLSwxTy7rzonNMJkL3XolPszMeVqMib/dWML+cy/js
Vx9WCXUlZmZCZEiUqBAcb5GOpx40rJy+o+vSHGS97ASWzj5vadPRZzEUbqJXGzUtm0jigmUitip+
IoaEGm2h/VBE1SKtovMeSWzw1syxp1aR2Y3GuIkYC3hB6ff7dvixm/kEfUMUe0/w+C3iXbag4cPU
q/tJqBn+g/dvtL2NXJiSvSzpiy4+cC8AEzoJH1JVtNFB3SKT2xCPTs/u9svJs37KrwK2XFVf+6IM
5VhsCNf1uk9pdhffIZmNj59jettk7Y9OtDJaAOc2G33oEj+W9l3o10/Q6cJEo1dFpGqyru7sGmBp
sSm1Zd+NGhVrsVmrhsnpTy7BDb7MNhMasUWfN0nHZjtnBNyjetNrEl+Ve1iE2nFwAPKyNp2UZzs1
NnAS3LrZ5QkI+ugtEgabINSbLU38Ocl47vHSzSrGFJwecx9oeUK2bVGwqGOsGZFbk9mMZuvnVEAA
LkoAB1l0ZJPrifa6MGcOFqeAn1fhIU+Se1jyB3fKgZ3gyXA+2VRfTBwT5oDhmrnYlz54W9D7tCFR
6GuM58DjO/QpRGPYlzI1f+OoAJCFOWnaldylmnlwegpCe/BeDKJA51o+FJqx9bIUnx932MiRL38l
NwtSqDsmbzsjNWjLgNva5Oaax37+nlOkiz6E2zK+CtV+EbazJxH2ZdbZtMTXeOn2OQ6Vhie+LQ9F
nomNoq8khucoexTnKSZy3tFqzj4czrRp+UUltoZ9nfPevDWAKdH3fJUDB0s1Ped+bNzxaWwX4zuB
8IpaKZgI2hrG/g6tTphO1oPXkbAB1Bn0ws7hnu2ldsf5UO1aDvZSI1yu0bbVjEgVWcAIYkzB1SAc
dMQSlT96RMQkLu4sQIB04Ix0MQnNyamuROhH6TbzaNAIyZqj6mly6mM6glZFrwOTIZAM6CTgenzN
Cm2bQ9yxk2enloStgUC4wK/8E+rCgswwwOnDCXfEXmcBwcRzeY3ZpbNeORclaCMq8D9sxTbfgvlZ
1uQZR9M1TeNLttJgEv/g6oym7eXRQk3uOiNXPY/I0ofKqFuHuoCFygFjjQe2eid8JjvwXAiw5leW
xpgDO/vg1F6YaSf+pzlfdf48+KAelPEgQqoDaGzFZorxg8dNoNnJX9VGyK7shwleAJJm3jKI2yZQ
2CRtAoSOT8wrYi3fNim1vQCW0XTtLrbdU24Wz4AuSCJBNsqthV44yDVcoipLgpivSj32lsZO0C+I
yVuKDUODk8XFlQN1UQw4W/yTi54/Rbl4H+J4n7LK0uFb6MtwNmf3X65roTd9TPZX1ZTf45If/YLb
0lh4tgzOXxzNu6EYw17TztyC96w4N2n9y7AIVZrY+6rGtkfmr0a+UjLs+qb6keYn1ILAGCzWQfV9
mnoahZZ/RoG6s4z4k+nGJjYdnkx2N2xkAgEgUxVxwBHLLuZ1BLomXLZpuROwI5KBCA2j2dZl8+0z
pD0MS3MZkUoAEN/klcGUl+VLiwZHQT7zjHabJOXVrFDnaN4WwsWhtMvtCKvLNIrvkScQ2u99Gyeb
wcRfa2m7hCkOz2Ip1Psc0bnRKVh1dtHc5uCzptbq5SGu1EVkJfCF4aFAasftf0mF/WAmetgY1U6b
SCstJ2Za7l3h6r+5tQbqPcUDtTPR1ulogHSQYDj8MwCKQ28ar1I2e8dFED3BZb96yvsbdX/vgnrI
Wm8/OfZeDEWzweca9BVbJTnV6BLFg8VNpEiqIMrur+E7Ru4P7jJ+Arv/VwMI5SmEd7fPvnErVyFG
HcaKpQEH0r/BMtujUC7Y14aRqbiJ3WCxomPDCBCsf1iZJiK/jm209tG75I84rAd6m0I4g57RDKf5
Ny4KJjDf6hGK2KuTppRTPL9EuhcQOqO6oBJlAFBIn4zDNZGP57SGdsutjqpOf6zEJP2p3STJHXnt
Gw8AVOXlICjB6/byWEq1BzFzqYyItXTDUFVGu6rh+WRK58TD99EFMiZp8WJgaUy2fukFT7PQd7Xm
vQ5684VWUFbsLSCZRdqfFO2lrput7cY7e3YeuzEL7WU65OSfkbe3nZP6riWHG+WnfoJauinnf7bR
hVb0N5sYo4Z8nxb+VabdPu3s3eiqeyfxn2qyEyv0kh14vikqQuDcojYOEereIB8KlAuwRQojUMp9
IbaeEfld4TD0gE/lLhm3b3YxMJCMEbrc2b1NWoy0b9oCraWI7YuBhcD8NC7iYyQfBG+PdQ/EI+H3
EyqJaJsBmc2rnh6oJt2CvEkyMNtz3NfOdkgpaAs2baGI7xImlK228O1Cu/JnuIXjvpKsNzJSi2WK
DAfpbf3doYdkkra18RpgsTJsWLB2ZwRRA5V71I+2Ha1NndxgE7/GGWkg+bdD997LiBQf/0TsbAr/
LsJ02sTlVhXuW0L9WXIHNZwodf8KyQlHgn6EWE2uVbLzbR2gRIOPgVzrlLCGMr5NKGh6l9QYzX1E
MIxIOkXJ2+5sNW4a5sIGWHhtxYnYPvJnLftrrIiD1j+MNV4pedXthpB3JlpJdeqGW+6ltxVkGUu0
PzEHHt56JFYJfsihS696Hz9ZFroWzvO+BYvp5N4v/CKU+kzJCEqRTDHRbFiZ/kc22Uu82Om2b+oZ
PkdbwwgZv8Zh5X+x/2K/5qIr63FZ3FKvhARkMMwqN3FChRR1db7vYni5mh3qLBcQEJoUoQkrabwX
AcvF5EqQyblY1F0RqX8SG8DGmap7qaWPNSkwOLnN1xg1Ql8qGSgDudXM2BfKSyDbLt54Ov0ySdgb
lD3/KqsC+mETy8FGDybX0UumemsqICc12eKAUWCp5vQSKWtvy21XR/ef03h3bq//ob2C/JYI4AVT
ztNr3kS6cRYdIoZKf+/9+CVqynd98p5ycjEF/DryYI+TxgOqw44fTjMyrcq+z3JYYUtFxkXrlhcP
2eKmqlWKOp45PWjVuJH/0JLHm9eW8deq+fonHOkCHT/5VEJhKnDqzC2bx2Jm/tuYKTDXAvBST+MJ
b5CwN3QswPodT2Oh12Ldyd09QFOLLb9gnDmTvWdyTgoB/RGzzNZBb2pU5ohnq+LrEIFoNM23W6Bx
1xIZGibBTHpBQ5nHztYmXyd2uj9yyiiZGgoga4qzE6u4yRh3tYhsNMkDhe7YvDv5iwuQOcTYywOP
82hM6m7jjrq50eAu2rP35sdSQzBI4q5oLnMtspBU8hZg3hgg4ZA8eiL2cDr7rGyetng4s2CrdGPv
lwXl/AyMPWHVEcpoCs1cvq6rZHPRBUkOy8fEFHyPOP495y+r1+/BiJcHe6RTtsfsN03i1Yox9Pv0
wkJdC9oy+ywZvwA9JnKPSnde7C99bo6m3tz/t4gj0I0INlsgRmaHn362JlAipMx0EKN4nZv5WjRE
V6fkOwezA/OIsN8GYmNgEFi8WbTuu0KbH1n/nOnsdemLjOL7//4LNsZ5MGlnKy5OlVN89fF4gxx9
qTLA1TOjujReubzaKnUQaHbSxnvXombXsj0LmCbcK93+q3v5wWPu0OcQl9ZvaorsMz4X8Mtq2Dfm
+D7BPWJmK55dzD78NnmHhrBeeoiim87ITTg1FqWb5hyqigwWiqSNxdBuo0vxAzPpeZ3XBY4AiJey
rO275p8abSLDEYAfcxRTqW2ePTE/GuWzPnVLAHh221bejx7R6+b+g6Hpb7k7YTbGdkHGGxKhrji5
PdYd3PIwD1mLOmgMRn3ogpT8mnnA6j70NzXUEAl8G45r37NjvWY9Vsi04caumZco5rzQOo9WFVEa
zG9aSSJIPhkTm9bkakfVWonkYSQiRiUo/wq9/AXJTc5WMf1VzndtiDoY7ZUIb3b/XGvnMHurWX+0
MiPHnP0uS51PidgZpQCiXt3UEJElnAKu+T0T5ZSZYFMrNAm+VsSn/N51WGr2OYgxM6u3Mj6lFQIQ
BCJ+kAN5VzHiLH0gNc4sH1k+KSBX1meccQ3UrbMZJhaLtmYBvJThICmUIx4ABXN8Mqap9cyx/8qq
Xz2vwagVDB4qXMGBwnvH+gR3/XyqCludZxYWnqmR+CnaiezhKpyFwIjcv7rsD8KRW2zgOSBrE44T
qaTbweZYBzMVZIZ6q32KNzPqMO8TIRrl81dh2y/szXEPDT/UIdNm+W7YBdP1KJLISv9b13/1ZGBb
ri/mLiJQONCVdxhzoFg2SLFAWbTqqvrySue1w7sMu2M4mDOVBbJPsg4X8x70JhfCs9u02/wxtbHf
KYtHjEgKHozPVZZ8DGn/6luPQ8uJ6RTvUsboQ4YBC7CdUU6VBYSPFkESGD7W0w+uZjMTadW+WLI3
1YmTljJnZ66MZ5z1PDE4l04ZJO/F5n29/n8w5caYCjsoccb3CRthvfyyHfr3zIQq52c8k2eJ3MNh
MANV5KGP7NU/dS8Y6MqMjqa25COu5SQZyZp0Q9Xl52VC4IoIQLOnzwlv5ej31y7xTpGujjZYPc21
HmyoliLOD6lWvvk6kCvHHY9iwvEBkCAbv4wOL8xQrZ7ta9Kv5hLCTDed2YWL8Eht1UGYFJhtiYz7
TCFBlQbLkGb45Ck5bote3srIQedIxpHt08IO0Ufik+yNICXedIQ7B76REUflHRxlPchy5gbXrPeG
Z183/4ye9mH383EcHutCu0417o7MeUoK7VuiKdPsl8FgAGGKnwiTwOgMOzdiHR+hvp4mJp6qYTPb
4G+ghjCnl1Toz5m3XIxoueGnuiQYE1d0ItqVjI+6XrpDC2mu1lEUaxmNallbh9Elf1Djdm851Cfa
7hHOCOwv5mC1zmnMVN1JrRuulm+Z2zfpobDFjg/MucmPZb7GsKNYJHnwx0nZzMdLP4b11L06VXuv
++CXPad6F9XyNiTXrnBuBVUivgvN5FpxC1BgvCJVmnj00/ifJUrsu4nARjY6e4BAWJaE9iRyFsgA
YhiZtu+0PajKwLZRcMShHuVHyOU9CqqItVJzpxfiBR70+/pPKtxXDSQv206mH86T45Nl0YtX7Frb
yE6+J3P4LMsMWZ0pd66GhmQctdDI4BJX48Uv8j+Nc78pAANDYwvJ9vaD/15DXGDVrLrHGDElcQMG
+UXjwBkVre8zTdJT3GhHqxvuvVG/dmZ2nOOJzqP4bigYSPt+iAy0r123hTWdMpECFFhA1wvQzIem
4uxkSFal47NWVD8mnyzeejuKFmZYGMo5tJ6stLs3TQnIZr2mPXvIabj6E+Hn7AeAutsGDY6pHzz1
mHZatDEL/ZcFxMkn6lxDeuPF2c1J1Q/1BmOk5W+9yVsKr1x/NxsKpHnANV2mdFf59zjE19ETP5Dh
ZFh1Cv1UT5+IUECBQKTlonAat1BoGFgX3X3N9Zaq8lv0lFxR/ggnZtd3DLPEcqkiEHZ5da6a93SB
4Y0BCp1Nljwri4uwtX7W71EvjX9+Gn2VUXaEKPTjGib2J5qRyWg0cG0Cq8wC5c3sQ5F4m76Ip2Co
E8Sv1K48iOU/z92mNkwIPi4rmt5byznxgd7huj2aQ1xu0j6itBqn3WDqIbf4HkU3iWgAPYg24mZu
BeBrkwyPmHmT5INPgFz3sfXZWt3GrLHLAMy0GWL5V3u9pF1fUqkbKMTldQL/uGEEHhdduS81TAjm
CMuzs216N/t+ks2fwE2Gq9Z4NyZ2ZzDEyA0zd61WszqxzGkDMeId9QKDwLJ/N938b7IxPQj8wZuu
GUJM3uQA5P60odY7D4hn2dFdDGe6GFmEn9e0H82E2fGgjw56Bj6f3IjSYHC6+5wZ+4C7pu7Rvmkl
hBMV8c7Xnn6Bcw82ZVphKbV3iQZwORK6s6jh91J4sdlG4uPqfuArPoVyBJXV9OgQjZreZZq1cB5o
OaYx+m6sqdgyC0iFU24rALObyS7WyDA2H5Zaegam6NwsemzY3U2LFZ2kK3mkwfG3fu2DVSWe225B
dBjXuJUPdtJ8GaRAE57SzWH8iYscSj/kvkazERCM6B5GE79mQSplSoniufl3XGiPVc+jqGTKjKSt
qDuLsfW9m9ZD2LVWufJRmcs5wM7Su8LLHsYeclNmK0Zd1jMpVfq+T0dv1+rLitagvZqn4aV3LSOA
Xay2Livms7m6IGzNOVZEr536Qvf2cTHcJUtt7xOS8wJXwB5QFnlkzPs2fnHE2kCDRKpu6LIORH4I
ddtGSKzrJN+26nOWqzNhoD7wa/4mrdCOE3D8GHIjlV08Mjr5XCr9e/CtgZOEPyPmA7gUY6s6ijor
cR89EZFwuxAXJbPVjT0BbQAyyi4KdTnDzslw0k3hxL8ZC9bAq3Bcx8z1dH+6s32W2SZbDp8/K532
K5po3BRCW0qsInJ/hffOip9v7hU+DHkX+pButMLaFyZBkhr21sC1ik+njV7R4WLhjZd9SoO+nwkG
ZJRAakBTN6j3knvTX3m8HZ0VMVt3Dtu7+sbkytj27fwLkZ4zk92zzrSXt5X8l9oD1i/UxVYk1yEy
+kPrdlJleUilWmMtK1h3DucueNF5AmzdAwoJIO3+6QU+DVW+mLMNoRpm+0Aq+TZa7rLI0PadNp/a
Ske4JWGTQl0JJnkaegqfMqHp0tr6hq4UWRsuM8WFCGJofGlwQnFCDJQtK2CBuhpvo7OXhjySebmp
NZtk7YlWtMSTk0BzSVilIg6npCpLfQsElP98BVRbBir8/G1EsI93RLw57I8t+AZ+nGqhOQOaIW2U
bayFysWa6FKg/gZGRFME2tvGC+BOzrGsowtToatAp10vbrx5cAYSDrtCfnXRfDL05OyYya7Q2eeb
7WOFpy0yvYtarT/85WJYpwjM3ex+lbs6XcJxwlBJb7qdw4loEtaFUvFELpA23CdDC/9dFg8VCjTW
JCeSXxq0YNh6EinCTDjv2Oq/vbT7ozz88NPsGz/BxsakmKasLVLWY8Msefn6P5fXRopffup7xH7l
UmOuZ9SmG3iMClSLbg/Vxsb0OSL/gAzwoFCdbjq4xgjOwv9+NxXih6GaCjBexh0bsCZmwV40vIg2
dkIHttaijyeybXFjIchc1sOpJH6lKsUL2tFvvSJtKk7No9NkX16sZwzgPggDPghVXiJt2epa84yg
bKW8Irxor8o0w0Uub5ns36xGhaRx1nhZ6c1pt9ExT08NuZhhOWUA4bJTwRCR22D8dONkH+EaMCyG
Sv2I7RbWeeCxpd8MRYLDCJ9RQNvgx5h1naeiTJ3AdsnvXPSgVbiTK24V0TZPxjLioyJiI/Vssrym
8aFt94AmF/54fqwG+STL4sUyECdq6xs4mijaOX9hFJQ8etOvfCEOrkXTidMye1zK/LHrjNfIWg6e
rR4WUWtBbwCM17mADUJiGBTRBGSBM/Ilhd69zs6PMfQkKXbuc1snCHJy9i2Wr0GpMM8R91wEXDBi
ptq3/WUo03so2xyr8XztplBv8yfIfQkvLb+1Y39SXXRmWIRy4dWXCeUBXhs7dV/t8bNe0nvTqc6a
pZ7rsrwYMRZuYMVk9PFmjNCbXHf4ssz+E7YPvR+hVRwK/nb2mBZpXrqwbeweWn1iUU5RC9fDXbdp
moLkLagVyi7Bx0tC5aDuF8voNnGmQ7Q9eL4tSNxMOkgjVMdpRBE7XRdq30D7tHIKvQpvCSPyIE8m
pP3c2U4NP9iboo/MA1goHkki4chd/JK6tZgD76O0mMVnKRSseE3ZTmfm4Fzc64pNpYGNPpbdHtO5
NrplFY/pciIRMptOyncfser8CVWDSp9/wNHg83ahxLKeY52DOrY3D0TyWIE1ZykmFZe8S/WSDWR2
deunaZOSGzRKvgJsY6fCAwCKMS1P1Yy4eNz6GXf2Z9/HJFakKHEiKH2A5ZZtFm0ho3pbDJ5EixTe
oa2zq00JvhOet6/mBKg/E6Wlo0cqUKmqS87tn4GoCoDgTSE4CmYgOy+O7iZNO40uERqLK96bCg+0
wWoy+ZRte08ZLAMEZVzMqXcyRlZ4nNwcjc7esIsXJ0MXOGYPQGXIKKgf3spSE/SuNd642kc74dKH
xTgU/W54l7rVbI3OlEHWqGIXz8sniufnoixI/RqMn8JjhQgSlU9d8MaMZErknrMfamBNo5WQMdG8
AoJB14Zr71xiCUG9qx257/ZLqbgH4qwLBo4uTGDMhyEZExj9g011azH2IrWe4Gd7V5k60oD5S3kM
adfAOxKo0BCZ9YOZLqGS5J4kifGSWYQN8Ka8M6z64obdaxNxUHh9B4ZWx8p01dESw1vvZNlhIjIG
zLoKUdmc49Fr2Aci0u8GliwCBPMoGSdiWSdrwsTHXRof0LzflHVxoHZTOuZMPZT25PU5RruM8qE+
tfP84NVrAqAPmm9IHjHsrRPk6Hlpdv4i/ux6xHFhr6lPS71vtIb4XO/NKO/jlktorJg+NTr3BkqX
E0j0a05uXjGUJkhDdCaF4hGhESEF0Y6lr5lfNcLv5qrcLpCS6F3bR3cW59jmGHLDGcF7oINzHr2X
nKhfqgJkFaTWfBkImlIJMt+Nxz/Vu0Ra0OrDUX7xjP46ju3GHfhbALTngXB1Yh+dC09Vxl6NOQSO
h8elEeod5wl1vzE8DoStAlestnUUv019fvON9IwY67xkVF3JmoVnEOMK/hyFCtcMklGGjPF1rg2a
yIwRChlYP8NgYoPGA8Bq24nRYgIDMLr5yV0csPTqrqmTx9ErcAW2rwqvF4HF5AFXlURc4zDG9LtP
2DWf2rxVyJ8DvFTO2PAONDwYO1fH9+ei937NRB76jn+hCr/EmTwsXQLZP7fP6ZreZGhMyvEXRSeQ
uZzYEXXFf19G5G+zFM+4EqjZneq6xMZfz85ik8zFJ7MNQEzj3dyYRDvUeGzSUb1GnnlGleeUa3Dm
JHgXCnFzY4HolYHHKM/w4WDGMcym4uwuCQPBILVi+InpybXnMz7ydDNITAW50JDnZVB94jfSYkj1
KU5jPuJ3Um8sBO/nRvtG80ZXgirJfxtwpie+f0Nm9TW27k+NnmjxrX/xR2rQTGszczel4z41DYh5
094Z5LtAewqOkevANcAIT+13ygGPYDw9O/nobdGJRxt4Tcah0KqMSgrZShxm2ZtUXJmp4T/HTk1J
1e3tlvOVSAPqaKv/N5Teq3JMCp7U0KklHYJA0YNK7Bl92377rOm13gpbSz32w/TLQuSqA4hplvlA
9AgrDrNmOa0OtjHdMtmUnDQ0AdbsnklqrCijYmyr/B4LNY0uDJcYmh2FwCW3JflG1UdJ9T/5irN1
xg2u7csEp4rntLwPmeKQ0WqC5uiYE+ZIVudd21zfY7bNAsCF+bYSfXpqWGaPdFQHPa6fCDoxqcuJ
HWY6YYVjymntEfVlDEYbKJ3xIALDkO/9VpYVSsGmvpl5dRfFEWtkQDvZ4FYkdmghY9g2FLJsNtG3
76LMymqAyIBJE4rg6lpLHzhFbK/CFueukjxVuIprirASjymxI7uluth+/TnVI5ZCnWp9EdWR+Sj7
Wg8ars9muGgbYztLHqqyi/85PfrsCDZf4BcPvSJepY7RFuK9Zy1te5jiWsr4XN50zQO4oczVKk9S
yI1rjIeFQQfDfZdu2rz7HAaO2EpyMBkW5WzVmRXrIfdbucQNOvZdo3iZseaovTHoPxin16fMIKkm
IZAA2yX4j/AwJoqAzSgQhXXS0/TVBvvIVtngZeZcbxp67CAynQ097KHQx1+e/BA14kchfFBDBTsL
2sV4yeUp1thpk1ue4qLJSHHAWs3ND4AIDXAvrmxlDjwkKowfBDixvUZnU1MKR+p+Kltt58RuEazM
wZ3eOu21gx0c9EipdiLr91XqxeHU9TIkkgeHvbobC/+9S0USoglvSaXZCrvqYAZ6S9gg3c+xDB5b
c1M0GTIQkTynviW3WamHBFqyr9B0VDhSobT2yPLVxilCfbC024ohml/CXqDY0iB4uMwTmXqh+mme
czr+M4fLLrHzJw0C8l7oq21n6bXH1o5g14mUaRNWLat+JjR6PqdKx/RNhNBWqhYXXOaMxIpzLaRu
1dD1Wd9yGIetZ1o1zaBMtlbCalqPsguLv8obHyngCaKL7X9NuZTbcojxhyTiZiTk7nYttwHGFKjG
fY8c3qpR2OUL/Y0XQ5Rr7ktRsx0mrSqOKO5YzZEqUmh3HO71ZvZnmGlrbxfN91bJejljqXOiHqi3
dgde2ECE5hbp82AxwEAGb4eAbEQYd7EbFGJgtSpAlRnakdIqmKDwBG7blW9IFXtGq1CihsRC+Ncl
aF/mZTsmHxNS85MUAH+ptzcZMbnbiKzrM/prphgyp+Pwza/ErMTGtuaPNK+KgLkTyZL6jLVlrs6O
FnaiSfZl3nMJx3a0BdGXwcVK8hcccmw4TEk2dST7y+SBqECaGGXbroahBNCDPqLD2MOCtnlwCE0J
akHuvcLifNRaiK+KZeGLp5bd4Bp32pIXfzyZdnB1rK9sIhYwLtV4jUr5kzY9o6OEP20YFQNtY2LX
48fm/36J3KfAFwRhEDjVtRCavOXqwYqb+T1W3rtvfrTTnwJCSlrdSjSV6h2/vobP99kSOlpxTuPL
oJLiCPeVkTJRqdva7dKzxbgVyUEKDTuq1KvhFo9xMohNw9faiFpp9//9gI4+PyYS+hj22wB5uPPC
6qjewsdqrqy/GdIpm0uhWk4lvN7LsFj2g4EPGdiUfNez5VNrF+fiZjlywlxMGxy/BGitPyyZmyGV
rXZlZD3NBI260FfQmanlrV3oE0ciIp81xg2O8vov/wGhdvPTrgWjHXXYfr2FyBOXuEMGar+jK+4j
fBOP/egfQevOd00E9qps3ynIEOgPjvGiNW50+O+X0jTUHnQvz8N+sY664JAxTADtVOqdu8vsVh1m
JxeMR+2rPktFsGY9XQcS+jZl19eXciY3L7L8I6ohdKvYWz46efZhOrprW8CuOgtsS/cuFUG6B5fj
gJEhVfgo1sRimDqBrczhjPbY5ulWfrQKdA1Akv5OLNajb9naNS4xwVXTJAnoHVcYYyzYOXj61a8i
8Ahm9J4QLfohZa6HdTbUYZHSI7dEBD/X0fREAHT5NesI5QcPU5JBbvSdDo36xNR0YP+VEOxkQh0o
M+JjgJmD/NXcBysr1GNeL8/CcaAW9JzWeBgEB1czZVsbMueuMpDdkIqL1G6CHUK29WqezKn3MneH
qKq6z/xs2PtaBvmMGB1KvcK/71d+ISsT7KsVyia/c/09CLFbZXUtejkPRWY9qVA2Jjoz5OtbnAMV
C/FJQviPrZ9eq0gRNKL8bvz/n8VF6x8pOv73700zX46lwyOSkML8nBdYuk09b99GZppSdNk/n+3w
0G2QFXhnCRJmy2N9hcs0/WFxkJeAwc1vFeKH7ag62NzRkgLfSKy97/RErzUMC8HSzFkyHWl9uBsZ
DHDyI2JbeaMjMJ0XkXCsTazJi8T4P87ObDdupMvW79L3BIJDBMmLvlHOc6Zm+YaQq2zO88ynPx/1
9zldlgsWcFCqhNJllFIcgjv2XutbL46HoDRkes3uk5DuOm2umFaKHXe9QAzzWHpNTqRKQcNp5gT7
0ePg2zY/iXyVKeeXKdz8Jipgo5Yc0JrmBX+nRhcBknalsYsibokurTvQa7VMj3l27+2T2SY1hOco
rvnveQAsvg2ThTeQQGfX7Cl7EDK+Fu0jHjQH6b6XwQCgu5Hho0eX0EKCwrSqz5ZeS9wmnnep56zp
avDWLrQl+kV6doEAvgoq0a4HkdgnPMAEhOoTPrc4he0KA6KkAcS3sVI/Aj854EAct7aZ9s/OAJWq
GK0R5PHUP0upvYGGhXE3duEOSlm1dNgPkG9GoKmumhe317VViah548Re+oKAUsUWckYxWAtTVvKu
jGCzxJaLw8Rwt4Vr3uRsdzGSPNv4HbuP2u1GoqiMFkvCCCOjJ4CXPzp0NYjDaITfGHUaOeseUxxC
6JbMhPy9UTJe75Nm15hltP44PfHwV2oOwdUI02ude/XZSDTiDXwlHsjNtJdaFecETJ98G0kaCLQS
3wc8p5GidMvk3p+Oo1WQXqgZSMWHZxfj00PWMkbx8SZvB4tOiq3Fw5IGPqbB3rvUQ9ytvUxz0d85
oBv6pF61vkR31Wrpzaj6w4Dime1IxkyQ+DCLx9EQPvnw4+6JaB/AKhvv1EXakx7y+Wy92kVCaJvB
ShxOD9sZb/xWFkswmToT8v9rABWKy0w6zqEOZm9mYTwIGznLVNdbAE94R1ulNgNN+p3pojxEO6aP
Xo/vF72RC0R6O/rTk4vnfCPUYB/oG3TrKqb+LrBlJI5JLDS5E5NVhydlZa9eF5sPciTKKtJwunqu
kR5Lp8iOw7CeimAlOwC8zcV4YltYJ8dJmcPG1zp3nzmWiws9ayAx9MNVegWeCqVg9bFFRhS5rLya
tWXexlYIsm495g3kH2PGhCpbGn6JgBQpUDDwXJOusZKCVoPHlBpJzZif49J4QF8fbz5MT0WGWsdy
6VnNMJ2usetLAIorNwyaaZiZAnOsNh3BGBht9dlVyiizmWyU+BaXQJ4Q6uD6xUbiZ2aqqq4z2XOt
9I6D29ADIIZRA7cVRDx6ir2hJnmEq2KzuS6ZRc9uJNXGlyyP7O0w0hGfWspPKyHv2XYrIKQVDQyU
yGJrq7mblqIW6sqO7KQozlf9zFgw2IwtlK27+4+3qJh2FbzJm5TFcLTTsjuR8hYcaUAuEHl6vmhe
xk6OJ78o56PmiSP2nGRdGjnqB6cPl0aDBEbLGN5YY9DjKOYM4/TtNknQdgdcEiugPsFznkOQSX2Y
OW1o+s/GoP3kQuSDzjIJ30/6I1gusR7p7d08JI/gjUb9maCgXTmKjTeg4K4SO34YwksvcpDfiY08
ky5meUxVl20ggbJrqMHAgdiH4AkW8Z6MYP/E7Pqh9rmsjJgcO3oq/S6h0EGsSKTh1MVMBctw7UiT
lagH8zpZxL65bRIvGpS84Jrb9Fm0Ehl036zNStJW0qthjzVcWzOxvnizqYtWnblmXPrzg7HUlvW2
ohElZBC/OKQ6aMM0nux82eqajy9kCNYsbsewmLHT5cDnY5eUt94TmHn7Hl6xLHz3oRc8woiTNu47
NV4KYHQ8ouhmtzlUMsddC1JHlp3AdlnWXBNRDjivat6Nys4vmtlsp4DD1U3ffQFSUDn48rvRVLuw
9TfVfJMHoxPSYKuJ7oUYfE2dHcDXw8ic6lzCzWUrqll7cGL3SUE9pPVsLWVHOzyJm/4xc03QSeH7
VIv6BUElOs8WAFtq4/TJFUqxcDjk2I4RvCTNpmtoKVjDmt/LPH2wafARezx2UeJntoXvjgzr08d3
ocXJo82hoiJ8aqwwOwiaIUskJek36v8XGkrHkUkfuexw+GSJ4K2jU8tS68eQDe4cbYr3AxSPhzYj
nVnZCU1Z9NZNBr2Vxs2ZlMOKx8PowrqB/OwPVnNuC8c4DxZIb8+djWrkFDwELOpTWzGBkOCoGpq0
d4pIkXtVjzhWshaEUJ22MMV1jBCRl76TYXFMvfeeTnfuNtBLbD8jxWdWx4SEnDEbjjTJD2CX68wv
SH8TKBGdwgDCW7AixKlMk7VB/QIFNMnf/7Oezotq4+fDLmNFvitDeG8Sd+SqtR31gHsDSoQZPqdS
kwwnzK3FEG+pRsvfj24UAT90zq1JgnieN4hNEKLQpS0B68xSFjf/QTyk3JhT5yydrgaiqhMjE6bl
Y0a3HtK/SekL1QB5cB8fP150y8O8PToMkhWZwYU30ipj6Pk2FcysqlY3z3qBPApXzdvYSvE2IqNb
2Gh4k6qA6xt9PBAjuekR9l2TwCZbyOnrV/CCz+EYRe+WE2xUFW9mxdO9A8+A5Bxk4VBfHz7eTbM7
cgjzx493MKiBxtdPRVX1d1VVl2yls5Q5ZcG0McjKxzbKWIxt/GIBPZmb3SiGhDNiSnPnmslP9FNq
BeGaCipGTZc6aLOKA+naxlNFd9mic3p0AzWd+igWpzJRzgI1RUNYdh0zzE/iRxmIaxs61g8CfpZs
ZDF/3lylje9RS3uVtg7JyCF+3HLwmMtWFQdhfsmQRBwGhPtYqirk4UZ1+PgO3CVFQjgAr+XPiQPJ
zTcF1e4nyj3NMn5i3vmLAah35bHl7b3A8U6Z3rwA0BMzKco7DX3QMNjN5QosWnQBZmDvpr5+HOd3
DkKAO9equ42YUUuk7P5NGzB/lsY4OyUIC4/sMH5JClBGgE7Ks9UET0Au2XxqENsHzbJfnTF+oqzG
zoUsJbSEdht1ws5pNiuk2RYfg3mAB2Et1Wrv4ARJex/03Xc5i5pDq5JoGWNx+HiJ5+80a5YIIZ1e
mW4Dc3liVGEbtdzKTJhPVaKFy3EScvvB29eiIlqmCNy3SUQs0ziUOw/iJpNDlxsoTeUWn4h+/NhA
6A3zpbgoc/j/U6V4TNvEX44iOpqdHO5H8CGiwdFYp2CpRNjc4qSJt5ETRRvh6UgOh/w9k4hER4gd
NyeULz3DwDt9kNbbMCbLuAmhnnhECpeG2S3JNJJvg54hSOvbmz7q8txxHTDScLq54dauMXP4F7ce
/VOkuoVgFnj5eEkd9v8qcml5dtqP2HaJBcv09ga1rlw2jn7hCjxSqI5nUcZ090iQ+S4YdIuEPl0c
Q3/8KE2zxgb+QOSKNsGy0oSxR0eSzvR/Ov3p+Ga31RdpIpJIv18iHRCP2UroJDpIyas95w39I01E
9RlpxXFFzerpzXYs0u7qzpdBOzT3nUiae6312o0WOjs/Mb7BZ9/addLtwiyLD4zTb8m80Qv9QGcg
xmn737e5yDs28MXfWbG3S9d6L/rSXUo1qoNVxe4ldZh9wi2WuyFjut+4RYwRxI9PH9+J1qX4DiW3
qEl0rDZFbC+y6Oiy97unwPyr4qG6CfPWXUK4AGKot48e+vpD2GTO1bNhigVQFhep9hSjp0xZvbWs
7r2FYx2aJjSfOjRoK4Npns4KccqiwlwmQ+Qs/5yZ8TnRwzItU7d1i2rTgvoh5lC+fxzdvpq8IJLA
DKANOltptXvX1X/SENCwfeBo/PNPMz6HQ/HjbFMQNUh9TJiy+BQO1WIdZgNBDFqGn+Qv+PV30omb
v3LyN+9CyPf3Y+8Gm8BqvhUNAmRpwrwcu1VVFv4LUwnfuU6MdfdFSXR9aCV/FXGCRsFP3F0kSdgx
3FLeimmI50rji2Ar9Tmf0DJt25G2ggJjmLZQn1K2+ijtbUYD3cJt9GPPwdmzcw6IYrtSFAPeSVyT
3T3ny9TWHDsTqmvxMuZ5exqZ4U0RD7l0sKpFCrkAR0GlrS0l9RW7cg+Ry3VMhHzzVFkuCwKNVmUS
4IKzunhngeTzgyEkPbz8KWpmIRKR8KJvNGORegQj6zXPnlwRXYuy7OpFZX3QpsIl3q52UWSZR8uw
vWdlVqskV+swpfdr0qBZUUWu3d7rabjis2zLuU4uoDgXWF7ZIwi5TmvhMTaJTpYu10YQiFNojMW6
j+C8Vjl+TeEmhCWUHcZ8Hev8n68WlNm/3fu0kJmIO9IyhdA/B2rGOqgj3cToYSr9bPJC68l3aZW0
4XrApYczlRK1hYV3MYDEbUUzUp9gTUozp0YJmC3pPJX3NmlaG68omTUmjAa7kj1pXbLwFUTVXxvQ
5qhBEFz6yfRS2dF0lxEjsGwzBixgc9We0rY50WlzHn09osOMmlQBHMY8nV/apsl2sqrCDcpC96mu
iwdwVe1fCfpJg+ZYfK6nSH9FBR1iuCyT7wYiOgO0SifnLoJXa6dxpM3gBMah7lJm1XNAnovTbKXD
Hb5iAbwYjW/e0XZhW1174j7SpX4Z0FwU1TJwaliDuTgAXobkavja3pkKbd+Zow8Vh3Zi3zuMvjTH
3SutFbu0D3vcBOk8ICOvaxXW5rSE+FDd472rlhMGCdMTOijztDknjYEKJtRRNWBqTfKrIepj4ITF
k956+n1TqQXtPmfXmeiFMF1cmNmFT2aplTvDCBI6eHv6OcOGzBzqn8Dst5BCrFXvM55wNVHw3McE
6LNmPITmgJRCBBbZA3yHPKm98CR27thEbDXHyQ7g1JrDn68w63NUlaVM09J1xcInXGl9JAX+Y/kr
TFNvEZxDkE7FI2xi/WPDt6rherHBwLHb9tXWBISLMZDAwxik7V3DFm0VtaW3aE3fPueaPIUw68Ix
ffUnhODO9A5KY5yzgkI73Q7Y149joy1h5jCHIBgma4R3GUgmSYXVHrXwxdQ994rD3mxLlwMmZqs8
JK3ACo1vdQSwwt5DxXnVJDTvznFpvkCKZ3zsB6s/Hw85r2F5Mvp5tvv7v//LNjgec0guEYcC8Loj
PqWfCvJ6oA+jVnRLIKC+5Y57re/wKFm2tuj9/tXVkal4QdtjWQVvZ6IlPCOVPSjYzUebQ70t9ban
b969BIk/orET1hkJb7QUBFiBITR+NPgHIFECxhiWMuA0y3osHju1F6Z6xtAxB07z5AmF/hQtaWXq
azBgGqjXqzeBVYqS4hYJbnZNx61WBnbyjkkRqlRMvEIZ2/d++IZRTu08l8jrCSrkObaC/SCs7Gek
t85SY+T1RYjux9r/+biZpsFaJVybw/apSGGjGumeF+dYUJjJsz7VOJj9/FtZzwlY8xZA9qm3S3Rx
MFjnT2y09vl7D+A9Rj0TOQsFtYQ+pJM9ccP+yKO3iCLWCOQzcgpj0XfrrM2gKDS6c0fPFE+s7bmL
wnaMpUNa0F71OGlqMU4cMOkhHsHW7LZvsqrRYefkNo0dWWY6H5BC+luo5igKjGNJyFaialjmQB6t
Rr3Dxt8BpvLoHDCdM9ONG7rGxtOdeQilvueR2R51I1maFhNBIVT2zJbjqsV6cfVMHbZadsQ4VN+3
XXgu2Lov/nx96p/zvahTWOYN3RUoqwCczMXiP+7XGKGjsHq/WFgi7I5DZ4e7KsYv3cTuIStD7HNW
kDK7Bi0KiPeQ+2N/bBv7PckjWO6hXd30pAoXXh4zb8QuAbm7V1vUw1/mPP7bJyUgbS5YgcRSXP36
SZkRMO7AKopLIBiA3wS0pYJF6kb6o2cX7z2zkWNbRvaK3oa5wo27q4ihubiTeFCZald53yW0c6Jv
GE+Z5rQpk+LSM78o/34rrjmejmGw/jmmFJaawyr/cTy9FKua19T5IpxAKglJKFBsGyxTpL0fA5wQ
iyLFx/XFWZyrvF/vFjpt0nCoN/lXNz6tMkXWWNUIL4OfVW68KQ/Yl9L8gITSWoTnwJC11kaXFLBY
AMFl02jsrEG+QbMC91prBr0LTJtffKjflz4LppXrSj6RJWzrU3nXRXlVGSNgjUg1u9Yu21MMNH/n
0xxajcSKbAO9HXZFEjXIX61dP7ZPX3yC34pjxfLrKl1Kw3QcIl1/PRlNI2Bk0p9cJBGWRxfyNbY2
D6IHP8pCUrXJLUnrM+52NFB4bAbDC/vNbaeIeyFdzPziZpPzafh0mlyuC+Eo23Z1x/50szktihgj
CclTCdpToLpyk8VthE8rsd+SCjA+UpidyML0RBv0EXah/gIGFnp5ZMlTrE32HpDri0q7ZMceRqcV
EQdrRaqMYlh+gM0QMM9zIQDLWm9XjR5616F71mXQx+y1TXNHwQfrjkGo9O4bmWk/nfLU1FbwTHzb
62QM4CvmBBs2YBpM5Sg5Dn37Wswtzo8X1wb7kipJyjU8w/vKqd1VNAXXhM7B2SRG6y4TQ/g6mUge
tbrtDx8t948XLWx+WE7qbXuz9o9fnOffbzqlU9LwnGU7xC7o0+UvYzPE2YRQwc/6bM6aXJmDWT87
iIJ2AN2nJQ7s7s4oC/eYk3bujUP6YMxjZSfIaJK8socILK8E5OboJ6eNv//585m/355KV47hwNwy
HZvH2q/XoZYVkKwmtgQl7oKTY+e3SdTtKhhK+LFDy0CiyfxlFTp/07Vq184c7N3XFRKROXhoKGS3
Ui21iZN23iX3Z9M95fvHCzRqFL+jyLcfb5v8OQSZaBrI94nu9u99561KTZ5HA/Q52GvuLizo1KXW
FJ5tYR8oTpwz3cMvLnX9t22wUqahOwSk6mzznM91oGK7JOhDhAyz0j0LRHRRXumeekjO0XXEl7X1
/Jxk89o7Q8PaEaNUH8z5rw369I6B9xVLC3vaIbl9cS5+L1CpyIStFGpJCyf/pyxVEAxQC3CfL1qm
CSdNq12g6eiQTdJtuDuNlRZYw5Fbctq5AK2WJS3PJnsTKawgwkuKYzCN07HthXlGTZMBxQytRaUc
6wTKSJ7msT2dMNtbZ1T6adYBNZqGb1HbTSuFBZQ2Sijvh9rGugqUeAkOBHaMTfZXw8Ttz7/rvzzc
lZQmFZQpTTLjPqeLlpVl1UxZwoVtqAUReDSqGwNdmmFrF2Te66Gt3PughPaJzvEwBFoAUOY1Ts1l
Gxb1kZg189wPDd6IFKELAhbSWfXQufz5Yxq/nxLboAdAMWbzaan2fr090gDBElflHB+PkYTagXq8
GpvnyWNOlZKn4Y+5cWPAot+SKGXjn8dLm0Xproq9B4ojekR5DsXfiSU9LRg31jjtWki0oI15kWzI
aOJaqDdc4lf+/OE/os1/XdO5odntmKzrVPvWp7VHCzWCwOsR8Ttda1CzSMLbdnhsXNs6YnD6G8MR
eBcEjUlFdB47fv2UhSUh3RGuzj9/FvP3m44NAfNdnnaW4Jn++UDGVuzqVgO8qTqlSKXv8sQdn3sf
/YMrZQ/kG4ujlif72tGTS+c79gFu67PwXHqsUWgc49KRN7fVgYjY/t8Ac7Sdyqo5bzqYVoaeAJMr
2+NH3pyYuIdyQ73BsD2mHRu6wO7C16QVZNyZUETiUg7HNFVvQGTtU1tUMGfRCa4FOYhrP6kZEf1/
/Po8WbnmndnCID7VXvjO4qSs0mRRGc6PaZL2iahib8uGWYfuYmnwEN1iXQGAuLm5YZEsOnQvumKq
4rUy3ORFwES/KuYkcPSUXeA8aHJkIC/fiHNKTjGtkUWthSCl5rd9mNv7MDbbe6Ujb5xEah9TR1bb
KkEN6ddGYa9gr6/Y2geW/m6TedGP4mihJc8R61pfdALt3+tjSuN5t/lRzlP2/HoXjXycACZ8tvBa
wJFTcYlL23/FRpUczRSEvsPTbeNJSFmcumFhFPkrGKbmJKYcjUmdkHAVkKfQDFH46nY1eiCZnIK5
XZaMLh4CUN1Sw6YYEwSJFSTc8ssOB6vxJpiIYfvU54jF6oKIM2PBIrsihQSAv2caqGN9orVS3b1l
OBGW0i7sc635xZ7wDB9sVCserBRXLvDWYe33kkW3cbKzbzX0OEAFCNI3tNo3n/E3vRE1/tiZHokx
+NTuyryu0Ubq1S20i2LroLbr23p2v9WPpojtXQzZbG20sdyPEBPsPDDfCtNTGxW3ZLeMacpeLGAY
yWRwFQVxvZPpjMFdEVk/rTiAAZgPt8PF0qtnN3Q66A/69KBrhbXEy682f76E/20pVDYPbzrHJk13
a64k/rF9aMeYAEZDwNololIWnrplXfW3yDD0ZQhuNrG8ppNRbOpoiLGFEmFgDcYNkpr55DCga7Nq
j2XVux9g50Nodq8JQUWH3EGu1+PA+nhHw3G6+/Pn/pcKx8Yb6jo4ZE3D/q2yBauJGb+FimgCPq7w
IZhDuWjH2l/FogDLyKnYZoArd3oud0EA5aGumebUwGgXQlPuYX5rz+cx7rwfntMj5WhGEr0qg4xz
zH6LaGwRNBnkMXSisTeeiU+MUQY1H1d7g5n1oPtOfGUG3M8RswP2AOObGSYTU4pa7isL58qff2n5
WzN1LuOFJXi6Gmz5Pvrb/zhZjI7G1ArBfLqCcOwedsMhJBH4rhv9dlUTFbhjfBadHI/WidMHt6Gz
sOhW9j2THbH8iJgp5sRTSD0h7Hh46sSlRgunJ7U5ZM92yFw0CnmDrXkB7jlcKZHHp0li4WzwKdor
I66iXT/o363AqOkf+TURSgsoAOS9B9t6SBmBgMPbcy2Xu7LrSpSmdr0ZR4+8hUoYVCQQdNyAilKJ
gKgup7u5clGQivhqdltkMuJFo5dEtw3/FqLO9ovr/ePp+Onp6RiwLB1LGtTH5qcdkexqiDVOli1U
FJo8QUhWEHoKNzeog2uY0TTsaQUAbe/h72hx+4DoJyIHvsvup3Yy7ka/GLeu1oW33sC2pKMOZm8S
Y52rIpsmEPkL65Hc5bWV9/nBMGKkAl0XPTlVFa2F406HrgNK4pZ6rsMv04N17jN8/tjGYOR0V72X
GbCCXWepexi8P9rLVWnlW9SS7x/v+shwCTj1ykVqz5kbldC3BDzg35obRz5Urq9utn+pl1yb/qrl
KhMorfFpkYhcdI7MxCEYELyDHPepzRucGQbihI+3WV5sZei319LtWdU1R6408Lk7VaRqpWjFb7MO
XFsCZ/8bNmWrEnizc+AfyS6xe3X2Zdxf/OlAxxgyARN4ern5tQ9HHy9JtcojQGkI/IedP5HbEgkb
iY/5xS+p/753pzg3HKZD0rYc6/OervOUyorYRN9RWNMmiJN+p0L1Osr8jYvjP/eHbY33Yd4NSwtY
0MFX3rD3bAg0+LmnL2rp3wdtCga0i5mBShVb4OeG5KDlZcj6xB5ASzZUU/mDHgXhxZqwx9cBQqvI
rLbWMIpDkJZvhTRPHavCq9YOR29qX9t2PFZqsHgqu9ZSdiWRrYaF4IHGIWPLkfxcAs/r/gdEIefb
FwvVfEH8epc5uqIw4EBKxbbnU42qCLLDMznisW9hdqPMctaA4e/HsgeMGyTBeSQ5+ZyR2PyfF+lX
PdjTolwMYKFwJhBtGoBUsC+GaVYv/KbdvkQUBtOIt6EpMRtOLqDIQ+NbwPeJ6V6rKLMfJ/CwBXC8
B5GQcjN4WnlWmv5WeY28bwiUuSvdKrm4N4kU+YVKPl8rw9BxsEzNsm643RE1k9bqp3hZ3EcyCPpz
mGfjJtFeyqTLdz6U90Vs1oraqmgXReY0IEU1dYtJ1fXDhnB6xu1fLFrq9zKbIZo9H02uBxs36K8P
6UGqqhiQjaELBjkMgmNGm2p7+h/a1QJjsRKBbS2izALKXuGQYlmrDx9ZJTWk0I034sltbQsnqCiD
7RiBep+bEdrUhFdzuiYaOGlN70LWIvU/uZhhotJjKrsDmVj1f6IykQ1TamkkDebU0of/fRnNrCcG
9NYyCrgz07R/ayImdaWNJ6XpQ+epidiLYuF5s0MoTWTMvTNqof9gdsl92YOZJn8DYzuioQgk3wGm
eLlIkCFtNNMFiNX5Ln1g5zSg249iu1mJqjVXseFguS6CbM020jhB+mZVoHqrQ6aKY/kwgZ8l8haY
wxcrhfkvKwWDZEMhnjLp9H0esTha5qHlYDl0ZlPlaEY41FqjO5vh0K06ezRuaI8gEaxahWsOFEzR
9uVBKwh50DhdoJr0aeuNuE2mGDhy0xOdZusrwxpAcZIvi+fYFUd+broMqqJe56MR3GwoIbKaoktt
sBSibPYfCHqAIokqus5tmBETVFQwqV/1un7vIc49JMk/jmSB/Fwhxg1hiCm+BhTHbnJTTv09Sh37
rZz1I0Hs2vu0CGe3Z7zjMoNsidR7XzltvbfNu6Fu0VibbUA6Tmuv/rzKqN8fSzzFXT4cTyWoqfLT
BoS+PRwjcqcWZR9tgg6nV91ow70kQvmgdTD2IP/df/yRbxdQRUNFvlFSU1mE/kkrlE62d2JehG9c
BnAIxKyEV92xfhZIq2AfJ2odM8C705lt31U8vPZlYUOijbxTGTf6nTlp7qUTen4aMOovgimd3mmq
7kmsS56NXhPbhkC/O89J3wnrHW7m/GLH6hu0z4CIjf45FsFfaFKziyQNgMhDRkOJtyTBi1SkokZL
mTlPFSkOe/IPqlWg9Hyb9V2FptTxT3nYeHdJLTZJkc/757b9xiQ0PEMZ2xWRQsLmXzTd/2LLT5vh
t7Xd1ZUtLY4Eoh71+ernJux5RgPuqceq2+KAYj9WBaN2quBJ+aFxcmI3O6YYAZwhFytr0sadPeRg
1a2wl3eCzaxhXduuB+hcluZ2mJaYxKDSZZ1a60T5/W2W+jsL9kAVjzlkKnw0mk5lwEhqi4c+XroT
mKFBtOZTpnA8Ba0r/jZ7sruB/C/cVtAwUIicdCYACzUbCVKQahunsdJVYuAOKLpS39RlivV8GIr7
msNHPxB3kw9HhPyNrT55jIvjiYjGzIIQ1UCXPzJ2n3Nj+luNzBX/g41zQ3j10mzdv0qXai4qKuvW
e8yES/MofDB+d2033xEhRKE4AIoyhWJkN4rsyety75STNYRw9rtKYwXyWsp7F4sik+MJ1ve4zWUr
6LwSQcwYF15Ni77klMx+DsCB9h3Z3rR228jd5MxpEX3K2TRjLEInsrDRCnhesKVwGVbhqobzeGUM
1K9TYqb2MQzdFLUcxFJeVCBA/wrm0XrdMKPC4v7stNnr2Hj6CcNuyPCybjcpq/hC0Ue8kPeKRjM3
+J9Vxl7C0mfxaiJg5VEy25SQtwDqgeM4xcsw0bN9O8XQMmtRrrtilJsBC8TGSvXwbGTllovNPZrz
SzhHtA8Wl4KZZOM+rGT3mGlbJfAVDCAyH5mQfLdbel5Wu21bKp7+/73UQn/98/LyLwWYa/CPnJ+6
AlX/p6pXxJUR1Z1iW5maJ9LHYYU0iU0My0Byak0Yloza4Rmx3SNZskCTRzQ8Wln+zKmzbhZBM8up
hrIlZfYU+uYeUUbxHYALUbxYaKX33Bjw2+ddl1VYX1QMH/O3Xwsw5iEMA2nOWeyP7U+fPfKG2SZQ
1IuUGeza0bhoimoWyVApLNuIpVunlJiDirv7qBtGivY6wNaWueihFE4SHkAt+YfLjEAWZv52guER
2X04f6f5vcbKoydbozCSU5kNsMw7G5nTMDLCTu//fCL0fynNXZuWMqU529/fx2qobqVON5YzEYTj
yTFHfecFDIHxFgSLwXWyXZVZ1Y1mi4AGAocQc+yuQ7FyTkd937qxfTO7MjoPzA0XxIRMzJriwKFW
IXh1ZgVV7nsbN/dB0E1nNOHTo0rYXjmKOGj+zxcRBeaB7BXzEMOAumsQ+WHh4a3yih9gTbKDSku1
CrSw3UxB/tPGgn2txLkSEBfLIsMcNfhHbzTSazRVrPCIopDCYgpwdOM7G+b1pGnqTQ7PfZsNW1nW
ztrUVAQZottkIqq3oRGT5NfXq8YChMNUM70QB2lierOhieLGg0PV02KF3lRugdy0K8OpUYIjXNzV
gYEHEe1BjhyUhKiwu2aTY8K29zUqRz1dmqWrP9hL0Xbjgz5/X3ZZgwIkPxbplPCURAZCQGe8J/ok
exhK4ADEXaEn09I5wMJaEU/SvWSzoYkBxCFGR75yKyhAuWaxl83/DhhEnwnZGo8Jnv1FGmYzoNyt
VhOxfEtai8aBxt91woO+QUY0YITQSUUyp+EdWvxd10vEAWOgkYHRM9HQghZMoB09WTVQzz9fbb+r
VW20CewBbWGw5XWcz7dOWOZJaUCHsoyq2/UZfIrBfClhoi+TOPPLDfbEfjO6ZbLV7XhkfNMlr/qM
umoMzJP5QAc4BpFwl0sA0X3Wp+8x2keBeukvv5KHBOHhT82B3BMVoK9wS7EoHurCHwkBHpDFss4u
AQu02zoPnyQG9jfEXcMdozl5Js/buMm4uNrpGb7ItBeMjlGCzN8GZTPtrcRTcF0ELSoZkdxV05R3
6b9uQEEVmyxVBG+rcmDlTcSlLuuJkB7P/WbK2Zk5SRD3ZIFMXPR7p/fMfY6NK7sTpDV9Uby5v/Wy
OMw0FZjaITKZB6m/7mkC8GdRa/PAztv8iX5xutbsrl5Jul40WbL+qDckIOZ599qKqmNSPUzHj5cg
D7BkBbfOuA7Gta7m17a6dv5V6Be+XIKq9Et/Lq197V9s/ezqZx/T5bVWMCNYxAKIBBKOWjnjA/bu
RgXvWqDBbwKCs5JNVf3EYHjwUhcbTxAr2uuadeVvv3dli3Q6K/plVDLFmr+Ufm8GD1YzfxkfX7Z8
iNNHvrrxMUwffe1/vqbqyfMea+tpqJ5K6ylLnvnKrad0fOYrSp4rDW8DJLKXTHvmC6LGnValXU9E
0v8h7MyW27a2LfpFqELfvIro2Eq0JFv2CypxTtD3Pb7+jg075ybWqahqBkXRTiKSILD3WnONCcPQ
gfRwd5I6IMrK+VaWuBsZbHsz9SLxGc0ZXsYPyz6q/G7fabHJwDCLW1ZV8VX8UixTDJUiRI63XTEx
SJ5IBWeWDqLkXJ4X56TxJulnjgNo6vQSMVxGzlR/6aUL6VzGmbjBrrn2m9DiXM3qRo0d6fYtqm5T
hdXw0bYZJHpEG4OizmPjPLb1U8eyentadm3bkx0JNe09ivgY4PHdBx4r95i+hFfwnryYcFygupUv
/VDqRzWPLxKzVZCXzfYYN1byGNc5HnhDCWr1KFGQO8kCdneSppNF6nwEK5FzXighnMQ5RcUZ2cU5
x8lNSIR+NlvCxS9xdGlkIY1wiuqqVFdQWCskKwYqixsCpqsWt9G89cGsnZ38sTVv6/Ro5Y+N+ThP
jxWBk+ZjXjyhtHjK5qfaEkrmp9J6yq2nobwjc7l35V1fhMi3G1RPXe6Fc5eXu1l/ypz7oEzq2SGu
Ix81aqzCgsrVhnA8G+x+LmUTsUgGFyRLjgOILvldlXBkxGM3B0xYkFf6yag+abuU6hOKLMhln2zr
zlmG049hUt266/m9mIXk/Kcq4+mHCuPJSUmZebL2YzI8aumT1D/qGolgj0w8luljPtzy9DEdbige
2B3fRv06jFeOzXjtcyEGcjBQmfNF31XAJHPOlAdR3p3T7pykZ5rE1Xyaq1MxnxyigbIPbOHvXTL4
oXANKBT/2Eo6v84nlDHssC7RsXWqSf2c1LntTYM8ewtDHM/rOna3qHd4OYXxTAedGDLh+evmcSR4
QicYnpqKguPivD+1HwgA0q66dk5XwyEF3sIuDvWCBLtpuyeO3d+kcfRbBZN2ssJGLCDHABCp129J
3x1MJbe/ZB0NDL6Zqb8PIonnrRIU/TrYZsimN/3x92UW1onZn2Kcl34OuPhBt5rpcT9UjOk9ppMe
B4Pamw9r/bax0rx1Wls8MQDGDEz+3dTb4su49N2xLz8wPrxfP4smOx4xU8PNrNGn+eUK35P5i9m7
Phib8ZLlmYNhaPN1gUNLZ7au8goWZuta5p+qW1JNPXt4ck5WUriWcnlWTePVNoz8zrhbarDB1fLR
05vRgHUM12sBUPyIL4/U4vqDe5Mirmv/WD3zm2MGV3CR0PB4t8W1qQTXY7lA+RmTMRi2jrtkp74W
jK94us4YR1425hMZLcCTnfizgRsdDAe1TWsqBwo9E4G/IlbbUpnjGvLu1IokgX9fp6jvb6C0gCjL
AHhgysD+tRmUWdvKjgLY0bCCEK5NBlyM2I7DUYabA5fGuq0jVTjWyN4sVxnokno95IItDZtEIqnw
zWjLLpiVUYc2M5G3MJeXzMGdrq7RV8A1j0O9fdR/eW/T4a2lcIZvkE4CPuhfHAP0luKt77TykMld
xCwa+EDbIBeh1wri9+BtHmi8zkdjOFc9NDezXQOj1fGBltZ6qWwp7DDxM3IzErM8c1/89zf1vYGF
X4+FiY6FGgf1uybAxjg0AZNw25Ixal6BfxOtNXcZJYNo9vRew47M1u8amUQaMiR2Uyc6i1mv0l60
129yOgJ7jKjp1bpJexdURugYNtXORf1gh/e+CMlv6gjXBbft3YT5y7erJPVq6eB7Jqu4xLY4kJ0e
Z56VGx2TaXpXPNjWVvqdMqjY0QiQYqaKGf4JFummius3NgXRfFLcoZmYe0uIZO2c1boquiraMDYI
kXHCoZCUiuyV2HJucUngdi4bK/Qd6YFNlv2ZEg4taiVSnk0909xppc2lSqlDFIZR+VbCFuWDj+h/
nPcaln/shjSsdXaF/3zhctlQOcVHd6COPZ3HOrOJuhwovMoPZap9zzAL+4wlM98zeUbEq7UL8Fn/
/kuY/+MKoXFRYwWEi+i90anAxmUXSimAGokvq4TWQKgPB6MTqSlNfILtSUmaLSZ1Q7L9GAn1cdJk
r2RBfE+IG/4D0sSpJ37k0stwJ2d2uFSEoZ6qg/57TebKHVNf+ygKJw98keTzEmNXWrtyfgarjcN7
cLl+Nl6jU/ZK+vXCNHNzc+KRIMWS2fZVlEuGZiRTAkpyXjD5kLTMbcBrPtr2ID9phea8SG2TPWgY
35mSzqIXy6Lx0mtOfdz/VJeHzBujh2yoMG1ZEemJDIaHXBuzMCZPxI0WzXrcEukSy0372WJcRikT
WSTMUKNLlU94Y66zDGlxlcs2xEjifDJbc8WeS2Ldv38gDHy8v2Yb9GpgQlD5sPRfy9TQaMeRglMD
+gwzyhY7V1vH/7c/avTxbmosW4WKCXvgkYxBtAxCY3HchuPkhIsTcu4Mvkqk+CA0a4ETBasmxNoJ
Zip5DWxbGKdpSNtTcHHAXVDuKwVnst6+Ls35h+T4rGknY1dOyN10wpWI0uioKUKGciSUZx0YcwuF
u1YJUTSE8RjaEcVhQuGDRQs2jRCmwOwDvQ8IbaytgATFDSsMG/k0ZN7VWML0ezUBfCRF6YiG5BgZ
x205dunJNkCQnsz2pLenaTuxPSxtoRyN56Q4p6Qrjec5vhTaGWGU/aF2u2iNUL1dyu1iQWchFxQq
SXlF4EkyaHgffIT7euCXu66NQ5M7Lxc20T/85xe76rOmWaHQ4tjsl0cH+MutVU4JrjNGw5ioymil
3KmUM7xW23/2k+bnI7jzJErzC3On9SkzC3K64iF9zqI/9KQtr9RTy+v+SCqK9RyrFjfyKD+ZdfpV
Ynbn2SQHzE2sQf60rYbmtmSyhC0rintzYXqxesC++IVZufaprq32ae2dNkxSKsJWMbdPcazf5RWU
t+6IxFB7NAlu679nWbM9DqkkP2GASB4sp9G/MshWuE1V4BYq2U9t6bbYLrUP/WHgxYLaglCY66FV
Da8q2Norc9jWNbMGC0SMbvpl58BxwIAIb8/4LTMZMlUZMXA10sgfdueGwljvA1v24U4k+Z8EajtP
WdnhWBTF6pqRO0ZPKwOTObDoflKrUL8XMnnXjF5WUkBUbn8wh9yCSej0IBrgLfSpqvkMQcItm5jd
zbWpflJK6fOwmeX31G6+4/aFHqZGvCUfLR3ld00GZkxpe3OrMWzGGnYT5N+cLgC0JL0sFaJ3yOCT
gzgjvi5UuIi0IYaLPj0OJAgBAUqP9ioUrcfGOjLEbmcnRq2X/rT1pyo69coJIHtbnaf53FfsWpmF
dIvsss1nJn1RQ8JZdpnUi90LtfF1Uy+oaa9jLNRhWN81tVzMhNZdmoDMX63oqu5HJyIy6Vo2N6Bb
kvOggD9pbpl0RX1zSxX8iLe5uTXSFXW7BumKJrZuJsFCXs/f2TUrV7QS55dcMW/qydVMrlonjoV+
ifYjPQ7kKHBlusa8W+R0f12tTD60Tl/fS4K/CJ9es2ciPtUHQHzq02Y0XxoNjte5opbZXMb44jQX
iwfbxcBk7Fz40kv2xdmllld51zKLb/w0Cw0z+zWh3rwu+Y3vlwgHMq+leR3yWzaDrSRN+Frlt9S8
xiZYFaE71kXbuJq7pOwm8i7ngzJdVeO6Tddl12pcNYtb9nUsfmqxLqgtruQwDNYFi7SKS7oWSurL
Gp3RHJ0LRSjqznZ3tlICaaEhnDQ2jewVd5X1aQP6Lx1z5o21ozEeCTxKv+BTQfsSNNy45jLlN4YN
hFDu1lqgawG2pY9uUWLD888LnCYr3OYsph5Ys/9qUV/kbTIydWQnZ1qSy9j2kcKmfMmIpdqVwDUg
qI1BLTGDJ0TCTFwKLVGwRcQCBLUWJLMQQ9YSc9ZpkENSk4XMwe8qf219jeRb19R8XfMhcf1QX4Ac
IvMZPllACrtlBm0aGth2mpAo4gq4o4F/K0wTTJlCSfNTWOgQPvLBOJrJiTm8Ss8cf94kILJqC5ui
Uo6oUY4Qr/PhmA7H2AkTInp5Obhywb4MYaOEK3fUIpyjAK1RUHBn04KYF1ILRUkAEg71sm8MPhkn
UPBSgqF9ZPBCeFmaz9jcD419gDbuhbyiTaEnYc/OCwzqxP5wz8KC7n98cKw1DZ3dloVL8hf/RauY
ky4RQEcMDBXowwqrhCxtsKCxC+EBaa0b4+lU3HSmmekSOxBzKY3hZ3pj6c2ApXtvLT3qm0jRvaX3
NF3I2GWxMNO9XPLKXTXRvIDMdpF6NXJtkDwLorYEn8kjGQ91hjcYLMO9yRBa+HEgf4DChTfT3sA8
DRia3WrlJdj4wM6RdEuiseYi1ulo6X9qSl0Exc3RD6pzaGV6OECgDwrsqF0xRPdYiH6Q1Lh27g6y
ULerkUgFdKPcq8igzRlxE9pab6aAwjadBIrZI8+GIhZabQ8obcOTUIVtr9+l0P9IMZB4wv9ge4gK
DEp3xbbHjD3SdpEWjntwgDjlwS8lGRGpmTdhgsm8NfMckmYdt8bytLql7kJh0VasPW5Ruym5fZmb
RSwZyOE9lJB2RKrLAVB9sTIefGDMOgptQiQIMuRzjd2tcPXWBROOYzeD9a64AIyAzKpw4SxXjz2S
WdC2i+7M2nvV5xzfeU+dwCPGlr6btnpsmAo+wZW3yIsNsnSEmHEXY+58ZHzchlC7q9q83gBb7o2G
1w9Cw0ZmqAeFVdm10m1jsjf1BttNUw8sT6wJKaQLLu7c07Jyh8qdKoYqXEwhUGZtHWfioZPFUfi/
VnGsLHwQJBq7Dsv1nGhRN5uEetltCVUzhGqJP+K0dK3cQysf6CyOM1K9bvbG/bjwOar8JhAe+a2E
ul2Ur1I+dIpYtgdkCWX8TVBahK2nvql4uuI5lqdMngXmbfJkhRUUU6ze3AiNu7bMsx0XpCQW6Ep3
C93VV5dk82FwOwKgWb/xufLpRkyZHZQj1Q+GiUf54EwfVAd2C+AvF3DdwfpjGsxWU9FS/7lCbdam
KMHn4lKLVKZ4dTl5ZjY8eY46zZvmuQzJOEgwnNmyx+AJy5Ne0d4k6x5jw4giVl+Ftt1pDtaBLRfH
GetckE8xy1RIYljTk8f/PxTMQxws682x3vLxrRz5z7xt8Vs7vinxm7aLDDDwpzsB9YtUfDH1z+P2
Res+27pQpH+2eBy9omR9dU5Fcs/W1754LdZXILaW/oL6nsbBSxK/ZPGLvT0zBGhUz9Yu2/qUzELZ
/EnT733+ydDvtUY6DqDjpi7JXE5N+zlfJaIy6ug/mZlWr+Qehh3+vScsKlijxiE7FMwxf/r3W+n/
qNhivKKN7jD8qlP7+qWKJE89YM1IVLwq61FvGOXaD2tB3kxdYPWpZwzOy6p+lhuTRM3BUM5tm33t
HC7QhLxo7swKSVZAS/akNpEsk2dvK+AX1yah7Fik+FSgmXeqpvhGBOM8q0V6YF3K97HYWIo5+bk0
Fvm+P9Xz44MFc5JU18ShmWCTayLh6LLs1H5el8V4GNgFF1H2mYR140xo2N8PqeJWIsx9a5WHSZ1Z
h5Jwy6BEfOoGyX6xR3JTi6njGgI1zQUrGxp9U752uLs/OMGt92UNeiZM89KCxzVAW+6fJ/hiqlEu
dxsneGtznxMmzdrq1yOBn2hxjqVy3BzWJ0KsW34ohvrrMOskxNIFsW6JCnFk3YJ02x1vLF6k6efK
BRdgavmsXJBOLs6+cmHxkuVi/cK6JVl+rlumyGfdMuz6sW5h6VKzAU7DcQm1RixaUGGEGWqO8b50
ieKfixYx/waBNa1WH9YgtCYrueyHWsIAG3ntiL3OXqXHERDY9d/PUut9SUKjlihMggxIOYzJ/PPd
zInWHkBDNmRigSApKKleeqy7l9V+mnAEgrpr1re02zDuWlMQE8YCudnezvth7AraIFk+H1r4bGFn
pzNzQvjM+kLVfxtU5dAA/XT1rR4DixYPTU+GGfk+/JEUAov136f257uuiw414GRv/wOCCv9c1JUw
kSz1e6eCuT+S72ETWH2u+NiYTV5x6r85AJkPZbZ8duLse90bmbdla/Q8zioJGulGt8GY7VMM5YUW
tPk0qVhg8kyuXtVK0s/jJPJ4u6p6lbGCXu3vZk99rG6d/BuZxb9F41p+X4boMlGHf+1wFuzEjabC
0yU5mxU6qYrNd1BflV5t705fdX8acis/5DoOgdyAVY7BrveaoWxe/v2jg570fsmH5QTPrcwnyBb0
l89OpsgoEWbfHGZFbShH6xTKLLV+ZChirL2NFoDjtiZrP4+lfEey/a5yIUvVY0gZdbTlr2nL9KC/
zf6C9UoTmmbfcXw7ZyAosByfRC89x6EbaF1gr0KFGWS75iQcd0kGK+QQ0WgiXnueQ6MOtV39HGIK
ZKByq8N6Dpc6nMjfnsUxncOhDuM51OOwwThYM3QZFjVflQCwzLwrMQJ1CZRmhWEJzQlOOj73vng0
+PW6QANo2gXOGqhdUJqBsQa5GaS7piQcdnVJaNdCTRJOc8gUyDBTD2AmT61DBoqbOVxrIQorBfPF
tVDGX+FFxKE0hVocOlOoxCHYrwXzWxxOsXgQGwGKdKENK2AbQKExgMa7NVPsWVBkAbh7lNsEOgut
BBlV/jz6c+KPCXuJD9pC7xEhlBVN7v2y6ViK6vxK2ioKq6imVgXUPGDDlsucEIGsHJ4V+lcVVNqQ
dAD72bQyCePNlj7TYyBJYk7L0MBaespa7De5SnRNR/32G4TAc28CMkkGUs9Wa1Mek/irQ6YQWMj1
1qzTcKG8E1+TjdtRUzvJmzzPfEAJoZTtoAyHSAFzN8kQH6Bemo821utT2w/UxZwpf43t4rv4Z6KS
dqCLZD1iNibuqWLHPMoOqNhJP6lGQ3QuhaWmlPuzbP6mCOB1MdjEZMRcCLZkJTZmjbWvsSH9wbDB
8Dud0qe5lL4nmbF9qnP+XX1s8ifAq9JHc7rvS/1wFBxuR/RnseTsPZC/VYEs4lEKe5R5O3NzCkdj
TU4DPitQgOmzAX1WTla/7ZztSx2nDVUewA5EKU9Yw9Oc/CKsRa1maiEuofVznfQweA0IWZMRsZJP
pquRS6TLDVr0Qfnq/Ygu6FxNZ1KL/T6U+93P9rffO+HDbJgQwaCmW6D11lg/LCXdTklr2xOYQNgu
S3bMUnP6hJXLCZT6lXqgficFUvqAa/N+wA/btoN5W2WYiNv6rwAuJV82PZ9zCcYh8xhF0tRXs0m/
4wewfaPQKkKyodSmztCGWUGSKQDwMkhX5jEKANSiJ51pIst7zAlcsbYHiK0qTLTePGamkbL12pyv
Q6Hf7c5pPhiBYTn37ioMYY6rsKwDx1XflYSHuCr6atHiw7xFcnuI4WtiHJVW15ZbhTnNEfhmLawQ
s65S8uEwauw7E5O45f0PagPnXlqCkyBa0Fcmyzxtk9aC06odN6vKCnJrTIFBjLNp4oChrH8c0+0P
ckwMv+2t4azNFMv3R6Myv9VzPwTmQOZTbWZfsMiux7EmcLxpMKbCbjy39RSdB30CABJls2+SO02p
v3BAu1Kve9gfVnLZn2TLxzJd2s917Sx1EDeS7NHDMMhAaowLgcUVrdGcWkgP4nl/bl2zxmVcKHE3
gSFeapMpC3phnp10yi2zI8Csq0naUaIlTy3I7UPcTSRx4K5+2p8b1dp5ZDxX6v96IqNmgAXBIhDD
HsiRZa8b2VxpFV6nO1KuhwzLwWzyB5a0pLpsi5dlVnOXSxKZZZkAxazuubON/a1jovucaEr7BLec
6LuFIPPCkfxhUMZQj+rhRdFIA5xqm+ka4z9pRS2l2EC+d2m+hLMjWw9McGputU6UsAxlgv8JQ1/T
BIJ3CGJtqMl+gB9vFSScchE7LZh1jHjTn8tIYz+e0eYqTEz8uUTUn6BGknZHUt6oqrA1HdYmZp+9
mfNsuYtKEXmkqw82lNtkbskvvd3FT5UmqZ915zfdMMvXEh51nEZamOt9cppBXp32R1Tifz5qytbh
6ju1P2ZirBKoQzs09rFpttmrekYEB3WYzvAXxvMI+OVcAiUnG2ZzAqJEHuD+Zd8KZkn8yRnW45az
uoIA94Vpu2uZZMzURpNGJ7GPwAzpa34iJUSGtgz9mDDm7nfZofHZr/ZtTTNMOmU13GwWJPtP7Vpu
rt2ClTILaaBJp+jMnhiDgqNRnx6SDiO3BJdkiNcXS8ZJwXzZ0+AwyWqaG4FAZl/T1Wb7VLP9nLR6
PoHpm0/seH8+UsdlPlUOJzF7V264vNr7NDTb3R6V75Le6yes1ev9x/NFz3B87Vz2n/bnV+pNdjoQ
Y6Jv+LDY7w5OsT6ljMOcFJX7+GoyCMGd7e5YFshzhaZ7rLXRKY8noho3eSPBoIDQ+5CKZ9P92YSg
nkLBsbVPdFukIgQrvle6MJBWfhz6afMrKQZhVhs9xiyacIyr4arVpAhUEQVjmUsbfdGFKOhmspYA
St5jO5X91ZHZBtWzHDrDzOtRv2yRzhtnqoPAhFuntj3uP4zyn8ArjKO8jroSxrpY/s8K0ePF+rVd
k/JVqmKfG7n91jEW1zbpfCwletbsKLO4dc4MRWXTw/7UBjjgsh/G9Fs72xCaW31K3J0iPgu4fE8P
sBJJXjNBNc7Y/DzY4kfbIeGmzfU5GJetPQ9t/ccoiKucmZXXE0rpmWI6Z+5s4mjK9rHToX7T11GD
KW11rCVkbccS1GoT+/XDYDYKXhyg6naixccBg8EDfajmSSYyOi266cZK+j8W8MBPrUa8OJDL/pKT
CXaCcPBMk6IH7GUxDFuB7Mp6CSCvxsa4TMwqcPgfhptK7ppOmtvVqbKUwpwiznNZWx+wZsU0rhSq
lFrMyGM7buecoLHTRvofMJIV/2FGJ0M82g9YrFnVrtpGpcz6YktpFRIkalxtqTOueqVqp6qeXm1l
2M6SYTFoyybuwJzRdrb2AEp7q8kQN9XPTVl+aU3M58mg5pRPI7ZgjY6ddEnOWt13J3mY6oMO4MaF
IUcI6RBR8xpsklNIh2DtUsugoFK5YgJFa7Fmta03DgUp6iMjXY0RM9QBbG4AiI/fG4YR1QrLrZf1
pJWEtUXE8NymZqpvkp7HN4uGs3Ig5HzcpMZLqDr5kdNjNZ2n5phZ9EOZnrHCBJjkw6QrDqGr3c/D
SM7XA3YNAPfGdljsuBN3imQI67L8rovvQkYQ/cNQN1VIInD/GBsludKsLOigJPg74ux3a9H/wxyH
/nXSzZGUhjX53KbHqOHTWG1rpalWbD8OUhl10sEo7YPFd+AYx01GrGwj0p9zeHhb3Z0hVUabUdzw
hY+Gq2sVJ8XBeMjy5TcnTRIiKvvkKaaA7qSScWqMOfqEIeOi9GB1FWkyfEhLy20RIPp13RbXHslc
tjf5GFktnHV7mQ9Srlc+mKnWXa16pYYbadc8K49KOa4UN6f/OBKbMb3JwOcKhwXmkU+KFtN3zPTo
VMcMIwHd8ZaM+Z58JAhN0eP0GeY7zSQx7VAlffSM7eZ3Oc+s3424AhocE108OeT6iVQT3Z7siwr5
020X4taWRP7WDE79R9/ppLdbyVsRTaMXmUxKFoZ2UHF48AETfFGWEkNB/z00ZNCds8aQKdRnpmfE
2vfN1JtnfdG1o6KRwlUTKhIw0Wqfx1SyOKnVT4uCHbZOLRy2TPaErDfjh7zP1vCD3fL7bi0BpLIF
hkFlv/zOe0EKlWkPI6lMCVatW9KpIW+p7MqwJ+20pjEynjXIfQf+XZJTHcYHgPJUxLkCMlDWa5tl
3whFHQ/t5DzXvfpNZh78g3Xw7h74Z+3WYSEMJ8/UNGoyv9rlNsApkYX97MAqmQK/VNxMo+JkizBm
s3d7XfQsOc+wuEKTs346qyoxkJhoHGPpH4HgeSvlgoM2sZffGMD1Emq5bl6QnJeSHgTIMSndRvkU
LwGRKTIsehb9ZVkTf5QuOt+U7A8YaLAVtPkBmGTqyYP+h+1EYFonUcdvM9oYqorRe4b7UZiXJFcY
yHGY3W6thEJ9sx5wfm/hxgQERYa0DuDaZIFtMuO19mrAoMHqKU2gpjTArKR6S5yC3rHBGQh0G26W
Z/btqxIt34tmlUOsAtpJj2Caz2sFxXYGcsCg2vO/nxnq+wU8v6HJBVczMdWxhv9nCaxWtsHmrlGy
L4MCF1nFN6i2KZOBsVvRIjC0Dhe/1n4Zp6rhwrD1N75zTpBoFV2ioojfysVRHnyvMzP80XBrj4mZ
WIEMDPKpdNZXRWdI1ogVsuqZL0tuY9Emt6ZorQ/MKea73q1NIYjha6bZTUqk+i8tQKUq4LvnVnVo
FkV/IX1z0/5MHaN8zjRiq6wqza9NKj2N9XeWnfllP6gK22jixJXQnO3pqR3+zJeKKaTeuC6LQn4S
M6ERpfpuNYqjM6uuJfKSwPww+sa8glWnsltoA1FJG8hmkK77BFGsKl+JUZNfqDOznWDU+Pd1fEps
LiNKQSbSBl3+OStJdKHyhzOiGP5kEmT2+6lRvGZN1FvZE7+jyT/YElprs6CeubuXVpq+QDoN6np9
7sv8MkhTfUrUdPlM8LfH1Iv1Ws75V8mQntI+nl72mbwp+pOsy/6DWouiGL9u/WyZoQPL0oFa4nN+
12uxYz2WiEI8KJ0H99rShJxdKSxu+sKdUNn5q+5Pki/r/iL5axlskq8RRDqQiShksXHIwxJSP44G
b7ODPA9hJpV5yCwvUrFodiHVRgK7k56RnlCzQnvDex2a2dGywpjVnhVG2VGyQpTYYZofMzvkhr64
hc2qIqzssLHDXqZKG45yyPqQbxiyegirodOHzApJfWg5wViEjhNIu1Q1SKJgmoSYexp3TUmAnM1X
TR+3NOoHH4jVGvsDjVzAb97UruSFLrIDCXV4TeK8vGx949ZT0O6q6gDBy275b5l+vx9NaKmb3+Tj
8pCkBtGytt7/sYYWkXEffOWNd3cDnJkQK0xuCVS+Ff0XKlatxasUrw7Qyfaqy1cNzKEsZLVXzDFO
e41kYYsBGRYrV5wx+a5meuh7vwRW1pF7fm26a4sJpjhhakuuQ3eduuuKHya5Lp0wxkgw0ZNrol/G
8ZJh9mTmd7ysPC6ECkCSLEaIgFrPMMfW5qfkBmjPGSsgyiZhBURrefrhBmSZYtLf2A2BM/254ogR
UCElXRgC+1JoLEMMgVIk3IDDDMEraCxCb4PK4sIbymlYtKG9hOYSbobQnByXhpbkUV2O8i6nPVnG
0eLYnoz21NhMx+IEPeW48XZl4xnRuCjwF1yk4TzFlyG+mI1QF18gAjbbpdpl2xd4Q6ZYZggt5VW1
LxO+nPI6lNeuvLaYcsprPV+r8prPXkoSzHxN52tRki5xTfDyESw5Xe3pKhVXh9UxsGC+DKl+6VmO
XOpifrG1i5IwsXHpxkusi+NACj2PCyHF4te+aNZ5Xs8G7/R6ZjoL0+j0lxMSGyTCD4kZEhsk4cX4
IePoiBPyhxlyZvtFdtpfZsjtLyfk382Q/3VC9nOgFT/NkDghS3hUuxMyp7La/tcJ+cMMiRNSIQqv
+WmGNP+XGbLbTsws44REEokkmvBD4oTEHZXtfkisUW38DzPkhmvKvhi70g3E21WxL2jkbV8D+fee
d523HMJSuQ+PqwnTnP/+HdspRf9YzPAVs6gsOtQZMbz+Cp4Dc14OMOGaQ1smOVFClvpclU7ykCyN
dSbCJbvhvm69Pk8arj0LCYsqQ8ujCHkHfqU/YgXXCIhsCDLSqOWRn7bAelqKx8rBSADpJPapkBqc
cXXh94bpPK4JeVhDHXeMu3BFjh3yrZl61s+WtGCoIOPy6lBxb/III9wWT74sAQWSp7p2zVJKPm+W
A5GQWdAP1nV01N7dKEgVEPwyQsEZ4LHFn/+t2IpBsWuzoSfoZHJ/aKUvY7pV7G1sUd5i9g+dFy2e
1Hk9o/QrnmYhK/edXRSRZ1jmK/sAP9J9WoWW5FO2QhFMAKIBK2o1QVoF1RjAFkOrEnR0AJRA3ZU5
wTIGBaOESlA5gc3NZlfnBMYYxGymnQCUVa4GpRqw1xX+ec+umHcJAByguA6SJGBNlyUB49dFErSm
v3Hth4iw+ekghJdf2dXGPjuAWPYKRo7pB8hezWzvroj+sA0NUagknrAXYs+AyNw2JKpg7JzEEdA2
ItYV1Y4Hmxr21JT5A6JoSfps4zeZ/wIygPQ5jU2S6iuOv+ZAu4I5D8Y8WLpg2jV0VEiCrgvmVWhc
g34/MruhGEHWBZsRlGuwGEG+igfpX4pXhjsIbgu0VkhpgzULtjYA54EAFU+2jwabsDV/VfyZbvzo
17Wvjb6WCMHPai0PZYqXoMaLRk+qhbIvJMQODkY4oY4s4sElUBtiQ9+6yuTSdkebKQRxHEWdlwH+
I/Z39YhMQ1PkLbuGDoKkD3pj6XxH90kDkXQ/MYSYpYljurdBUgVpHGScLLvaMaiqAHDCuKurAuYP
Z9bmSrCOgaMESxVISrBxGqiBPgbkhtq7VpWm6YNVBcjZJZHRzf+CM2RXZWK/8xuTJDwf2/kti/2Z
FULpZ4NPXamBdml6qenlnCWjULqLQSDLdjlKtOOxgLEdXokeFlomV5eFCuLFTbeDOLmLfK+081LN
k2aPpInC8cbMR31G81qonX1JJfPSd1RfdXzr/xg7s6XMkSxbv0pZ3qta89DWVReS/pkZAiK4kREE
aJZrcNf09OcTVed0Z2Zb1TGTYUlCwA9I7r73Xutb5l4P9jM3SbAfuU+4JfqD4t7gbiFjjeXhACSf
9CFWStEfbOfQL/+82uXABWppcg4Vtw83zrJd2delUVZ1h2A+mGSKdwedaWBxWLrDyD1SYDE/KJ8A
jj0rrY+xzt+7CqPZvhGQGEk92S4928PH5NLUDrlF2u4C6m5uk2K7iFlB/s2lDdtFq+DfrNh/khAi
aMcIZ3ssUhYlxB+UFcVSz1q/4OIDCXv2gIxctVlKzro+E5bgxq7syquv/50zHv/HfyElnYcQv8vD
agoV+QMnemdKn7uhS65Hk/zIilTZ7/ZmQpduzijB0ewo0zzEJX7Tn2b+1IvlQRitloeity/rnGY3
X6lWTqZSuhtxA4vpPKQZzeVB+qHjaj/80lR3KiiaR6vaaO7rvxut/xkg4xveBs9msMdkh1Pi7xfs
oE/SqtA8crzNLAcgb7DFWsl0cB33W7699/W/TFiXUKa4SvucZZdxPAv77NfbRXxtbp7GLRr45MmT
W22XFxwbdUzNI4OYEkafs10eycPZyWOC355a97S3OInlpM1vl7+e3fW8+mfaz1N14VLVZVQX3dqu
IL3quisvvRLddqngqu6uhmC7quY6n6+L5nqApNzu0/k6ma41d7vK6ib/ulLaWuNNUt74ZZ8Rbu5p
sMdmEyQszZ0Y1p3WXpL0kmbbVdlnNZ6n8ezV56Cm5DopPMnwSfPYqk6+PFEfugFxGdslYJ9020Uf
x3e2y+XHy07avF3CPRn5uXZPNROKr2uuLoRuj/yA/nlSF4PDjaL1tl0t3uGO1u6VvV7p3bkA1nNV
N4B8rriy+Zorb661Laf231QJ/4vAwodjBjmJHZuJ1Z+w2MbSTElbkT5PjwsV4qiVHFJq+zZLJi0e
RWs9zoMmMLdCV+AI9Oyim179fL1LQHI+CCJErJRg88pshwOdQwmCEi7nBGl/N+MsvVWpeW4cb3ii
fymfBo2lyxrkjbs2rFg5gmKspEfhreLF76p9oewP2efPwg3SJ9iMPdkjW68okbRN8g9Rj+PPBr3i
4kLumLFIbXAGertpZ/wsq+Hk2CxqcjK7uxYIX7SOvYaPp6vDXJubuHTs/onH1OXcPT0LT34jQILx
mkmPmNYnPsesc4GzWfJmdZo2ypvVefMTcZNZz6Azgi3RU527Kr03/ck7eCY1oWos526ptSnujfyl
bHrvGg8l0useh2+robfwxGWB3oC5YdKf+8w8g/52yQesgTItAmNfm7mvpoZbKF2s20UfjYvK9Pnu
603REVTY0una+XZCoEUJelD1zSVbFv1x6IwXfj/TeRlrBp65g5Z+MK5QTzzO7qJDjRjAxrq+HRos
Xcjp+k1Kq+qzNQGySFXeP/af4wL81wcDdPf1RlvS5GxFxdStkUrs9UKDzH5p3QsnYPu7kEl7XpzZ
R9iZ5q+MdF70tq5uZDbfguRsWVInfWfSEiEFHoqEPvb3Pi3H+zShg5aUHUCSLFFZxC5pkvlkTqK5
qRNX4ODAytjawv1O/+rD0KzmfRbLmdCeFEyzcx34uCr+9Wbwv1TItF42hqsOPs7EPvj7FVB6o+bW
zkBsQrqY97lEJ5OsGMt9AJ7fG914X1e4Xq1WOBiNNP2x4PBYgUHeEW6h4Y8IDrmfpQDL7rmMGlUm
IegjjZTLf7+R27uYpJna43w/WEn+WAnDezVKTMFCI8VaTiq4ZxzyMbX+dep8C6rnZHn2qucifcm+
rk6+WC7A6u0aJqKzD7X4XorvevFjKX5Yxvdx/iG/rn7+wW5WsUhOg7jxRtE/Dk5w969/b0DO/3TW
55iP5BPPM0BEqNu//8VNHXG5zoLtctS1297Nxv2ir+5hdIzphw+7lUxs+MrlaMAYnSsADR49UGM8
q+Kub314PD0R4oYtdpCUoZJJA17QAsQ9y7Oflj+kd22RmlGKyOx2UB4pjg2M516Hoeg43pVrWvMP
Z7JcqDtm2Hb8PjIPrTjhkfIh9bTXAHQMJw4q18KsJeGqzkeCSzZaXdimGuFJpTHc2K5km7JazpWi
t45OUhsPfZ08rrKwXpS5HGut0d8N/6eve2CK/XUh45o3UnTLVV25HtnqZn0qDPK6ljL/hp44+xak
9zKvKyoscrzNsojcuW9uA4UYuiFgNRpdBabCcadrPZ/rK6bskW3WH0R7zk9DnXcHp2RrZF4kjrav
pXcGz2EIZRFdmI1FG7zsxVLt+i5s8TpKiJO09SWnvIxOmxqGQ795i+NsbCOloVeNiqoh3g0evGqX
VzefBOYFGmkzqm6EtF9nkK83rmEWYTmhkfx3t8of7xQwDpjH8NowlyB9cmsv/o+qkC+u2inoVWS7
c3dcEu3ZHqfPbAWCSai9ukYRIYjYO5SBO0WtQpjxr1/An+kHjEQ46/ESuFnZ6/5QlqbkTA4GmIfI
yhO8Calzll6HcVAOCSAOLAeNQzO/aDmWdqxcvjfFuaJGhojUxZOZxiNh2mhM/J2vftQSn2OF2sTm
mD2l73Axa7iYS/ug1vr4r1/5n9p3vGiWJI/jGYor748qtwxF5mjg/I84pCJVc4EI5XUSKl93KLGt
X6gVlmtNYaz++r7/8T7/Z/oh7v7Rvhj+/l+8/y7apc/TTP7h3b8/CcyI9X9t/+b/fc7v/8Xfr/P3
XgziU/7Lzzp8iJu3+mP44yf97ivz3f/56uI3+fa7d3aNzOVyrz4gRH4MqpJfr4KfY/vM/98P/uXj
66s8Le3H3357B4Ett6+WAoz97Z8f+ops49b8j//55f/5se31/+23aP14z5Y/fv7H2yD/9pvh/xXp
uw5GCXMSSZxb9tP08fUR8686MUQBLISAlAt/G1c0opfZ335zjL/C9PF92keG628L6W9/GYTaPmT7
f0VUHzDnIBt8E9h7v/3f1/W7P99//zn/QrL5nYDWNfztN4iCf5CT61tPZqM8+dxRCMqdP0x/oF/y
0gq/ibptH/I4OhmyaS7TMPfRJpKZsPzuAcNiK9KLezG81HSsInLB1l1rbQEPPodg2D2k1Pk2InQy
xuWSPJtGXZ4kqMI2qx+lhpxvzfIgXuRDQVZb4ujNd8wKwfTuKLygxqyxR5YXBlCs+KkXOghjohJ2
cCoRZHZ2FaFIckKXlEymIuZTT6/AMFDz56RsqiKLha+/KWqWyLJj0hiorTNCNZUBe0V0zhiS9OGH
yspvxz5zHti/I9RaUHg1v4u1pML/Pjd0cwiGbWGzcOScQjIPOJ2Cd5zLErB4utVB9aUqceyiuyHc
GiHA3ktkQEbBcOO1cg6r/FLbJl4LJVG5ARQApUG2YhAksZ6MRdgGGR22AKWfnK3vaYktyPHOoK4+
zW5VZ9VWL4khfrnBVIfrkH0OQ/1dtgwhpmUlBLKAId5QmZgQ48dgCjsnuA5AzRejT5a3RCjVgPPX
PbGrnKCPOsvbBcsUHDpj/VmAR7ZqWGJkdu6NYj4P+rIjgzCH5DV97xHn01crm4+smOxDYbgt0XU4
0YZAC1nIptjHTD4WDS4ewH5Tcc4x30R1o74NZXrsxPxqOydCNN641ZxwzDAJ9H11YTQYuU1Bjwu1
4k7S/lQpzbs68X/4KGQYJwLvkql1n0ySDl/9Wlq9DMV9VRqPeV6yWZbmjJ+i+al8jzT5xsDqgqLQ
FDAVBHHTmK7nsFkrMlYhlJCoZO7ckvQcuyvGiJnXbV1o9V6OeR17OT/0DFd6hV45Vgv2Tqs4JsFN
juemH8yj1gDtDYxyjUpRnKUxr9tvGDmYhQWtdtN4gjxymDoCFp0uizoGvvg9uCtt7QOhIeHMuEGm
l9R04bmNhRmaK/sq/LdhIRYvGK9bmf5smuxq1cAhqmk5ZUmyRFqGXt6b0x9tBYy4sOmImi2/7XKc
b+y8OzndfJ2aAnIEk2rPmaKpbY3Qt8ZrqEKfq5XeJA40fFTWOj17C9NYSmOb4HDEOEX7vUWDwF5P
zCb5GVFt2XhGtDy0exTLQDUhcqw+cQsVzQY33dHQeF1IcwSRonWRpdnoy3ChEn5y1Et0ilWqTh3o
e1L13LBTMDVdXTvMC7ZOuzCf0wWrQOpckWxEqLrv7SvsfgoZ7k4srAzlCs+ExAdELUsH46T0XjRP
GYiI3Nu1JT19aq87v43Sjpw8r6zncGgcLTIr5p9OzgIAJZYH3pmKnWlAuXQyrSCcVTuS/EdIE5bi
FHnh+qtysv5kDaQW5NxOfVlep2khd2JjxcBZ3bf5alwntrxfEkkU63nsPQM/S9ZGRFRdkUnR7IgO
IQzmiqQq7SadN3yGcV0U6jyYajgOFXwCC1ehptdJbAjMEIP1mEy2dWQ+K1nzdsCe2lNnlD+Qxe5s
4kzCZXYItVP+4xhs0nSP3PVJwbejnGkPk0k+dtGrcz4N49Ehix7pBUABk452mhQXo1FgMb2eO96p
zvoyFRAxK1rJCEfqekWChT0y0Ov9aM9aaAAPME0qlrkIPdt6a6DgMrzEETmvtzzFa+wl/smaPQLa
OaeEAyThsEqzPCbybmL6aJdhMqjnNRB2VDlPjQddwKv991Fvgd0F8jHR13yHKQB+SZhufxTPp9nl
ExZdWMs34iofDC8ntD0VDOe0ZOUHl/MZshVu+MQ27lonIGp4fodsAtCX6pfWcKE9cQZDzvfUL2jm
jDEd76pW7nXplBdnNG/mrBcH21K/avLhd+OIw2tZqjxUcwOT0e3rsB8aF94L69Q4Tt9cB0dtCjHQ
K3ucuhajfpbBAr1UjQP1SUCB5nnX6e5ZfUwagrothHuTEFkzKuSwfTbem1kfwkoBKYIYqCzww3pO
dquTDyfXyg4tRAO7sXHXMDCrX2oa19OKNYuo5HEfFGR9efV8cQeTXU+qyLRbeeoEEqWsslG4TN4S
Yyf09m2Ff01OrnYMVv+jUMTSFsVI0nQNimX9wX3RhI3r1bejmR3TzPIZVbe3/Zz0cW11D/6If3Rg
9l64NqSfci1i73Z2atTNg13ie0m+5ayJqvQTcgWL7iRZ0WYFg0FzKszHydGbptd8MPeORvbhNNQ8
FHoGoj0He5uB2/dmhURIDKip8obnuIeHUOTzSrTWjEVmJTF7etPwQ0Wgm3ZGnT70k32r+bW9dwL/
lMjM37Wd91YHIO988K/2UjHnJee0FGN5VMElyLHZaOOlqJybzsM5kvsA2azsVNvja6F9zoF1V9mM
kOYc3ic86EeXBMmmChRsJ+esctmFqe0/C00wbauw6UG9PgJKfvDaqdmrmnudzlyTEbhlE7gYTzbc
cKcsyqt8JR/ETKdHr3WeRJ+50Tz2IvaKxD72M+v4APKqrBeiHBYKI8m4Z/UpnEgssOGViIPRTBIV
71BfylViASOXN8R5EW/hY285tlkXHs3b4mqMnXDFyEa9mVI7VytYdLP0n9AQz2DTiMpeXa0NbRg2
yIc6pl2jI2hE0naohzyGdmaCu+E1zFNByBxv46B7naXVg/2xNbY/AMEjMXWnVs9PgsiYK8Q2oSEw
XSi7hF+3Uhg3IrlJdHYfCvQsKhcWeCJ5Bti0J1pRb7VjiJNWwaSwxXA95uTRpa1q9mhtj946IU00
wJgg/WR1nVJqHmQAai6SfZs4KnRG/60lYedolLJngQeAMlWWw+OfEHjmd5eVR0BPAyIH7eW8Bvpy
GvBgL9jIbIp1NnZXRXqjo/WDHswpjq56zvYQO1vClDZIqIfFoG/iVry6mf4QoJ0huq+6aQPrFbDA
fBhnxoZzjyOTTVU/mvKKutbeB7hYyGMrh/0XCb1NnQMJOMVLPzZFSMB8t9PWeogQ2zNE5XxI2Mhy
2zQ68VgoHlIvuOWEvytX2A+TURYkAs9jCKr5aGTFDGnMY7ULFDZUCrd/fIta2bEnzDLMZxeLlzTs
B4HpfrXxiLmwypbeQ3PSeIUMbWz79fKtyGPN6fRzVTd9aI40Ue2+Ji++ydS5WMYARag9HAMyZwzi
LXFPT1OY1FOAbmR9dBeCW42uKmFk8LQi7ry0Yp2Onr/hxLtfLq4+2hyQr5xmuRIoq/FoTbhEV1ib
dFbQzYsbW01XFCn0zYVb3mkpj36jvKvVWvd6x/5fJIWKpCKDbyq7+Wi04MyqDQFsBut1ABOly5oz
odXNkaDXSHpYxXHgnODdPehJ6V/oZSG/dgusubj9Y6A26uLkjAjZbzFgV0N3q0H+z8uabnGVDxfX
rdJjv9oDdzCDPd2mYatjRNrjyuZ30uOMaIM46as3Xqh2VPBlHAiQ51U3P1DL+7ugYcb4ZT0u7MwN
sd80u9bJNea/6n2Ychkn6MDjcdMITZUW62VH6MNk91ey1c+mmPoQcXq/6zvttuhlcbMuIrZSJ1aT
d6bh9wGwY17rlykgSMDfcu+GASKdgY1SdyE4L5yzRKE9t4Rs7wbo+1E5+wiIOj+eqwKvpdVfHDpd
s4my3Z1lNE36K8EBpCaPzri3FprZ9ewwomd+LDftIqmtBFyxDI8upyWyJNM2vzIqAW1gTMJgcwjh
0lxIMjs6dtDvE4OUlo1/1zscH3p3n6+k/9QCC/OiibOs5nVvMR9ePJwrQ16HCkpogdk5FFpB7OJk
fKjNjjN2H5xHqz0xfWE25sgS7fLcuVVJiEt3HDXJ0SDPGZ8xaullQo0APbftBthLzc/cCLK469E2
VSamNaGpJCoGq41K1eGs73Urhk+/vFW3hb4gKKf3rieA7xSrUwjRIjVM2BUt0OQl5cErGkSaDY3M
cEj8n5Xdiwjvx33SerdtSpdRadNz0htduMjlW4AYfJeA5oy1uZax6fvFTpBdbi/aXdDMYamRJ09P
EacwqZa0dXp6OUQF4LK/W6jLLC3Ar94q8AaTjpNvXW8Xx2e+6Qas0xOzwDEPEQqPj2vVIO4OPEJB
3IKJ4Ux2RJOdpNlSDwFsVuo4wtW66EvyVBcE3VFEkodnRCJY8NO0n7ZmEirAKblnwEG6FWLGGgQy
qvrYWDhUM/d4bU1vR9Heho5jyD1qjstSW48S68qNVklBnfhpf7M5I8ZTK+xwmjCnZoyidSu9TsAO
kcsA4eRQ460K7ab4prb4rCDz7LAjLcIZ+ibaXsG8AknsGpFHlb5mkUXg34xhhwM0egSvQ4jdrRTp
s/umsYKlo68BzQFLOE32R/KjGJ+JEwJkNfEzqBL8pYMXvinUGIlk6U72CjKq834EoxZZMKv4YybP
rV7+rBzOTetW+mcfOfHeYYpbTFjjPR4gLPxkMV6yqblNbRGQWTFg0XpbLGcNtTRHm+3W91hShhA7
nLBEsu9l98bI9bWvcJB1ySGfxc6SHbNwQ0VZtjnox+V9WKxPTYlLm/HvFgLPQ02HCesOEMPsEQuQ
xyNEAgQOMI0X9ZM2SxUNsvNhUJrPvl+G68ZMH9L1fizoVZfpdDuKwjphkeB+0dEoVFMbt16nxcIL
zmUSwPibvQPep7uu1JLQGkfE1on13mIYZVJeRpMLerbwymlPK9IOKx/9bMlhKiqd2EN0ebAE8qEg
IR1Xtw9lXkWV1jXHMaMhoedQrUl7bHET2HXwFnTaj94rZ1aj8tfoYOqou/w687cqwhyukrJ9SjT/
COXrZoA0eVRewvx/kghR+oMBMd8Z0jfPxiXn2+X3eUXqweD7R5ekVHL+eKFL+za0TRqNJopoYWrF
pWffqyvxTWbGL7IJsO6lhgzzjJTTVGv58RzxlCFFCr2E9kyn0R3Jyakj2AzW7tLSnm5HGc894W9a
7bihhg/GNpFOwFDmz8sQMIQst0ZrY77MvX3rFBnDma69W7yRgqJ/a7IlC/1aKF4G0Mbc7TnBFuFo
+G+lWyF/t1BcrMZBd5SLCUVVsH4cEDRpEnnybvYDxbGVeUDBAiuRH2SU1ZE9EKSdTx5Lb/0s8lpn
rlEQFuB1nyV8uIEGVFkX+r5vHxv8KzyY7hoRrw5+00uwYJFs4tFo0janzuCMv2ajHc4DZ9aIsIPX
skyLQ2c2p2TwkbYqUHloJBJcavDFFzKvOAWsrRYytORonzc/SF+99ZxhC3Wxdxp9u0gb+bC7hLXV
2Hgy4N2uBUJKoXPuA29ykeN4amzLPTFLNAk5QLzrmflI1HUNZy5pqp1QZ1+7b/N2jF1zeURfHwNy
LUgEi9ZqfpxL9yfxQdB+CrGyamrENw0/0jXFHMJovkl/WTlz1ianzbF6ryVdGtpwn4zZrH3q6CQU
TkGzg4A2hy08sHEQz06Xl9Hswfko04fJp3nTQP7wHP5g9kA0Ux0gRKg7YzxAut/1KWCer89gSFhE
RTqFZkoSga5ThWO2VE6bR1aS7LKpl3sip7rQnHmAyM385is6LCN7PqftoT1z6L/uVrGcFnt4WIdV
fauUluxLIbtdrZiTMAZ+Amm04qCNrKEj5EeoSx707L861abSB9IGTf8Wr2kf9Xb62tsO6MP+2SvL
93I1bwYwRu34VlVk7KqqlGFlIaINmhtOFKwg7ohPgB6abByI+k5JrWK/ZqVT7nCQ3Pi2rEGboP9f
hfOz04ihWHn+ieOLB/5PVBk/hu617MRpTIsq7oc5Js41gaqU0gqrHLSXdXoHwsG7cZi5NUZ2ILMB
TaDbPaUVPSIYn3eSaDQOBYiqVnMMLdywY9UP7PHNDANKHqisJeE3z+lEKtYy5g/CoBnjZ9l8ldkr
3nmbtBKZpzt3HfPD4gv+lN22hdpIiQYIQGWaHF0DDDf7GHPaPCSL1EKahfYLSVNZOOD8DO0Oaxfe
DoU6CNBxTeLB/Dnn2gWZMr67khAe/G87c2RtGxIr1GjehN1KithaoZ7hvribQX4ldPzCdc6Z4hXt
o6uChPwfLTtx7qCdor+XHYmyOAeyvde1NCIsZFyjj1HPpT9jc9JaJGu5Ofh2vHbuoava+jxoJ6bU
ALSCIIuMjO51zzq/rzoJaMuSkQRiZS0EjPZrjifX72HBL33YgvtBn3lkBzsWus3Jan6xfJHFXgr6
qFAWtZst4IhUx6zjVIdBw9hXjivDsqawGos7UcwsrHxhvjMbRC8rRI9FbJOkdzU6/ou9eugT8mk9
lCnnIAXKBDti6GawlnpdTJFrDy9FicK4MQUt94Jkrb65Cma3vFDt3rc2IZdybV4b7I5Xhp4+T6P8
2AAnhmCXqbLrxJPNjQYzcSoowKryih48VCjTc0N2+zcxpXps4OaGsLBv7YTopm54UeX4OdgzDfYN
OEjXZy+D/tURuPrXgSNujb6rJDorIiqXzl9fI2MkucyVUxCvZSLCzuPnTtqG+BD6SltSKAlRVtRL
/lrFMn9OTJDvzFJHJTSe2STIybBRQOZD3AWaSUu/auPJoL3lbTZR0RbRWhT7THd6GGozm/Pa3tHf
fjTUzDbWkqJSOpoZecGcx4k+0zmrxNlb6vEb1QhTYFBKuUlM3eQVn5J7Py2XBzVMHGv14pNbpI3M
oV/RoaCzc+nXkPR0ZASSh75esCBbugyz0sUPOFVHfyFFOqNFtoFGUfgnnYgVmJYoJ5O8SUiv+npv
zuxXxLlXmd/eQ2+Y8eAqLRpK7RdWSmII2CxTg84HBkZ6pvV+Nlv04VQqngAr0zRPc2X2TI+LihSd
i+iG5KZymDyIqoqbR61RNNhhP22bozXmz/gYAsQjsV5LbV+XSx2WXioh3Jpxmk05tgtclUhC7FAX
Waj3S3Wdjm9eB2Wuyed9ZhYXnj6x0z1LI2N1HKP6vhSlJGppfjOx3odBlx68BN/FjCBUz1ctnGfM
mznPZZ261bksaJnnLTqpweC7c3tQsdTtrWRcH0qE8bpZl9eFWozQUKgSU/rmiQakZaE/KHo0rkYh
F5pwzNdTVbYHAs1h2pfG3sjldWtZ46GfzdvcSJ4c1qgIbzFayvTdynA80gEsGeMm5gHL2VOjqGMM
kyODPhcPEhJRlEyb4Gce8N/wTY+a22P89X3QFRLdW05mrhpSHn0aSnCYOaRnIgm1zP1Fp9yMOieL
B3c9NSN+z2JYzZNFYe8ay2s7QJoxQeYivpxotk9XnAcU7jd6sErAtgPa/cBvGAsNKKhIgzfLDmDs
hCEepo7UY6qw19Qk3N4vpgiDPpHVmoF34Zna4ppYg1s2PM6IvXshHsgHF4KklZXbCWe/emn8dGdO
FuBDM3+v7AklUAm0Vl+t22SUWax8LKzjSFPdoPdahUFCL2ao7PmwyvpCX2JhilKKSFrzem9W1iM+
KAgxcCEBDoxdC9M6mF5NN30JWqK/s/7FCMoxZCTmssTyr832fkndl1zRYqtaQ+L/9G+GnHOoq1Nm
cJaPxsGD4cb0UMdFDgdkeKyGYIuY5yDQSWuNzEzh05uCB2QGR8xobWho/OO1KSEIpqy2Ps9AOVOt
ZD5lVuGDr4S40nAH9GtsSBJifup2SldmzXG32OkQtiroQ90BXcKO2xmXgozj3Vhyj0xdt/cR8Ydd
gWif6eVerM03exlL2mfjvjWrFxjX3eU0Vk4fliU7E1mRsbv2UJyujFb/NUi6S+vAkNJV3FwgyjkM
JDuXTHl4EShiR5UCmBCAz4YcOTsjj9m0nmt5azmMPpM2TIvlZRRVQm9NT6PK9B4mObqUx6ATmAPE
SV0Ed+hEK71+CiQjLH2qUBSmdr1PusWKMFm/6uYYJasvz7nB6EmAxScavidjSu+/+TMIiMUEWtEJ
+mLtAEEigeaBV/XAQoLsebJu1pGuIJU42uNF6ZFFewYtPwOnmmKDPhXm0f6lBRscNjW433Q6t5zQ
ZwF10R+R8nMvTm79VuT2e+d2DW13HrfMc1/91iDQD3A7lC1Oah23St8yn5JuAw8OtRE1EjTBUUMY
XDBI4uDePnrZBrFMpzv686hBzWs8dRdAWGkokoQ+aOZkB0KciG/PXzOtvS7FT/yXZUcEBPjll6yW
Nzp24QPg5tc1sz75yY0IIegjqc8Vh4TxYWGoCfMo+Kz6+WImtKwa77vF/DJJ+vtqhvJr0eEr1fTQ
LMWVZizstCpyKtVfSvI/6yTzTo0zUQgHLXL+wXrREyozp2+RebFdbX3bRuhm2HjdBpDGtex2+oTr
3rzJjMWIcmUwarfd9mAMIDiMdY5yDVF8XqKAo2WN+JvUOjfYF6IxL25vREtrxH6tyCbzjRpuwljG
rjZfgzlYw5agqWjSk5fBVlRQuvWSpw7bMBHzLemllZVQby1ZesMXCNu5lZea84hc1l9iITLDMhma
MSh8WXQg8SiQuqjsoD34bfUuYTpPCwmZw6w+K4lIfgBEBP2//KZ7nXlqkscm10gocD5qJxBn28xf
1iqsR6JOxADJawqdhbnWxMbHMa1nC9K65NaSZRl3BRDZOre/jwImpWsM9G5ZNMbglxwnUsC4X6vF
ee9lD+8jW7+3WWkDkJmpNDLfozAo3JBYynu0Y4h8vMALiUqjldQ3Mlzd7q0QCc2D6mnb4GiKt+xP
rm0fWBRijDme/NHYXbDzFC3PwuzDOpserR6jREnMbOt5V7TkUDi0+ZkF5n1oRpwPuEtA1dL/r/3D
4BLRZpI5GGk2B3Rjeia1isyX2r0lIffeVurFdjl6t2Y3HWxRkCY5mOcqTTgJ2do1QqZTP/E0yiIJ
e5GRfO1xDk9o0CV0v/rVecSxWscpVvtelByaDJAV5lA/Nzh36U2bL2VVfWp4ptpVPefIBCeV1ZFV
UUEN3YI01YrIYNr1GdICU+eMMTcLdvjll96UOh38U7God7Jci7j75UwceZyeSpN8yRujq0HnQDDL
1/q99eSVhJEFLyvV94vjOdG4UEXlGwaEA7oAraDvWfbUadSS28YnoWKb7yrte58E665CpRI5g3xv
6vy75aTBoSRDLyFeXW9smqont7PnSK9VHfuU1ZGc29jySDQipTKkpXruUWYJX1RhW2pnY1j2sq3V
bjMmhRMFRDDh2hunLE7EwED8pHQQeGzuNGriLtMgN8xTvzNoL4EuT+VqRLNtmru68T69mr3cWmGe
E7F8R95zPNWtjIIKiBixpTumzGkoCe4sTJ5AcDp83eo0Z/67p9zz7DCdmwJYQCWV/s7SmcWrVHUX
YxqjkhoKigt5yYujXzzoiEtqUJBY/Bzj5EU9oZvsieVFupQErsbU3NCKX5OnObHxf5g7jxzLke0M
r4gPZNBPSV5/0/uaEOmKLuhdkDvRfrQwfXySAEGABpoImjQaDXRV5r1kxDm/XWmSbeXwrnh29sLi
c7b8skEL04yRq6+U2+mI2VJc0OuWfOY4ZO84sodO7LaJ0yMBr6NH1asDTtf9hIo56AsW98bHcSvs
7wZpZcjJSswsiNTOsRProI3FW2/qcVhkaUUscHM/VhP3DocPqborwEVFeE5WEfwq4+bE3LMEjZwP
noag3GwMwUrDCCu/Os1FbJNQbkceKwt9LCAd7OZVKPQ9lC2G1Pno/P6bl98pnirlEc4z42cBaOBa
r9R8EF78IfbSbeheAgYiVmzlrSDeYRnEVSXm40qNIGhH5QeVTlRysh3PCRf4rna6qMmJSG2JrVXo
CSAJmcm8NickurWBRe8GcoHCuKcUtydfmYwy6p+K1I8qdEFRviJuMdy8h5rhoVwMI6gNwgLW1BtD
PwEpt9z4yYGybGq3ioAD39COAgUpEIbucbbmPiKQlnGnGv66TUv32EDEUrdSUtKux7wre96jPLnq
7qESCUmPCsyyNKqTAU99djTj1lDiNaOkC1lQTKvK9M03e7B8TYez3j63JOqm8TOWIBPTbiR2fCos
i+KZmpCU/E9LSBVhTiIkzhHHualksHBdlvO5hkEbkPpgwrHeoXYe0QxU+3Y0nub4GaStCBf/xxAn
l9R7jRgdU3viiz4WWvNK/97POrk7QXQneVZeKFpo93ZATIT8q9y5+Vtq8+hZHp8jTwbDUUf+ojKv
tLHCfMG8BvXqkTOTaofW7Jq9PhbUmplUQiP0XenY0EbnR+8hNmu/Qm83bYXPu6Ha1qmxZUexXlof
h+GI7X97CdnTd/NMl0Kmb9WEKKYCo6k29sVCjmb8aJyNyDGqt3rdalRhGFaFaqf04GNtluB0/Zk2
c1pJ9odh8KN3K6nw7QCFbr4McdLuew2PtNf/tpzC0Tq4rJxZW6Mj1R7iLP2bo4GWhevReDDs82l4
ZpOyexvgD3WAQ7bJAF1DNMgt4Qak4c6u+TybII9OCi0mMLaUJbhf/2lM2Mttcr3IOy8vDQHvqnTy
vZzcPMLokm4VZvxmIZqbJPCRlUeW6yehZQOp+orJtjaxpCELZA/1ezT/CuE6fBwNmc3ehbsKvcH/
Q1roT266rzOiKgTHbzZSnsT5obuljGimCFKhnfNGOie7bl6IX/lGKKIu05r7+P8ttK/WE3LBc9y0
sJ+01snJpns2sxh+SLMJeeg4TjhjbPFqW1lBe3OeAseLPlxh1gipKJ8KX/2Ap2oHzTJvyPAAqna8
n6WmAmkFikapQ1/XMqlzTtf6QUvGL6WBigM133TbF8ThlwKHEqrvjUoEjinlQdSIwgqUjdl2CHVe
6+10j2gxrWYobabHUUPTAd+e8BPmUV2VXehNjn9WY37BCBJDwxeMT0gNobcO/SbL0MV23Ntkr/e8
37Vc7cBI+pOHfD9o5vXZXOdD0s2njLeHN9kpoiWftpMQSJGwr5/5w+5RbyxpTEC+EbtYKtshcBkv
mpY5gwbRVQ8TD8y7EmRZGnbNEYWzhpJyCDiuWxT6jIz5gkmvZ2+0p+HFn1PFRFPMgVfgf0rACuOS
6HdJ9lEgeU+6jgg7HCCPIrf0IHUSA1HPKAKklyewNFKtp+wutpKLbODSfMFfVc6Jye7mExDiQOzf
yHaiPRq6pEINFiDiMALC0mZm9oJGpZJTsSmgCSv/27YQEhbVelfK1WJhnweqN0pyzusPHY96oa+4
gwjSwBQ5hPpY5eHAwAFo60dla1VXR+cDEfy5EZu1I+3AA8sK5V6nosVJj43TfNNMzWYyxH6QOyin
Bpfj1e8teqCRddVb/VONcoQAuvU2LVEwuaolYmh9cbv61OYOn07/NE04spkEHDx55BPYUemPzilL
GF9Mm4XJ6tIfhDlvpStu56yjxSZ2ilCnXJkPn4AsHckkYTGHavC5ZXzj5HJgBCzhVdSzufE+nlX2
ZqQliEAFGuAmI8Fx096rpzKq7blnR8KoP9FBOq8I+1MC7wDjSlUfU+6rvVroryGLpOWrogNKm7Kd
W/tUq7f+l8TanSlQwlZgesiaF3tKa4544i3FWr+ndHWHUNanumXlrwCMLTerQzmrN3Km6hMsjmPA
T5GbbT1QmRa05nOzvMVz+o4AAu0AOKuhULrZQ3vQyn4Hp5le5+wj9rDtEcP7OCMpIzvxkS6dJN30
DCPPXc6wd0qIp7eIagdeJcs4GzSC8keCZLI42yEfxNQrXNLBcLEl6X2jO1OwoIlBz8LgoCxyFmLY
k7Zhn3ZVsUNFm1zoLqvOntE+TwbxGebYo67CHkmDFFqT0QuSoYxQ6TJh0XscFCaY0AqrWyQogiGB
t5tyoO5v9EDIkn0rK5c1cq55WONfp3AeWRmY6fsel14RyMp+lCviOwRIDHlxVQVldRpmGlz8F4A8
6PxFh4Dh+sCmJe5AChnmVN2GKPZ+O5F+dzPKWWQRAeFvM3MefgNF+gldSj+JBuPs2tBD6B2Cmf8M
3kl1UW+LP4sxszJYb5Ze/JVSvVL4U4aYFcg4F0gYCt9Izuhhn1aTsglo9dzukDIrUgO7ZAGIMljI
tliztLTKY2yAa6systKZKra6nPm9cuoOyMEPoaoPTkaAoiuxBs/YLBbHhv+e13MzOG5oZMg+OmoW
MlTmEeIk2lv96aqTq6y4pHR92JnuuD4y/K6Pfg8qRbFrAGeSI39bRkqR+U5ScI8kJjAQe+yNGs04
dHLJH0DeJjsBGy5orcLWy3o5jtOJ7qKvsot5S5DyzbOPzowKZfAM5Nzd1gmMebz0iGNRWi7D7N0f
+yu2VI9tPX3Dv+IEfSk/DKe7wDG+YmFMOPeXL3dyL0MtD8k63HRcbyaqWLLfD1yHp5gkzE6NfwjJ
1Xdx7I6AoL4Ei2Q3yRz/ZciTh4kI4aDsQV9G6fyMjPyhMFN4bI/YvwnlYdlA6QFgzijWmy5vz12l
R6OlPRYZEdPDcLW2NHXghZgUK9ChErvWsJXyJIoF6oSEGz02HA0Hap8eUTNGfp7RUqixDWa5DUCw
1l+aXYZLj6C5tbxn104eVytraHrrMEg37bvSCFCvyExrRTecusLcLqKN8uiQ3No/w6wtu7ihXSQt
Zv1Aq/Kb3/JraTEaWDNmWc76ezEK54CJZCaSlq1ZCqRTY/8txvnGQW+EKA/hQSHcs8j6cd/rDu8Z
4yp7QRWZBpB4Im9mKYEkRlpTOromw3ZO3rR6o5igbubU+lA9L61GqmWQOE5UGJ2i/az+G+dmTHsq
yE/eaCYtJVzClPXIS27TIjotY9QMHFnoxA7ARriCxwfRQhq3JedOC7uWNhooo2frQZO7nNK4lxbL
JKf6sWK7taT7i12yAhl0GpAQ/tGqLmaNTd+G2TpzZtyNumkGkF+/lsz+xJkiBJYc5lhMWDfRiaSO
hWSWLQf4HtTK6s/+aS6z9ZIg243MCXGXuvdTnsaiArFbfDwAujtzlvBOBRMKSpDWwqVjD4luFU8P
SVs02A3KMhJj5h0WF1aN+L+p8bglSzQDvYUo2iCTx44Rho3AGVAtMoGE7wgiKlT6JrGZocDefqN/
kqkSKV7GSqukVeBIdp9IhcJN2hSPi8vwVS0DH02S7jEkgEHRfmePiLlQ63uW68GObljqblEGJIf1
ONA9u5gofT1TYF2IaXGJNUJdFi39A3oSlZ12JRLsTKhJGxq5wWyBIQAONjnZ00zw4qYXulH98Jlk
2aMme/1UoopeN+6kTjsVclqTmZgysYJXg2UsxYnZ7IkGC8qVuiflZ4cNK92l1iaAhqFfCnbVRJHf
Jhw2FuXSUd5k1HrEaZT76bfwDKgvCoycMgJu2uG5+xVrnO9aLwVklJ+6bgESTaxS2RLaWuJERoXd
wBS9uBXKIVAj8c/oyK6tBQNdm+WhXN3HfovUEP4UxPX66m4l8N5UkDHGLF8ZnFL+JvER4rml0vAk
E4rAw0F7jQ2UD7GIRTDXUj/HGayL5FJaWr4S2OruUEstZV2AV9PFXWkwhEsGCwDykQlDB0kh9kiR
mMhTSuJSgs3eWIlOMcssahp8jrgkbgofQC5bX4VZBm65ta4hFzSckS4XC2Ha4l7dzC5vZW29M51x
RjEEnpmW5oe0QCTfxIqEuWkKRm+SB3bmHSLpn76RxkGDMExWhvA0e0ExWfHS2iy+FXQQElIWJeJA
OBnPqWsfJiGSgHpLONFm/KsnHAxeaz7mqFHYjn/SmavHpEkz1LGvQUg1372mc6WZsaRti0i91RgD
zQOxXrgZ4jEbo1Xb9GsG3aHot4fB/NEq89RRSTMXWE3EUB3qQUHROe0B0+7HQKApZuyTr0HR9RtM
glfp2IuK3mLC4Ql8JhnQSal/0rL+OiiNTD80SHqVqrDWDzQ7WxAsmeIIRqoy2O+zJKdj9f8qyhUo
RAOB6tByFCl5ZY1zHdLXsUzPLfduorwyGrX1y6GdJXXSn2aD18tRgraHxhTH57XtX/F3gJLWe9/2
/zSeV/57U/b/mUXv/6H7ztiyk/5n+93bv/4LKQL/1X73z//h3/13QvyDDmPb1RGYOIjitjqV//Df
Of8wjC3fYEs48D0dJ91/+u82k51nO7avk5VJV+n29/+n/87+B4YJZ6tGFrpH/aH3v/Pfuf8tfVEX
tBXZDvlQ/Juwzf8eWpjkfZ5bwP6hnAoVLI3ZXHRpv1NNR1MhcNBsxSeZggV7C1vQQHsFkcd7SSso
Qne1zxqSGXLqMq0SLZXulE00jWyjrefd63VM/p7OnKvftpVBrAvCPfYOEEZIG9k2CUsi3JuVxFNI
YuyOVSRnTrdJAXUGlEDDYAO6Y7EmHMqwijLqXXZcZJrgqE2+s4cK+krWwy4HAI1acMNgKDfV1Sra
U0KUSVjbBoUXOAm6ZWvnoC8hQunCMEqv60SZ1rjpYq0zQQh7DW3YLvUtfAhUTsRERoF7Zl5UGjjA
/BjglQkOjFabnjL1EjPs60mS7CbTf9FZHHPK1DAE2gg3uEtVixCAhE0ypbOzJSsO28bQyBVEtaET
9k9YZ/YHHRcR7ul8Ia2YgerLd3zjTNsDVgyNno5ucc814V1HvA8f3vrQaVN8nT1zV1vglqbQ010M
IBwsRfUh0VnTSf0rh/nZnBEc18v46crSYFhYaOniTCvVL5hbzXiXorofPkuKwSMOgb84/gB9fCSU
KJEQj2dRIfSDnqesBklihzApeUSq7MfqfEszj1GysvXEdkVNQROsGt/2Ul302IMrM5AB4rnbSgTO
SMvwXNQVtfZsWIXTZJCK40MjM7KiHBUa+PQxR4II5YN7wqx1ymaUYG0NK1VAbhsj+tCVtuAwMdlV
Veo+mGiYCCOd3hBRw0C2/jVxcK6vHvxVkngZhSIrCuStwqKwJdHU81fVmX8tG9mS0aUvgxTvRvwx
IoIwtM0qNEANbQsEB+FuiXFcs93rGgkrw0HYjdo7ozZEEyHkrcGFmQ96y0PhvHK2v2QaPGdTPOct
GrZFIQsv2QdcZf6R2qjCdHbZLPRuJxx42EKYWQAxBFNPsyieexP6Jh0DSywX1U0yGtQbbCvauMm/
VV36i0gXvAERp5Pt46kULBbgu6BmJt/oVsxnvzRWIa/d1ELq7/uCkfkrV91P2lPO52QLu1YiWIDa
bfYzrcPiTDeF9SF0XJoGwS+NDiqjcfuwmxsYChG5FgOmxsIhOTMx3hAiYgJRgM2LR1u20bkM/QP5
eRPFU2r+8jx5T9IIc8tmdhp8OyxRR4IGJAdaQPy4XS95X8PudXoXjUn7WqEBI7txcpiWyN8UaR11
rdLJpMxElCkawgyxVEc3ZeMrJytACIrirwQyhYD9lYVGoQmX9OJDApt+gTTEXudIsnURfOnjLPCd
L9svnuK8IdtJ1zG6YLwNvaXCUMT4Os3op5wlxWzgR8I0X62qwiIM1ctJLHYzsmPYYv1hUNWHnua7
ap0zHiXXDGWx8GD0DMNwJ6+WA/mHQ+ZTavJjTrw8TN0RMFO50Bzcv3n61iwVUWujzVfuWthxkLmm
Y4nGhWLZtIKRx3EAuZHyKW+Pt1ppC1wbIFxJXZmhCPDWEvTOmnZEpbXaHRlmOXm9nsRVVtUolZm1
K5TR4UiqBTgyrgtDD6sVemGa2T2nZQbs7JiADQuqAw+EAZbdCVgXwuarsJuBGYuCINhZc140c7gU
o8B0BEaexWjWPQ8FU50cPT17Xyr8A2u2icHhEBlLV77NGvWLcJlnvOYyqIlMeuZ9MDh0Csv94MbL
tZheigw9QasNFO55X2uBsSvrffQEdfsDnbzrKvfe1uWHC3iP6bW9eq11SmHqwqyXfE4TLaQ2Mc2h
5dH/Y2Xpy4ipFjFmvPVvF3L3MG6ySFsBvZmFobFF4OSb1HMycgaMOJQC5HEo+cRDK7VblfsEuGfC
DzotezHLlsi+rT0jY/xfK+3NIJGNyGTU3hHi7/dJXE0DsaZ0NUg99xukidQ7qrgrEl4HB2bCBttw
yxkBcu39+usczML+wblws1U9oNjub1HuawLgyLRtGGpdbmK/22YYseXFdRdq9LjjcGM2NryL7xri
0NkwequTPRRmi/rCg2eZ3j1nXHdawlu9JPK+FpwLkJJl4NvivQDXZgVYd/Tt1YE2uwWlHN6DYkFt
l8khzghCotTTg1TO09KwB7VecjZadeGefLe2Fq1+/FFxSWS49yE16hUx6x8awWKU5kA9Q5yeO5Pn
pogVFQ4KvrZyMx113nucGk9ePiK1nLUB+qjncXSy7TiR+CyaR7FgIge9ZUkoWSeKEMEIwG2n88Sq
8tVzhp/E9jBAuoCeqftNlxjpz/FaUPCBFwKxcICqaa/N7LgeKTfziLHU506XKmFc6C2cmpp9bJv5
qFtDGyJayEJn7G8Mnz9wGbIfQ/d2Q+N0uwHXxPYMF/iQORwJ0Elwj+K0OGdN8SD4KoOGzPuqrl6m
LCcOkJcrSGny6AaKPTTJmA+0v0ftjOfdm+hGH9MdCAAgEmfsuJXjltyytjOWqDupPqj9uQyTimQC
MrT3XjpcPTN70lbz13fz+wYBKaPRTdJ17yzWGksXT2LhD4+txuemN5Ftd3czcwJvgWRFRlg54FLw
fLCoFThSWlQlYxhb9KolrL2BIfb+dI5ciQ2foFlk+pWZ/p1L7C/8ijKpAJ1OExFwxIyg/iOpo7Pk
gMYB8Zmqug+Og3AGzy0d/dRjrKa7EvMc6M1jn6CXtzRSxhPA/3hCGQ564AFduW0JR6ZTtJeKrT91
tfGcZDDDDWbA/nGayfdMZwPEk4BV/I7LZrRp6agaeXW0e20YOP8745xvYCxhI6StsR4vDg9NlT2W
i79iz7lpK0YMn1R22OOdjFUbufa0A7DDDuxAhQwyfiK5gD8XKIJ1zaKJR+2KWDtBJtMMx+cIsv3m
U0/BTWQHvTc/LOg0kJlEzMM6WE53xR4MKjHs0yEVKF3sb4oV+J4B4OLcQHbm4XLK6sAv/wiZ3xm9
VIHZ2lctgc1Bb4fadVJ7uhE4EG3aoTnToc2oYbEqBDpFfbHiR4trmbCUaRMGDtQCA9xpNK4zlWlE
ocJhkis5rAvBTlhv9QWrkbV9EjMdDJaKry7xOAgV2cvzRZKFgBhvzpE1dqeajA+mJRThDrqAsEfk
bBnPrZN5N1VM/duSzner9sfipAq9JHmlKfIEPLkycKBf8AnL8tf6qhDgm6MGy7H8OEjQar9/9EFp
BIH1qN9+CxMi2eYM8bGc2BqxPfHHovMzL412rrWsCa0JjkYpV0S+0eBEBxjIP6sSIVlvrlO0jTW5
k99WqURr6EZ5A5i9MBavBhpbcCsmh3n464tu5yQmrxuCD61RF3twvhjBmFrT/pzM1CWL2uDT9EgJ
Ev5Vxc+OBB/BXPpJmMJe6eJIMdqbruNbpWXolkPSROXZ9cgTXPp+7Oq5/vSl+QuZQah35g5ROnDj
lOWB2R13oYMJl1SReKCdrqq3HO90Db1yhRJb8mPuaFfAKOeY6vW7WfRhD5ZAjjHvfVLn376gmFbi
o2jITmKQYoBm4TfpGOUg7J/NuvyQDR20mk9irt4KIjbdnb2SeLma8PCl8w4hJTaJWaA3E91Awv0m
cIM7k+juzes69canVaxPKSm7QeytP/mHjpA+pOgUQz9nY9vk6FXtDMlvuSWZ6f0NGPOl74HFrb48
TzEmks3zG8RDhvvR/lVlqa4mD9Cpn7kWoU2ot0NmiVy3kRwNWv3tJfqPTXbPLs2Jei0xrSPwD7B7
kiafYTPuiTP0iioj4xPbpU4ux1ymhMg6Xw6GOT5Gcl0sDcWbNeLZLdFstTVB0xOzrFjSNsLJLjFb
jtyRAhtC0iNNlwM6L2qUM3REWpntDDBlMoxpB1wVkI7iYwLWPmQjpudUXWJ3Mg+in4FAF5+P1cam
mDfnWTzntW2T/Ar5Ofb4viFbKMT01k/AXKbrlnmxqeYw142onb03TEJvdpbczxoGRer14HwfDGX/
LcvuSdNKgGj/TL5fyT7AO2qXGPe6XN71fAtIlvjHTHofyRnzvvHmnxiWd+eUMWnmiJZm4tHKsXVP
ca7JqN7kB+TYxU5GjOyGSLWK2phioPoT2UlGjfhEM9LWU6dQvG0d3flDXsunSXIWmHUO/j64T56l
7tO2fClmH63xOp88B+Kt0a+YpEiOSQiFmYr+KMvpmvnNVZTJJbfsG6DtZ/jiu3rN/gj+ngCbSEzA
CfQgCuwmJvse/2A/8m7YWXa1J8cBui8zUHHXKX96ZonQc9cnz8T031PKzorYOfM3iy/ndFE/rx52
AqeIv7rZ/UKaguS2cF9mTsRiqCmacjDAO2zdygcPGOlXO0qRahidLnbbX2cb5wJlYyjgcNqc4Jo5
L+FQw5SQQwyYQ8R2Sgi5HUNI0J/p8/sFje1M+1wk+EyFxFA6mTuBOSbsSmynqXn1mhHuo691xLJZ
qJrpfiCquusaO6Rmz6avGkx3Kf1NaI+4G7Avs3Xafm3rwYDtCnxU9sGMj2Xi4qECWIZLtfJYVcYd
SneEIHnyZxQwnNUMycXQDyU/ogBepg9R+V/Jm2nOCFJbhO513L5bIxMOjPmD0VVT6EKe+OUyYcNl
mahmSHdYyzJclX5JDPCRidRHRKnAfyOKbIyM04NYLblb08dMcmeQqJBxV68oZ7v8nQeeFLfk1TLV
Ee3+Xb9MRzldTNM8pIW86aAHJ16P9FHEsiaugPbtku97M7xZdBAhqtbjR3O58z24WArOWTGICNBH
c+dIn1AC+3hzsgovIRUCid0an8gxu8dER5z29ED/edw7T0KtuLE9YgPHv8DAXpY8ygJSjjKQBL43
O2Gf2Xf12UNRGDg1RK5X4Ply0E8k/jMK8r2vUK6b3KtlTbGlqr/gUsK6LvQgQ5MTauxCRS5k6Gn+
Vzt65sGIT7lQd3PFOkxsgi53uiD0O5G7dh0uvhJ/hhZBE6vAw2iqi0zcS507f9GlBNZa7lo1XsBQ
H6qxOGuNPE/zdMLbAmWENcQf7rsFoUT82Ljaezuad6Psf5kCb223uiSud+/EYE9dUb46Kw5yws7N
6UStDxtuetB07aFtLib3IMLPK2ccGozG5u7T1zvbnWnpaONvi/IW0GyuVYS7eXJqufgjqeg0syBC
xstUlo+t3l7spCXZVyWfZe2+YSd6gMEktIRQ0Zw6VYsN09rQ48VDhEVas1suQbrOFxySF8mQUEBL
0nqBZR4iwTuU5kjincV4JDQPkob7r9syhFJMqEwdyGc7nVoaqyL7nHyWnY2WreqLKhj5N0Zq0mGQ
aR1rVTyWNxz5HUL65WrNjyY6AihYULB6OPuO+0IYCnGBA8o+xbUV1NnmlGp4jLpS+9Iz7YcYmoIR
Etxg4Mhb4Th7E2pHXVNCBrTJnKJuLK+k80WtnpihJ0gtssTZjsUf9AlBTV+92YiRW3jZp9Ldi3b4
dSfvhC/6Mg0Wha8k1aTx1+SXf1cdAMdFWaFr/Mhb4ldgmQHhXKQr8CfHT4xql2ZAyy404xUOAolZ
ulOGd+P02gb8qxGNXnwoG1LRtQxLi/tNSMetUWl0YE/72PFwgtbWh45azh79k0Q9R2MgqoJdKQsk
wBBDZkVEYrreG55xnC1SKJpUi/L+LbETtiJ9Pmpew+4z5cdNhlRov6t899LHwqTjQ7hvru/R2FAR
jrbWDXuE44VThhmu0r0n0YBMTuZD6tuI00S7y73xVZHkuzj35dRcE9wbRIATJUTdLwkCnL5e+brG
GvLIGpqvYynEoh0RlhWmBhJffMtwKM3BM+HS/epBFNrrRHb8dGiX5t4rMav2tSmOA4ASxfd/0a9w
Frf2WydhS8oWRJcAPHYUgKAuBoXx1PvINmx4OEg76k5hNhAqJnDLYeqzRtlVcxwNEgSSlfmTPXGP
e9xC8Jm8olkqCOHg+cUn1/OsEWJGHCLubqdebeocDOxZI/Bwh0h53a4Cs73VNtUnxjg3lNkb6sqj
YiSI6n5+RKC7rw3gor5epj9F/Fk7REwI333ozQzip7WDamI/oSHSDoB1aCkIXfBI36x3QooqyqfP
QtkqiP2i5QANM1OO+8yCNMqR/m9DDUpnJV760r+tsIwssf0XCIXEuRK4F7Fx5/CaYWMlRIZpstli
SHyFbJh7zI3GbiSFTLOHaBPA72O18DeNyZez9sDqWQ1IxNdPHTE/Wl1jLqmaH6Po/uRAt0dujt1I
Xt3qc8TfSw3RHeKWz9zs7x3oSb9AbNPabKEEpyI6WjokSe4bMWnzDdmfQWuzDaHPv+trsn3Z9ayG
arbNZJ5CeGbmdqHj0xkbHD9e7ZFfwY+SlKI8phgVt6/jtiQZgCIIL0Q4BrKcIuRJqNPDOILq17YJ
v8AxcWcQdnbsdfWTgcklEH37jiLAsLOHLzIOsDxnNlBS33zLfjQPVG7CAbbnnmH7vpl4eUep/xFd
9kUQcxxOChBY5P5P2dp7emBnnfAxp+PM0ByWOg+caJZxR2Ee03OJYSgXzLV9TuGNbjz3PSdX7Djn
usJjhigogeIcioDSSHx0vCBryYIhc+4Qu1cxomM+VLsbnZ3MOMCqGN61NltUZwiP2jg2MItQ4Jbf
MKH9zadthSaKLEq2YKcYuVWUU/0bZig2IlPiYwSv5jtirS0AKA5tSQdHg0NL0zPUwjWgyVyA/iud
tt6UOsSdr4jniz2GXHN6qYvUetB4wJu1vVhLcqu5tIDwuxO2VRA2BbAaVg7AkAYqc5hN7ghkCwdt
0CQSWfKrPKSe6WDQMZE4n4mdHSY/XvaQ5Z/CBU/U+bvWxZyCLLN+R6dB574mZHVk6MOw2FBTKNYd
tPIz5iR53NJdA1zfsMliS2EDaugdROw9TyTKnB2Fhd/YmfSdST6337LI9rGL4xFDXu+pL6eAFRdJ
QSD/qBPFY5mkzlAz3HpAH07OUdpayZ1XZge9ycWe14uHcwEjs7seE6m2UInW9zbLyPLj46BnenNO
UtC9odVshYVbnICWbxFLcMx3HTKUgrZJ0oUQaecRuTc/hkNke5vezS2DJgrdE+rz9rqOzblv5oIP
cWgjiVDOrdfutrcQ0/lAfLuRxp3WTK9Yju+KmMGv74rb0tbRVNKG7SGtn3teaqCfAx+QMFYrELjX
ipgsHYp0tYEPQBEntx9aeW+2823dbFW9BQQFJzybLNnbU6pfQVWiTjVvWTueBc7bRUdNx6ztHxvj
Ib7TibG6hzWD6+YLhI5qnp3SMyNJBA2gMwWDdvGdjJ5Ht+6hyiR+Cv8ha3t0Mnr2oRVML8gFsrik
AIxU3nl167NNpmA8oA7NJuKVBkl4cuvoBcprM7nDC4CqE3XvyKgdACYZp97NHgbfwiGIg7NPKiDL
9E8WV7e1NhMEZFwKr/JusZCTprg5rxa4FICFLjQWLyIAEQSI+EHNsQekY5PciW1UJUMlQsPnbLCr
SWICM4TRtYdxrBBrZazHXYLox8bfQFZCFA/yychSmDDqMjfnZwOqSs7cjTGUxAxa9q7OjOIGfcmx
0AvnsvDutfj0g6wF9SbiwEPsOd7ZGn2YYGf3fVpce0ui38/2HiJmIy4OWOqJyumWlE2vVYdcI7Sk
nXhPx1R7sE3e1YlIBgZcbT/5XUEeCWQqZvvPsfenc7lOI7/QZ2KCwoMWqWOpd8dJ6JD3+gLLp/iR
zPLd1xYS+xYrmtY33Seno0w6AWJLOZm2lZ3wEActLT34QvAUu4LiDvG5ssltq8FvMTj4SjWZkgnl
fupOx8bjjwSb4dCRM/7KtQUhVWvx46XqBSUnJzlDYOGufog4lVgruwlRcR+7nFHcHpoPTpTN0JH4
O+olJtyxaeD2mMzQOmF3JD1ksNzxZqKhE1lOqmQWJeisGkX5dmG9F53ZHNYVFeLqyqAu0X6qvLvz
a9iHrE9/SJnSDgMbGIreX5Ip4nPcnQwSS3jJXZY8C/KD4js/NBIN9Sx6F8hV0gy99CVxGwDAyaT0
o9F3y2I9Ls6wua1KnzVc7ON0W85y6k4wCCA4J5p0jnmU6gUFb+wWVwJcmz2UJJgvCWNaO2AEKdlI
2diRYKaXjKC9BightPFv5UmM8NCA/k4mjDKCdJd19igzcfkPzTuNk1AaPbivyRKJ/6gnbBGH0QBq
UgJyAtz0L1msg8kYSR2sRE0F44SQP2XQgjGGp5wcTE4JDAX6v91SDUh3vNEOzJRVgGc2pMaUZwHj
MkP2k2d3D+amvffaD3+Ww2unjc/kwbPSx+U+GxmeCFnUIrPa2Gre3mM8/ht5Z7IkN7Id0R8SngEI
RADY5jxUjqx5AyuyWJjnGV+vg3qSqbuf1DKttcnuJpu0rByAG9fdj3sHPnUNK8lMcXeNl5nH1aCd
Q0YQNradYvJyU40cLqGPDZo02oHOWTVOPGdjdsGPStMOKjfUSS+s3wWhnGVpC3uRjHCywuyH49dq
V5rOe5ewmXUkjMvCA9tQgnak9oA0h2+/1QywvZM/dol3kQanot55MjGKCguKktVexiy+2wEZKiLJ
JnESXoI1dBsXKYoLv5YTkk3c6eyVsIwUvPWfoyNTBBhOyKCh7jEDZ1qyPkFK4XrRX12X8homvQDG
y3q0pw28NG7Odvsrr+29FuZPMfEwLWNRjgL8VFDT3U7xkVK9e5fmpzSPNmAZdmWdnUwzoUaY+Jnq
vqj8/RyN8o319KJR0w+IU0BbNXZalppo02Hl2vkGKXbBarCQ1qopcky4PeHb0jQ4uHHKYCbAT1hy
NTeQ0ILEYm9YhTrdZtFz5GU34rfPw1TsAic+9hXEh7jusZ0a96gEaFWD7OKld3/bvK8mPbadQNKw
ADaOaQk1pjyzVv3RmjQQpooZfBg0k7uzgF1Y0ofcNSDPE5TpZYlf/VioeBfa7QO0Yme/dOMsZyeD
Y9mIlL2nSD4AkQr5NtCJ0dZhED7WpbntkF0OIu3cNd5aIpZspi5Ghtiba4VDnH1sjnXgLJQeNGdv
zjWokW5Eq+jYd9lxSFKjeaX6XD3YifWo53G6S7n1gTkptE0zhu7Z1+EIOZx98MucVY/BvqFvAk6l
s23a8REzuTxzgQByFIG79VNs3q7nbULyRDyblgQUVez7KC42ItPJrAlGcVuk40MUVtNWBhAjYGWo
k60/gRZNSdWqcXixR+akmjzgin3uHZWINAuhC+lN1k6hZTCUAgNOGS6moNoObXdMwqJc5LZ+jwPO
8b3d3+0QX1kmsX1qdCdByNGXTQ2uuW23tYcQyPoenapn3TK6HQBZdgUtZ4eBj1PYzn7aSvuIbIVK
K4I3k+HInjPjteDb06ATBsyWDrkEwtIWPV8DE6qA6LdGWrLoborQizC6rE34HJWHWbW3WO/NUV7q
reBU+U776sYMgbM2ZTQhELJ8wwYp+9GCdSxrcI+G7mHSM/Ts6AZkvNMhJBqS8IIF3EmWdivpOfMA
lDC1V8lGwa949P3mxTVM2q/AtlFB1t3ycPJZFg2PiDKsYRAQnCzepAEQQwHXeKeS8KEv9WznZGo8
muWAjTsttl3twz7yf2tqmOBuJgwZGACNHhoVfzU2AmyEHKFpv3LcYN2xH8D7a5mcZ5OJyw1F77pD
NY4zkoys0nXFHXvv+CYo7dZeSc0mqd/ITaUVe3/mynkuIysh43tBQCmpCZdC7lQLynyxLWDgYp2O
q0jZNr1xMcpeNZQXL0qNRVmP01m0gIbc0jOPzcTdNGqNdO8rYysiAvse5Y2O339GPXqaBpAsoN8T
V/NsETIpgoAFlFcsZ/HLD8chLx71mm2UZP12SDyQacrHQQXIdF8kxE96woMD8JVNMu1jIbR9kT1L
b3jqPfdJtJieXS7qhi/cu18Y3LxN+ux7BRLYAw0rFRHfltkhiWoOJjZIc58peRer8Mwau9sOAXQn
A9oNxCO0pKIKKPeCV14mDBMpBA6I6/4p1QmqW6isD1FnTw9+h0PLErqG8hhTMJRz98cN+lDgy1wr
yECLoEYxtzM9gBOQ4irW+9e0Zf8YRc2EJe06zOMshlQKXsX41Fdz11zZ/DDFb1VBvIraIF8SI4t2
tUfaMwNoS1b5OdZsZGRgiaQwx7c4TTxq/Yx2A/HuWREQYV0S6g9JyZks5bbPvnbn8mnbGeCgnefa
VxGNrJXG158NdWuGAI4SByMU+e+crc+I9qxFtN1VfP0Z/NW2CGCHEknCZtTLKx3fm1C62jbxSYCz
CPY8YFejSfJCpZANy4j/jSdOYMNe6iXr6VIywHYkrdOw6ZGkDBrms5ZtanLWFbGarrHXk672Tcsd
DomaycIZWShrmPX0/GqX+gOQkI/BqNdiVPsBlWG0tB196/Uudx4EEyHmq/pjKma/QSA+fEJbPF9t
bZTOYTAZuOfJEJ//iy1flGuzpZIkV+PhIAAV+V1Jc5zPBOrOthNT1vQF2sFPM+AAmWE01tP2yeJE
WbAHF7l/dbRhWhs931ejvumQk4hGA/PtsdEkwNjDrWUE0B974sKJ7KLD7MsOsgJwBttwCFD5U42X
vJmII6hWtGz9HHeVoOLrOcW4qFO7rqX91H6NuDIAQuc2wkvIp2aVT3qwCqIg3bucoCilR7vGd7yM
OiKqCv7Nyg5eAcrnM+YAUaMZHCBQkIyQGimS67ceFjfKXrR2pfJx3VfsuSxilHEIvk2DeGUlxZJi
7C89yZytb8eXYGDBk404riOtHNeSvQurOBjmNEUSt1ONucWxM268OY9McQGrWPjpGTgHqt001l+S
Fd40scCIRuRTIBIHP37ox1H+8OLxXI0gVHHJCRldMN6Qps31i9Cx4BhCHmLSRYeuIVLn1VdkIobF
QkpEqWarxUjp0h1JmGg/EwQMrD88gXZ8IBkOyy+hesAysq9GyDvcNIxcFkY4jBOrevQfgsSlQKqJ
t6ZeZnvCi/g0uTwE6sWQSf0c6OxIY5K1LGwsxgms3JXc2lbEIJrBTwggqVRJeEpQeledPp2GDo03
rRtvV9Iu6NKc4MR7YSXEGVoX33lua9vKsl9grbGEFcYJbL+2kEEgd3ETHOIQwVhlzlwKUaRbLj9X
3c+dxcTsNzkYUBLGiVSZ5sGtDHKQrFEZT2lxHNsq3LShhg0GacTpsmNa5Af+VJxzOjdEzMl81G4B
E8VSkeZ06BFL57m1jXDo23FHowBTUxujzeHiW5hp8OI0CPk6FvBFr9VwlkRX4mDbGLVx0QK72/c4
BwVXvWPJvoTBozi3Q8ShY+kNcXIY4ujDSSLsChEHXZGTRZJh9Jy6cbizyf6vmGJAIVn6JnCggbt4
HQwqAPi8Ej7QlP/IXAyPDpIYZgGMAGUzLSwVHEsz+NQLO8RDmG9D8zmxvZMREJ1D2BK4H8r72OmX
hCvqBm2aoAk8mtgl1WCTCWiVuWp0t4PG4TBVIbut+Gh9NrAl1pzwP3Ivfq1CIdcMi8ReHUalECrl
yhIMepprrqMJC5mLCutWZo5dnZu4S8PLNvEEwWbO1fg1zgWbQgwN7HILkoNhyoaAPPxNpXa0zSqz
XoVN+GSAdXwJneyuY+Xnh1q2XT9s9EYQrlVtwYKRt52T+FoOXJocUnPHSaF6Et2mbFv1b5S9UnOb
6DP1uSJTEcie4o92pMODb1kOSWcbuN06JZYcp/n0QLAG/QwXHGfKI6NKAw7EbFcuVASZFN2RNp6U
vvhVMY6nxoohq6NYyNHTmcpZcBu+2g69u65HHbsNMkHcwngFZbgoDGTq3AvgBeYEC5PY42s8cafo
C3lO7RYYlpiipS4SpIwhPTNIF6ukoXAqiV6N2WhcY5lSRGPI/p40vNoLJNgLKa9hOSqGRpDXVCNF
0HkprPrINKhUwDvXqWEQT6scpCYuf73S7pbddVhnxI94wjEGHS1godipnZbmRyghqH9caT2a1FQY
vI1eWYDU7d8Tmipgp2IyHYIlu3nSnHp5s/yz7iNtZHRZdIrRNulN3Go61u1KEKq23QjAZLMtvOcs
oBDRDtmQiC65xG2uL0MDcY2NSRhb16JxfuaxdUJ9xxhgQssH5sFAEmOHilIIyUVGTSh4ljorCYCl
Yj2Y+SOQDk6vUcaKlM8SqV8dy8PoP7YjEeYR0hBWGMJtyiDXAtXMgs6POXgMj1YK88hXxa0QuIf9
kHzOTI7tGq0453pjoi6wlgj97F3aDBKh62L6sdkdaASm/FPXRPuxGF+l0X7ULPsXgxMcWKF9AC+x
DnkVPvLPfZqXw1sWfLklNoYksd8ErQ8LAdJv4biQM5ysfZxwPRpYHqzY3Db6UDCxm5S8KvzJvPC4
M6mAKjRaKFgFx0IHwx/x6eMd6jDcgXYGnK2CjQP+Pggy4NSzoanSvkwRz4Sw8Y1MsDszNORUcfdz
3iF6YGmBKG8Mn42q+bT2nESF88X4SoY2wUDHvlsKTn/BhB7mHOhd2QFUuCd4V7gQePmyjHpcPD1a
VFWiziTISBSSARnFKKiZK/wXn1oHS4+stdIjvlnzsd4orH2VlmsxuLiH57gaO5WUM4G7y03iAjlG
6dwS2mEMs9fACjroFz6tGu2TlkzY1QzgWaxaglWSVuqWoERqw6xz2M1lstd2YEWPaPDUNoK8owiI
nCt+et75poFmDu2sHpky0qblGxXw2tSO2dF0obA5Z8nRi9U1bFlK+36abLw2PVlkp7Haak8qKTet
0rgQjh1cLHygbD9MbC3ZMqdoYaUGroS8REaFTUZQL0k8AsugU3IJ9yVloLb/5egE1oh4vGqavnEs
BmoCPJ8aXPHYBqBe07M35R9aIT9tnTkszdB0en3aiTnoTtPENVXde17JS2PjQaYu706XAu+v62yi
2SEyYhGoSNGuWW+SKbV2bfrUdAARydi7jY9fgVd2ISOctfXY/vIr6eMx7KZtaf1OiDLLAO82vwAc
kDuMNbH8c8ueCVMyz6ccgyihgazFQaEtvkIFs18V486coBTWcXu1wlzsHahEC90vnueNTw3Xhqrx
5RzE7AN8r14X/6gnrUB7E+8ef2PviqfeMaHjRwgfblaPi8zgLhnTjVS6Vri27IGXjBb2mHMEPypD
jjM4j15UrUFAn3xO9X2OI98oQuZJAXGNE5Bu7fnkFljjJkKvqvoYaVzaTEOzFwZ+feTGbpca/rvW
k4bAA4DQJX568fBOVgzzLmwXGYtjVFafAHmIbvHSIf/AXUuMJ8wG9pa83lOgAW6W2nDAAxBuaoH6
rXnQ3B0KcMlKvjRG7G86Q99VlS7PzjDuVaJxuPPDuyPbZxdf1ioGcbLRu5BGOSqfqx6nYjVqMUFW
VNRYC2HHuuOlQZsTmhK4GFlRx4OGD4JvexkoIHcExOzYLXeVWRIaD0z89RbORQpfhlXOFzqvMRXi
MdV3/oik5+ZQzOvozTaNMzlahIdU/bTga2KuC39bDshnEcptnTJ8OX3JGWJ6DA0nOOERZddYWKfO
3vWG9pjmSNWeftd6WF8UXm38iAGm8AnV1Bxb6fqYJcJjVRclIi87oQ66tlnsG1ygY4flfCywbjfj
zkvPQw4fsnF+FSZkC8WHJefXZerLHXLjfNzWj03NUtkU771ug1Bp3RdNn6INeSBuZuhOMtTOvANY
0sUENS0vEUnGD9vqrukwvLusivDw4AeVcljVUj34GnbqILU/zLE7WJptHvQBnkepucMu7PWfVHsy
RZKTBV8it5bmRg+N924GctoAhHoJx5BVXUzE0/BHiAwBkcDTxCas9/jiUq3IaY+welAAXs40yNwx
MtDGq8prLu37d7Ts/3W8zqVe7n+O112pe2j9jyT8+FPEbv5Dvz/mIjuNIJ2Ds8FVStFYp1v/1XGn
CeMf8FlJtblSmJat/yFjZ/7DsNhq8DvKdGmfo/7uPzJ2Qv+HLnTX5HekZbrE9v4vGTvjzw13kkZv
np7umKZLxQfJvb90WdMiyyZSJwruk6XftyT0BXvtfLIutdmgGFsum/kaGEJbn900L25wLuW+JZrf
1cVjRrblYKh8r5x6oNCdweQPr+Z/dPL9sYPPmmsu/9m0OFcL8vwoVyJJyGWVNKFpGrywf6zB7As/
zPDKKtJAiuVfG1UbDnUsHY7NDH6HQehsAtfZddzJCXXn0a3yDYuLYXgrEJkO9gQLLmVVXprDsjIo
hFQlSrjpto+xY2aME2l5kdl+8ofgONXpBe12PCu3+ihzgTQX+ZTsVJw9O3+kbClPERwy1Ey/DD8A
Wg3nDETcc5lEN19QglYFABhzYXz4cNj2rpj8a9cLca5mSia9TyLs0//tJZpfgj+/RI5hCYOPmGFL
C/7pn1+iUo25LU3uRhFvNhc0ikS+HxLVOMcS3WwvsbwuVF1xpLK85EVXPj4psy9ZGRMwIRvuYOiK
thQzDfQjGxq33sQ/sh1mGRKCOx+011om4xzE8W621l6mtk8ecxbbfqHBABx8DptF4Z1Yw0FQdLD5
Vm4wPoCXxQ4ebG3G/ZeeZ0EIQ9jcu3r7ZcJ9MrVBeBiFw06PE+lK46J+586gln//IbL/HCOdP0Q0
rOhgJi06QU0h5y/Br497mPnUPhr/Vo6YdiiG6pfc04NhaPc0Xs9TV9/fI3iO564RqwkC4pEhEFsn
kB9kNZ1eHQ3gztEirkOJc3NqOnlGcYo3RlsR8o8H/5RU6jKCxjwpVuQn8DXvSTSY2+9fakIQaC6n
k3UuB/1momvN+79iQzRQvw3zQwo6DvA9WurkFjQjWl18c0dgTpGvvsakvsqsK24zTauf/OJYDIIa
hvlBgpH4578pylmzwrCOHoeWczVJcdajPNz1TbWLgyI/gdXKTxqecYoXhLtphA/oNY/fZSJxnKYx
TiIxB1H1YngYw2DfOWFN+xH/9f1LYUDBG667iAQ7LQB9TLYWQMKxKcrsyKgnvYiaiNi3zgU5gQem
lP/tGmASKP7zB1yZtjBRRgxTunTh/uUDrsVwU/j6DssSyyCCqJmcg8C+8rKMC7cVAI/1HPOR7kRP
vWjmHEWZPKa1zlhCl4cnB39ToQ3/SPrmkDWNcy8nUpFWOJ6TTEQPhSjicx2PfHDPSdeVzwXRFTYw
KocNjgYk/CndlpnTnwqrj7Z//9l0rH/54QQBEgecIRd8fsS/XOCggsUcCSAUc+75ablBvx4I29O/
N8JX9PlKgQDpcHn/CHrvzRozzGVGeNOU9ysInfKgA3W4ff8SSDlmKhaS2+9f+35IFTh81eX+yht1
DpQifKa5LtjRw2GtHOpOnoGqqY3mhuvYAuNjdXK4fz/Y3bgHFdKd+3SA6J136lCaEO2/fzOokvEu
bI4vDXeALedqpdz6mvqTflWINqvGJXv5/Z/fD3YFWDi3Hf/YlaN29vqaE58S6kO58krxVfBkoqyR
cKtXVaLoKnSd8M0Z4zesm+VNB2p9NUSxQ/DAa6q0aA3NpV7xkQGCRc1kOmX5E/huHHC+gKJqsIs2
ElrOJn1Kj5Nw+mXF3Wqj2+1dZaZ1YVfkP/vKPBAGz28wxfznIsjXhQHOqLeKz79/i+V/8xZzCVIm
H1/eX1vNv/+Hy4/jhoqKQQqJO4TlZVPZNz+14sd8RH2Z6lc/syUdEUutDhj7+tw+/PNBMFHqjn+O
TUoNB/ZrFEhE04bldUBaJ7hJp3Mevh/MOGWNngABTSv3HjaOX1LZZL53I1FhN7Kth7SrsgMxoiOJ
QuptQlHuVS2M12C6FK1rPrQKzzsZLnkkrubtfLt9no8mr8Ho/ExzaX3GOfwdQaNhnuGZjqj9KAsi
F7V+ICGpRUZ1iJMZYUqduXcIRPmfD3apVn//chrGv8wEyjahFkjH0h2H78xcAP2H13PQyOJWOdh+
zijgZuj9SHsMGuwNcKpITwGbIkuP9AslBwffHUqVvDsY50z4tkg//pkD8a7lbz7+10PZN6ti8LpN
2czROYaapzLut0h/hC5KWtCclFa4DE8KkER5GJO823LxPHQp/bpiXPsyj66Om0/31KD0QROetq6G
yT4ZVvGQW6Z1q3BDUZpNUjoBD+wafEU0l8M2m1YdN9Yn1Txqxwg1LMBtVrd6foCt1i+x4BSrUjpA
vZ3sjBvR3ztTddNxcx6xqOoLHfrNhlcK+p5WuKt8SJ9NcieaUatr1AfNRdl0Z5aGPH4/0OQrj0BV
3omnkqf0asQ1QEinemLHwjJUwxlwxZMS3qpx2o5GA1oHM7hTj8bO1Urzas8PJYoToWsRc2aaGlJX
mbykAeCCyC3am65z2ncLLT1boAH2ng9IrmHh+dEYyUUSF8FZ0CQPeWf1x8kmlVknWf7eh3ggiqG6
D36RnQJXh2ToWdl7kTSPqZn3D3UwRrfvh3wat3rIaj+tJlqqPFse+1FI2hi0X46eZ7/+/lMn/uVL
bBu2DXHANoFb2Kb+ly+xPWGkHVvOT0G1GmRX3NMOf0NVIFZEvOEn2ZrZMaFwF3M4UBpsmx1DZbzv
xhpn/ZDUu7TJviqZDjAFc7fZxaH94mUut3bYeXGIIBdo1i0bb3nsu5gz63hDeJLt6Nj3u6Y2t2E4
ug/fD2kZzJ0O5PSMQHVPxVwA0YfTy9//yHz6/3o6sBm8mby4eklpuoxRf/6mlW7Tt44F/wot3fHG
/PH7gQL1RRQo896bFsCdwXn7TmT5TUC8QzkpaDjmTdnF4bMkKEqE0e0JYA/hs5OF6tB3GGe/f1d5
qtsnFhDBGq/A8+AF3hZvEh3EOShEI3lyooB1fL1uvdK/dzrGFk0A9fSbfDh8/2ddQgxsAjYni06X
X4MlrNOAP4uVunOtCgedJautNTP9FrQoyRSSjkY39IAcy2dUt8cyYkljhOVnxF6ZkbB8z+Pzvg7C
TycGTaeRS51i992T6FXADGrZvI3Cfa2ZaJft70ZzvrLOXGCKzJeDxu6OfdU7NQ5PpshhCObcMdMJ
rlXmjx9Y9lhUIxTYyqcHRiTwPJW1dXOfYGfSorMmqIAEvS7OXnnTu9tkPTHEEIC0tm7S7BpVHW2n
SE52/AE3aEveEVau7BJAFfEc8QFDJ0RqbLreOVdO2mylp31MWXljAwDZIMNSqKUuLYw2iUYNk1aR
xz8MWWxaPH9bX3rPURi9VtqjUuWPbrStfWTNnICseW+qFCe06l+0jLOD1iZLSJxsngd6/xzDW7Y6
YoaVDk+RpbUo95uwhjzcTT/AhqDcPgUuLHaAlyeY9LeYDfKaoPRWZwcLAAHhXaHL5JSXYg/MITFU
JYZzw9tWZvZCLQ31d/RiQOM20ZVkOe4Sa2IxDEd72XJ/XyJAldDG6fIWG4NNFu4W+ug0TPRuRHls
17rlRhT+LwQLDRH9E0/ZPhzZFJlhYG2wWXp7/+65Vr2xEm04y87HawAHBtD1hTMPVydw2nbkPGUm
xhwKm1sLyqbTZnKfYEMaNFrAjIrwawU6Z2m2urYzoWjQD7GVnfZgUbZAWzqImhb7eY88yXl6aSR2
twXIuzA9Owd1hd+C7q8jP5m9biyST1CxCISg0lhlhVw/6hd6lr+A9OvHzvTDTQCbaqlN2b1q9UdY
sG2HZR08wk6ZNOqgIpQDlbtmIQ+sxLF3DOrqIBOx759dOnNFRoQxR47s38x4ep4o+1zXliTqOBt2
uCHaG7rAsp2kSwrnY0KxlEh2HUmCNS0mcCaf3cYh5eP2q3Dn5eKkBHp10+jNdhiq6hG/BZ0A3rGX
VnAZWBuMFQNGb/F2lviW/SCZQXKBdjWmHyDyf2Jt2EazsWniElJjSPF819qNLNcAny0s0zjBYLsC
VsjXdYs4EaAaYwldsrB91nT9Q7N67kU+dBA44YG+61jHxY9hQGsCPmh3QWPVpRnCC/618dC8UDfA
17Bw36ZKbYm3Aesi4sUmctmIOZzwK7DfDK3G+AqzBr3DOHTD77hN8reUJ94PJEpA9tm39OCLSr+w
03fYkROPNUu+zKPM76AgPwiCG7uqL0FiB7NK7Oc4FjREp4TyvI0dAkbu9OEry4d8Qb/O+ITcuqup
i1hWLjdC0VJclfc6W8HKD1DV488CC/2hzyprPaUla3lPQfsay5tLwnWlKMgOregn++5sG1GSJEbE
GNT99TR2nPJ8cviJm72LcCx3QIqfp4LAzcE7sPrO11WPs7fkm5ZhNl5D5Zq7Slx3V/rYpOLfjram
r7bcdFNDYgAeyVaqO4nQatPIRC3HUY27CTcfTuqq7M1DQaEBKNCY1bdvTcjxqffeWvm+Tei8zntl
bhj+nhk9yJmzyD0N+HNUZwOFwb7thnAEdQ+0oFO+enbl4Eocz7zhX1HC86qLUEOA1aYVnQF5o7W3
fgC/p2S50NMK23rWnWw1ck03C94Et91JapAXHQzhUlYHlWw7e6S5IOavSW2gC1CdYPiXGwKmbOoD
QAeZnhPmK5un2ovULjZRE31TrXRR/G7Dk2vcw1F9RYH0N2GYibVfsRI3SnhshpeeaOaYqKcbX5qC
2PJkkjssvB7vI17AtV3xzTU0k2hK2IhN3XufUJ3h6oTJK6iqNbZULM/0BVwzcZV19qRp5Z3YG1yQ
+FzBKQqbTdmLxyw3KTUpwh92Y5FLpWUliqZ9ZwINlnHymzQ4Dt4B1R47mn/xgMQSNKaAMlHgCmtq
YFznR+v0445EmbNARw7vmV1w6ZPNtjWHY9kgZbgR8CwcDPUSQZhP5cZMwLC0wrhrDuNePjAQ0cmh
l4ZzKa1HwyrnxJGG3Owmt4jEyj6kmEujZ76oyxZgjZGt7QwqRW7jPsc0amoBEIhP05nKfUBhCGSB
MN1bJVJV6yFzDaRi3SrC5jesQGGA0+Zfki6xt8Wg/yQdUV2AjK/xnaJe9tNz2REKcjtbnKpQO8k+
QOzWvRuRtP5sZRBD2yj+XQQBWjn0j55Gt6Vt0TEThRzA9HF4cjhybVKR/xIt5p0myp5Eb9488SPy
pjk0VD9LUUbr3rFXhaynU2tqa95qWvVoj0InyfA9YMtA5YSGQoWWtFrISJgKIuxYEIoL7VhrxSsa
i8tE4v7UyxbPejoCZMCj2ef1ry5sHzo2HYuqckYcjODiafDE2QYMAFcBfdIZbwrVXRS/dLG7gmkt
d/mSUp711KXjCSBajO3V6ndExWjXs/pgLwfjpEvvPg3ZY6yPW4PPmKcAppcIYpTRV5d8gHg7htFP
eOzXKtLsnUtbCeQNlFWZWUe3Bpzkph9JCvLUj1BN8gHvYOxM/3wwxpZbEze/IrWTB2VX0zUQMSdQ
YpFl8YMtJFnUuEuPWQKenXOFXKjB+bJ1busu0qwlnY1dDcGiCWx9oxy7pe4GEyA3LYjZgLwqa9Ga
qt16HyawAEZMljbQGxo+jd1rlIyvdiKqjZPaOIIxF7ZN/+5ZpHoJvuyhVTEeAS9ah5oEM4T2uAmT
ahFSjZXMhhzXaJbV4LzWBWvCVBwqO6EaKoCP1H2GLCIwOTXTrsvaGR0P+K3Dun+ocuy1bnlT+Sx2
uuS4mvnGp7jX2zQpVg3iKU8ZDENvL+po+sm2T60svM4bEGreqoxBPacZvtSYrlqSI6HBPBC/iFdr
iolN1EaygsO3LZXVr5WGC2UuQXe9or8WkcTTAiyrJpPXSlz2Mg/eCCieSxaPFZnaTVdQDkaqYaz8
94C8Y9R7l8gmBIG1TfT8D2PPHEMLydHVg32AXor490mQHti+xXY4f+yn+DFuhmFlI4+6IJopVody
0zprnBtfZkO1JcbttY3BnF4528Q8063jsJw38A/ZRJor/k5c+gfTjaadMTS/vMF5CJi7oDS1r4Pu
gE+dDg3+L66usD1r6oIB9e9l0j1N06pwE2cREe4sLEFjZYktU3akCzqeEhIJ1VQuiqtGCWjE/qqK
enLWJB4s8qxliF2+nkjWEuM9trbJV5JKv7X6IkRGvQqRWusYDVEIpIEHH2hr30rMibU5d2jkm1In
MOIVRrxkfAIK3K7ZgCdoBkT2H028ELs4Q2SbhpaI6ByNwXGwcQ1Q490EXVyHjwbvBvdCWGEWMvij
tddFG2z/sA1GplTcQf3YXJGDqQvzZxJpB+svjojkTeVL6HUPPYn2KPSuaRpiY2rpxpM1DkXNFT1j
0nSJIRSTyc7rttrBNb/kGe+b09c0iaCB+jqrgjbqQJlKWuwB4vDVAOaQGi1X5PK9d2YwSsEgL9A4
l6VF6/WQYxW0cEzHfNqpkoR4rQe/gkLcAZKCK8OjsbSK/IOzKRecsBxwgDDQmr6hDnqcbSah1Zsp
4piQjNWnCPJ4ZfDsFnM5S9c/QDA+T4ZNNDsOvZU5lOZpogaWTK+9UNwaOAXNXhK95Pi2yniSjPF5
A9sdNdcyyEP1AXjSeBpukcymg5jqy4BNGdZMuPYALyyrUTEXyvBYjtNHavR4GP32VEp7Xbu1WjhV
0KwVBCwiY5xtgmk6KL1wtoZuvY3wk4kEPLipunWAuljN4DfLi8pawYzVlq7smofWSvZjVz8VmM80
fByb2C8FlmNKGyyM83Wsvxtanxy0KqU4Oyzf6wwHkq9jUEpNcGCpC3VtfLPz+BKVGsD6CaicxrlA
GdNHouv+ujJNKHfTQ2gO4TGJuBWZBd+3JjhXEI+W1Nn3q8HBTu+n9rTG2CzC6hOo3oKyC5ci68Bf
F4NNPTW1EYgu4XOq75jrL7EU/hXoxpPFRaUYMuzlGX/KsdmieTdCFiuCm3fCdDIaxR0rAJXlKrC2
qYpJfcAOIKLp9ndJhLxzWbXH9YNhmB+m3+0NSfQ+ALFg4BDAsQNBmuvLrgIvy1m2aajDDlfGANjB
s8HJOhJgZPDGBL4qHOvdQ/RZSiGfYtPa4TeQK620Lt3w4owc76dXvO8RR/FIQ2LEpjpZ8z6B8AH5
0oc41owtbQNPbVpcfWlOn1Q2rTKlgXLSzGvQ8DSywD8VRdUdRk/tRp2+xDbgRdXGvU3Whx9u+Hfy
zms5bmXbsl+EE0jYREdHPxTLsBxZLBZJUS8IyjDhvf/6OwCd6KOtjtaNfu6HzdiURFMFJHLlWnOO
maRkAeBfrTFo7LvG3zmpxwlnKjZsc691YX2wwsJ163GaTYjAurP1tF4HU/CRKHI08dZNsAPCWQ2G
q2qb4GuxE59SE4pBJoS2ClQDeir4EhcJJGG+gdZy/m5m103esw5MQlhgBv6IVPFFAVAhCbg9tRE6
Y0RJbNNCEAVjPSM/BxGn93vpJ7dZfYWY+GjFzggav47XgW3Ita8mkgvM24CUy8BnzIZ8gFK8D5l3
3U0gy7YIzLlAHRnxmv6Os/mB6a5/J/GO3U1t+lNRkmKMsJWf7pq++056SbbHNbTHcLIN44xQ0Yts
9QJRo6i3DDYmxjDAmBNGpnsNcYTXILXUYG+hU83peQAGpD96KSdCqFGd8AsPdx7CCpTA5H8RnQke
lSNWriSPCZMQASMFe9SBMmo690RR8wxSOmWq1m3q3u02La0eYfBcZGBjl/G27/1nn/SKUaM9MIbl
sQCvDsO5XDMRjR7jqv/R9ROUliE+QJWCMNqxp6DFxSBNeZa0n6C3Xsqh7I6VDLc4vz9JTgKmQvZ4
5+vvdR4e0UaF9Dx4FKkGNWElyO9THuq+wvaazQDxoA+O3K90BLREWxvhOfKp+ZPQ/DDHDClVxqCB
fGzPZZ15JsgUZtEMOyCwzcygyro4g6XdWbAu75w2v+MlbJscFlYqJ2Nl5OpKrnS0xrHy4pqoMLE4
wBIrfc62AXD9OAbtE1IxELE2kSrD7ajpNbvWhTqYGZYFlbr0mWuBrthaqEfmf8iP6+JrpZEN1Ipt
b6TvlXVw3dSdCQATnn5/gzyS2kwN7sZxXmwt0I7tSIdaz4FDhRI1I3mM28LLnlO/SvkMh3HI95ly
2t8OmiZdo36tegAwnGvn+0Q7QXF09qyhmEc9Hl+t3HkaxB4477C6VX0sGLjhTZ2GVUYxsOmZMpPj
BQF8uKgMYG2LM7nT0fjjP0daCLytCtPPgVq6c75oTnJEDQ30Nzw0cfloyuRLH2coyjR1aVCkbu1K
/ISUdIkmFOPx2D7rdQBVMoDc6afJ11obMEj13Dq06rjW8deAlKuewO9Z2tvWxM95GFxZCq8xSXWb
CQclUZ/maUB9u9ZDilFBWibyQo8jXovXe/K/Mb2pVmLOBYHvAYTMfiZNJLxci07PDkVbXIkVOGvg
RY5Akc7JN4Ie4Ml5LDabuMwxB6taNyunioCHEg6TqVteiRt2RySCW2jxnBCE5JPsI/TKPSGtcFaI
3gn7mN0vJzylJHEOPsvjFFvDNhPYw2xOs8tn8cAEuXa1c9Y6OwOW2n3dsSP1wisOmTBeM7gEMFOa
IyGz9OhU+FqgpOXkFt2Ua9Z3BQITDicQXfSgajYBe3U+w2Sacet0xs8BJMGh96ddT2AZ2n4yUmwk
Jt0M36JINgnjtqsYH8gImgnyJ3m55BE1AzJDfG59/hH2tIX4vYBAD5g2EhJGPRSnke18mAET4MLE
aGokihB0ZTypvqYCp7fBTAxgRsZ0MKKyGXrjhfzAt3ygWyC8UQFGQW67wJcy/SfOfDYBC1CAMWGa
EoRfAjkC/tW3Lxno3dXUOY8xMQlel29tDub3Sm2b+qnS9fFYxQQfNgHuW2w3K71z3ndhnX/BAvnN
kUQomlpyad3B5XYPQOr7xhOmws/EwKQwRuqL33ggotOLaIhQ93pUlHhHYVwp59TW9Y9YfJYu2CiU
vx+aabxKF2yhTAI8VR2PCPz63N7jxtI5ChW4F6q2SZ+aMNiRC+DfW5iQFIKyUe7tGulKh3cgHgwQ
FFP1Ff1ssD4B+6eHT0YE678CKJ3xzte1R6DmSwafYjW0boBd35EP1gAf0RMOJyH4eqv4UDJdlPnF
YhCCKBAosYaPfaCERJJW9Jy9iDsGNUsEi4cdOZTOM3idU2ozffel98pGylMqiF/dPkr2mlnQCNSp
sX1a/IQQPWojT7FsoJtE84CgoaSzNno+HFNBLajHFsDBucQRgAidov6Iel0/9vNhMGrsnTMAsafj
snIZL7htcB4mMsInS5K44df2NqtQwA69iUqA7oRpcpTvEaj0In7QIiTFMQYRzlmlunfD8nue1LSI
azIjqImVeDYnYrII89tXCXzjMvEgDSQV5Wx8L9i8VjmwQp5o00/IHu0KXco9jYBiQ/RJtScCAnKR
RhgH6ZsfYdCBherQStIDdmAUJIZx344Nz0krfoM7hsMgUc+6Nez7YYr2IchD2Dsl8Dt/2DfPZmWV
Z+S79MvINNc6pJJQG9Bqko0qLngaIUXq6me5djwuBsDzGcFFkYNi6ydDDGgM6allebFdJNg4Elnv
PI99H5cFdc0HzzJ+MIP5CWHimMpHqHeHyA+fQyqSQXID2QSvcSpgASYV0qFKQNPKvPx+yvDbpmQa
C1KSjUqa+3Kw37X5mhOK4N7bE7LOuvrGdoBHHx0RCkb4H7U8VXnr7RgWfjba9LOgB7jm6PWBbaDA
YRDBXqwvI3oZ6CrpfeJRK2U2tghOrw1rGNAWWIlz0qOPTJrui4sBBfzhefJ6YxdM+yni4BWpM7q7
V1rXtDhy+2hE9Oj6yv0YXE7LoacoVjGCYwexw4NH+7IZY9oAnqoRjrIbyyBHZMqIoQxwUkH03Oa+
7j4aTb02BCi0RNsUDCyeffAFxcSZxh/SayKeCPtNLphgKpdSyA3TcOVWKkNFhcOt/hnXNu9dQiuL
N3LXyfqJEA1yUrzG4OCsvaQaCKbah3dmtuUnEwgwiwEoEHswLr3EPdJZ7meKvrSS4tGOJTS2Cox9
7VAuM9pE91NihoYKTRgDbh1qvjcKfpDp1Cvw3pKzW4TfZTxa+Dx9+jfzYUUjIZRXgba1QoPXmOLW
y1LcRJTvDCpmHDID4yXJGV1pVo52RR8vbjtidM7Ule2j2TOt5x6wAm/j14MGu0r3H2wKlwepT9MG
Di2AwwJHiBo9gjT05sEE6eSWKj+FwoWBI/tgF/ecsLTXrC8+CRENX0VuN6cg0+E6V/64A3BOK93y
ftoBVs9SVqcoHVZVi66HzHCSs4ixok9ZULbTVN8os/um9fkR4y5xTUFIu46AnYcsxeghYGp9jzAb
4jTHd5OhFGY2uoUQIs6VTU8gTLJqXUm9P/dlm149mP9EIjfXIt+lTVlfGRRuuimHdAaqgLF0lANz
5c8B8TlVEyI6drrH0I77R9k41X0jqVnb6KNNG/uCbDm6hphwjpMdfJG1Fl6XD1Enk21gcWg3PW8f
OCAtfQrmK+cDZA+W32Fe9ZlIh3ZNDyjLtlkYDDtfFONTLwvz0iYcJcR7h6rhQPo6COepiJ6wwQC0
aPz2fv5L2JDWgRgZpjFdR05CGTE2LSztQq+r39ht7KzBJ+Ka7ut663pxffXmD1VtsQaD/kGP7eqK
Jh6/U45NtsFjrGLdPISpIZ9997sqODMzJMc4yXZ2ErZmrSvTKk+O2Gi4yZk9+HAK3OGsT0b3nCYv
oyzKK2fq/jnQTdAAxRTi4eNTHO2zQTJMt0RP/8iR+RONt056md0S26puVpx/xl6mA+2uq5sEVIqO
EbDG8peqKXlqq+k2mtFVLwPvrTdEQ0O6TO89WFw3u2ee2oX61peUoDoYpR3e9QEzvJU9478iMxvu
P865Ont2jRb08ahZDyl2Bh2dv/MlB+70aWBYXyFsTM+B3THYmTRn7URqePACAGhBHVwmDFMM0N0P
s7OcrxUTrrsSwkAVW/KJKOVPLNgOjE5OPGw6FovmYwDeqiK9e6nMUKANcJ8iqYm1yJsS/VTbr9uq
znZz//REoFh0sGatXloapyJKCwSyRvtZVcbN1Rz9KrWjEdK/6FT/Xozp1mRKfLJMOuWW1h+mSN4C
BZNB02y0Qy3Leqge3IixMjY8SK+WM+76ZkMHqHqBUFE+x5yUhDi34di95cLPUVI+4JJI2A4ISwWB
r+5EaahjQ93k4Ko7hSjH4ATdZAT0ys05IJt1dE/07tXT4vwBgBCh6UFPGrAWG2ctIV0KBz+5GBiO
sz5tXlOb1CyXXGffVeGmcxhLWTmOYb/w32zKrQOUXUAO9mcRWeoOhwMxY1F1G3vNOJiVjGm6ZcOm
MYvgRHvlqY9gP/j6YNzJcDDOyG3FuoqQxDEmH+leJDkSrGxXzTHZuV2Vu77U7DkQO3ukAb0dysZ7
Bp5PilbhHjvLO4AQSbaSJhJWEkQeRqtOrYnbKB2bazUugxSDsYfMy5MJsOtQgteoAjtBQAqdW7fk
EYeJDmWXFEQ4M0AsTCtDqTx95fnr37uxqxHBHBHJiDVYaV56Jc83x2/FDDN3vph17+ztAol00QwW
KyF8QCT6JaJceMC2T+5FBjto4sy/q+vyEjcIVFQVfPa1kA/Lh2xwsPam+LSRCG58+RMzKZspYStT
6X6LaSPgP5zzXyWj2MGwTiF7kae11UOMA3w0PAWMNrQ3lefce2x4m7ju2510uFELDdyx8J29qVR/
x2ka+YtzibVs2LPXgbPklFgAl1mPSiOer6EPOg1RsYaHBt2sK8Yj4HtwAUB96L3PUl4fDGXGOt6H
qbtTRWl+TzMTT2S3wuOtvyViHE/MBxFBREP8bOe4i8xIHpcPeYhOWlNvVZdmT26qrCtZwtoazoRC
yLIla8o6hAbMVyOvv2IFNu6wvP2wDOoIqUbnSaKoBEo9N3YmGrU1EIbMSNfDVCN1nJPlSSx58KBE
rcsCLtYUZ9nF0dF1uXYTgK9hwM9hq/owvOaHB6KqL2Bx+BurT6i4cpg6loC3N4IUQsNS4V4eU5i2
+N33TlY9p+nPTGX3YzyNjwY5JgRkaj/gAW11LRofwoFDhYzjPeECwSmx4ztl2NFZ1/DHdKb9OjaZ
fSplLR8gQrFEx+I8EWRlNkz4+liJJ5hMjOImAfTLxFiaDUrsMqCS56yLUp54Lb3o1qQBgnQXZUTx
hBRmesK+aF07ORyrXDNIROSAEkO4Omeupc4uykQJXM0xOhsHofJPRWaQU+UbPZZqvcdt5Og7zxzH
J3DKewzp7oMa4BPnJBWfosim7kz6bTT/+WBmFTqIlVXj2ExyBokeSG9688CUsGHxiIpaA/MrnlvB
ofJFFXNvPbL605gRKDpUhmA004GErCESyNGfyEPUd1pghB93DZCfs/BHgG8Ki6fQXbioicaibMlg
I64sOy4fwF3QbMjgBtU9AlgILntPRt+k/wJQwwWb4DIu53lukUtn+tcs9MH4xjSawERuu1R5t9qp
vVtevhtM2R6tSV4n2NLbDMLCtsNHjOYZLeModfsQmeqB0zxnw7IMn+r7aeHqm+KJvph2Fnq/bVth
HrTcNxnpV68TU+5dILnmpivTTRqCeUjKLD1JHQYi8p67cUpvqRLZEa5vvfaTFhGiZeWPftwWj3Yb
FY9KpPdGfcPGVR3r2Ec/q6u3vrHHBxbpE/Ss+BPbn1uCGcyyeuBsadvr/9Q5eW/vmaIve4InC+Or
3rYEPUfsiH5qrx0KrAOYVQTGervjuwEIcPDMt5UsXtxeB9uree16MFOCbgxSE5ktDCtLL/QL+xDZ
bE023LyBIqVyo2KLMfIAcM2+sK7idVOWxEDpLSDUxB03uTXWW75AHcOgBhbSNO7N6Xyi8DC7+6yM
V4UJzqmdg5k7PxNv3KVDkF9F0GDMkxlIm8FNOaNo8BVbfVxXrpMyZEu6sz9snE4+ewwbs9yxn02w
vXeVCj+SIKELqLLqVMJsPLf6o1UIdT9W+nMq4J0Su23cVV8qN7S3hduKmw+cAbi/Rg92CgF6Z1AF
cE2sws6lc0cSG/ZV38MXSusIVUUFgSilV+cTgjnhPtnSy2fSIFDEedhi97n0S5CiU2E8QizOVlMT
mPdWqkiRmjlnUDbiC7I3Zv1V87B8ZvilIP5al7s6y6JDDvfNsrsW+dkMyu6D9r4PpnyHONC8o79a
XEuvKK5W9wNtaPboUTcQhsfxpp7skzIKPjBmuptEoVCUqO5iIDS6yFg2R2naF4iiV92toOH7SX/r
o5sR6MbL8klmPheeZjwmyrjZ1MfnwiZ8mlwV7310ZwBORdZgGia72i79p9oe06e/KyCZ8SBw/N1b
g+vctQyTHoG0DaxaszXhN6lxGQdd3fkIiEKEL6hnav3JiYggd81w2ABxh9s8myFCQbqQDkxhjVGW
RRTgsPRSucaV2G7ZUkBBlxkMLx/OsZGiWQnM1zQiBpR0HfdurAyUhXlh03nJfdqLlXmkIT0LNrbo
7l1snFc3bs6cT/JLMUQQJcvuvHzQBoZh2YCcZvlUj74VIYP61HC7o6/kuu5qGCuddI6IcoJ9Bf7q
6JHhth+hhhHh+NXu2K4AISI11FvorVbUfIGzv20imV66+UNQc29PphigYknqYG4y2HaY2BHgJ+iV
newl6Rr7KAMbtUzeIWz1ndehrQRkbOhLcorvJ0oO4tTQr3Jo7lAiUs/zfax3ExSk5hbzCE4/IuET
q1xGcpd0efOWDd0MREiyB6LCO5py+QBHzs+vLR3itUxIHl3uPDO8SLfRzqUavhj+EL0yksG/MSTq
0JhvA8Ka6/JBWhRjOGuMbX7MgyR5yOFEnmIM3I2r5c9Fg2v17/fP/yEadh1U15brOoY0bMdwxB+3
Txa6ud7N/ZHBZZpYkStdhlB5v0Fp195bB3Zahwxn3er8G6hC/SH1eLgZBl2qApsNFyzaujEJC/SZ
7HMgC8jH4Gguo1sRWh10NHesyn/UTOtb3iZkmUwIJwIfAVwhvnhYCtdZw/5Vp4SeJLDEiFOjNV0y
IRfCvAT4BvZ/f8nW/JL+sWJwJHpSCLQawrOtP1+yXsq+KcqG4LQ27+iiOliLwbyYXW5sfGFb22xA
5FgbHK+Fb+gnF+KmXvvhY8Pe/BjqCN8IZm4OIXq4wnPqtyHMifEo9XitqC/eWzWPPLqHtI0RxI8Z
bcWcr1OB8xBUH53uf52yonkANckcsqyRkebDo0nh+BZYLSyRMn2TsX4QKaMMPCj+kbwxxIyaFh3p
CbxxIkqf//6W/GlfcqVuGK70LJd3BZveHw4fVRigTzvuZc3sSCuNo59Oqn2CDyCoAS4iVwJ1QAe3
dcUqC/+bW3DxD/3jevDTTcmFQN5tClP/4xa0MrgOYaizvY0WqWDh18Gx9l0KNL6cMOPHQjsQpjol
xKXYGunf1vBhJTCiu6at7//f3wgaFIbuCG8OmzT+uRp4DGpRrpg4+0b2Y6grKvtwH3cBxAitPZK2
itbbmtr7nHzC5Sf//2xMdnHq/t99yZu6ybN/mpLnL/jlSTbkvwwdV7FkjRo2q5Q78lfspyH+RREp
Z5+DgdnH1hH8Z1icA6y43r8wcZnSlYKBoYEX739bkm33X7ZwuLPx5Mzfjb/6X//z+/A/1M/88utW
rP/4/HfL7+xt/u0J4uq6y4ZLkLIA0O9ZhvuHW3MKpkiLHYVe0hqHC84lPCpd+yXSccJNbjxtB8vb
jfUgV0nJqdRBz4C9NJhou3vAtxGE2Y8j2MW70PXyTcK4ATAUxB+6TJwHCMFKZbO1SrJJIGDtwxaJ
QjYlJx+t1Zp+DrMpps3b3979f7/I31+Ua84393/W4fyqTN22LIHh25a8WX+sw95lvAMlV19Hg/5q
wAQH4D6nrAQChm4BSNfW6u7k+R4DTuAx5iQfdfE+2cCHOiW1dZl9OrmAOsM/LTWwt8TwPidVOm27
mJq060mSMQrEagjeJyRwxnl0YbAUnthIalggQaW2VXlBaxMmC4o4oba0r+j7B0FzJxNoXVbdbKBQ
dzTy+baYnsxV2TTTthwMyPW9XlBJEGJaQq5zc8ocJhruJmESNNgwyp3Wqe6SlNGSnno7w0QYxUvW
74FI3/xwPs6ogZrBT76RAQClpJ4LWbpJO5uAEzTT1TO+EpR3YUc1U2c0ggrPmmcGP0ORhJvAQMu7
/GwGVpQ8iCx5u/ldR2oDryVO2nLmf1BMW4dB6Wowsp9xF7/DvvN2VUosEMmXmyQj6FMYQweN7SSp
pTdlkb4ZfnOv2XW9jpjFrmwcIWbAmCKzQV9UdYHysKBamLx6Hjl8dqj3R+02Va/dR9bTj8precwr
JHVKNK9sfzAWJmrE5W0b65M3uto6nO9AZYOrNqrUWRcVaYFB3lDWaBAch2jsKdfRdKV+R39T+8oh
39yUmftzuQxRy1cXdebtAmSPg4T7JGPvieh4ufKAeu30hln48gOZfCu8yUjkx6nCXKNds6z75nco
ztOwnIBRcPkiVan9hIIFHZmPOKwqjglDWBvBwqgnzirzuu+JM81tUf60Nt5yZRLtXKc6CTi8edKM
iLCdviOn3BDHtdStBDqR/7aysdcDi2U8Y83vYcNeTlJn+oJVi/lYYjD/0jn1WcL8vlw/aUTfHP4b
bRaC1x6IFg3m1IJqLygftwZEVQiZnLcMnKYcw4v9BEYefSmjwy4Ht0dwHs8J7xCDbhJT+T0EQhZK
b+P1vjh1jTGveb6R65GkSjXOkJmE4EIbt8z9Xw3UIKsW0OQmwFxJWd/U9CzwtUT5zYkaTEbcy2Wy
JWviwcNOCXSRnxkMBGJxZkSRNi/fMCqo+eeF2Tj3ionbTvo9L4Y2FIsNIZJZSm5ZxhVbT9mkL5CZ
Fskfyy3R5JA6RPvvr4+MSe6+5SmUOSstwaM0fPtC8LegRNdey88JfP4yB/JkEVtROWNHGcj7XNfh
ZpLt5T//Zrl7IxPIioorYPKKBb9cfBn6+UYzMKk5oDj5e0In4JGa0RO+BvOuRYoJ6zu5hBlP1IZU
zDVg+Za6s+NWEbzKMJjGRbu4XPrlhS//lxTIPJp5rkpj7rw8jPz5PRjpCt8tP3p5Zcs/q3pKt5gs
hN4MEa5xoqTRhrE5hFTkMl2m4rOvU0uKWRoZQJsqbUPrg65AQaLy8s+Xb40gLQIe7+FErrzbZO9A
4qwGB2nREPkacpL0h6aqW2tS2w9h/OyEJEi484swi5m05EjQ8fOnOo9mNMhGv0bg2jFn2C2/NSkz
D8q2mFORplyU3IJegpY7ruU3X0TIrLi7+/xFNYi/lzXtCKbdqs92bWCittfgzWwUgo5Eg74CeGLM
MM+FlVPxxPO27HU2qzzcjY7e7vM03/eW6pBgVxppLGaAvldZxEKJFW7pjR4yZFquNkAwKB2JJuk7
7siNIwRAISnP6vUAMrwbkEjH8yNjTvNpI3kBAe3tTI8YkCa+JnP3139zfK6sNa/mpI1fzGm8hRl3
bYpf4Q0KM2ovNfrcO+MuD21knZ4rTmlxAgLG8bZ4BK9ItnZ9zOaVaMwrTIpanJZfT1Q1cy4FmMnk
pGuIE5oEenRB/+qEL1FZ+DwRIlQPQByXd5kyPuZGmBCsqrLcDGh3g9ihj4RfQ9BQKrUJrZzUt10L
6x4bOA+ueTP3O4a7s1I206TckeND7knibOKE5WmnolmP88R0efEaSQaa26MXYtUWCYlAk0CO9Ov2
zM1V60Vw2oOc5xCrKer8G+cOc+WUOaqm/FBzdxGLNDFZY5vA4cCKs0CjZuVwKfSA0BLLOlfzPjm4
EJ5rY6IRzExEts5DVnGnFS1PUwdy7jXrwzOSuUs9b1UoaebsCe1+WRnLxtXPyqfW3gQ+G9v8cweG
dat+fhBJgAarmpRhHyAwkoe1waolykecp6nl26u+XSukjAILTUfni04hniR9rLERcm/w1J62H/Y8
TKvpa6z9OP02GaAlba8eHoQ3aStQ10A6utjZV2W7c9r0OXVleB9VAEZdhy7qqHHZmwRqRO6AySr0
Go0lrttgQsaVMP/uIIPtCdHYt4ULRL3UuJtZ/oWTRnstS10Q3rl/iOBpAJdxbktlRqyNfm8IVsf8
T90adiX0yauQljjQhV7rpfumFyVq3/lRl5TjY067Ty/fRtPv78dWA9opcS7ZYlMOI7nECCwqckFQ
6X0ujyfNQreZ9Qqz4coVPJI6uB+EaxOpUdU9+N6ioyvhAWVMGdujwG6eqq7gAGpwjeZroN1Q2ZQb
3dzXtGfXlSIEKpm3UwQ1cGfrr4FgRxGR3e+HEG0x64xtQscN3OXpDXNkg7POCkgGqaNjzTM/Dzxx
Eu7A8RMW3hATkxrK9Kpb0TUenLfljaCPSNN7FC/L3qe5uDTSfBvL7sIJl8dqwhvsW23w3JcjG9hc
YWS+sckcMplTUv0IiNabu0bp9lYFw5fC6CCXlGRIzOQpXhS3er0TcxewryaMqKRvlQnXJZwjXSxZ
EWtC8APXg7vBoGqYv4ZHfLNZqvD5M8XAGiYZc3XGhUsV5rjuLZwr0LisaXMFboHIkVs/NVvG5sIm
T4iv64qv8aDkZikRlkW4/F+A64pnlhH8ejF9z1o1emJavFnR6lTw37g/GBmSUFiSiK31ZsvYB8o6
dKuLm1fdEXdjJm/LLui6PBxD13xR9XPonBOOwjt3Lg3zPCRAICwfwO6hYKhcKnA5vgAt7VgTBvaT
+ccs+2c/P2u8eWvPkfkm03tnw7tLFcPCJi8h35A9s9xhdozfM/O7OWDmue7HB1QI30pJwrDP/cXJ
eqNK3F+MRQjDm4iPIFAmwk8/gAUts77aW8xHac+HnyGm1mFIgNXwRhl04O7MKDyriWfzcle08y8H
9e+zn/sqyx8tjxI7a9/ooF1rRgIw7LC1ddFwKa0fY0DI7vIaStjKjQkhzuHRtjyt/LhsNsuzR8wl
V06BB9ThmBXflQUL2Zm3B6aWVCLsxK1FhNOySSwPfZDlx6JD4ByhU1svzy7NZkn4OXHpsknRYXL9
end6l0iP2Qpngm/OAYjcgI3bWodxkrd6riqykFv37wcu48/zFqctbPqO5dKCxink/tF1IXkeJyfu
qV811HIjw2h/VtJnlqBZb8EIKnlkrr6bUkiWEm2tDg5pjwlsjyU7XetW8K5ZNc8q1MZTabw5A4+3
tMYa0TBwU3r1WLkIlv/+e//RMnR13PYG2zKHaOi0tin/AHJhkbaaeM6SrVvriIYk3RBYFgdOBmpu
7EC1TIc41jFUmselni+C9ikuWX11Q3xZEdTTToLi2PWCQsMmaL7GXWm41Po+XoB7TkKrGmVQENm4
VTXYwMQsNBuzSXaxMc3xZeKZpQv5yfvRsd+Q/9a+L2XxFNSbv79W459cpuW1mkyyBf0pw3CMBf71
W3fd46xCfnzmr/WRWyxIqdA1xZmOASPVfdF7gN0ZSxbz78sZ4dfR1oYwQ5tKuyz1TqyTU16TrrTK
6sLcpJKqVlXVnlEEW8CQYzPkEaYzGaZ6pKlFTL3KIMmmQ/PfvBrzn1iSf78aW9iuZXmO5cwNkt9n
BU5G1TtNmFribN0gPGitBgy24d9Piqgx1auLqIiA02uXtjYKk/3y4Ch0uW/xo6xJn6L92aPywgC1
rLJlbScwQu4d/OtNYryT37tmcDdS7ikcXMh0oxrgkd3n6A6Z+ORzhdqMJjTV2cnIm8qUylqVQLCD
73+/eOa8gH5vaHCj2i4zEbraNPntP9kQvezjqLNRnPZWgPjDJeoifSRIiG0ibY/AKnG/hcUmj/yH
dIwGymPqC0N0Ab8T2+FSwM2PuOVSpLLfui50jTkdmIIlIkGOJ3U58ulcGEylL1bWPZe42svEC1Hv
e4S7zQ8YGkl4Yrr62SBqDhfz599f5x8NVC6r4BXSmKbpBU9Xyvmy/3aT9g1yo5rJ+nrZomC0k8rc
sUGO7MoraBQ0lEDCb3GTDuIwevFzryncXGOWb0Sivf79tzHdf/bXf/06GP50m24ykxrrDw5JH+qu
pwT4JnBwP1qoCrtwwtewwvAc30FWSnb9RKNDDCOzAbiceLXGcVtmM/LNdy6eLhLo2uJhUj59jUZH
7i3Hhn1v2PsW6tTA4gu7+rwcPVHRf60jSuBM904cU6me5g2Uk6eshuFXedSVOlajib1iF42s2wL4
/6bFCr2cLZZqDwCIRYp4+2R5BJIsB7eor3e6rYy1oeMimxJaDfN3Xpa/pLsi06Ne+Wqt5raeiuzy
jm+n3022/EB2T/SV123xNIMhmo/Ac70eRbG2ytVnnQ1XVs7x11m3Acscut+WfZywsIjmD7V75cv7
eog5zs+4ug6SqVJvy3qpQoqVcqCl4UEJ2OLO48k6Ad6vQpBG8y+jT321s+RpeYOWJoPRhVef/EHm
WinkekXqcKmBfe7QmoNIQaHu3WbZwGBSd9DzmQ/7HXNsn99EG3jozSWR6qP+rFXldhqbQ29xsCnr
+nU5iC19nayzHshiYZSU0tcZfJZI3oc/VeycGst+N2HqrGOXXmlNNGtCAPG2SH304XbX7GCZTQg/
0Kw2wQtq+h612K8SeMjFJmmtbxl94lMK0PBUpeGFND4iJQlOcsb42vPNCI4dh4dppNUHGnLVzq0l
w4k+Z0mijuCor2BMJFawNiT1hD+/JlWMiBV6WotVAKKVUr8T021WnyynKwpuJoVc6bXTsTe5STNc
SF+jsQtOKhzJ01YIFTr4sh2q0ZXFeYCosZoS/GKPPLuFA64WEh5R8yGize6umveApMGBlQcgj9Gy
w0UynddlL3GGEHfjFP1YHrmxi9mo1MDvz8cN4fPtkELThqvNqF+1IRsn2Y7Ugnr5pLTw5oZYPMwU
Zf4wYa4Bv31V4+geBKgMyFAO5kSdZ7Bd7XugBbuGoAlWUEzckQHCYD6V94hbthM9t+XFNnXnggdn
sjd6w2EheFk/lgINR47W4XRY6tf54QikPl7XPFthdB+jLLj+6lvP589Exy7Pg8aqsJQP4wwAjvjT
dNrhJCDcTmJknV+fA/8JMqd7Z8/1iz0fG3mqMPKqI9ycfcBPy5FwZdD6l75KPCBSLf1u3+bls8eQ
duub9CQUarjNNPejGos0s9oiMHM+g2sw+fYM/AinJgCtD6pDZLtcNRH/TMtJ2/qqFyd/MrY9yuJj
EZVcGpoFsN3vFzWQg20oH92RmGx+PVEReaAP4MPmVw8BHHi3iOh68mBR+QiphgD1oOVkiyPLwCup
UOFyQskITZrPRMsazkjY0vKSo8B8XPzVxVVsR0HUvImyCaDpcnS1oEWRtlOQxbOcUCIKJkrcYlsI
74Wz6z6Z2wh55D0VOWYoN/NnIJP3vmwDpCubiNFpwTYgr/+Lt/Nojh3JsvRfGes92qAdMJueRWhJ
BslH9TawJ0horfHr+3NnTldn1kzlrGZRaZVJFYEA3K/fe853nApXYtsl+bFz0UMRr3Rwm4mri7Fp
Vzk3syQDw6BWVB1LGxoIyhESF+jKnAq5UWqcTZhBRjz87Nkot+lFRUQTVD58VU/WKvFEv2zCE6Iv
4t5PupvtFJ+qzajL+7dni8c9p1PDwpsk2lm99VGuEnEdEFKUOHuDTIpjGWC9k33EkWH7ue1v7c8h
uHkJOnxZfnlj/Dql3UHdtaoyVE8MMjcGBRyQVq452btRMw6e4xoXdRC0q/jNshNgx7Xzs1+G7G8Q
iYacOv251DCYN1k+NaLnuRCpZB3537Zgq7B9ODRQ1WahGxcczkbukVMuKzsscn/MT2y55ZhZcAHI
Ho5Ac9SHH3EOLwXifRtNyiXYspSVtNlLW2c/52b25pZvYJFeQHq4cfsymF3KDXVXc/C+yJW70ex0
O0fVRbWOvLQLTovH+uijwlwAGWqQ4tSDVkRPadr5a3kApXfWEa5g8sFwcO7FQDsbpyF+4marPhWh
ESaZw4sHGMLNLhcJIT9nzcv2hszEUsc8Elr3bPfbMoW2Z6TiaBJSjxr4VU8n46LaUNPksHUu0wZ/
xBWDFILA9tmPvWd1ILPwgm1r1tqvLrE6g020ezYkwJNl5+krjdBSFwzHVZjRQVT5sbfIeuwybW9y
othAXJgr2tNyi5JXwx61tzD2xq8hyn996WzQc92pjrafkU4bCwMYPc9I1gOMh3JzVB9HXNu0oZqC
+m2vy2KY4+24KR2re/zXddJfGIGqTPLgRnACdCiEfO8vwh0sXvC1iFDHxsekSp1wzUxyUlaqb6/u
ncwbvg/6/EvrbZ96MznD+ZEnI56OmFwMzg/Z36gjjH+u3ixdJ3jZ1FECCOQAf76Ti8SbkIIAxa8Z
J639SIOkZH+zHexuX3eKPNxTjq6z0e0xFkU4vU2z3/3N1XH/DHaTl8fSQeIatsuMF77yX6pInzyC
JltoADdG4sMxvJpJp230MXor42aVy1aJqjrCnEIlaGWGUA+70ic0ACIBE8kUI4ljYPljjCWrIvXd
C8HWlkkkoecWBzv6DbUm3c1O+j0HkL/KuD+M5yDFiD+ua3N8B3vl77WZxkYTBszMqke3N585uNJS
uoYuTYVOlKRRa9PK8vW7zmNIYCTheciN6g4BW5x08x0SuFscNwVA2mkVkxg49DTxAdM7q8WJnRP6
TWSYePmawhebRGj8BJ0N9cTOssWb1ByCR/ocNUr6bWwx+vTHnxge3Z3hzC9Tbj174XvhaOHXMzRI
CgK0j8dJK8LD2ACIkS+M1uZL14NCJTPnHZXx7eucKop91rIxjXKmbGgQ6CabKYV8NCYAKJzsUV9k
8fxYj3TlOAJ9S1Kuilp1+3kiTtsiMwTSDONi9kcyEImJrfWdoesfVByXOE12BTOPkdpoz3+gxjOS
YKdGa0lAvUSt9jVfdlHb7cXFnOjjq7WhisNvTtS+Z4X9oE7JX49oNfycS+OHbM7Qqv7QwoPaS1QF
qMa+fnTCEMwqO9Er1AAvIuD/apurpyqMDiHES51nSj128oDb1g3rmyzw1ZFNl2seBpwqmMPtQKGC
iZiNWv41EhUTG21TgjWGzlQ3xnfqgVQTUPWyAShtk8YJKKoY3rS1TTIN23wvwp/ObNPdYKWSY9rW
84u/ac78c1PJsAzfF6gmHN1xeX7+/Ph6UOwWojVNeNVMNRw3eVtSaA/NayJvG0t+QuqjVVuFGjNX
PjMBdbOpVxku0Yc5OZeya70Xgo/+XK8M/ghbxkte//Xj/k+KCp52gZ7DNNEw2pZr/qWnFBQi1rVx
sDZMozhtyC3JbB3O52519pvwMAkiab6mW07/OHeyQSE3V1OelczOfjT7atlGIvimnphqGc6+A8Hm
q6VKe1jkcIscuUrIkTn03/vKLp6DnL6vHA8xn/27bsv/YYG35cqOrIlphm07f+m2dD6oJdfJIa3K
EXaaUaJHhnuDSod0YYxJCLEbbaPa8m3h7MeJYq8z7BsxR4xt5LxIm83nloJr86+vtiWv5p8aI6yq
APoNbg/Ppov3F/2KyMpiiFLormFQPtvM1ZaZZ9/3Ajkhr3b0iKa7jsk/mrB4pc6bScIgJpV6CT6Z
ZWShLcrcWHMzHlFmm/vsU56f1AahGkNqilmJ9mGMEms7S02MKgXVCMBw8KyRfsbxwzMu//q90ZT7
p7YPLR+aIXThZaMLJfifH4EwC+c+RG+BviBzr4SfMOIrJU8TgJhvzJ+Yl4eDYCSl+xuTDJw9CLEH
t7WrTUq0UlPkT+P07Iry2et8/0zGDnYYsznoA5x6IEb2Wf0jHAd0sSMmEYwdZRJ9z3EV3Rv1xqia
+VLbO12vLhNg35N+6sJe3AmXHKTa9X9hFdr1UeA+4mbtWmMilguGp32dmUntuFRAemaeMiN3D3HY
lrsgt5BGjnhd4JTgb/CRZA7Ee9tauBxbWgSLMfRYBhG90rPgrvKab6WD0yljejqxz02B2GSzYXzT
U5hw4ONbrVkOnRjvfVt2yPXOv7hM3IGbBgDNeAG+DHbSa+234QwPNkbJfVDH5wbA36EUidgEw6Yx
SdUm0JZQJy29xkNNAl6G/tXWnBliWaRv6n7HnG4Dc0BLtQ3tsBPH7n0K66PRskNjitUwvuTevO/o
nsZQoe3mFCfZGugU+xDgoDa9djTSjI3MKU85jeAw/22FE3FA/efC4msTJgnrEuJtBAnGxKmT6J+e
pn1LQu8+6rdi5NbEvbZjQwkTmddMQE5fRsek4w6M1xm6oxWWjQdiRzRUDNMqmsAgURhHgXYpZuu+
jbNDXJPGulkassikAjJJDjOpNbn2q8uPNWAs1PYZlidXX1XsObHnvDF830WieEU44Ueb+Zl4nZVL
w4z4wvypRU2fGBLS8jp1xFbGXrQ1QnNbVQ4BpuLanM3P3oGRP6HQaasbcQDb2kN22Rx4qSvduKbj
pqasL9zfdTJcLR1h07LeGTnDzNReXefk6oNuozu5Ju2W+FF9Y4X9RkwAeV0EBy9Dl29GIjEK6v3F
y/H2DJ9irJg3XwSJe+YiiKDIEdibBxubLVHX8XGxQ44kBK8Ow0/+YlP63L7Fc9rs87NW+lt9DDG2
UDnfdUz0vdm6mzE7R/2wY8K38lMNEbUWbQW6qsCD08evNNz5bumYpxlZvvWnmBJN+NewxnoZ92cG
V8zR3XNrYbfhl5e1/dOpMwIPxI+sJ2q3/D208zqz0+NcDiRX+bdFJ1w9NBmxOuMTQAuaZlA7hDEc
YXhuWje4iibfddF075odnlDnBfM8moXszMt6n9P+0eHdZsAVy/SWJfO6qPEf4XMFNUYzyjuU2ARW
i2nuw3I4YzikDq1gbOYtDLHA3iZGsUtxm04gqxYTrwKzjckj2SYfd4ar477pzb1ezpvRKQ56Hrxl
AfSCIhhPzIS3ZkS31kmpLeshOpSkCxK9uPHN+pH4YERAFyebdm3mP4Smfsy9m6bN92Bl1lX7Jh0X
NjRPMhnXk5m+67Z2SarwXNBEgy/gCp+DXHRnYkuvluo+0Ip3B7tO2GTrYWJiZufFaXLLfVAU92bG
/LVsrx3GzjB8iIPgrsAdUHnGvq53ZaxfIs+6j7P0YSmj18kNbj7ozhjaietrKznExxjIQrJhk6cw
Dnag1iSk6UhmYCwTlbdhd5tBeJMj0cTf08r46RMwil2mexwr/zz5Fy2iiQbG0iyfSmOXWQmujFcr
+jCi53NRgDfv262J2r/O4EU8AW14wKl5bw4/eOlTEB4qi2b3c28/BwVuKPFZ2uCWaDeSciZxb1Vf
IjQQlA3WtrrQ3N8sGbDJaxe3a9980kkLK++C+dFsfunVTW8mpEh3ocYj3yF3H0iRidBKOSZ65QxQ
cLJOSrl+hnC/1jVGdkBDnNXKrb/gq+6ap57+W9Gn9zWAjVCHATPuu644Bz7MgVNrQNGF4zChjoN3
Q2MgXXkVXtSuup/aE2ZbiOlgrYxmZSOWTIefOIcexdKdWzvcbQhPXfXB2eMT8oQFgUscokpmEDws
1q9J6w/T0Dw67nRoMQXOvDjCA86anZ1COVxDm6cZw8XTyn0Rftb+TCf6sgCCNfCb5U2HKRlWoXi3
m2rnhUh8zH7rOyYKsnTbk1BqxZvBaVcGx2SgJPsMotosYHa1pNYEtyi40oM61EYNcDa9JNDQDSp9
r7r1di7DxXat09Dz/DlU5mUqmqNFw5OEFCoOrkGTnqZpXzvWtoQnvB4Fqag+vQN62+zi9j4JpnLH
Ue7YlNm+Zk6tGcsm8dpVH3WcHlqxQi9nrxztSDzyo+m8JgxfJDVuHI56TNxE8FnWZ1+uJDID1erW
UJcn4hPNk2Fy+gP2F6Tor3A3dh1TScf91VvusfVKklbwWjUvRoRjhLefpfcGuR0jWkt3IQP3tcPt
C7EIvv4aXftRTJ8OzS/SxrbOQofF8F5jn2LUCbZN2X7reYkGNN1VBzcnl8lBZftoM3TXUHbA4Ebs
u5DLWDyH+vzU6KgrfY2BIoRYZ1hOozZt0RDyjNEyzNa23hw0iRzxrArcjX5fpv3OSsn3bqD9EeFu
Q8/AMdsbw3u3gI0xBXjigox6kCb3umX+cmnX60RZNLPN5pyBSGV7IZEl989ByXNkieTU27cqSn9N
LRHSedkh5ynESyoCkvMmA8c+7dvyt61HwyokUdc2eT+9eB398lmk/cmY4DSY6RM0s+MI2HoNAetm
4jbKIUc+Lh24vsC6G4KVvani5sk2wlujj6R++vbv0sC+FgUE3znczEubXgZdHKCRPfbjFVvhOrKe
caVX5NSaGjwealQTH+6gyaawjPxGOAmWo3jtsUONA31beIhGvmtptM1pidXd2AWz+96Q+JPkYJoC
D1B2mj6Ewz1BKFiIOObm6YFx9S2ybSa85FAiI8kt/0a0UeC9Y9Tapqxnvt6vozOKumsMYNTl0qdB
fQuxEmuMQOqlfMZfdilNKhCU0T/rzvtZB/3JXSB5uS28hBBcTh15ZzOj0qFqWmjSYtAiPOqRATxD
gUx/X1DQIwmlbAP62T8k9sFgDxr9lLBCIwY7ZcLWhP7/s4Okg7o3XCc2dtQgjixEgxtSIfUfKAMR
aIGDm/wsOJGrgZ5gHsSq6HAEjp03sHaMxblyOVVHUT4f08KIEf2EEIy0QHtqCNIEEdhPMJya8Jvr
5v3eyjz43vKrbqZJjsR8gvkawjfrTBrSGKbUFwPHx21cTIho5fdGZanD1sJ+8fXNyfzhYtfawK4C
JpzD+XRFygbsTdnJB6WEwsCwtlTG5aUFwbxK3XMDlvhlLvzsxMNLS3HM8xd9hDblNdW0GQPC3gOn
09bT4Li7puoc8oL4lgb+I1wo4ATqF0z0clkgQMAAtMlfRMKC1mq6QXohv96SI99y5HitvuonKLe1
fM251SQArLGCVx8nEfZz5sE2nJ5M4ihX83gAJFDUAfmw889W59Xjx5VSe1J9j1b7lLn5YxIvuHhh
1BQz0r1ezAfmRiNJE6t5oOAfYkLBs18JUMP6IUqQjCdutXeHLGPLwsrUOqfS6HbEPG/swXryBHSi
3WQzCmaqhbM+cZhsxa9j+5vWMcyl4inCe4k6hpV0GqWS9nNORrFB8ED2uLbsbfA2Hjut/J9BcGla
MZsYPSJIJGosq0iZlDGj86FB74VGq+HFZodoNMdd1phbp8ixwcF+9WbjvnUJlyeJOMZvBg04fPat
dteb7bYAKhGL4LFuzXI1JzLn/j7op3GvIZUoNBgyJCDsu6U/zWb+PQJ70S/uTqrTohYaq95Xaw9c
E3meAmXzWlSoNOEeono1HnyZrJMUV5hSfhKdBhM0LeEG7yIisjxs0PzbsP2LETN27S13WJ/eWXOA
XBUPVu5WHHD9SAp3kW+xRhUMFRZQ4uigQB9RJpbRzUEvr4+kKg4tXfDKvTLFRLLHqLsfPbqkWp+c
9OjVbTx2fmZSKOmmX70unampf5m8e9MtgQXUNxI3uC3KZd/p1sZuUUA2sHSnShACvUy7mhHzhhK+
M+tVV5YFcF7vo6A8wEPLmZNAiOwxyb2rbud4EGGW47aoR6S95Qg3z700Doy0EXwM+aRC757s+haJ
3xB6YVDZH0yXV1MQrOJYHDjwPhdFvjMTJ9jlqbafQhoSYwYUXIsPpmmtSaiK1+kMwaYrlxcnokmr
1x9m03GxRQL+gtpuxPoazey3ls0DHTrohZOIkRUbmt2nd2OM+sAJ8nxbWtVbyUa4RYt70+YNOldY
DtmW9jJsBGj0BKH66WpqOJi0jwvZ6paGJBXUy7NwSpIx25MNQmxdJImxr16sTLNPIeQqsyjvgM+l
qzja5qnpXzWXNaJGR3hFLXLr6wfLhVblzM686nB/XDhkqLkeLsmFPkAGDMF0zwZRn+sl17x9Z3Tx
3igIo6ry6ChM9Dtmkc0HpitAqaYN2tVHMO/lDCICGB3B83ui5epTWs5XpV9d5JhCc5fXAEb2OfM0
zMGhBe1LJneFY0DQHLScbGiCjZBEBiSx7jpa2uC9Rmd4zA0tPOtkXTtUVPFesW5zy6mvY59juvQI
+V1htxjXuVZpJwvt1Sbi7Lpq5+BpQcy+D42qPtR5c57nOjjXgzgbTFA4szH+pt1k7btat85m77Fv
9zXRE2YxHCIDRAXTm/IweDbxxaV4zWWQkD/Q9A317uZZ/kcaGefesic03dTnQxxbFy1nWwSy8DAa
1EH9YA0HJVweMsibDf52dU2BAyZFvapyq9n2tm3S0ye4GMoekgu6zKuqW8wt69hD6W0JQigBlErR
uupjQrU4aIO3rDk2lHgWtB9FC5lmhlSP34HJJMrHJdQ/lhAMDtMSYKhcShKU6u1Mp6VkCiDHw9Zc
greArqnsKKoRqgQMwoeViMsf+rZxsAVTU/ndXureZRnoyMDlgGjRS/j6iZKHoXYnawsinDLfzvJN
kvrvI+lBq2VpId6jYRt6p93+AtuOoyG1jM1S5sPXZE2P6SOE0YxWHjDzKc5yHsN0OA++dcgsdKV6
yQ/pYPzKlr/koc5Xno62QeyKKKC7oHL05XgOjNWhiesXMmmPoYynr7VmZJjtPStRk2pQ5xFxGbPp
JRsl0/XpMK2odvYQV1oAF+aBtZrxu3y/ogs+oD4W58mwv8TNaj7vatOHSEbOhS0YU2CCX39ciTSU
XOEfjUL1zstcrL0IwYOabanfbC46ZKJCslIRWyVmoX3Tw+nqdA43ntT8ez5jF45X6gKjVANrUGO8
YVy0j83mgf2JmdiX4EJ9S2Rg7lg8VK6eHNTDeaHiSUGshuS9C2lViBHAIIvb2D4zoyypik3lZq9d
oGOFytuHQfb41aS/tPQDFOeGYNqj04cxaSG/OjkhMJg5fLlD9BWh2yXQEAfSLQMiOVOtDMRfJg63
1E7tLUL8B80eqZ/lWCE0w3czb/dKgCFwqjEgJfDQjteNX/AQAn4VSIY3zO0JQhH6Lcg9JYXVmjnb
MOecWKa0JCUZkqJWUKCM7ZtSJLS98bK0yznx6/xLo5DKAU2MzWplYk9WNpdleXTdZLnKEa16i6pX
azaVz/eQkiH19WoSEE71E50IgslQLI05GsuE1V9dsdAig2eEnK4EvGpGr7rtId4Ha5gzGjkodJWC
QE1rZh8mVtNyiCGPRtmslIREQ7yPLYH2ILCebK0ZHNOgKGy80XnRNFr0SkmsLrfyFAQCmGW+HF3N
hkro6S4aSn+nBtJaT2k0ITbduE7ETCoz51U7aJz94PlPvTmBNGW8rIYdagb25cvRlk8QFAUNL+3b
4LdfboiCOAGOi7S9C8o7pI4JhFIwzz7PLUmpcovaVDqzfEKpNxjzFxR0NHpalPxTlAl4kNx0MNkZ
E3ncKaVXjLucQAQlL1G2z0CqGoqCAEud/bPycioI+Vs7xyJTpWEFlN11OtHDWmpjlMiQM/Hassr5
nnZ+o5TpaqI9cViqHY6wUcWQpCejCPgACeTyxo+qreAGRNo+GLRwtP3XZM81q3UkY/de27glrU3O
EtX4y9UBwBX5ftRwquT7xgvJJmhykxuG+7bhjLFXn8PUo6hpYlAwcgLsy7Kup0/daNx1OnyfqPnd
dpyJ7ZientneK39PMzDZlwO2aiLocCklID88R+OMXw5HD8wo/6A+noweHaYfdL1fm7BltlAMR//r
8XcqavZJwHIOaZ/6KFfCNATJZYQQeVoCSCvWIrMNzcelmVllWKa/lDZqpgWeAI46kUwMjf2p/d2D
s1rLKVzpI+HpYXzFYhe25PMmUp+WEi0J0HPC7DMjvpbGlYDIC4Rc/E4GJUzdUXZK7U0xo5/XQUhC
pfhvS5ty8mnsxF5XNqBTJZzQiIneKhkbdiy2apG3m6ZeZa2A2Cil803Nvr9E9+q3BzEWUhLIBoit
LgPmgQ6ymQy/yeZ5hzarkVHiX9UwJUnmx8Yecy5D+dOwlrsqr94NmlaR37yVoDEgQyEUcIzkHKTW
k0UaIPTzGuhiCK5Kr6pjjXDty0BQQ42jO7tTz7d6wHQqqKNJyanuIT3kSC/LmSFL+h3BEi99aF5F
YTFtMO3vfeimtJxzhgPVWKGCklt1h1loLdH5apVUkn61TKjbPDGpuQJss7pn3CnlWYTeYtMLUuW7
DCKXlwqwrPU1yJEIdVZEESc3JXe6t91hq0ySQ+ZidULavLJgpOy8uqrWaslLC6KQW+Fia+MWRn+7
HOomYkRuRwCZqnQzD/VFWTukDmHPFPG9koV8St5DJk1U02B8juK5HhpaDI3zy9Y6wZ3Qf5cI7sIl
HMjmiV7ZqDzpKjNWjLwUiPLsFmtifsuNE7moAK1wh9mWtmMJgnJMJ2fvGRmjE/lG1OOvHkJdwzSY
mvdKXqXNe4bZBz8syy+DSz7YsHND8CV9uWzgZUgXALd4Y3NbTtLiF1g/8n7ZN10afxkdADVIHsUu
ld4WffBpu/O4cT1/qgGdGgKr5UIteepzMXF5bK2mPqnPn+jI35Axna/iV2mvLBedrfleuKN2VFVj
1yF0M3GDocwSd+qNqLGs3AxdxzxWSE1QYMQfruugiopitKkwp6SKslbg3rC8AndbKeFfEkRYjApa
eBic1PKvNiQ9dQ9V6J/UQxKZDjoJfFRcbZzq5LqBiWNmU8ohtprRpy7+PO2BicpjXMavvaYHO0Ck
7NasWkB62b0iba/FjJqlhv9rkbKQjYyzXq8GoPdbUVbc8DlFTYg+eqWukro5lYopK1pIOnRlTn1z
UCWlUu2ORfgWO/2n2mbUqpN0/oOOcuNr90Gg1THBSsnaYJv6ktF5xq8kCWlzERO++C7AMM65Ul8T
W/FbwSqqdjX1CSopg5tFP4uQlqPae/XJYZF376jSH/+xGXeBt5nbeNgnDd1WQQKIMu9YUkrmpt/x
KK4hSWq7pfdpxUuvtnS2OrENb4y0cSVvbAsSzezSvso1UrQQp+oGvKQN2fZLA42ugcDA5ATNbU+a
6fuA6W6f8xzXxlwc1LVKqmHeQe4mxZX9bKCHxrqJyBfXHvTZyGYsXqRI56XYQ6kbiSJtVlPYB38Y
lcuBlL65f1ZCE6VBJDWNyVTj3BuRw0Bd2urHGBCvnuAfDGdoZdUoDgAKNp6lncfEfJxx9qulzZF6
VOUuVLtL5gDkNO9T6dhW0jev4oNGC/xbJEm01UWO0g6rTQQjlHCm9cRV36ndeYFevRY6qCFc3Z1g
rbHJzMAkyr6PrL2l/teO6glDy1ltzV99hXwpDOIX0leOxpDQXcu8clXASiSSA3eA0sgJA8tfZPms
U3LTdTOuii7GW9JGW+VylrobuILFKm6TxzaNnu0Sfl9Ki0ZKS6wpwaGfB3sNE8c6noN7ItK+VNuq
XPBQQCwI06fW38ZDRlgUGkGILEfHmb61S9JRDvAy3aB9nTl1m720GVH/kUCBfjXc22Zt7ocGmbNG
5FRndQ9iDKRDjVUy9NDVF6QAA07Y+gYOidGMO26C30pqoVwS6oKIIbjQrKHPlL4tYz8eTBhDu0pW
E6h5gUkn3H5Svqs8e+pGU5gHpUDxTbx/uYB/Hk5ZQBgxbhTo64A2mG01/YfSefaR9M8GKNstKGT7
2oJ1J+ieJk7EqKBxL3MqrnXAvVrq5r6tyks6E8qSAHprpUJKvmWrq3DqDGQuyIWz67CqhbX45oDM
2IugW6vrbfv9y9C6B7WnyYdEyRZVlQT53l5K1jCj0YAbfFd3hjr1qIugCu1OntrUkzaXziOES1dp
gtSWQFePzvQfyiTTiT7dqiQzgM0imOnCzxnJrUNtHNihgq1a1BrZ6Vw8uRPoHFuaaUNm6qkW3ZNu
RPvE8BylYGoKHX1J03+S5IJMy5ES0KDfjyPJQXmQtDsGATzCiIZlmfS1gkmHttfbO8hNy1nTzQvh
RsVOqTWHhrG4KS9WzsX6KuzHCchy3wH9T+abOgf4Kfy+sYYxr55AtYYnIo+3NQEA8u5v4/6qtUGL
fQFLJlyTCwe8i5vkd4H0WSmpiW0mL4HDSMp1pb++1+GIGxgeRwO0pV+8lWl3oQ/wpVlj3PhWB84+
cByOkHq5UasDrO6f6pMz8/ERSv/BMmrBc0otpiSh0n7lLyWE7876UHWVWnZUHZF0pHi7ZIqULYOH
mQG5VFEpbe4yt+A0Rvzy0lCqzCUObmC0RqSXyAdZqbC7QRpw9fqszrXqhlcbWFGGN4908MDRX2J/
BBz6on5oXJiiTiGk1ymzvxaEEbltAKPxuZ40GbnG/ZNWHHfpwO5TK98Hg4XcjJzTSwxMdAy8T7Vr
YEkjO9BgjuFp+Vad3JVQPdDzW+AXEkSF/Lrr/BtjkBAZoRJy6znY7mq5xm73yC1P2p722UgvuM7h
UX2Oc+rin8CTOMhwgVljfae9EQyCihrdoLp2MaDHsn8ACxec+p6wPb2ghUWynroxlFrXaIKTmSIq
iOa3JZxZS/CYHnoreiDFGu94Bjg1ydKzequj5n2zsuTFhU281iumZ+pvlUmmk5Lu6utGekanll+j
Pumh0z8bDex9T89aLf3qP9d+SOVKKIFbHhy5DEqw1kYb7DfF19Lrk1oxnSnD/Bzvk0U3d4FNw7Ev
kUsoH7PNwimXCvVhyf+TyLMAaQZggPI1EbEFouTwKZ+W5Wu50E3cE8w6vmy7amHpieemD5F+0pC8
ouYpjrprnNSFU6Xk3EOwCIh4HDLTXstplXq3oabRE8fkgLSftTeALrpGenLRc9u4pGaCAwVGXxCy
ZTtoJjzWy4BEiZ02PA0cn+jiEgLXOYO2s4fqWzhU9TnwjEePVIM/TMWcKDm39O2qlHlNg7TyqHVc
3fTq9SUOnESr4YDikdVBLkn7Rj4H+RQ0wwviuZLO/giX9L3OAgIox304+cPXKcpxywcSAk6Z5yIt
lwifEZUSxzyMj2lDWoLQScUhM28HtdhhLB9Ya9Jl461Y8m4XLZD9undCElA1uEvFlLvbkHROaE7I
YMOrHhWHgKPCeHYymqvqw3I15DJGW3FSZ51WqtM+4UxKEt59aour2m9xLnLsV6YM7OCjna2bxfpW
2/Fz1Jqfke6c1TKuzsxiJuesj5EWqOUD2m6+FdFCDBZrdOrxLrDkhkwTtVvj0OfR0urBIbhjlxU6
84CKfdK1qXM58k0QLeXOS9AckutVSZbX3tp2BVZXUb1EheFscyPeRwO/Oexp+eTMNVU9Jrzh5BGn
unPQcEzU5QfNknlQQ/uYdOKJNhWXhvNqFvTBfSclX3VaHXyLRCVy36FnFO0xoTW2sBe3RZBvrAx5
kklezZYITXfTp/46sMaGXnNEcDCEq50A8rRxoTA56ApY2CC/NgSYjCMjU8sbKrwiNPlM4eZbU7S3
rKqDHYPjH9pki11r0ukvxKHwqMPyMfkZBAGZn079Lhxi4QozJ7oWU14NGgiedrHrG/Lf9TNHLpY7
Lwk2TErvwxLxNXEc+yhNGM/ma71JahlcFe4Ti8dLc51+YxC/syGEbEngOCeeaFbE16/nuq/PNVIx
t0hPZkMPOOsHZtaYoHotDWnuIrmGH3z25gTSB8iORy8khIIMno9xnAMEAPBLxpYkPtIJ0rmFYERs
iCO8LfkTDLGsUjua3InroMDJ1oH2MOGarGlIxUtaXYZSMqzS6tbmfrXuTeLSEiJqRr27BqT4lE7g
oPtwHvCY5Bz86S5NRSeDwyHeGjPLZDTdedEUHYxj3dT5Zl60k1tyVw+R9cTzELafXVz8ihqeksGY
7LM12rduqt+WQNdJfgLhoP5R0YEp24pV2NTKHfzyGx0mGta99bnMaAzTatlY2lQfAzCNeWugs0Op
6vYEXWLVzLdtjpWWK1PgIR6hdoRmf5wQtOZRlbDfOjfX9p5apxJ4h+dwtTAf74bxtW7zS+HQHDLh
YG5aU3urRAityyEiqsGXGAmv/+759Q8/bKtdIwrkTZIbvKCQNvsULEXSZ4fWJytkZizF1I2Wg4Xu
ZCwjQh9BXHkoQ2gxm7e0IMXJsiIEvsFMZQn3Rmju2psqOADyPMf46UcowgdG4qgBZ/wwRZs/YV37
jet0k/nADwi/JWcrirc+qmQcPARRe232Uk89edgimVZBd47ygX5h7zNuJrgi6/bJtZsA5SScs7dW
YqeHqJE/B05TzkiIOh66HT+cI3vV8G/4ePOmMXvnsOHsl7550eizLiOQlqZ8sxnp7NDp7ZDd0ejy
n6zwt0BMASnfQj4It1qMrf/Smz/82vrtTL61i8L4Z6xP5jXGYGcuQXT3gtJ4OQeYI0mGu4LjorVl
iXLTeZy90ccjMuDgQmjegNroGE2c38hQ8feFiJ56pgAAdfAdiIGrb5j6BnWZDzxlfumNRmw79I4F
cKajXSWgYnA4j40xrObaGK4GaIgRTxIxkSsvAV+a+XZxEZX9NtHDORO7Ql+oZUQCsG8mcTL55cN9
PNp5551I5bvvl1HsYqooBCEcOYhYyisTrm5NG09PGSxHxCeIKcPS0B/pjSVn4jV4G7FM7JoxWJIs
SaPTXeB3eGRcEIgSyFNBmReoGUMP82OqX0rLI+glcSjyJYHb6V+CqXb2LbzUPabyLTSn4OLRI7Ij
UR9HUT3TittbNtJb18GkRk6Si8E4CvcEFLfXhB691lrzyRV5hyaMyb1Ot+MEyh4LDXchixsaC8ii
MelBmLrIxfIJR3UcLkTlh4TVaTneUHkyErX9ZQz4/8aXBJb4q8TLCaa0+1/7j/LuR/7R/k/55//x
n//8rxAV/3h1mx/djz/9y7bomJo99B/N/PjR9ln3v+GL8jv/X7/4Pz7Ub/k2Vx//8W+/yr7o5G8L
47KAIqm+dPz9H//mof7+v0Mod82P4lfy468/8AWh9P/d+U/KznNHciTNsk/EBoUZxV/X2kNHZPwh
IlJQK6M0Pv0eZu+ge3uAGSxQiMqsSuHhTho/ce+5dI8LKUEGgWtClvwvCKUh/4FfYXHbw6L0YCUu
6IH/olBa/zCxK0lQPJa0HHdhiEKxXQCVwvoHZEXP9YWLMEV4rvv/Q6H8D3+BFIjbMZBhlnAF3EbP
XzyJ/+Y5zJj/q7AumXYXoz4MDgl/YYecUA2A9MekW2j6yqF384bnZX06lp+4h41k5Xc4Dbx51jdu
+fFSzUTw/Nu7+PBPK8G/wyT/+2tDgL/I8G2e9/hogv9wGJiFUXdt1bKGX4ZsUd+XpDB1D02szccK
IAHFJUPldHTSfYne+BLA9T6UCpFAwEid8LzOp3CXGbJt9qT/84tbPrd/sz/wVskF/SskH+/yz3+C
V+C2JYQhZSSF1YwuRetI/P2DuoUlrbL+MXZmfKOeKGixJs320BCkh0gkn6+A+Ktbr77qHI+p4ReY
0eUpJBTrlcwakBZW0xwhPjibsG2j41Qri4MQIfpM9MsG61e7z4n68IzRPTlTrFC4EFQ6l/6WkRlJ
7lYdXBxrjO9/vwRBRL6ewwTV4LP+X94E6//11y1vQgCewTRtSl7Hc/6T9ulUPW6CiJy7f/7VZmQe
gXJM41y9x17l3dSYgK0TL6Rk0BemFhioxj+aY05A1fLdFK2ZXLswUI8Zg9udjK2n//lj+uuP+ZdL
hVcIb4XbxBI2N1Pguf/h40h610tjxbGtB0mQ799RX8TAGL3KfK1sJaDR+0yBKXWx41e3Irfy7SCR
KpEiMe4mLA9LVG91o5gj6r11us009fpcZlo+x0nxHSj3ni+QVYUSUQHBvEqC8PBRoLBz4n00FhrW
EB70DD7KfQwn0qwJjEnb3CTXtYwu4NYyfN6p82pa5Ym0Bx6gfWcf/0LvLWrByMmt7yaeX9u4HO6o
NLe+Cd0odOwlNlqmT0EWxAe6S8IugAi2Tl+8OP083/+Xt/K/XfEu7yHvJMWXHXBacSb9+1EhCM8r
kMlVK3bavwYz755aMCbbNqGtnJGCaSzgUP3LB6VizFBZFd3rrP1jNiEPY7c95BksKXKB05I5TfBU
m5W6kuT7ye9198Rtqmvmxd8Vc4urBZliOw+NgifDhqLyhXGtqmjzr49jdHiLgpTAq7yZ4mc0t2Qi
qP4ihHHPwxFAXwJ0X21zQpRuckLg6Icv5eA0P2ZPQ39stVrNE173sba7nU+Btctonx2jfaIjfxyG
qbyronhOZvb6cBXqW9yWv4J8ekWlY6F8Jujmf3l/A395B/91sXoQo3HM2qbneszTAM/8h4ENt7cb
TNLNVha9w0ZP7KRUF9ymyX5sMod8QGsmq0xLe1/59O02YWPGfGMjhzaquyS4vVmEu85F19anTycn
w6EgTeCnIk/qGsYsPUXleagI522aBN41b3GE95ZhbwYU9CoihU9OpH66Mf3qciPPdviD8nLreXN/
ntEUrmKZ7SnaFfIvZiRlHaiLC8faidkLhSkrD34VRZGyzzR3LzFzJk8h0ZiXEWXqvw6pSYNofDbm
zEKmIsZ3Uumr6nDS1M1pSR4v3Hgrpb0ADYpbX2/lqLcK/xcKLPXkYT5KwMPTn3lnAa5mbVB9ifYJ
d8RjvSTY6bm5oFfINyJ0tk7mf+dpykeWP2dx9E6U4AYPTGwwrfQDqwb2ab22mXr2rOe5zksW0vDr
c3w18dz3a2nDCnWHr0o/tUW377GvrNvMmu5F/GcYE/FmCRIcme5jQCbLLLAefMZAx4B01DXiYec4
JviBB0Lcrqrspl2cOxk1XVs+lkSAmX5Kitp98o1ufgBc620KSyLpLgYXEzxpyitOAWtjGLROyvXD
eSW1jclnrB4gQuxr3/gaCxMNg9L3LNM2UoPy/36Rtql4/7x7VdvVwWP+8mFDqvWangRFvHwnMWOh
CSIRPbUxiME+iOu7p6N07zSWvBClGhzKpnyQ0mJtT8j4XvY1+AQ2Imtm8+27Fc9/4tz3f41BurbI
UC5c+9YaVnz/+yXoQrGfII+RWISd2GJmPxSo1FZuKdwtf0ABpznECxAvR24FNa2eMvGbIMi6ioi5
sYv6mE06+lWH+Y806KvPRLYMHfJKvJGEgZRUYM7xBwKly4SMGFG2N5O2fCqt4qVVBplsbP0uXniy
cuG9xObwgyUr7MfBtV8LTAv57Jy9YBoeSKbuX5IhQ3XbiHfwA7skWlDQidPsGyNqXw0veGv16O1x
AqltTbLgA8bGVRB08lHJbr4PXQAobapurKTEGhUGY16Fbn9xFdAF+uvCpz3JE1xts+/Eu17X9rPq
dLxmIpO8ijD6mjy7+gwb+xFBbfrgOMTbRcYQnKqyt7aiU3/+/qxlOCX/+T+WFJdyFKfZjLEDVq1D
csDfL7ZxaxA3YBebpEC4xz3eJHVyAqH42FfJAymY5Z1uu8FbaKJWLcmFC8JbDiNoa9ZduI3grlUy
6O5d6xIJj1h/TSq23jmtPXBhT1FNYDUTHU+Y/uWfXyQJ7TEjNhKzhsqjV+6767++tHaYHZhbsG5s
+HCGNiRaMhs/wtZ0D4RUsM0sY/sEoS28ZCJ20B6J4eyhiyaxwnxMTb5BO6r7o03Y+NELxFtiPRpJ
99srIrWDdftYjlrdvaJxzzIToLdigJO0ml/usKtoT7+TxicPo8NkAQ29j/fKMbNLXZPGI9J29fdn
ZczC8C+GvXfkzkiH9tF3EHMC/rpW/PGPXSPouDpyt0iSXKeZZh0vZ5bIfUVmZZD+wY9nLwVOxSBV
vldJ/Fxr9nulEPqjnhnZ2YS/E3bsUqCZZo99QnXdCXpMd7KYf2PkIlMFVA0KjHl8atPJ30SdMPd4
E42cOAizG39bqv1O7LG9xw7VCvmbVI9I80+Nz4UX1gWpwG15qifVPWUJ6zRXoVPBNoFv0mw7rHZR
/cTGsNkmhJI/DIvsUumYtzcE3pYS33ZKujTa1QArPZFaJ4suaT3r4mfFQ/gCaNhGlhYSTXsyNaxp
KAkDGpQk+ZCSpRvbpTVDuiJceWMUf+RDoD/RsXflC4Mok2SVCuPv8tOM6E4KBh/yuU5+D2wJ78UM
zaeYoqMfi2dzIPjs75fe8+y9VTX5m9MFM+qivrpMigR51aONiryg2YtAl5sBQBK7dsEKCaxhALUq
/DJ9p7rORkel5xK8bhil2LpjaR4waTNXVWJ4sj1dnZRgNSHmYnhCI15coiB/R9XfP1VG3z+BKtEg
b0GMGoNBvy/i5sgojEFuxiy9Sem0TYrPMzLlCYIgj+ugL9NzYgjW/sbyw78///sjvwQuDfV7S7pw
9JATVkGkId8aKNr8osS7cprhy4JzR3b8uGv5SMdI2RdZCxr7JJt2BcUL+gvLPjgL1J+7A/RqZpVr
RWjqrnZmqlUeRrsCHgLqAD1eyB5X+8jFYvu39pwZ3/mLuI37eDvYM6IbyJFMjYo32Dneo0Fc7WPA
+G150v36+32aUX1kAFk8eDxIwMUoE/2jpx7nISs2AmwiyaclCvHaeY2rmiYSFx8b3PYejCcSYhti
RJmzN55fXgbdcejPw8loCvZzZskBq1EcjU1cvoRNQyxbMqQMPeNwx2CNMXSMartwneY5mjYaf/yT
QQjfRm+JZcPz0ComVU38MqvqwiNteErnudsj6lMkzPiPKHTjVWqO5TFuIEs2s8OWMphvqjbrx44R
bev2/QUE7HZOo/pHMWQ4obaOPbzqsvZPYvKR6Puy2FUVFozed/KbN+NUqEm438Wdfg5oF67cjdVT
VP7uast9z8RcbmyYpg/KBqY/F2b7bCy8MrQlv0w5qt3fX14oOzlF7lJ9tON3T/LwpWns5jnJrM9K
J4QjdAl+vyJiIA65hPam2vV+9WhSkm76Mf3tz7DkenFP03m6N53L8pEWmacKCZftzzm1fzkMNF8c
OQ5b7EXkM/fy1Orhpli3YgKsfbLpsuqioPggwLjk5GLtotH7AWiEnDEbl1RXAt9lmnGea9NazRV0
D0fhJzOHEyXKeLNbone6IbuYQW2tJLOwmOQ9RJTO2k6eWUWksfgUE4g27IH8nVDxVzVD4N3g352x
D9YV7shiKoNlAJ/goac0zRV45TR71d1wbYfqkQEnN8vYzhwWzm4K2cJWTfaWWpG8tHTX6O3RpsIs
fHZT583hqj/z3g1zvnOnUK7TvDs3QienGnkhDLKhNveh1ldkztXWlwRkTPPwHfDnRNGwJcUKGgvJ
jgjKi+3UG2iHFsHJakQJcNWuwRCXntBDl3Zx0RNvk45Nw1zru+tTMIsZt42ZugfBnrsnB+/QymyF
eyfcTfhpnMBAltgH062PnpLeCnc2yKyNVRqUabZxrh1/2lfV3cxN5vctU2WvGNeyQeht0cM4/fMU
DRXX1h8jNZ3dgDHJjC+WY7VEuJKKpjNzQ/Q4T4GMcbKp9aeZmekTK10DZbWonhgCeCcbZ97aJjwQ
d+P42MxoamunPnfkJXV26J+YS1KzEUkY92hfx/JOK8LTUNnTRp2bhIS6BI8G7fyGtE4Ciabw2S2N
4AC1fBexEsC7239K8DNrWeS/ex3dhFslt4nCTE19ubMFzveg3CS1Ih0A3uRhyn/NAQLCCGYVGyPC
WGV1aCpAx9PAGdZN0yHRhPrqbN0WXJae5mpngUHgcDq+ECeA+yP4gUGJeVVS2+vYE/6B7Kf3NI9H
lnMGBpOYMiZDOTiqT+UEI99DCAK3/UFnzSmJXHVI2mI35/p3oLOJTdTin7TeQG4AAkgTdcY4Spyd
/2iPprGxnbA+EF16jZBOhsp69TpCukY2L/umTe+phXEvsd0/PYcIWR5IQEdFtaatH6Vjdyue8B8J
Obp8JrLf6RrUt4+7WYRTvinFfGpc3C/0psNF5+NDm/0cXXVLgry46+zbMFN/T103PRel+Wm+9lz3
h2CcIBfM5ZoAJGcHop0rtpkv13CwN5gUfGSQBJqK0r33cqrw1KP+AWL27fsagX4Tbq2mZSOXRPI0
sVYnAQS3c04LlSFeqSXBjYTm4WpznixNg5bFEPByZ6nfCXrjWzqOsYWGp1YeTPrSvKWZf22t+kUG
Q7NzG+cGNK45MZhf9bh82fhOLb2RJqEE3CnW6nMUddPF46g33Ya0Y5Ydo9a/ESbubRK/j6ITIYv6
YrH1K3z8KJwaisnUMaojU77XpBAPmq3Mbugdc1NWwe8lY6TXjdyZbRHtyxfPxu1CsuFnVCGGa1hA
bcKU4xR66QzRGWeL5Z9q8EHZMHgHsJeLmD0Ca0KLSZ7gSwQqHsQk4brACS/BEvU+W6naDDIFB61O
RTH0+6JOX0v4n8+LP91NzfaJfeC41m4XbP3iGzEGbtsIEo4bM7abWDGYQdYfl54oNcAYjqbHh59y
k2TGmqGwAUcwzjB9cAkHHEcrh8RfYGQa7G/4hP9uPiNRDFesvg4o4nBJ9WYFQw37SlTixfUwcsgG
f1ALqqkIxhldY/knYbaA/FxW546Ici/zLxULMp4GDil6Inwsa/eRospkq/flE9A80cHZVf4+V4Qw
ty7QpwlBgPRUudc+1YjvlJsZM+i1zRnEFm3erNlIZ9tZzvu58RkGdvjrhuZnhRduY9NQcU1qrN59
xaKcTZU3VfAlwPJcXUx2W8ogBwfbxi+w44FQmA5xN/1sTEEo99AcMy9qN3O9CHL9m0wLsYqG8pdp
STiVFQyEmRIbpSySAnY0W4Z2cHaxT1J+E6vJMpcrpF132MDmOMQhWVUXXLccESWLYB+qIdlt/iYk
JmZDTjAZfzj0yb0bWaI2V2hT5mHOkJEMmTjqkc9MKjw98LlRnuLjFyTcn5xO/mAogIp8/gTKku1z
I+93XYSIC7PvupHBMWrDAnHADHV+Lg4oULInkjS3df9OGBTaLDTiO3+Wjz6xBbTPuQbGgIzBtyFK
TDKhVW4szkYy3AFasMhcsoQY2iGAIAMegC3vQdGSydjhX9qS4LvKK87SMkYHlXvJtjRGlmz+dLAG
EiXjghad9nmjfK3WeGj4DHTygcUmHob6uwtB2PWGvXMHCwdBXAU7sAXPE37Wo+G0Rz8YfwzGJovk
b50UzZplJBCblevnOB1wX4XuszfHtDAjCQHWYB2FU2jsMv4O4psNB+c9Ry1AljtK+gxPOZE5FlQb
zFhNMuD3DMKdm4q9zWDhyav1Y5SCOvEzK9tgqwRIXKboO0LOspHgpD69RqKZiNQAcOOPjNgliaAS
9dY2SqEedBWpLxHE0y2xq8cMLChqavST1PctFzZBj1ZN+AhG0rWrQ2KQQ3m0mAK6bswEknVD4sPr
TIdoVcs4fx0tb6faWZEp5dR7M24y/KgEERLmYZljfSVzwLasdjcWvOtTEYANaNszoyH3ylhYDRyk
iQ2rVmZMg4l5PaH5RaNiTe864AFfl7x3vYpJV6dFQ4S80bWXQMVG0bM4MWfi6jemg9BYWVRGWW/r
raSsHS3uCr/2d1au0GKIquYBNwybfLkq3bKYtr4YPu1iOAOR/ER7ySa/NHgF2PGInBDXGE1oMbBz
8N1nTGvEsvhmzw2HmAWyk90CyJLLgcbQXGAtHVFtrFXR4SJ+R2j8bRpev0mS7qXQ3nPXNwhQeryc
Q1lvaZI2hJdaOzl71iGqIIHaEY+G8Cp4PoB2mg5+h/ZWlKxhtcQXlUrz22b0tWnUQop3l7LOZMwd
iey5G8IdxSkWI5Ah16yjdwBewDo5ZyFb+9lWjd0MZxsf4pTojeB04PCP6LWmidGpTxSpZ5HxATNi
VZAK76f2qxGHHoZkAN7Z6JXXAoqH7kt7Yxl9xQPIM05DzBnni2VRrRe8TJyt3ShftJ6wf0KHZ2pB
8L2fEm7AdWruFlAR3IBXJyBlKY64r+RsbUerBXdb0Oo2w4p61l17/P5DC1knyUaAqrg0TlWIhnOm
rL60RXVrTQRohNINLHP422fCB7ZymreFiWZWjowDMeugXEbi11UE43LwjWgxVp081A4DnLomXRPV
G39D59LKxhtR6x+kWD7g3uiPETNdJjHysdXTHQfCKZFmT7NjN1vqTR0a+9yOvRVooKsb9meWBJIj
LWv3foJ5QYpkWrlspiDUzOLGGH9LO/sCWnpmnsazhEupaYw9yzS1aTymJPR77clwKpoLReK5Qgxy
KnO3WncZHMCWdffZqufyLL0QeUXEAajG4BDNQh0w4oMxSdHohCQFx0ShbtPK9zeZib4ojyaoGml+
El3zo+HzuU5Of8xkfIRXU+0JmLevUzavB12kJ4WDKbKaH92k9MnqEMXVbsFNv0gXDetEG6nfHCXk
xquBQoDd2JNPNeINi4wH2svkkMmKKNkWS8bgoQ+JLGT02bEK9LBS7tyv2CU9TCS+z3BU+7b7E7lT
v+rc+CaxrPRy/DakutEcbMx6S9l7g++5UNerr9a0+q3ynRuFxgro8S7ornEvPtqm/vKymNinnTsi
9pnbbRp7PyfNf3Kwe/quPuKnOvaak9qtXvpG/qQae8roPXmw43L5HbaHmM3AD9C/1xbfsB8Nb60M
ITtH3qUpmo5KgW+ymcoXVjzWygOC4o4gvidzRnkWej9SBNBEztAfy/R3X6RPurEvVrp2QyJsQ3TC
OmesHKRsMkEq1cwm3Z/1KL5bsvjWXpRWJKJWzGvLJ/0T/UWzLvLp3Sq0u6ZkeOla2hapj7ZGq00X
rze2iw2WumzlFnybWWD9isXEPNF6YQTGdcc5PhQNEvOwXCPsKraxy4tMdYy5kYdQ17gbrXtrPXg1
EQyYRjLztasm5vvmcmMkd/EwVGV9CkMU10MeDisc1C+d192N4jENaypboASrLkjlLvUHeQwb8znP
yrfcI5kqn+qbysJ2jZ9npvSjrSBcEcOKaAVovO4n0SNvXlIw/i2G5eEnOFeG57DM1FWSiBRbvbtz
CGjmQUJaYmgtQAMjt9eDrE7jkh5Y4SAKYIouA5d5ZXobVDs4ctpDqyaT9VfGflh46IAo/cCRRNsu
cOUqmcQ3tc60U/E36yQQFb64ez9bokvWUGwJnGcsDx80wz/UmXCvqUsNEsXR2tx6qthjOrKDK3m6
rKYAO0iTU5rnwRTekqL6Dfbl6E7t1TAneHHyrWN+zuupFQa2Ec5aFvoc1aFax7JbT0UV3cLYrrbo
SodHNH3YqB+0WfXXPOrlvuH3dhp0dhsj8KosLNPN5xgaoAb89k70Ev4Skf8eTcYJZvYV0p5SnE8f
Nf0pkioIZyV7+m1IZslhZFYOcahAQJpMV8UsfB25i/jcIYJM2/pctKHxHjrZznPAdZShkZykO76L
EdgjwHS8CXGyizNGwA24Xm0n9c6wOpgnsgfiwwr20g6vPMujQ1v5uy5ZZV733bXJqzuJ7MlEtM1A
IXtr2nHcz/Zb6afm3SSFhVpV8ZBseU9yJHh0OVOyI4iBoZnVv8VgAtbhoO9Ms5P9HH+BO6cTVFm2
xhKJKS14w3BDTxSOyYaFMReZ3TYXx3U2hVwk1Fs36cZvM7XX5O7wQUWBuylV/Bza3DgEhyCqMiv/
meyJX+SibOcmnz/SPDy72ewzsT371clmrLjCgnWZ7PRj0g7jYPXc5dLc2FYGtKsxHsScoALtKcOF
Dp9aux+WGMGnymYBgAWWqDsYAtylaz0U4wno3F5Y5ESq1mFEUFUF1INKU6iPdIJAfFCPpDhQubAc
byFOVCBX3YKpnzXeBs88uf2rV6FPtbJZ4pCD8NdFAZMFn2Jp6IA1R96KEyvdAVrd+T2qC1bGyDaH
lQjrr2XPGIoPJ6oBTggZojNsd7Mw3hsPPlKG+Yoy0d6g2/nTxUF1KLTxapfeDU1ndGbpPgIio0Uo
c+eujKvT96emN3fR4K+aejIha3jbOvSRj5FHw85v5Xq0HrhLXpDLfuQexHknDv9EjGVGm+f80I3Y
XDlZJJWqaT0Wg/yoBOpuGopp3XYKszm8Fki3VOqMz8it22mISyv/McSZBhiOQ4gPF5Ibw2fq2B+u
R+3PK4YJEpa8EU9VBhgDRc+HgCZZuVcrEd3KJd191TlMsWYA6U09bkYQHowkxp3d+e8ky/zMG/WW
+Yg267bdt4yO1pNv4zJP6ocyTzdTAusvCVM6i4HqZBqz8zCkLxh9nqhJkR0DOGhMOB8d+7rdgPp3
6Z+cDD6CbQ9UcQ6bvnEksistS8oRaIGBQv5gOxD/7RSmaiFAnVVBXq5kBx8iqhET9RkiPqg1TMfQ
Yma2rligMZPBiMnoLs0uTpveqrIBSaVh+nsDuv2pbjYse1cZo9VVONXVmgjYMcQN5A35LgePrIN3
0roevTCwDhUjCcYSPZAKkgs2TeqSTjqGZ2XZzwggolNhsKkUefQS0IxtJKhjAFlqGwiWfFYX2/i3
0mOSO6AuEOJw/4r1YJJxw7eZb0yO+avFYM+IGeNmLZPG0a/I0Svx6k7h0+zVvEm47dMaTH++cK+s
ZH43EMyiNGHmZ7U41WhHnlrD+3Tt7g9Hg7fmkAS4x0gLWIL1geCaQWFXZviPzpbHXnnCRp/YjJLM
F+1Z+9hgFOBqke38vP+RzwMEwCa8j3pVpOTUMwglHEDMSKN5XAk4JxCLTsm3XedwUGT1xx1sDCj4
H7fNFD32HIltzn418HKx6rqldXHNY+xTvbIRXSFmw3yWJZybxQn85iGXyZ/IWUAcCSO4EE3nuNBJ
ElqxKSZGdK5bcuAnbv6mGPK1A92EroNdSvgw2uH3oNiXQSXizADhyqk2633Ujp+pWSJ7Ztvny6Y7
5TN6SA3/0eVyOE1ApEjvsE+pSEIIbxk+fFxXXkSRglZ3ju2v3ui50UyWLy6ERCZ+Y1Rt8PYem5JX
orufKODwT5Ifzdi3f425M6RFlefZ2r7aTg57v8rkJ3mc1VtcNOROFlg/LROgHIPLbZNOxDc4wJYi
090TNMGKkIQHmXkgAEkioTYGnWiUx+Eh7LJ0r5lxraZOvVDxCx7U7sCnQcqwK9BT1UR/sWCCXBOV
QL3N4J7Jqd0788Wjl8Q/EyC5iv9UbJZaO2Bk4BiYFDrxXIrm7JGP9Pff09xQxbTxRin1bjQ5nZgA
ttSxPjKGojtJrVzIHfmzjNPHLIM3rDXbUbYs29Gvra0VdLg9zzMjeR/a6oYLH61Fyiq9R5ajAmLT
gOy46y5MslNbvFNBled+HE6FMKeNyxKVmzfdzXh+q2b+khUegsikaJ9XLHFWUSEKgKfsgTP7Rkff
DME1p3m03OhnTMyJjo0JWAryA6zkpD0p4GFssfHtxriow1pwRRYUKuI3LfemtZjgMwqpjMfG/Ugj
y0U3iMqj62d5n6J878LrxbMX7gIFKzxwn2NkuGvXq4kTRscXdGV7MBcqBBTZdesbL12ILRGrxLDV
PoBGOlSoH7n6XecNo7QG8mzEVjFgIs0v/7A6n1CkDPQVFByDMDhEECnJkj773qN6qbO4vtp1AIRD
qU3eW+h1M8lh8jXk5YM/iXFdDiPNlqKXz1zuNkaYIBO5U7I2Rq1RTu5exs0VXZhxGf2Ppm2ii50p
Zh9hRCpz09/zER1H4P4q2tI7ear9igLIaMRkICv1TznItqs0i7dZcV0m0h/RZ8TDTQTRY6yYcLRm
b36kdvFmSPuQ1+SxBh0b3/pBUHchlx9xBMFOJQEsbtz31kCSgs/AEb48ESV5NjOZXnr69Lj/jmRE
IRcigEtiftSGya9Cr9MAX1vkujWN+XDm+XOB+4jbJOOsTlocI1r8UbEP8DOfoy1bD6CY9dqQyXAr
pTxMTZVjZhkfQBkSjeViAvIm0joCFZ7rfiRmsJxYZaIAcOS97LTxpTNGZEApyCYsZPQ4gTbxOe5Z
EJunTCXDKQbOv3XA5Paddya67lT01qoabIQRon13FyM14Im1MXc3RHC7uqicXUmIzsaPGpOZNJQl
opXxWfg0vaYYYiZaZvloIdFZWYSmrRyXlKC6MnbKoO3ISAFfMDvXzuMoB0YF56hA1d96zaov0bGX
/o+GFeO5097RAbywRiQ+kdNSbd3Z+JOnyYOlY1D4SNjMpj2kM3u2isSVXs35lvEZmcaTtSBkZQME
xMIECUKhCXwUcRWkAXWus+mT48pfYw57LANAVGaGvzqvpLPJGt/GU5/dsrzjpWI5kOlhlNislEsZ
4JiMe92QR3tKTdt2OcjvCThnYU87Jgnhpn3Vqfuig/xbWxFpKhgtHCZ5IJ991FKLa2lYprJG1s4M
91ek+XbHWOpXs9ppxWouiwAOGj5oHn/blkgO89T4Li2QlHXssomlpYsbYEWZ9lvmUacpS1BE5F7N
jT4B9eke2Bvbe7tJvxIS5jEIFIxoIqa1NrvnvnqqRH9tezAHDl49YyAjkXXn9zSlD7oCdTzS8SEs
ph00HYDrqU5ISeqvs6AOjQJ1M3EVmWl/8mKA3wZum4shwxtKqScHJX+FsRGb6fzR80FXsUnKzYe3
9LILnMXoV8JwvGvpDskG0YbaWEur2rXZGyH0tyZvwNczk7JH9WrMp7aP3zgmWlim9rZjhUiSTpJR
JvViO5kcVknvY5ogajc45RNr2zZVPMb0tbPqH4nhXKBA1VsWfhi/0/IkGnXudRoc3cz71YgUPZxF
oVswK8em55lrBCIkgUb9u2trOtWG528KXBrGzIQkj6xpOyJ2p8RWTqVqAPhziW7xQ+TFhniS8pJ7
0AD0DLEwrPsDnCkQRTVnErKtA/3vOkRrBiDbaUGzIe0xNbwxtiQNwJfqQZo5jMXgi+JsXo1uHbAl
KRAbUXStoobngAWdeVcIqPexsTOE6RJ3AeGyF/bv3E0MiDPoCxXErGbRni2TU5Tf5VbQPfWI8kp0
MDyMYIURS8RzysNd51p7d0IGGc8BdeMSxO0HJ/jgK8aNBnxc9R5FpOqai7ei8Pyjnl3GJ+hgEqlz
pEDhMYkgmkZs2XREfVYEXYzWUh6c+OAvBMuiMX7CHCC10K73UyrPDHeI7DV4ojWo6lfjWIF+9Q6w
hIJ1X8l6lzIcOCd+8saHXzL9MgFWDeJpBBJklfCemJKLtUT6QPsBYZKTN61yIt+mPN6zHA2ByIXr
dILzNY0JN6kozsV4lT1yAHf+XSTWlfNYbxrEmdwDn1nrvXdygepGzjHu6S07K91GbYMrbiyoAONn
X8B58evyp1/Ih6QWYoNxHf2YRoiUObfGSB9xmwH9H0mMRQUU4vadsz0jnsI0/oSAVR6YyOKW3hes
S3ODQrpjIgxuiO3UGqKavPlmQe5vxq654MnRxV2BASdUe12C8JnQQ9nhEmDn2RfSh9NN50Y7OrgX
IpK+5j7/zQqGzF3CElCQ5BtU3Cf6KJzYo+OtTYjvjXJfvKlmhwyMccXScx/HX4FAipD0Jpv83O84
hqL+kLoOKamM5eaivjMGH7Rs9irH400AA0LXDDza794hmbpsxb5z4WOMuNuBLaUQipkisvthGBEQ
urzOgnKbLreraBo+NkZq/4er81huXImy7RchAgmPKb138jVBlMrAuwQS7uvfAiv63Y6eIESV7hVF
Epknz9l7bQeTK/Jz9lAy4VuX52zFzRuJ1hL7J6v3TKPW+uCeGAK11VycWt63NIcT+SkzAR3tgqum
XanLYzplf+PaxBbZt5sZ5RwFF7DNkog4/Xehyi3zzC8KMyRKfb/qrKKggsQP7dT3IUm+gcga83aE
iwhF0yogkk9F/sWIObci+2Huk05PonpC57/6SGkz6oFVbOw53zIM1VqZPnDz1kKjYJT5zuo+5vDA
NXrtErxPzx7kF2DnyuMQU5bmDJBaF2hnENbtIlfGKXX6R6m7al21clyUqv4afcZR1b8cnPak4Z1o
NPqemknh0zkY5yB0heFnGv012iHc9VhsaWR/j81ULlMXc4XpBr+4EfHtxz4Nwkxqiwqly0IbsUhX
LjkZpbPNre5aetoK2e1Ry/R8M9jqwZbBQpfOb5clVk5l/hrdOfPH44buUKAP1oDaAyzZPHtW01ve
RkQo1Zj27Sj6HC0LNI9sqcrEmin9vTWiPyrSjhMeFpQo7t/CXdiSD4JqFQJjq0SrYHCcH9gcVox9
fXK7aCLrxS+ruMv33PqDmOlN9kAMenocQ2EjNPbCn4z0CANAR5uoH3gOKVWHOXcEkiPid8j5XZ8y
0QCeGflmukpMB01teqQFBaQFUF8r7Z9+RKmJHWmXAB7D0R+f87kh3haJ2PStkrxLw9+0i1DFBemn
l4XObuNOPGF7kD4HJQ8Pef3tWfpXI8GCFeZAeVGRcj8gWSsd5ztleLTBNvcx1egEBrpcWo4CVg5J
SYUkfqqhvQZIEfH/yb1dobqiDQQeQETvYD42AuXTSuP+bALGL2oc3lXHGA1rSbN+IHH+LASo7cx2
0009oN1zB9quo24d6MXHlzjRHsYQr2xu6MXkq+DjOQ9vtPFFtMOPTOXuQiRuttaV/MP0/51XDTAe
+hu4NuBpIEMnC1svA2wNEPKWw3tl+gTRiUvkpu6m8GnfFZW9L4lTZSjIB9As9Ww7ORxoGfFWK5bd
gxYy5KJuNShmiKLD5LUgZibaG2nyXqR8IiK/6sh4sNRCpzLZNjwfisNomY0OND6NYGxWv7LTXwtJ
QAEb+CoMvbvEjwnYtH+fl9rFePbMdB5GQGOdmO2YbvthWBUxEF57AxANY/xhtPTXVF58aSWgtaBT
vyfJoWsyshJ0UmadiS2Fp+ZqRCRbw6oyFRvrhM+xVMOiU5fEC/8SM/xNt/DRKx0r7awtluaESzo3
tV191s1kbg0HcLBsZ2Dgm6zdAVlS2upsIyVpC+K1L2EXC2JcmGipZa76R+xt4caEJ2LwAGUPC6TY
HO/SIiJooHhz3eFmNHa09dpgKWV87BWK6yIlDcQB0jcTvVLtIy+KF68ULl3niXPPyN0f1MdkGtHI
mGvL5S+oc5bVuj4VM2xPlFnE+andyTAlDYiiuDKNnVHVBLPVnCkbH8qpD7wIKcFNH5HWMH4+6Lz2
U+4c9BnP5RPgvRwAuNK2qd8aaX6jAmNpjcgXGWXB/DVnauQwiwh81rUYvB6jIFqnGgzBoSm1JThV
ICNsVF2s9iQezyMiRjBS3IeUqDE/jwiM4xwikliRLYJIHBzaIyoIoSVGlTG0494KtPcWNJOV5euc
Kvz6jQY8PdOJ27pzYIDXnCcGiSyvFq9zdmStkmQl0+SBJesR8ymifpd0EafXwDDXXQXm2xjonuBS
OvfMkGHFU19MJa0GnPSf9RQ5GyDVl7hK3ssUXtqU7fHzbCembkfpGQcCgrKFg0+BWoXN1fHqY94m
q1GbctjUgnzjzCDCSk3gvN1MHssCeazSumuFrH+DaJzlTzs0NdWTrY+vBu+LDghxLmGI1wuL8DLr
oWEkAFCr/evkaRQx7IMdJ6gxQtDPtt1YplqIlHGQwYGSNIkZY0cErJcWy2FEFt9RhbK1Zzq66zHU
l/gif9ShipeJVtD2Tss53ws5QCLUHuLFeCBS7myFKxrWzO5rn7STJPp2TOQt1XywkkZ7awWHLo/x
5ILkT8AKDVOrtjq55vBluEO/A3iz70Cj7wu7hieTX5yMlMNJFdTNG4o9dxTnyurUxtMSjISJWCeg
ecAfQGeNNPmjmkX9aHyXKgotOF642ssEIrynMEMT9jHl42Eq3i0TSmSX8EJjNbg50ulm+iAkguJ3
g7sH+1L+ZnvTS9PXCAA9fvGkS3iKBj0h5e47qOKcoF9by3iZSG9dTimFTtm2Hy0o2SGWV7I152ht
IDO9eI/s7qOra8Z2ugZqS4P95zBf6rpwBRD7HZLF38iavuiRR8s4bS9ZCbs9SJasFPkGC1EAGIRF
FsoBh3qU7zYxgAFF21LvKWRreQik+rBduzujivCXU0vfw3MJsLXKHVw4c2341hOHGy+jJn50aIf5
93HtZTp1Kh5RjxICwo5aOaz0sGWnWY4zfFBJYRhjIwOBR92gI94Grhtti2FEJin+MnhjmQI2vGis
jwFOpuaYCSKp/iFimp20i4oThP5d71+A4TocanHf6d9RVtwdsprpM9Nl7IipkKMclxojQ+JlSm0h
M+3Dwd20sdzym6BZVFReco68el+XpnWCvzHt7IHR/2RFi4HNmBaSDwm+9inyrXMfILNvpUIkmDtL
YkOpNBw+QFAbhIs1vms4qiqbG6wrrZg+qSPoZGENbJESUa5O1W5mzYUaqU4JGpMlMhjoW94lUXOA
jzV3GY+0FkGbzP9Bj/R05dYUymUTOtts3rVxFaZLRKH0ILye6r1HAmGm9Nynxp/FxzemN/EioHe3
9Hx/42tY5TuR03tVxDs04abQqm8zJ7os+4svPl3qjYiWMojgjlextk7cCOBLQek0l8+5xllJmzMr
VBIfvMpnDpaN9H2tX9hYtHPeDOeR8/sOvf4bgxsGS4AE2hRxYnaL+uYStTZVoL6s8uGCOYV4lSm+
j0UCerhKXjrtMvjDw1XAQ2sNEgcI8tVYBFvODO4ejP5nj7hlP6Ryncv0PKYg4SE+6hv0Fu4Rymmw
JX5PAwPAsqCZH6kRFVvKzW1VtGsMhidiyCsyOcHc25cMYePaBrTWOURskUbRDva7jStsm2Ws1z5x
zd4MWwuS4Roj7WQxqr47FJptyO3oTCsZIKwkgI8QL9GtLGyK5OxAvPLi/JFHNrNgINXkSfxIMnNn
pflIIwi51+hN56EH7aSG4dud8XpedyTT7NDTTJ8/+w8rDmPCd0LuP29fDCcAVtvMTYh1AJ7BK/9O
BnSz9vpFYgBsDZV3MgfEVVDn9h3cg3louY6iTp08cMRakidbFycbQlN36TUxX4gsfAnRk48Q+/Ug
Wnm0+mm+R/lhLN/iSWmM+pyVV0T1aUQEKAB9rjT5NGxfq0AUW8vmb231I/qeYg12uKXPl64BllGB
TrRjB0JcI4sAzrnUyJNOLkqXLJlgVhfXA9lpmWCzTzzvXFOtz7IY61DNY4GqU/c0QjHLMHWeltYw
eAYSpjWMEmYD+A4vDuIKwFkDOUpKBT8I4CiXluZ8YXrxEY0P/l/Xzs33lvGaSZJZ3Y/2NlPIB+Jp
PGsqvuW6RXdHxvqC2/A6KHsxmHmy7LxW3/hu+JJnqbM3K+qb0vyZxh7tBqFrG2FZUGZUvM/xihKv
vjaGtlxtJTaDdV/UPvedIgiJM0YKWAV2otbGNwJOYQkD0mZeyRvmObzQ2MHEpax+6r39OzMxLSe0
SLXAyo48J7SVtgFhkQ4+h3wMKR6NgEHfNUbVHVGebAu/+FXjVt8P0lyD03p2MH/hnHi0VHibhq11
qVNg25r6WbmrqZtn69KFYloOYt35GtrhgQJZ0CMhMPuVORo+/XmWWY/yW+YlYlAfbYlJchaHhGzd
wiFfivEb1D0oMbxRixpVAtOE8cuuILsUmaxp4KWHABIi4Awd2g8NlRZnR0kTHO6GL5fJxJwxKSnP
7CwOjjmVJpZ8JMCRtiLRghOYTwcWMaG5LXoyG7DGQ1SrkA4KS99oMHmnhp2hAmC/nhpy9ZwRFG3p
8stMSioDvamhlz/5bVaYUJdMKYfZYaf7DQ6dEU5SxG9bCDM+423JKjSNRmr81sK6hE5yKFh0+KxN
W928lXT76C+peIWGot9UiqAp6fyN0vqGAEMfEkTyWicv5E+wilhsJghM/eFY95whCK7tLGsdNYw1
nCiFptm3Z70xvqqOD4/OjwEtOolAnUbNkFcASHCdHUqxtJWfovTMtfTjMy1lF92UGtnTUTYOr8QB
EH+gUb+Rx/cwGDdsA8tFeZFar7jz/iSmFe0tfFOchY3taNBcp5mK+7DvvWuSmgQaIb7H8fClIR1D
TuQZySWlDUL2tKjXehqll1Awsh3S6EYIgW3ttAJri5xdo5NFJprv0FVJGxldC4etJgWraXcl76uf
Fvce+GzSdvp3x0GT5lF0QG0CN1MFCHit+g6tDhjSmN5LCxjSMNakrrZA0P1qfFVWrTHdpz/CqPbA
FlvvSIrBU4JOaBTtMcui8uAXGhOk0JgKHHqtH3JgzW0wI8mfPHXjve1Pw3yiTHemjbygaLsHpx6J
LKAvlrjm4x912rczeodgOMzpl7Q1f1iMxYvsxGc523up/IUuMNyP9nCyA1+7McP4rpwBS838qCMO
c7QNsiLTSj83MYS5js52wGBl12Jor4ce0aQN+bKWtHEiBLdrOiAoFNNkXHeTVhxI9GgMlJxhtkMS
72+YYoxLkdblxZwvz686oYcH2QXn/74vCbTaYsTPdsmZU1bzUjtYfCYU/EuF8EUgwnlYBI4gZhy2
TWeh5W+NcEs/GRh15Af7rJVwMn2qB1ToWFRBQqxyUlRuCAo9rK/8HM4jJi5p8rPxbWNNyS+I1I0Q
sM2ZGMT2BTu9peYevGEPIWHF/Zx/o/pnrUMAl2qF8zrmE3p5cz5/N679ahT+D0ngBvWPMZHXwcBA
F2l8sYpqeodBu+vjvH3Eveu8GR7YJKR8jDfjuwmW4/mflJ7wTv3og2k3YMLANNgalV0cXPhyAGwL
8+1/PWTbu0C4epfK6O45IWOhKB72fEHQUe4R+3zrCCXMUVmXQCfdyyS3owsHZGrCPyrNCS8qB27c
mSZQjCHYFKgwj0HhW3syOl7zdDKdRZR7hz4q0OJPbnb2W/hutbCPYgrsI3c8L+zAuhtnrnv87zJ0
qXckVhBRlxtPazwT9Cg9q91jyrMeRaqci3CdHVR/Y1nkst/FTpG9VbjbU7h/j6HXszeAKhcr7c2r
72XRxTG6d9Irw6WjK7GTrTY8bEgs9yL4gJY7PJrRJiIsJ7B0NBL3rBklll7MHE3nPSo7DyoqfdIz
uHs9AiwOFniZfTql9sKtvWwzwVJdO7YX7OxZyuSiG4EC5XU7EI31V5WwEXoy/8Bgdig7f+ZSauiR
o1h8xZjFCaTOWaWwmS5GX/jo6xpmV3Fzz0zv15OhgUBvtvm+xWmJURVIgYuRmNb/6CO5TA0yE+tI
JDvVWvrpeXmmtvz3UDACIMCm2pHGpnZa7/tIoVAi+3kHIiwKz57PtMtG+rBSVmMj39PTDdYIHTGN
078bNXGLPZv03rHadaQqdXymq/x3cQM+1EU9/73FXnimQCPyP5dwlqf2vn6W6Ib3xdMijzK24WgE
zcCxiJ/ASDVyFMBimfVte0KztFZISy5prOY/tzo6ISPHhU6k9NL2UYwjjcoiAgqbHZb0cGeZtX3Q
mkhAtZq/7OJimeOnXTY+wAjRl+nIIsgGAe2W82ZzHzPkd0U15od+5rRoTvANRajaCssTR6+fxDHR
Pg2Cvdy13/XBGxu7tuBebu8c2NCxJDMsCElVdbLH40g45ErXaM7CGNOXpV2kV9ekdzYxcxDsNs9J
Qh23hxy38kbPqhPCevXHMO2zSzjwvdSnz9IYqzk/QX94rG/I0701lExta9gXF//QO38c+e320J9s
erl5Yn2IVOl4VgloHDWF7rimc+oV/s+hj+KjjW2c4cLIqDAwNl0Rj/sOCwFlQ8QxJq/K2cWyB/WD
3G4Q1rWqCm9n5FTiObY+ONhACZ+vw/MS6khwVE3IpqVTfsxm4c5wzijqjT0ouXl1pEdLol/yEGIi
eQq/yiZtv/4tFhnugQmuWWcl2TsTGPoE1iRPNYqClT4BA3u+8/rUKKJEY4e30ETgj5WoPjK7ks3O
kOI9xZnE8MvMbwwaSRDhlqQicupVOph4xNPinGjwqYmtHY46vptlP3dcG8azSE38I1rf4CgMXK9T
UgyrxNCxCKfqgYA8QmRmhw8Uc/thCNnA/Sk/k6woyPp146OGqqJXLkFhcls5F0cKef936cvqGruk
mIEtQAJQ33p6ILdETjr9bIinzTR9OZVj7lo7KLZkQM2dMveWNy6SXl31KIan6jT1SclKNuyTysze
eaOiQ2ho0QZPQL7LanHoTVN/X0GAs49hXE8LrwySE2T7Grmi9ZVWPQ1Cx+yZOzmv0gm7t8qVycqZ
qCtby/wQscQryJZqFXa3BSlQvgibsRGThbjV1Lub0u7tuxzNS5Z/mhAzV01TZXu7Td5jcwIBMRov
UpDlTtL9PoT38j1l1i2hXbsPBdMdL+3TD4saa62NTUGgfbsMpyk7mpOXcRAlgExB2EFpzkOv9urd
1Lc7azCXJbCVfQ9iG7P+vGqXeGQUYT9FMBqrlLTAG8m29IT7BlAlATBbhRL8kiHyvGAi4bko/TcI
q2mNDQGhC0eEFSPz/CSjCl2S2xiLJ44pzbzwRlsPRymNru1ErNWrjAe4hx62rXzM01Ot5f5Wxi6l
Uj4cLQBca25HhlpJO15S7x3zYn8udJtwiR6ZKMlf4sRd2PjRe4sg50wh2r2amuJQXd270TPWNIyo
TRyilXJn7NPdoBqxfH7sRTZBb/fan6QL2C9W8hvQq1zYNKYrRBfQffDKGQghWScibHJ5wkG3TM71
DHjAh2oc/y0+KfgFNeOKaBy+0nSllRj0DWqcqLxaAtU5QT0LFGDjDwfJh2H62Rpwq1gMCk7URGl3
4KOZBfyIEsxjeoDuqX4rtPa3yJBlVaEpTpJAOipGab8YdXqOcF4jzALbYGFddWsQ+40/pAewAcVt
SqJsraGwQemP0cAW7V+3MtFi8VeeR73Iz6TQ6zuZm4/OwHbUSCjksuwCAk/MfexkTxsyjbwOmInj
6dBhSpsyvvAx0RLz0cdY/0s0JgssZAb8W/7gwOsept7jgycB8Rg4o7nFPJlTpbnmmgU7wEDkcwSO
lHaKzLGYFwfaoHozngaLCixxAiQTTfWrMdjkQw4BzxVKsRZuqID/GiL2V1HigSuZXLwGrRfsRVRo
gFJzgLt9jwFibDBiR/FXCOHipQxpYFP8uXuX88lS70wB84GLlhPVhxpw5lp1iJKuHrR5YtVJkvLN
DKe4sFcig9Y8ZHTIK6hqQwS4QtASfC7+YzSlS7vhPvBIzUOsocTxeRmMkfO3nxc0YXzK5FTEzOml
Rl621X+i4cAcJiPWEN+GjhS1aJk9QxwiRokkfQ3TqZ8vQ+s1h5ZWpx1AZ+Ac7Y6HZG7ppWZycejd
ORo1Uchk6MpGT/Kr7shDleSfGYyyM+6S4lCg9Vk0JnlJyotyenV1xyaLgsLG7bfNmoYEwXIuo/vw
BuzH35ahsP6dfRrey7cC+MVsaiSSsrDPnXCaewFs1KH6ey45Q9QcbNXW60Jk12AM2r1t9jQGIzlc
oPmiJ2Yp2rYtcSYauld9MXePaYcxignyFGivGHcqrE41eoAHEnAyzfmpbQjMfSEJk9sWNQHgEcVH
082RYYPTcxbLXnIWnhWGpv6dgqbeZHKK6E45sHS68YTZRdtWQWNvMIC4j85jgZjS+Uxvxxw2nYi8
ESPeGpmzaoNuZ8kuehQB9UODuxjQ9nKqY3lqJKkr5ky/+PfMh7j/McwrIPLd22QTUeOOHHBAR0SA
duYST0MeXCeY3ApZgbSfbxmBkWOXzQ/NrIu2oxbXS6QmwZEvajTr6UrWRQL2AlWzsBtFxVfCLmsC
tJstTcFYN5BphNPWqRB943xOT4w9k31YFx+lRaNyINv6kOROcuL/yPG3rqyL7mbk8WXtgBkof/dw
yu1wC2Yc/cHgeCPK+SqYwnMCwct3slPXf/WTcq92Sf+CuKBViFHv+rznXKMSq8Rt3XPQW8Uh0o03
mRgHInz1jx5B1aZV1gsmWnklNexiOA6YL6rSBU9tuDlZTiJhXc4qXrwiOQpkkYc/8mmE4eRn087T
obqO3LA0BJPh9PyqiU6D8z17gSYnjK+4vpyboCy9OSmqvppUNxjdyHz+59vI4wAzgV3Lhpxj/GCv
k1TmB5V1xO+adrkadW2rx455cdo5XCskni4ho+4mmnozcjg700XbNnVSncgyaa5YEIKjK9XOciUl
D2yLVdHJFLxemJ41NIIsZ6vJHJ1Xvey8I6YfB356xtm+c1fsdVDFC+fu0ZXeqhazgHSqObcnDk6j
Dc/ZmGR385Iy33vU8kRghd3teamFeQ71/I+eTXcrd5l5U1z6YrhlwRQcu7GBQ2WjtPHH6gjl/lgm
dnGUifLvttNvnptBP9X16t9nVZXWJ2yzK+Gh1kW0afpa2y5vRmh4sJILawv/M92bvk1AJwAodM3k
kUipll7V2+QpZpB1Bu7qCe/TsawEI3O/ofiDnodc0igeSTlpX3Q/mVnYTrh1iF9ZksmXb2uZzE4q
GV6eF8cU4aUNrZFccLln6KqvykpCd0l6uJ+xOSDWMBLtzp1HLZEGD18g0RMKrW/pTjUDQzzTSU1Q
tkY04Frr4vRhWq8ZwDgU3g77IbQg0NXczcSX6YuqTimhU4twR8HIJxHs1ZKm05hEZbCJRs3ZQD4n
kGL+TOOBBdwAAmPtUHbIUDYHyNjZaZgvjsq+WBQGtpw4PVZuWW/8asLcjQ7jdaRqULZiRDoQPlX1
yt9hu7k7jQiO0N/9pYX0+tDgPV3E828yZxFe7dY/CkBzR9tU0UuM23xZG2RbdV0HyAbx1BbJEMpc
3cXHTqtp44IAQvpqZrfesS5dmNlrO/LHjQya7OYL5/IEQaXdoDZxp4/HWCHaKmPL3bYpMwH44DDW
ZPFeq7oP97ZdeegqunKZt1l5RCQWrjofBLXG2WlRqbbbVHROi9LILzlpD3dsT9V2RsMgHTLOQWzf
afE0L+ZELyNOsj+Uvv1Xijep17IMIJ7PzgpNSRMjZy8jqw+i9/8moylPbVS7OC6YWzHfnfZFgNIs
lyJaidGrb1aju1sdf+ZBOhGwizE06bxrSy0p8msR2N5KSwyAXdIDwT8/dUVDmzZlFq2eDzHYsKIV
EX3eFmkFAqR0ZRccDJWDrYnndMZzTLvd8Fdlb1vHVLgl/mkTKayjoZ0OTLipLgHeLLugH2pgi12O
zTYZtObWtRDFzBCnR9X676ZFWdFy2ptjFVEnzIr6pWmQ00K55pxsM4j3Q5S/OHW5SwM/vk2FCF/N
PmIDahJtKzIkg6WY5FGP2ppML5t5PMHdSjfiT1SkgCkQaF7GQfuZOI22zm27uPVutH0uqBrYyVQ4
PQ2IexWG+tFxp/SkRc4ZqfvcT53/yhjTCYkXBEQIhCGTMpvXJ12pzva9P1gXSEnWCS0YnAnXCs+W
ETPb95kWo0pt6/FmOal5Tb2vwNaoXmRPcKPmkN2iLkLkdKxafgcGQoYunF5oqZjmYWyOVZ44oCN1
hcnirquOKejc1eLUsqBjol2Eal/8KkhZMO3PxhmnvQ3Mu+T/SMaTSeB9Hqz+HbSMQi4nGgW4X/yQ
aL85IxatVr8TzC2Pg+GxqbFO00wG12hOP8YJrMYTA6UM/1aZenjMAzs6OBmlekiKkBFmf2rVrUI7
QScNQrZZ21naMbAt/asRxMnZj3UAHBx9pdEBZrCmXeOjykEYX656ji6HJ7fNMd2vepJMCnFjr5ua
LHSIo+8RBsgLwVkcQRvnOliyONTwRMyw35puZl+5AXoQQ3MjEx9ffqgbh5Zj7fwmOxrcQtpHL+O3
ws5B2gI/qelqOgpHrd2OPaaCwzm2QnuvTXpkMJ9C5qDiPWjz8AYkKf5YmvSbj7U0so2B6GCTJ6Cz
nlbkYiyis2Jdy4qfLnSPVqCtXDYi9q7/PcxrqztYoJn+kc9SUte2FWNcnDxZsI2cZaHa6k0YaG9t
TRvXCkgLb+icGKG33tbw2XybFFlyORcUXVqHoAiIZYID+KaH00GLElRh2cusWL1g8I9vz0s6UhA4
aWUe8SRrb4iDiGO7aa0bfQNsZQQbNn+MFG9iRy70TpQDbTZrG/Uh/SMYV1AEsP2tggJvpqP59brU
uoD3paLhPo2qOwR/6r7sDrJu208m1Nyr3qfbYDytsiB/8b3q5OgR53BJDECQ+hbK75pMB72T96xY
ke81n1NG/avUTd4vP354OUN+t+le07TbFZMGzK5u4qUX2c1BeUQTVrU9njl2hZvQAg8XOGTSIwrH
jONCNTQ1+SlD1e0D9FXXmMPxMst86GmDNR3TOPhLpwrNuO9DWmPRZDFGfya6yEM7pIqLNhzsXq/B
sgBaJmWA2RDVMJh5yzhZGkyPXDg/C7eeHnZsXsCsWleBsl9Axf33KMMga4qs3OjQCT6n4kEL1f0q
bJ1m6pD1G3No3C9Fbwj2pP1GPw2bqvUBBq9bk7xqvuQJVEON8fkRigEYWGaepKB8mdpY7yUmnlXB
+l5A+XnR8EGtnl/FCYPC51c9LT/8uf3aAqW/S+zYuD8vVixRDLqomOZvqcHLLvNcVjoeQ8q6PVIs
5o82n/QbeRRMiRuApuzgVMtyBDjQ6ejE5svkAxigF03WjSjvvZPrGytl/g/HrkSigyXfQzNwQmLk
LhILRIPTR/4+jyaBk4YTQdubzH+1/lx6w0lMCDotg3JoUHsOp8mRYFzBMIxjjy/TVwfi0RcMkg98
xhrFAIiKWGTtOR2pvnvm87sM7PTGrlGwm1BSsEK4f0iT6m8dpXQV/qb1GN+fF8a21i6an5BbmP5N
/zu4WD5jLezutoknMaJjf0e1zOlyrsrSAb5KKQay5ZP8V4oWlh57k15rzATEYlq/+tKpXokDXKOW
Az6dBT70MMfZ4G282SjP3KxTiJrL1aT7f4YmL04miRYfK0tRTCFY9R5Oy4tYDSAdyvkmKdP6zvEq
/O466jHSuH6gT2i2rl3lb3XC5B7FAbE+JHs3M65CJ31sGDRMC43rCfqMFgSYyeZzGoIvaEfkH1kH
brBDObiGvGqfhgr9eerWnynutqUZ/ZGomY+SCsFu5L3Q8f8+6+CubC7QkDkAaMq3EG9VZKUKDly6
9xPbMrJdF9Upvbdg3Q16cqwHP0FN7yI07lmluyo/UnMcGQltYMT6+2julokpKnfPjaOJkbgEVN7r
TCsPXdaPn5ZOdBLBJ4w7KC5SDVJzM+nkGZOJdJjIyuStD+wDFiyD3/9HrwGF9IMvX23UkpBN8qMh
cg0W99qpw36R6egBxrEUry7mpHXSNmLzfNgRIg1DQryA4YKH6DFNt6PB+66r7hqbXfneN5XcNpqH
DFu2yWvkjT/NRtiXJrXzBf4z65KPuJsKNDW7ckKyt1LlkK1JiTszC8YZMvdF67Jp7jNIhnMj39Ps
sLkPhpMdYBMBJotdfiRstV2X83bmmjoZ/jACFqQXmmet/ZNAsm/q0/pBEkrkT82V5a7aAfDMkRJX
zbVxWWC0Ka62uUFvnEYUjuUZMm41HMiAIeNCHOk895P3nmjmWU1O/quBmhVahHgpS39Qt4sHYgpk
/jrKa8tnouDCGLjLcpZB1n76U5Rq29UUjbrJ9MGT6XTqLBfT0fyy5u5w7DwgQyYSOuSwythUZv2N
LQRnYBnuWXq8Q8SYdxVObvei07eRmHg/GOIiYBFY5MMmMY60WPL1hBv3NlR/PEZgSzgh/QdFAGxq
162trTfwBsdlqTbKKOMzgKP47AUlk9L/HpsqeZE0LXbPb/33/edXpOowU9HAKvnEPm2A2di4m/Tp
8t/FbQBtu07wO9HCdvf8fuR0A0MC8Uc32lTbjTShyTdX+XF0GmMfKEs8YJB2b+qnNFAI4iDAqSnb
8cYrzbTOI7+DVU1egwJkkt/68WcHHmkVRla6FzMvX7bNDtPXTh8oLSCi2A/yjs5sDuNnxyCUOkMA
Hyv9lzJBymOYv0sTX0WoK+vNSNjg477ZOQL01/O8iiTf2qvB3ZTMbbndUM01Pi3DZ1Oi1uF+jHhi
HrWptfc02Ip3+NTqVzUSpWgkdBOEU2ZHpBR8HBy4kB29uuel1wc4GwhsecHfaAvs/VL5Z3e+aJ1e
6auB8Cs+l9Y2DI1SX/37FxzS26bXMYL//58G90UQpZgoQ7qmug3u9JuGh7F/PnpeapDRO7bDip2m
FBV2KLRc0hmOjpDkoJm4Ljucv8gHpHmgbX5v0sC6Pr/1vBD9Kbj5we38n38gn+5NOPVVVqC3vTYi
IXgyQ4gr2Yc31erQ6Z215tWdKLSMv30y1v+PujPZjhvJtuy/vHEhC30zqDdwNA53Ot3ZiCKlCZYo
iuj7Hl9fG4zMDNLFJa98s1qZqVwRUoQRjRnM7j1nn2+4l6j+L6G+q7U8/zY72dq/LFVd2hlNdcNm
lcqwIat3rTJw+l4k9SuKGd4wQaweYqO4WxrTK/tq/j7qVuti1aaxDa9vB5vOm3H03i9jyTc6mBWS
f8P2lBRXqKTtMg6VfZfV6B07YoiyuQkknKIs6dSqXlSTnJxcLjo/nJFJwJF7hWO1Gu+aErqN0jyK
orgTQuBZrVTeQ2RpbaXir0CO0vQG1EQLfcEytkka9SZNQrsWlddJf6T0z9FUNpJt1uECZH+JNFlN
FATzQ7JXZKTTgtjsjdV9TEvLQkeYrWsqGlWDMkITfeNYIWLJ1ygHq72BKkBBCRI4OTw0jKBL4wnJ
s0In2FdiE9AdnXFEK05kQFLVE9znFttNE80czW0MHRUwRdAs5ZWotDfB2CFpaqPKLme01R0TpCTr
EGIgkmBNUMgTskgXjmLFRi2ZwllY7WlU6ZC9d7d6UNMMX//BAuQnJYrUtQTzJ2Gkd7HaI8qnxW/3
UgO3g4OhW7fs2aKIM/IYvkzUvzX2mTb+YLo0QIqboaiPOK5gGlPeC6zTTGQrQEzTJJsv3cUqyBIa
oNU+05StCVPFNpsaRMl0oIY5nHLMa2Wi1pu6WjqMqYaMjjCP3EXjaN0jR7OkFiAmhhc9YQPFl+xH
GFC2IXCnQwqxWj/V+RsRRIQBi1J1PVdIlUO1G/wOO3I2YgulALmfWjW/XTqWi5h+LhlXh3m1wFtq
shuC/ND2xaEOW0Kr2KdvFkWBghHzjaT+5swE8gQkjrCnBrBL+GQvKNZBJGCkMnuAKgOn/LjCqc1u
hoqlOG3iHhtvZCA778tdIonbciL4RDVbwSs1EaxPPNUs+Ji6NGj0dpfX30URgEQ2rJlichW4gVrx
JyhtCtIxNtI1gh4Nq45KetIV9btAjGdgtYlNCC3wYKnd5Sg5/DLGoTkoNxG92wczIu88mntqbUjX
FfLSBa0LbtAKU/xeiaJLIKzSK75oHIIIqRytXT3IJ2ow2ZZm5EYAyb8LyjjeDbXgNJxpHJOcAYxe
4NeWDAjIHJjfoia3O1Xp3HFRDT+unCj6FeAbvwsgXI59Fe+WHlaAanLJHfbAfdHhUQgTaZOtsm+8
Mho5e3hEcmcojPQwQmRswo5yKaajeu7BvYTGBLiV9vO8acqpQT2R3kE3oHOVDy9g7L4D4ZhBKCqd
V9XTaaowyWEQzVaOpYQyy5mN6ZtJ8igRHYa5qpz3ppY+INhTXYhnrEUDG9dR+8UhypVl7UVHE+FY
+sKWZvLUJSWpb2jJsC1oa+kcgslWq1SsZLknKkOwD2pEkxnAODp94BZBENLqW9jEKflDKtA6LpTw
Gw5VSo3lL/JYVM8Y5f6koCM1VGiJS9X9wnGufa1YKEtLIfUxeExyzKLNTKNSw4i5n2L5m2Bgoyt1
7SaMpRzTHAZsIVJ/xYbBnY6E7xaFUq+Yet+IhtsKqjDb4sxLG3wWe8mw0pPFCalarIPEsf+7EnXb
pEsMV2LtBRXF+6bWv1pz+BWkdCHJDOntISQTo5oJKkYGGBnF86RlKwhkBSNBXbcj1FzX5ToVTFGR
XA2eLKKXodkBA35c+CwPhEy4vfGlon5wUhII/KEMagGKvSdHpXqI4wDhdDMBUCGxhg8AS5VcQbZR
4H3V6LT1GUeEOJBv2ZZkRowqSQaD3erVM9Ewx1jRqxvI6tSMEwBHVDUARTbpS7uCfXT6iFRxpdqR
GgMJtrbrRKHf96N+mgv1UEnI4OkR3ZgynHLVWuJdJ+vxKu9e/cpsOYCCojQYrnuyqTZpgvRbHPI7
EnTwvAfV96FGhzHXmECDZaidSJbdpSnUPfRDRM/JVQF6fFXzHCejuLH6LnYrPbxKa+lVoPTjFmPl
p2Mm7JvZDPY6U4+izkJAs6KNVHYath3liPC7R40MeP1VAP4I+su6qjszRpMuPvImPdYx3EK0c56p
w0FRW8lgqo0FeFbuWCs1awCkSZkMRZqgwRPp8xeYa7AKY7uoQ8zUkgxu92tbAZTN8v4+rQVr3xGE
3eC0xidS2ahKUSFpdDCsFOTgNBqnrIZIM4cjGjjWHU+5EVq+HdSYwrvGQisp05BnvyfvlFbIdpgM
cfFHzUHMCutI4FPsBiZhDepdH5IAAVn9epGZa1IzJ9fCJLxOWXeqcJ9tK5H4iHmUXquieKTygi4q
SF+rfngomuWpWeSjEuFlx6JTqcif2RGupFMF7o3FIZswwqipv00daJpeHJ/qWTf2Uos3beTvY6yF
a0sCrb9IzJ2onPe3RBnTiO/Ews8N5ofR+XTYXWOMpSum1j1AH04ZGXGw04yhAEIc4vltMgvjPkES
ZiaFvgM/fdCN8aij/t+jU4ALHsT73JpIqAhxmnRCXez7OO69vOBdSnGjTjPnjKDOj+moexgZXpZQ
vOmG6iQR3Hlttum+bkJfjwvp0VzlIch0MuTS8XfLivmhYsFJ+L37MQgLilYs62jmZEq4m1KIE29S
AvEozw+zNCMujQ6aISJOLFmDZQWLkqyiF4GfLoh3+PDwruOG9qe4eLbg+CRCb7haR2CoKFNtlstu
a8rsPGphFG1ytdGXdZrb426+VivO7wU4KL2RkYsgGRnK/BclwuE4dGhbVTIUKGDZ1mrHR2TpwGe9
XXTiLxYjuR0wgQXTYemei4oQiVxXvTYXt1UWfifM96XQJtRMYBEovcOFkJJjIRIUSUNhkwpbQegp
8Aph5sr4L7Z0Wm4HQf4KpS4xy2c5qb7H0/CzmjSUNVhyPIq1I2Lm+XpsQMQaWfWKI+81UYpb3FA4
EegJ+ObEjnDoLNr7Vlztpamp9uyZaCFf1/hfNpUF4UdpyBdAiKh5Jr2KL9UkP0pr/GYXFQ1Jo7ss
ALxdpGWA5Xm5Q1yLgzot/DQGTBoN5m2SIYq2SgskEzAKVzZHRGAaCjKNOOCumnb5QHXWkMiHCdgI
3jUqvQNJhGc5OWmCrZzW1W0sgUPoKZ/aGlGrXdOqu1EYtnpL/GhjLocmT1FXNZZ+0iqqt8spQiT7
MozCLQZwdySO5qFj5WpWAKWsf+G1bo81Mvslg/KrD6Y3vnah1LmyCtShQ0VSohTuBqvaVTJmFXWK
Dklb8ksdbg3ssQt+rWuLzdWmSwfyLSrda7QcQKMg/jDDSjpVeSCewHd3phD6FgzJvVSkHmoqtj7z
8jVaIIw2avody49wr0pttwsRu2ymQH/saNs5aSDdUUDQEaNpmY/SRPPn1gSnQCSOwSzxadRCN64g
kwTKNJ5yXK153il7jsv/KxppDKnpilDpCg+s5bir8aImIak+s0gVDMZcjKldoCCijQjViYnJw+qI
1U/5QnDs1WBAw5oUB3WPrCDnnaTTVESJX8TGjrO0V2YWzRVamX6YkqJQLnd6GnCQV6k5zt6f87Mk
/Tw9y1RkHZKSJRmyBvlu/f13UYYIrwzwexi0m4WkGbMHnBMRzuyaJOrQ/UJXYvBFRDQYFm7LrUbd
jEKg6M17edaew9Y25VihaYbyJI2n459/Ovm3bC9T0UQGkBTskDot2I8/HagYzj5zx08X8t1Ikwla
f5gFt73mYS7kVrZG7Gm56OapOt9JSoeyIX7UpOiaz47gkT09A9EqD1gHJNAsrCSFTGU5F3ziP8TH
BR8PXuTqQiiZKq0BeWU2h2WxJl9SdbNMUTdlw9AVUTQoo338uZtWB/2T9aD33homcGjTI35v9Gck
5h7QaeV3LE4/sJIW/sIO6y9NDLwc+GCCSnIQ7jka19pIHa4hQ3xu9P1oWu2+mQYXNVL6RZXTL6E1
516IbpimVe+xivfoHXPxDoujeNdj7BJaGHQLZm1SLCAjiLUJpDH7OojacOiLZMRL3MqwH7TI0TqQ
oJiVgEGqxBmUJXiBwIwPCL7zq7BcJqfGRcFGSXH7oC5vul5q77kBKuAuEiCECtBXm1T0wiUqlJlY
xFcx3EMb/ZyGdXKMWbInmDRdErMqQmvzW7BcMOTwPtWVafJ0NahsNTZ0zlrd1VBAJkpjaW3wwt0s
rd4FwcbaIKfWPsQQCHEWpC3/Dhmfkyxsk1Jprxe9jLZqNId2lKmdh56+3muVAIN//eXtL8Gof03Q
MXp//60sKiKP2tlXWA30xbqUMhofidR9+yNv//zbP2pEOjkG5MaowRKd9PWXusACLMv9YWkqLBjE
FdsSmG7HnAvam7SZWAPkn/XYmjcI/jf1WkxswtG8pzpEuIcE7Fzm9JMO3QwknV+yFu5Er6HMx8B2
fCt9VZIy76QBKUlIIcOdhCJjC94TRRLLVBVKvLlvv+iS/oAeWd3ilUpc3DwlpJXa8K1W+NkmQ44P
GdIHoZfl/u0v1TQ+zbRjzFac9kue3/WdVvvUaqmjCselIxdrUeTrwUIKCkHsSWIvuJsjBWK7VCUk
GoDZn9pZv5WbCumGSdID2Ing8PZLUWdAKowWrKkaCYdcLNkTix3JMeyzbpuxUh5igIqWkCz3S1HI
CAoX2QnZS0lRaHwPLZlMaQUEihKS0SNPtJq6erT1mOSajIo3PU4U/jPPwlrUG7m6Tk1i5Tu5VG/a
+WikquBpfWftzQlBwdh0gGsVfeJIrSl70migvFfNfLiZeCsPeJQbVM5aCD+gbTqPFkjQbxYjVg8d
5zJhbZZi9cr2bzpMPrZUYJarSQiLI4FiNe3D5hfQUbJMjbzDk1HZcj1K+0mx8JLKs3BHtYS2KNVQ
mxJlQqGaOIWiliY7XedJt86OwrVCPfNJ8isfh6pICeAu7pQmr+5UsIJwMhaiFFaQAB0l66BhgHBH
lnMStWrI+GSMAdYVn0wJ8IU6yNiz4FjfZCFugbIoDSfS1zNMnEHraw2EbEve2oYxNXsZu+2G5IU2
b6HLNiZG6gR9Be3YeD+b4UvLFwJ1ynxYFhUlL6x6Wa4JytDLXWdCTZKtiq051S9fmOP2GActXtIS
JVlQW3RM1r+XsN6QX4b1pGlNjipsoVGAmnXNcxWUK0OwjgTNpfy0VXRAQ/Ez0NKJZvY1mwb1EKga
8tWs+EYfXrsygjGEdtRgCEzb3G1ULJEzZ89gTYRVKpXjiVi0bkwK13bKCwQYgvQLNcX8FK24dKvM
VdiCIw0cGMGtNmE1Rg2eI6VC52la0SuuXdmnb1ntciiSzshyY7ezANNzFKubRFlCH8vslZFZ7UmJ
G43NapU+9BFTROj2pZpnB8SFiTe0pngUDMocZmNle8VAxauW47WCCxxLqkKoS5lAtpn3qZkk3/oV
4DynvUGMgURVA70DdnS0HHLQP7/5gAh8JUVdeCRuYIJRtTdnREHwY7X+K2rfKwpulm/lk7GNxe51
iIb8Ns6m+lhIorHpFKU/omBU3blT4oM2prM/yMO3cqDyMYyYhSdjcnKMmXOgt49t8RSrSHZDhTMG
Seol+xMImNlw7LR+7a4I5Ra7xnAydWsfRNJ1TITKKQhUYTcXZkOgSLQRA4W9A9SsI3spOnILpw5p
LAT8b83g5WW/3tC1ValgTBMIU6D+r79UsIUOyQg1qgvDcd+sv6hU0Ox+kDUXmglfUKOWfJpt+ZcF
OrdvcOAgG4itohKAZspkGEOgMXcx+RiOQLngWRh8EDvFFbWaeptrwWKHM2olavworfP8WuUuPOZj
ANA0CKY9jVr5r8Tf/00Ed/ir/GcoM6Hb7yO5z/7yv7+UOf/9mNP98Z/47+v4Z1O25Wv3xz/1/1EC
uC692+6tAeP/TAdfE8z/z385P4r4Q/73+sf/yv+WSPm2DMki7FVSDVnS/53/bf6D7ZRiWqpmGKLM
dpVw5X/Ffxv/MDQZpTnJ11S6+b//+lf8t6b+Q9MAe+gGzQP9LU/8X7nnH57e30/zfcS29nFzp6Ks
xR5jqGxIdYgrOgnk77fMUhGMOS8g4gHxmhUrxNgt0sR8dy/+Oej7QaSzre9vo5xlMFMFUvtQEsk/
bBygiU5JpW0TPeL+35YO4vxk++cBP70qi+2SbCgWSL/1998dBOYUXnnccFXWfCxlT+SLauz/PIT0
Mfna+OuaAP0SxS4pkiqdjWEEYJUTAVMeolLUAIh5DvUehZerHIWvcAqnvWSDbqezt0sfL4zNy/R+
S/42tiQzMDGnEoeKs7FjjUiqpNY1u3EQ/LhI/hNnsBdb9eQrcmEujGZdGO3s4JI0Uzn2PVeK9NMh
Qdie3e4m84gpqjbptfpCgWInOsOWEj3f1/D5wvBnp7q/LlaRJRLGOdVhc/z4MBE6Dl1s8vKokIRc
1Vac0IXQD7TpKrXDyKl33Tbym63pXhj4s7fWwFNnKLrEI9bO3traKps26zrdRrBoLw5OzkdAHBtj
q7jVtbG7MNo6094ds94u8/1oZ5cJLNbii97rNo4Xd3IKR3oefMGGX7SrvepXefXn8T57qO+HO3uo
2IHxUa3DiXsEUT5Kq63uVdvW//Mwn06T9+Os0+jdVIQDHk5qwE2k9nsEemYrfrlFnu0GTuF3Lmh5
H72gr1y6nZ9Nkffjrlnm78bVNcNSOE3QEjD2K32pTStnxDyUDC9mhXJaXkM/jzmBS+Al/ifr3fvB
15v/bvClkDsM1wxON23XPwQOUT9fFFvcpE7olRdusXzhUvWz0HBgkiCN6eVRzfqul35TXcdD5UnQ
LJMRVImjG76xxJuq+6GyHAXQSAWCJAnyDSQgriPb8EnwVakDDU05tLi0fHw2f9/djPXL+P5m1Bkk
urjhx2vdgCdfbnG6dM84QKES2KhZ7fJ+pjlJsf7SY1if8R+mlL5O8HePgbTQUVEr3nFE8556vS5e
NK2vcQp1G7DPNvAsuz3lp9BJLl30p8/EkGRV0zQOa+bZGwBvAPTQwEUXh9A3rui+boxbYUschivd
/HmKyevz/e0y/x7LOnv+QO6jTsNOTsUT7GZ5UEQK38oOQ8UGZWQ77HXhtcE+3aKezfww/qlGbq8/
tAbEGo4M4mmQyaceLy2fn94CU9JYs00RufK64L27+1WNnrEwaJsAydy1t6Fr2QCYN9LXZqtduAVn
Jaq/1s53Q52t1IDBJH1eJ3vT7MPmWi8vfew/GcCSJAmeLPslqoxn7/A8UeqZMll7e4dbe3xALrip
HZCpm/4k7ILjpRdI++RzYK3bCnZ/skYw59nd01JazgKgQWDYEXKeqhRfVasmF7MJ42Nai9luSsTE
sYB+2n09QooaJ+OrtYhZinQApc6SxzI+9sa8ITZ53M1zDXQlI/3tvjc0clu7QQdY3gbzFyPPlQc9
leNbcmvA5vatNkPDEIkZ6BEMQj4JeuH70iwGVEXMS11LEmiY5YKD4sUgOlUe5TujnnH7UYQ0HoWM
qN16DioHMWy7LUXEdkHN2ZOmBMCfUKStUpDIZDdVMDwNmNATmE9aeCiTlZCZ4JJ+wNpTU3OJewt7
AowyqIEkGhjAPLw/z57z8ub67liKJlkyhVlDFc2zR0us6RzHI4U90rzzV3NreInX+YT4QHpetuXO
/H/5Kv6+MhkixTJTV0xRlKTzlamtqcroFYNOP3tX8wBzOZa77A07vgYR7QDC8snZ3tLKurQw/f4m
fxz57L0q6WPHct1yufdYKB26lX6+JWPmp7Gdnc6OvYsj/r6NMkSVF1hR1n2yfr4UcpQRiRmFyZTs
9D3Run7gmxsC2dePodNfWvN/nzcfRjtfDE0xHppwvb7anckV3MQ+GmF2Ub284ePvFnZw6Y6uG7OP
yy8jGqb111pP8+HjOocgpIiXguvrnHV7mnkKrSKc6Zju9UPnktDmmMKVrhobw7nw7n56a98NffaB
ozggiUPK0DiiPNCAfFodyMJO4q/3trUujPf7ntEQNdoBlHRkUWU9/HilEe1rgxBYzR48VvRtx55R
9ZptdOH0Jv3+QWMclT0Drw0NnfMdfxDnsl6KjCNvzW3l8cZ49S5hp3Bx0/3ZDdS09RBFkwPw4dmn
U05wKRYhI+nfwXX67XVu/8TwMzvoSZyLb8p6f87flPejnd2/KuqqKCoZTTqNLl9eX/1GAtFG2Mv+
pRPwJ/tuQ9VM1ZKQ3okmH+GPzypYclXriZJ4+2IVTgIsfYvUCu6+j5LCGR34RnZGwQjHxYUZ8ckS
82Ho9fffffiHwaisTlxU24oeijWxPr0wyT95D1V4uqKkr5OOd+XjAAIak3YqDebaIdhLPh1eT3Iv
38PPruP9MGdHJHSLS4GpFPrW3B8HcdmOY/vrwgz+ZPHgUtggmiaGPWgdHy8lSgqSowPGIEbIp3+x
VkcSyKAIm3aRTwjeM7COC8/nk3IMxSWJkhOfIOzy5+WRlAMDO0bwZNRKHQ62dn5NYdhBdeTG3qWD
5id3kcEUNk6aKKOlOXvp2RUokxjGmq0RWCCbtQ1x+8L7cGmIs2UwVxugqUJEOYSIXA5fG628u/Cc
1n/F2dTVZPaxmi6rkqLpZ/t5IxKwn8RsxzLJKXaqK/mdn70aD6JHG9K9OHvPV0BF1Ne3QTUwZfCM
zs9MglJTsYsMkfQ86yqKi9uAkC+HVuOr2Jl+Z5CYJQrBaiyVSKoksPjCHf1tV8QPoKoUmHTTUERD
1s+mWBUT3DCq2IbXzXtMasQGi6odE2R2WGzo/Fuig/ULB9m3ktn7m3w+6NmEK4OsKzR0Avgy99Vu
fTFDN7fp/6m0F+31/FzZ1u7idDh/fd6GXbchKh9yjRn/cQ7SeNaJs2fY9KvgB7+ghDrhvniUv+j3
KZMwP10qinw+oMquSDdMlQ3gxwGrrJyCwECpVuYk0KAzxnReX1pZzo/df13V34OcTQqyHSDUJ1yV
4E+e5uV+vi+3w6byUevZwRNd5X1yrTl/nifnK/P5oGe3kuiUOlhiBs0O3U7xdVZmkMgXv27ntdfz
YdYb/O4LowA1lbKBGxhpd2V1HxW3UeEXTJdcu/7zBUmXruhsIjTW0NVFyhUlu7V68CRvB5ZMGMOj
bR0xDvdsTfKf+HSvl+Q/3zH8daEGeyF9bQecLztiYOHqjclBFff1kazdHbiGPXsuu7CjC1f6+YX+
eyjjbCtkTKRGhQYXKm+DLXn225Yr67aXtlznH7yzKzLO3v1CIOxAbkPJ1sxI/jKg1fxlRapyJ8Gd
Dy+sYpfGOpsCUVHLiaXymkg1FG7KYSEg6eLpwhvy2cuoiSzWJtgrUAhnb0gNOzZrVka3ukV4NyCX
cjGGsaXc0J2zE1dwTFv60XC0urj/X6fT+YKpcabSeDskFaXOx3nQC7E2oLBkugletDNvZZuTpGc6
jXAwtqVXbIVLp+XPbum7Ed+27u9mHr6cZBIFvgvGaXYrb0U828hv08Pg4p91ez8jw+sW59WFm/zZ
kvl+3LPXRhbTTjaTiGmoFtaDLAW5VysEm4pVlnsKMvxH7F8ihDpUH7qZsjUkTQAzntp0fqHBCbVS
8BmCkqa3f/7JPn36smrxuaSUwBH34yPQtKVAXcn7PE4kAOI0JSCIrHAxxj5t/KcbnXXysA3592Bn
695kSXIICV6yawSlU3ZKktH+8+V8+g1ea5amKdOd1M/3hmoER38OudHiHoQkucKbyEntZdu5uHTs
dC2GPCs3Fwb99Om+G/Tsw18pwRxpdAht5WRu0fbyGsOLPpQHaxvauTf6F49in2yw+NQjFtTpo5G9
eDZz6iUl+AauEpM22LfbdJsfsEFviAPbXbi2dZE5n6M6xR4uTzcU9XyOwlMUWjlTRD6J685i8VMb
lNUt99Iha+DS47sw2vn8rOa+scppva5bUhdps3TPACHosnYPgKEvjHZexVpfx3eXdl4PaGOROTdB
LMLisUEJ7uQFic23LSBUIkc05ULL6m0u/eFWvp1r3i0+Uo/BOYMo/Nb2NLzYbajju9BFbHmTnzLb
ernw7D6b3O8v8Gxyj2WelYqpixyiyUlz1ruZTsNGqvbpA/6qjezJPkgQu382jxfbj59t4HQZ6CX/
ERXOAx9Xlom8HmWW2NRQh8TKsZEOWPWu8m1sG9t1Bx6SsbxR/Uub089WeF2VDNOgaKCY5wtAB8ne
gm6IZRHzh7kGC461a2Xtw4V7e2mcszk/k6UCRJc3dXiqj90Bm50n3Enb6TW+kdnnZxQ/L30vP1tm
dCYiZUjONrK1Pu53788ikMiKSE1CTE5+qxX4c6fd//myPr0q6LXIDtB0qOdbe0PuQ7OrTGL01J9a
8ADyW4FF+j8Yg6YSHQnTAJBwdhkzattaQlJiawSi8DnwarP4YVrVhen2+90yZF5uNCva2yH0bBiD
mKjeqApaQ3qNO7oQitM4q4H754v55KTJANTeaRDJnKvPj7pJ0pptECWLraEPz9AzrBNbsMm0Brox
OgplqsuluE+uzUDXL78NupbIPr4JmUTYLjwUUq/En7rydVa/X7iq3ycvcmFFsSQT0Q8V2rPddA0u
c7IyfKHqNj8qCF6wl/LNrh3RU9z5KtrqDwk7wkvftc+uS7U0tDzoeYhuPluw6lhrkphgH5vcxyLf
TdoFEftvpSOKAYaG4IX/iRIFpLMb13YgpcaYpyXuib4ii+lEHWST71SvBwTxn5fz/xrPlCliqqal
nJeC0emlCs7NmVLV6OIhpn3wc7KbH6Wz1vIvfdB+n73r1f092tmaVINSyzRToHFgBbiL+5NOsBOk
nUuFjs8e0/txzqZWSRk974Cd2HWvSeC05PRRiKX4fhrUYdtExBoXEja1bAyWIy6k7oRWsXL6tjF8
cZyJ5yUCneD3TkgvNDo/+8EMPFX4FETL0sz1Br1bIbtJ7ma5gCUeBcK0gbI5e5EKXPrPs+P3fQNT
gjMLG2YWYem8Nl1LY1qD5Rtw+gq7JnhQ2ntah3O3AgF8NewvbNE/e6qWZvEFXdd96bwRTbQAViAI
InCm7qG8kdf0pFcX1v3f6u28qMS4sYAZhsWn8/zOWQTaiTlhX3bzlHyBm3hE4e7iFiPib28Cf2Ap
K5AN5c/Bjz/fzM+mJCNT6FdQBGoUBD4+M2hRkqwt8sA+YXBOmld4kK621j5ysWdv/zzYJ7dylR6y
neUdkX/r5eHbElqikmbSAk9W+M2Q93V9YYhPVk6GwMxPdV/lNH02N7SyJJa+5kbmy6moH2Hxwmwp
mwuj0N/htnzcTPLA3o2z/v67Vx3q9ES09MBtk0zwKKN2gtu/w/Z6HBoNU85EDK8MY6KYa+z7DXZ0
M+yetBwWp5EKSHs05UFoxH1CmCz4kuKnIQU3JbNGngm5jGQV5RZ5MBI48DIWVxO/Q7TCVSHUR33N
6QAHQuxQDaihwmI/FxP4tPoUKdGPUSKklvyXbbBksDhz62bdY4aCNeymPLhSI/M4yMSF6hSAE/hJ
uVoho0lnmLRATHsr9nKStOskfdCHfEsWq9OU4w5n9pdiANNQgROaE7cfVUfMAz9sQJhX4TaKwb4o
9RfiEv2ufGYf6GOcIaY28IsBBCE2xqnfW229M4PJBpGxGTSidlV2p0p/qLO9tTzHTeyTwqG0v3oM
ZJJ2G0aBp0QEuQaWDaKP/OAMdULny5g+x2NBvOmCZnrOBQ/AX9CCgY9/yXC0lQ6RhV7eBvV46HHt
seHCs1rHHtD/7ZSRC6xWzQlG88swgQHpRkIj4MW1eMrHb1l2b2S1vVCi6xbSOgVOCHQ4ckAG6imC
mkW9adMGBNbH0a6Al1MIqp1n4qPYctqMdylO/amxnjrtSwI6ubNuiiFwpohkTYifMMN2QhzVuNqw
QUfQhgq5/qnPkgczFM6QJtykWrfSipeHrrdcqaIjK41b6O1HQRhxqYz3SWl5k5pBzY03w5Sc4hgD
3ihvVRxMpNY6Zv/dqCavJFCKWAbkWiJo/czVdMmrJ5YVMfjaZgq5g1hpJUL3YAgluMnK0A2It1TD
6Wsmd2DOotvObJ4W4K+IxK4T82eKR2wBFwf482aKB5AKwr5sX4Whxz2qvojDeA8RlxRz/oR+qxJR
SwIvb+mMa6F5sKL2BAdeyIqrvCRIz/w6Eho0AmOaivRlrPtNAMmGmtQmIcl8aIrXIC+fW85PmBiZ
wyb+yMHrgyc5kxHjRVsgrY4ygp1OAaxby3dj/cqlWzX8Kq5Y4oqYlqW6hnbkynl8ELq7uUtjHl+7
w+rrdUtNInMKsTPaaXhYC/EWJb2g9IAHQhRQWzl/KUuwlYfS4g5kP8Smhrih3kFGgbdS41oVr6U4
twfhW2bgFyRBres9Aksx11+pneWGuGtNrXXLMN+K8BIq/S7AqTGXeyjHB7gAsIpNLFvoYMt7vnXb
KvU7PXQTSrVrnhpZOm0zO2X0VBQntc23vTA/wj3cZMHqwa43sOy04gt5ttra++sq0hw1CMQgHYf9
uGSkfO9zEN5kddvLSMpp9QLQIWkKEjdbGGL0jiPLT6efBkfuYG62Ez6pTgXERowRZWOnmEaXIICv
UtXdc1h/kBLTb0B+SlnlZuYztn1X0EhPMAZfgX2Sj41XwyyYZpAUUfN9qaTr2oT7Miy+AOIvKY0n
AR+nmSwbNXqpqx4LY7ml4uAYrVNgCtlk7T1QyLtSwXOPnIWimN7/7FfeW7QDxn81tsYhH5TtSMLd
NLzUoNQ3oyncx2rpgVp/WlJ/Jnq2yUAzGigEJ2LT5l5mTE3wjTUKqlajU9JlP5bkcVLoo+dXVSb/
UsLoMQgGp2sow0a+zh5Yrb+TEsy/4o5oLaJU9K81k3OpIdbpLQmRnTvM9V4uHkj40xRON4VwF1b4
Ekl5jHrPgo41ziWTIrsucvmIseoh6vepssYl4YSW9HS+hlXhdqwMcchaaZmLC0/9egrr6iA3cXsV
EhOyacEUH/NSSXq3NMDZoRbJToPaRGDsJHFHvDeQXMGokm+aFatXIxol6HPw7TL1mxbP0N6xFvGF
GF4iqb+Ow36vT9Y97g8gPYX1VKW5O+TmLUi5u84aB75lupdplbJpyEXDeH+VjVhfpG1XNye9KH/U
XVvbUf2zS6xNUGFnS7e6flW190QdYnYRp2f0q6x3B6MYrzgzb4wEgEBJ3tCmmCvgAm2QkKpqSY40
auSqphWY9VS8op1Z74dcZXmsfmXEH21CA2tMKL2kmvw1HIdNqaoPJBHYgmk8lUb90hFE68iwWDYk
yZ2SKD0lvdpu1dyg/KAK8hY+Y7LHLJ9CZ1iSl7g0CVQTpRxBv9Cs71YyDkh6xiR9nSRtRmKmFixW
nQLPs5dh95jlXHpdCAQcmL92FLBU7CvYLlf0/ObC4QvbfTMIhvVx/pIZAibC7iuIWeqKSwKXSLMz
ZhU0qtwgHKxBI6v/X9LOazlyJNm2XwSzgAZeAaRiUstivcBYClprfP1dqLnHikSlMc+p6cfp6XQi
EAjhvn2vtg5ZCFIqzXTGu6EqZ46okmlrKROUKy2mRRSzv/3UV8ajNdF8lzXYora+X28DHdcTKe2k
q7GNRqfWMfREZOBva2NIr1K9nYFLAsyKsbHwKtXGcLDqx+YXloiI7CcFaG9My3de4ccpG+N4pRZB
cqlVuYBWrJluj0HRfRIkwaVZDdGmUpP+EBhlu00SAfsBnSRFKg53XHzzbJSsmwQSFvuzKyCpKu1d
v53HPgAFRZtxNYnoSpuNEZeF9GfYt5edZjZbMwuHi3SeLpXA96KJVjk9uZkBt7Zz+70I2ss+aF2f
ZjW+DkyL8h1p+JxjSp/vhPkzlugNbCEFBFgpa1q9bVSW1wwHg1HFq0XpAa/FvQmGU4qkR0C3CR5S
vXrQ5lHa/MNR1lJlDv9LC846BaDIoRbi5c2BXa734zAc6SRLgStp85l0zekDOi5AOha8yHTXtXQg
H3Ia6pxG5s5Z9Exs4NfYUS2ilXpn3J+r0Zw6o8sIGpFqkeD+S3ocmH5C2pbKgDmY0S9NGsANY/4R
HgK9sM/cZE/cFxGQoPCVKWbTZ7M6rMdBx9usuFpRzDMeJjOpntSQturPX9XJy5VMToMUgMF1cZ0j
KjITX151GcGbRcSNJOzYXGEwxYM99BQm0K3c+C6GHuWZd3fy+d4FXuVgwRPjVJWafG005x+kHFC2
paapd+b5ToVReVMkJbl3K2sNqj/6TYzoZPj/RWZMqpgjJAfc6BJ8OHU8+dVWzwT9O6bFXqSgZSbZ
S51n/eqqTomtvJlooalRAIXPloKd8ecP9vdUJAYlAoOUKzf99TeWQ5pM5E4Z4Z2/Sebs2EiSrXI8
85JOfGB07tO7hmKGIIzgx6tcMeaY6xj95Ko0s29mULruXAYHvsTjTNvSWAB3pCm67sfEMULpu2Kj
60jD/szfsYzYxxvlhz9jXXtpi0zu5uj3n3E52nRgqDhHX2XFc4sx5+cD+/fllVBIh/FlsHng9YTh
lqoaU9mSv4yxiYLRNdxNOJjgiZUB9DqTrjn5XO+CrT4CVfdxvo8rPO7yWy19mZW3vI3wwPG07ufn
j3VqviCvp5quGEtBdfUiRZhjw+dnE/ZVFveTcgese6vM1f3nYU5NfcjytrZk6PnaVlO/JPmrwQ+e
sPq/KJW3rnn5/PdPP8af31+lFvxI7ntpLGFA5+yjiXwMrWRbc1D+PMyJ1PkyC/7EWQ1XAfojMWye
g354/CDLw2/h0hFvvRnnWxSeS4nxXIr5RBXuQ9Tf7SjvEidzlKtmJxPVzJ3gbRHDBeTrq+/YPPQb
xSt358o2f2eEPgZc1f7tjhPykBOwla8nzcaD2evan1p/rgq9/M5f3++f4VRW89zA3qtXZ+LUGCxs
5T33P/Tb5XXgnn+mk9+UrVqyQg0HpMcqaUf9KJrnETujPlfYtYqx1a+joG0umzhJ9kLSEq80jflc
rvDvsjf5T1pYbFpZVJKGq7ABy1OnLjWdJVcY7BdF0bAFnLc/J/M5oSNYBAR0VlD+QLihrL4xCf6E
2iU8oIcF4+9QvlfSBaVfkVzei73pKWcETKc+B0VYpHlJYPNVr08Jo8YmXYS4fZHlmreCttjuOrnA
pNUrc9QpXNLOtlOc+NIR0hoWPTpL0W+tZkpKiyIQzoxukf6SjZuKC1egn3lp52KspmVtz4aMBwjF
AlhLmAFg09aY52qKJ5ZERLqCkzAlX1aU5Y9491GnStaVMkbmmEngXuI/ZY31/PlqdWLL4qgBjYyx
Ys6vE+RqAL6zU2ZuHnl7GJVyNwS4XoOUl4LhaFbf/S5yPo8oI8H6+5NeGodtXHcpZ+jKar7jSKwZ
uH+OrqLM0ba0K3HUy/zRiFrlapKNe01Nv6pKctPpQ+6m4WBtqx7vIK5y3znzvtaKLrx4hCWQVuWv
Jh1fcRf7Oufx23IH9kCx5d8MgAM3JV6wngiUKxGYteen0Y25FFHC8QdyDIVMKEmT2c8ONqkRW1WP
U2V+NRpcniBm2daAOETor6lE5my0SIoCtSHpqjqhJJGB9a0vfWdve0OlFBpxJ5QlsNRZFkm4Hfea
o/s47PZxjftbht8wTQ0tTrSMrJK1z/lClmtEcJ/S6O+1PXyQbuy5ElShQuZlwgzPHyi6FMMGLqzm
tqCXnBIyukdTNA2SNf9V01n3fpgMbpbPLRdi86nRrX1ei6tqquAg2U9BRluBhVNxmYhHEk8dN2vK
aOSWfs0wDPgtSJZwdjwgiV9LUPU4qhoFAyUNJCOz3r8zOuPOFOVb0Y2bXgq8yZKzDWzEAQPCssE0
EfNSNdU7TN4CXLET9RlTxQe1GsqrOe1CDGpMsDGRaVzWhWw96KWObVAQ32qtf5fp4fQMxTDbQNVs
sYacjQvTb7QnPekGDFrr9s42mjZ2BgjOLoyPWzvGeQrSH/XhVPIqy/4BCOQh7Dus4LFyx+6s/j6X
2bjTSEx6SWT+SjWSyJqAwZZwe75IpAA/HgY7xlnLCRgrr0/hEE8zafokrHEMaPwE00U1PA4WXNKq
HCn9xTmYmwSICqRVbHtnHVBZa3/rWz29ppLmP/Q1737X+nisi2J8LMosuA8agXg/K7aGNLbwrpJD
04W3c7K8MKl+7VpSOGNuKM6kloc2VilpYh4X9z6kjpzWT12esfEZ3V6FjBfot0ldHYt8CkEn6Ddy
BbfcIZv5Nuv+j6mPYMNVxVunzT+UXuHxigczlq+wid21UrtJ9fC5N2y3t5JkA6Q28oI4/pFUVfxU
mYX1UIUEUPqy2rYaFOFc1y/DhUtQDdecaNtLzMFKeG9lcat31A2qUr3sSM1Zaryt4p9l3x8tewRB
kl6kXXxdTua1aACzkYP2lKaR7kOrxCveYuLK+dEw7MfCt8FzzleqHl1rrXUVtN1TIcg4JdQ51Cb4
3tvtj1mY+0GPLWcBu2P0Uv1qdD3ctHa+041qVw6tQxPzDi3wttKLDcafFxQj6OyKk+meTMUGl9mN
CCaYitlFniV0iwSHSu0fqhLkWV3JJLRb66meFyK2gcMVa3gfVeEmrbOnkKtC2NXfSqv7liikpWPK
MVj+l1vY5nzwxrWudZj6SDtf6Q79hNdowLt1FJKT8Hl62RNxQJ+PJcAhkDGF81zKyq06zPeVaDJS
qbDZwuA1wEPqokz7R4R2pIZgjZp+uh8NTNjU/rbVRmg85q1apLFTivANPpSbFM1XUCJ3Mk40Vd0c
kyB+80Nzm/jYnU/VZZVrB4zbtvlgfZNG/C1rxA660jp1HHqQasNrxQYrZfvZW2a2wsFfe3KwI4Gj
YZqRY8qypyT0dZJ+7OGIb5YUucbA563qlYa4BGawT7roaZZjxWlremTmzK3xlSbBLV3FzXBosnBL
9weZO5mA9Iilyl2FiZIjCfGtaXHb0VpYKGlOL4ESjbug4Jia29gVDxOZeZ2T7OM4UDRJa4kvPg0p
ieg52JoQOqNcvZiddN9WrA8ifBir2Z2sAQtu0eGoGAU3Sqtt4Dpeq6I99Fa1G5ggeJ7J+PDVZD+t
6iEA6ehC/KEfzwg6Jwxsr53q7ZikYOirbzikkbnDNxF/8nqb80I2Cmb/jtllu3HUd/FobNq6exWV
30BvEr+AUzZbSwzRZUwefw8Mp/+B3TqwUllJSqeZggs/83cShFHI0FB8apDLMXURQCQYgneQmSvj
oTSq+1KyLoEfPDfR8GXkM8tjG/TEdNliDKw2rVQ6sag2auKTMM398cGPF85qMkt72x/yO6sjRKmA
ExrhAtXxzuhB2E++QB1naE6BE3gShXsctVwO74cwF091icQnlXMWIFRNQLRjc0iu7SYZrisN1zNN
mpAS6vVrFSN0r0hOc83d1I3ZsnXEgafM8rjPsaa8bCOAIUoZ5k/WbNbHbK71iwnctjb0F1G7AFEz
y3eTMR68BqJNuomAYDstbPWt3evYcOLZphlkcaMSGQmoGM0ZZOsAPj5Q6FdWh19BI7/YBd57lh/+
GgLJyyzc3NrsBi73PQjyNx2Dy5zLo9rN12pv3y8frUcro7LJtaVSVz/KUwKpyCj6VwVGwaYLVCjT
tv1dCTXqhWUKBb2WKneIba9U1dsimV+SMHmecgiS3PqBL2cUPbNgwTTMLzIYVqeSmqMqMErwjXZP
TfVX1HXV1qyMjF3YQo9jWfJOFjMAjrkaPcVoUaMPmr9nnQ/3nTFiV+onGGf5z11JcYq2pqVGJKde
2MlfG03LXFOq8WszrEu96K79yebwUEcY0lGMakTxNOnGnU2JbRsYuHCJTDmISPke1tFRi7UnSYUt
YPK9yVMBezCvL/qwwhlOoTLV1g9pWLSeKQExEPAkQ8miyGuh7cFnFjeXMX2EugtqmLyzrwka+bUO
fGp2I+zyOsdFhLx63jiNUYFaGqqLYkLRPYnsh2rOBzlLNkaH+RcnrNuetcPR5PwxoFG98anE4QX8
tUuqw2QHNwX7Kwe3N0b1a9tXt20XsZ8nb7VUIzQugMbkOr63keLfNH3xzZeGawmK8YUWitphtyhd
rgOXbdJOGwoAr/WU0VA5WjtsynacOF7SML6Me+s56sSrpZCjpMXKd8pUm8jr6w9VUXp5VN+MjfIk
kugZ/8q7dhxe2KaPlgKCQjYujLz/Gsvqk7Cni0rSbvScXOCc+s8p/mUiwECYdvobKdNhvEbyU5GV
VIxChXrugJE8VeoLevitpYyHC2DaXmBqf9H7cbApfH0nKxjnDraBnfqoQpoZoicrNRq31vGmNPHS
NSr2lMqiqjmhNKQMy5c+1dJ2tPTnpgiOvQppZJZuslHBgMeo0ucpAqAT0O3ucrJ4RYW2MRu18jqs
53YcbC60Gk4nVmlAghHhYL0RVBgBRPNLVA17GhiinVL7tqfVxpXQq86bQ/0xksRwBMBDq43fYMyv
45rfDCFOLj7uJXGdJltYnrei4RVl874P695Vg/5QYongaKRDOk0zNnls3ta19UMZ0tsYwE1NEcft
jep5mJKYTSK595N650dwPyU/fhgayjJm1B7nMHtlT/nZ2wr4UfoZmEoXFSIgR+XFOKE+TQdqIuix
NEwQxyG5MC0YAe2YfAd4/ZWKebeJC/YiEf5iqfmiVTQFdIP6ile2TILBvMNUF4LFUCCICNtfcmcX
Xo8A4bJAAobR9CYweUNaQO081XUHX9LBK0X+haRA5UQhkAJNebb5CGOhancBfnCuVAWHYO5o661K
+GaqGnuxn+pgXaj30XiTHKllGSC4FFzduc1u48xvbxtap4zSf2EzTrZhJQ4zRuZPE5eCuAcZlCvj
iw7ZzAPEiF1PCDNjFKLbNXaKYXDm4+0p+8PXoQrY5+r+VvJHyAVgeDy4m9Ix7qzHBhKq53OW6ur4
zk+D/dwEng1OCq9GtvKMI7A00MsxDB0oXERjzlDO90gKcJfMGKg5Cx05MR8hvaNIFup1lmbXljkB
GJAH9B2NyYabksnWUN9ucxXqcqYk+s9iMchowM9C2LQzB3gfa7J5MMaYG7TavqlaFLmJnH+ZI+bn
UHPNM0SceWNB7jYafsJ6wLUlyXZtDYtqtv3rzMoeq7mSMI6Er1qqwCojLXKSrj+EFV9QPf2M1XqT
jB1idG6DEQ4QFD2l+zpqn8vE4NxTa9ehAgkehtwRYRrwkfFgRup9F/Qvmam1jsjkFzWh5FAPVuN1
IVt9oYqZSLA1gHUAY8L43tei7UglbpDDY20ARi7yNxaGEHHEFMIeAiuoVvA00uCIx8c2wWAYlVL2
FC/E3q6CzYlawRfalUhjar/axNvp4xdqAoc8o6EHY+IrMyWLgirR7GcazighejM4DyQ/RrbN7bi+
qNng02XF0FJuQTBH5l1Zm+iGOO8gXtRKBxEk6ekhuUkB5ThFq0BpRR1VzulNE4ob3+6eqwBoe1D1
zlwo7FtZg1KI3fEwJjUn3lk8kiubUC1F/n7u0TozHRxoXHRrdmhcAvpVjrOxWHcDMHeU0LauCy3f
26G+6XNrHy+4C730lBHVRdYET5Eec/KU8Y2NkuLOqqZ7ciuJO9QxsihkkZeKqNWNT1fuHqNFwarO
FBsrMT+ZRX9nwQjZVqSuqZ8byr6ahxyyW1rfx+OU8WuVvEm0mtNCZ2MFCVUimCKMxVXstduHvtIu
6pKEaRUccX+m5p/iia/O3PdHsBBlP0bUH8d0C3qodFGqN/vEbr9hZPxjnKV0G8lWctEpHC/raOAU
n7VUY4MfdZGTA8j6L13e3bRhw3mb7MuTmQv/nlWx+JVYZvoIlcZ81ECfPLL39XtD6b4o8Zhxx6hD
qrD2IjkQjxgPc9OXayRH1UK/UZtfipF0xzmejes66jJXG+bYgDsHytMp+jymZ0axObHSl2Xus1xU
/A+Z1HwX6PjQdsKqD9rR3+ZilL15VrhVRlFg3NQQdm57cxjR4KsB8Avq8gblzE2tDhn/XfEQm5bw
Bl1rPVVN5YsiodgO8fd+wJC/QzjK1TPbyIWCRCmuNxC0sydIJuPWsubhIED/uVFnUaJGXuCkksxp
yA8HXIQteBR9bch7qD7f4Cr5kL7M+rd7upsW7OUxf6oLEbQ4wmLNj2EHTSIcdAV4Xs/5tPEV16y4
QuF8S3821LBdjZPoBm8thT9lvF6oCwoO1Bub4+XCX7gua/VVlJS+0uRK0VEwGaX+Y2CPs+bl4Fgc
SWB818rsSo+le5hGUNkqMV0whLqbly2SgRnOtGNULCB2UcgOeqTWy+XSwrAeJEFOc+JNa0Z09Ao/
fyzEOGIIG2U9JC1jYhHMJnN+0SpTj7fYsnY6N6AumbwAIrCH8nAyHdDVWD92xhTedqM2bISfwnzy
se8Zei5LDVSrwhqmfVRM7KWYo47lKKg+2beLuHZyIyXKXqH2Drd+Vpt8HRYCMNTUmzaiq9TNuEJ/
DSVuRXsbMcaXFktqmI9mqOGN31iXolAMRCSIhm9Jn0DMULtmr/ZmfJTaFB2AxOUFxNjGN+NiAhiu
BE+DQnZHaWfuFHNkVd/nzjKfjI7FmSeCk6rN/v0Um+H3UrTmA3kaGC5JgIzTjMg5SQjIHK60eK3K
Q3HlG1a3bfzye2fW863gp3bghlNPtJ2xEVmgPQcSSg6sgpWnwO+qB4BukFBD+BI6K/imo8frW9Mr
/K2jXqhwwaTpq6Zr3BkGMl82tvK93B6BwL+o4SS2wPnyDYt0umElYn5W1U3eFXeQFmvXTvmGOmne
B211HPyaXIY53ms95/vG7OGU2JG1M2qD/bbqtMeInHPby/5mhEB1ESivMdKpfBoufLN58Js3BIOH
IcTYuSC3Ndp2cFEbiMy62LI3hjbaL5lVVtemmaWOInHc6yLqHZhgX8gKJlJ6/zNuShon0xZpY3ko
egg808D1hBz0QeXT1Rt4rnFqASbrn7IApVCg0SaVZpdUWIXXKlGx91vMwwsRsyHZOmgCzg0ILeMH
n1P9pqAS4op26C61NoZiFlgj95v+ax2a3/wx+WGWiY9tcfNCKY+OtgbB6OyH34JMjpayPFgWOzS/
cCYwLgRry0Gv+H7TSNfRKGXiKZTAvYkGLFopRbe+AaUy6xGYmQBukXUNXFXFF2rK04XZ1P6+aNLB
MW2z84reTgEK2Yey9cnFkT9LSlA3mBtPzqANtxKkMzsZ3+S2udLLwXdHkTzbvfWQTVytpJK8Td75
XpD4qOKmWewMxfgWtwI3wHChrnXFSz1KySHoydgYUik2eWgXh1mK79Shfcba1Bs7bC9JRTyJtgH3
VOFj38carVI1N4oUZZ4zjpWxMUgTilJETiumfarXg1fnfbJHiEkzbupLyDLTDXbOtSMXi1OoFlAs
lOafo162TkBTrOMr/aZo4R+qUkIXfYoTfBHqOacsy5tNbV+kfUrit32L6VJ3qs76ObbBU54WDyLI
b6O0fqkToW+LShp3g99fTMjheTlgZehWcccUCxgJlaCbTYPymvZ97ZIjr+5juShcTWdHN4JKsExb
w5UlNDg8ecG9MSbZHblG4aN+jqLmC2C4zkvVuLySO0zvnGhKOM/SNFFxBKBbSK2m8SYDTXMVaHQu
BIORXmd2HdEox0pcF92vNGwuIyX87iOndcZQ/SKmtNyWKkdD0yjlTYnl/J2Rx9A7B21qyLhhmvZ5
VeJUpUVBPI8egvIzpZCPlRbaw9qqqeigwVO+Cm+r/ufnv3+yDKZQ3FNNAwNhakMfA2gDuGoR4bEO
rngLXLZx4RmIwdWwq5NBMTlD43JFOtcacKKiybtHgKHq/+mB+BjWIoteaK0xo+g2f4pIBn2Ue8gd
v/Uo1gajO1PDP1UVU4WtG7jKMJxrBUSWhENfd/LsksKpf5Gh58Qo/OJCsvksPx/RU0UkGnc1LHqW
Fl57XRurZqNBUzmSWyC9ZfaS71iKHzybTYHnbycvZaw5Pkhx9P3zwL8baFcVaeV95FU/UpHlHRaW
MZXvLXyZ7bhfDOmW7sjzncMnxxMrYdswhUWL+WrWFBosEviWeJLXlH4kf1eneBv61pnZfzKMieRo
6flT/rJuiuMO5zudYqbefGl9VIItSoXg9fNx+13W+2vcMLXmAkWxEfurj3MRsuJS/NYRb3r+jmvd
/C3ZCYyLzWPl+p5yQFTlcakcHOTdDnZmT+PV/8L47vSzWoqFkIXCqrbWLYQJPU0S1BZIFekVWZ8D
3oIekMGICw8fo+pmXr47p884FZXHptOJfzTqLh+fPcdC0egaSvzcNiK6ZzSbE7/hfj7Cv9Vh6xGm
Hw/zcN0kj6KtpgvMEkwZB1Spar6UUO1gMg6VMFnExxQWgxPKwXDnzx3y57oxpHALc8q4oxxV3fL/
TXDTj1r5B1rPsfSqorPkm6EdrWcu78EjgkmAF1WhfK3q3Oau1mOPxb6/rTIFT+12Xk7QjXiTlsSl
HiXNJfr06MK3IdqqEMuvSgqIUJXlgR2xleTBUcNRPJuDPR1GMBKkF6L0S6KaqZsVJO0KU1Uxg5Vs
sUnaARpIDQryKTLNnl6b3uJyVRTDPlOX40+ipV81xeeiG2Io0pL7OyR2olxPEhuOOfn266jDklP0
sDooLBXPwLY5DXw++ouu57PBX20hJOTi0Ub+S3Pp4sOH5fhuMcA+t6Kf0tXRd7m4k7FL2/jxfZxK
qpaS0YhR0usmRnzmFtW4h4pvaQjYcNHdnmt5PzF1qarzxSrsXNjlKx/j0XUaUkyjXSQSJh06Bp4T
CZK9PFTPDOC5QCtZQKtw140mPBmgD3KZ7ThFyJX2UJpI3D9/VSd2eyzLYeril/jbZvDjI0224dv+
0sSvAn1XaAea2/r/vqS+D2GsWo3TJCaTrqh8GdjFBT90TjZWfk5jeUKDRRBVA8OyCPTW2ihlHoNM
H3k1bVhso5KUuulXOyMob6Sg2nw+Zqfm3Ydgq9cTsACMYBqFa2b91upfg1xs9Sl2i+rSt679/nte
QdKUuGi8BHDnPo9+cm68e9LVpE+BoY26xnDW6rOf3LJMOeRBzkyLc0GWf/9ebpObvZhChnOUh+8U
s64aieN7Yw5fPn+Yk9PP0PD5YwKofwlwU40cQB8wkobyFRzUIWyMM+LQkxFMRMuoiOnRXh+OAg3k
il0RQULWDzHuNkqSMwiyE+cvWkf+hFidgnIbhk7Eid4tNB24tE7NEfufUsYDLyIVjyUROWTp/vOR
O/mG3gVdb3AoDnA/0QWOdzSYWfEmtkuXpX7zeZiT35VJzzA+NItsbRVGwVkaPB/tSXJAd42ccgHT
nbC6r5LkzLw+/aL+RFptGpk6i9IOiATseE8N7C4vjfZfpjWaRkTltDvo1mopGkepKJKBQfOrYFur
1laWBk+2ot3ng3by3bwLszpYRUNZj6ZPmAiPXch02wkUJkKC7edhTr6bd2GUjx9p0NhU3U3mXWfo
P1PsrBXzB1039zMU688jacuKttrREa/9GbjVikcBu4mzhPTiOKTQwHWKvbdGxgloTlR1S+MAV/fc
MHZaLwqc/QP1NhkuJxPk3F0wFW7+vUhqDyuNZHKysqe0aX5PYQlvaLyyKCTMr3aXA2pM6C8Fu2q6
wTyBQp2tbD/aXXu0hRIcB6XtXrXM6B7aTq8OehYmTkHhwJFa+iz9tLaeSx2IoZOlMEk8qxmHQzaF
youExua5HzGfz+y8OHY9QN3Px+f0jvBufJbJ/W69HCL6vpJlR1B2OcaQ+dY/iMEpYWNkW9Bc/3QQ
scDhLHJFlTb0j+G0MjUKbBKEG/T3uWV4iXw9KP+0b9M9szTOKIKc28cgYNnmykCm4ipt62jxSDrv
Rif39fnQnfpWdNIA7Nw61Zb1dWCW+pqJ17GOiYt82MGHVeUzs/dUxkF9H2O1QE9QRLElqxabpHqb
XtaHfAsz7ZKmt01x0DENO+dRdHI+sAkv19XFHdVeRSwMLU060eO6Bpol4Daxo4F1F94vbjHhxTkx
88kxhGCATTQWC0hkP74psstyhOEGS2dKEYmiYIUSwPqH5gfU0n+irOY4uUrmuEYU4Hz0evrNvpH/
71LiDyFWUw4fepVWyZnNeto2MxQU6dZWqjMz7tSy+f45Vu9mEJ3WFw1BMunSr1MXVrLTAQQHdvgP
U/vdgK32ziFr2tQMl0DqY0qPOyI0jEXOPM25d7/aNsOi0Ew0sRg6lT1ljQ2lN7eLtp8/yakTzvsh
Wy5875a3SM8bI9JZCsKAXsyUBv/HUHAv/mFgcl3Qy/15uDPPpK+3ac3yuzxryYio9kEd7ds4MOjm
UPefh1nGf72pvXsqfbWKBhTag2nRdMnzT5wz3SLu94Jjbue3Xte3Z6xrzj2U8nEMKSknVMQYQ1Vc
t4if4vFJM4PN5490LshqJZgDM42U5ZFmMtqmliELBTGAv8t/F2a1FCQiDEWRMenMybxBKjOM7QPi
+f8yyvKw72Zdgs41j1OiCL7SmS8nRzZFWeJMmN9bzGfzYLUgZGWUoEnEpXQBAMkeHd87dDuGY2Zu
YXjp1vekZ5SVXr+bXnKoRJmb37e7bmte/Iu7HbfXP2vG77zWu2fuA6DQ1fICLdgQmZ+4egm/Pv6n
VWOxzzNJc4K9WH3QcWrmgdEzGafgzg50J8H2QTnns39yMv4Jsm7E0oIKLUpDEDN+yhTVVcK3AhDM
51NxmWp/vbx3QVYfcQiuRco5wuD4g7esjB0oHQefhzj3HMrHedhE86iLmRCRJijvIDCiD6Ecz3lj
nguz+nbDPCjUgTguLfwwa+BOhdMmtUPvv3ua1bfrtw11upCn0YY3rProyX9JsnOXuVPPAjaAgifm
pZR6VkNWT81st9g0UdgkiRmaVNdoIuvPEbRO7Uvvw6yGDN1WEDU9d8ZS3dDD6ETttdVcluljgVmN
XZ8xzTv1UNhOgorhlAX5YzXVdHPEvMHk29Sl1DHs5GhZ3/zqXw5zi/kjOBoyFvo6ipqEbTOHMUt4
c6EX+8C+mYN/2IrspfZAhR/T7nUFrtE5yOkzhGQpKbZNim84uqLejjefz7RlEVl/mjQ1LYd7WwjV
XG3jOAxmkejpNyb9t2+QXCBzlV9ivb+lv+RgVulXKTOu4DjdfB731OmbBBm3Fh0S6WIH+PGDDSca
/rBB4bhyiU6RLkLzXr+C1w41BXXUmVPEiTn4IdhqqtOYI+VtTKpMjsn2o5outMtet0mW8AUnT0KR
zwzriRUP4CoxAdwogpa1j0/XtZS3DfxM3DJ+gtq8eJ6cWfBORKBuafNl4dAorHV5SusnO6kthfIU
nVrj8Bycbbw/1aT7IcRqzzVTjEgoQs8u2kjjt6H7CC0TIfhNeg/55Sws88RcxE6ZC5kOmILRW214
BrQZTGMpH2r4NyPy2QzbBQ30LyWJ93HWR1ekTaVMQ8v82w9yOUvYvrvQUpQthrioLn58PtVPLEmE
M9jDcTEwjTWni82vpkJCOHzqwSt2npLBovi3p8KwE29CzCeh1X2ccnbd00yb4fSjPyDtcZNNeDPe
ASV3leN5BNjJ2fcu2OqDKiMNOM9IcXRSHrWocCeaCT8ftWVyrRam3/6j//M4620jmegKlhYFwhh5
czM69rDIbxNstc6FOvkwoJtYBnE/o3/148gFUiWQHfCC5PI1US6nc0YLp38f1xYwKOrf6ZNopKOF
zsDJ7QrNy9IO8VR99/lonfxWAfLgoWLh2PKXHUGigMozm2qZ04tD+OJ+qxzm3ewa22SLruv2TLzl
Ba9fj6lzeFD4WlWyQqsx67XZNCrw460nb9H27aI7w/sPi7n8eXZuLy/7r2goN3nlghVn/YZIl1C7
NXm6xt+kBxwRzX0KJbkn4321cLb+F4X30yEpWcJXwXV9/YBVOWddgOyU8v+0WWy7x719HVz9Z0lq
hHOOwGqeHFEyeP8TcLVlxHbLPlnRLhoDrfoV+KZEL4KloMKc4TNatPIP5U+dtqnOIWUh344B2nKn
GHw5dNIs70OnKqZ+O+mxvzgYqg1C49If6L8w4XPZosJgB8Pf4/LdPpGOCB/aOqhv9bK3XJH41m0R
heYGX+Bsr+IX5+jd3B/HcsZiKhDWdStobeyKEUvlYrTcUS3mG3jzNmq8VHqV6zzeNEaj0p+nx+HO
VCdM1bNcuYiypHG1ZEkU2WO4g2ia3Gpl0cfcZ0S0n6A5/ar1Mbi1x2Dc+UnV7xrcnEnFj8V9ERjl
U5vUyWYO/WAb6cVDbhT4wKiJhnuXPl3mndVtBl0XKA/n4UkEcbcf1Dm7QyZpvUimhWOYYfdDQhOk
n2IT2USNtmt4u8jJke7PXZIoZ5auU2ebBQ1saOxhrMTq6uPQo3IapQx5FsYqpDMPNCFvaE+R8Xpv
XXH8h0wz4UwBB4htxljDQzJzauIyJtworoti6/sXYr7//Hs/tYS9D7E+ChhDSRcanmZ2oe/TgF5f
rTq3hJ2LsRo1plGTtnKE9cK2K471j8X8FgzJRjJpTMbD+7dZ85lz2on0EsbkiJWWI7aNL/XHZWy2
ilyVQo44/4+0M22OGzm29i9CBPblK9ArKZKidukLQhpZ2Pcdv/59inPfmW4Qt2Hp2o5w2IpRdhWy
srIyT54zAeol2/LCyHBbEyYyq/SKaXJvb+Mao8WVvcUhH2pLSaRKXDVPoBI1cK4kOpnXum3oqX8V
vSvvhC6PvtFgfXktLAPo5ToXV5zGkJZclhN7+0X9ZT5P+9CrvOwIAWvitXcQDCOKwpSvlx/VDc/5
X5YMYYOtaeB8zMVFDpGS4kTyCADkvXnHvCbidCMcHt0XoQFGFNgF77fIXlbSfXb5X5PC0y4KNLFV
+bHWQeJRIZpJf++bWnd3mZwfiKaCNu7B0qTz7S+7luRdmhR/fmFyNK3W8UtIIuQ4el+k87lnTsBO
uq//NzOLcyi1ttrFyAhSemKIeW7dsuFmMLfqD6sR7HI5i3PRQF84NgE7qD+08OTeodLzkEJ74cmH
AnaeLc70dXtIKnCh0f+HeOV6+/Jgyrpa4VzE9a753uCcyVF9bz4Zv8RDYzOfWLtroe37x5z484uv
ZfkSzTnQ/VQTp73QbvF3IOyHQ/5OPTFJu6k8tG4PvQgADjYYqOXxSymVK2ypF+QwKttFwWiKOXXw
RlsMIcfMEnqFrfdM4kNeWjbSufIh9YibbDrFXCT1RtRby61tesX/83OWD6AEMpiIQARtm68z3eF/
mCGpdpUeaWqQm+5tl10NsRfGFp92jgO1y2KeCmV2MLsTgxCun6duKfE4Hj7832wtvuvoZ46NXjRc
cZB+nCOhHzobHQpPwezssjEFWqg2uvT7pRoDmKipiE4v7/3FChtn7Jtg6IXz0k9Owl2vMJH4B4Rg
V1YWa7MlpiskgXrNjdZNWmh7g8mtqHTe3sL1o3ixmkW8hsOaSR/Se67haR/cV0cJin03OdeP8R0z
FFvgttXAiaAt1SeVw7HEB5Z5ifiZ3sJ+lJwGWIdjJmDVpDncXtWWlUV4pn6FEIkqNq8811zrGQMv
tTWebltZPVcXa1lEZ0bMwJ7aXAIQRL9NlGYXhN9mSd2rxbxhaS1XYijqn11bxOc2iWNjLFjP2H6J
GDZyNvZrayWLPMW3Bl4UA18l75gF174N/bvRQWm7no+3t0xEvleJCaottgFA1kFl+DoSx0GkllKL
oXb4nM6JOznvoz72hm7fNgepp7/C/3nb5IocIyp7pOX0VDSR+C2iMfqdkRIPbJ4fn7JHYIjxOf0A
KGwXIpprIBOyg5nQodDgWsf/BqK6hnVASwCAqiImLHRrccQCWTPsaWDMQTwOpM8x3aueqHhIzuK9
Pp1UNmBLx3AtDAsEuaOhFaojCXW90dEg54XcByBFumTvMHI9Nqe8gVVN1naQStzeYvHVll/10tgi
VsmZpkFaAOg3mbpz03wJGUCr1Q9x9FhJ5a7p0w13XRtyQDgRRgtaGcD1l3l8IZWUvzoMjgceddqu
OsY/TGSxUyLXn0CMqbxSyRP1cphkF/6jh3HbJmVOvA+gsQmfSfX2jb3JPCZK74tNpAoK8Z1mI6XH
0Mj1F1PDklHGMmeE6awdsr1/Vo7SEV6d31cwp358ZWmRLwMI65iWxlJNMedF/3HHm+ROPuT7fFOZ
fSUUm3wqXpOiqwF90vWyeNbreuozS8T47k8rrAMvb/Jd6TvF/red8NLQsrWhWokGdASa6sl4VA0G
5r4G9SnpvwSa4Ojf8PiVgIwxh+UwUARYe3G8Sj+2W2smMVe6Y6k/SckfFNyuDCyOVKnkSZQaBWxi
kQwB9NhS1itmc6d1LVeZ1j9AWVMwGFJkZ2Cg6SemVhPPRObgflSaeEPWa+V6sCCONQTQHk6HZYED
ZqaiLslovaGZH+bzjGbpBNM9s3fe7W+4sq2iroGkF/+FnM/i3i5oglNlDGZPzf/ThCcwtFuXwdpS
NEF/Cw0ugmtLwses06lD+T1l86fou+hDmW9r9Bu86o0peJN3w8mc3eFe32L0XonHTLm9vIjpC9BH
vD4GZjoNDLrD59LZ73Plh1l+6GSkS8y3ICM3NnFtibpYI50olefH4sRlZe0EbVSiYOI85TmTLR/t
7DDpGzf52qfiKuOVbxL6YWe8XlDr6G05pUYP904CnVDdu3a7JUgtfukiJFoQMTILhes5fK5rG0EW
h2MyqwCp+jn7ZgwNI8NlUAeqOxa1ij5Kr6lfnEGLfnT5hLByjEDN72deVz9BbMPF0xHKpjHR87n3
ev+hL09y9+W2x69V8ik4A+OWQZnQlV98raRrgqzQ4TwQb1NIqE8KJ7o6dDs0QA7dqXPuNwVb1xwE
5XIQGIiXW8rSQUaFKS3f6jgDTOFDBmXDrmUz+BQ7W62WVUtCH52zRp9vWcifRp9p3dAYvEbVv0Mc
eQzz8nPO7K4F1c/tjVy5Z8RLWzZtCrErklaoAziCwcpj1B6lGHuw3bLQajdyjI3YvGqJLrYuw1Cu
gqa4dom+VcKkcThfsIrJ8TEs7pVgw+vWogU9RFUnSIFsWDp+NCnTMBcMPyv+nW82u1jL3Lb7Icvv
ZvRSb2/c2kG+tLXwcLWmVWVo2NL8g9W8yTeLkeKULk/xpYFFUFeMZlazgv0aD+jsoIlx0h6rv6zn
7o1gfgYau3WLrIUNLmYSDqaliVGL0FRnPJU7ndZKClGhJBVHzc8+jlEWeb7cvw2KBlHK+odjbNld
83YLujZLODz9xYVjJD0kOZFJXmVYEE7oZ0gT9pJQ1hnf3f5kax54YWg5vlXoY5kM0Jt5UwGC3u4j
GCiTIZhOI8wdW0XsNf+4NLa4uVANaqohpDsVdukMDxAliKLeyuhfgGdLJ7m0ssh3nAptEDjURi/6
ND4hwjK9C77/rUaMricSwVDEePmn9HHemwfZ3W4Arp04pn/JbmiowDq2+HbqbE65WqMvqMhvuUyg
blK9YnhWGFnwMl+dNw7dWpkckmsVpc+XXs6yiZMUDOCZ0TjgK2eG3W31Wd6nh8JL4LpxMyOCwGNH
88gNNvmnV7/nhWXhxRc3Wm7mkPK15FhydT/FjwZ0wbe9c8vA4vhNaKSEWjENnm/ln6rZOGo5d/Nt
GysngCaOw2MaaL2sLLsMjTmMKmI+o2dmBJGAhm3huD2SdH9gxpCZYCQp5Zm+SEDkcTJ8zSd0DYnm
6p0Mn+FnQcNy28pKvGLI4l8rYkMvvkg2F35l91xdWZQVj3UrWGPysf7UhmjqFBlkUkNqQRjYWtNf
cQft3m3zK9+L0jD4K54xNrosi/hMn5lCp4J6otXe5e3bcusts/atgEGQvwGIgAthsYmOkw1W2JAE
FDJ0pr5lHEwNzbEx+/17GV58FD2QslVf0xE0qRnOMJUOUNmaBoQxYexOgfooF+bh9zcMzjiQbFSx
UD1dRMQRCtTM7HkOtWrCiAJ0ctn4B9+EBh4c+OKkkgNcu4RWIoKCJi8m+totos6N6ve/vQhSMgUE
jGA2gNvg2gJSTmlZ2AFfRUO8LglYQqv1z/83I4tY01l26sQ2n751Pirt97Hf4u8X18Li2nCY8kS6
WnwIaifXq+i6sbGdRhs8FdTjfRozrmTG5Q+6WcW+JM7j0+ZzY8G6HRcNL9a5qT/WdS4dQ02ytsDx
a7n81a9ZHOSkTdNg1Hz0oXYQ3HmNlz75X9sTmeIx3ef8mN3t7f1fDIoZWjJs6xWEjjdFrEAsRn6d
mUnozX7Rfu3GgXk75CAem6qxHqUkyu8lRW0fUtkJBU0gtNhlCPfS5KRPjCkCpbj9q1biiSMkqzQu
Uxgsluc9jZwcpXEwpnJyB/8c8gBbEWslovDi5GVoU4CBOW9xWeuN4sR6zbIT5ViWp8H+NUGWf3sV
KzVNbNgaIAtwna8QVjA5VS1sQORYQQ/TwxCn92VUZ4IDGuQTilk73Ux9OPv9fuPSeRH9WTr1pWnx
0y7vg8op+6aAKMPX7hBIPBnR4PZoqar2s2Z9qiTL08cfY7ZVolhrBVGosywh94E/LTGmk63Vs6MA
HErf2Efk4Y7+eIy89JNAZSrxpkbLyrV3ZW4RHJSsi1upsYE9Ocds+Can72cUBdDu9nTT3vf21zT7
dPubruEirkwuwmrnUDNu657zsh93w7v27Lyf9tCJsUzzPY9FxdM+AS97kj5sGF6LU5dbu/ikEsT9
mqRSLekP+i/ByvNXf5c/kuCdtml5VqMCI4e249jchq/oXIp4bqCQwXX5yMDl5NI+Gj1af7us1MYP
7RAhiKaYBZxoQd6dO9vQ/1Pauf9JBh7+V8KQF2PlWpFvxWrxPZduffmzFt+70lHMq9RMbL5ysE6N
F0qeGFlDUAaB3r22N+AQvM8/asbGZboWLlT2gjaLjGrZMiDBJihJYYtf5whTyKPbRsnO2JpIWd11
AKWiv2OCAF8GJS3QJy20cOfKeQv7qTsUPjzY76bhrRrDf45wQxHuK/oG9dS5ecvkM9K/f+BmZHE6
w9RIs5ja4jqs58jRKoPQC45jV5+1U3JEyXQ379N9cAg34tTatuJd5A60cYmTizRIyqSoyoXER1hZ
M2OU5pcwU/ofWuNvxeItS+J0XQTECtTf3PZsbRJL/W7U1BEQzKC7aQAC8vYWrl1el4ta7OAABFGR
ax4vE2/qpoY3VVP3t02snYOXDJVhgReCl+vVtHGqd3TISIqk4KR35HYTZbiQRk+5gQNbW4xJ54U2
Gf7wik2qlyA5akKyI2VOvAbgKEKpf7AWbmFZxuG5JBcBFQZ7R9JDFRRy9yOU3wzSmWaZG/flxhFe
uytoodJroe/HY2Jhh2xYmoKcIsTf9EVCrV4/MMGyUXdbvQLhLqKxA/aYwuXCp5s6mRWn5fP3Bw3k
WnwwHoViJMpoyD+f6q3ItGKPUQBVsK0wqks7c+nZhZH7bVopnl56wUnMwGuPkC48Tzz+o8NWvrgy
Vok5mrEWBFziQbswB4B18gFDccMX4/eiKJMDHfP7KmyKXZ5FHyLmLl09mwBN5PXbekCmnhLo98wM
1B/Mndh3RU8nGYnQCDpNSIP9voOGoIOANCqrL8wVxneNYn13Murlpq+0+3FOp++ayvTkVqR77dpk
vbSIqNnwEyF+uj5E8jyN1SAqpO2uf0m1ZRuJVDTtzvNDD9v5zn6sNrpgK13na5uL3SvyWuksIRYm
0nvVy3fBXXC0juoOtoINW8Kfr+/Ka1OLMAS3sUIRmJLAXHcMtgWD80aaNGXXRKqONoIC5fAwVr+f
uV9bFZt+EWcTpYASWcBVZ+cpRqVmON+OFq/jOH8/L+eXqQWFYsP13+9bLVLHgMqRIoCF+6eR3AXD
z9smXrgwlzvH3A3Bjtyd6YjF22DIIYirYy77WkNhza3PYFB3suRKnwsPaBN6g9mH5oP2Kd3H37rf
Dx80IIiCcCHSguAteL3APul8yPrp8nF/7POvyufko76TD9p+NL3tSt7adtIjAFdCt5QgsjgDOiTZ
dtWynbxBHrvMuEOxGNYVbasbser4l4YWjg+kr8ikmHtEP/ZvxHCED0Tbjc7iYZD8fvuSPbxY1cL1
lTGvQNPbKF/k3fOsBEip5I/+iJCAlssb18paFLm0tXD4yJhQs224vuTR3vXmtKvqjQtyy8LC5eVK
GxuUcSYv9ZE40o9DsjEBu4IuYr8YTQWKaAvWuIUXGCHNUzNKAFwHe+A+VB3iXT7vem/co82iEgoF
Z+XGKRN/6atTdmF04RFtZkijbwDAyRnQDwO3UZh2GL5WzruKRgGpU9+8s0bETJM/OmLgA3imwk1D
2nl9xJB4D6eIATEeqdYXdT8Dp0fAanIDBgaC3VZLZ+2IMVgMISe15tcahzJUOJMKsNTTJPvRyLRn
LSp2VphtsWC9zm9EfxRmXzoQGu6/zG8y25kDmXaADtefIh/9/qtdfptg1Y+oBkvjIwoof/AJxagT
R02MhC+5hMaISeNWYC2aaeaxkFKtggnAL9W9bzpHPdNOwax9hMkdgjGtPwzR/HXjF6ydDQiHZZMR
NgrDS8TTwLgSFEQJ/TJ32M+7ZK/Gx9ZygRS4vAaZajoE6cYj9KWdvnRc0gbqZWBAdDSjrt0HecN+
ihoHetzdsNc942Sh1/F5QjMejYuH6ON4ir4Fdz2DrzRfvdrV76P3dKUC282TXbKT38R7idfr7vZW
rLrZxa9alAfKJIqdGVJzDxjjnROGn6dJOlTp1uTQyhsVN7uws7ifhnyKmEYVbnY0vkhQIEmP5HLD
zndlJjOaz+lGnFj/wv9/tyF4u97tUGnUKrCwV9jNj2RGkHLwP97eulUTFuPDEBaCM1uGvyxDsIjp
cq6LDnEXRnutrQb26scBvklbAQSg8TLJd5EVtbHhR63Ppe7nn6Lsr0D9NdYbi1gN4jxr/rGxuPQg
QIoSR+tHz3qypz0EMe25YkpBd61nWNzzea+fgONuJdHCrV4dhgurYm8vVpYVXZRqIl2hM89rJ7iL
/Z3jBXsENBzPOob34Z3+Lj0aH/zM3azKrGYVls3tZIvmE62ha+vmWFSTEoQCFusfxw/R3TS4aeoK
xnH51JT7236yEmFJO+nuIvZLpF3mnnFu8w0dwt14+HfaXD5tzZqsOIuiyGR+opmmAvi6XtQ4SDDu
I3Th5Xr1GCMXhADVF0dK399ezcv7ZvHpruwsimnlXAVS2mFHfSHbLVE5G0MdYo8kL92un5GIbMeD
n871ufRHFLDqGh3UvP9axE52RnvhUUKXw1X91t4VMsKhhZRbu05GXGFCL+BQKBKSQZG9OR+yukFU
1GkPMCbPi/56gxDYm+Z0JGlFtCB5Az2AflScUTmGQ7pVy1nzMCos/9h6KbRf+HfVIumDVsz0gq0S
eauJKNeZcRGYj6OtpsRacAVgzk1qwnnL02NxhrssRDaOQWJqB8FJwLzRvyh//Q9nNyIZbrc1TPG6
kuSI1zxgPw1oLafoei8rNaeYreIEutk897Xqpo6zV8qfzSaZ4tpX03TBOIoQqg3m9doSgoixY0es
LdY8h0CUno1DZnliWqRHRvRs3QFGffsHh4n5MNFGghQJOOxiR3VkH2s7Z31ZhKZxHXpj9KUfnm8f
pZWl0Xy3OKoCyfgKmZkltRWWdUhZevymj6o3jBoKGBu8cyvRhw6kwOGjpE55eBHrFH2i65KQEadn
Ednb03RAt2h70m3lNhTkhjifAzMf7avr72S3kzZKkIh7ad7ujRjlv0R6dFqnAP9ve2FW703ZP0iR
6jkd1fepeeTJ7yHOcAe4Z6OUqqy459WPWVwvzTTZiDPyY/TjuAu98K3otCDVpR8+Q57t4TFnZES2
cOCrW0AWTfdOQOeWgV5y0mLuEaGBsDR3q/iT7Py47TArtyaXFcAyxjlg8lhSOxZNq1aR1AzeXLLV
gmS1/yQxtP4lCYYZLRXK7zNz6Q9pM6Ogdtv2yuLgIjPo0JG1G/oSq2GHAURXvmjtQDSjU+na8NOV
w3D19y+uFXP25TyB7x5F64wXVYbmVdSVFneCbW8s5XXtk/cUDxCecZw8uFIWMQUiItjkHHAnzntS
8X18sPbReYASKNltM5gsF6arlIJoFhsglvloS9Cmz/B+YRkBMw9QDMfak6J9BjG/4fHLU74w4izS
3dI0MsvoQ3rGd+Ob5tjea8fpzXaO8WrnsEPRWHkBq0G2vwTwZmnNjd0HFFmfxc6JQ4XI0JvAY7p6
M0tcutzC2HKuAtGtUQ1lv/OqdjhKkDOrCAXe9upXF/XSxuIiS3NrnOeQBdUzUo7p1O+QxLtL2tqz
JbDQwwwrqHHmtH3OZQbEAi1+f/sXrC+SNBSHBDO/xNsUkq2HepZRu3BcC8H6Qst2ty28ioZ/r/Ff
E4s3ntZavVkoUEPL+WMyn83neUep5oDuefQ5eaNCp4i6B5X03Za6xzIMvximiKE4BjCfV+NnchDk
g1zwASXVCyzpaCGZqqEiPOcb7r+6iReGxJ9fpFuTIRVjL+g0R5T0Wh4zCsLZt3dR3JOXae/LWhzV
5LJmnALim2sTeV3HaT9gAvodt68+m9N0mLOHsU3faXOw4ZYrMYMmKhIS8LLR5VzWV+nRBbpfQS5X
5Puyi9Bz3Tnpu9sLWtkzYIw0MKCcYcZMW+yZLE8FavSkw2jrVYwgzmG0sYpVC2QdFMtoa72aBIzt
OYFoGyjZPL3PhCRgu4G7W/NsHIsZBgiC+CbLrrOed5UxmMgNI/hlykf9TocAxd6F2d6MqH6rO0Tr
KUQmuy1evlcpN+7AWD+FT2YBLYbLxBe88Li66Sq5lNIXzkwD4fZefk5iY18WI5K1yIo7nq09yHAZ
NPLBllD0nPe//fmufsDivhxN9DsLnZpnBDmPTYc1VzcO1doa8Qx4XkTL7nUTN8nDuaQj3XrJJ9S/
HhGl31v7jA6cJ+9EyXOzB6q9OmPcKbJCJARVh1suctW8L/Qki3KFsWb0h/R9mbuiE8qc5bH+1BCj
N9PW1weNNArYgphYEjx6i0xAcao46FASpEz0aEet52T3VvC7fQVEgGUhVqUQobTXDE9oAOVp7BeK
10FHkAzmboaKJe4ParkJ7lZXdvDS1CLUm1BgdtGcw+30Rnovhsz8HWzwh+QtOlybMKrX4Z11EUKY
g2W4+RXaxwpNH9ALGMtg+DYXT0VF0Uh+cMbj73o6bQbeYYAtBQvmMvPUmiZv2jDtacsgqomEPSqI
6hahwyvom/hIDNtSKSS3Nl+BaBQjb1F1hD3UyOJ3pWF9cWz0mfYlsrYNE2aBrLgJGutbU15rDnhh
dsmQUbbNMDMFhRS8PbksdF/QsW7ULZ2YlcSN5YlhYpUFAkdaxKusQRTOQcGYgoRO8WUf3YHL2CHf
Ybx0L8yN6LQSO7DH7SIECei7LrvkydyjrAVLlwfV+QS87SCSRcuTnyaHqq8KkZq/ZXLN9y9Nij+/
DMmKMkwVytSMMUNMNv6MD/2ph0dmPJaz226Gjte3G84CHSYdIQYCXjlMrjVJI1WlApMTopWVCZrV
b+rTbd9fOWLwfAhWWzGNSIXnek1x3mpy6zi9N42K8rFoNetOsuXA69RaK73ICvTvtw2uOcqFRcgy
ri06jTqhsg2zCTO3tCngKshdGNa8eV8guL7dz1s5AFf2FnmV7WsJrC3YE20RhVaMJbvVR/tttRPQ
5ejQVNw0W4np6+eSc2V04SpBhVxoYA1/g3qUU3sy4F+oj1sX2pqL8N3I36Dbk2FlvN5LvzSVZsgi
SqXwv2nfom2GiRWf594C+UcKwuj+MjY6Y9RHZoUF/SjgpPGBLpYOHYFzJ9i9qq3u69qCuF5Q5AZi
AKHEIoqYbZgoaoyyiW/1J1upnqVma/BlzeMvTYg/vzjFZjXpVikaRWWflq5mpx8lO/0pK9IBOrNu
9wfeDl+qqjKOIGpkiy+E9vtUTgXvZiCaZ4Gb98/5feo6x+Ig7bbaOau7xwy2KDsgDLt8QgRNmyWW
Q7JhSu/z9of9u4PRXGEKER4eYCKT4By53rqm0UfbN4jxahjfVfMv1Y82YuzaYRVtWxnia1rTS67K
1DcVCKl5BFUzoxuTNj2ndXw2pWDju7wotF2/tsiWxFwSxRkah8vrgxgk9QrINS9Tszt7HB7QG4k8
tOiBfH62g/tJ/Y/an4rhM8X7nTSy5LEC7v+ml+9mK34/QkepdNoBCXOn+1qGPHcpid/2nbWvCfqF
H8d/Xtd1EFjMCllSOq+OMyinInrlG8F/bbcvLCyLOqMfNqDYeAWGis4A6/y1NqcTH2cDq7lmRlzR
TDAxWPxqSioeUriSW9DR5fA50e9TJIgVZ2s0b+VYqyTBTE2AbWQcexHmy5ZZn7BkQCVRw+EQx2p7
iLI229l0AhHsDrY0DdbsKQ7QYKDI1PmWZ0G3QzPzOwmIcFfuh+ItrziEqqeDpCobjf0VP1AvLYk/
vwhYAVzSWpJBsVaksAq153Zr6nvtSia/BmdD8Ze5ryXwZFKSOZvkguLuU1e7ybvhGO4SasCekBBS
NxuJr1rCxJEre8JhLlbUdoNShjP2hF7RvFPc6lh+7r7Sr+92FM/hBhi7/e3DtPa5eE0jzoqKHYPM
izzHseY56AukZ1EgdfXoWyy9j7R9BiPGbTsrvg518T92tEV2Iy5SaDE1Wi5Jb6AAZgHlbspDZ0Yb
Z1c8tBYB7MrQwt9RDmdIVKW6Es0BCNf+SZPzXTWHx0Kt90au7pvR2FjbSlKDScoS4olJ0rj4bGmb
DpoqMI5qUe/M+GdWfkD0bFQ+hO19lT8Zm2d61VEuLS7uarV2EkfSGvGo8I9JuqvfC8ccDrTM3Pmh
+2+AxGunDdyhw6A0FwQAnmvfrBUpCfw6I+AjW+AycfBpzpyft51k9cBRrWRkRMwiMaZ4bURyarNk
ZKTzZKsLvkZWbp7U3mw/hWri/4onvz8H6Gp7U0N/IrP8+TzOef2pUHLrs9GWW6Hz1eyQOI/M2Ym3
KT2LV8wxVeRkBoPMgzd2LkEAmBb123Bn7ozMhXTYtetd+igITv+LiZ7VA3NhWySgF7EgGlq+sgwc
OD5HvzKBak1OldefKmRw6l8QmH1NDpvNV/ERl4fHEN+XyiRZ5rI/UzPuZkkxYPHc6GuUUx2j3MVJ
Id1ZTpvzmguCX3OpdO+CniE/tHrgwcgU302ToPlcWEnncrjeBmMJ72QfI80zgxmd+8Q+MfWanCNG
uO98TYJt22/VXZ6nIz1K3Sb2NOFjHaCdWBta6EUD6UZQyPIZzdP73hoNr86NpPSkUjV/Fr5svfHl
jAm5ckzixmsVE8C+ZPnJ3u787M5syuIkp2MfuEwMFlQB1UhxdX3QdoM+2A9pYgZf9CHLbIaF5eEp
cBL5ru1mlhU7fNkNn97Y0yUiwe7UTHIklSfP7H9zmuHnAFO82xop4DI7PQzcYK7mt1DR4WBTPm4J
K73iHRBeTN5LVQ/uSv69CPGtFWR+kfID8ONd8WhSqx1PjOdH4H3S07Sz76WztnWS1+4Vg+oUU2X0
e2lcXbtvFk25ZM9USeM32of8jUl3rLpDGfpAamkyDBXRCy69+ONWTrUWpi7tiuvh4tgUlVUgxOe0
XhY/2MXHMN1iz1w34DDjClcnvPiLEGW0CVPnudXCvPUwx1+CIdxyGHGyXx1CE+5A5pcZe1mm4Mo4
t4qvtjSmzvZR280n+41J6eZvaohNfKC4D29ZW8SZbJ6kPBPWZMS7Bbg2v8/OGm3FP2nIimYBcCxB
ekQJZ+GIudWFrVQjkGdNj9lwKtTADaznjeO2vp5/jCxzd9kK1VIvMCLKKMquorL8Pwqg0aH4fNvY
qi/8u6Blbh3kGTpvhtF6gfEhMSc35Kl028JaOY/XHkwKgveCetcit9DH2QoaI6bRAlerc4gPkjc/
dodeoGXvOzfYWJE4lq+8gZ6UJRBU0HYvzGlBEfm8yhmlkPp9FD801Ze+fSc7jSttZderm8ccmQ25
HFruS1huVqLd5GisTPOPYf+9bTb0h9TVEHRhYBEKtLJuCyNpEAxrjYMGD0XZfmjy5G2lHWbmMQP1
Z4V2bSaNQOLAIMKPHOfv5+y73/8Kp/dl9BhoNYrYeyew0BD/oc2npv1aaTtDUo+xvAXzWLvvgWb/
sx2Lw1GTs85OqXFNKKdJ+k+rP29Kh67lqf+agCX0OjYqddDSAqJpJ9R3/i6+mQeovvd/4LOgu0WT
UyFvWqI8KSONM3W5FpC38+QfdU87xU/Rg3GsH/0f0mZNcS3jJ6QwCEHK+LrLIyWlxjxdD/pHYuxB
eVv179XwlI7f0uxzN727vbg1r700tnCqqNcgZ5Q4IEmjHJ1JvYfpZONdu3YGuakFiysdTqYDrj9T
qiAnk8ol8qvqfziNBxOtjMEnG57c1tkS/l1NuRFSgyUXkVxSv8WJdzLR+pkibuUH5LJqBoijj+m9
7lDJFBPE0gbaaG3/bN0S6TSEp6/eSkrvz2iP8LGS0DqV3fim69uN/VsxQS9TtSgrMqfMxMr1/mlw
W2tm6NP9bpUPdW+AdDbM+XzbD9YCM1ZIbARnC0+WhSNUYz0AIQh7rz04T8YhPSQPwdHAycOTfIIE
faNWtBLMNLI4QfH4AgRbhIco65t+0ikNFPnbpjNgo833fvHNsDe+zwouh8xGSNTgfFQElmzdQ8zb
oFYZpgPB98a5D+GJ5S7dNW+zTX3mtQ9FXeqlYgqVyUsAv8jVRpV8fqrJ1SLzkKeV28hbM6NruyY4
VTUGIAQ0e+kKuj1Mtlp0XjiqR6uxdrGZu4EpHQQh4YZDrCQe0J8I+jkEurhCF7ZsRjRVwG2tF/ZA
EUKVZ3h81MfEDZvuTZUcQb51rtP43/xcR3Fni5BZX3lnXNkXu32xm4UxZW2UhmB+Aic/53beHu0y
Kk5tVFGUTfomezJGR7kD3DC4VVjLrm2k6ZeybKx3UVCZd4WfdrtSKdqzZUjK49TnkB4nWvkmY5Tj
XQtj1GG2o86LGz0/S00Nc2pWOucqQFo9buRfhVFVkBdLnf6YQGqlhHT/Qro038AEBXdZN6iHGbJl
17bl6eBPqnM/zZPzUyq61KuDxDp3isaUd5JvJAKrLn35ZRYhTirLIaOfSAJ9F5ysU7DnwXUc3uj3
/8WzfSV55yvgb8AOqKEvX9CV4mshuoq9J92bR+vQPOSt+1K/E2HBOgc/bnvd2hGiDs6LhxuDPtci
CtVpLllmxWvEn+jxSg56RFuVuzUTUB6Dk4O5AI1aseILv+pHPxgkEzCRowSuHP6swy+317CS+VD7
/tfA4uDkvR0FvUz72Ar6ybWT/IATfjQzbcPO1kIWB0RpyoqmCRG7rOMHLQ7PTbbFWbAWby6XsvA0
5C61pExp0+mzc6K36hqy8pQ0p1Q53N6zrbWIH3LxUdrU6TrI8jpvkr/12dG0NwQvVv5+0DkATiHY
og60fL6rCCOZUUCPPamik2KUZ93e4tNeyzzIchj3gFMNBzZFHnSxhsIuNKsedeamAR0BI+O48NYt
Xd089XvByr9V3hKHYfG4uTK4OCyl0ZlDEgCbGXSqH/qzHL8N5a9JKv7H9zbamOd/JUJA3UUw8cD0
wMQTqLWFX0e+os/6yDeigndS3Ojb+D7+aTJAYe+Yf6xd/0vttg9+4JbPKMR4v+0gkD0w3GBQunzN
3z3YBKJurlGwbg+dn3thKe9uW1jZzSsLi92c57G02pCykjV2d2FFlR3ExmmqrINcRx8auzqnjb4R
yldCxZXNRRZUTnIWFjZkTpHhnK1+uEtlVDBT7Xh7aSvH+NLMy1V74Zl6k+tw8WHGmuz/2LlzSBhI
Kbvg3BvOu9um1i4ncH6C/FwGhQwO+foU9AX0xgxktCBn5Z01DOiTWl/7UHW1PjjNXLi7Jjcr9tQ6
Zkn4kaLpxmLXMtmrX7CIi8CuIz1yKvllZMr0oj0DRe8ElkEM5aVe/3VjxSuxhfIMGhywn3Ael1gG
RijSGLljUaHpd+VboXzwIhdGS9IFLecFh62pxzW3ISeD5AV8oygNXe+xlhTJbPiiyWW8k2LHnc1D
Nv21sayVm1/kzP8YWYRkRnNao5T89mVZIBrgzXWlPci8Y77PcncrmK1+NqSjSW6FdjyEENeLissG
GnGNRF3MnvX1k/M53En0gPRDdtCtJ7KNjQO/FrDBIPxrcXHih5npsxhiRWYd5F/jeT71LkxuE4p2
YghhCyq09tHAN/Kg12lbA2S/Xl9pqqNWmuKjxe8k56uEoEPRK1vPuLWvdmll4fx+WiVMIdQdEyl/
08LJZzGopCLSB6HMRlBe69sBzPx3TQtHHGKtbhgXZbDCcMtzeYjp2jnfp6/DITxl1MPRQXx72y3X
DtulxaVX5lIXWOpAOz756IRPmrXx96/Gr0sDCzfkyZN2cDMQkpXmsR4VlKrpX+ek2l27s8z0niLp
wR6a3aQmjBLmG/XetVANCJ3xDR2MA8+8ay9htj/uiqmjijhUO83xz0FlvBv0+jQ7m/QJax5JFRZQ
IO996GYXhRl1LuLOGSgsiNKy5DZkxB5UBj5iQgPqleUzusWJ7W7V01bNcgzgqWa2jQhzvURTMiRD
HQUKobS9SJ+fC8W1gmkj41uzInI9Rh/4FzOt11YSxOv6oOKpXPvzLs18poM/SiQnt91xrRklkAag
Nh1wxazm2kwbxUmraSTh/aEP98YhunM89Un98HfPYfpMMWC3FSpfsLyLxI8HmVBGgrvOYKz02uiY
5Eo/m2bLtEI1vc3iCg0+WcmS/WhFjAqnjlI3u0LJfN9FKyQvPROlUgkIlDald9k4Osi7akSiJB+T
e1VAvb2+UftDaOZDChOJLdcHWC1VCfGxzglcI4ybEwJ10bmLlK6/459r/x9pX9Zcp86s/YtUxSy4
ZVqT55XY8b6hHDthFiDEIH79eXC+780ypsw5+72NU24DUqvV/Qx39pCL6zJO2v00UAcDQNn63Kh7
l0RU9UoRDXvbIeLkRNx244RDGazlSlAqFjowThP/qmRhu5AmHkJroOp9a1k7rg6AG+ZJX89kzzGY
KirPZl1JxTXiRl5FJEt/ahkhIc/GxNNZmm8JSK1tQHDswRpQZ3+VpahwDjFjO5MAPwzmD51zNzEV
lwx7hz5urJy1TD0LOqJuwGbHXfTjRyxMreGFg9NH2zmvFAsH5jcu5VCBQcD/s2Q6iveZ1vKfaIu8
OXbtWPU9olFJfirkmBLl59cPtJaZLyMsdoI6lDoHhh/d+Cz1zPEg8o0Aq6cNrDEg0qcAaflJKXlo
Y1UfCG7uCZyeaq8+6H5+b91pndtwv0mQsiAVFP6bmwdkVmboLRqg9hJsCRyRZoAmgParzbMrqpcM
GEHRbhQja7cP8J3R8wdKAUDcxdsDArKKWINuV4f7131pF8zD6Bw7N2d5UIuUnCiIW0PXQI7h6+/2
fm9bZpPL0It83MGIgZQlrlblEB/qjoalU/sCDMmyfeu6NOzYldnP/6L5paF7veyAl2EVZCWlR2B1
rOaKH+WDa/FjBO+9HEPDOMGxMTO05ZOuca80fxrqDVxAvKK71Tk0BaJfWvZMM+YXDtsoStY28OXj
LJJjrqQJy7gBG4RSu9ENcVXU6j1RzGdSbGnirp0xF6HsxQCq1KRgSYPKn7XXZfSPAVpR9PD111kD
sAK+gtkJTNUglWBoH9OEVLhT8gnQKAH1BfjrJPADfkZp59W5V4QkaHwtpC98x13tjCuOJ2as+1ap
PL+zxRL58EcsatfSGlhvqvgj5kkbC/9oV26TqLbCLIvXyGllzZF7xQSxufyuL1u30U5dvqfa3koe
mmwL6jZvq68ebJGE7ay1RZ1BPc0uk3sjna4sOpwiRz91prVPEmWjultZMB/e4yILg6JTa+nc3qyH
E6kOoBduypmuFbDz5RsCXDNaBSTTjwumTcvB6UYUsNmBf6vD6ADxRbf6xo7bvOrVx7kItcgcZZMb
o0GQGmEffVSS9jGtqR8Pw8YAbCvMYke3tVUpsscT6TnuZ8kuRUkSJ1uX6pW8cfnelk2StoUXr5pB
N7WSWe110jr24/SthStvq5Tfvt7VawsdXSy4JELiAXoaiyeCrEOaTDZO41kLFhLz0IK1IERoHr4O
s3IkQ1EfI3KwS8GdXdYyCYo1p1AJwENWAuWRro69shs3Tq61EvhDlMWihlFq5wgCc9I/9l/srF5l
b3OS4EFW3xCQb7r9tIXz3Xq0xSo3OHG6pDRAcy8g3Vc+RPbGu1vj8X14rMXirmVd0ErLlP/X7ozR
RkKliq+0Re5ZW96XX2mxGEYWjYZsYMZsGqhrkWQLINnzcmMTreaFizBL3F4l63Tk/QCDdC297ct6
X1k/hvRG7b6XabzTGNuZuWf0Z0XZGsGu7azLyIt7Jit0JL4Kk0TcKqCbnoALlkFHTfVU/SAABbfC
PNTYYTAO5dN/tQHeO0AXjc+OZVWUFYjsTNR41I2SBn1mGhtXzbVG0uVSeW9tXYSJKqkTIEUxkNux
wzvmrA4AqGn9PmABOTjdxtpcXTFQdp5L4ZlrsVwx3BzrosD9r9Cwy2jhgnN6ExnlRsd/tfYAZxC1
L8Ul99MVxdBwhy5rOPCyInReizf2TJ7yYxLmGKHPRD7TG78r3+C+xAPth/QhtuVv6dGuHdAaRt4A
VYHw9Kn6liWaPapECqunR2r9VOsj1BxPnD3wZmvYtb5DLmItSq2460gJ0hjICsd0bzpQss69pnLn
DCbN3Rbzf/5Iy9Lj8skWNRUv4z6nnAGoeBSHdtfvhxBku93WC1zPY7g2mUCtzozdRRxloKOdVjqa
BWEG+aLoAKMIt74xNukeq6sSRO4Z5wl3lGXHRclh5hATdP4lmaJ9rGviqNYMo1za5xvJbDX7/w21
BEVqelwSq8EGYNW1iPMDseONCOt7+iLEImlBf1xLO4GCA9va3s2MyPg6vtJuldD04Ba6dYjOv+7T
agA8fsaSqrilL84z4dSDsAp8JdPt/eqhDPq9gD5C8VActxbe+oq4iLU42YAfwICmwdnZJU9je1LG
m6Q5WroMze57M467Lqv8xNxIxavL/SLoImcN1RhrJXDhnuO8ghgERC44/2Gh5t2jXehPWa+qx7GH
SFqLcvy/fLtLsoetl3YlMrzdmRs83LBQ7GdBfLC59snGwlk97ED3UQAUBCZsCXCtKBt7e8h6TyMB
9onL7cjX4I0emXb49eG2vt/+RlrUXY6VCKdosN/MAdQN2I70VwKdvK+DrO00IOaQ+2ev1U+oVjn0
HTN6DoUr+83Szh23NgKsrYvLAIvF2A68r/IOAbSdfcyPHGnwfyMrt/ZZQOBDDoTWIMWn+XgrgsFD
2ScVPgvrmzu0Eq9tMz3Eo/YWxx3d6KisVsSXwRZfhkuzBBkVnME2AKUzqV3yY9ZJ6sGoZo+2C7Fp
YbkaUHVff6u1BhnVgUNEbEeFE8IiZ8kiM0d13tjZQfMST5O7zNjbfosWQQm/HNyfAvg0bDXI5i+0
TF2XURfH5pSlvVarKZaIGRQg+VP9oHSOa0fHYtwN2tZDzufVp3BgYsxHDDS0l8VWW3UTy0cs++HY
+3r4R5kkfa9HxC721X8xEIJO09948w65KO5EJBstUvB4c+1qzZ9xZsZPHqDG13zYWjqr+83CKsVM
ATRye7EdCqYwMvLZbg6ZqtyzO+ZXQGe70y5+A2XTN/tgc4q3+kYhvonxBZjSn0YlU9lTM+90dDjP
s+UOC+OgI+7QuRhiBGynPm+hvNYX6t+Iy/N7aIea9h0krNXz3FEqg3KnpTu07PBW5b55Ildbtayx
ukovQi72Ru/EtjJWAodeqlZ7vXCioIgcca2ZbcS9CjPMob2pdS917loa/qg1prtaLUu0sscaRfbQ
5n5X0SwwBt66GjCPQVYlaNOaecafhJhKX4khvVYZEtiYUU/8ph2UwKKE4P+0DbxQx8k4K3nyq7IG
B0pw2kOv6PItUxj3OrNodh2U4+6o0WcPyUB4gd9M9EfGocbndjFkf+0pwruK43GvdGreugbEsK87
5LzM70q9yt2pACTebwejaIOvU8vaWYMxIQScoCEPEenFHlfjbGzLAQeo1I42RMYj4U+O8y8ONICc
IXII92HA7Od1erHTCJqfYOejqrNbMO84cyU4ck5BN55l7ShAcgT4eFZg+2QpJCwj7zBLgMsVUFoY
TLmDepob1rAV3NrN82tZ5ioDANRZ+ArQuGVXv+gtyJUJidd25Ad++6em6w4vicu9rTbC6qZCswdC
YlCHBm93scLJqNT6lKIb3b92AalcuK6oEL2CUOsPQYI/w5EtUMNaugKLFnBxEEshMreo6pJB6jwa
VbA8lOS6G2zFryNFbJQIq7W4AXA9GDzAvX5yP+umRIe0IWqE8RWq9+/is93r5MEYLoxD0/96qa9e
A+eG+8wgAH9g2UCVWmRaUsU10Nil++4a00pXPc6WzWyTWrK2FJGT4H0BHVH1E1hqUiNTkAEHNlXy
W7sTroJJJ4FZtDGNG3XpJ1cZTAABFvoba3GOFbplQS0BsZKr3o/3GCj4870zwbR/ZuOnnsQVXnjE
37rbrK2R+aSmOvR8oSyy2Naip0XOHWjkcAOk/x6yTcW3rz/ZWnaCYomNLoWDEdoSDzWVbZmkSgvP
OM0MKGGu3mWHLKMb63DtQS7DLMq6PAYiKmo76aW9ZfncaVQfiCX/62dZXeyXURY3QaiBlIacozh6
YBx1P/MTP4k8tfDprvLlvtoqV9cW4WXARclhlX1J1AGs8ByqGhE5J1PnjnnsQv1y49HmL71Mh+Cv
KCBNYryOy/XHBE/RYoe0AE6RWQ8i3b9LQmU/u9cZUpaG+h2URb+OuLowoMw7y23CP255ojhTBlkx
lUvPbO4H6w5qFJ5Dko3zZHVZXASZf35xbBmwgoaqBt5WPyrHplQeLb0+fP0cq5/oIsTixTUyTUBr
beByQO3cFeQes4MT4dG1sXWp3HqYxRofQZqwuYOHUWROXS13YvAZt0BWK5/FhreAA0VIXC2R0T++
MT3iAy1xbngWuzPYgxxx/d+4Jqz0DT+EWDwHJsBaLu0BPWdhRXsN7pmaa3Y5DWimj27UVO1Vokbx
Vid4pY3zIexi82Z5yRymQXBgLmsz56ifBC60ODySqzzcAlKt6Tl8iLbYuUirlToUOG9n5OksOpX5
Mxfmmsauo7zTnDRf2eeT3/2ctnz/Vu7tsCLFV6QWlKJQsH38hqVS5rUyC0UXMxp8D67YTg/q3ZZD
5+p3xMEPHRnArD6pyDXQ8aREMYBnVM55pVl+nOSnukivpC72Sb+p47yy/vFYf+MtiiijAYMRGRhX
kS6bftSg/d/Eleg3CsPVDXARZVFOdwqBkXWD1VmIXVmeoNvoWt3WxXWl+IReroLuPQaNn91cSapH
hdahg0n2MxdhNjoowIX/g27d+k5Q+8UHXyT32bwLFgsqzLxAvvy4IKo018ZyzAElowb8O2JjN+kY
ZNkO7uTsvu1bV8DPTlMS5a4zS+YPWlH+41TKg0bkT1BXfAJYP0vGX82Q3GXNBLhYEQizOuda27q9
+QvGHrvGGksfDnWl10ADyu0lv9HHxBUKHJcb7UHNOuZaqf2sQ1MrcGoKhZE239mD5gtai31nAcMZ
TVcNsCyJLndFHslr1IDKdW2ZzHUs0rmmMU0uxO9fujF6K7taD+LYzr0SzAffMAorBAbJ9HONZh7w
hZWLPPfdzmnlKVH6M2Mk9coieisAZwvzkUP6G/gkKR1PDtLwTC3vQlv2RkgxwnxJm1r4eWM9qhHV
IBgan+uRqEEmrZd8jLivG7EveNR+1/Limle4SMYYd1a0O4DZ7upFc6YyH117FDFUw/RwsKLR7w0B
2tqIgzxq9nkHR7GM3OCICoY0CxOiHM2eBYVZfZO5eS2U7NoqlcpTlepJUwCQ7AblSOlwO8b1HgzA
q0qzH3NMWE3JD5rZ7WJuTLDTAkJP9icb9QJqoHtOU9wLhxT9LvGba13sJlQ/GUZ6bnj5qBZm7No1
weYt9k3dXk21IG6VQ61Dd4DudkZykzUabtQttM+Irk/+1Cr83mY0/+HQ/tsEfUy3lqMEuQQN1R2v
aeaLyWi8NIl1ryDoWkdxnO8U1sY3ahr/6vRWda0IdyDCxgCk2dJteglIrQUWHzAfuofbuHqME7mP
SXtUkzxy+7ytApPzFo1w/afaF091odxXhn1tUTQJIcv83WB5DhUW7Qoob/Go1zVY+LD7c6k9+bRR
jpbWHrSxhpyheh2ZULcBoAD/Q/0JD5SfGj720DtnrJbMs/h4D4frQJ3K4UBBVXQ1e2zcpJK4tBll
HyDtBn1XnvSEP1vNlAb4dJNbTMBLyrG96xk5cz5lPm5MwGARU/+WVngiNbLsfTMm//RQcvD6pGu9
Ccirq7YjShhrTXbXy6TyhVY5QHbpb2Y21n5bEXpdlhPbo1Ud7SuA0X5hamO4UezAKFG1w9YQ1Ww8
wDwjkg/4c45Jp/wC1+jU291P2D28wdz4V+vEWJ49fN3z0bnWhBOAi/Fk69WZZRPxlRGY6VR1zvrE
gy5Lf2G+cpUW5jET/EaU+s/epk+UyJPaq20IK+qHTEMfhPLuQQPws1Csq0pt/CTVDzBlOKcSglFK
u0uTiLmG3t0rqXGtm80EV5DmQSQEq1AbrwyYhTPVvAMW+awP6bfRcDIMhLMgyp232mlPJejVAHzU
Rye1fKOHdoJUdjlBK9PushvbgJvKkOTnRG9uy4q/qEKp3No0gKjnYLJAaI16XeGAYVLlVyBRPtA0
ZwHQ/g9Gal6DAW24Ga92ptmDgF5OP4ZGZ4BhFtAJIsldnbfURfVa++hEQ9+2FzAyiqgFe0oG6aDG
np7jobxpdfaUmdngDrQ5UsHOQmn7fdwncCHN0JAcpgzOU0BF2g7jblbCZDpGlyPISBMUOtsPmGAy
Me0j3SRuX+m/YZmneBCaPjajxV1dSX40xnCGOXgA/uu5iSvk6wze0dp4XVhI3GpXK09Oqp6zSC/d
Af0t3CXLvZbRX61RgP3VVT+KRH+0EwcAzUyXgabV+7EeQtJ2gxsRJKxc5VjBaZZ5rVZe8wK8Ycwu
dFcpsAMxCXK1SZ5qidpFcDjXGVDRGODoFLdhJiwINteBIDps3hJ9l6bTGPCmuYPY24use9ODy07v
5q1xJlWuuRqNC7eltIY2G/CouVm9lBG9tpzun0xPkDcaeaAi+40vMwTAnFmu0eN9j2LiXmLlMV6N
ZYakrwKMWDwO2EStGw96Ur1ErelNeedPnX4LDaZQpbwO4TOYBKqRX0GaFQlY3ulE/ZU53cOgEVdP
nJsCwC9XS7R/ugHkSadu4YdGUACMClCReu6UwGhjIxKjtty47tHqjaDYMQq7NFwtNaDRq5dQ04Pc
XFsNvopkOsJ9nfWBE+FfHS2DsJWdP+F1wm+xb28LR95XpH4Vg6zhqGX9zAluDoOFL2WMBQmmFlMI
ZpMbFXh8r5ZG68rEuCd2CQBI+6CW/HWo6LHEXb3nxpUGuLjLS/WtK9ib4qBNSsWDVSi+VJofUZ6/
Zj0anqnESjQ5asGkp7/0jLe3BsP+zJGxbfnqULnLTflitZYKw57oiONGuIlCzl2X/bCcIsTkUQ2E
0Bu/Qo9rx5XacJsofhqEuCmIcaXS9tWsjJ/ox4+BomgvfUzqsB/T2C1T8y5KyS9btXepxXZMzZ+g
3IFzUbXvABo+aul00FIa7UezzV2tyq81AxIUWBWTayTlk0KmvSDjfZ+VuxygVQbeh6MVV6Yt3gqq
VGEW0fqa1ZQfeUn1H0PrNGihoMm4q0tWhpEYtRclytBUUUdyyqo+P6E5Bm/0Qb4wyeBWMdnmue+M
7lHT6+q6oLZykCD5u4MY2CtqNXns4giGEzFgyEFvN79t+NPD7oDW1sNYT/KBmVp3PcTS2hU1K84F
zuV9GhlAhjatc0cGWKh10cR+guBsM7et81m0TOeFO6LVDPUSE8K3dpzlvcvJ6MwN47kfJCzzTilV
dKijIr7lbT4eudr0JyAHdN/GEa9AB21QfUUoNaxDaS/3TBQlyjqRulmUZnib0FK3e/nYZuZRcaAr
SUfQkY2AGljoDOcAfJ5eUwVd9q6ku75ydrWR3sI9E6VWxxK3UUqMxXK/mMiR5Gi9t7W4jfqh2Pea
oh2LqTuQDupbulGXPqtL9UoqyjNaPWEyRZ7V40BDgynqahe6foGQ6v1QD36ssGfK2lM78aPZqo03
WhAnyxmmpNwobiw7Sj27s4OUF40v7epOKBQqrOPvIje0Kz1tdLcTNpq1WvYUaVbt51x8Z0qXHySF
hF2Z6NqBAxbuylE4e57UKvY+z7wJe3TfYCe4jKCnUZX1FAwZ/1aqonpURF+eOqWqwibKm8Dua9vl
SqNeG+YICVrRMC8ftPzINLQg7aqCjKXoToIDeGBBPm9Em9AnU1sGTYGFOuX3MAFKfN6XMY6ZKXbV
kd9SIDDcjovchefZD0MDxkuClds5rd8UCSCOnGONyFuDtrFPewZjWD1vbqeGAUgnoW1gvkyq+SzG
GH5llSeTNrRpkwd91CbuNOSlp7J4cqepbE5pVz5Rk59ZVV1r5ZS64PAfeNEFY3W2ue0zU/rTqOwl
jiIXmwtSrbFj+Y6TvvTCEFDJ+JXX2K9le3YGtQoaZu8kDmIStXtz0G7RVQkrhYEWaxYukAvY0RmO
zRjgf0xnxj5/Ya3BMZHp3nrTQgpBm8xE0wxGGR3HGU0qb5jE2a5rGF1FpnQZxXUrIu3v3DS/U8j9
WVpyAsH9ccrkdzIpYWeY3wZtSk4wtMX9ttf3qlS/QVUsPTl1/IYjlB4m6Bt5RWzHmKtq0i9aDbSA
pPle9FC9i+FzDsIKvy3NpN5JcJU9pA1gmLpCdeUgvsdt/JAaULgseMAiZXCVGqITArp9UTtcOSrc
/RwrdCK2Aw3mqs+018jGAIjE0uc0OieWdY/Bxg2gbHt0RfdZy5x9rGQ7PtLTYCo/9FIoAYZQNYQt
zecYhSDYa9AwLLHUMwgMinMfEb+hkUty4rI6DiOkMch0u3HOcavKkuu2H0kg2+ieNe0bDturYohD
QKQoRHZR8yfxr8iRTkC4nuMiMtzX45wyq13TGwDNcoArGCxMDDohYfNw7sO5bVe/NESb3NrJUYkp
D+VET6jxf0dOxm7UCi70PbnP68S3MaRBOc5Ud6hifWcTU7hmaTaurY8FDngHaMwC7z7rNeQ2hQgX
QD/gqFBebdzU19qxH661iz6HIXBcThxpcuqU1wFiSV4B1RGXVtPzADf7prSCTM89laiqq/P0NKTg
6plsQy5nrS1xeble9BhFG0UmhyecNzrT3kRCb4mx0St978N/dYH/1JVrskwtAZb8ozSXBv1PcRIu
QMoAvVp0U7F/rbVjoFdgzkxxIDIWvTIxZiypM0x1ZJ25hvoW9bU3lr+4dTfYtv91A3X1/UHKBgIm
sxLrUhaYNwrUa1ocIFggE06tLtvSid6IsBQEhsZnMUiKdQKSwp1SU/KNZVr8+F89hr7oTjnNYKN6
bieYYTBs3V29KTK31jTCcPT/vyh90cXBPYYWgC8p7y36GUQy0+ffHdnZ9bi3Dn/43wm9A60RZl9Z
wLytmeL6ltMh/wIBARVCGouF2EjIoiaqKsAkOzKQvGaRQPQ+JijChFUYM/e/jrjoFpuZBl+WJJ5n
YkPQPsyNVBwtD9WhChXxbwiwsDMxgF+BbfCsx/2xU8bZMMhKxwA6NZgP4qartu1JZBvo3bUe42WU
Tylj6PsMHnuQC3w1bTQ9IogDdtZGflzt+l08y+Jb4apF4KwKNE5evzqsd7Vhr/A9h9P4v1j5F3EW
X4hzYqVRBPhgmZ/7LByrX1///rWpLz6KDUVvYKo1jH8/fhToKXYFWkggxcLJvXpg8HxJD8h8x20u
5tqk/kOsxSaL6lpUcBeYScOjhG91tys9xzPO6QFtHxDr3G1q1fp3+vt4izUntaQonBGrYbIVDReW
Et6qwoKi+NCJo9NJufG91jcxuK0geYPG/smOMCmsZMCdvve64xTO3efelXeYEXglZN+3IEyra/0i
2GIQMkG4UJekQnpXUDPIUsckGAyUUWcby301y8OoCmofJgzNlmTQ1CZda6Mr6Ck5KhLj26B8/3od
rgUwVQViicCGA2O8AFSYymQxs4B9Y2t2v1V9vDPs6l/MsaEs+Z8Yy6MqJ5WZOjTHEJaU4yPkfsDX
1gsmt7QYN55leVrFpGkgLEygDmEjMSQPTrGR4lZs+8AMANgWpjizStnybRWTg8blZLbvA7DWcv9M
y6sBIiV6kPoO8jf3/hXvDWXE7JyL0IA+LnIFjRWnqTm6j2rx3bIfU+egaFuuICtLGurCaEFAuRAF
y1IOxZlymk4JYlC7cA10LCx9CnP2fx8sQ98LTsCQesGrXE5iYcJS6dYISzQib2LlCEbCLrec3UQ2
6tc19IkDIBQ8Bd4NSpeOw2MJKxh08iG3/w/c0kPdx7zgDpXFITo0fqNBm6f0pRsFzWm4/3pHrWUi
hKbUhKIcULFLtgztjbzJ5jlYFcyAUeaPe+3OgDUPuDm+tfWga98NUtrgikMyD9Co+eeXaICe0BI6
hXNu54fpVvjwO4R5XhTqD12oPgKCfr2lB7F2nkA152/MxeFYFmbUoAv5p3I3vDxg/Ans4MxDK9uz
w/R2Fr7Y4kvOOXVxXXBASXYUB2AzqPYsyvdGswd76qFU0qu/i2T6rWoB6y1f1CYkGZmvqhubfeUE
+xBvkeNNwpTBJgI1WtqczJRdZ/VouLnS3rTWFlp0fbliayPNA1L3iTnJYdOmqbD2wBxfHICsHODy
fShO6W5eN+/KNs/J0Q6hExRuGtXPR/GnF3sRe/E1aZ3Bv7rHVpn5lFnmNoY738NmkIx8guzz/0Ll
cSvk4lvaXJVo9olZUbJ9qcNx/wr9C7++4ZCv2i7w17YILhjIacieOEoX6dOo7EJmRYP6vmhgsCfS
ROwoTTB4GZvkdWP3rz0axk8zIlJBfrMWwSJzorJ2wPCe3+aMhyyMw4g94c329fVOM//5F6xbOM/8
jbio7lg/OKIz0a6RceZOmBU1w5Zn62pOMzUI9eL2DId4bfHBiFZjpsrlX3O9zOen2ekO96NNjeP5
ly0X5GWwxc4zzEHV6x7B1PjBmUJzxJpM7prkJS632CArJQO0Bf8+16L8UXLeU8Hx7saC7YrE8WL+
7esFsRYBnrCQMoThLqqgRX4eh0qaRYzFN9SPtXJWxy3GzKc8hdoNaQPHNg7V2Q/24wFQWbKDEC0Q
VDG7awBxEwfGTjH9+fVjfNpDiyiLZd0Xkab1fdt6ddXcRYPl6bRBo7h8+DrMpyS/CLNYywVMbyNi
t6Nnyz3NKH0jzWTfNI5a7xpiaN9bUsd7Qy3iLfDK1luct/XFMWrBTK+vNLxFUt8XGE7NLr7zpTw+
WPFD6bwor2PwvzOLX3uzcBm3IGuGM/yTkx86uZ1DHDFCiQXteO4zWoY9/+fr9/oJPTUreptQb6LA
H5qfrNKimMLZpZox6GrpQrXJ45bjieo41Y9tdd2x/KqYfnwd8nN/bxFz3hkXr1SzJqtNhhaE03sB
AHC7E0AkuJipHLN9flt4QI1sRPy0194jmpahg36qg3v1MaIEz0+MlL5nqd+zVaz1rXAhxGh67Cjd
89Yt8H1rfUhUiAfoFpDAOLaBNl5kj6avk8aauWQYmnS/rckrbxK0ciiwG8A415BWsp+M0FD9MZi9
vLcP0pW1A6YcLGl0G7y8T5deXbbgNkwwH7FnHHc8uNw6QyLL//q9vmuxL58TeHgwJagKVNxSOsoi
3GgqCFDjTAM11Wvd4gAoDCb2LA0wBkrQ7rf8WRwmPmihY7gEFQScxUFbARsNhCIwwugRc/RtZTJ8
0K/+sEXpoouqAC8Xdkl2bB4xu8IAQRwsJ/G+fgFr6wqa+2C/WxaOwOX9K4XHBSn5zDqAjqkjg0qd
NiKsbpbLEIvEp0SRJLGKEG0w+o2DOT0k8UkwHrWwLvd4oUmwhZP/fKhj+V7GXOQ8mSexzCUUSPow
2jFf/sp88kADdCH9sfuX3+rvS1ykg1nqJLemXs7wmiOwRc+TkM+m3W5AYre+1eK87XJdGcYRD2Vp
pwT2tam95SW6ckapYJ6AtwalEw2Wsh+zTJr0GJCPaBfzrLPDEl3PK8to0mtMYdwSsEol76ar1hHO
y9ercPV7wdEIKFh4itvYjx8DO9rU00RHQhX+H1ULHbM1iO2QHfp337fMeT6zSrE8YKOErjgODGAS
F89Jonos1AnhZiJiCRdsmQUi89LvKfrisYeE80zIIdp6yrXXexl2saf7ZqzH1sToZAbtTz5gQcY+
OkCs7lb1Yq//jvYK7ghQacIVZSPRfSo8F0+8qHKbYTSGLAb4t4llvANazQ4i0WXQe0lhaMPV/HlK
RhF+/VnXcjh68haqOCTxTyRaM4UnSgQRJcAxe7dUiitFYD5rbamibIVZJJiIFmxWl4GEgX1rJ0ej
vI22LOHXigxYH4HTiUoUOLPFcZgJE7VLhC/HruJ9fhR7HebUuGodvn5hazv8Isy73MBFXUFjbnIV
NG6PjKob6UBSOc9fR/jcnMdCALnHAroYMHAo9n7caWWXtKrUMVwjnWkeOdD8N70tCq8wAf+JM05O
Slvfl1EafUsFh7NH5RjXjYxhi/T1XzIHWh5waMvBeBaMEoi8L/Ygd4C/GhoM4CREO9Q9P4kAs/pN
SaC1Vwp2xJxcNFsBinvxvJlhxSMENDxSsjtT2rUnejhvfP0sn+kDeKvgdIIHiW7m7An7MYruQEWD
Thh5qGIHAd82dt8160+a7uo30016pbxyG0O+0k83SWEryx/XPFz/AXydRwSLJ6x4PZroPuP4hhAR
b4AeGWEQ1Knp7uuHXLlHIEEDjg6dPnDf6CJO5KhRRGedKNZcd+S1B3wEGvaubsiNimHlk2kQ40FB
AildGzr5H19mSuocpeGEa1+XHa26ruE/z7bKkrUgKHDn2QDa8vhuH4NYxNIEhH9wN+mS3YD35o9x
tsWPXUn4YFv8J4i1uMDymsVp0aD0kbAJtZtih3f7WBEe2pN5NQlrP1XqRpGwdpRiLq/h5UGnDH5K
i7fHWZugcyugCRwHqXa0jiwElMTP2x9jUPlpuDXxXVt+aOxh2Wvze1zeTAhGO6I10sHr+ANoBg19
5OPh65W3FWKR4LNmnAbDARWoFbpbtfwEZJWrTt1GW3RtSSC9z/pMyBaf2rASZOa46YEkxbDNbS0A
fM5fP8d6AHRKLBU+SpDq+LjmGtjkmlCxg4cqiZ/7kfng0W99/nlJLdIq+MPvXlDIChBl/xgj6wyl
YDZu+7Vmgs6gsT2xAZxvrSJ1Ibz8vdTLX2NHrjrVDmwn3X/9hGvFPi7jsHCDzw2EnJeFnF2UBGAN
Pr5XVrPEAxveQLk03Fk4vd6V2nd92MhLa0fabOA0Lz64YKGN9/GRdUFHo4pVIBE1zc2sh8o8miIo
a1A22GECSSe9I7y8EkkUbDztvPCWLxu3cZihzNYBYEV+jEwS2tqpxNPC/xeDmCxs42NxkiFihiQL
6uFfZMb/4ezMluPGsTT8RIzgvtxyzUWZ2iVLNwzJtgCCJECABLennz9dMdNyWuPs7oi6qKhSCCIJ
HJz1+0GPgfFFSeRPWXhAJ2oJxA9GuNBJlbC2oQXg9/LCKn/KkzimDda3BcgxKj1/JBvoMA+Lrlad
ePdA2R67nKYeGs0PPCUZKaZv7Lgi6h8PZZl420tyZl8d9s+Lnx12hZEfBOQm2H3ORzg7z56K3jES
8/cvd7Luf3y4T0/o/P7hLFbPhhuAGGYXJ0rHuNG53F6Wbf/K/uMVYiHYYR+g9rNl7KbzVk+gBI36
Yw2pSDJkxFLGt3FC4nyuBuMOn6DNMOnY3v79Cb+yNZ+XPos15hECzb5ASlY3FLJwThB7PX/6+xpf
3jWfFznb/0hWMssZ0A9pbJDM/jUXVw+QsJlSnk2b7tKg5KVnOr3uT+7xjEqAH/STTkjzPer2orxw
AXy59T59rjOfINJmBeU+/P7JuJnYk57vL2Yrv/IUT5ekc+IPn0KjszsgIMQf2wZl4n9aAyHQDo2h
WxeN39s+n1WMvqzU2PprrKB0dOEe/XLXf1r77Gh1pHVHx0cpLjK/y+k5mMsYuZ/YkU3SyzAV/isN
Lo10f5VJ/O2Bz49ag0yM0+OB7dvge33XvKibFsXjfQunxM6r7+6V8zRUiVGchDX+mw6hkzH79NBn
F6JRByttItQAg/s59QF67kViILmgUzPVFAnUZeNceM9f34Kf1jw791XnTpHF8cyn2eXxnuzoR4Ri
OaA8HBSg4EdP//NI+7eHPDvtyoJHAXg4Im0XQzOrvIOiVdpF6wWj8md5/Oxlnh34ENo8jR3+KqiW
Rb23NnMcZd2+2p4SNVT+G8z4S3v27Mxz8L+4VniVdDteoRHpgDbv42VL/f88GZg8AIigCH8eRVEM
bDR2jyToFCTlo71Djj0D72uKMduB+Tt0S16u3n65KGaXUfqBo36a/v7doAVVSS1m40CSpwmtoboQ
jy00L9jxF2IGTTeXiCxfWbjPC569TbtXlmHCH0yichfOHYyMOHhS3F24F07b7fx6/bzM6aN+MtRu
g0Exy0cRfMLchptZ3xd/f2oXQa95wvjeY8hkQxvodN4vhSNf3RH/Wjo4VzIWajAHSaBsgOxlbCGD
Yl6StfjS3zzBAkCXRMsUSDq/P93KJWZTqQ3pUKiwu1CowpjnloFDdLk96lese/4mkbZAagGZSuSd
znaI4dRDOLcYePDQS3kCVSXdFSafruBaQ9KJ7+udkZAr/UuwQfK4+Qjj9gaDSJl3SYX6S6MG+Cl4
eOCOnEi2vz+2FXTc0gbO/lL4Bdn3BUbf7sgWo9y5uen30QXW8Vcf8vNyZ5dVPWCz2r/ujfaJ+3A/
O+OSn/vVNv28xNnVZNotCdzTE/VZe/SLU4+2hGbP8nJqETnxHtw9BiMurXr6rX980k/v8exCau1Q
rebJhp4aYpYOHdnm1r1eoM6lCtsC5PhSMe/SY57dRjOfzHnS8NIgLHMigWFEt2vsR0PSNSkxS/r3
w3/akX97vLOrqF1FC67byYnCbPFoDTFoyqnEXjWBLDL9/1T2DxfS5094dj4UIdGKbCaQvJonQBFU
kJnCGM1//kgRcofImJ7O4vndwDECJKDRi8EVJWM0O5SMYxLtCEpBLKK1+PtiX+17FLKhjXMqT/xR
m3C5YsMIqVxIo7x2/Ena2d9//5dO++cFzj4QU7XPxhULqHROrbRJy9Td6tzOh4Lkl9q/Lj3N2fcJ
NanXcEGztCJNUBgaI7oVpv4ufKBLq5xdaz4ZZeTOeKRofAJ5L3Yw9vr3t/bVxfn5pZ3daBMyeaAJ
nlZw5nQq15vexxCiX//8+zKXPs55BUDLaBawdDoJH/8BSI4b6+5UYyZJV1wqCn1lGJBvAmABc0Oo
s5/Zv94WvhGgDzvRBuaLIfdiAGAfycJahJU6nVwvxFf/z9P9a8HTd/zkFwDSRhxwQBAPZ05OE349
b4Ls1AcIpRUgAv67nf6v5U4f9dNykc9a1J1xbsUH8SFg/w+izWCbk6ktk+C/uLE+v86zg6UtvZZD
j37Vud9a8xKjy+fCPre/ujs+L3F2nIaQA4+Fshqk5RFwp9G9C85B2ic0t7c0R20dIUazQc/+DQCy
sdy2eXMwLjzmlyHs5z/i7LTp1qgrferLdQttZNXmpPYIF8gAy3VKVYyeTjcWEH5EUenC3flVMAAm
owkN+gAAvPPWZxeANU49+Mu/dHM3w2bd0Q3dyc3fT+GX5gRdwOhZxdQU/vl93+AcgK3jRujHDVEQ
jqDZrsWFJb50/U+dxv+7xtlmmUgVWUaENeAiq22dGT7k7v4JNFiIfqx/p1v0Sxfu86Jn22eiqhG0
xKL10ykWxmgvj9UmRPkZcl9AylyUIv0TZYT7GRGVjVLjiXt93lHATKPCVBNMzKn549dls+VmfDr0
MmHXuAwQEaxHKCCgAA5cxKsJUlqB+jvqFcl/Zw8+/TFn79wny9yVDf6YIYdsdUZ230FH2J7e9b+R
d/gqEf/5yc/eNW+GVeseiwHKkcxXzuYk9UQ3l8UCvrTin57q7DhimFepGWKeSSVobNg3A9sR97HT
738/FKe/99yvi059mCgvOFCOPnsez9Fu1Q+lToQrfQmdOMZf63JlBYC7lZ+I0o9+jI4gF4786az9
sSz63k7NzRCYPS8oGJ6mZduenm4E4MCC/wpZ8P+8lRURDWTwImRqsdQfMpAGSn896pvYpuU9B6dM
Xsg3f5VSxwKonnoB+t3R6v+7SSGdbZHOC6H4HULYxM3WPcpySXVofsXE626pYnUMCuxFTMldiom/
eIe/LX4WuUWyGZw+xOK27pq0MzAgD9WCKWf+8PL3TfLLPzn7XFgK4iI+dAWh+Xi2GedIRLMyg3+C
m+mRQsW23tKNuL8kDvDFVfDbQmcOGUdzcCUjzCuR47Ctdh3aB8AG3F8aCPlTuOXXzvi/Bzp3yHpe
lh3IJD0C8O6q25L9TK6WJ57KghxG9AxvEEPF4aYPAeG6Pl29sGIXueLhF4fv89OeVw4bV03L0GK9
MJjCGXSKGnyODhy2pKkda+s1QjxWofKPbFp0uS0d9VOjpypD08IAgWlpkza2ASq4Aw3O8mK60LqN
TfC0QdjAyNQz6rtlFyMuoDKLAFrO1VoCxoGWLEhpdQA7jFa3psCfqKQ2VytXmpGMu+pJr6YHBqTF
czPw+webuiKuzDECMFnIURY+ly/UqwgIQctjv2KydWTBwQSBZc/aCQqnjgHQxmSG08ES7be6jV4s
KPfm5UxEKmoZxMvYBxsNoFhi2npbl9BCHzs9ZOasfjq2MhLH8I17A2SUV9qCnFDxQeWcAFFRLXW9
JGIOMEXruvwI9QWRwozRnISNagGXo2PWUfS04n0Eu97tUKOpQ8sBAyw0mrjpnHYH8l60qSfdgljP
HP8bZsnsmHuC3qEsiA7GU2sqFwwTwb3j9fcdq6Y5Vmxtnlzto7akLPVGMclkX3AFv/Klf9sS9u8W
JdSQ/rU6HGq3gC/9nUElLEyR2gfZtkWP7iV/5QvP87flTv//ky/deg7tnNNyKj1JJuqiua4KVJnj
Zdvcglhzwex/4YL9ttxZpDDNtt1yjuUa8Oj6RR7RAXLpkU5v6C+26tzNQ+bHDmuGNWYMDp+U5qsC
hBAUr06pH6DELpjGP5ezILOAQjFCe6R8/bNHgrwIxiAjBzI418CFpdZm3NeJhz6y8XA5cfiFq2eF
uDHDCO0Mp/6qs+9V+sSvpIHE4YwO2Olw0mTn+xlYCHyyUyXedIu/P9+fBhkZC3QQ2Bij8XHYzwyy
W83E6zRKEENDmsQM6tcWUJsYyBIOVs347IZtodGECMCacwHI/edm+W3p4OxydezGRXGTwRjOMjXL
+bnk6u3vT/fl+8TRR+OTD/msP3oZp2axlTQqJJrczOt37g5kpjxIJpJ5bRHdLullERLb/cJ9BvMS
BX8IxqDeH553KWmh7X6JfJkQaLHGBDrcbbxWPdBRMrBTg/AZwMMWs2Vr5WxGNZRJKSCwEVOwEGMH
rJcUvZ0JGUaeS4XZj4bMbLda4kNV0THS/ZvVqEdz8Dk0QpHKVexFtGA2AYYLRyU66qBZEkzv9TsB
1ywWvH7ArssNWgNKs0Y3pTXY8cqj1DvhjgILksszsFCkRq9JjTth0vcAHx0bUv2QQwloXZlHDSGF
0ZZTLAaFGHkSoCrKOYxne0R3nBToXUO1hxsYdK4rIze7LplkvWusKhOlk1kDtAUayX7ysN0uS/ND
uyQJKMlXbm7EzLfGCIvcnMh6ItQFryu6YXN7BVZYGIPH5iZk7WM0deA64z1Ixr7xgWKdlfQuDDdn
bh0H7fhNRZTFmuJHaQfVEDWyOHLDvW+sGQnqa3QXewkq0TduWTNI9/ZT4Wt5Z9kEdXZvtfAeLAQ3
kByOGYbYEtew976/vLIZcCM1GmxvthAibkdF0pI5Kq0bNKoYJ4iXvSqaU15hiBeksJ0xMS9p5Uhw
kU19XLbShRuMoNGKGoTdmASu48alLAvL1stgeUBlsY0fxAuAarSNt3Gl7wFQmqE53i1LfVi4j674
OeBwqBXJeqRPY0trJGLQrJBxaTrJSinQpxF0Ez2AA/M2sKx4kO3HvDa3bW+xtHHqF1cMAGGAg4SG
3h4zIrV4DAGhyw3eKjDNeoDWyRuGSHgiA+SYK3MFNXXEruyq4Yfg/E1QqrLJ9MSVpUkFNWjL2QSN
4WXCqRmckCjpWz5uEFvQeOb8ym0pSwKyPkbzx+zPL0ZZ7hyTg+Ne0msx4eruxZBC2yA1+x/1bGYY
xcxnby18fy7s5aGejDu/LNPOH46MDlfE3lRMXncjux5D+xYEsTsIt8eRdG+UfSIx1cYHsUWwRQd8
FLe2tGLq4/iRTv4EKBctVaL98KIhqyzub7vea2+BTPWz2TdYIqX94UPLEPDoceNIOC+gUUKe0XBK
TMuV8QCp+GQJSzdtQ83TEYUfAJ7QsGU06lXV+KZMDU8i8Hf12rwM4ZSXPQpZjZp3QcjzRiodmzrI
Gh//taJCx3RA3KxqGS9W9aOd+yZ1wpAU3eDfTy4rxCwiHBeP5lONbybs6FbVqBEpDF7nhmFW6Ui5
9eiWsk8J9Ei+lWvUJG0187xfFMVkMlIFDRWPs7Y3XuN5id+JIZ9o5IDphu4g0npJM6GgjtHxvDfJ
XVMH93Uf7rkHoi6AdmnXBRtMi4EX9xhytZMrfIjRugsiD23oHQpZNXEAn1ImjZ0ITqInkJBA+fe1
FgsGR5bFT9yQNpnqwSZTIC3E/SDeoEUG8XptZvNiJGODD2QGvCCdscewZdJbJtB4ZazW+TpYjSjh
2oHeyuJNRw8xWeKa4CoblKnYnvw6MdiL1cxIZAHxGBtjhPy+WO4ZRPLi3qrMuLMJCDpaP/thH8HE
+cXEjGe22C1YnN1PjOBetbY5xv5sH+dp3oH8dXAgBjFF2DvmDRzhFKC2g+zfauk1ycKNMrYGRnFn
jvu+Mramt/xUET4n8GbfoUJyN2obMnYYsIsli6BB9VY5TRwMbjb0zyP4htFqv7NpfPSY3lqB2Exk
pjms2N3aQXtgNcrbcmjuurL/kGF1vTaksCjdzyCyTW54Y4KCantT1givkFBDwG96b8EeRJH/HoOX
InMwypxEAwN8WvUmrm4GQnTF7HjoxHW7gNxn03LjO+QQGd099HpytzGzySIb027qRKGBfGmiW0N1
yL9yNw0Vv56W16nC6IEfVcH1yEw3CezgICPSxdh+YPABvTr03/E9C2/qDsRFmLDUw1NQ1sW4Bm+e
trdm68jEdbHdTNgqyLHmIxh83KLABhuvqwkvq66mKA3l7BWDWR5saj6yObgSVXfv+/Q+QDvkYOmd
GK0csphF0ARVbk6Y4QEj1UijUh9n7medP9oQ2WByK+jSpGtJK0Ao16Ncyjf4p/etBfw2hIniAI8Y
T22H3m86B5nRuMs1mMZdirjNS10HfS49e+8JiGyuWW0Mab7XrohiZoFKSXwONGm4vI2LUMXQOSIO
KuriLdhOjgrdcSpF7sFSbDxTPpS8ziNdAbY3UVi5EVwnv4TMchCgjQeCSi47qeTAeq1M/KDe8K70
iKhuquQG+XDYB7NNFhamNgkPRj9m0xpBKjDyYjWFFlSNqZ0QY6Fbb+LHwQB0lGPXJyErwXCnXdo1
SJAEjcmTbiRhIs1wP5b+kvF1hSTEImwgLKvCN8YqpqOdKap2fTdCN3tceBKx6dq2TuxFpdPIsO7M
0t5K0k3xAgK3E/RmappIH0u1bCNgWtO+AXKJ8Q1ogX4K0FMMhebNGA0vXjnIGLC+vASzefEU7t1O
mskCj5eZNf7c6oY6pkxk78ALACTyBn7Mjo6iih0IKObcmsiNLG2SLq4psnnmb9RySNE00izK0n+Q
zE1E7W9IGxWjo1/d1nkoA3JYNOD8A02bCnzXGibCmoddOK1B3E/+YXXGGyW7A+vbLcPkbSZVhDp5
HVaPLdegFs+mt1GQytmztTZTKiYj5WjeORCvNzOP1U0e1nOz4W3zNDB0SRghd2+4WYsUwOyD5TKS
kFOc2nmW2rOJ+ckyUvbYMmriVmFGXDHHTkCuLPoIZTeKL3mFZPbbyu1d5YMmISrxPHI45Suu88Wq
4UZW61j0fSj23jTYcKSMcFfazgbqPbddj2Y0jNPt4aICDVhpnCSFYs3yOJUjjUcKdi2bwFANMVZX
zl5CPXWLbftckVnEgpk/Gbf6gw66PY/CY2UL+6pqgw+bOAgdjWGIFy1VtgTg0PuNtjKCprl4tJef
S0CubHKqHzv6sSsNtMes7gug8OYP4GF1Ps9GFBPiylhYIaDTVFDcYZOXqxKxByupJ5Jo8mYPO4+P
HxQ+w0Gsmt3q1ZF7OaDTzfAj490N6/rGsqTCbqgBQJ3saAXHcjQ2g0dYimM3uGAEKnvPqSJPjg7m
ItJy2fdmUOKarJsdNwbM/VrK73alVS9Awoa1e9uV9QsSR81VBV3VjcdHLNPLd6UCwIW7CSDfCSZh
4g36wA1HgkNvWGVidoDGxUFjm8+9J5xtFPbqZqDU37RdxAoDp/telrNRxUg9iNSvYZa0K8cthEA0
jKbjJqEpmUiCNfA2rFx9G3ePnl6cui8Psx/C8Jmu8mPKJmPbeaUft7xa9nyuMR2ppRl7pTFlZODm
3doCbK3C8B0uDsuWeVbHdjY12Psz5TCSXQ2av2V29+sCpjEECMB67hf0MiJn494yG7/bs1V9MOlK
N1E9Qkijan5MesbV4DuAB8fAufbIJc8MZB5TgzWKtvkar8/5qDoJ5iX3bvyAP0Ih9NZV1bvtLpsF
XxM06XGJIxU9mJW+wZ54nEQYQrt2mHNLelvWtBsviB4k/LyybjpIl0COYDFYGUNplMCE0wOowjkV
7aYJINDDvI5kAy8Lr1o/uK8PiHm2rF7uLL//bs/WT9sNh8yeQOodyitSAbA9hR2o8+RY+kYfV622
Y0QQgDiz67CRT43iIl6C5oOM8xUq03DQhFgR6ZhXrJmOvRJ9agYN0LJOhw+inG89HwnuOWjSkPUh
WOBz1jXfr04U3XXcPpCQIt4U7HEd5RGBEX7WXnB11LRNIVtB09aHeoOLsK4KwOaf4DWbHYXMTf/r
NtFox+0JtB7G4L7TMwj8S5CFBkQXcHkfa/Ct46Wy03adi4YAiD1F7TOI99dMtPBFka0DiOdpQcyS
G5j220xo8c+IH+3s3pji1rGBgu/ea9HlkqKpkzg3IRziWHn0CQWnW+YYbNuvM4cYOzKmZHk2QgkO
twnGHTS61HF0VLiBxwBWu6ohramwdaZlEUVXMgL7pcwNj1BYNOcbfdJjidBU1sPPJvZ00zTgvAMF
C2fIGvLaW9kDjgvw7tWMGK/t3oD7xCzphLeldPQmm7kpKIWOm5pDq1g8AXxJNZJn3jcvke7Yvqds
ToaJ4cH1goClgdVUI7/qgOvHAKu8lq01p5EQ5tYwhJ9yjBqnmKf1tpCNfpODo3B/Scg+zoaZIQK6
0c0ApWNNUXgSLA3tniVimdzE9bAhZ8zVIjZnRVgqI6YKRWPt+z8Wy7imrf86wYmfjPrell1hRHKj
V/m+YFZVwzYFFfsBaKwJGQsDDlxLfvhqtXFrBeV1G6zmtpr0xvWG7QoQcMO7jeqDazvAMtywb73a
J0h3susVeHboMV4HUbMhqwkO7nqF2tWPxkRovKK2U+pA70UVgIe0Ws22r/FvUUSB96XztGdz846g
TsRrGYmN2aO9yFFdfQ/VMJF1lrrVNb6GDB103UIfYE/bcHpCAlVnTqTLtIeoFN4X+7mM+Il5YPMG
VGr3mo9OX/jMVRje8Lt3W+GucCRcz5Z0b+7gvYHptYkQuJqk/jHy8iEkU6oD9aZChUCyKqIK4c0c
bXqKHqvOuxpCvfOZrxJXtQ9soZmgyB4rKEVYJlRN6tV3YK7GCeGw8eJUXp30RAB64PbXTivfZ7gX
mcMtYztLZgFM3TbXpV67PUjqyBKQFeBsw1EZKdceIyeji8NYR9c0ZPLWW6RRdGSYj2sUkGdTiTUb
YS5Tf2qzU4aGBm22oi0zHKodCLkbx6VHOnbRy7jabeHXiCW6vglTtbTWprUoe6W65ZnE1Z8Zq2Ef
5FD5W0C8AxrDmZ/eJ2dS185ok48SM900bifFEEOOmIFXALCTZew2gamK0Rtfoa1ynOGVQuICUY3L
FKZo6JKrqQQDvR8QbQOVZBDfiDvSD0VlDvWeAAadNmGZY/rt3ZfekZs9UmMr+M2UB4kl3G112jRc
w7VRHuKHST10an22IEIZQt2rZcN+gfcUiCrtq6AoOzv3qvEb9ObgFdccuos8mONFiXT0OAPbvk3A
nx/SyuTTlRPoNoYTjGwOq69c4QmoTPhmXkM1JlbISvwIQ+NAEEAa1QKXl74ow36JIuR0IvcJrIPv
GOYlqWHiYZOwXud9V0PFtO/SRvPryp5vbUwchtJF3mH17CN0BCRkNcbnUIAKsZhDgMy/FULKgYKE
YZljbjKadqFh7xa2FLZ0rjpfPlouOglBzbbwLHGgx28WTMXGrg1APlc/6Ywmm+B3jOP30Op+gMPc
xH5bobvTosdKIBDtcOiuT5Y9xexnha843kP8o0cxWb8JM9ryviqMSk2FJIYXe24b+5g9RbihUm/l
VxAK36DmfTP5BOLru15fA7PXV/AeSXSFYiVcVqSL0M02lrHbbhBDRrbcIe5RePXoNgXTJYYUUYJz
F49TGXf0vRL2wTCm3VR7Gao4gBBcTfKnHuHLWl5K1wmO0FM9b5V7NNl9R1+QIQm1kzcghZ+iPmOA
mMNzNOWEtgUmVBKKzp+xeouW70JdNd5di+vYgb6NgQssNBPPoomiVyEcXc/C0BGr88rG5oCkTker
txqz8mv46jovQTk+2jAPjfcR6jfHu+oQ2jsLdGDonQu1ujF8B7gzwzRCVrd2AqnXmIRezJ2flfcw
WipjZTESLw7bR2XCuyKICW4i5wZitWrpXn3Cc9WEUIzbl5iMgkXMIsYeHOqjshY0RwRyR+WrjSdK
bFqdEygARqXYKK+GagOLeQvFEBfJBgZOOyjbrYc+Mjivpt62yJtO0FBpwhfhV/tGqN2qexjsHdCF
UHcAn9iHEx5hqHhh8GGfxwo6FaMHOPhUJgweRjJOqBwDdpn7PBLF2Htjgk+M0NdGbQMxawgf3e3D
F9yX0HfRHIpOuI1aq3RjnxqJO5PtXJ9uci9APkvJKq6XDpWddXFuOZJA6WyLZYOB2RAZW9anszHQ
rIrMViWrcFdgUZZUoJCYqYbp2G0qbwtBKJTgANRDTwIERGobHH05uTmMhMpJPd1UI7JOqwtq2Uw+
3NXmKZyJKK5kcItxBjNFkiljU/fQDuqRDtWeG5hpdVBZxNDdR2sD2y8oaqErg3PllW2QuH3wYwa6
0u8QiyyreXLR7r3e2MHDP6jy1B1hWCDFK49lakHAxn37kc+6TZAA/uZS9V0a07XJbBuzZ8DnQ/Wr
TMagPwQiesE8x1osDr1GdrSOMV1txjaJtraG56QEUq99yY8aKLOCRBb0eqZ1Ey3jQVFfihiykMat
6Ea+M6ImK3vlpEsgG6gARD2qysPQpECzmJkRWtULqGfsoTb5D6MU1YbitkUyklr8tvHd+YrjMj6W
YzC9uhhXSvp5nVPIJvMM+dF1HzWLU2jobG/wY+F2bLzoeo5IaWee1QvkDuU0JQbSulNiTbUC/BoW
CicOcXRNl9BGlomqN/DgIQ1B7fDKodrdrxq+FRqy7oN1ofA6RIiuMzPk0c/W6dYSzizUSO2TByxh
0e4VZ84NEb7K4dIOqQnu+6MmxLoPStbt4C0jTzEszLoW9XyzmD1Kpw6hpkwROthDjuZ+squZVBtW
DSxFJxhF6R2KLEnd98sDIsVJIh1dNyIuq25oE9Mlwd4Wo7zi/oh5qtF5Gw1Q/G1zjfLOLjX4Wq1x
51YdNRNpmz3oioHHxuOoZ0qhYEWRgJwQuN36eK8cCX+rS+qoplerByENOIGotdcdZCZwVhbjwUQD
HBqaRd2nDIpFr5PN9B7DtjrzouqkmNoE/ErafQndYFU5SwqdLJ0zo3nowCd9RPOEx9Nmkc52Emaz
BaxB3CIZ0W3qHmOmsSupFcVesDp5jfOVKtBRkUXCKF/sGci/lGjd3SB3YNNT6FXm41KHG23X5V7S
XiAibssnpssGKUnS3+Mrvk7eam/B5Q5SnF924MtY3wrcc7uaQrwLhK7pTpfm29oq//ugJImlHu+R
5gh3Y1uznFULoslmsqGtAWGrkwaPf1c7hBfU0fUz3LEWN3fYpe4y1HerAlsFuWyBeQ9VNzeeMVrx
HA384My2+VSipWDTNdItlnWB0thqmgkX0niEdHq9sRBZZdEAHyyyguZNhNTaKd3o+1D3UGJspBx3
FvfWh7ZrnW0/apm6bGzfkQCzkUSO1ijm5sxQDGknMcYgMoDrAjUkdElYCIldA1lXMI0reeAc+kp+
j95TCLRhLAW5eGyCtR5eQk74S0fHcl/7i12EPWSbFtNQkKkvR3I06Nxn5TroLSUDGhOi0U2tPnRT
G00AeT8NPiSOav+Omaa5rX04eq7hfPi6t4pxXkkhJz5dGwzSDRReAmSKLW+eYvQ4QZkeUm5eZlRs
epaYFM9R7IOQjBMhOxWI9n3qBEx1PUrc/pCsWOKVEvkOvdT1EGpdJdZJjSn3kcREph5mac9DlMRk
P/JitAL6oluT5Ahjye6kn7fHmC3fqrqv4KxOdNt3gd5wMpSv8CFNJ0a0iFzkFEQQtOsgoPNSLtF0
i1kC93oekMiqSwiQobP7dBU8rMR8Dqk4DGJE9GLrt4DLG0QqmWGHDFkgDhvVzlVizx7ouwN5KksN
gYy1O1p1u416CHToARstPLj4GDbDqZP+ili+M93titaD3TigIaPsl0OkZth82cOWG7tV+TmN5JWu
VIyK9D7U7euECxb+PGTlWCbYuvWIeeXW8PV0W8w0SN3gfdId8n/XGmBr3vRX2qZHw2kgEvK2Kn7X
QI1dOEsO8azrKJJQyhgqlH2MN0DlvOWet7j/KvwlqzEdu9JOfQ8NClBaR7Kuo/Tb3DwhmoslLio6
/fDa+6Ad8shvCsxDxIOvN8Niu3nr9xARxABG19tHcMlu66Y5ToF9qAO673rF4srHSQybIbfhwXYT
JnpCtPtUssondC3EpfXeBBQZFKu787sGEvfTjQ29uhDKfXIsxuDOG/FyuucheBfNjYx2FS7XcgW4
Zh3equG2Iz+VR/6HtPNajhtZtvYTIQLe3DbQlqKTSIrSDULiSPDe4+nPB/777Gmi8TfOaGLHnosx
yq5CVlZW5sq1DjAEvJAhPGr6twRYH8dzE1F/8HKAr+Wd7laoyAQcUV7QaAkKjft9KA1HpIRb5VTQ
2gf+TR71u4wLWMiEk+T5P9xCQVms/wJL8dYtmPMijewGBX211knoH0pghXMNf2cAtTdjxyRpRxn0
pgO6r8vlbTZ8t9zCphv/Kgkh4mkFPyTcemGL8mBot/pxjH/lk85b+1kTb9Wk2RTCb6u4D8LPKUg6
6nJibG3aMUcyZxJjSdDSgi8rQI1ZyG6qEHhH49MGAnWK9gy9vWMfQ/lGO24QVKdMDmju7QwyfYXS
gk4le0zuwjZwZJeaMB1S4EVOJNL2bkynjn6pWXZqxu4N5r77IaOw3co2by06XcmpVrOt2oRbbQBK
rKTHpEXxyxP3EsJN8BagHDPpXOQHwf/CpPZNIFubLOE5EQxOp1e7wKKhRflVQaKTFPpGyT+bNRV1
SgimkThi8lQPFCRkwxklzxmzz0Gn0xAJm/42GbnQbd9ygx91noiw13nqTcQTz1GC/hi0xaNMT6jZ
CRIP0DAPv+KYHbUeSlADNV3Sm/CBgik3ZJQ/60P8aMrDzuwoN8osdyAXz6wbw6K7F4uAwLSyOYR5
pDjExh9VbX1C8ocmjyTfGrm+bUO68go3t1G1z3XDrRgP6rMsCE9Q85mw6cnUPDOa9xYCgWYLhJz+
Tj8cxSi+Kxv/m6xqJ6lUjZ1fMNnaB+1j0gl/yULk1MQyKZX2feodmW3kzCT9q9cVEFw2/rBvZMm9
0RDQ3hlhBxQxlfrTIFjZRuNJgdRRSCrmW+KmgDFF4GFnq4H6Qll50xjdyTShdqi9rakyI8PgB+pv
NlQyaIiaX0NXIl3WbMOY7uwAomieGwXkYaj4MWKskyP5Tb/rO1QfFelbb9EcC5HM5nVg/GwL/y8x
bh5HIGg8iRCu9RKK2KrqbQ0k9aj13ST9hJGQCvkIQ7ote+KhLLutZlQ3cfp95NWsSaa5zxreYL7v
Hwsp7LeWTIktHlLNGQWjOHJx3yg4lQYgrE3jk1fqzZcMpcox1bm8W29bolKHhlD56snFt3JofyA4
2W66ooqpmpc7mCGfmoGDBixmp9bpDWju26YdH/16eFQV4+jGKkqx9duAmJPq5h7ZXnVKE6hF0pjV
9E8a8C1JD+7yAv24JO/vmTq71+rwLim1H03UP2exbqOb9xzr9TZL3LvIgsdYlpoHXU9fKazvUEN8
pmO3GzOv27WUCH+Pgg9CpAPbyOtfVClutIrUfenM1kOqUfO+eLFf8bbU7/tc/I2+onCqCxAJjdK2
T+RhI1DzXDOekqI0v2fVlNgVjeAqDjHJtC0gBJtGVCNpC/SYSjiDwY4UeZK6iauYTm87qNxPuphU
tmqU4z5zi9CO4iTe899726bu/JvB4PUfm2r2ACFLfZOEFDW1zqA5RnfHs4C4BPEuHUVji1ise+xI
rD67CJZRL+up9WpGzHnKzb1CcfqmjwYBHUp/cJSiHm25kAuaXRPyAaIa24/Kz0IWxLe+XBGZglJz
klLs98xNm4c2V2QaR2r2uU8Vd+upeojYX8JjsDPcoxUo5cEFvcJ1hQ/ei7lFoaGPlC++FIxo3DUE
Ibi7c0rJIGFEMURZKNSPhYiso1MoxgNIT8c3lV1B0r6R6wKVs1KymvHF7UlpwbJkXXQj5E3SfREF
HRaYaqSXyphd5H6xChmuP6BhyJs1ikYZ1ZM/Fa4bPNVNT4s9SLl4KCJGbynpPFgBvlMWIC3Ig5Qi
p6dnkIMUkK8MtSJvdJM3fhdbqBY2v8huX62pta+VvU6MR9g38VNIby3t1afIUmWxo+auY7a0kDrV
IWm6gw/oQXe9b3rjvWhJ7LR0E0k6PhspSTn6HtlPy89M27BgDwNxMckdes95QtpILvwsqOpRbf0H
P2TCTTVCf+8xdfVgNIq7CbL2Sax0gSs6oYsElN+JZfQmWfRDqUf7xrecEfDWdsyGE70Cww7d1Lod
yZqKwaQ2GHO7TBNSqE7rue1p/adWUR5QHOUt3EkHQawAdQ8Hsci84yAYv4IhmIpUQWoLLlNk1Jo3
rosmJDRu0DC4QGLM8WYoor86q72T0+ApT6yfoPXyTRVIn92BFMwKHmU++Rhhgwd7fTsa3JBVEToU
Do4ZCVEsjg+iUEh7YLPFJo7k28blySSGv014+Dwlczy5ehGZx9QqaP+6xPwVRT90Pdkref29LFom
hcLEkbXSLsXiLm+mbKN5LPR0Z4VI3lVvgeTdU1//lIfaE0jN+7RPmJUdx2elV29dZFOlQL/rkbuO
XX2fSfWXAVha18QvklHuhkDZCyUkfWjOAS++7TQS8Eg5BH54V8sN3VGYgv38XVpRFdzDaKm+LQ6o
qHXFTd8gMQpt6bNUm/uk0F5rYfQdUC3dZnDNU6LrMTz2QJ3HVnIIEDu1oFEJKhvK4alGJAt3ch4j
XEvBqacdU+fVsfV8+oh9/CNqkVYsWseth0+i6N7rXnVfJ1QRQsqkgJep1nAVAOgrN5bf3aaidWi7
kfs/QMkO/dW8lHehpr2AkDM3cYtAZ+KLsCKE1i7oec5biPLu5OQBrN+BoT+7lXXkYoSUwjeQWypN
yvjJA3V46CtqwLrF8HNZB07XT62M0U0/0ezTT4OVoawdetZzAhKclqakVDZgLGmHrLJOJFF1fl78
dbQKcvpassavciDyrkp+tVn5Qn+p2Rp1k034csE2zazfSkqACGXQQkUueyPAl+gkmvm+54gUTYav
g/QbU0eLZIh39SJB2FBIHC/rFSpKpvYojv1blYTZURa0V5UIuMkpXG1lv5HGTV1L+WvVhgVlqXxC
gVvdVm0T8mi6XLwKBTuQi12FWCf5VY+SIC8EP9unbkyHOQjcX30cEBpFBBEsAYHmhMbKRi/F6rcY
t/fA7ISbXLaoNSvSVrQyx1Vcmb+WQXpXUjGzrZLadCa2MBbLwNvsGM1Op05o6HrBQ12YP6soCA8K
yJh6IFaCl+upCMs/0HL83gah0yNi5HjA5XrJIIMNExQey+FHaNW3g14/ohROApBJ4NklXAF2Jo82
Lq1MZBwTux3p/ZljfLCU3gUJ5R/oo5BooK5jUcK5TVVyf/jJ/btaFwCeieHwjetBPGpath01uvpj
IgmIB1PocWUgYGiZcONG5U+PO3sXGCVJvBXCVD7KrlNCWk4/TRi/qLnwSQdlvJHCeFIV69QbjaLZ
gdo67XwlziDlHhPb4JN8s9Atvimh6nwdLQWtby/JghXQ+PswxkdE9we47Jxvr48Y386UrHsfrU9O
mU21j7l69WaNqPN97GhmaZLrkCX+r4uQZH2Ew8dxWmhtBeSY0/OjPMLcsS0/TdpMptPtJEZC6j2y
IRuDQtn/idbmcqQHHgbK7+R4E1vJ3L6OAJVb9YhyWnmxE7IBqUlqQWUQ7a7jnheg1dABq5L1TkJx
wa2mCfqgJ7JR2Zms3UII+jnvZHUNGT8NBc03k/KTrkxIZ0uUZ5upevrQeXTabaEV0x1FRuGzLCKy
m5p6AW+8kjtNyiGOmuR3FvQId6bkaf4IzCesfRUkH/iKEqQFFXuGOxQJ0HIzkjYMrbA2xzWNSl37
qbP5pqqOuhIRS54JTF1UNpxoiFdttb2+i1Cudq5vvrQwMsDu/70xM0w9TaFGAwpZwZEKSqA+xjvX
qTc8Ed/5YVapHJdA7uf25nJWbd+LvZFgD6Wxt+KHynim7wRgqLbqLt5ajvBH3vXf9SmzwbRYBP6X
UIbDgrTtG4OU8+n6Fl4OR8LQApU9yh4aZIhz/hQv7l0aydD65GnwVWtRWdcCBHnDEyW7lXmSpaNy
bmruGkWlNlkdUQnKd3kJHP4fK6YprAUFK82A6hAhgNkxKZjV93PNYuQtyCk7PPT03K/v1vsc2dy9
6SROGkSQNzK0+zGsyWlt1qHh4tgM6MfflIO1TShGM6SS76Vwe93a4rc5Mzb987ORIreGuFZNWI8J
N3tcOaYPHHpEJzuS/uQgKZoF0b0mTVx8s3UBLk3gNvZou74EdxODc2KrG0PjHEVQoq5RvCzFM8ii
AW2TUSFfNftQpDheqnrQ/mnC0N/B6cCLg9eKHShtdyOmHtADBsOdrBTU1+tbunQtnFue+WDPdHwu
x0KFspNe3Oql2e0ro64+g+H3D9dNLYy04o5nq5wFJ2N0yQGjdzIHZuOg+ozaLYXPxNgmKWNU8InY
VMySTeDadLKlL3m/B2K88iOWDh3yECYHA7UIyjgffShEr6tCvoLcdu/ujXpL+y86cFs9u85EL1dK
9+rhD2bhpklhCB1p1aA6Mp+t4iD2qlkopW3cQ9Sxt3bhF26BW+Wk2eXtpOa6ssila+Dc3rQJZwdF
z3RF6kfsVdvsh7xFPcFWbqXHxiEV5W2wtqfTaNg8CKi6DsUTX5eB6NnomNWKhRoEKNXIj8gHmRAI
M7p+q9PXfdV3vD+dbI0X5HJWng09szhbYCFayL4nhM5QEj57snSoQDP01V8WlcBAoxqaZKfQNJ7C
Tvp2fW+XDgy7J+M+7PAFPXgL2jKK9QTFA7RMxLg89m1N3tGvHJZFM5C8oYHDXQRH7ccvqAhBlJtl
zUhQ6QKRr7alCvN0GTxcX83SaYDqnIxQRlORt9tHMwGPEoOXDQ+1dh9oIAjTNW7YpYUY8iQ5ZiDW
yM390ULcM0EfhC2BNOiBNJrbgFJAoATO9YUsKDRQviOttUwm/7E0G+kTG6Hzs2AiNNzIJ++gfIqd
0An20r461u9Mkes86kvXkaWpsjSFbPkipS97enxaR2ccmYZTjtCY0Yug3bcx/f6V1S19JyRXOF5o
KV4yyJVCxTCXhyl1371kGRHEO9Wbr/VL5E4UANBRrLHtL6aSlkXEYvAUoMycd7RvI6HMSnjxzNuJ
tM47GfZ4MtHx4QJcjVjTBTePIOfGpoB2FrCETo182Q1AhLlFQuPKZFRY8pupf2LZjSh000D2mnjJ
gs/wKuDOhXsagTrIkD9aba0uDhCcmkaU0R2OmddnkuHQ3Y4BcjMVt0Fo7JLdGkPA5YmQEbHlIiQv
QxTTmuWwFE+bsHeLEkin6PT0cru42YbS6tv28uUhG5bO4DBLRMjbmp08MwMd0CJR9i4eUh7JzU/a
HajPB17lK/F4yhI+fj6Yx4ggSH3CUiu/Z4lnn08FQt3KDaVGDVh0TmJO58SWJbHY130PuKZWW+ux
r8XIkTwrf1o5HAsL/WB95jxJAyI+FqvpieUdjJuJQoKm/c4/iAdzRWJ0gU+JlcIoxImgz3TB+0H5
TSsg4SyAsdHe85QOiDaqo6CYE+PVlEzxKREALEZUl3dBFVfHvHSHfVqn0ZFfKd2lIy3NRkMfy2qa
4Qm4lP5kDp7+UPFCZ9hMdBUKbi44gtC3oL0VhkZ7Bvaov13ftMsDJ5tUzSXo4khLLgJ/TqKiSV5c
2AaToWb+olXHnlmfJIeStUu3141deLyKD7JnpAYozerzufmhMhOwh+/1RHVj0siSRlpcawwAi1Y0
Bq41BS+Ee+3jaa7DtInAhJS2bn2tpZ/lCEyw/P4HK0EKBQt4ua7O70uhVr0uwUaUh39BKHJM/Oqz
la3JQFxGJlUkSTXYr0lLjf/N1tK2ObMcFlnqLcjTvUO5CA5irXWgsXDsEmK38Z9mApRSmCKCbEaE
OcdUZtEiA8CmFR2D40lCY6zfKJr0jy+xmYnpkjuLEj5ZuapEvBX1W8rvd4xxb1rKncdyO9oTJajF
6O9KGnXh5jOTM58wCw5zrZh0DEoAkdyTORLAxV0DtlVIe/u6c1xc0jNj8+epWyauIBkFs3SHMXhq
zMfrf/6Cg3/4RLNXYt1QNpZV/nzZukuYBStke5DWGNMWFgHhIU95mCtFVZ3ru6Vg3CXLww/kNNE3
YKMM22j6tRfKwlI+WJmFbD3MSz3WsaKVh1E55CEMNMfru3WpI8wJOl/JzKNzgYwXSaTCzt/qHYxa
juIwKLI3H/R8I7wwyLGTXuQbb+ffAg2/bvsiM5yZnnl6l0BES1mktMMq+94A5zH69F6OByD6xlqB
cW0rZy6uWowBRAYuLj422/QY/sXEnq0f+8fxRD9T2ka78HbtWK3ZnHk6mbbaNS2PaKAJTzWIG08y
XjvB3F3fxsscdLaPM48vqpqJAY99bHeBvgkOxZ6RbTuH3QLWpP8DBdvkdh/ymJm9Kc85j1CMOnY+
YySkTL0z4i6h4x5VKN+Ar91rKw66tomzu6QXjKDwRfyzB+ke568RczlG+vP6Fq4Ymae4gw9/Rzjx
gQg6+nF+ejC7fjdo8ooXrjj8PKdV+lzLaRsWtl7+NNUvHVhbtbVXFaVWgpM1CxtabmgFDUyCEzWb
jKb2Sh67uFtw/1P2JfIhkv3x++dkX3mYSwU0AN+UbteI9MyklS+yuAakqjRe9Rb6M7M1pH0gBFkI
Wskvi+cmYiC+S35f/+iXXJGTH5/ZmIU+NU5R5RI5n92j/r38RL1pJ3/zv4r3w+t00SoPawWZiwfA
zOAs4OVwZHRZJpe2gnslQ1vAZwKeKY0QFk8DQ9iGWq1vCqN0rq908YPpFtU8hG5V3ZydoVJRZEFU
WGifPY3NX8lbt1YwXPxcBn/O1DNDjH7mEtFglLLXdpBPBvG2cX9U45qg+KIFE7FqCdZCVNJmawi9
cYDOZrLgNfphiAwQ6iZt1us7Nf3Oi9AG8bVCkvdOTvfRtb1OK4SogARBUX5pdQ6u8UYcetCUGbNb
a+rDS58FtlUeSRTp+MtsSUZexExvkPCPxSPgAVmBKFRfSVgvWw/4HGU4JMsQHqLuM/2Is2BdM/fU
KjpGZCq5CoHaPVj7SVs4ttfSlaXw9r4cUxGtSVv8o6kybzJzmEzxxoUJEQC0uIErSAhW4s9lP21a
07Rv/zE0Cw5Gh24Z7DdQAn4Svpgn5aA/KHfe0b2vYOYFxb+yh2vrmsUJSe8VBVx/adcMLPeAQwen
YUiz/eu67y26w9mqphNw9qXEZugEN8FMnt8LwVPi3fjaykrWTMycoYzyvLY0TIzWvaUcRvchE1Y+
ztI5ZWqbQ4rGoEVH7eMq/NqHilAJCwAqtfKtaJgNbLu4WFmItPxN/jYz/fOzzeqyWo/daSXKl8kF
mlvrs3x8q96ST4odbsJH/9Z4uv55FtMsRRapAhPotAvqN4G/3ZUyr83aaR31RTkIW+CSGWK64RZ8
ybcVcyIrmIcihXop9a9Jg33O0Gr6Y867twP2tp96BZOWlrBXD+ucdktOAWOyJiHRxHU7L2GWiY5m
acqDs8y/6bkImylETqu12emQXCznzMrszMqdKieDQALuH8VTNNGGTxobLYBe3upTmmo4Kxu4uC4A
V9PewZb8HkXOXKQYAZZliQng/d58nGSBw/voVrtTbrVHya5t8atxXGuLr5mcHWFPaMtcCjCZj7s4
AK3nhNIfnC+o8qY6LPcghaKPjg99FrCqnrs8iQ4FEKhhJUed/vv5d9Jhp5qKryZF39lNngVNI8MP
wT17nD6RfgR3s10XBloyg0I0yqoqfSJO08dl0BbKBEZypgZjeZyOUoDWkXyoViobSx8El6bvwAVI
f2i2miZFXECW2S0YUm5H+Q1KrkeIDTYrrrbk3CB5dKRw0a8x5zrG0KGV3ThBLplh2svRJjkBZQbb
/q53IjEVY/9j7mGuQOLrtC4ScXEO8ci1OpOCNEKVwx0ZRhgZpPnet/+8jmeYDAYCCoKBksHljx+p
SmrBzMuhsLMmMZ3cYL4a+o9ju1qUXEzFEfrFrY0JeTXvN0OPIEjdME54v23wYu5lShD1jXzMtzD3
/D9Uzlq2spgZva+K8KrjHrN0pRvk3mx1MIYinbB0N2Fy2k32Sd/BZbPihkuX4rmpWfBrOyn10Xgn
+LU3Zn3Sq5Wg8P/ZP77Qf9YyS1HEpuuZLcFAvaP3pe28Q0URIAARulFVUEaTLsOaouTFoihSE1eR
tJ+OsDzHAEXQJxR6BftMmoCwjWTy46GSy+3K2bo4wjMzs2qDUeh5aIwa99LeeNMfa+QmgtsAOlni
xdv/Tfr5IrkAd2pq0OqDQ6Bb/w7ROLs58knLa6gyVEnMH6n41jOBPHyRi6/XV7awf+dW3hX+zqzU
bYUopzV1K0froFjDpmQS8N+ZmLm4RlBS6yZFcSFwf0v6+EtiHvC6iYXP82EVM9dWNK+B6KRqbMAE
ll1WZuUzIN4w5MVgVO5cN3Zxa5iT9u3U4SXM6gTbjwFptJKi9+O0o2sWnto4hSvnGA13yfDZzz8n
kOS3kP5dN7ngCx9MztYXxUXfalkKM0lj/mrUMNxoXgdpVjzchnAjXTe2sJkfjM2Oce8psm80rM/U
bpiD2Bj9PXQfa7fV9JM/XPGzXZwc88zxQqE2NJV52QmN9mogY43WIPM3p2GnbIcD2Orri7pMnCd7
3PQiPS1Dk+bwiV6TDEgj2EI4RG3ZpqNxmCi1jf2k2ujvr1tb+l7KlFHQeyI6qbMbPzHVOlJlOF8U
wYBSxto0dfS9alBSGFcVkpc28tzWLDSZ1mgwRISttDjGR3kbIW1olvfdm7hL2clOXNnJhYjxHnLZ
Tjp44rzwVo+louc15GG5CzBWlY9Dkq2csOknz31jiur/a2K2JBqGPkxRmBjcBxeqiG9yLww7Qojp
BBOTvAK8cDtE1UoUuXzS4yOAlLn7qfCIVF9mPhl0Ya8W2IVVQ38ctpAJ7CAy2XaKPTgg3nZrz4Pl
vfzb4OwQJGaW1oDteYBAplrGA3wE0crVtWZiOu1n56wCMyJDjiDCHBfwTJSg+0kUZeU0K8tf7O+F
TAfizIruxfUAPAkrHaSbptudCmFsYHgsUwV+keQX2uGDsmFglapMDX/Y1gyK/qEe8+qQyjEEzKbs
HcahepW6pH6OytE0+bchGBLCWL4vAglJXQbMDjJMfHtLDkVIZMzmp68xcgVXrEgznNuSeX05K5Kv
oMzrr3oRZ1BnQqTyqhcpVC5j0KNkb1QCs6EM5jhx4um3cJlOPM6VeAoRBvinCnYzh5rFgTDyQrOc
tiUcGcBJYJgclf5ZdIeVHHlt+2cHpmJEIwQpz5WUxaDdPvuQ0grMXMXMvvoHBTKq6/Ft6Yo4Pyiz
nDwJZW9IPZwqT6HugNEh3zUwxVw3ctlZ/7h784kPxKdjGJKxAh2wudcBrEM4YD4Y4H2sfXds9+Wt
4egr52X6JJex57+ePK8f6mnsm6bLJ4PPeWJG4VVjmWGyEcaq3sQ6TOxq808p7mfrnCL82eEZ60xW
waSRw5rWb9BBd9C3rKxq6UICmwBmWVJ5UM8f7G1SpqY/CRZ1mnLUE57VlvazN4M3JZS/Xf9si77x
t6l5G6uXR8W1+gQFsYgxMJhBHxRmxa/bWPR3YrRhIURDPWd2rnpokYrBQImmlRmMCrz0L2w+9SEk
lbnbwDQ5MthQJsHhutnL19r0pXj0Mmana6QS09rPvhQCfuqETxPtyAR9lu78XbXTtM245W2/OrGx
uJEqrSedstH0qP9oTM9k5kZlPHGQbuPsFGc3vvLl+oIWTfDI0GVKLUBYZ+c4TlxLh0oR0kVTfWaY
wrP7JNnXVlutfLAVQ9pUZzzbOKE1FF+MWQujAADPN5V50ru3f7UYbbZfphX1faFjQx2geDROCu/O
dnj6d0ZmZ1XufL8qW4zUkF8xcLiF5+WWs/UnF8ffH2aeicjU3KCAncyUtyOkvKbyQ14NsNPXvQh1
Z0Zm2UcQaTGZMkbanU5xtz/0J2Ff7/9x+Ws6NGdmZodGs/LcHDOcbAx/VBmEZwjVtnAA/rsPM8tA
BFOGPXjAiuH2EFMXTJ+bN2Dd9tfNLF4PZ4uZRZ7cc6vca9gzV94r0rNrvjTVQURuy4r+JM8G6z2J
CPKUmPfMGJ8KBanpBhsK3400vvAA/pcWZltmQXZeZwYPBL38Ufg/anhnr2/WYu55toTZZtWyGkCy
xWbF5W1l3qurFafpSF948JmBWd4zhHGP7CEfHdHx3zm5+tRX9G8YDF6NxmtrmYdKBT5JczKlK08R
egmWutJNWjyNf69lfm+KlddFBRTikMkCZ6igR4dpSk1lKPaEuzIx7houNr/tVwLayrrmcJAIrakI
fR9AV0bvqNC06HG0cmaWgj/tXy5qwJg0/mdfSc+V1M+EyQQ8Sz1MveI9t86Kry0dzHMjs++DlGAU
5TJGZMiAhNcqg6xj2DaayzC/f7zu14sLmsYBRRDGlG2Vj7dZWfTA7KYgYGkwSzV7czTtLF8b2Fuz
Mn25szvTbaTO7XNWlEOTaeSIL6XbIHq8vpSlzw9W4r9LmX7EmREvj+Kw1jDiiw9y+FONVtxrKfE8
//NnMQZ6yCphJoCtEuDPfixRm4F8pYrSlVi2mJqdG5rFGiOLXVmC1MTOGVrJYWosqkNTwz/u3bjG
kzTCUizd++2TV+grpteWOHPvqkafA4aA1lYQQzU2nqsr21ZJwoMXV+0err3sT+Lq+Vpnvq6GclnB
UIZn+Ntx+GmlP/6VU6izbC2L25GODNVuSsN72s1bSGWuW1gKdnTeaPFN+ImLtocIO4hrtljohWQD
VVec9pvWuPXDJyl/SZTnnOH66xYvuxOkIZQUJXNqxMroDH/0dFVB1KCdFtXuNMXWf1dI5CZ0J5gN
69+7v+Xz2vjI4uGim80swdT/M2Y+2eljmypDw53BNEfwGKj/GPH0vqa/Dcxcr/SkrhYY9rNFSsJt
tVPb39d3bW0Fs02LgDgEZsYKJJQm0p3arfz5y37w3wWYM0+ToXHzXQktC/HknqJTsJ8oHeSbtdbX
YvUXKwgVAzOmHT8Lc5nlxnlhso7h5D9MfT1j67+0W9nxt5AdHa5v2uKizozNYl7kjTBYT4uahlwm
beCOARf5sCZ5vGZm5l2ylDW6On0bVan/KlFcyGHK65VDbEVvSpe8JYaAfpMyZlspQXJzJeot3k5n
i5y53lio7ejFxCA3e+vHXVui77SG0p9WME/vzr/azPsyue46SZhWOOzD+LE0hY0F9GkYt+Nf1z/Z
e9X6iqn5A1UOkJJoJwdRb4MX/QTnIUMcGWIdz+bDJBs5ab/COG4cYW+8bnraqGuW589WyWxHaQoS
DJZvMlE8ePJw76vqLoQtZuOK/RY65JVbefG2ZF6emDQ1T2GH+RgMQ6Xv9LwKIJemSzvNdyd0ADdQ
BaK4Xv/R3XxubbbEpLWEcFDL6UCED1A77wvlTrutPmW7dC/rKxnNJSrLEsGRTs0eqE1E1Kw/ri2D
BzYIOjzTPyYvcufET74NJdg3d0df/VWF8uAE4dZOWcnfL9KAmVn5o1mjasbWyyazdFObGCb41h6K
W3dNi/MiJM/szJJP5LKNPqmwEzE1ZbmfkM+47pCXw/8zC9MvOMsJY4CmKuIP01kwvpTZ5rt6km1r
pzCupzveJ2Wgz76h2TRt4vG67cXFcVdaKAHp0GLPYlqQZJLaSE1rw+NpMc1CWT/p6xWgwpqRWeiy
pLIOXehobLFv0s9qLeTgmJq1SsFFgGQXp/FfDSSJDJv9zA1Dz5daXYe/PSnhWM4rpbVrEzVBX+/X
AMOX3EgzWzPfY5xDLFJFmtRu6yO8pAcUd7hIxZu1q+1StBQKH0nXGSA1FE3X5hepmoij2ZnQ500g
o/5YfU8fUmTOYcpJntN762ZSvi2c0dbs9jm8ab/73TZyhmPkWE709bqvLB10cP9kdWDzKbrOncUX
LH/UYFsjiCk7ZLNqeTt06Byh+gWTjv6OiRS7X1p0t45XvMwopo0wFaCRACBJYWcZhWdVUJ6hz2Ln
KjuRUwqGXT/YdK8i3Bj+di2VXLaHTROCk2mkdXYo5RFkkpxmnIwtjruNHd+xPle76piejOPaZ768
DrGkgDKVGE0ATj9/4eaNJUZmC588xe2d/wBwcT/VPLbDvSlt2u0004OsHVRxL2va7wuHc0KK0+8j
uQD2Nbvz+Rt+CyimRjiQckSyiZCKuu43F1nFtLa/LcwVhbtMDcyhQCJB0OtNkP429H1efTb1NxOR
2uumFmLAB1OzGFAJXhQJeckzx0IGFjECWYEZ0Tf2182s7JkxP/4wfcdjDTBOlIZvAOA7O0DbcXvd
yLuHfUhUZvs2u3hyLSghvjN5yqebCUKhHYrfrSM5w3eGvLaRPd5VHHxGlA+do4Gh20xEaesn7yJf
mv2M2UGwwCOapU4Egs3e1vTnCvLlNvzi+u9yZpveW7sOp480X7eqTlMLGqbB/M+uw6xTkjKGlVYm
nY+20tfEriErfZ/XW+2kXzY9sTHxsQHjpFnHrMxHa+GoZ5ZYwzleQ3Sg2+muKTaduplg3hOgI8gB
Xz++XP+0C27KcBMsWpJOZJHn7bQhrbTCLKPOHpredLym/z1YEZI8ltWv3O+XEAs4DmRFNblAIKyw
rFnY9BHXq/O6gwDge+uIW9jB9v1NdDt5TvLtD3oPkzkNQi04fSBOmV/CyDX4kTeMUMDEOQUuSKAP
TaVFjlYlzbc/2EToLqYaAwijeeBiPsMwBB3u9CaatF02/XjfFit9/ssixvt6/mtkHrvkTMrLJoMX
d5og7X6MeKGDai0O6cY26tzlptyvXj3TwZ4dgKl4+78rM2ZRrLZUIbRi6LMnl1TJpd0H88Gypws2
2Zkoy648LRcy6Q/2ZuFMKaWki3OJglrVn5LOeB5G661XxGQnRcrb9a+2EDoVmQYrpWkF6g1jFtTU
uA6bxiBLC4rwiJbGTYSu+nUTi6frzMTsRFtuKNa1x1srkyvP0QblSVC/ppG2spKldIjyusJtjfNd
8hAZbgaBfsMrq4rVCjxGnSCLLCLX3hkSirYeE5Ik18GmCpO//MDwnmtx/IbGBcpKCIbBGFXeRgGa
ayFEsN8McxCfr+/D0rviww+c1UUQidCSWlTq/4zsJgfIn+yBGJDtAarIX9otauj3zT3Tws9rPrX0
EWjb48Q01IAJzx4WyMCUiK1KNZJGOQCoU5P4uwzVq+tLXLJiiUDhZShW5IuksEvduktCo7d9JBr1
DvE+/Uccrzw0l1z23MhsG5tGKLs0g/ZQqwa7qHdt423/YBky4RlIv2IxT/nxDvJVWQ/M6ekSoQ0W
hTde+WqgR/2vjMz5KIXC05VGsgCAyrJTNsKPsIvtvJRWvG5xt/5ey3xGwWtqA15P7jZ1kJ0wsE6Z
Z+2ur2TpzkaqE9Q7rBigFi+69X1WxoZMVHZvXxkOnUJkeB/YXz+ZpTORMP3B5AWfxrLgsYI+Szch
OPn4hXpT0Zh9xqJFtzu3fnrtdijNlcxnKQ6fG5nFYWj0FeRRx97WzWSXepYj5g1aPkZygBxQW4mS
78PUs1sGUg4C18TPxUjJzK0Hoy0kZDdRzNh6P7yDdJCRrjsUDlVhdRPYjTONQ6d77Vu00TbJDiaD
eL/GS7P0kOZxQRcAyA1ka3OcVFAMY9Y0HYDMOjmpbbDN0hxlLekhyqVoQ2XuQeo7fxOJ2Zdc0VbS
+KU3ngr3J7h/FWCZOh9bTAa9cmHOnt54E+titpeUI0WkHY57in/B1rTit9MHnG/5ub35lgfK6DUK
vGGTPcmZhk/MJ2U/TWp4TvL1urWFg/hhcbMIbJaqKYg+rG+y2X2G2LjM8hXQzJqFWV1nhAUIsRKW
o6KdIxs/FTjUr69hIb5/WMMsMMqtNKo5vUTbNayNpYxo/3Cbm9pKzFp0BHyQe9wEEcAU+MfjLSio
v1tB29h60Wzcuka2hyeH+VXWmy1V8KPfeofSevCNHBEO1xFR9by+0P/h7LuaI8eVZn8RImgAmleQ
bCu17GhGemGMpScBevDXf8m5N85RUwxx9zysid2NrQZYAMpkZc4fY+kZ73/AYqFVUlutqtrWC0GE
Xwp318GMNbRPbgEtnS2AwMdyNMg9UWtwwAc1z4cvr7N4VGrCFFTnKcvxQEOOEfQIBBUlyPc12yvi
9AVqH2AtoZBaBuc4qeTG0VtxnasfsLjqkgZn3U7wA/qRoiz4Iox/7/0M8+8z79pM1bNEDobAC+Q1
GcBfl7+G3W0FMvjPv9ha+IdxYNS9gUt0wRS2WIIs3GEQeg6ezWN2qR4xOwnGfx8D8AB9/iUTncDZ
9DXbhRu3yMrWYfgPzmLOY4AfeB3s0SilkxmgEIm/Q/LZhhbMxspWTh0IHZCBIDdFRXVZjArBG1G0
qoTg/c30bYZdjuipOTfszcZVlZ6iXXPQjxs2591aHIArm/Oq39XAoefcIEWnk1fWaZCmhQd1Bz7G
gtvGQzjcufVvU3913F8FQkpz6zysPLwzPSbIDnUoDH2ogSVGUqag+0SwarVnvTIuRTsEcd5Bhjz7
92ACzPAaED8A+yD+gtHJ65VibLTPaGy1HsT32MFAtgcFMKv79wfMQuMd8T+iFtDYLfIsvaC2qiq3
hbwWGpMNj+qnjS+25ocmmvtIvRHif2j7NFCuHCFyDLwc//b/0lSUZFEhnZPU6GmLRWUtE8e85n/N
LY5bk2hpq9xaoUIKbYeGU69Hw9BzvdEbA+QYbcb/AevRSi3qyupiG1loylBZsDq3lvu7KCBe+NQd
jQOkurculK0NXRyBPoI2S0yQrhko1YwYXQflJ14iRGKQ0EVe4G/X9tYiaawPtD54qlFpWwKSzQnL
i0fIdeFYQde8PNoYiXV8Q+cQgoUaFigcgbUm/tZ42Ppa/2N32f6tx7LP9dl5IpDVQ4jKT/KN4GTl
RX2/siU6OZsEpE8GrEyzew5MjD/Fl7w8pM191221CNcuzHe7yJa+STUQX1pzop2Gt7JoLywTr50k
G/nB1tda5j0ig/6n02LX5jNgQyO797Ig3s3BegkKoRAMtPJpm4J9LTxCnYO5s0AHqlLLK4s4UqVM
0dbLj/Uz6A120d6E+I1v+Noh9drXz2+Wtd1ERo9ZA4DxQSiyuCDB2K8wf2S0GDZgkQ+Q/Bnw4skb
aPL4uaG17APTBf+xtISAlnmeTKyEjlPZ9DdpWR703LwrS5dCqD77FbrGAZo1N+1Yul6vyo1lrh2B
98YXKaWWMCJ6BqcRzcDHbuJsq5C4vpEWKs0IFwz0d69fGmxiLGIHQyjSYEGd3WWdETibJHtrLzfV
wKaLOg9F63X+Fe9ebmNoxoaFqMHMTjn5Op8Oc33U3mOu9LyVta66IrhiwVqCwA4N64Vz2KHCQYzg
ihqkLsG9HN8lewApGPqv4NHebWF+1urnsPIfe8t57SyZaCRjtAHjI0A3RwyxHsuzeztPzYq9dWk2
iDjWPtl7cwungKSrZdfz8oZ6R/JbaX9HZZ9/7vZrjoeyHBj+keyg57hIdmhnRSY6gdDWgHCteNXb
TXrlNZdA5c8AoxaGn4AAvHYJkFVbEZSgJ6/91vtspx+grUT55Gm+dd5+S9aOMSb2od4ztzDnqtC1
Ob00LYRpQEOhoryzDzPJsbnXburNyYqVOBG01BpYqEz0jGx7caBoTjNbSnQ3lEC4UYr8d6O1b7ob
noWRHj//Smue7szfAchJB40UZ2FsghpWWoZQxwlvk0fTl9BAwh7++Wf1rTU/v7K22MPeTAoWRgNq
T7cKvUaQqD+QgEFtFd3neUAcqrKfr2/F01FHs5BfgC5K+1C6bc1OY5nboubZicdK7940Y9qBT26D
lVpfiQOu7Cy20ZDpCNUOiBLM1xPhlsda3mtch5CGzVve+ZBh2FsRz+gxLPhWgWvFY6CmAQkYLBXM
Oks1pkRSN88nJIksH7tD0sUjIESNuGVETsfe7YsNr1k521f2FmfbbrVkLBjsaYkNTRbk8o3811eU
rttIrMGbDiDGB5DtOLWy6h2081H5f6OFvsua9FKXaiN++7gSA+WYuXXJXDxhH4hakiGKpMl6L1W9
dqCQljuENJMbXjg/F9dpJ7qvs1AWiPhm5NAivtcq5SSsA1Ro3M3CY9m+DuzTNiPRSsEF7y/0KoDK
AyefYy2+S5c7ekUhhA7gU3ir03FXhkA5Rt1hSOyvRojSqyjBHlQYzFMQLJSy//r5cfvoiGi2oXAK
BRKwm6NBe31HNlafZTMHuNeGVXrJQhn6aWyrG2mnxm1OJerAnxtcub9gESzq6MzgxgS5yrVFo8hQ
NStgEaSqaKxD0oY8Jl6L20Tsm/yWbpUtVhzmyt5ii/u+zyBHMXZeok5JpwLwhhw+X9KKBWDLwG0P
fiScsg9Vsx7wejngyrIhrt5k9FSVz/+LBTwvgOjPk8OL6EZBiTCCInnrVRKN3pfUHDb8fSWFMLCG
/1hYhrxT2oc6YCW4IB6QRoMwKJF8au/tvzUrsQfPuFX59GJuLGzljb62uwhsqt6VPWsSPJ1A2X5N
RmJ6g51WF6YKHQcbcrSEug9GBUVcRMaul0LF8uHzzf34EuAnQLFqrrloDmAX1w6ZtrmJZw5SPCSi
vMhfUvYtjPeQUVbO6/9gaWYiwWmbv+TisOmSxArhSuONVsYdiKpHL1QqH1qioAdgG5/040OKZVG0
P1GEZKh3Ls4ZsC0TrTQw+WkRIEDgY2rAKtS7L58vacvK4nSZDZ3GbhbDQpFir5VkL8v6lOTpxhFb
M4MLwwY9G5AxH6KCYYjYkBQo+NtOYXoRwj4fLit922nIxlO55g7vTS0Cg7ybtDJJ5/6IOgr7xOQD
jWxepd+J++fzvVu7N4D5ZigwIuT+cG+QLjJzfeqhPCju7fY+KTcce6U2ZuAtx4sMp3Zm57727CTu
p6RrQEnD6gD4YRWUEPhx/Dr3x5qPQA9q/6Q2Nnvx4u2ckcMoMwIS+nFgFm0ZZbTALXupyx11tPY2
uJRJAJU252kM/glp5cojdmVx8ckcfdLJmAIlGcflvemK+6yDvnDo8rFw9p9/szXvQG0AgFsMRKDI
vjhVXZiZJB17tOoGoKRAazK+ygwK4326tyyx4Yrz9/mwk8BMAX8NjlG4/vX3i/uWEAyx1J6j6H1B
47eBFZdulkJG/1w53U0H1qvP17cSF0PTiiI7Q8V7pchfgG1IFlrSe8mfCNx787eD4BwEsIPmJ7k1
ftaXNCB4CaKv/94wMjUANjCjBfbR5Rtnxm1nSxdcEoM31wtKv0+44SHm8fqvPy2gNQPlF5gT0v71
8BaAigBXzNRuaHd/2OVSoS4/RCiHMHqowYlQqs7fWNv8ii0+JOQh5oaQCQQ6VEOuP+RItBLg85n2
w8NcwuvMZpSghgoxhU3hvBWfgal5pMRAwYCaC58xlFQAFqF2VdOGYwB3YiiGux7rHztoRXX5t42l
rVxiV/YWZ2/oXFnVNsK5GkS4wCd7BUCSEBMa/JCP+8wfDsXG2MDHtwCb+BcEhzYGAA6LzdR7WvUE
M0Keq+4t/ZxW9+NWRXX+X1x/L0RZkJIBsh5HHM2F6+9VtrIOSduiupOY30Cbx8Ox4M1g74yE+WPf
b6zo4x5em1vc01CRqUPNhTnAP72SSB66GzfJStQNURw07tAfBK8HyE+vV8QE9KhFjyjYbfbWnv0l
uBTmnfs2eeC4PAm64fJ/C2DLLbSBn0V2i8wG78G1wckwUCON6w6YBhXQkTvzwJ8nQF2MICvh0uBF
AQnnAtKg8W2NC8XayvCNlY+IbiUwhWhnWx96GNVECmfIcJPJQAHeBrn3Q3aLYRZI26UPWzXV9fX+
19qyc2FbUziMGSZmVJOhCyU64U8T6geRFfIpBcd6/DOXw840v+QuyIAxowFRSYfELzF7U5Z10sZv
DtB31L4BU+Ih735snNOVU4MrHRXfuRoGNevF99DqThtUyTCactf64b7bx745/ZgTr1nvxNID8LOb
hG/yC64dpXd2l0jZrIn1SgDv6LUavRmEbe9a5tRPzkQSHpWs/zUl/ehnjWnvKODW3K607KvetmXi
qao0dH9omMVjSUmQUVe+5IlWfTGKdgsduhIsocuLqBh4H+COgEK9dtgidmJNDCkyYaBrdR/PDtRM
vMZX/kXj4K6HEP1GKvwxbLm2uDj2xKoiB7i/ztPlACjTIdfMWxV+0aW2+/zjz9/2w1l0UJfEBDQE
h5egS5FHGEOYl0b3/VE/1AeGInwcbNGAwJE+GjJmjT5cmYB547Nf7+EwNIlIohnmzVhLeYTw/DSN
U7gv4v6XQVwfFaJzKtBAmYw8uc3N+jnT25/uUGe7XJga1C77h15LS48mXfFQTRPGTCMr8qx0Cg+E
Nk/OIO7Tyfmts/p7RtwDxrv+QCDr2YrVCRNqAAKF9y0Tlj+6dn4cs2nkRUP2djQGjhESzwnz55Y2
uImK+q4026BqoQoVJfeNY/LSqLnsMt+qhQG9FO0w6OqYYmrT6y0d+qxtmj21TjfcuBg72qUWybxo
isvjWGdviZ3JgLrRBMxM98pkc0dJOfHMVAmv+xLK6rbzm/Qi8zEX8ifunK81G/YCGUYKNTxuamUJ
/Rf7QTAMCicycnhuNqDwbSPyJEIBHBotILIyDf1t1c+6xs0XorOANJAHta3DNOZ3jpG3x6EEs2CX
VGh+4CPxfMjOuUzzA+vqL6KZ7sKhfIrA0sFr1ATRWxruet2FtJz7NapdPxL2babhj5wchDZ974hi
PCfk1A75W9g7aKU7TnGfSNHwtp4poA2GMKNpn4oKAxKTXn5L6v6hbCZwD1c6hObb0A7AMaqfmQ1I
z9RZj5YdKW6ZItwZeSFv3Tgrd44l1b2dqiIo83bcK6rf2oJIr8y0mGtGWvqdqACqN/pvLYu+WE5c
oBXilgd8jpORkNjXQ8crWvYcdh2o8PquCvpMXJqqqTgSf+Mo29hjLro1xVSjxJV8a/PypIr6V6xk
fcTy6GES9iHBQCLgtjGgw3JAd6JlOS+kbXNlD+AYacpfLhveLKoI7CtogoDQ65jX+ZeC9JFfx47G
B7Oj0Ajs871mqD9ZW/7u2qb0RwQUHgLRhzisQS1N0sGXaZl7JInFTRQZMYBs+luf6g9MYda5oBOP
67Tm4BS0dk1akSAMaYkPnr6EVX2vBBrkdXccB2Qh0uh9R1jUc/Jaf0pNCT2U0Y65aXZ/is5m95VB
vvf1FKQteSQRKQAlHTvegi/8bJsCjIzpr6Yypn3bqj9oZzC0kEMBOkb8COghVj4BeWOaJhzd81+T
oR2JlTwnVXyKbETrHVpurTxgtIPHSfazjuqHHpP+XNgWGKbaYd+ZBJo2CpH7kI83TWO8JSOam6kt
QE03hQ7PXEyY1bpR7FGpeWtDcoQey00BoqJunBqeWaPkri3AilyUr6aYTkxlJqfN5LupG+QWkpMG
ol1O9LtmYWCp/uuo7JepE19aaf6o3fAFkPSfn1+qKw8qiEzmIRPAyVYgEmnfNKOS6MPIhpsVrqzu
QdPKf11VB6gYmQPKikjjPwS7hgWes2LAGxEbL6Q/aWnOkShtlIpWHiJMaQNFg/zEmePe62u7oPnQ
xwJLiZ3ySPXxoJXhLtYNxKJia3JmbdtQlQAFIrC16Jct4hBhJ+iVVWPruU/RowYZmnkonKUgABnQ
csFpq3bR5ku78gDOoRkiUdT0Zwnz6wWCzTUlzOkAHcjy5htVvXUxU6L5XZiA1Iu2+hCEonJ8bSos
r6gac7P1ufYyvv8F879/1w03FVERCzFOBv7UwLxJTvTYgT3T2sUn9+Zzx1wLRdHax7gooGToMC1f
YXzEDjV2vMJN4NR8zsmqL8MXsQOSs/Vtbx4bTQEe5TiUs3x890NtifmtlHVN/IQZROE4CHLo0qNc
ezTzAT9hQPExE8BN5IfQrvBSvEXdPoJiq2ZDCzbqNzx5zTAmZDC25zDEciCiv95n1BZG0bu4aSGP
+FfhKDrOCkfCs4+f7/KKS2EwF3E0WlHgX/7QhzLiQlZRgj117ea7IKTbRVEBheK+VnySVhRYtNd9
xDnkNLSZ9fq5+ZUj+xddh/Yh2mHAWVyv05rkhOob/EkfyK7UqowncfMQN+5taat+I1BdObMQuUHJ
a56nwRddOC9VQ2eUOr6mMCwvJs9xG/oVrf4nK3N5BFcdJg8WS4LqTGjFs89k5sOYPE/iPja/fr5r
a2kwVvIfG8sszYEuQcpcbNss26MFMzjXvTQ7F3SL4WUrJ9y0tti3TBv6cqixonGXPHb7Ym/eOpjG
nd1xGye45pDvlzanw+9uGKjFKTOSMJYe26N+TvYMt4vYnEJcdbx3O2hem+k0J4sLhHee0TyW8X2j
7yb9wcbE/caXmq/kRc4C7gmc5Ln4+VGqLHH1Ckp4sIPc3YO6za0dzAMY2nnrK6069ztDi6tKIveg
iQWXaJwQEPdDyAZUlvafL2f147wzskiMwnDuAdTov0+umm5ct84w7ecaldfHqI2EtBanFs+/ySUo
YSpuh9bWfbVSY7raz0WyWdCRDpJhP93uZIlbw/r3gcrV/39xemtGU3tg2MYxJcEACVwMB9z1db+x
kSuNSkyI/ncnl085urAJvAV2wrfo0fLynQTEfob2IGJ/VH7dcLHfgtav+vw7m4tzDM6/SU/myzYq
xa5x6Cm0zXPBpn1Kmq31bdlaHGMr6huZaPhOMgCTYbhHy2anR6DbrlE4mzzTq3b0rM7u8+cOun5X
vVvj4lwLKgtgw8s5aBj9meMbVX/K2f8fQkp+fG5u9vdPTrc7e+u7yypvHWmVOna0y/pzCnqemUwq
J6Fvm913W2obo5qbXjNfAu/saWXsWlCNRGECCOrhUh9nDTXzdkQRflaNqX+X+03c9taXXFwsGhQw
bQg0IOl7c+/Uy8xzRzzq91Dg0fcj7P4TJYOV/s18PMAWAnlM8PktedNH0iSxpgAVaAIAEX4oyBn1
T7mvDdz4VaLrB9lwVF8GCKJvXaQrWDGYRqoyN1JQY162t6mibhUpfNQ28i1gMOU+1b3xUdQcutEB
xMoxtbER667dqxbeCIZO4yxYt7hXyyjU+nLsAVuof0CHgJO226XyPsv/hO6Dpg4t+t6fe+7aPfre
4uIeLYcppKkJi00tbixlnqa03TiLqybQ9LOwhwA5LcMtNVEpzRAmQG+6r3tUr8ps9/kqPip9z8xO
72wsrhmqqRlbhX4A+tyninydvSQJZkYNG+M8wLVW0T6/IHb3E3/rZKy9uO9tL64aR6J2mAocjAit
DmXsC7Ph2rSxwrVNhDIQ3BG9BwdJ3/WJdzBZD1ZtAFqE8TjSZxTQPt/BtUXYGgrFQG7hwC1bRJ1r
FCJ18JGM6a1J701xb+QPn5tYPcvooVBQDTGbwsuv19CaMaVJg7R1bhuCpOOi7yhY2zKPvYURske5
O6C99iP8/bnd9aX91+zi4pr02hgoph09Ema+lj/aRsXzrZ7o6vcBfzrQ/Bq4IN2FE7AOrIJmAyPF
WOkckgidn7p03HhOMfeGPVq+NPY7O/PveHfz5yESpNycoVOdk3no0YTfokRU92wAIRBPRQg6BmVE
RTCE7nBXjzZEPLtKTrskAn1VCgjSsekxu4eRmMa3xrpruFO64ptwowIOrIAQLdvvZmT2O4Lu2xfV
Ev1G0KI/SVsq7kpVH4lIhgdHzRIWKau4I5NAVyag6hMIF0jIu9i5OLT2u5peXNQLB3QZOzHtZVPc
GxlgqHl2VGl4l+QxKH0c11e6ft/laDNV2U6JeieJnfKK2UGRT0GWCMGrFuhqffLReNxlMd49AsJ3
8CyYBcSCIgb4grykZvWQNn+GqvFDwJA0ZXOnFz6z1JvRwanzhz5/VJ3hTdqfHqk6IGL3vVn7gxao
zuVlG91UKMN3E4Akuj6f5L6x/VRADtcId6GZeZaGImP5nEcWRkoTwLynFpJZ0uZ6TG/cRCDEQIkU
qloYJ8XFbVxoou+KGj14O+Jt3N8zQ15iMR4s9tqk9Ouo90FpoKTQprA5tXtmvRh2thO67slBeElp
o0Yc+wXwtHHk97biJHRfyqr4jaKoB616T6/iI/7zI6zvNa0S+26Wwgnt+GePsmHniAOrRTDm1S6m
6a1TV5CJ7INCVbcDvdix8EZR7Rhpb1vr1+C6v6gwb2o8A31W8pCoH41EezUp9zo5yWK6zVBbgUYL
Z07Ko8jda7q4GatiB71ci4/2l15TN0Z/x5rs52iD2LU30S10eNmkQSNxN+OTlfWDY1QX6GaBJpdU
e0w+/86m6lJFw0Ur/kyYT5S0uu1HTE119RPkvQGaK0UKZZ7oLWOR5bWU3EZlw/sq3g0j80wIKWlZ
sY80tRvthtedCxHj1zwmPE+1PWUCik/jEcIHl8Y2LxnT/wxSP2hhd6qkkXNp1uesTnug1sQxpS+q
rY+Njp4LhXISWKnG9DCwr4Q+Op24g1qQr+kFZzV07of0qI8jor3+PDD2G1Qpj8AP+IZRnZ2w8HQb
Oh42CsKOqfZkqN5qezqEfbVX4XQZUvXcOvl3xeozENVoDOnfWlfhPDGNT2HCzdj08xws93Ezcelq
OBrOs1EhAJOdhw7DLHdg35nYD5n7ZvSnAqqWhjpPa9tLinst2UfulxQV8yrmVd3tWtPvmmjv9jRw
isIfeguf7RdtUOlxiqBvIaFhdO5uInrlycgWN3YnI870mpzjqKz9sFHQmU3y8WtmGcQzUARDqkco
ts30S9l+k2N6dOPotUET8CZ1Qwm8lOXbpP6uMp2XWvjU68DvFdEhHwGhaqtTkRkjV1r+JTbJyWXj
oUGdFeUm7USIsu+VbCpvKNA8MXTBk859pYUDinwIilRpnvO+r2gAvOXzVGV7jWZnVolAI6b0JYsf
bQliZCZ63St6AYpXF/9t/UrK8pwnZeSFqSj9gkKBS+v9ZpzUpXUh71F0Kj6GTOpcFwOaJVr8xdSL
G5rqF6R/IW+a6nUklrZP6vTkdP0xCuNDZKNSgVtkKNCUGTGqOdpn9Jx+jo7cuZl1Y5TwZrwaPJy0
IJSJl9pmYBeO147tJR3t3UjQNNbUd4g6HUabHOqGAkZXXDDL/+pE8bER5Ifsuxc3AzKMs74YfdKa
vxQxOm6rQfG8KPdVWpS+SEKNJ60zXVKLvkgbdJolVE6ZE6NDgX8S2emdAIkPL2lTctC0cIKGNm8Y
Izwl5uQlro2OGP58J2IDMVQHyay/j0uZVsmBatMzZs53Iej8Exv0YYitjKFuTnWXaK9dqD/0ovdj
x3piGCfVJPAZodvSQE3ysR61kuc9+i+2DWKWREnJK5m/gPai4hTcsZ5dYxgz0sltTOSRtBShQeJ+
qSoTqSPmjP0mcTFe0Mua20Iv8A9JfZvI6bUU0NkyqQxK6cYHTPJ6GXO4Vo/o0IrKi4qo8BtFQBmp
m+G+Z5nCs2LZ2OKEgCAcrpRYmAEZEUPu9WpCBg5+cXhMfy9bih7pBNBDPzxp0XQa6+lVM6IgrMo7
qRk3LMl2cW7smB6Rl6pOK09F5dvQTqhGiyT3EBUUHqR6hYWHUs/QZ6vy8Uyy1PUdfJNzqyS7T5mM
T4OWWT/SfnzsNSBodmEWJ8kFwaD61vRM3SDHbH5r89Ov7LwNJGmsCwpKUbvvFSQczEx/rROr85N6
+OqYyc+wQTQXRwwIn5yOIKSewFXNtVY9sUkV4JBtMPdt2/m+gBReG2RMDfdTOXRcS4SJxnOV+ENJ
R1CBYf/vkzH6WQ/6D1LGl2rQna+iFKrYiTjvgz6y+5eysEFe15sCT7dT54ZXpH1/O0RQmbFlGvsJ
KE8gdEWDVDm/4pE9AV6SQ0g6hwyuMY77vMT0VF2IJ1GD03/QTAxbI4Pm+qDXlxrdMpMbTaLzwpVf
mqQm0y5z5YRCODHcM1rk8XPMekL8vCehddbjDlNysnRBdywrfEkLnzgzQW5JUnPfJcUXvZifBRK3
8Dwq/EhnMWdNoZteA7yvy4c2VxZ4HMnoggXNHSPXU/2oSb+dhsy8gRXXPnexawD2osx+P5rZcM6d
/gY5G3jNhwStn8oWHFTTTxo6+G8Dsd14n0ozsTyDapgudWvX4bKtXDxw0jbBugTwOLj5QI/Dic0U
j0aaRaCVakm8s3qjBPUbbu7HQh9Y7JlFqcWHoku1O10oFwxgPTuhVaUkj5KIQvSyH6GAFyWVNi9U
9nck6oZDB36fjjuRQHXOrAb60AJPcXZjUeKnGPEZze90X+qW8R2sRrE2N4qdZ1V2Wu2lDgNxU1G2
9KeN5QcdZvyBcSCafsxbC41zxmrNHyc0jQs7TgNFwY+UpY3fMXLbyfZlcMb7ioU4/2P+q+7TLzrt
OX4r4qL6LHPtoRHtbVq3vLSG29ZUfpdZ930OwXYEchCEMy8Gppk6Sc9piglurfzRackuGsddqrs9
p3nZArBXx3MfNmqgVZ1TrQcSoze8qk3RoLHdU2+2DEW9LP9NZVgdYyMlyT4PU+aVlnD9MITa9WuN
M1oEIPSMk51VV8m9k4HEI5edzuMwfM0Mm1A/d8dEePkEggzehG2U+tItSGBolgy9yVbs2RmtqAow
haI/N+Ca9VMjkYGR6exU66LdqFjOacxnmcEiu9KKJlN9iQ6OSNVwoIMNnElSjATwiSkano2xz7YS
ujmp+WASnHoGStqA/y+LM46KLVGOSHrUXiAC5TN7rOXjMtdQ2s7uIn9LAHUtlcNwD9rUwOQA+rVY
Y95RZrgTImNpnAmx9mo8F7r49/DFmYEBiud/O1HLnhvUOgXN8X08h3wN3UexpfW1Wpt0TFcDExPG
lEBdcZ3D4aZFos9KPMp/Z/ViL32aR4ndfeXHD1ujvSuJKcVEFiZGwQA1yxRcG8sTPTNyE2zGonEA
F6IeTsS/zq9hAV1DuDCQA8vSgXCFLXpoE3hMfxHZc5uemvz5cxNrW3ZlY1GmEhpkAdwcIFljn10g
/XkAXwTaXP+soLOSY1OcUnAromLlgITmesv0yNHMqgoRZI+J74ImrBwbPpW/JqBmbbBhJv1WR3Lt
I2H/0JPEYcJA1KK6UytS9Yi9ccW0X9vwyXRe/of9e29gUR8b7bYT+oy7qH8qrz4WQbFXr/re2FmH
ONiSn125iSjDKD6GQIC8Ryvoev8G08Wt06DIkIY5N1Tj5cnAk+m3M6mN6uWqX7w3Nf+Ud+WQNiWl
1hmq87pTdJnl07M9HU6YpryYATnqW8M0azXhq6UtCrSjNmFa04QieO0DBgyoR/Y7+dL+LUMXO4nH
cEPDc4XcEifr3V4uHD9UxWB09jRTsCNw/TX8NgLrpPvzTWs+Rvs+yO4tDBbwSPOdiG/dt5v7u7g9
0jCt67CA39ioPB5nTgz2CPCZTx5AmLLf0lNZaaO8X+yynS0MLYoLhPheXEBh1kqhhid5Fp3L5mJh
qOzzM7Fy5lCPxnWFPyC7vqyopsqu8HYhRrYZAZCm4bm9BdlemmCzTASQSCjZgjICNDDX3imajsRD
6gD3923c0RP1dE4eo1v7S3Vjn3IQrG9hZbYMLo45CxtbOklWe9aoO3fQftV5MuZb3d/l/fh3WcDf
Ww7eSPYBfK8jN5LmxBovDIMyjG4c8SDRHB17QBvvGyP3Pv9Qy0d/Noe7EWKF+CvgXIvrxHSgGZEB
34rILj9ETbvraiTIub7x7C+d768ZJAKQsZ0Z+JevMrNC3YjA54r4ybgRUXE7FeJFjq2fjOaubazD
56tatnoW5pZAcildx2pbrCo9zvOp7WGWKPoHXazZx97HaLMditFJRDMYl8ALvfRBbbK6BlN5OVgj
5vsxQT4aHWedjXwPEOf/8LHem5s99N2FTDtUOkRn1R4zY56y2nMrBXBUt2HmAy3dclkLp2jMIcNg
kzXHUBqKBNx4KU4SkBQUpaPj4Be/ql2yo/rm27bmjO/Xt3hwgCAEiKrFmzYZL3mHKkwDpGe0Ecqv
uSKyTg1XP/TqP8RsSeIwEKSiDNHGXYr0nhzBV4hhHe0Mvvg38D1tIQI2DC4vXne0JqriCs4YPfbJ
o2heHRRLpuYnwM+fu/2H1vXfD2fRuc2EGbUPOUNol5JRhQ/nvE07w9N98zA3kpN9A411XvnZjvhb
9BQfOk9Lo8t7MTJbOY0wajzkR3EU9wDtPdD78tz4ugfQMfBS8Ql2g88Xu+YsoGfULDBKORR/d30Y
pKbXtTYfhjgJQkZ8OT7JZKsz+CEmmReHeWgdFJdAoGJS9dpKGVqkBglO7Q0n7GgwS6WEN9JXO1A8
nK3LJofh2iMzU9+DFAPEibiSr+0hEdBHZ8LR7k4OBjCGW/NretcekhuQBfv9yNM3+vj5Pn6AQf5d
4juTi9Pe1hS8LTG+319e4jA+aqbGeKXqAGpFp6LypU7QdLPQKSH+hu2t5S62t6JDa7LIhE7Xi/6N
7eaZ4/Y8Pqqf6WVGAZj3WwOBWwbnw/ruCnXQ0sgyDQal2JHxB422RulXL8/3X3ARVEKSQRjZ/AXV
XjtpQXGQe+coDs1O7bRdjWiS3GP+d+MwfCAH+fsRHeQ3NvCd4MpYRENdlWB+21bwU0zEJgfx1GJw
5/84+7IluZEkyV9p6XfvwX2MTPcD7jOOjDyCfIGQSRKO23E4HMDXr0Z1zQ6LRSnOrkixWFmZkYgA
3M3N1FTVZP/hlfSrlvxPbyGyk4fDBHxAfqSTinVifOxwlq8LGpw21BO8oK9/vTCUn52s8HL+74v8
tmi/e04CVI3CEBr6cN/M8+Z1EXHAHrxvmF1S+VVeRGrnq4n6rfe7m/KrHfGIWD8e699f/IebuWJG
sV40+ITlp8fNhGGXV8XFGRa3fvXL+PnT2wkTLcg5kO79yeUe80dVWPIdWJGEZbq2Jg2K47++mz9f
HfB2QI6CvYuT74+rvrbXQ510XAMttYdpdAKBHDyqZX84/5LZ89iyf7p58CiAVY2kIXL+EJeBD24r
GRCXl/c9yblfzs6Dtg/ZRYAGK6LYg8r0K3ncn2qp39b/d1d93OXv1su4N3PXAdrHsEg5UL0yeZ/8
IX6wZ3v3Vxvg54fCdxf74XZqI2waRP34iL8N1wAsmq8pOthAmcAN7n45XONnSwS5CkzGFRM+Xj8i
GIbaslpVWtm14OxsoAXV6Vrw10vk8ZZ/fGowKYAUDxTahwnIH++fKtBd6dDmcFdAMo39VZryjv0i
8/ppaDRxtqmYRQaF8Z8muwgCPEGtJlfZPkp9+vDe26IiKFWXvoq73vlMDv+9Pv6/khRIC8CQgUnv
nx1OxGgZlO+4hRgobIe51ESsTB+OQrC48A0unB7GSY7qKhhD/quL/2xHmIaJlAxDbAHm/rBckEr3
wzHj2jq69ep6OBO5jwyw+6+q7p9cCMbAKBtxEZgR/1gSowkOuwn4C7k6nV0iv7DhnTZv7fDy12vl
J8vxD5f5IeFbirKaYXo1oQV/pHLfo/kt+X99iZ8tFUyFAjkRIxN+gnuOmwRes4LBDHVcRbLToGnz
xDGtzXDNh5mthzEdt+o2frbVX+AKP/twsIVUJNOyoAv50VrClPeeHqY0upLhCPvbwv9fR4QjUsF2
G8UHvKhh+v1jKbxW2zrqj/goYzUgCznA+NjMX5FYH/v1h/2Mq0C8AHwE0pMfFcqrsUOu9EjKHxoi
ze09NLkuK7C0Me4Ckf4+SPM/3rf/LL8Ol3//5vlf/4Wv3we2T1VJlx++/FdevU+QSH5b/uvxsv/7
Y3980b/O7Gt/W6avX5f8E/vxJ//wQvz+36/vfVo+/eELzCaslv3Kv07709eZt8tvF8E7ffzk//ab
f/v622953tnXf/79feD98vhtaNn1f//9W/GXf/79QRP9j+9//e/fO33q8LKg6ttP/Zfq048v+fpp
Xv75d1X+h24h6EBegzIFPFsAFeLr4zuK9A/4lmB1Y64N7Olghff3v/XDtFBcUfqHhEmolg7P7UcT
Zh7443/r9j9MoNewYAVsDu888KD/+2394fn8z/P6W8+7y1ChL4fr/ebi8N0KkQAhAxI3dNiMoLv0
pwFiIy2VEh4rxFumMUV3I5NCIzcK7cp77Tbb2wu4KK2snhlaT7Fa0ohMXfTQbtqCR7CWBl6/9L1n
tEcg9ZG2j098KZ3DUGLVsk9r3eRQ358kfb7k+3WCidBcvRkPqW1g5ITVJ8G7c5Ezr6WS34DGJcnN
VbuqxRCJokR3YH9eJvulje/LNmXm+c4WmMBpOoDgIjj0JlQSbFV3sIEWTDyx+ZaIRkm6Vkks/NnN
ezeVATytksbqEmyRWBVHbNp9DL15ZM1LJGEUHpDXNVamKawidTQDWx8Dplh+R0VQ6GU462vI+ccW
41MZizu+RpNSRJaYYqrK8XIUsdUwlEgruE57Aj5g2JpJmQAgfBn5/HJoyvlo82Zqnpu8ybWpyaX6
yPTBTsnapdQKMPwo2o/Z07a7suABGHbA5osYQXS99+gKm/R5MF9xwx1H66WAHWUw7RGoUN4+4Ef9
1rFYnYMyeAIjwtG2yW8b2VdK4lcd7AiWcEuUMzG3JzK2z3qxvZSN/npg2pR6tRyHb7fekRMcfE4x
wbiEjEFFIjy6kNpq0A1LgF54MKqw/C2YLzTbwyxB94DpGwnYZHjL3Pm7vPjtqPqzFzJLuor3xdGl
Z15lxqyEutVEWQFelqE28UMLbNQkVt4h0Y2nCg8pIEd3Zj0/txWI3zWNhk6clWU+Qzh0XlrpVMLV
EEQO/9P6qQKHqnDaiuUWeHC0OtLRkhKathEGXyZ0fW81y0ukZ4VBYtyPYDlsXt1bHkoVH4WKv5uH
b+IIAYdFQ9+25IenYMI3PMQCMKmCVi5DeW9DQgewj3i4jzyU8ED7vDHGbG6vJS/BoC0RPO0LfMfe
VNLcG0bf5FF+KTAIujjJ9F21i1AatoyRPpVOUJlbhsedL0Zp+EeL6W9G4w+a4qIh/l3U+X17/2E7
/zbR8PvtDARSQ6xBpxhnFowpHrnBdwmw3GxjvR/4jFTuPPg9eSDXeGykfiuY34v0IeeBz4IvMxpo
IRW9T8dri2p/r1ksM2wNh2VikMNxNcIp8zrViMnZACmnwLbCULKExTk8vD90p+M+KVouje1J+NWp
rtdLX69XTJmMe3gX2PAmwyq7KDPcFyZxLqXKh5zbPdC7VnMZ+K9WH2mrTAnK8LjmsjdU6A90airN
Rtb4bOEXjBy7SjAk8BSbp12LAbzEMxnPyKpltVfIZrLUu7u2+ptZ62/ytr6RJxpMTMqlZcoLT7RH
BgAxO7as15bIbiGhU5WEQYXevkmXKsRU1H68SR9g/KyReIUCc18+DCrIo7sebk/UsH2YhAVtUYbL
Bnph49jCjhswqWaaZZdjVWOUPomjnGfLCCrww1pHzadix440a+xA5YtmgOAIDVC97+AwWcGowRWi
nMKGevNRB/tdTkAmPMnzeG7n1tVh+LJY8ll4c1awIpUCXxmLtF/01JZQXSBfVt3t9fDl1r6s83Ix
jOHcK+0JZN6hzczX6UnsQ2JqV0nwXHH2GGJ4MKblITGsPmHjnrLFyGR4F0oN9REcz5VWnM1Wu0ip
lHJhnWYxnY3qOKNd6pRY/uTCXgosfirmrHfLWyFBOeqJz32obmtYGSJsVHyejoUjGuwXDdFOEjCr
8YSD0v3ExubUWZh0047uJKSwk1/wMT3WN5HMJZB1ynBrlwDTQBPc4Uyg/wtOw2ZbkTF0nll/BlUL
ZpJtaEcmNpQS/mLLSD8As7AzlwGYPDAGycTW0X9AanpCTXLom+Sro5ru1yVoZ+rx7cxaQPmFFRJp
AvnQiOYCTV1VikepTKxr9WmZ72brbuAR73YLInaRrVWfz+aQDw4E2zDoKWQozLrZrUbMLZelRN23
ZMYxVFpYRNUOB/zD27J9sYK5lwM4L3oE89RMrApq+U2/+UTvfRgeexqYZVbQbizcuBmWx7UaOn+G
WwlRzFhhc7KOBtRXX7DFctrwaAK/0kKQo8WVyE3SWyIprCJppCmdqz2t/FWdb3tz3KQVJ1LxanHs
grXAm2WhvnVPm8murBwvCJsSi+BnEDZsDAsQZpXJckLlAhJhSuCyMCsZ7JFcold+n5pP2no1LjDM
xHsaYnRxo4JfN0wlKVTP7rW4NuQIZWHExGM4VsG1oFKacC38clCgpi9CwwFTWFKi4ehjXVJjctRJ
b65JJanJPqpuVTMYDrQp/L+POtcWnkywlrbhBkXNDLqBrJiHrNatFHOuU/Da2jEDBTo016dlURJS
afELjQ6zy5gcQXl9UjwT9MvJAGtfhpuAFDTy5qk4LQ7c31J6MMdBpjXzNU+grgnAFt/lm85YZtUM
lFxHiXQ2X4fleKKE32C19wyq1Fw9m9bwzPVwbPgFRgIns3+SFX6js/6k9cW1NOSLhdPZGdQSMcH0
l1GA0gRmZusxb0iJpsQCt6pa+4jTLiaRfJnL7mK5qbasWCAPME/X95OdXWvY04oCBCi98FQqeX+9
OeBb/McCApvDtB8lK4xqgUvBa++P5wlIhENnmg2UYeqRQZ52AvH3ACZcIL9YDMtnBniqH+VJdxim
TBekDVsMoCE3o6LhpJnohFVRr9bRrPXRsI6RgT+jGKPN6jDS7xMVXTSIKtp7GBuUGrwdgobzc73s
p3aV82KWMs1cEfvHRNKvxXLAi3dMOh9uyxFpx7hXaSLtcmKsQwqh+SIViM4sq+YDfgmjCedBr7ru
0r3XupS1+7X0zYW+6dPxWiwe1WAjbBbPhfcwLlk0JCPnA32fBcS+vR7APNyTQldi0hdRaPqWVoXv
VgaGsjeB2rt7FYGUprBBdZ7zbtRPW1JTPbH3PQVDHOamSVmWuX41nN2orpWtXPrXw1qexKI9bRRj
j9/HZr3Om/YE/8mn5iJTcZswDVBWBx98YSwTcm5MfmJ6kU2CpQICsmpLJldbpmjXisgwd4D0COqy
hkS3S3nxPE9NCIJcylxDXk5jKZ/gcekrMJ8cC+nEquNkmezEWjsv6iWnL8NnbTKC4phCIdGQhko9
B5PduPKs53ZmQ5XSJls3xK9etbC8FywqxnQK7GgB/+6v1xqqIP2xmr7PXh4+DPhHAfPMhuHHjzSn
rjqgltHgqmGNnb+Ukr8E1TiEx1pHbNIjuTliqPFdCkeXTkrVWrnNBXkW47utjqfhdXfNY0zXSUqP
sQ+X+oXbJB0KkpaEpCaOUTDs0v65fx4nPZEkLKMJPpXgyOuzFUs+3eyTWDB2ZTCzblbSboYf4W4h
Ki5xsX+QkIRDHljXngIj1G/gr9Z4+MW+5iZ92cldF8wpB8/AWXdYQ6LwPb7ixe0U49iLVLMIrQLj
UmUSVBUArmKOrDpB1RWoJUp/65voj1SnyGllgrYPWPPJztb0VWNwXkdYrJdsWcZ83h0B5RF1bdnR
FxebxhU4q9T9smkIc/uJd7GYoQ1S3NamDjH82h075EDthw1fL8RwWO9OQLeaXYQH95tS9nroFogR
27x3McHaVzGzB8JPptKA2s6c6LB1GWPVgQUx/m7ZgwHMfPlRsdm2L4OEDkMhCzWd6mxreTKKJm95
cx7l8moDaNimYBNvzYi2/1C6JKs2ke9izPTnQ9MzbXa4lm9mjZzUkSG4YlCb8OcShPsBwoddUOQX
H7WyyMq6DMpeQWV6vBxz/SIc+zBvqnDGvUvVTsbZih4gqs+eiBiXkZcIPNYQu5fpNj7fFuiOnbWg
66Me9oy5THZ9SKUr5mOe7rshLpvtlLN91szqtgXMJLkYxCmHEwPjb1vzsSHSZaut+yzqD1bIKilS
lD2iUMMguwTnfIlIx6JmA1K1KpAEwAJ++gh24vn6rd313MRk9d0Mhl0OCFuCae6CZRkcFazgSpEx
qWz2Jx2G4I/ZTGlrzOFh2RBizXDFL/y0fOs2+K+kj7pBlFYwwCxEeCqByWRjJUroWXYZVkhSUT4S
8KYUoGSvisahQ5oCyMJBsVhClNePf6tmKE1VZDyETBHtSNTTKmbVkzydj5scD9KnCvWeXXrQKoT7
tZa9xmEeZnwoBgGL3/AsZP837vYAx9p7tQz+gGR3x+OB+CSAvClo9c1TdBhtziF8/cM6hk7hKAKC
5HdbRm+uy3Q42KlLodpw3DnpHuaOKneBALhK2foTt8La0MNrCROsqPAjOJnnhTv3ZSrJRzJHcwqm
dDyXH2q79g1hRkoxRmrcvEHp4iJubeUJxpVZUR2RNmiwJq9cq7voYNO0sF1Z5qTW5xAf9bdaTDI1
j+Owheuxt3OWSB+tw8jo4FCrxPPFFBqlidEujI93dSTnmofKXsRm9YUfm78tckJLl0MX1peVNxF6
23fziRjzUxteuc2utnVcejOryJxay8O1slHsC5nbc2Xh4Fh0kPNB60H0NXs7S6H+WqFgeSyHwaj8
zUSu7EknXmoZXMf9Ws5KY4oZHRJrrVJinWHcdjOb6WWcYeOBm9ty+Q1OJYlthfvueFItkKiD04mC
TtR2qFaofBeoTBBI1CJgDY3kwIRKkM5KXLDjrVz3125iLzNRT4OS9zq5wlPqInGc6CBnK4knjOrc
dfyM6dTQZyD5IPBjMt6nfYlRaIS68iB6xaUOJbl+H+om5hH5MpS9L9cOT3fFDvHKsK5PI0iLdDkL
QA0LjCQpySDUSe1WS5pxj/lgpUcJIYtA3VOdLezQO60cMo15YXg75uhYQDz0fg6tSXU6R4MX2QYu
OahECzRWYxUKKuAfB78899DLXBJlphQwtTYbXwdvcQ8x62rCntI9qyniTjEiT0dQL2KJV6lXvHCU
ivoJZ8tVCWW+5fhmbI/iuQciZQJ7EmXhN5L1Vp3klZ9MZ3wdl885qmF7i7f5iAugXT1YR3QFIaIv
S+w6K8C0+QAFRwDTocDCTHuZefVOAwus+84KiIGYu8a22aTNOCbyl8USiLwm5qjRK/jmHkV4pJiO
On/WJfMm7/bTnBYnrraueSk9Rmq/OPX4DscHQL1PFRYZWgh+VyIxrFlvslBxj3IsWVWwimQyihB4
gQ8J3pxA/tFWcBIZcD7M0A+WXD8vOtzMG+WpbarEphpczdXngbKXUVZeLNyB9sqXyQPfH8eMirMT
scqEcTh0g74dDf5GrjBJ1I4IpV612u7g616pftwn5mnS7tHJ9MjU+lKIt3LXZcSnPVWholgD5PvB
UGvIeaCc2ucY1nqYbePbgKBq/tzLMrgJ3iKUaIcUrxEBB6hotKOzVfNlWa1z4fJSiaxyiowmFzgZ
hv7AHrtKkxwjf66Rc2M4sr9+oBsuBkRtZ43ftjjtPzzOQYgZwtFHseGQQC3MXG/IuW/I1QYyqVQa
en6yiiEHOg8h0A25QsLjnh/0uJbkOO1yeATqtN9bpQ6oaYY7FXdV+0YP6Ic34wY7AAgXmpfxVcUs
l7JYo6PpXOAGjoSqehgC1UKKZ/aRgdy434tQcRdG0+EEv8RyeD6yIjEa5VymM1Mh06zyRZfSgJMe
QrvOM6BQkobKraiBtFY/GbsrjqgUzDP866BYgU2oO6QGiFvAixPzmWS0kRMxaHFKAjD3QoOSgDbA
R4ZrI+9euoemEXu6hwUDmTGktM5q1T6GS13hwmsBT6tdy/fsZxrKl4L1iVzyeNpYxLwVQErJu4RK
S8p18EcycAsTAwhJ4xgQxB4o7dHVhwjY4i/zWMc5Bhr3R9xAT7KqhgOdLCQfyI8q07XqZzGQwHgw
xJsn4wlWufuyZe3D9TWry8jC0FnofXz5AuJpaq9Fopx0T0XFainnXRHIJRVHbJ8LTfjMAw6iBT1m
Acs8tLoKBnZyxIBPNq9Dq6ez8EqFJUPr5OY53RPDfqvjNZAVhqCCs2wP9RH1KmmibYoPy/Ktq82e
8zY+9i0vVBwVY66p9LTt9cnC7xdhqSxYJtAf23BY4j2K0ipkM0Rl7Nyjj4vxJl6HWUL8siBwKZy7
pDev9LklyqXSjFhVaWx0alZno9RAve1yLeoFIGpnMVzSAXeCvWHT39fmAtUreuv6JD+xTX/qmfxk
g9qGIbmeGIurBippNZo58EBDy1Wt9hjitIqjuLXh/SlHAGU/HZhVOqNPZNmw4NCi1vLaXQ1GU3Em
VjiwcYwaHUfKPod7U0IiAJaOOcYFVSOlbCJiIhIdL8VkBtKkBaqxwk21ilq/ExiMM2OeG2E4V6Fd
xZRWY6VxV8wx6aQYnwZi12h3dtTuUiztWox5UTnMvc+FbJyJB5l0VBQQmpbiisr1UqhI03VkBjUA
KHidRgW6qzwGwBRznC3D2xfekcCGPe5aANVWyqD6PJs4ufYB8sXKl2gZGED4OBA+hJ5Qd/Ax7iCe
q2poDl0kkyFavL5GiiT3MTe2WO30eFDsuI8NtKmRgpHz6ikW9zFoU/RIz6r0o5ZYA/jOwN8s5pn2
BtfSNpBj3ZO1IbNcVIPp4Be8jzzERkRbO9KfK6vN5S+eHR2D7Zva5wFLFFa0OKQocu0NuXZh2Y+Z
5lj/eL+9CGDVR2mIqdahR25VsSERaC+sWi8K0S7QC162yT51SPdbjMDt8ZOivrDndpqfh62/qZKI
LXmO5aOK56jczGg7WDRMWghlN5QgvuGrC/cUqJjX4crwTi3Nzo3VY/cU49SXMjm6Hvc+Ldl73YtY
0ecr4qjbwOFL05srpv4+Tbv11HyqJGh9HUSa4Ai4DzFqXj4wsnnObWnM5WA3SAhL8LAgargvcthe
1mynXSq3msO0wVODetZDXdpCCKPDQJKxEO0JNrHQgQ2bP4PP0vDPcICz2i5sJObBt0Ak3oFjBSml
T4F221CxF7h1MIoNev14nL8uIK7ePkDOKjDOs3u9S9jui4efV7uXcWxeq9MRdORtyuQ7fLfCewl7
hHWVoUT0FfAv9m+SVIfw+a3bKWXFR61xoHfzEMaKgIs9rBHWkLNFy30R6UZgp09xe5I1kLTqphDl
WfTNa7OzN6DqRoOHg6RX2C/Q+77wYfEYDgA87Je+lZ/ZM+SaedEcb1sHqR1keUczv+04CmGGPjka
t2OKZHzrY6nWU2EfGZpQwaTOASpmzdP4icDWeA868e3Q2qx/aXOhVnmjm1n9taBLKi11CqAjqcmU
qEvhyvbmDNIcUyB4k9VhdR4XDCUNviD4c5EblZ1Cujx2g4u+V7ACx+tbnFvnVjNSKslZn6UccLd+
1s/HvMQ7fNT1JVWElUqiy+53WOymSoKyJhunNm8F9TVA30yu81mx0vHTBiRP8CWzqjIbT2uHKXKP
Crw9jUWdrFob6KsWrLYzmQ3Kpy3BrnX2QgowRcTDOCUIHqmCM9fQLjtE/PBBScjtQP4CB+EE/YCE
bBK804ykZDpAIstZduotmpoUIXq0cH+BR/OAHmLBEoZZMet2wKqgjjVzwpM1PKajYUSMyGJlwIdU
XawITTW9jloowDC/JHz8t7JW0WiSkNZPzexerdNUKyBugn0Lhom+vhV8vu8p+ok0iSqvoOjIlBDH
jkNK8UeyGFqDkbQMUdPYCSgQSbeOEDMQ2t3mrria3m6S02rD8gJ+aQDpMgwKS9ami0SHc4oU2NeP
SXGPGQtDvztYUF7fihi0wIfw30ZiaPDMtLu8jmciBTLAu8ZSch1tmV4NUsB5XE2Eq9ZWDkv6szLQ
C7dPg0FSqdyu48a8Sp6C1ZyeuhqzKbYv/C2q4V+8QOlJaBHYVeNI8AbAsIq28Udl8ZZ1DDU4ZQzX
4rOxyG6fLKEYm6yiViYVIl/7GdLapO6hqj9QI9kPDX2LmG92y9sxZFOnXWW1f7W29sVUHZ3ArBPS
FcOCutzowx6jFjZrc7jaOZWN409R/M5GAjpsgZjrkET8kQF7lcDkvgEecLByebQk5tIMYSexwaii
YlpsLGbEkBPDFdlrj8MbfRKBNfTvJBXRpGmBe3qpxTVP5/DsB7HCvKGJeaPy+rLdG/skXRn5yHDn
iRn2zZRoE0kwdyO1oQjW2rRT9tS67m6rP22BLMb80UooZtWprVh9n7/tmKHJMvm9oIg55pnvH4dX
5AXGARc5V3C4aL6Oau9pqFumPdt6PRObmjHImUuMZrXf9365UM3VtPaJfrHRhF1iA5CQ5Iu1i6Ej
i2b0vClsO2Ay4eBlIWlLFK6vXV95ZrslK0yUJ9RHDgK+vCat+UJbcjVvazCh0OozGq8TSFNPdXbn
9nKe1eE6eer5QOF/aDAdGmCdUoU9Cn/9DFwInXqM9vbgfJNxNl53QOUtO259v51Xlu34TfKZ6NqZ
EKeQqxMsQc7CKb1B0k4qPU480uvlrSDsVdbo7UBHqcDhDVjc0U4Tm5DD6uhajmG7mgEHVGLi8Fys
r4I+18jkjUgZA5SzsEeYI1V9F2uZLIeRLF3tmaJHHTVlcC1YYX4zqVPU0eXCfbQ1BfUUWIQvlxIn
qSDWZSvJhVf6ZTfqZCOflPZNs1kySuM5oBZg3Fzp6hQZW7BbMLU2tnBlevQo05cAVHxnVtRwRReJ
GwagoTGuZCAVcpf0I09mW3i2hHjr8G/tcEYFm9jodkwFxvVsJJG+0QEiO7BO2eYdH5rB8lugA6yW
PPXLBL77FecOQLovKqcRLbeIRDqAaQ3kQ9jyqJcRq1SsizcPpb+hmDH2HLYY6oSOEtJIFY2+OV0D
pPUCXScAdc2rzPXINmO6W2dshrhY0ebRw2UEjwHPiIOzCcBturVuVMxGQGYpQHQzWh4aRxda/pdq
5QH6fwEuupsVWqCw7umn1IIDEG7OvIlwB5sWqlJd+KNp+woQH9P1SKTlJIX/ncMRdzDUzTFBY9BW
ekKeEQ4CyIGT2jKJiNFFjIQrwMkNReZUeuNaBI2jOzLgkVI2H2VdUMHLBbZDiVpPSQ3LskfOpII1
svuwnvAZkqbdTRebXzRrvuL0GOyrWFFSIJ+VbrxRHAPRvQMnqx5E3B1dom5qoiE/RGFQx+qt0o2o
2mH6Q2A8q4dKg9IWUDQtw3J+mjxsie5D56R9X+E1lIiU1UOmDEUGWBPW5V4hMlYjHz58HScCmc6b
Tn15WLEdt7DYJI/Rl7mvkcioDn+08VUkcVLYopNPkbnb9ubLSGwOtPEx+y6QqzUwkdgIXQ86GU7c
c2QijyPILLq6C9epD7WEde1NcpsTmD1ROcC8XmF+V16XBryFbXabo/For8NvgoRW37jkSxsOe+Oh
x3nwWzs3T40mY0GRkwUuL9q2sw3zgDJ6Pb50NVqh4PIQdDEapNnWBcbvVq6hIXwfqTurgAcQOTDf
q+hOtJnPhiUunT0jDt456tLylMv9B4pRNnsLAm2NsLxQGF04yALRcxj5ju5v2nIlK9F4ZDDwn9AI
1oG2STw82i7CiRdVkhRbuQeOU9ByZBNozjkKMmTWP+z53/tsuxOYiLQlaqFPUOiCx1QCtCns4cRl
9TQu5umg9HwEZJoSmQIGPaJVHWINB/nhr3Lt2h3GsEh2+gBnOuXCML7x0NLGLDNkyoSiBmHAfAVa
1TgJNeC/Ok5D2MoErGuC+XMZKCVw0LmItd16tjd+WysLLQKpmgNpKXwhsgFkH0Nv/LKKpwDna0sD
1QFmgr8fGIeGMqVXefggT+07CVvNBxUnMY495bzLypOH4tRi7mqDawPvjQUl5dSuQLX7RAWmUUu5
8qQTKe3Y2yje0e8BGqCoIkB0DbQD6AoGmEPjqjPTUwU8NDYcBB4Wma+J0Rfo+XEA/t6dTBwuNXZE
MVcMLT/cvngrW29FHOP6jGL5Zktf7ZafpruRT5jGq5ASCE/Vj0DxhpO2w1LWkW8zmpuiiuvyCwCw
g/LYHtRIa8vI7MZQLfrkGCPp/9B0HruRY1m7fSIC9GZKF2R4o5CUOSFUUoreez79XdH476CARmWX
UlKQ5+z92ay9RM/OdUvCYNLmMU3QgGtYN1EwocHqob0Mf+LITTIzGBmF4+qna9vTvH+n9TjUZx2U
MOwSbbdaNUcd8NtZzF6XSHFV4+U6ufnXIMQXKyNjl7IBCttTAih0f0MsA4pdHS1uCcSpTMT/VaWy
6ydePclf+nbXSsmOVFL/xZzpSXlW6hVerTqOsrbXYbDMFAmIwowg3kZ98AmP8uWIjodk3gkcGupO
atLdOLtrBfzf9ju0bbvJPTUbCF4DHTUGk1uFYJBhUpshR05YtFpYgdPqAllbShuuY+HQfGUrvi6I
YV3v5Dn18rNlC3G0N6OHsS7+wn1QM8WZR0Pr4IGMw6Q6ijKEyLBpRZDDQTYDye0VhewmkLvtUVMm
tVaTi7UcfTt0w0zJpQFYPh4aOWXLeCNmxcvMJVgE3r2ZQD7O+426Ce6WF5mdWyXgtenG5JFl7M+Q
xjq8fw3vX73mSjq4ZjR79cF4QE1YbEag6DaQbpk24Wf6zgF8j79y2LecA/E1jdEm1wzo9gY7JTsM
LCiS9kpeE+hzT8lGWYkWFzVeqll/U/vpDTVhuFE0DS53D27VVly4ryqG51yQbg5ZPYeWTVcsQx2w
doYq0L1eVBkrDoZGqAp8ANeqPfc9bR11kIhA2Pto8fQp22eLetqMV7XoXlOHg5ZHB+L8ePcGUzht
Arq3UgH3c7MWCST/iLoS1h0fcPcmfJ+sun8bJfWhL2RMTsqtHIfrQDLZZt2V5DrDLb82bmVtdoIe
B5G47yTdPghBicwojkaKP2NHgy8cjZcqTz7NxnY2hvrSTtYlYmKh+DqFpDNPWfWn2rIA0QKrEAdz
kGcDM5AcnD7FTWa+YVWX4hfws1dGZHLJYiuz4erER2213R1Jfj4MfUCDpqM3aTAh9FCn9+Yo7nW+
EAAY3TpygB8sqFA/wsu3b9o4h+Jvfja5caq+2s0IvmjCXu/YXt59lvpGOHfSeFYW81Rm6am+17FP
VYZnCYOraf9Jl+xYxroNrldPKhmf807NGkD9mLmCrilhTcNlEYOyioOVnhBtiZ0Dgw/g9RjWqsUY
y4wEXGWpKzXPjKkrJJfmffUyN6VXZkW41mLQSGlQKguHM+yH0PmpVPgVYgbSS70iVo5Yn088LOvA
8tp7ckT+bzPfEu0hCSQPbdq9HOvHoo8PYWofVrjVNVLAW1xuz0zBwlDpwe+PYQi8JmRz1UEf6OcX
3/dCJ2E0vP9P7qha7LX9WQSTrLg+3qXQ3J6JdHyh5tOQ+Qb5pixgcIOa40qP+BdFFjwb8wARRfyZ
+vdd6JQ9dTBUdZKYtmtibTc7n6bcHFWxZrGbDNOrUjojzOn+WoGJ4+IQW/1uwu8z2eaNDrljq9en
Koxu1qa8XCxadG8Uk1w38d7HryQjwTaLDzYBRhnlOiTqxWzE8+Zq03wx/P4uZhMaU7vPTNrS4rY8
9PLgZ8SAfm/c0BWphp+mo8BhSHSEWPGzkSHZNqiyDR2TMgXp7E5Zf6mZB1JTvBqXSEchIb9NxFCG
FTh6KaU7rLq+Bp5WBYKFxVr+jMzNIybiMCXmwVSXIyzbKdqMU+pWE3o6rv+sJSGuKA46wKbgNqiY
s6dYThzzsCTUqIfR3boasIwbLONoSbtRnXcGSWpSX+xizfQNlIZ8aI5+hjTctUFdcy25qjLc2iBz
iN/wqyT3cVl5HYzEsm7unJEM3XkxPEQNA/vZen2jnyQNhV2CG3YLpHlh27NU1hT5Nzebo6JKx4IN
jhfuhPLjWDMWJ5gdDNLZIsOxmMlzc/A/M2ArFe2gfktC5mnEtrmfF3bPL43N+YY0m9DDiwUQnsM2
TV+m9ehKIeyVbM+X7mX5KVjTM72re9ijsOQeUTo57LhHktIvElambfGHVvQ6sfX/slej9TbaQ7zS
wLeN+2U0w7rtQ+xC7iJ+jDLvz9DRwlL3FVps0c/iCuUIetG+C5Aiqhb0ZczeiWITA8UAXbHlp9X0
llzf5ypwbWOdFja+bflpkq+JtnJa6DyNYCzIa5ELobPsXIUnkIrBfnVgZs3yXoj1R15qH+thVsfn
XLbPVTbfqljnxKRZ6zQGFNXvsniFdA2ErPWMKx/5TG8gLXVStK9qZELMQXmPEM2J/b4zPR0cXXsl
ihZOdkKGpqtER868ssa1Mo1rK391tXr9X+JWr/mBCLrQ7uVE2We38oEFE/xP3RmFsJORKOaal17y
WN6JAvRPrexkC+moimRuYyicdlLU72qp3MFPh1G0XKFnDpN02LTkstT5WUM9UlmHNY0P6YcypeGq
pYEVjIwSMuR1BHzUzG5BDuX/H3qzY82mnou9F4NK1GQu1ooT8WzMUP4D28C2qj7nNUp5MUt2bVru
xLXeVUbDJ9XvYiIS1dge140DqN8x/Hi6BlPTFqie4r3RaSEupTDR2jDrhSA31gA8xDb05Bit/QFF
GxfgHObBpYm7kGyHcBF/yGTyBqU6SvaFBq8QX0vcnhJjOPfwHC2dbVUvOf2OKN+3pGuf8iY9k0je
Lw1p/KLN93PUMn4tywYoSWLocyg+Ldb9HB36NF8rd536ay0CoJTpQzJTkgm/1GS4l/+Nc3XMTQqu
cgNdgnkhThXAifR99IXVLmEQF+GOSt30VQQYkaywyyZ2HzS5smvRP5HpiyBndTNCzrVyOitVx1Yf
Rtu86zPBRyi0yeQmsv2KpO6qhXtYLpG87jv3fctq4O3SNhN9P8etS2UsoZ3bvpbm/Trk+1tjClAS
EJLw8YUDAx5j+zovrM4yyzJovL8wPBEiZmuJ7KqYgtQ1O1Rdfag5vqrWrjhYpL3FPEOs7xwUpyRr
3OhekZWKWur8M8tP49onf4BOfBUNJ/3aOy1Kdx1IXF5WjlF9zSVpfkXvS8hOMudleI6cgybVfokI
kRABr2FuC/ocAlCjwj1B0Zz6/ch+qsX8kpitFwX56wRGDvoexiTIkfX8ALBysN0fakYgdQSIyuIT
rCboBfmY+w7q0xrA9CY/yaBprQJwbLoWm4rh9KcoN/snORnhaPdclEpr7oZ+2sW88xHBEmfI4T3x
iGGF0Cf1DoxRzWK3wa1HJ5AgFT5oAv/pi9BeEqiD1X2NcC9Ce+I0ZkFws/9TKZFCWUztoWBhTVUT
pQCoHivCmuGXOErAVeqN41QY4ALW9FC+62VxNSAeTZRWeZTfGuKECw019F1OI69/n72uQWfa1sdK
So5GFx02V9WG9yybn7Eeh7EU9OVHpkU2+KEFjGGVsmfgxljhINL3z1Efw/YXwCKTkeZwvwntrt8Y
qlqvOq6UYE/3tqwey6Y/5KUgeZVMaP0DieE+XmUnQsYDEO7Ipepoy7I3JtRiqIpVzC1msoaK9guQ
54z2TesvPNMaBRQQXzGfMdz4S6SVMzxZrzlX9Or+950KkXWAuAOwuRGCJBN4lMa+dJETEPeh9LSZ
IkvoHSS8d2jvfra3sgvzOOccVdnDpAUfMbwcxLFABrypcKe3jJJt7gnq5IHCZC8+n+2n9/Tyn5xr
hwlziDYTfzpaxy39LmZPcFeb/IhjbN0pJDh+qAiWFtv6KqDYVL6a2GYe55rHwpMSUt2iPS3Rns6w
HPOnQEwyEH1g9W2wMZouPdHDqxYsmj+kkt8D0fOuGYNXiSDQ0o4Ex91UI39Thp0OF1s0aFuQYStO
W6UhWbNOUVJ7GVFskdx00h4tNE2GBL4Qu5LWHAVdP/LFCIyOn2IrPk2bqXVbyHtWT9Kqn0ypdgez
dMqYRsuw+h2xDEhjbGdie0eyejN/Vt62SkCxAIQnC5JrOYM9IDu1mML4ZOqR4z8OCkUPrletEvbX
DyGVSF+miPOkP8QX7ERj8tqc2PKlDtiqKSm2PDWDsNftY965Yv/K5YzD3MRxo4TxW47kY1eAuYj6
hPdH6rhu2J+6cd8eU3X+wK300VXbx9D8i2uCHqGpF+9ci+NZzmJmdug6RTnq/iQqPnkelYB8Til4
hj6UiN+4riMyaXZFmgakcAY6Ne4QuVgMVoqlV1M9Z7l0IQzzumbpDVPOMcouWave5qrz5hgxgS9c
u7ndyZzYhVDtdJr9iMuNhmQvA0MusRgmLJzmHYY36tAHReGGtFJqyDZBU2hJsp+kwg7F3mET8sMN
+PdJUahtDKVj6aQeb0WgpAqdHa8zLmF+ex1wBsHkk/iuK5/qqQ7AjOeO4Er4d1HZRU8trpEj8ySy
xo5q7AlLDl7smagG43djAR8B1EA5UUwKx+LsFN0QypPqGgxQaYaCvXxmAPcEyvoG6qStNG5xut41
I36Iw1Gx4kCYhkf+rjEYFsZ/SMfeK8N6z5P1gpAImXGtEXWauOZftyakxgL5KXKRCF0d+qMOpteb
mGVcbvH5N/G0FMVK60EyhSTSI0DqwvkgxXq4zirSZowLIy7QVLPHjxFxiXi2gPvMm6hZ15/knylv
+8IpReWZj78cfAdyVRuxJ8l/u2ouSYo7CHpSzOdgu3S+0kCua3Y1kx+AAlUTrAPh76dJKM8TQpf7
vMxHMa8ezWS4UNFoYbS39n37VMX0IML+4VM6LIOI9zsyUe+X8YnIeF9V52Minifha8ApMdXTddKN
S5lnqMyKs2JmJzFunU2viX8Q6vEQZfn+cplkNH5PTbMOylKelJxo9nLYyYV06dGYKXt8MYdF2Q5V
rR/m+Q97w64tmiOrGCcQCchwGo9urmAGk33pJH49GB/SZr6b4RRgGPFL611YEJiK2x4Rzn7ny00e
mFxW1G+72lDTROr3W+MnMx25rtiMvtp3ft1H3KT4YxA+6KXuWupTj6DauyUsfGFi1StUHyICr0fk
Li0hu8hA9ZcDYYKIcJJ62Y0VKr1pDSQzCQ8YoLfVz5jogI2+54rNqHhEJp3pKDkp7LTHMXEYNX2D
jLBlyc+50JwFlDDTbsOmM9bE8WDT0WZbjWjqyB9Sr78VzqtFIPa5KSdb+QOeq+83ggWinrtqcopc
55OrfCuOkUyyODrDra7yS+liOt5HItqIDYzOLvZD3fkPoFAd1Z6Y7FW53b82sZaBf2WUEekTVKeX
noMb4ihcU4HlK1KuAlqtTVQv/YdgoMBep5CsM5tt7uUnDQAF6zwJhboPNlyRr7vltWctRMii/spf
cek6ChjbxfeJffLPuisNCmQM3Y9lHFnQIZzS/H36make3WA9euOApk7Xwth4jXb4kyyHbHYVAwVc
uJOO8THPoEgjktdP+v/dYxNCgtc9dnjPjr2g3ihleMSDflLHr3Ia3v3yXSs5SM1pP2byPq61fZQ4
+lq8VWP2NujDw2J0tDmsbicfPXKgDUtgrJhoG2uX4iRtffFr4ytDFkPH9cprCtz4lFa/kBM/y4kb
Egt/syRycTDE31QFiyK1jM1FCwajukRLflVz2p7K8eZvwdsy0TLlRikyg7xxy4V99hbGlrZL81e3
w1mEay+ikX2ERyKf3EJnG6qeojFANkNSfVh/ItamjuDtYheAML7Pa/Gsk/Y6LcjW1zuX8VoE0sBz
FvPczRhsMKW67rzct+u0JtA0y/8+JSHYlMKHvbwkfeFlR72NvSTUWstHYsOCB3Yx4TiuOxjcLUj5
/tIJLAHhchLFgZgMjFGxLahI2jrgjBEAEIeiKuvhxno7e2PVXKuquxZddV1MOZjRzvYzlRQ5uswh
DpbsUDcJs2p1bD9e2yGV9rs+4BgRiyCX0MJeC6KqB6YlVAKahMKuyvfvmts1f41jrDQ+shedHHiF
Y2+APu9cEwQQJhv4kh4h/zC4ihpd4y65j55+y2qTlrTiYJi7liLmrZO9orHOeJmy6iTl1clC4pCI
qqeU5JNIxbFnBey3l6tw9SZ0qnyne+EoHA20dJ3Rv0Sxc2TuC0UIt8Z+meDG6VvKBBtYZ58cMQup
Pux04ZIqryGpaZE2jx302aajEavqH7VFfVsKM3jwZoasBkSdjV7LBGbly1cl5cmN8ES3WZRfcekk
J5vN+xaLjpJU52HNH9WiaHsKAfxW6/WrpHo0WDrzoGNfTP6+5n6xQ15niGSSrMTEjQXiewXj6UDn
RNd89dtpXMo9wV3vDf86gXutOkOymeeU6R23jC2zv5v0pxBTL2Y/TbcTBhYfBHI7bkjp1f5MC8Ly
liyHrUZhajXwJ99i9yMM/D5I4snfEjU0uOdLNLG5ENstDw+uzPvUfBRtMMT3mSyYfL0kqdvmdkQ1
YGxLqV3CaJ4onUo+jdbN9KN46IAhCIwmb67pg5aCj4ZA9ei6FX6W3JldLZq4lA1TTDnZ+gTt2Pdd
b8dnMV4RzlNPKn2r66UwMoBBygB6ncbkWsWZIvNrodFaH7PMVsZauBFZflymwotiyrXy7meM2+Sg
bmHR07zSjOL7WjT/JsyhqGuDhNmlyNISOeAqeS/1gIhKh78psWqd24Z7Rx46r8U3qc/8zHV23V7B
6FlpcKTP3VFGUCBu6cFai+8poq9ZGVe3xMMoZSjkCAPdSWWe8z2qopMMfD48P5iXeE4An83oY1Lj
/zQZpUPLbKkaSIWHfOU6q95oO++7+ayoia0b2b8M4tsuUyKxe/0Vh64gAJifg6aeCn3CtFrVn1J5
QZ+SO1UqfYzLdMqE2tFKgW1YQ4Jj5tpXXJefHVmDWsUXk/FQ2/mGymWru/e57U848el9oZ8m7sMm
G0Za1rOYHtPZUUE5WvR526fJpZgYnRnoUj2+FAj/WqXBd4K7Yxb4NUWzce5oJ2h02TYE6w1/eRVh
Et/o6kbp/yGhl9Ws9xbkYfwYpF9FelgYM5BB0DGCuARb7JLc9cJyhEctMupJhuBPudyy3BQAWATz
v49D9NlVX8PUnas4ucjxv3VbPVNvi6BbMvF9GeWvUuijs9qpmjsom6sbmMbyGZWWrvE0t5tdsjGL
AxznCEdM8PmYES6NPyzGcr+J1b0US9kx6S2wl3H41AHzGZbvAxH/EyxOId6jeL3Sr+bVCjn3hdZd
FU7pCWOtMfKRGXJ8ittItqdFIIwdkWpXehnnNeMkIbuFYRyIRchNVrCXVHO2DMueUEclSBLyV5/P
HO8bY9sRGge21zgEmHRoul9+3XxkdERpsumAyNa17IZjkVS3Qch3piE/VYOShLT6lYaD0mthswAk
SUAcefkHm8Y0d+9TmVzaFjVGoYG+SRjPjFslSziFKvnSRJlN4+yh27p9MtJb1Fvk+Vs+EWXf1iRU
H5RNNDw2un5K1KQ9GPxanAamUmN0RiVqy3mleWIKYJEWweuftZidQRs+tW6+QGwJY36IZ7mxB02C
JtUO7UQBBGE39jYsp+l7Wcon6rPhU/07qGhaltXXVQpgpPhepMOvbKR0xje3qa0MH05bdEbYKto/
YmYXehn1Yo6cVh9aXHYYjXvlvNIDYZTZW4TcXePVS5X1rlQR6u6fMdnwQVVtxEyWl96yGZe5yF3d
ovAEQ5XVjKmjiCauDxF96kavU38kDtGFUjKzQND+0zblAq55NfrsJOBV5jlzCiMwlfxjSabYXgZN
87a4R7YEPxYkqz+RXmRPK+Hs62bh5jDa6VZby32RlvioIv2wDAiTwjez2XCaCJMUiB5Y2qDclfge
d99S9zaZ+yzaCTxqvF8JutJBOdL0980Ugadumz/mV9NezoiJEkUrtrC2ZoTMdApwk+ImqdbHEvFZ
TD7a56AeoQKZGgQ4Ck1Efr2whiPpVKlKBJJtnkbOUVrqNVLzOhTAWOM6+uligPGU8dgurFc5hoqW
GS58Eqx9MqSAfsMzBkIha/q8wFwNMUoZc0ZXtUopkAP0l0VLDFvHp2T+1yoiDT8T9OYyfCpLFXtq
ThUHu209y06ivA+vI9oQHKsCFepbv+oyb0EumqwfpfpnM/ThY5KzIErk5FnpZXccswiyPWqMg/hq
xJhekGSBHvI8mRQ4qaNxhbC+kbA0/KENA7RjRUWrdA2arNlAJD/UiHI7od2nyOD2E41QalMCPGFG
ZQyv3L76ieraIQhBHe8CrEJbX3EbfZU5OUDNH1P5I6Jx17fjsJxB7VwTtwodMF0fmtz3eX1AAYdg
UnTZzuNnKawfxTdv73GOaavCAZWn26PTR2HHZ+sN8mg5IuwF4tlmmT9EjUKWXl19uIO7rm5ZWDXx
9zzQJ7TS9zCYRu1tUf8ZGZ/yknpqlJw1gacffmdzJiH+10yMxXynawxYO/D/wBKw0WZnDUAFEmUy
+ry+WdTcmN3EcR0z15XuYOym5VGufxfeB8FeVw8psFLRvQTly7IAculicOkqR/1vQp3HdIX05z58
1neTlf4QY/wO23/iPxl5kgF77XBYgStcq0f2Z+PXxjdIlpz6o/Dg9jt5eyMjwNGo8cpmZNZvUxOq
1cNMHpJYYfq/0oDhFhoBUoaIadM1TTqfKByZ0TDz2fnNem3HY2cEAviy8m+19GArOeSETYQ6BcUG
9x/nYfashL6w8otftt3ox4466JYnexq431u76z7pUJLp5trYXVS+SJ0gyO8FrEJgOzExLTkpMsxg
ria1RJvH5U7uKuWZCiIORALL3BTGWbkPqAXXa6V9a8px2fxG2UrcJi0wj9Zb+xq6C8apd9aOa7RP
H+n6N5HHwl46jnu92PXjs4iYrIOEXrecZ2tBDSLJx7ZtEcCz9ITEVU5OrLfdPhVQi7TKXhvYf34l
/bmhOF7kf0LK8bxWeXWz4iYQQO+fHDLmtS8GGnaocFF72yAIhDxxfpKtRN+Oc9xdcl6+aZCRPUwJ
xV5l/Ci7+pklZo5/lLupGlh7JR09Uc1rLRhoO2t+0RXrhSt9FvOMJwa5VFSXJJGs+DQL4JYIx/um
dl9cF6UvwbG2QMo4KtyqnG6zIhferKX/LFLU812h2DP9BZFbUdAcsbrfzH1572J+g5MNvW3zTWBd
Y+Dk4sDNq+euvIX0neiJs5i7XCIvkIUeO7Dbz+4nrOgB0GhqiclwWsxKGamrDsLLjJYnrJrkeui2
KO1E6aa+NibtgOpGpUgvcSucqbGLr3fDVYm5CmOq4UTiH2E5D65lPAnx6DkfTYeNf4koJvS65SCt
kPb7leS9iTOIKcufqCyQHV1QVHR4tUHLCxOgUkZkEeFy9IyUjlHc3KuvVd3eoqL6vK2wlaUa7cqG
NxqJcsl4tnbFc0sBKgpMKIYUQwUzrzX9iOJjHFRgQwjmrVsR6c2WXaq9lxVJ+YXYEcmtgAgtnyjO
UmbVq1YVo9JQIQhTPVWqs2dsxrfcjFauTrizZmUBmLqhu5rRSEUYBVBtc86sPDQURxL/l03T85Lj
+5AP1ctMJh9mzS2pdRtCU/szK4e0PVrif6mAGBMuqsVTgyyOV9vHQh8ttwkx+gYZlNI8upvxmBp7
FZK0/Ciip9j8SJ9rRqpr+pxVGn1G2utiJHuceGM9iZeBY6fkz83YIOmwLdnRrOogGD2Ol6jMDxIk
8qoN8/taxh9xin+TaiIZXDlWWwJihItqtbI7FELtNoUQIMGHYkyfFNrFp2nMzlUmbja9ZMwaTlsg
hcqHDoZYRiKRDCA6OVAwQQ+GV40tgvjKuiEcl/dVDlZBTyRRISNYiLIKV0neYL079NuMz5+KBkpg
YGdWZYWBQBso/KGc74uFVXzG9VGSvqTpOxfshO4z2Fq+FQ1VjYK0kf+9yyt3itxWlmyVKRxznvEn
E7+yyFW/EFqjjC7Vax7dM6Tv6t8kw23gVxeG3ZiSG8wNb2hUZd6l6bRSBMyRcUXM0oGAV0Sksva5
askOVqs9x9WmiRemzK+WbFV7Tpf62NZp+xGTradbq/iI6UW9y6Owj40pkApWnqhVyEWBMrAMEaPN
K4iP7V37UNuNZMiidoWxwtGepx/LD1kL/HyKzPSS8tkqslAFZql0OJFKisvGZicn5XETUKMMBsKd
lMKnrpH9V1L73rAwu82jszV6ElgKYANbSH2M4sLRB/R90cJWpROiW6wSUWni5p5yQ0yPWYo/rd2E
v0qjib8ZxvzxNfQ0/9Rpku96O//y85Rn/kAyOD/Fg9T/iYSjme8byyfPYuXzMd+wBtm8a3g7AUgu
03rNs71RfNXsVkgnbaG4a8OphhebULvQiRZdF9Ylo7z0/Vkg9EurTy0IQoZKWlG7wEReGsuri1ol
5YFWl80WIBMotgwbrT2IC6AOER1Fx810alCWofQ8oWXacpXMk0/MtKvEeBys65uE1khw6+wkp3ue
SFE5KAbrOp66EVBRPU3RYfrfE9V7hDWMLDESBr7qLEz9xWpmmBLo2JL6tKk2V4jsYpdps/QmjuCN
vZR8Wn0NnAlaamiXvEbd2uowhgZ3U9r8zpEYQqbVBCrkJquyUuVIONbUpvY7KBtrc/i4w0ysfyu1
eCjRd9Jyy89p5QzqvB8i0k4kuGbEUX+Wpndpb+RHmazig2H6oyCBxF7bdn3EU8oxug3fFuw8SEmc
gR7w/Pe1HnZtM3hNouC/7hJMGssGJEXlnokKsUja/2ReK9Hlh5wI9xdMf2RV/Ml1exSudMKqXmN0
v6MQpE+uLCJM6v3wWEXf2GxJdOrv9dM4NQiWMzv9O30Wn/otDoaPkYgB4qD8Fh/5UznO94U8DT/d
KDykOTEg2G15S8cajUpdnsgS03ZZren7FglypI4HaSgShLcvWHeVjnVZk3yU/kRLV+9KDISYUUly
4YhJwkHsZA65ubsnaftsMonDLKWLoZtrAAFavbRsgQJNpv+y/4SU8zEyyoA44V2dE/RsGC6dV7iv
42X1Mutl8SXhakRdZ3wvw0HS9qb2MIzAygpv0lPHgBzPXItNL4r+6RliEs3uyPMqhtlJF/atXgP0
FOxBolCz+srF/E6EyAk9ckFR8UjmIBicXciY/Rfeyb0hz3tD/BGhkkRYExH3so7ytDH/ExodDpVi
t6L/zOeucJSoCTGX9f6SqGT/pqNJCsYriwaYPF92uvSSAYzsh2YxhmmOfEeVvTqO/MwEGs2T3wjg
Ot+PZAHlf1v9KgO0KaEkf1kUY8y0YGr0GE5juYQ5eEZkZm43na1RDYsOaIlPWOQq7pJ9tX7P6RXx
CXkf3D7rUanxD6NA4PuB7o9PrLq4XQe7m3qeitzOxsVDxxVooL1TcTH6c6EGfRIM2AfEVwoHXezx
fCtaolQuafqtYJnRlWsnX8bpZq9LYwtjxHD7tcqPJv/sx8vQfUj5Z8F/P45vuvmrDL2toOQupndJ
rBl2Bi41H1i0mc+L5Ssfbf0c5Q8V2LQCqncKhN3zTzmdzMppkB+0Tpm7BnGJylUuvxLhYCxorPhn
eoka2FC11LL16i5Ot8J46zAJFPXmm/3KJfnWN0ecIfr2ybAtZKSzBRMO12hku0QsX3sVUxk+IsiA
JGhrv0eNIMiDPcunJAHzQL6DXB2VIf9u2CrfMA2Hio9GobC0+Yq1h863KT+q9K0hijH5G4ufi3qp
03OsfqyQjugHaYPb5Oc2nCFzxDEU20DaTsbqdfIuA0gAEi/2SX0eGJ9hnEfEwUFTEScW3ef4n5wd
lg85e09pfI5B48jSQphs/VJPn3SAovVXJfwReLyjHut4f89X2t+Vy9AEfCcZw5uKo0Dgo2j4EGIU
uLVEnczYMqwvtviKu7xEmNs0fur8lhZXDW36a+LKsCSW9zF6R2xu42ZdSFBBhj2f4pge0+174y2i
7ywgvG+jnnVirvb1auDvE7XxtqbWZwlUqOc7aWi5EDMqU8lRWLjnkg+kMxKTlicnZ0F+TjwZPSIs
gNeRCIX1/xF1Xj2xa+kW/UWWvJz96soRCijSiwVscE7L9nL49Xf4qKUrdaNzutnsosr2+sKcY66N
QTEO5C4M8w+bRyORkN9VGOu7ua7djTFme5PyHLEYDrQO9K/+F7Uh8hPszhRjHAKb1n112KVNj7S+
h6Fu1rKzVjwVsHPcK3uJHozJNqwJPWKYlciNmL/7ZftuE2OMnVFP1D42qMFjN2jNfwTUkOu9U8bB
Uw2aRsJQe2zhWzep1np/0/H3Q5SwGQVN64oOMCUXufjzECnH/as7f8c88NMXOX0r+1gZb/30nkzH
HrO8xjqK811395U+BCar6WHYDdkM0gDdzEdpXUbnopFPje7n5DtoG1c1mIr0OcZqgz+kX3vOe2z+
Gv7Zmt8TYoqL/oWRYVvAIzpUdB3jOdVvYfIdYUjoNka9zYYbtaPH4v+FZgVttj6uIs9FpdQN1CtO
7K5j3c0fGHxdtaL0LqT/BqXIMa772lvURss5v/zvfmw+VaXoD6ifrcuQnKIkV9f/vtS9+t8/hQNS
QD/s/6l2xoeXOi1PEhSMffoaJhmGR2tWG6n6dlPPYxlMnoivkS+ox0m93Cex6QCE7W8Ogan/ROXc
5mVS1ZbaiRUbxWaeWdQ7bYy50IYx2XneOh3WzUOEv7Lhc1iJk7WB80X09hNlI7IRXdsSHUue9Te1
KOQ6ZoiZvoIzcm+zLc3n8IHsdTvXGy3Zj/XbHK50i8vi6I4CiwNa+8Po3WT+nvUXLC9TfxjCXw/F
GXHQ7Jsfh0/CuhNLbatKX7dC7aRRyH3X25JD1UpWZa6dR3TDr27POZtqRolawnjrErZ9ZhWmZ3rV
+CG0yztgNP1e2pdRbTv3CUysJdtzqg3PHZt7T+UHVR+T6aXu0A4aDyJl/fdRo6M0xYa02geSr2qo
ifNTOHhBGP7JCWZT99f3Kujak26/9RyEoubNn74ThNVasdAD3pX3krk5O6m72/9JfJt5FR9McTdd
vPbdP650jUKw46zpgaBu8uJi2FixmmUW8FeQkT6aX03EpI0leZGgbiqe2NxWbE2Yj8f2U8pskN4f
YyMsG8XQIPv0yt9u4V591JmD8LS/o9eCVnI124QNDYk9V6I+f8wqtY+aORTQ8Uxtn2a4vePGANfe
sXGa5lms5hFLNprw+uG/L7Xf1A/SdNBLtqyapB+d4LOqB5aENUlJQ7tO0M43FiYLM8XnUKfDRcII
qLCaxWaaXP/7pzBrHpwiiTazVnY3hbUVfdjcfMUh65/Yp800kv6JXMZ4I4A/ue+LKbNCfMDWGeXN
4Atz02hMhjObBnUyT6nInZuwivFuhW+NsLxXMP8JnSjMnFH0AWJ8nXkIU83ZdnedsPvzDB0e02QI
7oJoduWPxqNinTiyHGVczTmhCQziDnNpOjgcCDEPqYK5HDPKPtxoU2tSZhQbTZUmjh3nq2otNLuW
KC5VWPmUlpRTMVN/tLimjsXuYFkh0yJLj58brdc2aFfYJYS+c1ANwmYn9JwTJuifwcsQ4f7/lwxM
WXIZERcOfkHxUpHLXGhLBVdOMa0wvqfiybZG5zGKffiQAgNhKc2ziW53zENxskd3oirJEsgqeOl5
nLWJ7T+QgBE+aEjXwgrcAFas4twtXwozdYKy37qdC/XSkreacRBNZsUTrXb6W+nxSDBz8Yb/EOJV
z8OHntVMbfmU9QIS6dAy3ZjLAvrvSKnCXD2pjPTMNPVHZIicSb7td3ZZKsxTZNSncsEnrQRt8tqt
7PTWU0SrUi665LWPseZaCrx26dc0VjWmod2YtdHK6tMvhYp+aLmQXePZjsZTqEVoWYopv/i59qAX
XHqW1ULEUZhoIiW03WiUXpDokx/UHhum0AGZ1Kn05EyJGVhYDSLyl+1MNnwwvGlJCoQmRPcUZrr+
GPseSmE9Lv4lxtafmOa2ttFcM6Gba5HayTWPlhGFMOOzXpEhHafiLdWROVQwWm2ZHbNakoxJmcfC
BY2nXnz5je/DD+UpopdDuqk9Hhm1G+psXMLuqHL281ES2SjecWuZJp17iZXcH1QzI1M3Nqlu0PqF
pEcWzlhsXUdH6OwiS0gByIhmDMII7pbtILit0Fk9lqNwb23OhRrPY0PxlXNN9KvGKl/JaUweZJb2
20jENBM631T3ISwX5t9mZyXveRo+16LP4GUX9jrzyzXP3E/XpZaFpzYGjlasQp+JATm64oSZi/d2
DkuwKBRJonqrD3Pq5EwLZXX0S+6CAT5APycry+kQpXGjyY6ZveB7TKEWCgsUUxNQuDUsOyCsMm7j
00VUPL8bW1/Nfuk9ROJDFPqplb5/6oFjgDrr2fDwmpkk/O+Lq5XOOmMRB+9Gqx+rmulzWM3jqgan
vJopOSK5CBL1qTiGA/ZIbSy7FbMWAiAeAcxvHPk91FejPWOtG+x3T363LSnB0NvSxwZKm4WiHhJE
S7Z3pra+R7nJ/x92Nhf0VTKQtEs8BgnczZtHKtp/RvM+VKAXsQm/e1MflO5Yfo5F6G2X7SLTpgMS
zAMTbgXxaN9i4ZOSkYbSnUuPXtda7tPZYMcWY+ktnRAvL+9boGJw4rX2PuhgPfvJ/+1S5gJ5qKOh
+jDlwLOob4+JRSZ32EdEqmgGXmZRvBjpUoYnzdPACUuL3Z66SvXIfOOnqE8mmNXW9zRm9hX1XIwv
s0PhVaXaW6Y9xnG7iE1DDGAuk3Jz0C+Q3VeoIXwa8jE/mi5hLTy3g8ro3nAUZGvQ8EUCLkRj8Rkx
uJ3n5NWPsid0UnzifrOxZMwTC7VmU5aMYkMo22NO7x2iXcpjmmKHNXenzN842dgNv43SE+bjeh5E
8ypjO9UllJ9ezJzVUK3FHNLaJ9pGIsnsouTVWQjRbZ/uu7p+tlvXOVcus0iZpPKVpOHrYIJZdIBo
scQmVKfJ/mWSNZynRgyU1MNGn2XbvIhjBvuEIDvhYO2LZvKvFqQuHh97x9DCvykljCpULOwzFmkm
1HLkc1uUl9U1laG1kyMtR+jwgAoNhay+81CFcOFvdKOHrJFO5bV3o+jYcnT6GoaMsrYCMhAYxnvj
tZpxLpnaLIL/TlTstF+p9NA/GVW+auMU+azBTH/EzeZjRwoNVz40UX/W62k+Ts4NCDCuDq/GfuDO
N6eJI6w4bHN8yyMtPtUQgfsmTzjnGhotcQSPvd1MPBaYZyTpezR94FjAJzN7wZDF154cexZH6wqp
NAd4+WD7sYHuPP9MqujmNvLFnlhmz5VYK5DZbg+sxvR+om5+Hhr90cJy7rniXtYM9POcHh/ZwxtW
giOFG+jdxIjXOVkodh4+q2Uu0dFrwpZFx8cWCcY0w3Zq1qrTgAvVOC4WdgmoYxzYM4qzEZd8jdBf
U/JBi0EGWFoYHit7rSPq7D2XujfOD4Wbn7XGQsodlIrawG33VldCTsf8FpRLuZCP4tfU8teHwSQ/
0YjJsEdHgpzv5MU+7DEkusuU8ZzO6P/bsuKTtx5b37hOPveA5adv0oIdP5RPZJxiT2ZtKBUjaojH
E49oqfPgSE02nEmdHVrFWTRz7L7nHkPzgcQ6JIy4wWY8+rtgLJ1bGKGVRG6OC16Dcye6KcC7JS/e
uENJ1d/6oj+oQa1dOc1oWOyUETM/II9xFWTeuA5TDnjO9Rr5LlIof92k2JNDBbTGYznr8DkUiNtp
3sZra48w0+f2G4FzxJhpREWddPzylv1caU+V8z2BKbaZCxEHOqMtz6cAWw29MY1vxk6Jc09ZD/Td
A1sCVuVFRB4qzWSxrvLnQt2j+seX6EYYmafNQFYC45Tl4u0aRndvFsKhcKuKi/SwZ9I7C+YUwrlk
vxLOHbwTdFJuMGJB4H4bd8hEmRvU+NBrLLIBOGFeRsnHFW8jBDjcD38lieXoZt5jMNIY/++e0YA0
qrfcffq/oswNpjTjymoS0vLGoeH4xF6zVGquhWXCnddYzNFy9g21Sz+cJqewz31zF/PU/1HhvI5Y
UvXa5VMwi3gtRv8jyQqk1rWzPEQGd5/q+P26lkEI2wBDYUwVpYVfu+XH8kfi9zRh7tro3VdEADrT
aWr8Ek/exjQFbM0p1V9qZNwdn6ZvfNWqPVRQWjR/P7CiWmZHKbOErPtBXwhX0L3XoC6oh/aDn2FH
HjDAUXbQhvqsqup9WR+ZL9vlT8j1WvbeywgsVLnNbowbqlMEcqlBycDr5MNDRZoSrJTrzFnojzeo
QllqW3aQTLMDprcA/1ZSvQlU19skYm7nDauS58ncqE1rImeTQdNxPSUGKIG5fRxkpkNmpDfxI0jT
CxUbQ3xcHuasuTuyKY76zAQJ3fsvNWKIKZLLtwfHmKRVce/4RQ2u9bzy1YNbV89Gvtgn5u44IRRj
tOpEXz6LPB23aaLlv7W3tuO3wvty0u9efrrqx3WZSX5Z/tNSyro3CtvYOFfZ82xv2JDh2fCcc2ZC
iLpM5nUWx1LfjeG6mHeud7PzlWDmt7jmdnbzYVbWvzyy2rXrNBAXVcL7RHFqRDrXJwN+t3mf7EcH
0jlcNW1tdQ+2+9GPQZypYNm5cG0NbKHr61K1WtFKeB9aSqfFM3XfO2cT6zpeXKdgWL5rcCtV6xTk
K5rYuV9Tqn+bFPZB51XJhkYuWkd+Me6xUSO/EMrZ9l376LksAFRvzk+jYa1IDXnRCkS584AUy0uu
jtXe2b/7Ldv4xs8YKiZ/PurrJutWupH/9Q4eTdly1dc8KFfRHszcomLJQiDkibVTruIQToS+TuYN
K86/qg+/HHsRb0Hu9C12yHRc51xDNFS1ipUng/lex1Q3Dt+JHjlgbtgFz3OZfJpeAsM7Hk5qXEb7
XiYvZZjzhKgzBjl6XlEqugq/a/ghu669F5XYQKTVb3Qar7otffiRWrsAH+HBWi0JCp5/nKKweZln
RyDUE/gFgXuquFnBEbE+OLAJ7DZunl8I5GOgYSxGCmZSfsW9KD6ZyqCkGyn2LGEdfIcdU5Ng36Kc
vkTdt5/gBRtnBpnCRdtCDon/z4BA4hPqYIdwnuOPdPrRMVKku6nd1l4wo2fmWI+ZwqqNL1ZDuQtL
SMDUeCTbvFbdNxnOgkoSxwMgZcs45to9QyiARmyYd30BWykPYuGskuglnc40rgiYo+ZHYRUaNmL6
J/J7pL4nnOeF/OPhDS/mMpR/1jFhZzZE7zrHusEiVdP/NPGYJxthXyIdgATuRVbzXnSw85vf8eJ+
y/F98K5F9yCAfU9XGX56bOtamND4LkL16edfJ139LDgZof3o5WuL/zA5u6CnmDIyoiX5DndDcrDj
l5HcEX3NjVGHr67xZgw/Q/YXW2i8qEihkGvNu2PUK2O+VKBgHfBv+6QkyqDCoYDuQBy7+LVxn8sW
5PAe6xlb9NT5HrwNA0cMArjbvfY3nL4HHK+syg3UnPHbYoYt1aVOT55YYZE1kBH3tGx/vsmart4g
XAJGuKQNJQ/gf61xY/6YOiPTu0YWCx8TeuvkgH1jxF2eAi3eTyloxY98YQZgGTuV3j2msY2zc5O+
uWbL7G0lP7ikmcCDCOVCwMJ2Tsv9COzjQvBmoP1kF4qDvN4Y2iGOt2175BQzMb6iWkRPXB3MFJnR
qYG4leCjSxYaKCE39sphV0aaHjeleWGK4EeQFU51ieMx8NqHUrBBO46KBfUp7lCuPIIt6yBLmqBc
PoR3B2loehd4krP5a1X/cv8JCYCVg/1iXVzd8O2Y1uqSJ2vdvzpQJ/tjpT/o2sYTW0ocWABA/8v5
2XT3fBjC+U7Nc1Sui4ksoLVaCsAHlKKY5zvIJIjsSR9hb6LCX1goUXgaxMpXaFxvfIdV7toSctDe
VMSwbAexsUfGwkNg4EjsrEfQmm58dY1rA/jT2ft0u+k+ZrqO/0pDCXtxKdem8SHudwg6h+nQpLeY
VTCg1+RVK880UXBOUF8jvz3k6ec0bthjCihCMWXNCb1Kkp5s0IwzHNibbAn2ICSKN26DrZzVsDR/
rMvU38H+FGIHtUX3TxBbw/KRa1qzz8UAqYdUjUPtw72/uUYM/X1DHxThSm8/lDqx8h6Kv7i+dMm1
69HwYGLCnIb/6rsM74Atcw1QzIVhQJ8dETK58pk9vvUEkwhlCiD+iAsgPeYO1dcpbtF070zChBiN
APAUG2bTw3wZ5XuhbVBCSXOtoXavvnhy4ZfsawiZUEWvrntoyitrqgnKBbgyE5TqM1sVmV0KWG8W
hJO7bj7xn4ky0G92E6UhlD7r4tHLV8nnLL+ncivClZVu0gkl0JpEBscbA1VwZ2OxaSZ2cXtdA5LB
G14PbEPQPtQbLmrpMuIDRx3Ym8HlrQ6GYS8kYuY7HDiQ1tn46ZaH30mxpaRyHPaq5A+jWg54b1hv
oDiT2CIBMKWH3FjZsFv0HT+0cE4EBHTU+07FkJiDezzzg1xGt/WV9hDNG7fDN7JElsIbHUdOyK6b
5vFWi1fOYjR71AlG+tYtMGKwbi539p6N1DLQgV+tU8tgKYKn0PwQLsAibXyfyj0XZKexY2SHs+69
Deq+cCaLbTfUuyUSCWgfJ/Lf8NvhpjL2TF9q7qow4CKxzRUo9gTqYbKguUbBKha7xz5nPlKsEuZ6
aImijekjvOZqxXG8Bt4rEGYW40XqV2Dp03SbBZy0g5p/B/PoMWFIOdIjc2eb/1DccirwE9r8VzWX
snlxVgIWq4NLAX3euXfXKKOG+mks9wimEXtqBozfN1yitr1qgYC4h2G6OO0VBz4gvBJLyMtobfh4
S8ULwid6wYKYImYvHoRCjPi++JLqZ8M6JdWphVQnFpBHgO5BjVd7fLarPRP2Zt4b7skjIl2mn053
9r1D3b7VCyvmG27CPL0Nw90BWTOdQNPNdhvY5hkm2ILJafuV2dK/xU9m/pna/3gCZ9anBzUPJEJ2
MMp/MCy8+WIw4xlHJHfsJgwowiaW/cwYD5IWU7/0/rDWnXAl87N167laFOOkzANfThdZFAZnbhvo
cmYRcLG7W1lelnVkNryEjFwi3sEedrnj1VuLILJtHXnprvBYkSLFTCE6ag+9j3DK6mHZJhre7yie
Z7LuLxbjkNDjelYNdvhuKF59WE74asJdLLr+hYKm53EEZAn5Ggyi9jXy6rdypDiW6Ga2xO3B78wd
XPuenq0sNVwHi9C3EMHIAUOutY7/GXnn87HgGmpL/Ws0kf6HcfY7D+1XhWpwtrp9t3TeetThI26h
zkMdOftT0ewROb9Lv66fyizjt2w0a132f4ixobpCh197DEhOJpySIpPJE/oBxgJIMfaUeCd45TNI
0Dl+KjWszKMXUs+zep2TKn5S0nTRA464YctjaDjz7b8vTtI9jH2WrBhXOEuen7patBfGQEcHgoL0
hz67NMyfAkaf6YuJr86RpGoVeezxo1hR5LApHsndZEVuYCdwmsTcZyUjWrt/xO4CeQGfB/EVNqAC
YFJorvyNKiz3RAjUHamQ9WpXzrRJMDWfpyjSgkpmJeFkNIBt5qrnuIbu0KmXxs3df2nmgP+iC568
rIKbbgW2bJxL6TCejPIoBsdk1dtIR5fW2sNDrbzuMOOhMyp5YeHhL+MhDsISSvJoGZjxVVbNgdmG
jLmcjuQ9ObB5nytKhMi56C5sagZti7tkfkl2eml2myx1AMZNgELge50LTUc9zM4mFx39s2Val5a7
Y4N2pARvVvwLPZuFaQPINWwZz8yVs+kW9rZpdjeQck/C5xlqDOXvNO4GrGmG+Yg3D81ilZuo2IGw
TkYJmEhDCyaMFtlriJ/aJdmQTfjsrf/7K4fl751zdhgdjQBjUZqnCbqobEnhEH2ak8cyYOsuzDWN
H7td57EW5Wcs63rfGeHidWofEdpFXGw+nK7Ens/aMKy0NmXT6urTR9u4+OzJ2kWRziePzkR76WfC
KZzwnnexc3MtMewKlXyHLHZWmol7n14XML/02LdcEKnxMIi5o+Fh6dlLMdHMDlvsyn+Trnaojt4m
yCfN5O0k08Qs0gPH8kx2wfZPJO9Obnw4zKmD3lM9jZjRbhEZUW35uG5byZazcdAqM/DN5mpjUAdO
ICU6YCFr0JXZZib3cSh+J3sqN5g7XNN2tnyQ1bov5u+SLZTRYS7pazc7omLaJNJjTVWIaC1tDE6g
cC+T2CkyJJsSilcW1tUKhfzZz+uB9wf6HMi2x6FrI37BZafel5fYoaYo6ME22fJQCB+mwndWzOYQ
3VU/kZb9zZIVGJDWI6+ukyBPZQtyvdNp4pSer6GXn7uCGrIU2LmaPn/sNHEda1ZiWaF/gW6Ho8DU
xe+N54EaeG540OoNHb1LKKFF15CPMnwoR/0uwCfPkcj2KdSH3WRyzDTFdzrV2IZzFvQWMlZf0+mJ
ErTfWW9+JU0CxkNj6lvA/nGQ2jImDAM1NGnQkCeRwB4iJilu9H8Z9PnO6GAmHOEc8rEXMRotrTtI
H2a1VW5lmD9WEQhydpgYhtVrTvwA/X+B+G36qb2uQ+mLfJ35h4k2/+DlcbXlZT1E3p/baNla8+oi
MEZZH020JUM3dTttqqArsnEth9kFM/lPaZRJFDr3eahZT079Ois1nDaEGa7wmcgiG1fl/CT1QAnI
K4PXHjKwgoaLBamyqUuyLKm3TTMI/DrZl2cX5T6pkVs1xW5sgONHenvU0Ex5ccaLUTNadklvYNTT
paA2k1Li2qh7JtfwGlwNBEKH0CqISC9jt4Y0DR6oxIp5g3eRHoe0f7PB5CpsJz4/tZ7MT7TC+yx0
gUF/9oqJ2+iAMjdkuBYuOv4qmhcaePQyuvl3O2j2pu2MmQ8Dqq81QY2scbdMi9RRsi3j9Jv2Vejc
e0TQzJvpVOcnK5597DAmAPnwPJs1V7ZXMwSG9N+Onxh2aZFY0+8YVZOV4hM0BG6jq5str1TKEdSx
N0EUjYn49EBHw/p1mfaTqId/hDYztbUnoiAlQy3fW3VOCuU+msONP/yzDFABIcUA+oVzPur1c+fa
09aU+cy2Tb/mhkW0jZC7JtdWKWO7vW5SNJEZyzAxR6YRL/b7RhIQ4kXNgw2n0GuluROVna+jIjUP
HLcERfnhQCk43aRWy5csRuw7tIyNeDivtHzxI4oMeJue8yE7HlgiDxfi8q0MGPBONNrn0LCgztOR
75oWvwoTG+Z1h0lGw7OXKPfZBEIWI9v6T91tc/RfDR/EcB3l87sJ/1p53udsePkhqZkxiWjQgzJa
HgCJWhazYfHlegg0EAW6dv9aZkb1rpKJ8rz8HMJYfGOveqpAacD1qZIoRXrFrYeMNB5r61wo3Ooa
vCypeDg0PjagcRG/EWHQhyXDOb55BC8jUJuMtiquRfi6GIKqsjc2OtuSU9HTtrpIm8wyf6jyZDVX
7nBNZkz0jAY5KBnYZ2l7V/YEGqob2kujivZSa/HMxcf4d5gmeRk0kwWOzOLATEsW8WFD08IXOFEV
sZZfZkeG0cycNzVsZkRRd0TucIABY3MK88Wu3CeFdwHOBaNO/F9QHjnfynCAiygSIhi8GJOvqCek
L1q9LbpkvqS1NnPjcZRWy7/OdfFCN1RXc7L38qwZ18NQvwMeKPdR7ncYlTDPR72FzEflh7Y1MYMp
AKxQ+gZyz7A0Ib+vjlNZfVEeZEGHtXZbFY56TswIR1+HygRK2dGapzCwBtMOHIfEYGglgxBXP5bi
OjvjzY0jtV92Gg0P2Gvrsa9HEYaQPp9GNIudwodTwMQn3M0PDE6Tg8rq6KVIEt43N3vQmvK9n13t
MdeTS+FNA4gNVhGhkPVVJM4/dLO/qpDNscJEPY/dsRO4IeyKSq4Gq4TNLoxJ4OyCmQLurGTxJXyL
zL6WvXwHmodyIeLI68ZVIhG41FCKsP6WcYh1C7Hg/JEDO2oEpIvFazkjFRkRC09yb17mWV1Ux9pb
dMlJb7nL+VMwxhuIz47BDrHNypPlDV8mdi1GIZy9ci9C7yZgdJmk23SixloOpRUNglWdUEPtMjgj
euxdygxhEh7pFMhjF5p7ozKY6ZZXA5dXSRaEVaAOUWgvItzl3NpXBRUYIQJppaitjeTHQOxSGc6m
b+HlI6bMiWAq6he3+FVjHyi3uvl0hsQoXBvsdFOjgdFQJ8puSlFGXXX1Tvm295R7Etr8VoBVH8xr
11k7yydzEgOVC+6HYMYtC+u1BpHaUAfHiU8izg6a+BqH+mLWXMXT8Ayp6slsXaa/qL0bHoR5Gf01
S5ST+LVle5WauhoeGyIdN3bICeTSKnS58xQy5WL1d8nm6KJZp9QZXzPD+FWD/dua2qWij7b6gMD7
RwfqCKKJayyMy2QYjxYNWFn8+twgJssRLQJE3SCYn8gQ6PzvvvDvqPq3nmDVYuJcyF98w/9Gubbu
THhAzrQbBALRpaP1I5YCEeOX4jTVhE+UwPc4MIuR2So7mR5enouWxnzNIvCtwsEchN0RXkdFGEIq
tJdIWg/lcA7Hdq1nw0FN3ZPHbD0mUTjSp+euBgWHsrxA7BbJY+VGJyEcomBLZqbzuiCASA+RKuep
xsaa4Zge/3lhS0YgDaFFM5dKe6EAiM9Z955Vy6qDSAy77zm95IHl+1LMpHgiK/8+1EiWqgmqZp1q
vzo+/CKNfmYuw7yx/jlFemlAQo0uKFvyxkkhVyHZo1V7jmqSSDSUR1G2nm8Sk1I1p++D8gkCCmdo
1t6+Ws6cbtE8WNou5WkySepPhn4uqB0fd37iT099fqnjf9jlA+JWVuhmSAaQ+PWYDibm85ATOoi8
E3Uqj2QcImqbJnGQLd4Kj50Oc7l+4GyyGXc2kRfoTnGdppAwOCm+C3chKoNbYua6DidQdirLl91X
92RZP2x1n0N/afLNw1AxgA8ZDNMUFSFaAjCZbaTfZcsVjsC1aEuMA4w/8o/CsoGhzviumrZFnGgY
cGu4s6Ed2WO2lVH+aNo54El3V/nhWyRKErFiQA75j9ZyCxclFUJNqVczSxJIhWqHmkbbdGD8zZEJ
kPxJPY+RbHsZmJs7YMUkSlUt+df2zQVj2WmCxFN+iMV+VHA51EhTJYGMWsKmEQs6KK0gaa1AMsjJ
wzX1JY47Z2+5JXv1LqhtiG40Xu5Vd+17XjqrWZuQdztYyoluJmdCpNhpoB/Na0VVy8M0rCDqe+Nb
in0Nnl5gTu5+wCEmI5ftMiVZZ5wTYiH1vFxnsfM6EZcAT5Vtu83MIz54Jj2XcbD6PU6+leU2W4eS
ncPEO9p9/YLe1+1eK4igBq4/tmVBCSnCaElkIB2v245EUGg4P5seohLRCflfaBVfFREWlqa432fn
cWkNINfgJfTdir9PPjo8pvJ0OBEf8FYg5qKruKEMYogB2WOUGOtYXKp5Pi29lB1++45zFDQCQALw
g6XtJakJcOKGHi6hOlNcrtv6t7COAOri8Z8NlqPhTZR5t9GI9fTik11BWk45DUKo46ONeR89tHZy
Uuuvj1udmM4FEGm9qtq8Opp2ywtA8DUV2zabnM1Abknf4WPyx+xtoKCsLIh8Fd4s30OlnWJ10kAp
eUWxD+FYmotsELXPSKqL1DmX8+6eMCKjFbAYUOvz+IYo6qaY10qugvm7wM5attHeR5Sp2Rd6h9/E
jeNgprKfemx8amtP4X5S+Xrg99KMhE00CatMBYzO3jNkIG6Z2zBj0gyHiPX7vgl9kEJYcTCiFb4g
bAVfcUqVwXBUuNDhOd5i+GzIwIVXHVotPRVVc0mE8Vj6LGZoIJyZqT7tIKjqxY2ZjtpOx868dv3H
jEUzlkn70yY8kmzgj5qtqQPS34ix7xRsyTXKyjG7dcUp8eO7EOpPFNpR6vO1blF76E9NFGdMoHQ0
Tn8czMeK2IAwREU/VaSwE8rIoCsegOmksCXTRc8/MONEzLacvj1L4pnfPqGyt42Xfl1YDrfZX8g8
L+S1VuV4yrQwkM2fyM1Nzg4/bqx1jRElW56zxCqFzGkVKko/e0NC+BE6/hELDCZzKwLLhmkKKBx7
Wg0GvdiZ2JkHvG0kggdGBdwFrLLesc4ZPxqDKokCSkvDoNMSFjEkapRohCxkECpA0+BzY6Buno1P
JojMhrFzofcxNWCxh9Iev2lc0EJfDT7rcFdX2NTItulsDARcshIsip0+6fa8ps3l3ht2wlDPLZ2D
y/ggfDCmt7r9ccFpqo5MAZxSBuocFk8Wga0TTry4c9EHlfvaJxCj1DdFsTXQT/si3Wk2ExycQ52p
Lh17rGh5gjrfFpFuxQTV03kfeTkI6CkTUV5DAOq+G7pBEY083F8AuAUD2PEWK1onARQjNTBR2jdA
NaVEejepO8HKI2uEmOujRRqD5peHRODWKfBHD7i9wUZ1pniYQSF7MCjabdib6+W/Ii0OSeIdRNvd
vb7cGKLbOIIJOEA+24RmYUFJatwHIP0cuvWGEMF1Xf3I/G/E0ZADzkvo/FSxwXNwp3+Fk02eHVnP
OJ42EyPM/yPpvHZbN5co/EQE2Msti3qXVewbwZa32Xvn05+POUAQJLvIEvWXmTWrhCVeauSVtOqe
JmlHVPaKgT/jAOZmabBMqt8Y/1k1xYC6+a2FT51vzRJi51WqKAfIy8tktzc3RYH9aDhi8Qr3LMaN
IkCMD2gecj9E7DC5F04wTz18CJFvVDZOc3gBIGE0EahS6+tS5imkUik8LKT3PSfnhEbvpb2xI3TH
8oGGy5k7xZz3LMCbiErxacnlVzcFe3x4eMC0ONThfo9uvJJWuMQTnq4Uv2No2gl5dobgDf2qUSWo
KvyneY96DMcZUPLxQuMPdqQjEJMxzaiB31kMVrlmBv9cFePHFJD3pMTLPOkWzMo9pUdqwRbqE5xa
FM2T452OKEiflO2kQzWiJVbK1450vAovrAwcaBEG40FpCwwBq2ExiKLbIj41cCyRsuQCzXgfpvlx
Vrl0OjBKBDlABE6TnFwW8FL7y3C9GEx9VQW6HfIIAlFBqtE44Vi7Y1BtWLy23z+aKoQgBh+rNV3M
kRYUtAg3smVICGuAvXMoMXqnOxdww+jx5SDTOSl98kFkzAoyKBvKReZGjAE1re63odVi9GQ1PFoD
q7gC3AQb8/+qD9AmSlgOZcIdyEYIE14ARUuPwzL7oukuVv9tYIEch7dK6ImRfT2MGsakEp5FE/Y9
fFRM9tkLwz9FFdetRgNYYuOuxLueTJAq85Ge/AadQu+Rcg7i4q9eABaho8IGyrSTjy9Booso9KjW
fMJJyvxFWvumV94tVIuwGPakpMAzR0pYRSdTbeDQuKI+VWw8+JVgJgX0nNwk+EUnCDMYvICGMR90
ZtAkBUBLCyK4M8KAfKhmBjIt8+Ja9xh16gFfDWxVNaFbApoBb3bpIGbxMHqX+geC7WdfzZ6PBKG3
kIZfgTtiimtgTyqcxeYj93e9cstRCA1V9J2hvhmqwanhwXREU86q5QmGnYErr/BRibgLAdKNHXFH
A4hW9HICA8VUh8mJ6IXjL3QNjGwYABuCK4WlV0nqMRiHj1HGPXLaRMq+rNCX330DIFLL1szlw2kj
WyLJoa2jcfzNvLKuqJxXYq4suUPCw6ir+AjxfsTgwzYtXG2ITcT+eMsYglGhwMFO/1CRqNNC6WuP
TIIN4WJFW8AFKPo3QcJSc0Q3IlDnam+Z6KVePABq8TEWPlZ5irkbVNNu2/4RYMqbvOgtrZUImmPy
mDBsOGILDTsNU0yw3PEoziW0pZMlntZub8C7RhxlRficywS2iPEy7q96+FUY9Rm1ArCz8R2m43eL
P0CYpwu9k9wEZ0K/qHZD/+J8BT9RZczpTykAdcBthtm4gPqkvtfhou4WqUBh2ie7oOhDJ35xCQsh
R52foqi2zO+mt7xYiD0irkPlnhhXocWdDwtp7FrifgDfdwM2wqvYJ42ESYToGgPmkHVt2HKL84Ip
29DQ7L6BjcLlU7LspCFZx7rBYUvVOCAsOmI96EEWOCTTsclqfMX6xYt410Itofuix0Szg+kNjGD0
Cn27SPQSgViOhbS+EozATdFX+gQbgZg2eIlAcObsxXBDuFsih2pSOHF85ATBJiByciw/LEqM4K74
xK6WISOTxA1w9o3g1PYBwxw8joo6xa2pxl5IOTMgWISoABrrMHEIgoDaYc/kNsKFM3dlNCN6G3hw
MB09mK1pCPNrGdCohJQQRRNxUeBAVynMDq2aa/KKYX43IApxJI1DenoGuKHVGs8LEaNh7RoK6Tb9
UtqLbt1ENbR1ODwKlZwGIDv7EIwRaXE+Ody57PEuXIocvrPZm491JhxldMVj/0JmfUmbg0CrJhiD
l00IzPJy0SZEoBI/KhtcRsIzcgYss0ZQ9FHEAOKOkq4X+U6EPzLyxgKrc2zX9axg2icvIgMfEoAW
jNgkFfM+yidhobLnaoLHfFhAox1kFyVF5YsjNv6eaXmlCZT0dUAn3KvPgRcq3Gr4j3GNRzKKAlJX
WtFcjJSaYLuIUA4omZv+XFn3FDMCPpqCXKlUJc+ckFnUENkKDoN+JXbM7YvvUMGhQ4Ix+sjNcw03
OzhxU1oMbUdS8HZac4vgckctMGp26oRd/0J49a4zsoMnMJxDEexxZLIhMAXERTFSVvJ7bfzLoYBO
yuD0kJBlcxXWrswaM95SHy6YIM2ffSB0yi8giHLtN8lfGF50rJflD1Fy2+mk8zsmN0U3U/LFr0rd
IOCNMS4YdjkODCmdhCC/4eyjGEqjI9dLQNKixZiGepaRP2F52TWsPvLpwQ/PUk5fKh/wKBAdh+m7
z73RHdsATHQ1le8UHQxzlijDPjM0mZqRSjSn4RX6HFPs4OyziqScJhUwhFxJeEBcrHrCU8AOvUB8
Dtw4F7W4GCGnVzHViJwKOifjNRLwaq/1f2aTrGCtshdVnA6HNf4uNmYxXYItjhdRXJstA2ydGR8p
Ifk8xy5fVA3Fbh6rYN7sYI+P0YVuj2lHtOpFH+g7I9+LyMPtgMp1CdIMtnfo+a1rQNtphOssxmx7
MeL4BMfPBavwiuGnYK5Zyvdc/5WDZTtu62ZjFewZviGspUvjJ5M/4kjbdTlYe5KSBEtZK2dOlV5V
/a9Mg2sYeIPyQY+y7OiyoviQ9GdT/cp12ZHFm4CxuYxPVidcOu2gJKcufIY6/w/JqvIZUp2b0YKm
AHpKbhP9jzmeivzXfH2PbO724sMKBnRZtzACOxCATMYxmSNLTZ4vAdk7qVPHHoBFtz5zsJah+bJe
dyFYhcSoKDshvhrsrhn3GzCeEhmHGOmfnHy1zTk29h2sTqu4iQFjbuY7MVPJPuBmwsCtZVXBcICU
XsR/Sov6koke1psUghkle8OVatr5eiQTna6h6C9iwv3ZwXvZq/EHnEvq+4ax71qbliEnGcApxNhN
R1mVsujdiMGyejyX+lcjHhXyX5F3Q4E2mxl6YI8YK9/khJ9bu7p1EwztquhJieeGME6Ayu1Q4QsW
GW19tuYtVe4TuK20f4kHMzlW6jbV7hk6EKJnMTAZYZfAbRnbhcB9K4BDwy6H+EycRQVTcxnL7ozx
o+7w4wUQbN8tsn+iCGHHI4w6xrkIVxXrR+Wsxu8rXhWzmLG8Zwng7MJUSifDmQFMH3PKk475EaaC
MfIqTwl+hXTAxCFwJzPfpBKTAtVGSbKomhxyIiaoS1/xlHwZlL8xtVk7D0PoAEYIIrJEsfgb4CHE
8tKKbd+dJEYoHLdWfRvKnUbt1DB8ZaVL3boGAKgFBVUrnQvzEshgZCAwYCWOkS2CWMQuirtWh26j
gWZxRCll6HYsjio7+MG7FbkPppsmnitIl1V5V9tNK9/q/rfILi/rTKuPl8iXhGVpKXm1xJxq3aNd
EMXwCZ8fYA9fWaE5TyhNVfGH7PRE3QaJx9I3sUonIefbyr5HBUL4vB49n2FjLTKdi50w+hRekAO1
Lwn1rbwFGm2ISQz+Mdw4lR0m60YI620gdNczwMSSq2j+KOZp8snz6mhgHlPAnvoqwLkEoDuSxHFf
Ao2U4SpFH6V8wzfU+U/5VyHGqFI3Lr3Y2Az6w5o2r4zaB69941GJdMHbPPmiZKfxeXWnivDH2cAd
mKfqPoLwzTSWOxIDXDbvMOdVmx5VX9gvZpJzRjUKACUmeyIJc2vBP6J1jttVJa6r+DEZT7XAk5ht
pFUsdOzw8eldVDR+qOa4+JQ//WmdfXpmESBCLUiRyeCPf2bWoa4jT88/eiC/8UqDjKTkisolghds
C8V2KiYWyWdO/g7viptEhwNa2xIWYRACnDT5UvJ/TNc1RcQ5GnoPjKOERlpVf9PkIobfpvpvlE4a
+vDabYOfFm1cJ+17/4CqtUOCRtI6FB4stHj1dUCcAU5m2JD3K51QAeGF3RT+oQxVTAkey73awJ+t
0w//M5L3tX8wp7eG2J1NhJWFMe0z+ZwVh5bIGb5memDEb75w1OAAt8Z7xHi/C89ycxWhGhOwWDMp
JcOA5MDPIfayxNVVbvrvytzpPK3sSTK0nOxGxdPM3eRvCNqgmh838vim8tYFJ8ZBR9qQjnEzJVKP
0elHrxOwHMbQwFeh9BP0eIXFBNDGBlN93BXcqkKMSgHhWx/162P8qcqbSU5igZVVKmxjpmBMFB2l
P78MgIvUCs4pwpOhuPmLFlg2g7UY9We/IY7esyDao1Qwy2Nqrgb8vnA67q9if41n9JQy7t4nJIgt
a22Ttv8CedvKTHkuUvQYtKfwlXPtC9pTKU4FY5HqliT3poStgymLsqiZKVAvx4FKrwlnTPmVJuYu
Bw1rJTx9xf6px8fEZ3hgyY4gbRlKerIJTX/AE3ScZRi4aUhls2jFxhY54H1hV1j7QvrLo6ceYflE
JPgkzCZkKqjZoZXsSIGtdKmbbc2lEU8h7D6Y+NoRZQwt5RDdRRBDv1zx7WZIxvt1Wj2q4Vyk90I9
T8ZWm45idAuLY3CxsmtW/kWYS738bwhLfZ5v8rHcq7LkhMGWP1PjbVezAOQU2Xl9QaaivHZxwDaP
npZ/DPJ7oHYrEwmdmH32jXHsGS/2Pq7OLG4y314Qtrt6h+kmD/ddCtuEVFj6O07vF1gwbAmz/J1g
a07DV8fMnNaUpG/wdIUYScHyJIakA6GwtELxRUy/TEDCLPtLfXbcVn8yKsyw1TbU0fUNHGc6PPAS
UpDKt4AJZaB+NPlleP11+sM3AmAvvECILtZWubamVjMAuAhWvxTppqHErDGm7Ux3CDZCdDC7PwVf
elaI5mW8lsLoscPtMo5uXbqJmSeo0bfBdLI8FzF94CPh8inyf1n1thiH6LnMvX+G1SAVhzzfa5PT
5sd+OvUjYnJYf9pOwPBJrzeS+FX7W1k6icNWKH819VTOzuDAipcxvmUNWUZWtypMYRsALqSJtsus
uSgbZFsWDRNyy1xi4i1SKn9AJQJudNSoGmo1enYBb4MAkS2YOl1jwRXU0fVMR82XHA05o/4vqn81
JvYdVp+6cNOwPrIgJcoY9HeXLPtR/E3EoBn7J6KGgJuFDvbmzcgrp7e+0+nQocY2AMdUCbwHfyfw
kFbCFSwNbULzMpYDed5ncTZAhfysFwS14YsXK9iWEo/dsUhq0IRiBxOOmJ5f+SenV4TJRWxpc0Hc
x/2KgbRAZMVbARYJwY7rd5Qqi4rP6lc9anprNajDGt9Y3KtDr7IIFa7eJe12RJtdUHi2b4NcMLkD
ZpL/A7eN6VNVvDoX3DJt+XCPCJayCGTEuqeFVJch7iMG6aA0Q+hV9IMRfEztvzrH+w7Kls7m5xxG
Ku+GjYsmzm2BC/E5JsEaSBEQVdQD2O3RMePkGz9VdNC1xR9WeE/Wx6v5zEPDy/XKliWE23PHixt6
B5mjoYRIAtymNGAyq7UDIOcQ8yt8uur2taHg+5HSyQ2TH9IBKl33gulfGaIQ5RcxEfEGKE5pAT3L
WOi94BmxflEpaPMyXRll6PXk8qi56VQxE7BAXlf462osppZ7sCwoPQUCk3vfk5GyMHZYWC8Tx3sU
JbRHegPd+zmK9wooSSSSwiREh/mwlp+8RP1UZtNB8R5mDbNfKpryqpTXKjxGylFlBPeqlU1Qm24K
qqlbFo6eGBjefV8FFH/Uxh7lGwoEoBkDrTvoBF0yoHfnoczXjQWT0gaJoJu+tuC0iM1r3PcRVgRA
rgP7UkZfXTSF23KzJLN0OCFnmnWjEZ6aZz5wuUqXomC/+o6kTy37bbnS25tFpryylYv9vEjKhrwv
LzC2g/EU8AZKPQXOEo4JCbiQJ8y6aDJuABq0vlqQHOuI/D0kKMDlYbTjIxLElDLhhu6tXnykD8oJ
9yQNaI5wAgif5oxNEaADZO+AXyGFXzf5XR1P7YiYd53BukpBufFs+YL50+ZUIfAd0IT8aFWI9tF3
IgyMgHM4aprx2GbHkew9rtyENNpF8DpZEUDFKqsXfovAZZMJDMHJ0NjjXk0eJX8Sc8BCXLbC4lWu
m3pXcPxUP3NjpiXIPNg1PDkj+SPYh6VGIcxIQXKxKqpoKZFG4QjYbUdSqMZnN7p994hH/IxmxY35
LYc7mbzMtGMIj1BSAu1t4QsoyR8pJbZR/aQt82ciuADsEuyXhAuTY6zxcGArmwNWlGgw8xpe+uJl
7eV+axXvqfnWzaNVvg1gHUBlPfmOimuSI9FuEX0QF8vbnY8ZBdxJ6WU3RjlYaM8+3lUFfcG19L+D
5GppW9na820W2bapLz72jfGqlv+JFabogV3i+TvOOtYe5y6+laD6kYWFAvk+3TL26K19Vu+McZVQ
dAPAYgSMlB74mPYdCdzxhZkYer9oo15nQg1uJtK5kT7IpacFvlnxpoGfcYaFQyIucxZjWotYo0Wr
gf1ZeTiskVVU4qSiPECQgmYxQcWVl77szWMgYX7PnXnFd1N+McnfWyLuN/jqEnLgJgoxrOiaXCpl
MFheBG9v3GIVLKEZw8E1wauAAcReQilNDhvPDC4/VBxEtdGOd0pvA5M3qpwWNF4kOcBRQmf44plw
pwRot1gQdF4yGgIvTzgKvKLelf4liCksNsO0gtU9fgCYvX6oiWGRdb0L2A7BgpRJsgljtqBnpf+9
F9MR8DmBYQdLG9Y4sqvJScdFIO2jZlebtym6snVYonTeDCj5wJAqWWERV4Rv3iLaMbSZWU4kuceo
j4wELVqpJn2sA8QyfgDqpEi0zvGbQe70PYBfMprSLnKzmfQt4mp+TCHTTO3CcQH9HLTOWLPYQEDN
14bru2aHG24RrSneSu46wLg3dLSOUYM6w+982QyGWiSRZD1227Qkds9FQ0w21igBTi7i2pv9jpSL
MRwb65S8TkxKmwp7IVYCny64FZhHBTQG1dwcrAPcY7XmW0qYE6vPRjrzMVPSYcEdi4P+2rTVHhjR
+S8VdRUQ6ovKAqHcnO9KgM6SCQU3FOSzejqZ/kWqd4IBuu7SUyZMSFzlqyfAtPOIokvyTdV847Zp
++QSIcSJF22x5/k+LHUhGRiTuZwTuOhR+8/EXEI4QGzg29PWpMuX78pztqHbCws+e41NGRWHwkEE
0ZHJjqO+6VUJL+dp8vf4XqmhhL8X7CxnrDdYTHSYOjKqGDEKBZly5carOZ8MeIxIxamJ3PEj/wTR
ebWONXqIPn1rrUzeyySh2lbx1UX9bqfraenfamwZU8QWq8lAfU0kIxcX9CY3/s2xLaWcl+8ZW39G
MlZQb5obXyEzVLVyAb9FnIwEj0uhhtJuNxckSjK+mxjfIonBrIem5p3QNECR6FhkW0VYEncrIYa+
t4oHpoUGoUHF9lo2lkMKAn9f4GSl92ht/6o+4Ij3u3SEFEV6w+HV49LmgdEawaou1rOZWbjknDOQ
K2JQ2t9MSgHmWgT9fpJFx0acyJnGFs0RUwooNyZh7dlGO6LDxgoZ/ALnnDkNWpvfyQuyFD65pm2q
xCw4XbyuEhK5ndJcIh6fw9Mw7cQEG7+rlRocSxVO8CVHI/xa+gF7aJWEG4pNEn2pLcJmNXQuPjFY
35S4tWOn8H8uk38Bh6ziNT60bJKYyjU7UsYLJCWrBJc6Ek08NhfprOLCG5ENnAle+LKlbzpgtnnz
HQxYmnPbeD1cbhOWh12QBlwhDWNQ4QioeZnxZggAVwDaNE/16bUFnd7yxeenlgFz6YXhQlPh6uPv
vGRqIWK7tuh8RIWOk9B1PSPE/5xoxaqdieaHXvNMgbkus+dLJy2DP0b3jOpLfSkjiyb0PU/2WniS
jQ+p/ZS0E6+DPtuEgt3usJDqcaU/6TCnTY8s+Jix1jdWceC1GipbStF/sLoTvnHAbyTesleKMMRp
LdfVeJRifCuXk0aTsax0sljX1XCrXgewNiF06nHHQT1knlU6ym1YDl/UEU6P1wEw2ifMIK/9AMVU
X7YuOZwzSI9CBliL8pMrAW8gy2SmvGbmwHMIihNXhZZfWn3f11eC4iKCwnTM3TnRNyMu79HS/OEY
4y0bDPmZ7wNxLLR0h4gtjPdttU2hKP8SefOLFk16A06bUA1NLGjpW1av6RK+5mdQEF5Yr+XXhvAk
4sjbet4AWb6kreuyCNwJLMT4fjUYMSJyVd9T+50YTwgNVbKpJg+6As5fYrNRi0+dLoRentbJQ+Tb
l6tXtTFL3Pe2VCtsU0ay4J0FXC/10G/JNh4I7Ji8tlmihICf0ojrCPytxuxlk2DGZB2B1wMkzvdr
ea0fRo86agGtmCkMXHUQTBOWb7tjjM1NUzPSIrVkSSgLoXFwq0GXObqGr1gGd+NmeGpExPTSxfdv
0bjXkk3Yemmy69qd/5t+ZDif6Qs6iNeIGsf5lJHsW6T5/snwj3Yk7hjtRRSQWG05HJQ72iPWK25g
4In1qotXsrzjbuQ4yGog+kUjL/maOTUitL3AZNyTzYzFss7lyRXIGZHBYR3rzyu+u2Xhr4Jo22Gs
SlmPvhf0oFhqa4R4K1ZiteyvI0D0wgvfVMYigyS8DAGlEcJyNtDxnouDp33pv8EfsxDKaso9fpkU
S8pR/s3P5WHkn/VvfaqP/Qd9+XilWpZFUgpteG0kdOQ/6IFgtwEqvNmV+VX88d/jDsk1bEEGnItk
ky2RgTLJK7fFPwgfUKDn+kKk4t70P4y5eOmfFDpGvJ8wQ/8s9vIW3avb5vP7CU8U9LvwExMBX/dQ
bplOVC9Q+x6v/Px/sHlM0eY9MSDq/gVISi8c97w82jN2IqbNGnJeLuKXC+ZU/1TBr8o8m1WQelbi
SUv1KmDY9eQaqb6jc1hySNri4yU+qpo70hk/8MUkf+515WuDL6ZJq0zcBP4iwiq3dWmAyUNT07WB
BagPv9Dli2qB4GJsGNx51ERo2sumA4F0k9KvIa0fnPTNuSKkbj0+dC4ejKMBKrHWokqbK58XYkuE
T0/4jhp3Ds/bsFH5GcN/tV+5hBHj47nVIAbmPMT1lL5gPRCWzT0J65hhIEUZkZRkNSgu4x4ktz31
50LjDgBBms9G2Vrw7+JfyEySsgsTHn4gbioQLG3tC8+0rZm5TIuijabZo1vZ3Njy9a265sd00PYw
0qOV/Kbotc7j1v+RjKWxoyh7AtLg1wJiHX0PS+HEH8ghhxaJW/uu1X3BQISWY1hOqTk9pK95drmp
G1ed00/5FSfnEg8/YnIBwPl98ubAfFydo3Yey68YKdQM2nFfAQYjFsffRxytM+9hL1dPCBDMglvO
NPS8ygW3B/pzHFwinh6CqX6ZbXEOtF47TJ01ZAzJVWdGxir9rakltsMf43mi5fmZ0JeKCyMELDFJ
UJe35mp8lNgJguBROIDj5zZdvnDn2U60Fd8KrMa/9MP4VrfV5nXkmG88Uje8bCn8joYNpP9X1p55
DXm+G7zUHetD+qUkoDJFV81Mhs9FCg6NTktCGs7jNtIbYwUMO2UkPjrdH/bTjKv4T5Bw8lmag/qk
+qXii9lF7Y2PaHFTFbZOIDL2xTiGzAb7CJpQPaJTjPhOkITnVEiueeQ19CO0r2JjRcyV3SkCF7Rx
lrClG3ECrCsIRM0hNYntsoe7vDPOjIvijxKEWbfph/CxgTEjp3Y7FzYzhLSv8Ji168dczjkDxjKJ
hz/cC2MzstwRFd3kHaswkL35wP4eP1gY0uDRPSd3Pgec4/gf9Zugbibirtifvp3/I3lFKXF1Xdef
rCmQQp9D6Te25mdOBWF8TUvNg/wOqLUg427ZOZQjPPXXoV6ZXmLZYInO3+ThQOIyAfsDOX/ToHNJ
//SnzlGW1T0iw7n84atcxX+tYzJqjWyIVRivgULtyjfPVdsj/VtG9h+883X3iUUOSqYZWVrqC/GJ
wzjotddcmm8OTsjfM6mcvBSABQdfEVv4B+A58gVktgmNcS0BjOCXjkzPqaMlHXTwKAz6PyeTVypm
vUSGPcVj8hAiR0tt8TRcqGn5Xo1teEi9lDlx4aAcV/hW/00/BhsUzQ7kilMOvLmHQfX0bSQpW2Pv
M19x1LX5idn6AxvSMWLvskjUdbOCFrgDRBwc0/BwBD6Ya0w1nGxnXKu3sIh/tFOwzL1obTwzF8x5
SQRuuPw46mek5rZxoDuphkukLmsCtPFmVfdonqDArnzvSPQIM66FVrjhl/rJHm8eiCSZXQXNwThA
vRbhaS51V7nwuat+pzEy6iBbky3g6Rxbx+6LAwmUabpIl7q322d8ak8cBZT0In41CNwNbMWhitmT
6MEXZIZU3FkfMRPQl8OsxsBvzWFnwtCwkOTbIA3BoTokh+DOIcfRMrDr8An5F4LNrK09+x6j7cBR
r/WvbtGB2bgRc+RUfyXRZHj0/HeATqOjPpobcxmWLh3G8N+RWX6wQzhOePq4ReE5m51wRWH8k8KY
2IeHfCNc5M8egaZg403Fu8Ejmi+WYTimZzPrkjwb8KHZ6or+vDg3rKAfLA95imiu8YLMXWhgLvP0
/I3rARu7yNbdI8WnmwVFuWWXf/qm21Jly780a/RvTLiEf+2TvTUe+RjRvQgooCgdXF4yfcooToAR
78ldO6dPsi6vYBnk73JN29JSv47DDHDwqIOELBN4Dw7Toyyx1TcvDNu9AJaoPKCbFnzShmzeM5vb
+CftHn21a3Qc734dfMHva39cfKN2GL8Z1Dz8401ecjBu5RPrIbTJmAK/zWviyS6kE0iN++wBIxZF
w90/WWtjZ9702+sSrDhETBgBG20Dw7J9D964pS4Jj8ZS+VKWqRsdGsfaVW/w3+kz+lcssZTY9IRG
MxM9S1/dwziYR6Q1O/OSry0qW+GDojdZRzvNVTzpM9nnIXMx9pCGGdM7OlgfOKbpt5iXCH9iKBR0
mFsDghkc+YXlTlf1S/zCq9PBROgA0/fZYTcwLtXLHwo9h3GkeWnXxYZ7Aid9NEyugsuIfRic/MmR
U/1RD7UP6XP61NbjijmQ668Nh6UO6WA6n0BmGHnvK4+NfoB15wDM20y38fnwxLd17hfyUbwqB1Vx
5V+W1XBBP7PD28ENbPXSbyXHOIsL5SzxGa7iKXYCl3wkB9u5zQc5WI7hdc5BWwZ3A5L0Bru6RfS4
cKa+xQ2wqms5wr1zho3Y2sMmXPsftetxUX98Mz7grc5vJl7TsTC+ufvL7EF4yGLYVisOCXyC+J1s
y+HnDKR8Oixc4a5CQrhau2//dHsdoFm6OdCYW3+mS5oWVz5b8zKnNVyK68b2gs1BPeJ3w2rgmekX
aDiuvD9TQcHp26Q7cIyf6YxEzaFjtNVz465T51/yyN/EhTmKQ8CyQzG6ugTEssbL5fw3wGKO/+pP
9aS6lRcdTstgAa72NI/MVw9/TDrO+RqeytG4ZFsEpymSDTvfcccHd/rd0Em28Fc9qOoOyrsF2Rb2
y7bc3l1BXj2V21Vh76bO7T+bbewVJ7Bwt12wpECMbU5FbhWK8w2+Qx5Ek08Ebt7jm572zH2o2gzS
3HhtgufyrhhtetjwLNu/D8PjToQeI+y4jNDm2dIvJvzP1vllkXid6Sh/PRcFJwtQThm58knzXrtq
21JX4SR98HfDOXt5w1l1/00MKC/HYZGtzU22GNY556K544l9gVGZdIGcDHvzmv/Ga/3ztQh3YBEU
ECsLP5v59wsinbgEpMOcrq7bh+Bf8fWpLK0lVmmJTfbOQjlY3kuxEVEtY9jbFCN7Bp4OLBz06ReY
/+YJ00l9We7JeXrG9vlP3hJ3/PK4uRy2N1ggW1//5dxZ625wPUIyd4ejtSu90r5MmLUAE18oCsDf
7oja00N7U/aUEv7J+DI/0r2/EjzpoH0R1otrMKjvl7UXn9pXsxIOyJFuyVo8xPfyu/8znvWh3zdE
QqlrmHjG4bWYsCyz6XSO4mdH9DWmkCEU74OJQylmrrb0Q9woVjR7mCUAu+7Ekg55hOmyI1HIoct2
kjXu5Zd5dz1MW1sW3mvBm21+pAtkuAWd1V66BsgEfp+GTR6ky4ORDk3CZsPEeTXYP5BNTPQh7AMF
5vEBvModf6kcxNNcPhxpzyDJHPXr7JK+Z8rrvA4UYsfoPmxeK9WtXbDdGYMg+MhVSbdhjWBKYKsf
zNi9+k18zRr+g321XCc6lO50QAFg2A0OJnbrdU9zaZ5+qMU9Qtk90s1cxRkXj+mQRi7MLvkXIuZO
PGos0mqLmaKjH8m5tiiPbYkcb/uU/Qh33gfNQLtgwQwVJwsUDWI+sLetXbDC02f79HfimuvCli+Y
2q/ExbxEKlSF/8Kb/4VG75zfgRrg0rH25HX5FpncUsEwX+QQEC+9fdDOtLkPddV43MuhM36+38n9
YcLk4aXyNzaWEmdE6IS3CxqqFVZ9AntM+ZuPT+sb8DBwMeXaU3jzPbaL6aC7aAbI35rrs5+nsOo5
UGi3OTlydjwFBE716vr1y5hi+GmY6njmuV2+XJSh8udrHVLITGd8gtCcS8uHfwLysMsVlx2VzCG1
mS+t9AMcTjYOC+ec4RXvqie0+NLFOHCJrdIlhUzeuPpauGAhCQToFH8Bkff21VhfKQMYfrn6b/qc
LuYOkScoYvcHCgk+4ABOrpsdurwdQ1YXlrTH0TollEOetaawXwPpuBT2FCRzSUudzd2ucTkIbvxD
4IN9xdrtySdzVtavtWb09qvv1LW4Jt/M3sB5mP9q57Sf2qUFnHNw5vBkauvEAThh159QbBRbYmt2
kTf/nv+nrQ/MV7wxPcb1JsQBlXqHfb1mfjba7B/lUKSochgH84Uoh45q5uFv2CMU5D3aSAIyjyTg
1LS1H5CWLxXeuWum/AeJXO5dqLr+UoWPCoA7FU5BN7YuP6LNPKzOFsppHuFzZaPDPsLnjR/jTP+1
xxXw1L8buRNwRxxaRO+kKy7DW24yJuY0j72du+gPHPW0pmB3xF/jZu64KEHGWL6s7w2avGV2TxfR
pfAg+BIY7IQL/Rh5zWcX2b4zneksztWS7PLXRZipcjI+b+/p0nnCzWdzcbWPJ/mEF/h9vqm1MwLT
3O7f6pWtvILsTq1AabVUfqersGP3IXI4U6dG1DIPuZgb5fpT/4h+9M/gOI8dfS5M4zK46lq65BTx
jTsCdpz0XfEYT9a3eGSIwLvEWWIhLJuNeOXBi0cGS6xnfo50pqILd/U7W+n2JtjzKW4PXEK3qtts
hk1jnyAALv4Rw+6qR46Tzuv2uWsQQUdKqf3dLljJ8lVYY+f1P5LOY7l25AiiX4SIhge2vN4buktu
EHQPjYb35ut1MFqIoRmJ5CVMd3VV5slzdpp/i/dwuQjq2zyJJSMI66dmI9yqLX2A/5oHrF2XapW9
iQtDsW/jJV3whi6tW7sCVqOf27X/qXH23DPlPPQPYx3zQaZ5kECbqD36J6q9ExWVdrL3eNR+5svv
fhp0i/BdXxgf1EfrYp8mYjcXaA537gYdAPvffaS9BIY3jg7jL0/mU7/t11zsBTXOU7u5N+z7SbWe
j14oEs7qhpj86Sq/OSqnu/YK1P0K5bnfnpuV+0qhoFban7khOmeB5nnrMarm2EHdYfGuLhn2sKqC
a/SO1jXcwWw/B1vtjSI82dB+eySHGZU2z+FQCS4pu1+pDPyNw32I+kN0zI+U2Pkj+eY0u9cX+h7Z
ytGfT0Jn8cxkxV4hR2L2th5/o0WR0/1pnUEde+XfS2dlxrwAqVaC2dvGoP7oVzMAsUKEV7JIXYaY
0YDZAz1zN9Dw9SySoFX0MY6guapKNUu9d3eNBxcichoyopx6R/Ii8z7oQJ47987BD45T1J5ce0Cc
I6Cwp4G4SHzJYS4op6tJXNDbT+Vw9BS9h1bEn4XpT5f/f2n/jEzqh0n2CtfCeMHd8yf9FOiXxxe/
qPUlKWacdGzWvVSC4u1KF38J5+ilE1X50QtmoY1ShwT26yLtO+Y/ZvGWiLzbWCouj8Qh5jv8BKB+
IvuA93mYiDDV6m45OLZ1MC3OKlGJZEEabgi9Hkm63joCAyKyEL3xxk3iAQQbUoJYKxpzCaILuPv4
tAOfO+Ebwdqu8blJV3QYrPGn/vffKrP757pJf7BKPThG1WdgZX+djCUQQcrxtrR3uWmw0LpmtC5H
el+1nzkHz7y29Rge2hry0JNL4NjSQ52+8JwA21c9VPe8cmOgyJN9HPSTmWCu6H3nvZs8FwsS8xnX
r4H6MmUq+CxX/NSESr9F+lD9BkX16lp99ZZmjIfy2P0uJ8ugMafR2u6GnkWgmvqlHifFoe5oTwqX
udKUdoxXxEFW+WYEsb+YCXxMb2TJGZLJZljZYj8UJoLGGa/QZdrO6RP2caNhV9H5gbkcy6UWav1m
aAjtddSIOBHnihfaPn+6Q3RC/NS7r3Gw7wpkOtU3b4cuLPusgjJGZ0x0SpXTrnJd9yOom5Ai0lzg
J7nj06QZ2ZDUYAtM9U2LVyvXPOummz34OsdeO1Y2rogQm7au4HkPIZk6LRpFd/TeBjUC59PLoxVq
ROdM16wKoCQVyBnMUN7Hmfn/35cyDj7qDOm5heABlxGBAIWbVDuHbNowr/a4n+BszP+bDhAorOJy
Iz2ZMI8WHIU65qkAWY7QrTmiT5h3/JgBmULV6c+Ny6Si6qVih4CyykoZ7IowPXslCjMWeUuXB2/+
xlCISxGRE6IhGKh1dL/zm/Xfl6LgbQQ7gj7J7GKU/oyWbavX6a0V5Pd0BObOm6vT6CfsUJyE9GBc
J61f06uJoYIGOu2tkBFbkz+a2mqvEdDFtWXSUYmqjDi72PireepwmBlMeXVJnerTtiB82b2Y7hwr
ACCuql9D9BnpUEQHeCQO8vI3nmGGvH4E1SUOtceg3M2g5fqLUGeS4Bj9U6QJlF1nRNyyMLYerGvE
PriFCJmfu/RNsJlzUYqm1x/12Mkd6VVq1Qmv3EuHxrpXYA/B7uedLQdqkzZ/QyWbg2X2VH1mpQCC
xcmqHNw9/vcCQ7pLSHCZp8wNhvdaIMEYgrY9TAGJJipJIRP02IxIA/ROjkcEcGwo7ZQU0dXJ8vpa
VrZ9dGrJDBmLTaQ3KGcdpismDA58Sepfamj9QtSNOlgxnvxhSjzEIqy2Vkx4WmEqNDmEA+mFLQ5m
5KfHscq/NLO8pxU93iolLM8Ih4skuxbpT3LpOmbbrunQqlAzW9KMjqZm3IOcEUdgoBKpUFkeyBFz
6RjlpCscJ/+AWHnK/ATyYRwd0/lfmiY7ZJM5qC5ZMkVEouWQRY8sQMGd6z3M3vlfVaiLUUO1ylo6
gyRwUVav6eB1e5hFn63gxZamNu2rqH3RZC2vXY92TdbJPZamvFZhFF2zYfSPrUBXZMc4FmCbysps
ngFsD1vyX2+DYbyBCMANHYY3V/dxeY67pKUbzG7EoTVGXaUtW5ebU/bTByT79ygQ8hbr2FqKAGGW
7pFTZs3ZYp1rgZ5M5Bv7nbaDjj/ecGG126EHOYJ8k0u7H1O3wvTI7DsqbHJ9x3mAkzfoQttoY1jc
xAKPIVKey39fJvJHdl0wvpLelF48He4WGMVDVdqs1PGIktbqGmqEDjNOWg8/eJHVbmoJ5O2T+CWQ
7IjkjbY/Y9JRhhs6Fn2jWvFsRHa098IJIcZbYyfVBWMMAdIaDZ0BVCQoRwZnkbwnqBKNQstxsuDB
tfUXdiOwNApGSMwICM7XutRTkpwie+PlrbvvrfGfztp4V94UbptxR8rKuitgcWNtRX4QtW+J94bX
dfBWwJfoy8lFmT6K7KuY44Zhlwu1jyoQEHSUTxbgzvw1znZmRIfDgNMW1Y+mEXOzLm6ucEs7PIxg
xyvI8OwvENHvOukRcq3m2NdnoJ0xlksa6Iz04vhE6ERhsB1uzfToBzuIXp15VfbCYOcYkFtr+pqg
OEnn6Ls3ef2+WzQJCMsZ9Dy5v60LVX7Da2GZm4ExusfozmnegIJzC55R4qGQ05n6MHZBuggm9VIi
YKPjno7fqBnlxtR+SK+mQ9+P96zbpu9uyBzloBNnI1S1ClT7AeJtqXOG05HQ59W46+t/0nGXRsCW
bcOvnJLFIMPl4NcXgq2xIyChYQjNm4fqwll7Xnw1k2BjJ81ab8RG/40TwMh5dWyM9OTbuH9F+Rhg
N5D2QKo7bFdR79zCahBDm89VIxCr8jDazbUImC1BFfotG3/uSNuYFMgKgoP2pPXRzvMCBl/EfEb6
s1Fl+5oQht5mQmz4eLaUOg8CXvPo7mfegLBLOjQ956u2LWjtdtaf1u2arLkkaQkV6rUe76ILVrNN
wp4eNNRH+mrjd9d+NOZ7lmB+wSxRRy8VY1L/z3HPDccfycx8g+fSyraxxjXQ5W2kzGuK8hmosI7A
TQNQ01D/ji1zeJhrpGzgyrzVkjZ+gWateBV9+1pmjOvrZu1qKXFDLLF+li8TBEG2Imi8P9V5u8l6
lGA58WmVs1BMljPLgL/WIvaRK5FWv6on2oYSXnjBe+c/J6zZKUutFwNkZVrpI4bTKd/QOknKaU0z
PwJDh72f24Bvu3Xh2Ie8vYXoFJi9e8bRQs8Uyk2mCwBtzxlpGybHqdn9qFKMKzsKEoadUV9g669I
mYI/XH9VNTXCq5pWEZ6p5poHB5KhO3lywg8kyca4rh2eINywG7T/MdnK8px9JvFVDTcbtKTTDst/
JKVh+kHqCLQGa637YRhfgDn2ph0evLJDIoyozve2fas90ghcFCIwHm7h0hiAFuviQY6g6PjNZ+WN
iwgFiM2VcfRv6I/LWHxbvPSW/uohkAGmhAqwpiOlY/ldNLh6za+QSN7JNtYeoeAQeskGKL3wze66
TS/xl4llBdQH1AEORsbpGJWZLdZrUCaUywZ/qYEj49YRdICKz05oFsM4pwE5mwB7RqO2wRO1J0RV
MF13kIIGHGpgHr1IcIX4snZpW375ennTHKJ5EMG3fr8yw25N1Un/BZ9Qca3c1xyDpSv+HLO+kha/
cXzr5lNJNuFPEHJSR4qdjQIZE+bRgCiRbF3nXO7MXKeZeYRNi8uQLkn3y8Po2dggP725JSlRL5OW
5/3L5YWvzopteTFxRiX8rzWgZqnPvvpuYQJkKer+9GqpmxGn15g+MvZxfVgHfK4IrFBA226KF8QR
LCa4uCarmM+o0X3WDbqppb5TVb8iknEJNeczLp8j1ArZCN1o+AmyZhUN1iI14RmwOmcYJXRycY2v
NkaWzCye8h6V3tmN3mCqF80HRU0S/Jm0JBVh54jVgq+B1w3n0LSzIlIvQXoHQNvuYXYGCMXlBGO+
MCEsNN7MP5lFpQj0MI6MqBUd8hVMBXFcmHiw1tPw0I13M2Qvnr4nkpLo1WFHb8Ojw7PPGze0H5r/
FxhbjY0XWL+okHIaNEr6H5uoZ+9txONYrDKLQGoEDtV7a+6QceMTzlcT62+HySEAWn5QvPoJkoZ8
wKLLBD3co4vREbi7u6Q5Vm/ZrSUi3d13Y/dU0MKWtGQJMDD/IeL1CD/tidXiUsaOeuYAu6coKp7Z
hbFJ7MnHmsHa8QnKjew4856GkXZou+26ZycqKTMeroZJjwEyXF5G1pn31eubojilxXve/oVc+dze
126Iiqhbc3AZkZFzIi7Q2PJ6RUzrZPytzHcBZM2e9w/jPR/vQ4u4W38KabuECnUBEL8pXes6p5e7
335kOU7v+aKQt5iimfDfHIkPEv8gWrX9iE8BARrgkgzH2ey+ZBkI3FtU7DueXpNzblGVFCAKGehH
XL4X5WeJQjckd2DkkwbaQ5Ceygx+0KCn9AGL5V/D8jGRSwLJnN+PZNrNXr3hLvBXkmc04LkzTXJY
gPH5+rOIT7G9wV/Z+0wm+YfimTXTw/BfXYSzz7pl3hwqxuJQ+wiUgYBMRyQulzqV7liTCnfK/JBh
5m/a/+Xdb+f/ts5NOC8Nw3s1uybEIqKVxkgqutjzCzndS/1VJAl8ZJbDbOcTBji8pOrFEsQzsU3D
8p0CoMnYVXg9qLl3lvNi0Z/Pf/zmZchwVWBl6/x/OrqjNJgVSma8Z/w6Fstfqc5KHJr2VLMd6zxk
p9TaGDVSbOPd6n6i7jfLvirz7HHjrLOLqkYy8cswmaJoy0ghCj9AWgC64s0iCw5wvXvL8WJglULP
Y+sHw9qgTeoJ3iq6rWALdQUkuXbZOAi+D25p7/X4YIzdUqXxuv6OGUgb5peaZYrshnVgrnPrkuR3
UW2GbOOPW8PEUre2+gObUopN08dmylH9yaDhTX/XjeDAeWgOkTu4/YdBv2N2xo9AkkzeLLSneFZX
8M2WUtorG1K3Y5MBxzuGYd610dHjZSatQmtoizJfgzte4qv0+1tsX7rhlPeUAxG61/p5YuB+SEFD
AEymPwA4rN3p0O3BM1rypfLp58OF7jS8ICPhlynS+hRmHWRNsU/Qqw+4a+E2RZgwsv7Zcmc+G44/
lje88SNaAdIJNHGU8o3ohca/h8lfxfNvoe3ycfAM5SnN/lrx4YX1qdL/CfgZenSskGkXP914FTRy
wPboBVbCX6P+g86Nf+RRiH/WAFQcB5W28XHA9dRwefNnJoAUwiX11Kg94KQBAU22SOM6Goge7pCK
07ECwsCO5L2Y1vOYrn04peOla79ojUxfCIIwBQrm6cGhpB/XaaTxdaAc5nePqlvxNE/dLY1vWhhx
y+ir9m8FRx5EMU3B2oKaE4sQ60JaPbfIyRqeuqVR8OeEivefAcmqjI81czGH9IICUR6lXT8T3MNb
7v1auPIyys380qavo7pD76iAfUoAH9sh/6o5x8ikXo3Gl17EZ4uZV3fy+y1B5p15iIOdnx+KcCBi
ukSe/TUle8zLWn7XeLEgk3vRpbFYVFV7NemnS8tEE1bsHAOrsvyzMfgjrWiP0rhFwV7Dy1fvS9BB
URBuFfY2e8qeYBfSbewHdlSeyEkR1s3ABHc6L/NEjOAQvdnaX5DcSoRaI4YSnQ8gthrfGvCjStQ7
U1Bjp7ujWZ28Y+q/EEC/yoJ/0vBoyn26SCzb8hmto84AKdAOtXoZ/D+/oiph0fGnYusmCKUsJlYs
6Dkcoio6xgRiN8sp+DPsT79DC+l+OO2bRtiJitgVxZeGpBgnZ+5/2BTKofiGPL/tIeu13T+fRSH6
8QhGllc+MIQzd/b/k4EMq/dJ158TNCE1XXh7eHjTq8peR5QZOamCJHGupEc9zF5rkL/pAO8kJiPQ
8GNCrrG6WRX0O6T32VQe8hm1XUlFJvR2NdH/c8kTChd9ffZpiztzSu0Fti0KJ385akD8ENGG8mIy
EY8Z5fUnt/zs49NMvPcBiZtBsNK7wxD8ZNipTe1mpxdNQSaLjiEAeS3I1ka2h88Hmh+pt9e82thg
EuPXEadxvITwmkPEBliV2h0BKuU7Ql97WFKIjLxJOGepcyUrb8MVDKj4pPrW2d8Dk/EwNYnrXF1a
jagt3qs8vCfj+FcBC6Jp9tNF9l2zxnnt+FdkrwbfbFjiJv27GHAblq5GxjhskeK9pGodKXE9QQLA
OuG3wSbh3JFzQcxbSFVv7Cd9Z2gtuBMIWQPDa8j+FhKoUv9S+YsLCT690NTAkQLLkhWyYewnOWoW
BCGMdrUkIo0oD6TbK9ah2pYvvoPquz+S7Wz2H75aGREoGIqnk5k+g69Qctvanynbhwz9rVvzG0Oy
GRnZDx+mtzKnTclf1nTbgJUaawkS3JYDFE2fJLwbRHLMhB0heKV0k+MV6SHVsDQgFtJk7/nzew4N
MIDTASND/t51751x5hFozLOILhJl/oTXzOYsniM6VOG4ZRFeSqTrdncjlqbVwNNe+o7j6Vb5K8GI
r0Ou4YyIisCJ9xvFgYGABOcozNOc+oNjGVvcFY8miHyOi7HxNX5jyCKG0Ff7PADGUm6roH+aGR4a
Uua6QvOEzVnwtKTka4Rnn95gk26RThvRUZMvwoQ5AIsCr9PGs06u9jN6H0F862nBZA9BJ9dfVele
TquBGUmxbsizbi4FDSN7myLOKTnKrCXvkwT+wb6GpI1AV697xOZqIOagVBePE+tIPUwvf2UN3zqf
PfhqxWuMmzHnESVqqU5OUn/IjgqYkPVFWRCTvFPgj1X0Jl2Can6q6NPBZKfJs8C4oXsnah8LryUu
yeFotG9hc52rYxedSHqcOGd4k8njjo2L/7QIjj2eKyoID3GFfzf6o4EtpecTdRkzHQmbmzosZb22
WgZBIE8g6CwG/Tkc7w1QAq8LmVqEWHvUcu6qSv9p8rBz8I6KqFzQNNsTG5EE+xBPmD1eCaaV7Yuc
d3gPMwVbXaH/ORrt+QJjB9Hx+ouOKKPvvnL2qYThPPDrJzqmS0DtrIY2ERD1psNC6dVfMiQeEFnQ
LCOnZm3+VeLNh9cc04LyYUi6CO0qAT1LpuRtM0XHnlFnb8bJCB50Hueyd5zpEMgVJS7U3kZ5TmmX
IEII+PAVUxcPIkGPOlm/9sQDkAsXE0+2tOtv4H6jhwwh2ROukMVnLWIZVUu9/JTm2ZafdfIvnzd6
4EAdF0NTGairz7GuWe7od2evyni3wzfCpHSjh7p6tqPlVF28WZ3e/uK3XJZddO7qfjVWz0594Af7
LNEGz4zpHjvbZ21E/gxnCFdojIYTXHt9m4blRB81eSuH3xTadrfW654CF8kwVN+KkxbXKiZ7vTPE
qnPDk83BzXGJAKOIiAiMz5m1TJCf+DUxrVdT4VCfS7MY3QpkrVpMqxEpHmRvkgRIhmPsThN7GRTe
qubvCqlso2BhcybrWQGr9F4eyjij55bv5se6pARz2SfGPluTBplBOQj48c24d0pydJCUVD9YH4S7
j4ZfwWzJG37kaBwNYL1JgTbD3o9MJbNTYxxGPwMF/jdmj8TGjMl02NU3IVxeG+PNwJCgAyHs/yui
TZVeSJr/qtlvzPIRoGtxt3CGuwxySkuGBut1qq1dYhTJtRxKNAr50caRMHLMVSSCLfQRpAhNG6z2
KTCAfMqX3ZBSwr1WQwBjLaR64rxZ4fGiKX8Yh9+s/oRhtbB9be/GLuFFNGHydBX4NtYQujTm1vAr
sG+4adhAC9TaUr2F4NebSzTP5PqPtkb5p91DEFFN+RnjGujJLUT1yyvs3pzoMuTHCd8G+Xojy5QX
Mf6Pfio82t1v4H7I/Fi40CiwcN189dOjYk4pcxzYLKck/VI0y1lcejyOvo+94c91L52sKX0/DUEn
FliDqG7UlKqm7XMyXQvZe/cRJMU6wV08EQlV46iI8CM06tMqv8v8PfP/kgqZV0A3YQ5qchmMy4I5
OiXX5P0N4i3lvNda9Af9e+NzMr3BOYzs19K+AHqhlRdVBz2/eZDFbYde3C3S61XqPxsoaOLt6D1b
nUHYvQeIYGbY7DXzOrJB2RzwOdYaOcxD/693picVkyG268A9dJ9Vd4ncT+ZRT6W4+wAia30RimNT
rBHqgJYK7mZ6T7u3NH7E/U/d/g7MuSz88aYtlw0NlJ5XkoktezoVYPI3JF+h+9HVF1d9E80M0+az
Mc5JcRLU+zLGODJpGy1k1E/LqFXvibdxOvrSNJGq3FgNOBabe2lT0dEu5TXhz5lmLyE2ncA+ECtt
z5dN8XPS8WkukUyud4RmyGdnVBivg46qFvn1Gyt9yvJl8iGSBP8XMKwAHEE8XBwTgsaBSaLwPyYk
3WaPq6+DgQBLwDPXRUALmZYUdTW6LHJFF9I6B1iSk/C3L+EzomeT7zqadyveBGOwZti8N5qIYOp2
S1SdjgeiTlaOlu8qSYeWZGaXtVCghsm4MyEHpYi+WcLFszDcVrz8Ltu0MQJhnLvDRnezAvccQvUy
7e+eBmVcoRRW4rX0jJMp8a/RlCxoZ3dEPlY0C5okPvnl0CA49T8zy95BeSN8aan1YlXmaEUi9wyM
fA8gfZcSa11Fm4bCOGFVzxHFeBzU3CRectyduR7EMk/hzhqArykyLb4s99sEjutDY3epM0yHoYsP
vdfmhrMIjiRn4nVJCCtK2s8+vEZeukxUumEo2Uj4fSXB5T44Cg+A1YiqmV5JySgGrq1X3gzJvo2l
oIIL2Gydfk34CkbRcNE5qOCo8CVe4gQnKfWsMYTADGMMrLjjkt7Y8DGgqVbqO4xRBeZJ8TcxgJ2H
uqNNwl7R7IYgO44ZHCUoazRy808MPswHQuO19z/q5KGsM+zcnNXBzdYdJwSNGOEGS4YxiqWiB5yB
7xx4dOoAGw4Q4XhRhPwd/ZtyAOTsNIbyurluirsevGUK9Vba7qiJZOgcJ2f8m1oBlp4+YSD6vedM
LyF8ouSgB4D7OZen+hdzB+4lewgmkKlBhJtXOCfxP+4kUnz8b5Zn7WOujeoiaM0WIzdjrxlnaY+k
fhsoRww07qb9GlJp6SONztYJTjlpAMRiQB5lIMW+LplLzEF1U2O9FgVzerafRLpPHVc66wjfkoI8
kfohMkQp1rliPpM8SoeAh3rhEIfjtDB7BLgKrQYpTBJHvWHxpyYgt+0YiJcEQ3esXCBf/r6mbUsP
40LYFg3/dikGFu6euFk3gEv7wwOJp3Kdi35Jt7SXp4CO/uB+t5zyO4b9GUizSJgbRXyDDJDGWSj6
aRyltJTFrOCD+9OJR9Th6PUAxgFeKqpr+6tQVWkfoP3xouWQYVAnz1SNsls1ErQ006FxqDYjE9Ah
qqCYslYW9B9VfsjkT0DloVfmpaHKdLLlRI+pVf5THRpbswlee915aG2xKIMXGxquvtUR+kKj7QDY
JnxuP/sH0y9ad/Z7Lj9iSn+DokS004v9YuTTwR2BWJX+HWoI/i/3oJhB9WivOFGadcqKY+9UDoMx
TekE6cTT2cAm2nZp2HAbnY88t78z1dNsiy5Z0JIjt4wKWG21vfWjZN8DRBYC7SuZfjYZm4SSxn5+
NWL1PZJlkfQFRl/swZb7VAfcS+OrNl5JOVoq7m4/N/TrBBA9j07Z98+5eO0tfSOGbjdE9E2jZMJO
Cm6OPcIg/YQ1oWWXD4qXHK2QG5EP6LPdTjgoeX7G59HCFdaTjWmTAUhHy2JmkfQBRw19TtnYytok
PLBFhdJxSNe3Lk+0tU0HbEdMoyadZtgseSBy09D0LQPXZ3cXpHLnopkAMsa2VCG94/8KXAPrtsQE
mdKOqJ9DBwuPhPNCuZCrYlVo5dKZ3UySvD2cdR69NBEy5km+Xa1c0yP2+iNDs7dp7N9aDteEkl1i
A1CmeTTi4kdmrKi16Z8cXTuPkDRTrLc+/TCt/Kw4N0/pbDu9u8l5jOiIVdeo5OR3a/j1BblnOnOA
bUmCpi1/M3XVyxmBP2c4us99y2ungvrdRj+ROF9lXe4jKhmvMgomC0A1CH1rRfUvoMvg6SyIo/3a
JANxp29TWqLMzJa6iSOb2tFxidtmhtvRzAwspF9wz1JKQw1DbsE2VtWfJhAf7dkcX7UIJWbIv2NM
og+vCmGHaRO86u28kJZI/aKJzwZHeeU3qFrURhmPuKHOwipQ0TOhjbmqeBLoPrY8SzP1TUUBLJWS
Q+if4WyEscq6S9Wi1p591VW3Gk1WJ0Q7bxqQE9OtN2kIxMJD8qdHOzOs1qXvAklkMRpr/JQeui+5
VBTldjuu3tpBXfSwAeMbuytJEm7pgYu1l2R6lpwCaMabNPLG4r2g7INu6xUYyN+VzeOjrK8yc/Za
Bpgk6NcDiZ5j/Rx4OFOACjm4GYmRVjRkGtUvMj1fNa0zYm9D95cBRjJPloZLFmVI2tI1DZaNwVw+
F+SCUfZTKgbdsMLAFRebJmtXNrwzb1SXkgsfYPig5hf1zJn4DpkPcctBfxnzXAS0fPAhqf5inzmb
IqOVkXk31uRXFTvFLYkZauGWreK/3ODzhGzeMwKEbQTa/VPlZkvPh+tMiLgCczwO7s3WgbdsnRY4
NZnz2POgIIq5oFOwcUYtWsXO5zimh4A5OJv9QNhvXFkb5bfranC4ocOGFCUUiTNuF/A9Fdhs8SVx
Zx53C+Ec6XEt3cp5rlp32dUIlhnP3tzGWrVGt61lSYuXLb1iDqfc+lJ69Vax1RBBwEyElNIhfxQ2
bjTnX55/E/7gqOHJwYITOo+gnIUg/+R4nXI6ixw3GgZKxAtr8hjJ+uTTidNGdsPkK3PlqrI0nrzi
EA7wN429lRUbj2MOqSx0fZzux8m8Ny8nkNej38WuJaxPAulTB1M8q8QD6hPwxteufyGg6EnWuBsU
lc+w8Sn33blqztJv4RUHj03EbnGgZJ85cCt/pLgwGpC1/cYijrRup43q3FWUtEvdoZQlRy8azgFz
IAlc21ZXGj78/cE+6KN7NPw1toZj11+3LoP4jpmqjJgl4HYNnYPhiKPQ+1OKVshretxh/mkOsFd1
u/I5l7SznMOZVq7Z0lnknZaYRXKUGBpNDxK5odU3+FSLeCBJzlvk7bT0I7yxnQAoR7jEfAxu1zai
CpPShp+wjBgQx95NorkbwBxA83YgPgY/YU/fe9uWTIAIeoIItrcIqg8FVHgvxPmGR86urNleeytM
zotogEjk4sTJ/LWwNj19jlayP2HwruOPwTe+W4e743Fgc+r3CO2QxkwPt/0lQeCpTz14v61O3psz
gElgNioYlrVu92VwiBCRdy7IKtPROxP6ajcgusBXmKn7TnLPQUfp3Ob3tAoYzzErmmZqRI6UGpes
Tzs2ANaApbwmf0xWM5ALsdNAJxDTFYp0JRB3phaI2QbgT7cPpugsDAJHFEkRBsJKZPF8pjafljXz
P61FOzolF9MsHga8MpidDDHbUwhcQk1QNJhVkxmKrs0lLeonebA6Lqw2/s692RiY2HeTU7YS9qKd
NQjCIGB42M+H/IyeiJmgDtQRIpvsHgwqJkw0IQ58DFxTOBAjo69CiwwFLdn7Npe/q6MjyPBt3TNG
N64OOMr+MarPpsE6M42kIZlEidQb0NfsSrn5IZwUFzhZJohqUpyHuegIMfko9WRVOSgPNchhhGaQ
wVQ67cYn6KalMzKC//cpulXsL2LcabHLMNJDMmo/So5u/U9Ug3Oc4lvIutlwuCOvcV8GEl8KBqrM
JmtJ1k+ubpIEt+n/S4Jxp01VFbMrIOHlDNkjewc9UeaCsiJKi2q/tttPQc1niT9eVtCrzgLMeVQb
60a3V5Oki9P3707p6lxrcvqsWF3Ri+0qYV+sRDwVEhU9sBZ/xEpgWWgn5nkBl/qcQw+TbUVzWjxS
kxda4jG1Cm2bJORmsQBrGWdUJPAa+jGfI5VBI5oRdcFgpTFelMaxhgMnvsaolGB9tHk6AF+Fbqr6
0vTLoL2ZEt2OxfzSgT3n5YTicDYQyaYdMJd6ezMiYARFlNVUe16wTd766zA31hbhN+mkP8X5I8tg
J3fhtojyRd2B/UNOJg3aDjoXIfaXKksO3bif92Krt86qqAhQ8s4OeFmHJUsbPxI/3IWpWCArjjgo
oWZddDafjmDBykr3nvY15p96CijJmkdZBO70pzEiRiGKcXAhxRJbk5lqyq5FgT0Dm8PcnoXLiBZw
ieOwccJ+NcgO1v0bIqedzUTJlmCr4SHM0SSVgWervg36xTcPFn78ciSmCpNT9t/OtfZsHmeGRW2R
QelBcpyA1r2iwVvpuUcblBqbvaI0UAB3zZPjsW/Ef2l6CVsU+yXttHpcxpW2sCTw57A86CPMCULX
k+k/hShILeMpl99m8lOVJKHTf6e/r1FOhQy+mXqr8aFTM8gQUjVq8BlmqkAiNHz7HE/giWPUX4fA
WLmyoufln/Qg2gvmwE355dm8PJx+AvhSvfYqLdi0ApYEU5bJ3k5TtFY2HTLE1bWdLDIW8K63DmPt
f1QpldgI45ObQfxcB9mr2v6z0Qp5vNFu0wPqYslgnkQBu4o4BXQAa5PYgOmNaq5JFyP3O9aGq4RA
ZLQU2XQv+NaaOe64HQMwJNfUxqKKrp0Wz8LAf140xNnWxpNDg9uflXo4kCdaxpWBONDRcAPBmtt4
tG8n+gUOhkPDfJXR3nrU9XbOvdBEumfNFSieYxi30udxs4ZTGL9OLiYWABRDxXRWLxdN8suUf2HW
ztaogZqpZjNwvsuLHvTAMWTjyVGFv1sp1hUEcQRAtNknavKdFYf/4+i8ulw10ij6i1iryPDaEiCU
W537hdW3Azmngl/vLT/Y4/F4fPtKUPWFc/ZBfIuTR6BS4KWyazTsKoAt0IM9LvE7HGB4J0uCvQXH
+Jr5zmh4PREOczf89QaJ8A2pfOnqxf3C5vWcMR2TLNdamyEQc1aWkBxIGKNpElQuhZlZD8c2Oiji
zRhKqG+jQVz6alxT5tB9lO8taz7Uqx0s5Qc5sohezHNeTffzEens11J+Ls7NcZAcsp7v2vrKP38y
K5IQPkbW/JmTI+znPiayooD20WRQCHrHmzMU3wiF5vjTwevdZExMevxfQ8KkmCVTJo4157TowIYx
aGxmCwSpn8lyPxIs0lvWwYrJWjHRNi7+gHKqNuMLkI85rY9GIg+2w/8JVG83ftdUt0nP2oDWP6H9
kPTPHOAR75Xr9jyXuoc15Fg347nI3lZSW9YVtUGhszR0TrKa/Tb+px1m40XNUi/iCDVQw4q1ek6H
Ga4pd4MOxmJh9mPYl5FE0NoR57bP9wINQg9QIln2Kj6hUpZnYZpPZQGVTVU+DMSpPbuSju9FLUGA
L5wP5orFH31hjb09snN2ZDwgKjY8jfNykcQ6tQLtZJcyue/h7skRKxdlRWlivu/hkpZ5dMlc1Cf2
pp7MyzSDyK+o77S1P2caMbauA2HPah9nsuVarurETr8GV+AiFwxupKQUoEtLO8w11bGhB3vInJFU
hNGY/bRsvnUWNyaJ7M06uxsUw8fc1n2jFD+tUn4O1ojUo2aQLJyvtnX4cacGEGrkGe41zgnnS8zH
3ulCheSukjDFdqxP3HS6oNwTMRIqk0PNUjDcONW55WzYmMjSGQfdehwlFY1qnWBna0UUVvwW2z7G
Qpi+DNqHvlcJMTDZG/umfbCw2g+hoUOHskl9Nx8zl1/hvrq5lpfy/ixUvkrxPTGyRMwGSZ24T0kI
xmCYGG3YeIPKdGeMUPGXMlrBkpmvUBs3ejWwbkdo1R+zSN2v4/ilVGd1YOh1jz5/NM3n2TiWHNim
6d8p2SgqUKo5MWamH5VOzZ5EYK2M8iO8IMzde4RMToTRbH0fcmLith1mcoHmQtMZ9Q+03N10ZViy
aZV/8cgdEig40UX5nDYuVSOZDclvgvKgY7pTkNkUN+vWGeGawF0HETXmL+oIEgexwFI+rCxYsg/U
KkA4KDlylUoI/ysCVgsMENEvniIROb8AuL304rmyIL5PXs9JTaLt5qlEQmmw7FFhE848GPgNmFS+
d+lPcQfW5fVWsLbpEHbU9uPE1Zv8K0bOt2TbG38JqlTN+G116FXRdFGYFE+p/aIW/cFlgGuWv5U4
sZQhYqVJ97F96ghZSj9SGkFrW+AsxT+ubWOoewyPIb3hp4QgKvYWL51+1UKM6pAYDE51Yd8DsWoN
HgREiY2b3AE3z+BuF+LKyz0LhvmHjQ20d3ZI65dtby1x5RXB0cXcPmZRDmsvvQETc9jFsYtBoaqY
ZwByQ+/PrtxKnLWwDAqKVXZ4ALrtbRR75eAlJZq471S9VgKByKMB0x5GQntE/qAP/kxsGRWZMtgP
NXhjlwi0YKphhI/8GvrzQK3g1uPF1oiVucXKVy5aRicEWDQnLgdEv6eSh9E8pCsiUcanF1V9t5xw
srfFchHidyKijmzEB2IdoMsud7VP/RKpbz3prS5q6g74T02NjnDMIAtRYxDG+0r7amx5UinQJPJC
iU6GgQXrhCINC50LPUY9rK+7eCGZMNduKhP4hsyzmKG+TAnsopeKRB4KJJapJrcqQSnprF9ME+Gn
yz5DgXN4acfkSD7ac45nhLwZhAnccNZwcqL1ZbqTim6Gi3Z/16AMWpjEZh2qeQx7TnfJgefViMhT
OugcJK6azmSgbmGeNuWPxZ0asW/SkYk4lN5lu5DZgfJbQQe2YpY279io6ucORi0KEudAyjvkVbVk
3BawiOs5bPhPqndCBE84eYb2ReSP431daGHLh31B/Lwfc4xP8RNNJykETv5Z4+SwGp1S9CPJ2Vgj
idD8dChfuhTbBnR756l3ApuSE2YWhFJgetUY5PkzO/8nV5JzjCAx3ovGORP+7MoRqODfUpzuEkQr
iKNQbRBeJacZXW1roVhDfmAn7NrnzFN5flat2qGAPpsAs6bCQIOKq5ICgfp//iHHZOsyD8v4XBTw
acpOJG8Zi5HKQbjblrexBE1pt1tiP7QeTo0z+4oRn4uJZdn0QWMZNnO4wgMolJ+Bamsy51eWvF9D
bGwLZHKrfK5keBeDkK0QcZckY/TlVE6ouS/LgP2DBgy4ba0egMDrr6P9M4/7KnpaOFnIE2yIqWtI
O9VINs1TIgpWfAZ3BkH+po24WAiLbUlpYeFcc3TmxN1KQlvtYm9ggsUNveS1r5IjR1ZMbyLQ4rIC
gQBwY3QPXLK32GC34izq77IMrNqXgEIJg8HrmoBJRoVUkkbT5nno3ivCZLp1fX5VYzpVZlUrzkUq
8fb+KkD1nMZ5qyTFAbPVkykRN7BXe7QoDBXXAIEh0jBhQM3B5L6xVq+m7sBPFBSC+tbUKDYrC16Y
Pu/SAUG8RNHc3xcD/a4pwOT25ZPCpu9B5mxdR+ffsiyhyaysNJllaDJiYMMLrmkHBcmb1ZoI2Xuu
ZCV6nSk2BrCnprSeRcQkbrpo+fSvTKYL/sqnvCBCnd9zbQF8bZ3zuLBVcYflNExwECLmdYoy079z
VLbzQVrJrklo6vLo07LG2xhzEAy9hd0Zyq2mu0/obd1W341Wg/AAU1RuHXOWQmZD8+Li24+Uc7GM
h2hxn3LaV4PAojFBR2TeXbSnIu62kTM+4EjxzKS/jmIKGcb7nQr0Ipk9MUnEfqXXE3W6Kv3FYauz
VvLbLrO/xpnZErAizZmNptJ/khNhSL1DhhZ6556BRC1Osa8nDUAthwntzE80EAdQXPpR8XoRXYSU
f7HSvDSOfVWqMZSoEDVR7H4KM3qN5HcJyHRY5cqTDVCMZfZFH7KvjCB4kqj0m1pyRCaqry4TH32K
RDTfuzxTSPT3mYN+UzNgvTcktgBDGw/KgFhT7Q5p9W7LNmAV/E0VXQG5apwHrsAdQc//yv7JoKkx
oC8JLUFEq7q33uYvkq7sqEnSm1GF90/QzTCAT++ZyujvTdJ7mwxETQCwiV7uG9huzfDtyo9aB2TS
v2Y6wZ9VfDQimAIO3HmeAINvXKa4qqtTQcqC0jZ/ikQo2eq4fu7hGd2VyOebPSkPIrIe63H81Nbm
s7TZ9S6sO2SWf5sup6HV8PTnxvi5fNBncG/q8qNsxV4vylDlUCUhmeFcTABmBi812kUmTpipfVl7
+RK96ZaEZ40Z3Z34yrITkxYirknWKxxgoOmuV4xA4XpfZxuzTEQ5Yu0dRrFOerwz2C20XaKAhaYK
tr/oJ9xyW5KbNlMcO2O0syd8BuyXu08lWXynL68l1ZFTwYHVQfwPtreO7juz2ccslWghvoSpUKeC
yXavJQ71BN9lc4f6u5gKKIqc9Tx31DhpfOb79RMJZ4IDWc/5dtSbQpk1MmJNOAaLcNXKvWX8Guuh
RRah3kO4o4tufDjJV7tei5rbTz03eLcsleQ48JxGDWXBgVWF0/m1HKk3HFCEqnFK7oI4NKGm68A6
qM3HAfRdBQl1GTf3UHh30r1YWbdarYR5Vt3GNn0kR+xYU5Yo9FlIZd042tWOtitXEjLn3muN/klN
mfEV8fpbzDtw8oFTtK/LQc/0+w9q9FkK1mt6bBqDPT7jByvGofZeW6rfGdl3mnIxolYZmEzofQ7a
mBS+0gw1AwUdREoNY0AuIiYtyamd3rVJPaULRIXVQeS7hhYr3LKaiSks/ikGeV/mAc55JWeSLFNm
cGhkMMBvjLtGZrjVBL7lbL+jBO/o2IYjuk+BG5uzDS0T3aL7pZnfIyTrfmk3SAqRfbY08eXGIRfS
HOPQ7O0Hzg/UlFx7aMLM8k/nNZiTl7V6NcmnGe0vgR6spz3uakBn0VkRyB1ZA3J/XGSySwhhiQ4w
iBvC/ySSo2W8GmJgoe9lLlf/pYGFmBO99Y3HSAVgZ9CNoIZo3FdGKx1bbDu/tnq1kQZKR7gOzI86
sP3yrXQIlFD3VDwbW+xjEb11kx465j2fEu1FDvoso1N5n/WfSKKa4oPIql84zUbKnl7sV0ncLtXg
cgVK7qr7jlMJmSKbDxCHlDYutkFG6lzh/HeTj+CrG18qDEy28zbV3zEfqgIGT5IsJh7XDAvTt+oe
nOxfvr5L85Sp/3TExTrPo/1J07Zmz6L6KtPX3P2VzhvpYtVfM9zsfJ+TA8i+JqkRbNPouOWbjngm
D404MLMQQX+++ndnB57l6UK2ihUf6SeS1ocTipBbFk+2JkLXyCEMm+FMn+9OwNw0lHyRXzkCDnTE
xKAO2qIKzWWE/Q7vemUbuopwyQRfEI4dGhZHsABxAASvDghe60U0zHRpBTkPw9WuTxKKPr9E0OV8
yJYGgQKvMDMUJ3HPjQQaw+Bgjckzml7q9tlsriuCV+Ue76UYvoWrsn2M3Is17IviTRX0fTuOzQnt
Y0H8IuDrBMSJH0MzyXUYOJ8jQFhD2WriWOacJ6Q+F3OHkOVQL9Ql6O6+BxxT7XPVXN32tVWvq/FI
ouimHp4Xd2dGDlL7o22d2+q51K8NA3Jxj/j444bX2jcVSxI792Lg9FZ0pAdwotBu9JACa7CDaj3t
7k4Hs8XRgn2+hL6iEBdmk1gvc4CiaFRc/ncshSOS1OGg8DdNrlVBLdFZC8P4kgGpw1wLEwEjBqNY
g1V7c3uHqdxJDGdTRzQBkXR+q0TzEOGNUk0K+YrU+/HbYufrNn+R+Zt0PxV7wzi+luvbeBQW02P1
vj9kZnh2HGSn67Jz0deMTH0Zn1yLFY2xmZxnRlpEjJySGcQxz3XOg7GCEzctiLZ0XOJkwWxgI/LK
7sDLcfTVjK9UmjOnxxCFaM6NQSicjfVvZM069RjT1R/wA4RPFfykU/PF57mq4mHfqdqm61lhzZLd
IvTWhZIIFguHbA36tiYquCDDT/6bDHaxtklGzt9S9xspSk+O/+rR2ZmxvTPmZNuujBbnr5pWv2Hk
qU6zLwQzkZM0zzPQgBSboaS6ScDLT3x/FUgug2S3gq5UjRlXmggLXJAYheVNWCLd+EnJX2fN2Ixs
NAwwARMvEX8prbvsh7KJXbtx9xe46dZN9i0bNrkd9OphZZ4vEkjcV0ucxUSf+160lArdrzbu7y/r
BMErq/7i5QkKOg/vPTaHyje74oTosoMiDiSmoknE/emN2H3mHx1s3V3ZSXqJmX4n04eYflK1AGAJ
jAvtF2bM7cykyuE2dFk34fO5Swtn9r7m3UhNZ9e4KIbqo25eWxD8DTztVU4BHAqF5vo+37CGd8fq
H/BKAPB1Q2w+QH/dB4uxnTCgBIMWHJ5qLnqNt6yYsJA0pOyAkmu5CS2bIcQ9Ew+PAf96i9w58iRw
a51jh3AiAasPxjzqfNyNDCwVBgjS3mmISY03dMtYyNbNSl+8CEJoP1VBH7bcY8khi6L/IKRWqqG1
nr1+JAmJvNZOFduEqWHBD66vF5LzbKhDw24A8LoiQearWr9d6qashoqtkunwVdzx/066a1Ec5vaz
Aa1+sZ5dk62T7LeN/Sqc1Bd3W7X+GcU61hS02w5nsM1Cv8Q7qDvKG14MoweruHZBOqhEQ5r+zF9b
04+NrU53XnM9fsW2NeEK0SnV43ne5whXZ1RQefyxLu93nRAhXBVEjOmvIwpMv1j5qcbFj8/5rvWL
MABi4Ssgvmfvrbz1CMUXZ9xaGf5cUCXDuwbVFfkJ1OSsQktWvbQr9572lgzb3mWIAwMEV8/Wtl7a
jLhPQtY3URpqaVgbPonActylKreu76ImItsFGNhEAxe0+hdE6k7uJdLgahc/UZArBvOejQFEnSwO
jhykVwQw8jAqbOC2/Jn6UCWOmJm7DAyi0sfXPAUif46gUTuBWZ/ibIcOccnep4kn7jylwB9Cx/V0
C00yBpr9DLqApFT32qvPTXxT0mxjoRofiMUB2IKR4duWRMF9TOK3i3Zu5efTjzmeGtwU0oRjGOEj
YP2ofLMmfFDg45i0lor2ls7fZbZfAlncCp45k0kuC1f0BzwVRsIYJ/kfBs5zwgxU4ryJLgrFN6rc
pP4qGJqJLb2t5QSFyZz3LydZ0tgk5ZU4zrS7KP23IwDw/SzUSiuxyEwnPBMJu36XjEKTLvh8Ghfc
9lcKL5K4qOWlY4j/OqU71znaKkkGRGU0BeX3VycqXGjE+hXk4+psB1qEmD0No+ByqXsAV9bnap7N
9hoTAG0IajRElQxFQdOC9di6zn07iB/Dq6dzn11KSiVOghUhpZU+j5wGJoEYBUWUGf/q8jldX9sc
7ank5sHzP4hT78SXiBRYDtV+UdmP4nsuX1IuE9IsRCS3McexlfFTNVyxzTsT/w19IMzuhjUl64fn
ov0aWzgkiA0dLH0mciPDMHYRiSsVPkrV/WvhTyaES+ANLdD2aZi7xhRV9f3170ELCWxtUeuQ1Wj8
ol8znM3oMqge5LYl7mjI6nPE1jsibxslDz1jslc7JnXFd8nhMSECz2l3eggMyPEx5JSc0Amgt79h
KoIFS/mkV6951H7xSd9VWyedmUKijjw+fAS0K2nFdz9YiNYji3vLaJIwif+M2qK6ZSvI8VuNJCMu
PCXlSnnfslHqgDuI6FwZ+jdG32beI+VxZnh3ruZX6P1KAYsd0WvP0f0RxbfUxXca+3nFLEpZbxka
QyJfSMvjmFKTXSkoQlHru91nU3sxlFtnfYI0M5sXkZnk3WECYXYytE/LMHlzom8mbPcUyGIYiNQ4
28t7HH+o+vK0qxDOdNnV5uiv2bqRLytaIsMokpNLDoy9Xf616Pw4arYGpbMe/SkTWdhFfGkjjL92
fKzTD9t4MyokagItNjK1ITG2Skkuy7Dvqxx1dOppyXPrQl65KWRKwTiqGdnHX32DEJ+ZsnNp5QV9
eI1aw6STTZhlmfPzhJmoYFucYAy9GxknqD3DfHcNOaZn82y7rIwc1d2q69fa/qlAgJcXSWMDNIe5
cMmup6P5Xq07oN5hoNEBYMfLVO+M8jSkmNWXI0Hnm5Rtbmc+dcVr5gAnFH6D7956jTvPWn5EB+RB
fe/LRyt/npXDGDEBrtNjMULn424dBlTxDNnm+4GNFMzksFHTH6vic5Anp353apql+2MHKRZz8UYb
GVYBZ7Leyv5Ni3QMpA92+5JFpF/myYudncl43y9vMVlMNZ4x/k3IatsNaY6lqT3aTow/8zojmp7i
+FAwHbYnRuwRtXN7yrQTFY7nqJC7uPvYzuAvZbPl9fnREFdbAumuXvBCcSBDrRBDvct0neaL7ESn
Z7N7VxWx9iTlDNkcmzXglSpNUg91LPeKz6z9IiWZyQbpY1AUkIfEj1kV+YZcgwWtD3J66188QMrv
FF6bCjdTgUSN/FlXbZinsS3d9Fhvp5KpqD6rO85wyhFSiOL+X5ZjiJ1dzBjdSCtt6VqO41/ggrlP
cqgw0A0vDYD6+iNubUw7+q5tKh2bYlDeg84RNE83u3zL2mI32YuJU5lhdy41nLtaC345U5RgHlFu
aoVRB5XJ32trm1oJeVxFwrnnsJLQgBUgoHQ2rj1SeclXN13PxkIwX/ZqM3Gm7X9eXRsnPKPQ2Hh0
Nguy+wnji+ID30es5dSWnxAWtxJT90on4y3LHJTQgHL3GqXQH2ovZ/Y/8oYnaFXmzaFQbDSwH9mc
+RVGWGOej8NWT8hzz8QtoaBycKRIqKwsfSHyr59O0YTdUl+cqb2Ydn5R/UYXr2tuvuSj/jwLFmHG
88QEMwI9DZ/MwENmqe0ujZ9t0j9KTH9Wv0IofC8nl7VCskdk38DbsCB7x8QMaW17caV9iYrmGuEm
n3Ytess667FaHkikRIrrNwTayQ8EXlQ9icVrqJCLMYHO0H206Zs+zhH1bgwkbTH2irj+niR6dWIe
ioCBYXD3JqCbXU25U+jk13ZCzghUBxgzlJopy7ZDuy1Zqfdrjhlq8WcZ+VLW/NpXbF3w55VgBY64
dv7pfbFGL15qr7Hip/rhHe/KdVSMq/7e6OWrXqSvJ0nMj4NQglPWKx0lKCl/6iy7zA6b1n48AcQ6
qtV40LzxLFV27uOwzcuSBJN6O2rztmpMcqHwzrXwJd5GutSPHPBvFFjQurLWJ0p4p3DYL4J5ccWK
1AjlwufKKlmDFTx5VRmdTblHQb2Py/KsROqpJx/hgY/uRgbJ3Is3bQBjb3Ny6Nlbi1faVIsjOk2/
0bRzLtOzEX+YiJArJQrmCsyEWQUdUtOJCo1xn7agHt+g1ZbMn/9hCe3VQ7tGYUS2uTId50Q9ijfI
UgdpjAhshoPJAHze/WmzPBqZvo1uo1wPcN42QFdN80SwLmFrnB7lIbPGA5fb4JwZcp2HKjprBLYa
SsQ0t1z4wcR8mnr3GG1ShisRGgV7+6NTdN3b0yIGpwBaM1NOqEwz7GZGopzAK+PjLpr86jjLRUmj
M3PLswN6SFIjW+wrI5dEnarjYKIgucsJhJfM7AwHghNOkDE7GwHPa5vIMxz69OJslOO8ugEtNHG8
vNacQrW3c3kqV+pSxjtnTMvUcAPaB1SDl4KLxyEEWlmcC0frpQjQ403ltFPYLIzrbRTIRxxeJYft
El0Dye2415hDwg+mmu/6ONCy1dfOh7EqfBWVb89P7dqvGvAhJQXGlDwQ2uGcHXaU2PHR3JJj2VGF
UjpXkRHayqP6JMEPDFXit2QvalAFNfA+tH+BVqpBn7hBRwMk3DBagGcoh9ht4HW7/tz8RBg6VZ2E
u2nYd3N3FlTeyadO1JpEmpOAussR325hpjmOb5O4KOOgNZKgSyO/EDYsi4sYzSe9NW8OsUdmCFLy
EsujQF87z2UQj6ofZYUfU6m7dmgLBUJMupn33Bl3cArBVlJBwMgycVJY/yUmSVrLQaj7GV6alAjs
YsYDjXMa8RTWj6JQH6taf6xnhgQ5RYTpK6K+xLmxm7aRpuBxTHfdUcVi3+oLaAnzQLaCA6u7NIPc
fkeeOLa5JyEnMngaBrBZD93kXFItuwDfqpPyJJ36aDefptZgK8gp1OWlPc5VsW+beh/xB+vWVY3D
si322a0YyjDuzTAB7QaWPNUu5bW3COSc6+M4vdMKIC0AyqqtoW6ou15beRzUkNuGfDwQT+ursMD7
Felh7qxDrrTAtNxjk9WnrCyYSXqJ17wQn5J7o9KErOUPPE2HqVIPy7IedHprJeafw/e46w8og4KF
orKViDBW+PI6ahQmcz3mnwGbvlLPXv7wasENsLx2B2KOLPjQbez94VCt5KzxFY0Dj5kHbIH8A7DK
Vp8eXKhGwHpYVmASPciev9/pR6mwyhXJua/nszKzKw/6dj7HN4Q9jyIb+KrktQnz3Lw2Y3Vly3Dp
Mu3cMS02/Zj5SlRKTziHViKO1aLtiCO5jpnPtPSBJTONqfcYymNpBMgNgbOXYWKA6mdILQuTUB19
i/xwgdAAMmG38krmtrNtd1ssQf6diiSvbGVPZJV79/NfBAv4DP3YvW+Tbterpq/G6X5VfJTt4wKC
CnFphdCNScashsaksm5qQvP6pwCdYs91u5NpWlRVUB1bh5iIAqqlF2+dFDByfSyV4ao4LNiuxGV8
ZCy1GH0ODSKfW1LY3thLL+WG00yUwpG2nUW3jVmWZ5lygXDXyM5DRVFEE6XZdK1h5iHN2LUTkSv2
B4kNRu3XsXLqiui8ywt5bvT43LXdSQXYc2jRT9tudDBsk0h6m76CBExlRvoTnxpSuJusD8Yi3Ul0
ErINNdyurmZdy6Vh8KA9OepeR/XaSyAVHyPkqoS3P5+S/Yi7S8eXU7Kj7Oefwo2ejbl8rq39XT+d
rlNIYz/T8Y3Rh5uUe0NWe8Ze+3HK91iNpuI1FuPL3EzPQ4RprLB2cfY80VjMXbWvezUkFQIOWwsu
oKLSJ3CGq3uZ+3Bi2c8+AVTKj5scrFEJcsNnpj1kVNWrj7S4R6ugcmOZsgoXumCcsym4D4eN/zJ+
Jd3WSppraeePQ0VyjzPcZM0QnN2j+jggJ6hI+BSbFaaDxBtZz2g2XCMoC3WXLg+8aknWP9pJ/6jo
9lM8QRRRD2VCpCSC9QLD88I2s+vr0FQQNBFMKxoQOpTyRK17I/vTKPHxIyXjFNQtiHTRhwlkCx4D
VFaU7qzkQn3oX61oo84ECJBJiRqez/RazB+leTGhHyZlf62b8tqgf9c0fu+ucWm79rpmxlVN+H31
wJn6fwvBxCLCOSMDc7k0CTB15ASxMwYZXkWlIWpPZIG+b4UWDADaXRA25BzYTNcKsavJmKxW95G9
0zUjos/UivPQ2keS8eaYIp/lJjgM+3ci80EQGTFhCbcYa+KEa6SH5yY7SIBaDvpYN1P2xchGdmLw
9RO1uPthK0B9Sb8awn9GLObDdZ2+Gqvfx0r5yEhuuyJ+gcH5WKVQ8zL7mnbdFVmcYd2WSX/UsQDO
LBasLrlEcGl6yil5lrnqz4vrM1T6QoNt7vU/21yQ1MzBqhO/NTobyfIRy9ZRuIXfipbGemJb24e5
1oYC7tLI1GjZFlRvo7LASdAumo1QxF58sZJYozhHXXBrTECqMurBO+QSngHJnCwjnbxg1UrGAONV
NVfDtBc71SAwt9snaeNPgS2JsI/Ii3LNU+oYZ0msaGu85vzQP0tXnpqgO7kLkcSsOvJ7Ct3y0zpz
oOdL0PCH0yMQRy85HzSmkAuq5mGoQwwuaViuNkptsLX0xRHYlhicTwiMAs7rtCheAnYOqdkCpCpu
6iOedFZfuyEvdiQCztG3VSQ+G1oAQGp5yMsUfya4yYbKU+126WTuZJfBpxvC+Plolo7PFDv6wpub
YoeNmvSlIm042Y42NLh/ihZzbBpeYIXrFD2Y6bPFPEhQRKqsIWekQlDSTHYUrr7FSLLFwAQRgWP9
cRUyTA2vrWgeU+IP2dMpbKD4+Ol9GemR8aYH/aIf0jk5NvVwjE31mD6TQ7aS4kCQgu2WaJJn30T1
V+Pcn+Y6cDi9ulpldWQGk5ecgWefossHnU2Bqstk5WdBcam+1vnFmzxDsQ7opA6loR8qZzmo2C/j
/ha16yN8YcodgIntciFgSxSneI0OAN8RPdvjbhC0NMgQCUalxhMYGIpmORiVeqwXcYKddqZ7PTfM
L0evIqK+5UOZZlJOqeQqsLXJ8PCLxa011qtRWGckadh2rkBsftndZMbnt+sNZXTRfsQV1liI6iX5
V9kfBJVwSLVYVlXV2okn00vq73Rjvyhs7IAiv2AjIC0GPiLbc7/oCCxYS+uEwJxolPISJZ/4Mgg+
UseFVqffpUfEPB5aIqIddBR3G3wyGFW93q/voWYH5SvodYJ5TGcHdOOhObjwyeaPG9qWozaMhytA
eZT0DwxEKNxQwGEjETQr5q3T1esw8pgu/7K3SN8OGLBlBeYFo3ZnFIRyZTPRf8XmYQTUxmZw2Jfv
PaILrFqktBlGQo74by7+6r7yZLR4qEDrU84163U0NYkeH1lSIV1zIvtqKOsV72mOZSkyrzGgupVS
+xd1mj3bN/eMW+qRFXMy+UIGyE5MOrCEqJPe8pdewDTs/UZSJYxg47CZ2VCLy9HDrdKRzaTj/ye9
50XwpqWZHmhXRFilZiLE5HgNMN+nhGvEUAywq/Px89X2CazLtwoOkB3Gcxo+WGEONydD0W6NxuVX
u/YRCTRl4Y/Z/8Ypb+H3CzXI06wXkxWd1hGy/JJ1QOrUA0KkI/lQ2ESsHYpDsrZSpBGmk++IkzMQ
UGlOgliOLActJfdU6/f8F2RdUbJvRHGIydclgGRAdbE8wFWtvNl9WH5QC6Kb0EPUgtGc7SCF7uyT
vUGBsnXEb84AIenITmPBgpMs9Wrai2lTvNFZB8ytfVjxeLktZ0feWmdnIQ8YectkUrAcldl+Yp4z
bdyXivA7EupJVK2YsNKxqIDJ3M34QaQLjArVouW1IB8t6zZpom1EmOOYCM9lUn89Sv5MrE3ZyGBt
dcKHAYhkHTARD2h8XBcB0Hu0P28tgWBgrKm9FJTWyuZG7V+8WZIUHEacmlPxz3PFILGengSr3c5U
9+jhjm1iPhu6wvcOCxwNohU0ovo/YSvm5hofrYe3/n6pZp9Y3llUpCqcv/qsC/08MyrpELU9qP1t
2o/376NC2WZMOxXha78lLK0tRhIwSSVn01zqZAWl5lG0CU7bL+ZrybxdGM8z17Xii9YqF9U2rkXC
UbPuOJL8vlcebaO59el8S6PuJvRjIqHLPByreN43wJiwrz/myEX4pdi6kQXkniR9zKgNh8Jojvpj
Dg1y7ZidiMifzTwYhttYZ1ur7QMEFVHOpGiUAQI3yoPJoETgj3HmBdGGQIx90I9VQCUSjNZPDsfe
5nEU6xwW6KzLWuzKewxJLYJcTQOLnAAid2A4VOWhd4ctvd42K0FwMk/uV3JaIcKajkLRW/nKfZxw
p6G5nLJcYiU/np2A2kJ9ktRBCum5uuDXuhhWdqmIwFW7T14rr6bndxGvSTt7U7ZP9YC52WtcjK4m
SgiGhjM+BN6A/zg6r93IlSwIfhEB2iL52oa+rdxoXohxl957fv1GL7DCXTNYaVpk1TGZkUBd0x2F
MPv67CQxETe6j5UpRWowpRiwM9ikeSXFeWZaoSHuS0nthXDHjHIknrhAGZjArjnwUUSQRip7ejKH
t4r+3Jfkh7TGUzHnh/3+X1yJUAaSnQozzNAesvo3sEQi9ITHgxO7U8gEJy6M2g6RsIU4N5NCmRAt
DTuwJk9hVyfhRig8my0Wb7h3DzUT7Q753IgiVEubuyGhVFiOZLfMyV96Uu2eIdoW14YzJit8zAve
3g+eivP5Rd8yTwohedBsYgAyHbh95RFzi2DmxGL3w8T2Z2DgHEWCABVC3ioCNOGwNySHyQK2S6fx
UqMIWQH8Vrv1bFL57eMlJlFS378bSTgHzU3tDW3IVzy68VsvJ4GitUE8rvx3avDNtqagO46zj0za
3XQW7pwzcSB7giNWISO5nog2KlIPm51ZeQQHnNX3BYtbDqwljn8SpMIlFOu/K0Q6LKNsowlxHdWS
/hjq2594DtmZ8GcKrjD5G/BMI9ij6mEzwO7gqTVdqVePfKPzgnBbVqJ6v3QnZuaxHmn1nZp4keww
73knSP7Wee52F2ERmiQL/m9OOCS0BTQ0MRbihOVsfGTAniX9Xdx2XmMGtrrD6VanC4pHrqrKE7Lq
Ne27MRK8SdJNDBS0eNvsC88/3zvj3M70Jz6h04uivN81GC2b+vf1D/As4cjwG2nmTCLHCcNG/lvm
Fer56IcOHPw6X2ItuWE/xn0ox1JkDJGaW0S++ykeBL2yr1073Ip4vwlDu6E27ppAtAhlc9njiFiF
7W8zJwOhFC8NTS7nfg+uwdTfB98k41pbhxC6Wyvfkji/Ip7JiRNZTDscVBnuVX0bOvWuIaMXTUuh
dkhbEanDeBkZ5km8UaDMSPaeBjabXNv69pdyl6IUBDmjfMJRN+QyeeIxY0Z1MVfXrPOLVYSIXI+T
I28KhOL/tuwntyTvIbiv5WFANS9ogiD5sYzdM/hlzQNu0nNltTObsDj3LGwNVtC/UIghXPnRs5/e
CJOuEIpN7ISzHa40BXBDThUM2KL6Nb3WsFwyNlTp1sRqYetBPpjHErhdTJY8THZ7H84z02Az7lyb
UXCVHSDyaldTYeQ7L1GWfaR9+Z6J9ZQWaIhgAhVZcrHW7oKAIGZnkRNVJyRG9x1ClnOZ2fcNgwRR
xl9FVHccwilqIcpaQVmbraqrcUdNHdtRPAi2VntdFE2KFjI8C2dsZO2Azp91RZ2AxBmHUGAOwWhD
CJA1ZEF8+JUlnZvlCTcWuSHIRPHtaspP/I9MFvWzilxNsFVHF/OjrN/KhP0QMLiuIPqNQILOiDSV
JRqejV+67W3Fx/Ay8iFxuNDzDyPxAWhsdQ779mWqka7j/Mvi2phoJslQOI7SV8plsfKVWZ4tN+fX
vZHTeLEmYiQ+Fv4knos8eaVVe0xsyCCBh8BSZjtpMvsurbsVVn5VNyPaWk5lAkQ2Io80gqyz/IK4
s6lR5L3J6ml+zdLmytdK06M292DDcAzWn82LBjYOXgELQFOkJxll+ezNe+m1FmB8GPtoStlLb0jz
oYVRwZjyWVuif3eKhXri6nsvmWPBcc5p+RMlEiqmZ+VS/Yj3EHIZk8raHeDDbUS0pG3n6TflYe8y
6mxcyFgvl3uHHb/P/BEptyzhXK8u2+jiZLR5ehoaUpgHjk1vkmapq9Cb9PzPvdw7NMOmqbmbMxl/
alX6UHkM6MJ4c+uvLRu++HFesrtV/oAyHwmD5Zgl3spxe1Zt/jAH6KyxuJQmPZy0+Y1CaAtTepty
sOwDMHbBepSkgZTYMyFQevKwmi2K9edkJG/KqL9Vff7elcN7Iep3sdI+4zepSXQSZvWATdQ9kAdm
S+1zawRiF8HMDBaHi5WGCp2+AjcS8fUhBZAIC87JN6igc4qiuIHV2d87KEYmoD79hy2/Z4gpcgIW
JJKcM3hWlrDOwNeceOycHVK8DaoZ0HLTawGGCEmar2t91SmJ5tM2GHhrqDuhDo0Jq+nFgDhyTF71
WNoecxtN0OBM0+qY8HVLAm9MJXYGmyHeAM+JSQeReqnszkw6lKPtAtzoBr+8kr+E+eXWt//ywXKq
rnFSGY9HuAGHKjTrjKOoVqjnN4r4DwmCmbrd88m4gYIZajmcYxJGE/lNnZb3zqg+0mL7KDcwtjED
e7qND7TalJhHDJNO/anzonMWecOGIdawvf2ocN0iwmwUEgwLYmZxiYnRdrI+c7fNqShDlK1xiZRx
pZyNgDK6GHpn+SOHsmQvX1KmfTYy/xGX0fY1NN+sGsL9+J0MONxnGmbeyIpXkS5YQ6RhU8k1cevG
MZkayQ+drLbGICbuhSLGwEm2N42ltNPTNBczQ9g4DFd1MG+qnj3auXz2XJhjARBzE2/QudH7T/QO
0BAv8oo35iN+EyW88r396hXrS4dyOLVvxK3q1lei3GWAEFa3evlYoBjSj3JFXMsKNpNxS5++1EzU
9exNEZ60CG+JbI/j3+inLSAN7MqWVAUPqJNADvqBYlE71f18skgW65Elpcw+Xt7zfpHw8t2EvZ7V
HQkd4DFoww53Fc+XVapMCCynsSD2bXBvfENGRsriw1sptbc1jTZHyrePufs0fpb7y6ZdPFZ9fApz
fWOC8N+kzx+2tLGBAJerkhJU9j/sLf2RbtPXLsZPXc+v8v511VDups+O2IWZrpu7vqEnK5G5ImWD
dxGW+8IUPY5WpEniT8msQ20fFP9Y1XqfJDf7Qr4wHntVvVPY1/aJpPaKtVWcCW83M6AoC2RC4Qzd
KQMK64/LHxsZRYLqqu4VOBGW14vM2wE3YcY52CtjU+mxEEkh6wSnxoNn5MHwZx2qGwLYxfzAaype
HdB0MsiBStvdlRhGIpjTtfSNTvbBrJ+3yd81rNULXovtYsqwJHEEHGdrvIP2va7TcikmM6w9bD2O
JP4fYtnafKKKa17Qe8NQKcnMe9Ma8Maa/M4W6HMafogmv08n3eifw6g/dyN+8uY9X9znVL7tNgLr
nsJ1I8MRGbnu4Fo3Ni/bK6/sSGiuafTlr5g9O7HqNe4WnJd4iE0WuvNQQBbhsSGKdzFVPwWhsX1v
kGK014wCcVE5X4EvXlgJH1D7T+hmFt8gtMPIL3oP4Up8tJtH7OTOqiChttlYpNlidDiU6Cw2DthN
oH8oWBAA7aiN0GI4le19JA9bxKtabdc6k0kAgAofM0IoUewW2kXINZtL4FhaBK2TSEPgaj4DRH/x
CQo5plxIqs2ydc9BYeuBnExBsYjQNF4WfeNYlDa2iZ2IxUmOH7X0mY57pA/KW7sV72/SaUDSUath
ztQwxl2sTHrgGYSebElye2GK8rgGLAq66WmwizB4gL4LLb+YNcvNej2w/3O7yaP4Nk3LVY3dIzdw
avNrm0w3sIPKZvvEj+7Y319kR/A9aMnR1fvuQTWqC8glSKEXqTKv5Qp5Ipe8raXywvbZtW9DHL9R
7U4z/up+uWb1dj3PiJs0BFU34gbwCJvKuUqQOjTWg8nMMt4oSzNpfvSmcl/gUTylY22RSiBK1POL
LzFWalNHecqx5+7MlepiP63DfaMK+GiRyB78tQPVEg/or2qXnJgzdB9i9lTqyY64jH8zwzceDzQT
40iunpKwLMWhyWJUvZIKSdr98cCvgwBhTJQwVyo2wB1JS5xBDETS5XWOv3yTIcQUxW78JimDkt1y
md43/c9OAWnojoUaEoFebExuix4lJ9X5ZdBXc08eKg8bEoaq3osZ1RnFjSC429Zzc+ZBX8hX0AWb
ecUwWplayFl0mSszGlbW3yYjjjSlfr1L6nde4ALHoEJ61nVptysmVlK5IPQwB5N9Urr8HtWGUp0n
3fA2DQEmf6sUYboZb6QaowQ4NrbuxP33ttP/yKjAM4qnmedgDguh07Z/b8pXp91HiRoF/XrUmm/x
UvgIy2vQzTMjAWJFxClRF5oZR2/9boVGIOMuddi0QS3sttjdJ8Ulg3ciyZa3uBjJWtgHt49jRx5J
mbDCUkOQTXVR0oNM0kX0TaCIJCju5NfkmicV2b0qa2LRqL9JKNp4uljGl/rorA/Gn0MV7k9BvUDP
SsC1QqBvnUvOmN4QJ8uJErisiZr03J3QG9NZdW13qScA07Zw1rY8fm1/NGkm3nMqVV/OsyA3Xxgc
jRC8NLTNko7lm8uH+/SFT1DPhLCimrm0XxVY2/p3MasREcLUMWiNveZSLV5ynljLsmULbQajp0JF
7iBXYdUXnlR79b4E+jdQVZHeTK0l0PUAdINZowfnIF5ZnpbumjqaeJGxOsc8Y7f6mcTNabtrEwvk
F6OBUZBWE+xZIlrxLIuN9mK5VMnuYBpuveKnui5Q/9R0I6Std5/rQdZPfnER7XwVC2bFlGa5+GGx
4Tauz51C2O+9mUHCqN02pp+VVZ5lYZ7ueGFJspatLZqId7JEwmbaKRaNengZe6ZSS1TREcUXCdtU
BP8u2T6wzThDDj5jfah2+a3/0AIbY6tco6FahbsoqjvkMsUy7eKvaeZZqCsXj7lr8eL0Czf30Dii
l1jXAlJJbkvMyF98ViOiIIH26R+6fYMPIhsCWWILb0m+5dMmtx5baMydmlvnNp5PNi6XQ79mF+tU
f4EQdP7Z4IWFA3nQIYeEg2Tk1pyqzjVIxhpcbT0ndXMTSvYgU7ksORhy1q0M0ngynPRXY/5eeJGN
aQ4rGV1VTSqCXUSchVFlnJte9SVJCo/0y4arSJobI0/OmMHjMVr5G2IoczPBCIG/IZO71gp1ffIw
zIeYD30Jn5VmSD+kfP3RGvbXP8usaYijwrX4C9nFhJypcG1+/Dub/lScdbYsBRxA4zVT5bgCI9RB
qn4JhN5HoLS4rhyFLCDJYsk0PJU5C4GeHRWpuU/ZR18aIdGv29JxycvMkkgXMGi9qjIY0TeXEuNl
+jisiAPGeKmdz9r8l0l2TY+1Za85+MazaR9fDwg5727NSazLTsqfOGV4MiClfZVFQb5GdY/L4iFV
CsOm1C9qSmhbenZIZY3EPjUuzo1+CbkdeNfaUOE9GUFPzQmMEJbL0lAHTJZJPm5/G6/tKtuuMp/c
zLad5/ZdQRFu+pLiMPynXFXlzTwTImMyEFBr3ofzohwOfEM0cjLUz/8nHY80B0xsM1T7S3uZGdoW
EWUhzMjF4YPmnzreCGXbvBUtSb9Akpo+qZS7ovIaENN4RTaWWVh60wbIw+pEAIap4KT4WvUStiH1
rCbliUXnkJ2mYfHtfuLpU7xmfsCU5dlcQmNcAitSrjtn1qbde4CqhwMkfndmO6/3hrfUi38gd2Mm
wQQIvaaa55wowJKRQoUHTCrtRy/H7FmstzOeVerWfMZEi0lhRS5e3oUZ3wVsgF4h+Kw2HsskPdRZ
eozddBsBaJXjA8u6Kd6M2XhU9341HvrMoMtZfE0TvJ4dLYjgRW8AbPJXPeQG4SC2ia97dGvIFzU4
VR5eth/7AxDAzejvrEP9iqiIvSXuKL29Ju+2IU6Z9meDl8SyR0PLzg8VIBVLkJgW4SgjTWXQQyrg
qHJ5DDcVdlnPaInbGEiQNCJSPYq14TBPHGliMVtmrnEZnBTZRmMf0hohzQbzitOIoqA/U6UwT6P1
zQr7minYHLL+Tqovo7mBlSCfGptwky+BCkizNbd4txl/JwGvnJ8A4UnV+mWuBgox+hBj/L4N9ZW5
/EOAY61UcVAwHerD5B2XP3Im+V8kWgE3jhPOIMAw+uQeiqjK41Ajf0BgNJykCpYafeEP7prLbs4X
ZCKErs/MepY2Dq9D1CzSacsYBE5fUkxmBBMfYys+rTx+Zy4jXydmlWvvsIaQM5ZYfewqCZrUsfOK
ZmVUKXur9KVhw4X45mGE/Wy7IVTjMTwPLzrasyUIhuMFTBibqLJ+1D0VfLvdOH6uvTJccvm818uR
DerRSu5jF58Ze/Mb6f3gI/sTyLBpzUdyZON1+pACVVlddfRWJT41heyUhBeYv0pPwEesPkrBWZcq
Z1nG6IIAtCXlVVf+KPj6KCk9QU5lhe3DHzrTjdMurG5vkzAR3hY+n7o/jKGA0FcCGGgR9iHXBdCw
+jtZLwvEMHYuoPfCCYcBRgLMtWV7LdXeSSyUv9rR0qQXtu6a/lqr5UoQqqrdUonFk1NQhq42lNaB
jy2S8JV1WjTnXFfdGJn9GDEKOZgbD6tKQf9XgRC3kh8GTu28TDYxgMNVHpErqS5LuSO33TQaVzuf
bkub360pPauKgkgdeT2pByDhMzklDL6cS08jUTHGF436rgWyiuBmPh12/CGnL0kOSPcNmECr9dPy
1y+dfBtbp80KY8ah8tX6Tuc1yj6KD5ppP2H1j9b7LhZMlwfpiWId8cGbXChPEO2PXmrv+l33Y9I7
Dz4KVLDSI+xaoz/+6/vFs1AwV1nNqit+z+ixLRZkBgsy027OC0AQksUa6Ajoj2xKt5nx+YiOiHVU
e+nG7lLWoF2ZGqyoebmMbrmCOwCpf31YTrZqc4nYfuN3Wfotz9sPaSwZKLLeMdT3YZiC+dzwaFKd
elTeRBDJXsc0Jq1TGKgJs1YUhavmbMz7qpNiXTdd3K1BOtVrw3kWA3PvLpWqXwBgXA15uJrsrQyp
eKTPhrQG8O0W9Flb9nfMgwNzUzO45pp4wgghb2hlM9i7JAy7G5cvBYuzFBVjOessMye1dGJyR2Tu
BiJ02G8QWXR5PhdDc+KhYbdPROOZfEp/bloC2iq/6ySEuTAt3PQ56/Wpns3Da5TLT6S32K4O805F
S1JPzMttKlY4FmoompUlURHa/6koTc7mnvsyRXk+jB6hoOix/oPfa9FgCOufJL476jDxnk51IGol
EPcRSx1ti4D3QmwQEVdMyEgQXSXLwfDZTpSABvKTWPfYf05J41YdPBxCbU11CWTKpBjhdjumAZh6
tmob4rFh/9GyJTcoYSyGj91PkUFkS1VvXBbIHo1X9ZZrnYiMeexDdoWZZMQ8AfkQlfmPSsPxsGU3
lS7xRXEmWo2NY8UJXDDb014XKYPIdpzDWUhhVRG7Ky3n7L2D+JjURtTSSliqFdmuPi8oyhZfObIz
EKP5oMl+GJVyz4v1UCvC7UeJBb64SAKdITyvuXHAYEmaBW+bhLGDzrRE9O2ZEVgrYdoX8ZkxEqZo
Katc0IZasI7Z6RvU0jz6trn6UeUXPYFqfC0dFZsIy4FH4oRMyiPO549EE4bsO0A7h+SFzPjTa/sM
E8TtVMrrDsHNj6+Mc77IDBdyNWdzzojXSCqq5A9yrI+lCnRkU920/9NDZwFfxs2znLQivlSDdUnu
MjEqXRHuehZKuxRMhhZoEEwyaT2VdhX0+vdk9sALaOAOMlLIa3/dITin1wRDQHnrUzJSUyCER/1b
lpv3KlWeq2LfuxwFneQt37pgtIERCcx+H9ljerU3hSIa4SHT6681YNxwUyfV1V9JVp+5xCHOmKzq
SJ1j5IdlfT/WVR6VSnLKiSL6/tqxmHWaBI+V5MqeEkERvhIUfiyBokZqdZQy29XQ285ng0QrGzjG
VaTD18i7YUtthE5WtbtrPfwZl8yTuP/0JPWwOnqD0XuGxej+3NHRBPqf1lr9uFV9yMta0FNMIJM7
zsQK793nvCLIA+6CDKC8rv9JD6CAB+YTsHKOQ/Qls0GxW+ZbKDQ6dD3sJEOoU0w6J/d7ihJmDfmv
HkegZYsQgLsr1rdmT4noZX7foQsajTDWXo22iwlzQtXSxpc8Wy5taUadQOv6rk74jnGBMK9WEcgs
zOM68wb0gxmxrFePCGLZBayBSOKQNMGIn2aPEa8I+G8safUiIiD1tqHJELDqaNm69G2rucCYH8x8
vsPLUiqYXBJRR2NXi94d/sH5K5d7j98slRanTMRdb6JZ/TcYgOFZxm+g5/IjQXyesIWnwJRJMFhD
avMlrPAbMOWqbn2dr2WocI9mPvHJ3sp8RvdylQvZtg5qhUCe1230DcPwyr71Gh3uGZbqClFI6on/
mFQsnVcyxdXLElRtcVQwmDVsdgprc+1lcM2V2syZZfMhlPI+LoD4Urcr1mgtOrKXIK911n1t52dB
8udlYbGYFJsnJYbX0xhkB1/d84+53z9mU/tg9PmROiJ3QWA7WYLChAW9TptIMlb1LlTzDYtgqvkJ
5QHNq0Y/mHLYmQth9COQliUGnLcck2z1UUkSwJOyYUZveZQB6dY+YpO4D1pEmcS7e0tHXkwBneFE
4qCvStalJJ7Tiiyf+XKNrye2jA95b95RcD59cWohb+u0CRqNIwAYPecXrQZ8PCmKdqm6j1CwGkDR
CwOg9OBmSnq41x6TZSehoFesb/SEvkTVi6DZNZ78VDbKOR/RMuv8JI7JlmC3hBml+cDlD5O4ODem
cYodN641r6kst62Fyy7IEy9Z16GWou4kV3Vop2NU0UipUmjrIjqsgZa2QFBVvzO9l2m0naRAs4pH
Z35wcE+VHCb1FpVsAKYa3iEgemJm+XOD9i+Pm0/DUj+N3fycFBl1evVZG+PHaAAeB1yYXrJ7+lTt
3SFO6rC0yoXHyAYzrhOTTZir1YTNmEaseKKZjMx2Fpd5ygDP0po6YpU/tTHqSlQsnfEpRorWw/cw
WZehkI8zYn7FHoh4OtXldMMFvI4fcAhdZSaUq2F+3Rnkaf0sRRuYfAE6WutQtfF5tpgPLeT6cmBv
2fnF31As27ezjRcl8ynhtyKs8w6D0uirMaCH4TQXnTcbBI/0++HO9LcFmclTfN46TFgNFoobvzMA
nDnvqGo4r3d6qm4wWO4DSzOrk1icNZGFCkJd5QC3ebIB8ht/WwKMzaGsto+xaj+GQnnfaLhiRX+u
JdHdNkMfPb0XKyjLczvJV7XsLj0/xyJ+KcDpm5co0PSH/kfWYNod6bb4ziWEGaJW4LW6nYmX8HMt
Rm/mBLXlDfwc7ZAWQZRe05Kx0AflyK4skbZokanrB5iL53HTIruUo0nro5hqlyD28CXQ2J5zAsUG
JkZZRBILArMWZ6ruCDvbUVJ/m7+3qxkTodwQV5vG7pozUDw4ZrJS2Uuutjdexuu8Us1bZua3SefX
Fju39EBoiY5Mev+T/h2AODdDHvWbHFpNG8adylA3D7Z69ukNQZ9hwGOMFWAaw3q/sbeGHlX6cZ0E
w8+0oDFO33qVRaSqvyYmgTpsWCZEwOycN5hKVnzBQQ6k+S4XUANtIohEUDxqXb9quExrtEVMPm8c
krdtEtecREoT3b45/QcvimBQOUenl50n1PQZYRQyws1ql88ZW2QVHWuvelYHRlh+rY6ZBR1qzx9Z
evny/d8r5ZIFA1hJtqWfCE2Iaz6TzKcyLSnx8ZWQMhe0m69FyTsTTKbA7GlWWH/mJSulm/Rh/GSD
c+URieIe7sZL60loN0Y5dO+5+T2SYHyGwXyU/5qEW25/62oOOVe2v4yv+hty9Gkbw/Q/H5nXSHpr
cWza7QI4m1SAwatkwzVxDZJP49zJQ8x2L6bo7cA/bn8lreH10aMsukvAmYZUBcd84F8cLnhhFDto
zyyejRiLHSQSC3dVh5tSasN5XEJNxud1SEgJU+m311vf9zdalA1kr9Iox+JSfCwJGLXMDvjAudUx
kb1bvlT3tx5WvGZnKAVIolwjliZ1p18lIuZwgfpyl7gzs2S7B3xF1iDvpB2UBna+QJxEMpxHewPT
8zTRyuT4ANg8QQRHU+bqCHMM4FT2BQAITlFHu9SIElkxnaX5pNgl00/FTRn2mDC9B2g7TMKNEhiw
g8WAdRjy2E14xjC5SlgE2p5+Nab6lZ+kEWVTojJfkt1UQivykeOH6qi1WwMyH/IvMaLN+GdCREGn
vcgyzR+6agaTGiEDuXyZJqawr1P8KUQf7LgcYMt51lT7dwmJZMegt2KrCd+KWL0aWZbKtpigh5kk
cgEjplYH7r74dffRHpMCVOFoHyjtpavAo+HEJ1pIPMswRtWocie5v66adsFgEuVWzrj3X8ft45N/
BjJzOQ19xXTSOufok0FgA68+uf8g3wUYBru2gg1IvhV7A4ZeWuccBjSa3Cfn+5eNaKs8cH71SD4h
Ac6hPVTnEWlVWypEmNrInc8auc7kbDoj+9imUp2pewz8vw0oI+3Lor0OshGhhQq0YWFYcCh8/Fde
QlWYlrBWOdMo7xCHR/ZeYa0pojZJos7Qwpmsz7xNXUV7vJBhcRkfwZDJ+b3XzKsc/RpF7CgS+/VE
dgzRO6lEFvFw6nMOoFFGjcgLTRxDfFmTOpqt4tIJ3Z1nxMvjcp9E9pQ0oH/m+t66qIEfpU1Y3PCT
EIIjfJtnGQ9PKBb6pJ3ajpv4gkVePxoakvXqxYCdP1M44NOp8I268vdkYOCxs0B0+nJxTVfVekxP
IJZpESsqzyE1w2mRGQsyt2nSMNHl4HrGwYryoVuYHOBqNhkQTZaDWN6ZW9TK9K9ZtZxtjbFvw4Jw
INcabA1DSdLT0ebLI1ITDftI7hoy0DtvbferYZW3RV28hcfTGirU5ROd1nKXAH13+xgY9ifqxVJ5
K3eAnIAxWkO7d555QhYV5BDYGH6gZ5emM089xUdBUnfuZ/bsgoI5jnj44ixhYtg7+fK1lkiGB5xN
P7lYteEzs1RXFCU/DhN+bpJZ71zIT5rlZiZwsiRCN+boYmPSAdnGGIN119Gg5GF2Ult+DUbvauno
jpi+0+LPW/amx63fDj2eDi4wsKUvGrJXrV0w0u6mtuX3sYpxyyib+3/2SaLPXQj6aUGLtNXVSIIE
+NsLcmNb6nmI+U0XYAZfuLbsVnKDS2noAVIz7OdiSs//pNMSYpDN6aZZ/2jMoOA82Q1SNrOOYlK3
sTI5gw5Ua5WiXusvqjdPMS6AoWBlHfsER0RS1UaLzEznRqR5XXJv7MQ+rTqbOqryMDlJvkx2IriT
vm7uzRwTgfonx/jR5vE1d71h5t2/PDYjfawD3LBBv6rgZV+WD9Kq2xUKt0BWke64dPXAUEWIPw+o
xJtqOuib3N4xTwWrhNyk7sQdJ+OOw182Lpc05scveTdwTdDSaDgGEnBR5wQG6iixG+k2qFyI+izp
kl5B28B0pjJFrrKZrVsXZHmfl0F9w2MiSdltS9O3VpTPemrv3bs2t3el4tq1xGUk2MmmtkLTr2fc
jw2POIUuEiOe2l6anZJR/wYvU3dq+mqbvpp4JSxuh5W9Wbr81QmR3WLocgAQOc9GpQ0nA/kl1lIu
XNb8U81UKF+PNXGlu8IEbCYAm+2DaTPwQvyJK7bEFYuy+GHsbdBZ7hwXRNuy1ZnTCG8donFuAO4G
Apg8U4DWeuz0CvobixCQyrT9ffvWLeYpVTcMttKbWafv0oa4amvfMq7l/YgUZD02nGu2Iv1/Wmvp
Pdq02cvpOznSEkZhNTsBWPxl6218HdjGkxAnDa9Wu6cCo6mgNNupkvbYOCL+OuKPDdZM8dnbltRE
YvKkSid/F3F3TP5Y+2ORqbX23s80+pqTMbE0KHilss7hWzsQMx175qNqnnibHHmQoB4hhckONYlA
ZsEd0nJrk+VxiTfaPAkefhb0Vu7PhBZUP4qCTd1KtBZD93KwTu36s8thV1V9sGz07lURVn784vMd
MqItVFzucsNyuC7O2zQgycTm41SldeoJV0iEGcSgMkklCc2VOKMVQiaXHuqFyDDNqHH9VmexG07t
FiQdvUTbhOPOcYsjCo5R3SThAN5SidtTdRy/JpE/INncRw9Rg3kpjr2n3/N9P/rqd79XroEBtscA
S4Vh5TJzXrwArnl+pk3AhLTV4ovQyME8m4x64pdhpuRQi72Xt9BT37aNMcVs+zOuZPFmV1ZgKu/j
vh1nzXbsisoVJTEZ9pVBcccwXQsb+EpWOlwXfISTKbtIvE+GbIfl6X2sahzAm58Vwu+1zSecPIdq
JXdBx+8g5ryGIpsCIk286tJwceMam5KnLn1O2nZJBs3Vh96p+SYy2p2q8/Whuc7TfGuFO1XpZa24
ZF25aB7lTfsC/Q5Gi85hTKm4QH8tKBb4kufGlwgO1cJqGL861y+z+D4yV1KocOKmOmTVyjpaulcf
S7H6pT744+/10KW2h6TxJBX6+Z1f7Fy9gcHuod2dCOkFsS4jkpj9XWBAFDz5AAUxt9UbRtCsYqPe
BvXLHLrwFfZkANpl9v607k2hhPnCYGr6nnU1mApyU7QDrq65vTCRi1ScyZDsfc66L8IZUkMJRqW5
Tll+j7tXdggCheygPeJU8tW6xrUflp/gSkbi95h0rSS9Thi4hzuATUIPx4+p7j/5d5PGqeG+zIFl
TiHGV4IxcDClI1yQg7Tm/piTtHO0GUlKtnEj2xNRshViBDyb8fV/LJ3XrttYtkW/iABzeJVIikH5
RNcLUeVjM+fN+PV3qHHhFhoNdLkUSO4V5hzzOhWlr6SH2nJcdvX8Q8V5t2wMkFqoXTR9P48+pqZO
cm10SkQvTBrfOPNEHj4n/idk/kIN1Zf0vDAieevB6Gqx/XIrgaOdzRi8c8Bc44xqjeT3RBTvzLPs
3/20ncUoMNeT7JqlZ0yQMhGXRHiV5vJO5hHCi/yUj8OjkqfbapL6tP6XCdRnTXnTg86Y3OEo2BSm
nvLyaLD5NvWPQXLoFkb8KiXCjsZ3sGr0uCsMBvmgb/7n09DwaeQG99PSn1jPn1Ryp5qTZJ3Lwb5K
MIIk6Udtl5gAokdydI1yDpqepyv0iuE6G9Ml78FDLOcxMU+GC4+sN/Ego7zdDdJfeDbeWDN5sg7q
VYnUMmVZ3/qUGJ8lE2VJF/G3wQjZeaB0gifLoqlBt7CNjJG2oDkqZAFZ0ho4r8NdvmKKSJkW1v+V
xh91mdBPqwThjJSEkzT6aVH7LAQC0KF+sqreFd/ZWVE7OLTVIWLZZ7gr32SR5a/BK+bToV0u+WjF
omaqnweE80RWl9/2cbmbq/kgTRyPLRwuULVeuaSQx2j/rdHdWjN+sY0GEy+qCRAeYvCCjS31ZaP/
An7BlkdIARqV8Gjd1wnmtqjAGcdLOQQD7KXqI7lqdfptd9kXq9RgYTOQumPeebsEjdKQ7thINoUD
Vk6vbv2FOicg6xAgoPlQnzKB4MSry8Qe0nIB3xiiXqtRSamnFPkyeImQFrxSy5N6KhGr64/hezGZ
1H+uTX5KKdBzJo15nwfKb7VXWIszZIYhVdYCl0MfkiE/O2hh88+e7WUmSee0s6MJKGk2y5/f6XWu
fIkdQJe5C+lvWkkCZaoyqtFOc06e9HRtThllXOt0oZwyscSDQ4OJN028N21DXPt4cgrluSf74/MB
4iS27iKv31CWPvVncmyaf9nvHktAGo74VdbK8Uf5BfdALb+DPrbF7P7YXpdipUNENPfAiDA1GpKB
Hmo+5X9zG7u4srlm+7viZnRrnBOIJjcodgvjSZSc5KmaEw2nUR8vzlu+WO+0eV32Lo5TxlsXDLQj
cay8vV7OSdNfa3//yIz0iSwsmQB0SbH4OBrDHGzOwIPz91Emom7HBaNzsSKXG7NQGPD2cTdN8InM
PgsdWwpeRf2xYvvWfOONqsUto5x1kmdrs0gQe5zjUjq4jlFF5X8ym74czpnUyATwvJiM7K6swe3Q
2wurel+76ZmI/c4cAs8Utt/iMpf1rfUNoV72FtzJf+JkEVvjEA1riSmkKawZrs1KZFlJ9CJQAI4u
CXuz9CkueO1C+Fr7r4HBQ6uCRvtnWOZLJgHaw5gZYARFfbrBCVfB95V9dlaKivmiQWytMGaWMhL6
HVbtCQjwXYt39g1Qkc9zQu4Diy715QoOtCLxdhmwCSVYBMW8RcmMbv8k/m019ivSNZ+pOe5Ezc8N
emmd2E3ZoZtVUI02278CdureWEGRtYH2OqGbFBQ2snwd82AtwRvEbMB9nvlGrXkZCgcNLvJ8Mv7Q
1DE41yKiHyHrUwh8FVp/inRIgBuyv+nMrU4NgyjT6Lj5SczeUGBXHF87D1cCL4IBw6Ga7zekqwgg
0SO8EQRmeoWSevWv/kcZ+RSEj8AVI69aJZFoHLmItRRRvxmkzhYOjAATW7+Men8BnU3sl9ULV5ID
W0F3wyNL1ag0IGcsRsNcMnHnpwGXkGqgYnTRfcuvktqw0OoZPZi5VfI1BVGH0E7YBaIus2PTnkMr
DWmz1ONSTHG326SDtVF/J/NedPdyXG6LfixtqtEKmCRKK5dpZqho1H+WeeoFsVO+AJ6YBEDz3L19
ayYiDGaiwA8VLOX8WhgPxlgEe+xnE0JmoqZ8Me29dhvFfjSLjq/rMNgrvHrrgi8+28fPlbuAgAV/
uIgLdvxb0493m9JEydtH/rYdctwa8vA1FiQv6AcHlMAQ62pKZo8Sqynux+NuSWEyb+E8VaG1yoGL
lotUEoec1XWceeZdDXSkRU4+E/KvZolqcohBLzKfsa1IaeSQbNDIzDKPcaU/qu3t0L6vWvU+LM0b
kvuoNP+Izrir4IyxMV2wRJ5n5NR7eTCqeCPXcJiIle860KNJBMOMB6hDQpmnYGoAIsjzYK21cIdn
VWE5X51Ylw819kazkGDOpNfdgjzuOzz4Xw9/4N/BQFiBnbGi3kjsnaBJFO/FlAC/kOg/DqxzOOMJ
omFqOEDwhsx4klFbLMaCnzUJighOzEgJXxReY7xxOKGn+YtFJXDK7KJToxkr+aykJS/acwsI5AC6
NB63WYb8S6e8zMiskWixsgPZZIBr+tu9qsfZ8VTQmMPOrxu8GWK9aXxg2QiVklie4dlbdKtoSZaL
k6RXqWqvvdRdmTNca4xGNYQDC55xtRsXxzUKGgTxWPfpLR7jfZAxVHUwynOGkabn4BY2oB298ngb
tOs1VnIkFQOSCg2zyoz6hkBk1tAQTo75kobN2e2a2yAoXI7FCEGjqh/zyMnWa8RkTiBIX6huKS6N
9IxYNNZ0K16znyEf/CkTcS2KmHIzstz+SwKPJVb55PRUPJglB8hM+X9Vz9PCxp+QC69E2oC9zZmP
ZUYYYv9MaWVpeVApyThdWMWSfFcL2AQGeOvEQMsvnUa+di1laMn1bjHSWEu8UnMb9IT8EHlOVpGr
j8RtpcvNkxEx9Y55H6T2wYrnIS8OUbgMfDxVzb8UXXyWu/yRA+HXXsuZHk6rzeK43ZCg67elB3lj
/ti5ek1S44L8k7g3CGFW50nDHnFQnpfUvllQ+hU1ZdEsuwOcBgn8jipBvGbPLBBgZqqXGFzbR8Ck
9Sfn2yktuNbwK9CLwupVPPz0hRWhkPlXchrUgF+1Mp6QIqKSQ2ac4inm/ofR6dU/tYpOAD62PT5S
HGsOzzGV2SJCJKOmS2cus6WhyQpTw9eIUNrmJbHBgBXGs55xKe3yov/VUqqpToZjgoNAy54vdc6w
4kk/6KjbhnOpyLHsmv7cj9gqvodDRjRoFk+hMDl/1jxyZKBNRh2Q1ze8ctmaBP3JHaoAM1XVEzXG
hm7wcxi2W8LIwEFIYvJtdtYJsP6xLzrWS5ScFKCjsmCfBaUyopkJWnXH8Fvg+33JGX9zsZm49RL5
1NSflQLLcDWD0p0JMNTVIi6EgkEAoIiy0vSb5+4PTpvYWMoLCkL+pqnlw7sTiITFPAisbJv+b0uW
I4ROQi4OraqE8paEE13W9iXEEK40kjRBIHiwEEbblFGJ2HC1MEUgUVCDaiG6AAwPZAO3sNbAaMtg
rpj08FLuQWuD6eoOgpa7rh4ZKNMxgwraiaM06tFMCkiXSui36IIqQToWUoIvcdH4BIWpQoY8AHM5
yeunAAhczjNq6PnYNdV9Tdd7HY45AgNL0a7YZq/cKjdjtq6tHShVx4MRygTKTTbvejdx8O3SBusM
NVXGYrfiWOysgN+JuYfUi1MneEYeZYNnXK/RrS5RbvRR+1Z4UZI5vsZ955Q0Fdx3pb8tNqLogVQ0
0CTNmRLpNjYDPufKrRXzJifbbSNKsADXlk3OWSaOKus+0kaiAZIZTSE5p9vbeBypdYiqhsE8JL5x
Qz6FCAcbfDLEaZGcF5Y4vazcmLg4bVxULTEZRy72c25joLW78whTc7KZaI7MEytMVmpxUv2ktPx/
mav4JWf9uuRuq9MxDL6SsEWGUmqO3B357BUaBDCCLXpYwcLoXKuErydH1raB2iYsi60uIEUGLqq1
exnRvPtYQl3mKn4dcHPNIPRcb+SkIUBl+6nl6GH5secB/ENzL7XVHdo+UHb6fJPAlC0li2OKAK28
Sn/NCXLAMp1D2Q00ssnHkLTykASwoz0rnLFzmOtcJmK8JGpxcXKUE8ZwNngsOV0XlzJLbfnL0X9p
khMCl9JZsTLJXphko2v3lItyUdueAwTlD7JlLx2KAIFKsJisdFCn6krIWifKxBbZncOUGO2g6tXr
n00RV0oDNCYs0QB4E7pe73uodjkC5hGhajNRceHek/zZQF+v2+D7IceiBcg1KzRNEYErrz7JXfZn
G8wXPZu15GeQv87QxoSj2XkTtgAEUlCHCkVHs45HB26yziSKNVc0QYQXUWPlUQ5hPNXdssrCVCxB
15I0tFCfwlVrvU+JEUlcnF5UNphgQ0qO3fzDmN+bEXNXpuQaLx2Yl/3ZG/vx81dJ/tpX6xdAlnLz
LLYfsEzhu9A2uA51MaRkfTPebTbLzqY+7WFGyHsw5OpiSx+Dxa52N6LJBNxQufMyetlgeKRNqCa7
FhpN/VfCVeM2VsfoRHkOavZI6w4WvoyWNT+tCJOhNB/yo/7z2oGuaM17CIg6LJ9J/nxNVu0VUV+J
mEqA+FNPfZLGnbzRurISV5Wz08RNmh2RCX7XyBDGMo+2/vFyb/fGyGR5Qxto1naYN6CwtDRa2jyC
5cS8iqUPvWRMhxSnuRVLVo3vhQHsU6MDkCUzUpchIvzdaLvrXHbwTWgh6io08V/WClq9Lnr5UrZW
OfMw2mxPITm2Jy2F0iYRwku4BxIhsc+XD2KA4g194g2xI4TeF4jJZAy2s+R7gZhGXo2EkSMJx05m
YEDIg43ggHZN8vsWVSjYMTywWL4nipMPLJ6S4qugy7ZXxdtsgd42IbTC0FQbhAuRvuwnGj0yK/X/
bwSbilTaBdaBFCRDxtaf/IzXTuDQ/JHS8cEjqYKRRXJK5yAlNLu4Z5uaUTiJmmxkgBEGeha5p97v
2pBHIdaXnz5Ips8FZSG33clyY8Ej7NGTPk2yMXqYTRvcUf5Bq++hzSVVrvaI2dhMdvy+reonw86C
+RVaxMJoMPnYg4kXxwkmiNdFIgX98JWi4Dc5GhS4ysWsBSvpZk0FBoWRT6I4p9omyXUU16HfLsy2
yAPAfk3AqiFNUd/rbG+qENCBr1RlYEgFX03ujlsSlTKzYvQxp3A1uofFiH/UrllH5Q48Zc4Knwxx
oQWZLgL+xHZHb9oNlwXaczP/DNUeYHq8WCI9dwNnwhGMec3ioaC1YDmQFv/hOKGfxwVgtUHaF4Be
uf8AzqRMm1Kc2x0+SU7SnHNwRuANxPmlkCORV27GW7thkm2au1zM9/3oMObGGD+ykXAUzjTylfvm
Kg/KBRL0Rd+3V3WFHwTcajzs4qxChbXKHmxMFYLj2KcQuxaGn1CVkYXRW0pk0WlKeW1N/eoIcctd
WVP8Yka/YTwt4ih3jYWGxnxCL4J2gkLBa8todcHnrX0grCZYZiD2BFrk+K8EWQu1RUJexkKxrXHc
LhyoTsH0igN15UDNwDQUBLbnC6h+xHh6G9Yup7+XKYunV1S5OiedDNy86z0iQSBe+Uwc/AZdCki6
BJBXRr+b/QNwrdCioqti2FaxtuZnOZApdPO1ZZHSkqq4Pu20R0zfAfoipyqNszKyxI8iwX8nOG9i
5mG4OSPVBXwHP4iJ23zVqKodhnaD43fFF9N0Bz0yEtJdvyjZUd+ukNWewzy8yeQ/kRRkcg6wNMrr
8b3Ieqza5pvcV29c89bEsH82Ymw0OQJcZTIiha0KLUUjn3KW+SoxOovqbzX2FOH/q3LIlv+TSZyK
eGSkQaobs4KUtkdSZb+fFIrjLzLM+upmJADDJgMgEwB72zoQLXiyudHpq099XQSK8TUTyDMw1Ny4
zJSEBmD47wwhwhwfbas/lfpvSx7pm6makUQrqbXX0pg/qn93NY1Q4O6phNNscpZwRr3RQUI2yuxQ
KEcw1Qek4YQ7H425uTk7c8qPqpQhZhnnTEZaus9nYp3jWoF0iYxitt7qtESeTHSZTZ/dTdev3xV1
i13DeVCRYpLPY5YcAnITChg+fVy1RlzjeOq2+n9TmglbUIH3feyRu6fV2cSR3hknXcXc5YTLlnkW
MxmLFX3fgASxN8g/nW+AlBEPzPs3/cw4ITVX5oEK6uw+aAr9WOxkjTlZyHWIzrzhWs+41lOu9fwd
+UoJ2+/l3UhlDm92a44GzxaII95pxkUndXhMr1iz8sNGpqhajCcS2Hgv+6FBuL0BjDPjdx9nvwD8
8EpsgS08vjC0YTphHmsYBzLTMEYn6CgnBeFYRVN7FWYXmeq/pPrvqP6JkDpt/J4pj2+Hyn8SVPxf
R9M4CfZogFoHpQoFKmwoowglQwfqLbxHykVsHCOkcBQDe9cH9WQESJ5dY/1HeJIQH2u5fdbS8GXZ
2hezhQFCjMqDu2UaiZdt1ehr5Ow0YIp1qD7Nd5LEBbvkhB9lqWNpxlYYQtfK48muiWAboj+6i03c
OSpXziNX5dCmSHNH1hG/LS8t3Cd8qoKo65AvJ3Gt4rLBY3id7SVRnhwm9ICl14FvSIXuTZjpd8g2
ZrSjlJRmJD7VPacrbRKuFUiOnpXTmtIwodbI5nCEq4ymoZnGuOyyuFXWCDxylKZAq5DRDs8saJLx
mlUEnB73TWFHiwAZbYCRLX6dfuydBRUThw6EfWUxGUtYcn5WNx1Fj8Bfzv26pjiA2itWbrDFRNWq
OsMK84r0IN/fRMWIuFaeRm0/7KcornLraiqGGm+kq7mMqENBEIyTfursEbE2kqDz+GVODR75ATD1
cMnz8lTr/8SPCcMZq+j30vbZWXwZrCaU+4/WpM/BnO/OeSPKoCPvgY35c4aibb0b7k+j3w2eUTIJ
lcdeGm69Pj2kbX6z9/pjjwicRQEMO4glytvwd49G7Yg0W9uSJ95yQ1qfyZuQlgc3V0iUs0vqBcLm
PjQTyF/p7KqlBAW3i9jI+0SynYHcXZiDXyHHRg6vfpqidMZIfm/ymX8KaTnOJhXrTVfOIZ68DSuu
nKBNRb+Xg1BXNA+ZhkxBbrKfr6rZi7COp7vfeG1XeaZDG8poC/cq+X/OkA0HJpdvu2JBYUkGYlEI
swyQfhNybCxpkKzLzPyWbQM/zX7Qpw/Nnl0SqE4iVS7CVU8T43TWzcdMU6FQNGHR7uHAp7LqNoLh
J1xiSprynwJ6g9iG85LLBEMaZ3YzEIS/sjuNqNZ+9wxEG/ltUJQvRTbYFbBmf5f04lk22SOJNlrl
NExYjpX1lzowOEg4O//l7aYaMSFwMSfjtO+kloFvw9dkAL2m3u1pEeYJXSDCFOTECKl1lIlNhDmk
Yj/Pf46iJyqQgCYTkYoypdSpXdyxiybWplyPYk7h7GTBUHBEHxEvivlaasOVhS7fxxgkBRYT5MAq
5o+X/vDpXI0NT6B2SH5WOoMWI/rJutZwA4WqeNOWIjr81A7aoYHfRREP0HMPUddkLanDhy1qWdwQ
o63p0kXBm6T8drus418jAplQDC5fnpkpnCmdQ4HH5kwuXf6EjlZw/uFtpUmWneUkZ+xlnBcf2zmR
s9Ni4Gz76QGJ4VS9WFjm+DZc+NOwO1/KAOl60NDjb8vf1/5N8Hpt38ZhZ2VFjLmNj656aBvPVTco
5zuVDN+HIUoqN/ZuRHtmE7mdkuWK+cLfAE1uAJh8mAznXq36bWqCiZ19JWMABFptYr2HUp1+aaGU
3T+t9VvyH1PjsFxDtzVYUTDBK1TPsnYTErwv+9NMTY+tPPwflsieSH87UDWsl8d6Yz8NtrkB61gb
yPi0EO4ntERccFFt/Bj4wuxDeq/AptoGBwnDzxpjAM5PirvSIIkLxXx93z+3Sr6xxL0qrUbLi006
G2INT5xuM/8k81FGuuCvPVFrDJHKqTx12gxKCWzo4M7ocIX1bbNuC/BlBbLQXDaKHgeFXTNcKRVv
8A5td9HfoIWQddIQINkkjH8Z2RB4iJwUsacUNgQBi2kiJFiNYKdFzPuLLF7VPG6cKrbxmshDGWcE
9pT5gqdHi5qcw2LE4Qh7Vnjm3JySl/9a4MjOHvnYXGwNvTndehZnpAQal7VHa+C4M4ZOjSFZJ3qv
ZkJmzjsbKFdjSLaiNrNnyTeJxFtabkupwEhAj5e1f2zGrK32AZ7N+K0AlZa27dJsC1DZqoIDOtFR
N4nJpOzvvCubt2vM0pdSuq+i6s56zxIXyByZB+NUedYwlVwWpLY7VadcKzsNO+NdL3CG684SLUTj
HLaZzBelakwYchbbGYdVqdY5uEEyAJoZIpxDL4FIymqnRxHdwPraNQ+bBAt51puHvsn+prgtVZLj
tzewen2qvCl3wHpGHvUBPELiOiaJ6aD4JaUa0jNIU8Ax0v89+oepgh1oRDkjlc6F5wtQyu59eexc
fpPDdJQpkRjo/6MwOirYUlvndUbFhLiVY4TgWZIG/EarTmJGUMggvyEweG8ZyMhtOKIc4Rc9DhlW
iCMelAmmYYPQS2+Pk/EHGMR7IhHxgQ3DJnu9REtVGdCcjwNTq7VPI90s4m5wgnbnTFfXw4pIE/l4
S/MArmteiYqKrsb0XD/tcQ208Xdaan6I1UMg4U1qhrjfm1ZefKeVLlt/ML7yA+iosf8shfgiZfV7
lczv4q2z+y9U15LUPXA6PGAF1kL5wM0hjLfaXp5mSAAAOMUFnKKwS+gKBAWL4doaR22yznIIQVEK
De37z2Iaodm2Iaf9mKJTTQifqQlPbWxxTOz8q2TUTjgA44teWv5DDkUp07dfVkYIfAoZNJAyZQvK
tRxceOqZW08ag5kuv6cTxV1XB1hMg9UvP8UKSd7/NpOFBgXCUfuoszHsP1V2fd1aPHNJPBcCTDRi
Opvhe1ZJV5+3TwXWLdf860Wc8/hRy/hOZqStHTgmv1oQutL1D/NNatfbNPHQWGUSSBbW86y1UoIw
peyxBJJIn1yZj92pomn+MxTtfSfBTkmvW1pfwJuBMeOYVv3eOtSyGnU5NERBDteMHMxtUUIbsnko
08/p50XHbiLdRmSTz+D89DMAPk3jpGzC0hBQGjM3VUqSawUtNyJLkcbYl8jkGDv4fmZM1kfAzxiM
uxGkw2XbdK/LrCBX8AYtSjCny+vQD3rYbsjXT2WNGNpoT3Lyn5jbY52YXv+D+FvCGwhprjIhw7ZY
7Ngq0DG5C7tXZHVcrlQImNpR3fYMIey2QCeMsokmaB4N/5UEBDLjhG2x4SmQY9QkxKjo93Mv9HOK
tn8JrfwvPq6yD2XVCt/It1ZQmjAg7KTPxqG9Nwe4O1im3FbTPpfagtDcD+bThpXCdcTegV2O3Hvk
U1r7vV9IK2cITlhjatr+tim+bKJb/m9Mxjhw3hcyqjUU8VUznvuA5LSOZQJzeZIHLJBYHaEgCRiT
jMh6Zk0uExLE8hsYMw4dqNeeQQBXSxAgxhBXe1e6wzBUYRuAW1BvbUB02r0NmMig+JHJ5a48BkHX
LivusWvwUflLnGaNjLmPR28g3MBdkslNwOcOEiJGJa4YudHnn7f+d4oFsRz3S9UPzFIwfTNOZ3Va
oiXEKNMbeWzikllxySwJa0qCF9OKuOUNtjiKlT5cTSMgUjEwKcthFJ4WHvvz5HXsccpOnP5jOVhq
npRl0HNZc1mg2FlzFXZ9qpLBzRATM3HPPTNTbpQud6ft71013W0FGkbyP6wAZ9hySmF12yDjV5Xt
OXYzy9VqEgLzLBBFFji8OunCncfgKzlpNpZxqBqbIKwnSGvHt4bs0jsMhWz7tkED0GSb9Uz5JFP6
bV41do8md9ieAsHLwEyzssTa9dL1MubBi94xy4U2oTNIS5GWIruITCAhWnMejemISY8dHEvfg7DN
Z/m/4V7tLSlzEN4okF/yYu0IWTw7RGx93XZGV4tw/dl16tNLLVCsPHU4zfDYbYHGC3FrsINH5bmb
0J8WPGl3L0WMpHezr5Og0Km5v6e2R0yINyBQ3+fyMDq/d+fY7srlQ2Mf1Uc41aMaluJ4alBOWxOS
Us9ecQBL42ulEy64Yjh2vYYJ1ijkqNMr+nyCE/qLd+7xeGovrBvZACM4x8n1DKjoRePgetqCFM0F
dXYg8W7tfWItJHhu1oGsovtlJVAibcRVS6XA0uTgLNph/9cw01Arl0B1+zts3lONW6ztgca9tJq2
O6J7E3SQNR2kkTHv6n6vR+0xsX6Q/USXEIoDlCCcZvibNHtY0wAUZGozs4qqlShjIvqSDAQvukvs
VIawI9kvyV4ibfTevAxRL7clmHtuOs6A9Ex6AVtyDKCYaXXw0SOtp1TvQDPToqLe0QKTuqTs5NNS
fxiDfkQZ4xdF568JEulDOSOlgxDuIKPQIpuHylYeyQc9F8BPwcq7FiENMwBU2FvXLU4y3du+ug+p
FV8DUXgZegaNtCVnGD+Z8okFXZZDU9IcLZLxjF/VyXTk86L1Z+uXufPAXayoZ2uwce1Z+RRaBT/c
/MCfH1i4C52AlaLkKmwMxpr6Hv32MkEzyG3fFb4jEADwDVAQ9oXzqM7a29g6t207miCtnbQ5sMi4
46EKs9kIVPhekxyZ9d9Xjs6SJ5dSaq87YC6FZFan+BYOg0WAIN8KABjUc8d8MgDNTDH5pTEhvfTu
DGXvmtgfvaKisij8Cu8aQSZn8hlw6IyoUjXXnyb2yEPjjdGU1eEyF5Fd1CGD4LzEX3tBjGbw712w
azHfYIuFvnsVJ1XZTgXY/sqwTpn9X8KCifyZYGfEWbyjX8rm886kaWDSNIyg+B2s2AQ9ZgCn8ZDV
zPAMn7wWvjrnNsCjFjmDD4T5pV1ebTO9L5v+qIf1xkybdV9t34n0G1L5iFfjsh3ZGhRfF/WU827G
vxlcyTXZma4Zp9VfsvXRCOlhytUzV6tngoO0ZMw6F9Ydp3CZAUts7rtrpepZLEmM1CCm+i5Vzf9e
fTaJfvPiO2JHt8g8bngw1FBANfM++9heoIDztSkIzjeEqAr2chPBOdPjYErMoN/TkHdnWqcV/rM6
JY+MYEfnfZCk+yz9lRxkko51MoAnvEC47rBUd418HZNsZFxbPlKlS58MrGTLeChw170aQIUUcd3f
wZcPonqvhgGAg3TCooxqvnrLFO5ke/fxMTqZcs8K5b723Z1Nx21cRoIkcZ7ntS9GrDNKcu7vus6E
oBmPu/dazNQ1UVk142osjjbvgmBlXXDyYQWaFeSKI772wpt11KoVWOSKFcRKHCwVATze2SlcjZEz
s1fmqEND8DfJmfRLHbKldkuDdgNMIAHKUh2qeGKeNy1IdStgHxpws7J252XrAZV7YEHbIngL7cwQ
l7C2R/rrzEQatMz4QVll4MBLDaRP8r9gMInX6w5t8DMkT/LotFfEOP9XBeaDtgZ5h8yeSEsnlrP9
YqpcRss/TSoFiAVzQyaR5B0OeQnrMQvNVQun5gcL91lA9hicW9/eNbCBSz3GevIlzN1vCfJa//ke
oC/+4Q7mkxw5AeMEI7ExwNggR5y3pKyoFS23xlWFgRLGEzoJIv20kRENuFDjRvCn/KuBSTMlePYa
vOEv4qX+tGfrPbP0D2uRP030E5BmBiLbrcP6reJoMOoV6K8eiMGmwEuhZ5Rh5pTsnOpQ8fci+zX0
jImZpJbPahk+Vbn8zBft3eQc5PPcKUtew6uALSUJlkmGr3edb4NGUG2G4sQcozrFjW14YDUJ6ZmK
YDAQYBqV7+afO/UZC8e5VKkkPi1ghDurpRxuNiHSGaE4PcspBgYVNEON/BP+6lPfIrfEgzKhlc0H
6WiS2Tp+Edmjte9W379lH9pYPgtdo0Hjz7RAppeOUvabWKFZVf2KkVz+5WjLDQDrhQm8H0v+CE+T
LxpDmaf0bKgPyk3Z7kASpHI7z9J+nFbVNYl/7mo2PtUhxRmtGL97Mgg35tA9c2gmE4jMlneUgx8m
HNFV0j+Mb+z2RDFqb4NbKZ+5yjIsP9uzwUEL043fDguqRFRhvYJZHq+VbEY9rKYisMr1tTMLVOXR
O2/J/GlASNogJBGMTtzwgYzmIpYrOqjiR/SH3O1XUoMfDqLiYSJ8FFEfbl0xQwnX6dXH/NxoVtyi
xf6x2XuTcRqO8cLGjJoByRjRaxDjq5dB68RVj9/YpraRWBRrEkMdxtqHuI2Bi3IhZrf110Z2Sabf
65i6l2i42OHIbSCyqPFmIziEg9iMmGzm8h3ItpQsH3tC/eW8Kyh7bZS9PS9kXsx7ZiblmSyT0gKP
LKWZTjzGNVeYRXKqPuD44QoJMJv4ikmOXWB76oaaMNdOgOpNaI7nOp4IIqGboNuST4a0sKKcQuIL
Nilut/myA0XWB4b7JoXoX517pcdQ3u3ANm3eiDjUU3JrKgHvFcorB7NlK5dN/yd1NL/+0u4tQazK
HTXhwYLnU8CmYP7bwr37QcDHU8M+ftpbe9SY8vaUKDwZZpCE41+7x/8IZqzl98+XwX+R0fkvndWV
uiU+T4oDc9XD/ltOKb+of2cKX5slh/YbisKrXDd/d8Z2IOMqb8zLckSG/0/K9EHtQGaxotao6xR6
oX1AcWfTJO+8AfTvLTqAovAXjs/l9dUNQYkmd2W4mCEcNH5RVxMl206HBwiiqY/qIQnTbWasKeHt
k1YLKD7Kx9A+vjQIXGtDHm86hQ7wP9kAS1DszL3AG/1TWTU3hHSzBsdNiy8OJUT+uPJuI5AYXWYv
PnD69QSiE9oyVMcOCsL/vgovLsen8L8JSr907XTF6E/XBSAZG86WiwA6B/5J9TD3NjNECIegK2rU
JWokH3tEwZn+NwM1kEATcbCBSkPCvYBzHQbF/zF2ZsuRG9mW/RWZnoW6GByA49qteoiRMTM4JMl8
gWUymY55nh/73/q/eiGkrpZSZln9IJpoTDIQCADu55y9164mBl+vXu1tKv9kpPKuec0EqWZl8KDv
V8JevOLdJDHTvQgyjsaDBp4UkMEa3yaq9AB0a77wLhK/KfZaRkYd6nYOiL1vxzadBZslRdt2R9ev
meOIVSqCh9DWCC77RELgJfKija19yZj+wTbYDl5w1xfVXdtNdzVsCztAYZG8sNix2ffjCybWS4bH
QpXscwgehOAeB2zmLDDSKOFS9i1T9jJh61xivM251j029BP2GOkdqwqDkDqCQ7h0ZX/fZPWVWTHI
/XBVMGhfRpDZENLb3S7AXAjQa8dfHY1dzn/6NO40M1rl1EKzvH7o5UUwLQyeJYLyMkhPybI8DFZw
aScLNS7yaB4pjc9jBcUT205xsmf62gL5PnPDLEW8ZNLyIFTpVJT2YojT9ZA5z+RykIIcZwusZd4O
WkxYxNuw93dsWpCvy12hrJ0RYSkKvkn8mORkTV7/ScuiZ7OqH+kDXa2Fh7QS2sQy1F67t3wN+vAE
hhoWwXTmOX0pqSgiKgr5Wb8aqPVpKXXArnuEFgSwiGv53bl2m1HDbGrT+2YvhxxsyzPhrgM6IyF6
jdhx+MS7VdWMUHdJ3muxH4YdacTlkTvnGGK+s93y0Ch3ryGxc7C6AEbLVjGVWVBGq7b/krGJVBQg
bCMj/ag5xtGYjTkKSLr30ozOer6Ju6E824vZT5DwhEft2XPJJ02zs9DDxAYN+PrVnGxmyt3e3JMY
0UynfHROhKSchpBNOw2Map+Ei54wHPxnCiK7smeoDmixL8NGwibsr6yWC79W+6xBlw0XBBCIPEUW
1pyDWX+Yw5y4ZByxioMh1ghYpjjo40sCS7CI3WtEo954c8t+pzrv4rkNUQRXLKT3hTYX0NFVBN59
ng73JkgK+zL4z+Mn5oJb62JuMY4cXw8FkSsw6voy2tmLzIL60K7bATzWe4TQuc2drXOK+88a3wAd
5mCReWFfnMFt3xJtOJdyuKSL144dTAESfaBQdShUgyd64hs5NVuNctXsFFmf9Yribc4YXOhXfStA
0teM6j1w9IZRYGv9lLrJKsYnkpZEdNvdXVXIO0B8oKh8tzjOuK7krIMRM7ndO+dd1f25X9cNkimf
IRoVD9nsrkCvN2EVCRYnUn8dHAtY1i9dYl2VKs4OQKLNyUvGswf0GVTCQwagoEt2akjBeY57CNU7
IihHe9/TJHEoCw7OWBxw4zo2tjn8kQMz1hg9AEqNziUcyLk6Dc9OINw94hQtXOvkoxgdzjpJG/at
vYvIn9TCexPXH4GsJxPxd2eZGxEhaSq2jZaTiSbWPcCYgGXSZBn+dIgJ2ypRVUycXI3gt9UqmkU4
a7IWDNwl9JxAvzkDm4DBWbsq30whGfLYfipBd0A2RLYweAJaTOynt21W3SpFYyEA17vEFNGZpUcC
odpwL2uJb0weQyFBiuhY6gk0t8jVqSGbw+WyBvhCIBWzcGdPxt2os/lm9JahUDPtcpn2rzgwiBQ0
6DR5vsFDfWnExn1WF/dmrF9a20bkBVgdn1Zi+kdiPM2aYm5kFiXJ2UN2jJJQby5ITq8MHB8mzX00
DwHjkuoJcxPJZJ6EAYYJRBfbaqD77lDvxkA/uSpCQsbwkHv90kLE1JgI4xExFVYB5TC4CxnQhR7A
Mf+gGM25Kzf9kpjsYQD9OSn0VkPuiGlI/M/2iOILgieFgYvqG2t1i6csXI9FvHZvAbf+OuFAeyzI
LRbkigTKgb3cKxjkoVjnXg9bYcVkaSd0ngutsYgsHboLXqDMuRuweNuhS1aQRvrfmM41GgkLxNnn
ebJxOp92PjFDY7d0mVIjOBtSZ1fTetZ9+h+MKGe1pAw32dJDoAC/Zkfzb6e0ZYTM7bY9G5NdQOJS
h8eTXVKGL3vuTBOqZqv+3gepNFXNJnpOeOiFD6ZgwDqaF4Esq64OTWUeVYvwn6i234a2Q/kSYhJ2
GOdFEogtmQwUdpl2hoIOh2Jh6HMwV31OvWDOscEI6WCTV5vhQqDIfDTKkk8tTlNVvyG6AT/Qr7ol
g5duXxNyFeTnnrzCvI1wFc1iQwANoUQSVyRso8bVb5MX6J0Jems1ugw0QStCpxvkBfp8ZGHn7sU5
Y93TxvKYh69+vu0thOqCD8/raUs3O70s9lhnG6wcXrfrT+QwEvjLOA35cEZ8OKbICVaXqFw49AvL
CbZJNa0cFzPqwB59jQ1wAq4SU1smU4aLlSC2IjppZNoDFQp9xjt1BFoDRYS39R5rzKn5RFi9RMhQ
eFcVjQ/6UgzJ09QNZJj3yz7syOjmNAK/x1yh7lsjWBt0aK31F9V2mwpcV1/QkEKchCAKX3LOJc38
2FsHekybsG/Tk+XaJzrMbpYcjAo6AcaPQmWAbhgjo/9j0qEnCPxxqtszfAOgkI4Za6QpSF7vneHG
m9987Aq1Rsd+JSHvcq1yHZHMQl/HxxqJ5/aTQ/TgirUMZFvIhH/eytNnamxzYfDHjHkqbO7x3Cv/
ZepMtDzEDe2kDlRw2eAFTpkyuC+TGPfGViz4vDfla0Lv8DeyN1BNhaZD7DpTwjAgZXRYXExPWw9D
etb95JIb6t5IzHsZ5ddaLPqJYWuMsjl8Y3SEtv8askROwOrAuGzUtWQuH6w8Nd6n6gPm784gPTwO
LaohjCJbEl6jis8J43sJ66+4J41nG+ckiLeYcQyeXUi3IStvP8dRefS1dUOCk7VYOc032QJZf8zp
FTgnUBwgU+bAGZYu0RUP7mO9Jtt+q2p0zjxeGd7eyUhgpfPouZPTOgDTrxa1oa5JIx/M+FF29fkV
yZNuQisjyImlWt9XQ0kBuhTSPBWgMSNOskPyshnoZ2de1KLibDsh0PJxyxRQHTorgPnUIWEmTsNX
pAhPx7DMjqll0h4CMYp5pm0oOBmXBhTOMjBWLli/8rieqZbOO+pxEnF3EdIkjWFCXaMh00HCMkgY
O9IR0mWExmL2YDTYPSdY4agBA/pOsX83jiztZLfozl1VWfjSGnSxVHzroamWb/a+SblixmGfaexx
WTmseuMm+7Kxd73Z7EAy7ooHQT6YsCkj83XUTfstUDU4/Hk5AGDBGTY7B3fowm9dZ3bB6/YdMC/K
bVISgzn+UWzciaEScXhhQ/lLQdZQyxc2qkHnvi6fCFzjzs4XHdMIAhD47EObJC2ETrDer+ppGdOe
/E06Y+yOZS7oML/5xIazw3cTRGXUw3C0E9QrZgTlpRNb+rC7q9Ev58x3kB9gnoFIauLwEi7ZKm5T
DEwAlb3n35yK9mkZ4COPqiuzmookgJffctWiVEippSZAo2R/yXKnLXQnX3dYc3pJ2AUygnwaV4ps
SDBz3Ndk7LTrDXag8NGnVn8IYTtzxTbxxik35bgUp2oTQLu10zPAWxsi2Jx3eEbGCVa9sBfitCIO
QH1nR2mtDygr0uRDfeeO6D0G0WwZYmUfuOg+a2a/XLHx77C1769xvposcgm1BY8qsnfpIKQwULcd
E0s3QZ9IUH20aNTsgmUzWDPtUkwxI3va8RoaULZs1UT1yjyVa/MU++UCZOKio4EkSQZoCIicE8sr
LDWKyRfveno0TxJpnXmarfnkl1MlLHyrXVpogyZj7R5BxTG6qiLa5tnrHE3cV2sB3NboQCoS6+GW
iI2Xng67KmWiNmTZAXEaD2iB8DQk3izYwUGxVLqc4TYTGKYR/A3dmHLrBlBA1lToI0a+ZpsQn5vl
8LeW7sB0YYFAJcH2eGwzQXyqcUdBc9cyZBilWrYxfQWjpfjHoUces75zxnTfoauTCco0UkUQLPr4
YpvhkRSRY2Ebx/iM5AZ8g7bLF8G97Tp0E6EkfBK4RxweQUmgSP/BzB6i1y2XZtxuBvznIOaMEXcr
QZDauhvNdUwzI6H/qtN/jZjINmkBq+NBFUDOl3VNb9BHDSzHnWvGFJ01EWFr+80aGVW66tQV9ZGB
hh7FW3AFG+9J6Ys6sh4Kw+LsW98msuXRObQRu6wl7Rh9eZgZLWrRqpTw5XzvOzgpAiRtn2YhWBCS
VzeOhxPDYz8GswphZmSEahfbgXOqs+F3wSXpXbmI6LmbLIOJzZPMxLdG0HJbb1OuLyNlS/Y9maZT
FoanGtNX2QyHKRC78psV0PMa2D3dYui8rjjayjn55R5gcYIaFXVQWxBThJNWxD0OtBLpr1ZmG5dL
34nMtS1SMmLxG5HNlnGay3GbtJ9NVqeAvJyQ7VdCnrtNa6xBQOkzp/FD/P7IeNiHrvGutOpbR755
i68qM2jWLVvLXIcaj1duBjd/cQSqfenv3OY5bXdOcLABnXtRvymp0mIqrGzSmI1ggGNY3tC8Db5U
Ur8f2B42dr0f3WGlQJg4g3rjQ0oARU7njJvDZccZoGkv5FkyzTZsAqaQh4Xo6stAK+lhtCc75snf
YthkMUBLnGPUrvX4mFcloMb67J0sBWGie9G7+KKEOYtxHuqheQwr8FLEWNk04XxPnrQc2eXA3NlQ
F1/372kC672AIWOQujhRw/bbX3/5r3/9z3+9D/+tPsAaJaNiYPCv/+H7dxB1OJ2D5odv/3UK36u8
zr83t1/79z/76y/961J8ZI9N9fHRnL4UP/7L+fX+/Yv8/T9ef/Wl+fKXb9ZZEzbjtf2oxocPFEbN
7UU40vlf/v/+8JeP2195GouPf/76nrdZM/817ATZr3/8aPftn78ahrydit/PxPz3//jh+UvK7738
7/81Jwz87Tc+vtQNvyz/gcJDelJKXdeFlNavv/Qf80+cfzgGzyzPsWzLEJ4wxK+/AL1ugn/+Ktx/
6B6hwq5pCMu2qZZ//aXO2/lHlv0PIS2PGBTdwchke+LX//vO//IZ/b/P7JcM9UoeZk09H82vvxS/
f5TzO3N1g1d3hK0L2oA21afBz9+/PISZmv/1b7md4vwFtYWzx8IFZr+NdDBYTHqySdTkYOtMj5Vr
PZEi4VIWLum7J1zRdOla8SLR1Jht/1gJXDm9+qhL5lB/OpV/HPDPDtCESGAKyWZJ90xHOIKT9OcD
jHplenqI9Ug69HMjjJlsk3F3RrpB4JMsyBtFPyAWWMDxakFLyqP3Gj7pY1im4y4PY7Ja/ECtWK7F
PhWTv1T8kV1e1N9/fqQ2H+SfTyUHqLueaTq2wXbd5DP/65ESX8onaJd0Cr2heMuV+zYF43Bi9DIL
mdt2F6nqOhbaBM9LOi+Tr9uMv9JyKXqZbKTK2YQHerieWui1aUnOCEhfPEkYrNti/Fwh7zGLN78e
zKvr2PRtreJJFZZ9MFrZEVCQziF73vi1tEJW/BZXFKZShx5bmNFprtuLrF9ZYpynATDixtVZCgVR
dT4tGB5sKkWDVQHGdDWbZXaWmneYJOvB/a41TKztpEvx60kHAI+Y+kctIiQcUuym8b3q2iDGXv/8
fM6X/4/n05OWwy0jddPiCv3r+Zw0szCaHuVAUWiXvo3kIkY3t0LhhixMMrFlqryLwFbSNiSFvrKf
xiBjMG0wKPAjZ7y6sn39D8f098/YsMiStqQjdGu+df56TGVcUVdkI+S8Ugz3faUNxNlOnwqWRqKh
dO1EnLpKJucB79t3AN3UOEk3fk5z/SVvCVz9+eGYP9y9XHKCh5PHllh3LEMX9l8Pp8rCuu1SujlD
Q0yh2wTBKXVYp3pG1gu9yd+agTR7q0n1bhH2DjA6kcI9GNgADX5ZvJk4Dw5WHJHKEMMMs/U3psPe
q4jYmnZt/u4XAv3nwHBaqpQJPfDuBZDpYNfiRlob6eguetxih8yCaPbz92b8/VRLKIMuD0HP5QHk
/nCqATybcTlgIqnL4pOQlblCDNPiM1Nf80lfDhaeqCxtx2fpfxG9Fh9606VLZpH6m+Z2tfr54bh/
uxilIXRXmpY0TR5HP1yM3sguKa8NXt/DbwNDx1ib3KP3Y6yn98KI7r2BMNefv+aPD2fTMF2WANcw
5zvA44P+68c7dlMU8bDJ2ZNkz5od8zCxaG5nneBWbMZ24lMUzS4IQ/z3ftY9thNmrNRkahEmr3ai
UnDxnnslvpoZMxVfYEBYSB0p/sNT2pyP5E/LyHykJjcEdBO2Za7lzafvT8tIhkskMwRwLmTMLyoO
SS4bDOtkGN1bnRkhKYbzqLikxfYs8ng1KIg5Ts8YI2rbN02PYNvXoj+0k/kiEYcGMDviaR1L7ig0
NvsWssVZTyuG6O3AI77eV40XX4Zi+OQN9IxtfFMLJGj5yyjK4T/cZY748cOHnaLbjmsKm2VyXrT/
+u7C3gyHGPjKIqlij3GNu+0bq7pPmhqIUEjqajm6Tz7hRvSLcnWUiJhXelZ86GNqXuefDUWYP6rM
ZBLq5jTPrFBb90ERoTJpyns87quWdPLHOHc+2tGMjm43wTE0/AmpZbfXwk5eW7uSa0/LX7GvZ3ea
E33u/b5+6tDf4d87+Ik+PHs6cVVwnAdZr1N39PCxEk/kmJNiS6jb+9J1s8fUt87+SHRv7SOXtsye
ddOOEf/r5dtt5YodeNBpTHigjxdGKd6eiA1aGpn1lNonw1PWMxNNOtBWcIJVSmNqfsZVPn21bEKr
CHQB40bdd3vpoDRaMllceGbAkHeo7Md6lE9SyxCK6g6eldKzXnTEnl0MS7Uo8+aBpyaxijRBh7kv
VeSRh6+mzM9Fq+dnFzG/iEECD10HxmOsZ8vUUGGUHEBV9IE6qayd0byEouq8+M4Ulg8H9tKycu+0
XqoTSkDPaKxTq/NAZAxWbMiqilbQBsUOEWiwbh0SRLsurOhRYHLo5osPQn5+tqcejEtcPzWmy8TY
d/QjKmCHRprQin1TaQCSNDHipiNLAPj8K/kY/sFMA8DvECoYeOMTMm3UJ7cv5TR4a7KF7twBafsq
8obVUGT6B5uyfWZ/U7H6nJsNemdPl4cUkAEeF3RpAHvcJRPZDAl0e6lbpe+kyRPAtE0LYqiPP7Bo
VnEjPvLOKt9aqaJlNuG6zXU2UHqOc7vAi4tsfR7MM27I2vzaRG9176VPNUQ2xG7zA8Y2UtRGADuu
2eiirM1rums2zQ1ZGq9KBgP2zGq6NqLBjm7A2I+LzNw3oWeRUwwf2m1G4INj8q3KRHWVxdKDNrHt
5ws9yUV68TSiFn2LgIGyexOCXYvlNdpC6XV5iFrKwjIcvxa55XxLs3KdxNrpdiNIW6oH6DtBnsek
QifE9nAJAxyVOH7njZBwQ/eiKRfPp9bbd3lnPEeKFDUTqDDh9BKUSUQmmmKGxkcIMAr7xT7OffsQ
9+wqZJNzX+JKaEqdcVcmTXTEhARkAk6jWUnshdInAMPB66DPe7jbr5au5V4hZOMtVIGzKyPXOWhO
8Qn+THRsC9shegC4Xq5PryqA71JpTbcdEi7fUIdrNJV2u7bQg/DP3Des+vYBT02uemKr5i9jYMWk
TUXOUflkYDfCfry9tt44zjE1O7wJVRNuNVJTFmFOpxcoJXP5ePgwpCjeYqmc5WS5aBNlVj2zpjTw
OVB3334rM0g3jwiEJaar+QhNiUBSafk6nF3qea7pkA0an6YeOwbLxLBWT6547KZ0kRo4aYXtxERo
DSNmhqnYCCenjTYDtAJjVo9VwR6pafoUd1b6OIQUrQpRcIzd9/YOVNs+enWLrkz2p1SjNR06unvf
xnBa8D8GnzI/JKsYo+LaMlvmlm6wqDvCmGOWFUbcsEgzWBYT1u9lK2JviZWRQB4x1uvCiCWNo6uF
e2ebZ+lXldviBQPAW6lC+JzVeN9CrDpOBOmtOrxzQe0FcJuRHctgOnu+npynHHZbBOKR2Bk9elDE
Dsatl9/VWj/dWZiPDl7jtXf+O5EXzq4IC/cyOeneL0r9kETa56jr+uVguDDu+mi4xKMbEsVprUgh
JF5JkVQLK4ZR8WBnVF1G/3b7vzoN+k/22L2SLpXo7nQqG0kK90iOze/Lo8xq565RtbEO3CzcoFrt
nlzlFUvLip8LAskeuPveXHtW2ZiNvbUwb28iF76PsGV+p9uEnxSQjA/V/MU1clSKoV4sfRvQfEeV
TEeUhckavoY2DjxVaOIxGPA5dYJUKdC3h7A07INVWNDibgt8DEJuSrU9pVG2HTMb+X7SxssiGmhZ
hAQo1zO30GiAU8YYpPQw/l6mgH6ZqDQLIzRCnKA+4jbVPMRa90lnYwQSoDf3Kk5n3MWgHkRJQl3f
WtUn342/Mlc/FQ0TydyGvN1ZWbEL2p4E+qIKHg3NBVY87Os4756YpAJW2VeTbR+8FMZ1IKzxc6hd
CEs++3l7X9UpN7kJ/c0V+oApYxoOuRlsxa3mAShfH28Vl+couvDoU2PY2Pc1Fnzg9kysdfxbeEsk
MWbyjmDBGN4hUZ8OCzDD/os+zyIKDbSO3lVoRVW/ckcXq1IyekdhIycz/HVByDIz1k5uwGohye0H
ALYG3Bcv9UYMgdwQ7X1oZ+P9xMZpI/X8LpKEBTuGRHRmZwHWkzqh1efvldvQ/qNOWiXK6NZY1Hqm
xgnS3eIucMH9xV18vH3pLRsicwNPJA+SALIGIkTLK4KjYRUEdkX5YZJDdEp0/JV2HBK7YIPD2GdR
UB+L+YutuzEU9GHYGL2sH2xFGCESHQJ/sUwHq9rvrOc0YtKfWv4lQq2MP6w0trFISTVpPfUcp0t0
JuocIYznMvQufVR3Fw7Q3dRNMT0aAVRuJPpdjnUsN72vPZsnLEqconpw6Ae6U3wM5sDPCtSsshhv
IF6OH+xWwK7Rg0e717LFVKKEyyOnZaStNZtCpqfeho4Rs6I/kR2BKqECVR0ZmLBDCBxHGJ3RLtZN
SBe4XPUS2l6l7Pcgq9JzY2iLyWrFY93nalX0I2FcmnrGUF8zxcfbXDQuXfHUiO9SyK4odlpRb0a3
gjaMOvBx9vqACyLbYf6zjmsby6htmm0/1Nq+tvmNgrkGb4/sL2bj6XIIAFbGkcQ9ZRPSAlziwQ/1
J69s0kvlF8Yit+r5aROpaxpaXAeR9Szj3lgnxcMwOPF10t1HJtsp2keqgS6BzG0qciTGHk5iX/MS
7GKmFV3XCHlIOX1KCYONCFIOL4bfTd8YG3uLHMWNQMuHn3RaYsrLVih7UAXhtx7nhkeHCfc0SZ/t
T+mcZeRlF3/qnoygC9dBFMAY87z6nvA/xVxco810dhz8RLk9puvCJw5s6vylQcfkaJR+v6Ha9ReI
zZuHqfY17r8+3EZiepVR+U26WrZB9MrV1OUkh3ZOJahBJ5S5KCermFvX6BzzeUrQUIALex6G9tUa
vAfZZ9lTPa9GdRDQhgG3740P+PfVIQxlvzB1ZiK2gOjZKj6un5dzpv5jkeRQIenC9ShrbccxzL+W
EZ5D/4IASkroENX+JMmraIfmgSqPPDtt+GzVQ3kINAmEJYhWnSQ5nQ0jUIb5i0pc2tlCXeu2+no7
4UFoWvuywIcHcweZ/vQfmh1/q+kcV9B3cWkRmjy1f+xnmX2pwycj07gcSNZKhKdOpHX7d3Xq1qc8
9M+ic/BPS3rquRiH+5+fLeNvL+/Z9DglXwkuc6X7Q0kpCzfwTNfHF1dgfegL6H2hp7plaMy0EF2v
oCyVSIJQyB4iQrTPbruBGh/kxcb0cu/Ywbe8ayUzLaoTcxWMiBOAr+ZnPwrl9ucHa/3to/UcZDyG
4dnSNXC1/XCwyk9F10Q5yatGyuY8hqCBEH4a8u5gYapj8hE/lKZvrUJmbSAlvEUymdbLvMs5IoMn
L7tDcn7bRPLIhBrTC8QXKYhvrxHeVmq2REnYj/u+6L71hOA8pnVNPdOBYgxq3X6rXI9FEsd/UE8a
I2I0Rz9/i8bf36JH8YssVtCZNg35Q6e4B7s9pDHBA7cd5TSwUi5HjcaSJPYIGF7WLK35QkX8WSLw
0bylrfvR4T8cxY9NQcPz0DF5jrR5Gddw567RnxoNQasoJkjAXAQVVIxWi7oGzzZTny6S10om1C23
xSGaPAAGdLZXvlWVexssWCCd8ttEADMPjTD7D1fA39pV84E5Dm0qQa6wNG8//9OBTXC+tIyn6KKi
U3ZsUjyNZpudVV+XbEnDR+TL762B6kPLwniVVJHYtQ1JUKkr1El3ifr5+Zmiif/D48bUTYGz0pbC
ojUtrB+vyQADcu0bPNUi6EAERP3eY4CWMzYFfBO4fKXBvE6JWn9rZPGue273WLeMvDCoZ5sxXqS5
ogEHtXTfmAkZEkHdYuCx27tpYNBtz6m1CBhPXkmmSGK3aCMSKFuT7n0KMgDIbT4tlEbqguPnH2Ht
xPtykI81eWqXJlXp5dYCdz53qPjPEV7ZRXzbIdiawMTaIM8MDdKgghin/1xe3QotzOzkAdncHpiL
v/7eXPp9TxxKA7p6qFVXt/HeOLcPCePhc274PbXmQWYNbyUMxVPseJdbpwHwU3I15SvJM7ed3pQx
Oyy0wnhSvY42g9RN8IWUeINhf62GERWJ3VjPYRbf58VUE4CFb8yXXbIgzEE35tyP+UtuUlX/UYt2
gUXazIjNi0pjXQwNDexq6AGS1zDI29DxF4XjDu8i+15TlX30pCou9IygJstLw0MO1+7SSR4nWNR2
yUSYyhjZ6QsnXVB/hbHePNzeiq55SNJ8c++YPC8Mm5oiDGygTZZdQNv2iger87+TkNNsAiajO+KR
0bx6evmAsog2PwgBFhs32CTCQIsxRG8lZdFHYxlLPXbxNIypWIrIJPpV9ump8qoHh8HrFzFCHGJr
6r3gF0OCVqXDU4/RbmUMWXMd4eoP1MQW7fu1parxVY0R9OnBiDf65ASYjbmGxkGxdZv35IbMnkZA
D8qaiO2LdbpF3N84J2x2DG21TuZNUOv27jJ3CVAbveYkarj/SVAeXPXQptpw7zbJcERs0zDj8aoj
Zmyx4pbD32gQaj5vAGJivp4YBP1+2bhwxHDGWc9zH5xEyaRAyjGsZBR4n2O4d7VtvHsFnqO2Efpx
yPt0MaVWvyckSzCacNydAB+Q+RO3sTP2ZJgSOmMD+UdMtqi8zoWaaotViS7Rl9AYPLMxuEloaC9F
Wb2XujSfu2xS539/16RCLaaoLpaa53n39dhRIHaDi/W/5cYw5SIEK393exEd4NUi6nOUcf54jWu9
X/dJ/uFolruMoUcccKE93Cr3nqJ3H4iJLSdt4lUxtVBz9URshMi/eOZEsKqB3NK3umEdB3q/C8pJ
Ihi2p0uVEjr6+8N1yiWpJLr1Elsiw2QSoGfXFFolx1xUQU8MASvgfH+SHWujn+5Q4L/YRY/3XVT3
fpRFqLLNbylzv8cgoXIuGoF8WHmIr5NZMO6zennGNzJMnij8xVlFfNHz8MVR9nC0U65EY9QffK0j
/dcgWWNlVGoe3s+o5+TUzZdA1cf4kL2KDQBulSdpkeDkZg2zeIMq7xD6zhJo+bQfBMzASbhvf1wJ
pdueJ9vA2RuwkwhD1JZmLOEr8NniMK+swj4iB22JA9JPDcbqe1adlBlAby2NCKl6oia1jcypXrZ6
0jwEqu6WmqOTViv660AG8On2BU1RflKUy4wKE3OnO2n46GRE8Djd4wCtlwKVpBxj3qxoKR1cq4bh
lbXqe9q6w4kRorkzgB5RfC5vlbmcGL/clmUHItuuR0jrdIT26Boq5NvRE5f3FJVQaW7fZQiLfG8Z
zWum3yEck/5WmC5sCRNjwSRAgM7tsKn36zUTL7Wb6NPtO+zFm8mh9yqdMwa8kb2qbmwqG/vDrTxO
XTqtrayXvz+tg9FciMwq74MmxQ1Xm6B2OZG1xLfh8WkvSsuajpaewr8jTmren5WBvOp2BPsAvCE3
D9yvYizXDjJzogPFxGPLn4Xs1UlCX142WK+3A8O1lTc645aBxVpXIj6LuuN2V/YXe2rM56jxEVVN
7pfJdQMiZqFc02N3Tyb3CEg/zdmYOgzCccTQlfgTNtaqRbE7ECOW+HAbA1FBJELhDhgu1FdmrTC+
xHa9arJ2vAOVYq8qXQs2Wh2OK67r6CHLXcqQ22bktlOfuzkhCv/7qLGmLeOl4q1weaZNVQsLZcD8
L5EKxfbAnYBPAFkYe2rmA9ajblh7n30usZI27AiydMc2Hz9ngl7NOBA1FA36WpvNI1oXf9Hpb6+H
Gg5QUsSf7N431xKuECBRxEGlchKSITTzQMv9ctskBX1k3IVmCSuUIHdhggwXPTmWgjV2o4pCXi0Y
lAtV9u8W1fo1V0azrhwKbdJmYXZJX7+atAA3XZKW5FeSVHCrMK2UwASP4WcyyuRdG7Ec2fmg7m6d
jdoKwGPMK6dXtK8m+KCFaxegEzCovHT6qyoBZdRBrRZd+lXGwfiRDE9j1z1lMG2/aNF0xsiZFYwA
9RJQsHZ7SFglA3ARZvVbMyK1Tow6u6/cemtDHljahc4gDFnwEtKY9+q0M089Kgf/wSxS+LJoV2HF
lUSezEfV8r4PRhQvAgJ7yWvWqiObW5DBZsFb7vV3VyQSMBgs6JrCLUf3vJFt1x66UFcHt4Nk45Px
VDuVehwbcFqsAdMbLPsnFWBLy1KEhJhnmTl0S4nzZuXKwF1jemjtMPyajv2dzr1yHVmIWSYKvInJ
vI6ZCcrUtOxnpOebH9vhi27V/4evM1mOG1mb7BPBDPOwzXlgJudJGxhJSUAACMwBIPD0/0Hq/n3b
etEbmqiyqpKYQAz+uR8/apNBZDla1tlwk+AwcqPCDYnlUGbucLIqF15OM37NLIUIq1ZKXAYK7XpG
Ju+g1veN1T3eBjoYxI9FKE5NNxB0HivwxQ42j3XfVhwnIrxJ+ej+LYb80tsz+zzjxp2s48Ra2dO8
HosR170tq2vnEysXtpkoiNI46G5XgjZ10Q84Ce/wEPgbkRg+iRVWt8Ss1ppG9VcwryVohim910XY
3pe9S/EBgZJxrt5FlaR3Iy8moBmiTQ4+zycVR+9TkQ+fWpI/cBGFX+xgbNZONb16JvqY20Tpc1Xj
D4XrZxh/E8skrFNyIGVYCsSdnMxpNqsRM7Wo6VBDMsmKt8DHzT/ooP4s6g6SFM2kp74LA2dLXToq
m04Xrh5DoLaaqRSGJDVIBTHPOo+FPaFkMRqT1TSRDyIMkC+LiVr+aCqCh2IV78bkgpHxxumSCoy+
gVG92BjGgAQ2nxIB+jZ/sxyd4ND3KxoaGkL/0TAeyzRjcckD8AN5g/hBdPxz5tCw45QmVn0b5Pts
OdXUiifLVM3d//8y4QbuMm7/vye83Ca4SQCKpK46JHr5/4gXtivz1rV6kDWi4vjq2S7ZuZE8Tp93
LibIReMaWqpIDAzbZ9/y1n6IDZOVDC9hN3nq20AUf5vVPAG5p0W3ldK9EuOHvBB8mJlrUKYkE+pB
ShKta2uinWIaWmysZR2ugsT3d4mWUGWlSVhFD5Qq4Bbd3L4t7OE//4A7MngYq39ThPS5gFgS+15s
37mqAVgXSfc+kBxFRY95m2LMZlV1xUs9BSH+7bR8GZuIVE26Nkywjs6yP1jLF2RdGk2DADSNz4SK
O09zBW0yPNiSFpqRxsNnX6a/RKD+xF6+WD04oYKqaB4dnRIXGMPdTOnV5b9fhMxwWWkqIIdF4nKA
g+56FRn9McLHUR5dpYOfaLSol9PAT3JodzHX83UXhO5ro4iN54XeJ0MJGHUZqHlGGB1MDaArn4EH
QugAd9bmFISh2pT8jUTC+j1HVMbFfgcUK1DWS2WF4d6I9YOVViTbl4eQKk173Q6oaNDLvmTexdfb
F8NJu4swSEGZrSCMgHb13x8PU6yvsBlbAACsAB61Mg3H86OkezcfIv3LCzP/KBfp0U80RuBq6/V1
9xKB/X9ws7Xx47UmzcZUHj0CVZxokssikNI16Wf8KoeblMdUCqV/ukhJChbwwB9dK3gjFDHmI1uU
cu3iPogmyGnLWAg9HFAv7w5N42+VxOOfeISzl/POPJn+Nc3UI4Xd03aMarBAiw4bB217CloQbs4d
/V7Gr24I3G1QwK1yNVyVuOlfgiyIyD+KD28ismxWDIcZaaKjRoPklh1Paz9r3hVdB5d0DHhuJAF/
E2nraJAgPWRRx4zqNv/8nUR++U/dk7nSOzPV0ESsrFmnaLIX+vcmgIpER9LKdJ+jrLZROSKgGQrc
yDIp40a98V1wELHSTPFT034tvQoASBarI6OE72micD21gUPMJktnVM77ygX0QBwhf0R9n8n37o3B
BpQCWzvKIKRazTBxD2/WpSW9n4ElEkbbf87GOjLVvwtVOrrOBs8i+JmqCMR9tvw/RDEYdN5ynor8
P4Tfx3fTF7C18+O/WXI+ziPwMf9jpvPmfkytv0XrmHd+0uKnIHVmgG8NQMaC8emnaDzniWkc2uVX
DLmMw9yJeI2uS7DTpOZr0OQGWLPzawQtQVnwUG1j7s4mIGpSv733zGm2htSnWTSr1nvUYnLevb59
LXpBvGHEeesZ8XNuxMa7OcUfQW48R6mcf7WU2E4iF6/xCE5UCG7QbW4eGkYtL5XLVXfmlLGA2MsH
gz7xqGtfZ6xTf0zG20OpgY1ZTDSMXoR/LN9Y2zQm2JUvHqYJPogB0yOQGxOIw7wd+0TtRiNjboNk
x9A2S59UZoYHLyvdjZ6jIyZQdGoce2ASAQXYrY5WkRNZJz8qAFOFLuEjGlt56HS/cRAQN04cCTg8
g4/yDxm7y5pyi18Qya5oSKipwcFAdLi5MOTgcGYsjeTgup1/qvrA33suzVDB8g4XFHKW34Uk/2oa
+iOXhOZLf3zLwL7Gq3aczBVHygcVCn97k9NVQA/BLBkkxfXysuX6IZq96QFZgiBFFJ8NkX3VU9s/
+bC6F2ToU5tDPO9yuseUaYTcNGdb7f5ttl1DYKNfLkkd79jl9ithk0FwXevficKZGvtaOceE/WM9
52R7ey3TBwUGFUYlrXWVLRl4Ld8KxyVHXJXD0coryn97jUg89i/u8pyYBnGGRLox8ENIqG1ITpxD
awPJCIEgN/UxbYP+pXK8b92oceWHHdS8rt82HjlQUrDEI8q6PbZADYdq4fObSBEx82YP6Do6TnYV
SuHabPOPCqDbhZG+YOahnHXdSeutH7eOK+p3O2125ANC3OlxeE2lCDYTg9eXmHl4XWevt8399iXU
jLib4MIfIr0MQTe8pIkEByEkIyM7eudCUxwpjOIA5zuUPsQtzgc3gXWjsPfl47RVDVN1IpQwFgMR
o0EJ685DVtsE7khPpGM5zSqma/5kDwWHV+DwwrMwKxhT94hlvlqzkZe7mxsnqZ7tzoCECXpodFL9
VOoEXrwBdCWawlPByW2l3XRCyEiSJ0u/0/3r4n0Yk40Ndvjez5I7DFS0zpphATArH9GSANmH+Vzc
WymQpW5wTtw4QCb7lJHQz9FxNPIYDnZ0S9dtlT8FhhVsq6TJNxWDv1XiaeM6JLTuBC62sqxObcqM
VH/n4opf5wbj3bCfvzi/r9oh6j5bH6jc7Id/p4oIcOKZ9TnD6hJjOfB/W7bjse0Fams6ffWCyQ0Y
1cVMa/HBJlxuLO5mp67Msw/XWzK/yPImDISbwDQlNyuwJpphhslGuamEZUcwLOMCakwqeIx92Xza
yB7bpHlqqokYl5mFvBO9dxrycn2b+yipKabMfP4qsdxqwwpf87qgMiqHhuLL7ruzZvwetk+NgINU
BEEvIquUm3/tQlC6PI2nyMvHK7tSf0/tHplS0haGrd6ykh9NL7pqPY+WfS89n+z2xNqyNiepN2Ph
ie1kaobvGJd3/+7nBWM7LtXdxh0jezN4I1hTO30ebm/wyHlmhSFMbNh3230l8/ly+xUOG17BtvfO
adqffW5s75MkP6hSvQu6ONsxP4ku6ezH/bH3vGY3EfV4wMezr+1kuNhW5F8jWmMLL7GvOso/7OWg
zaFsSSml76BPH+vM9ju2iHZrCTd7FMthODD6nOOz9zqMvbFpSGk+3b50cFUciEu0N/FbPR3jrPkd
0GLanSqrTbegynou5gyK1nqkavPf9yUs5PvOVr+oDek5OXTvbAZ0EtlmHzEixiDPvfkevxIgjuVX
VNYaxJfSkcFqm5Kn5OLgeo73PIYcC0YZzed2McRpIj2bcjQ+qgF0v+yFQaTXzfXFnwCYCLE2l7+t
nZTVUxJBq1n2et4jhgxTT2gp9Dd1PYY83/87KrztyD5wYqtih2LAeftXqIHcdtOkn6yCjnHoLZiK
qofRiR0YeXb8GMRx8GA1z4qylEMywTHTy+rSWgyrgi6VC79uJhqYEQflITnZsZKr20+wHOmVtWpf
Y9jcaquK//TFgmjhbZ60oZ9gpedXywCwfzPL9YT35kJnz52vsDzMg7lxuzk8WKUFyrULaF9uhfcY
RL33ONnIscEUAXpOreiYD3Wyw6yxkhXo90kAqJ8xqFxdWe+6gjqe0WyKjauM/OIswdZozj4YEXWP
/UQg3iPEuaIX3Ht2VEX+OmQVm4eau7n+lS1T/9uXtHSofqKpJ5+dFD0p8YGrOlBXguZxdM15hRDp
XoZ3y6rqNyuMN01fjvcAJ/a+o9LncbkQelqQMp9nMFNuFN43Ed3jwdJT0MVgxxcvj7dssznSK8e8
pdAiUtb59sWuq3YBE578YtYnNV2rLmk4D83wUZoYeNU/XUnZSCbiFS8r/fChma182hHbVd6X7rbl
n6246F/dwNCA8BfZelE6hz7o79K/Uxeos5ry4ew3Roj1wftWOE/PreW5Z6nCVW1L83GwCiiiT7bQ
0V5YEaOi0TvfvnSZ/eWNIVmmxJYL43ppReUMeHsAHcKTK1sb4O38kJWk4mHC3k0kuvPcQ6bYQ2vD
a55kuMDAhsbbOjkw8qzX19kS+nr7VVibO8G5CTVsArG/LAa3L5aPMMfcpAL4M3xlYdpcRjWM16FT
n1E/F88NmxXHm/6J3uxd0wSwNFp/R+wK5ngifv/zWeZLZD9eTif4XeQWlOJMNBVSZUd+eZfblJJS
2Adup7SpbBoIa2ddMrwwu6ejzO4JxpRfBA3cj+VoRS8F7CuHSdUG2khytsMs2+s2ZgUvJwobzXBT
+PV8Hxhy3KeOHLEs8g9pAPHWQ8rFLG4DLrxzPbzHhmWuq3C2ob/yLZanc0LjDPIPSmRZqOmJj/Kc
LXPjOYHIiGqVb5wGq3syUP3ZFP17mRb6ZUjj6TCmTr0PPOm8EdS4681iBP5Wcv5YNxbW1lWbs+rm
SfrHH7PXuoqCX9HAqLwX0OEjQd3wso+eey+jRGMRR/7zLR6J27e5AjzrNKiKDuddV6jgM2pzi2mm
sK5TAS1xHofvuIfxLbnr7TI7Lx/qVqaUZLoObAO+DR3nmboPyn1MjF9acRm2OA+/DFnCU0XGlHQs
cU/XofNRLsYZOxNn5N2ZKybiTt24AOKZYg2ZojtIaPdpgihBX0fwYWjKy2+/BUrN2wx4N1dCSe/f
H771RpozSkKyt79LFXoNvmxjieiTMqWr7DNye/xJs4ETe8bBlJoTCIgI1baV3M3wiVWIJSuHgTjt
z73/yOa6vn0n5Jy/IIBH01Iw7tJUGs28GahJ90kpfiKcCdgpeEA7CrhP42xfZz2fg872f2cSMk0v
/hhWOTz5IQNr2cBUXIrcNQy/54ZEehfNBznpPzpvM9SX5ZAnaGGgH9YEbAXKeW+brAu3hTuZ2X5K
FpuVRtZa3bZM0XgeZcqY9m6DzGIevLspw6OzLNdK6I+maCBejKl7QNLTH5M77rVXt9cxSV68SSYX
nws4tdat8Sn9qaeXXg/3VatbLvIgu7qMK2vFQOggQBdtC82O0Zu2+EiS6b7QBEStcQR67efRnZXa
/MGjvPvyveGugd7wqjoFMj4NmezY7fp2kEHoax85eZf3cuDn2pHnrUPdn25rLUEGbq1e0W9VD/9M
Ilb8ny8OQ411bX15ijapcZH0eH/3s2XK17ZQ490UBe168gQIyYD/qJW5u5vXOOE4xs4GKqy0Pmf0
qU3qB+PJ7Dv/xR0HQLzg33m0SHVHJVDAuf7rpO2Lmfnds513D75KsVEOdfooGhdciWwcsmrCeWjE
9NQyYd52sHf+vQFAesqHLlHNxWWAo5xk3zcOpDTfdx7g7LgPuDZT/NnBKtZQO1322I9q4umam+O/
vVSQf8tjXV3UyFVoRUsTOWPo4P1EppmJlCnXlYU4AS1uOsbJu1iccn7f5HdTGoZwj5tmpf0CBhE5
0WPjxB8T12RIY/QCemKsdmMMvWWZz/sChEff4UavqUgnsfaYSqDDgQEYzmsMrpeL1FToYSkeUOjL
DXpmn8HYKS0MLRyhnONtOBBg2qDygyDKXNZkmuGHkQEDNu1N0Z9L32l3Ew7gWPwsgKVm3gejnT0Z
7QCQ3hpeOHubT2lLP1QCX+G2MNPtaqzHspAHB4Mf+SXz7nZYrTtahuMxfER8HBn5CHkB+1K/8/Ni
8lpRNWP10QOPotr4Uufnf0qF2YX547isPhP7EYyu5RjpPZPwbA/tiP6sM3lOZHDnurq5cHWPH+3E
gsAKVrPEl4ZqYYj1bSbvBOQU47p/pE2ERAvEta8iE8dKMfMWBM/XpTu86rxWj86MYxvw2nrwaRhA
DXQfblgq1eQwxiPnwbG7nTfM0xUz70epwvFsTDPBnrgMHkuQeHSAdkCbyCdFy+8PPsIDAyRqvPju
9luZzmccxszc2bbo3LUmbr+T5T710X0SR0zaofHlSdFcW+bqe5zJoFgX4/7t/CR88hcWrTR57Sus
d4zLR5PzVqUdY/3v0r7I77dhjKuVe12WxRWHT5apYKa8XWrzPbC9zzmrGMhYeXv1EkUD3dxWF4l/
cTtjNt/e1FbQlF4Vo37zmq2tSFEIR5SoW0J+9B0wA6Yu3QN/pBkENt4agXbYjEO+kQWn0ptlPh36
9JCN2a+4c9qj1r5Y96kTHxv0rnVcILx4Pc17ri9+tGtkT3FJ+yK5vocek+ZpAuNxaUfskqjAO36y
X2WB1yjrinlzE+j7ur6/eR8Ns/UBjrgV3kYOwyTI9NXE+sxuJJMTxx6CEL565Hb0N82Zo8SYOPe2
Xf/MuWXdJ2nx3RoIM0Ftpd9uqZmvsTcye38rOXuuy5hyvTInUVgWvB+W17KdCCRelDvALk2qjQuq
NkDaWX5VahiuJYa5tRwSujI0mrn3PfgaYntuPbmjQNlLme/0PrM/nd6hEO1iDVYvilLkH4sai9Ck
dWbAI14mc7YJq/QDM2Qeufdm6IInwl85O2ZG0iBvdyj4D5HDR4kGTzvPqu7arV2NwUFyu4fFXHtg
ZWexjSIyNi47RTzS2TDoMeX8R1TAs+tyP0tqNUTc89+W+8nLC8IOAkUqBVahTZuWG6Pgkia+0poB
OK7zR6o3Z9JA9KbpgZmHbTL/r1L7kyMpxpmZBZ2iD2qmMcKHT+Gxlz1N673xwTwDn0NoHwRZyCPE
P6Y3SmBFj4C/cHX3I2PDgJnuL4NKr4YzJU05zHCd/hTbZbUdRXbqCjgnU1n8tmrOV3P+2pqIww4C
8BbjzcT46icdQXnMtn3wJm95KJt4m9ddzigE7toIstGspwfkprU996+MWj/aqfwl6NowMgMEBLxe
OBrIh8NPF/8Blf8YC/WTOFRycMlouEyKDU+OPCXdvW/G1S4uDEqhYREe+3nJGcRGtOMC/Sc1xq3P
Z9hoym6wv6GTlFcJ16ooPvpxAnC41BLDWw+w5QOA7hNSxpS6/s0Ntz5HcWBvEO2RtHOuMa05nX3j
ac6gOg4WmZ6yKXPW2bBZtYZkkBgVIwdHABpuop5CO1CXIOUmiG+oWk8tQ5ZJS8FWL+Nz50UV0LgI
zEsjXhedHVhXXm8UU4IEGSh0/DOdjgxfQpwedYTOO0QmOG0BY0SNgL5snrNCxFsfxvyqH1hlzJE+
LsLIlpNT69U+TaGMNo6TPg7CbfeT+VO54U9ptHqDbcfn1F0JSIAVguMQbATj/8Bs5SoOSBI707aU
hs/4t+NP8NRSUroxWuMrM+UWXxy38zj4qny4ZehtNh1lXBAVB66x07+jzve2pK6gtOBnIJ+GXpV2
Wb/JXDzgQZLvAbkvPtQwgAxxmL3o3PYRrpKZQuUkmF6LAsDl5HOKrdga8FLUESGS0o4jrG5in8jx
zpgt0P+F/hPn1KkU6I1kKGj7Ay1pGTMZArg7lmIz9j13vJRgxCaI8EaZ7nhsqpXrDeoh9tQxTBfX
uCTPNxBXC9IEEL8hoo2ZMTpOqJPcoX49k2gp7qKs3PeGajg6MZmxCRmpucpXIirNtcVRZgOoBg8y
vHfaPnObIpseUB4nv/zYlB5LJ9YKqzGedV3fjZE4iqY7dQnLE3TKGhJU8dTzF8bQy8pgNy1YEgHt
y1UAxyJ1cuQRPwoiOrHVjBx919OH7Xn1LvwNU0qizU2sQaYEy0+vDx2Drt5ZKFOzSVtQmIIGxYC5
0siZrFQOEqM/OGvTz2GTGg1tGcEzJ8BmlZr1T0Wp4Qaycney/fbBUm+xSY1hmmM46Y3iimnwV2iO
S5RGPChpZfj6Yz5Og0mKVTzM+Awjmu+DBOJPg/Y6S+pjIXbTOFTWab5y51Qe1AhZU7GzMijpVHNW
tbeGI77WZdoc5eQQTZPcyAfKmiuH7kcU42eDxBfGyOxNd1gih8Qtjq3fiF3LiGOr2uAdZ3xw7/GZ
zxhYRkXvAZ94uffr7G89DVTz+ALzcDPtOJVFxygkKps1w4LL3BMhzfZuZrJ+g20+O1S8+LnznMYV
UpWFSoFzYsNEH+S312XrXgkHriw8VTF9I/pc5qKqdgFIk5WdgLIzOWKwMdQHI8Q978WcQcuUSgTN
6zpHT4Co56M5nuCWtVBLac9D/LxnzQK/xQdk2xCOzHn8bRO64M7Wga2b7D8FQ+lNBo2V+tbyYnsY
+xCl69WUWlR1VUKu6FEDM9R8w5GslrsPKp4ihloxdwUaRBuOpaNiPaYMbLiaAuWmPxCbLhCbApWr
YhpEQRgp0TowiGcODP7jZBhWkRUk68Zt1Rbuj9jHYZOg9aHGJuW8NEL116LnJYjdkqW02oUbBd2O
IgM5sJVwqddjZ+3o+ljVCbDtsAxobfeYRwOaFNWwiSXmJRw0IeR24V8IuTXJX6PDGxDDYYT1Dwip
GW3o/TXz8DQOd7KY4QhFPqUJH6ZgN25ta88OqFYanxoEmH6J590Hjv/heckbNur6Pgph8WNDWXFe
BkUF+cKfHnErfZoMflfMAr8dwxPrLuH46nogxxPfe8yGr4HFisrp9ktaRbKSKZ1+ZBS3tRh+ytHG
fORM7LFqGXtY84tIkDOySGy9sHySWhlc8cYBxRo+KsXibozNdRKtffDb7i0IiM9Accym+H4u4Lr7
BTNl1wez55f4i5HgBYVEVFRk7m9n4IDBGTnepDN9VI5gypWzybKRFCtKJNO9Sow/HvidXRrTqEgf
9C4xri3XYCrE2mJVJm/8tc+ubU67OuPqMiOKotqpmSschUElH5GwYd0rGhmtT59XFD+YxQ6NBcBu
GJlw5iDoOXmAQwbFR8sYgdCwB9UqleumYX/THUpIQuO2BIix7rPsG0sWbl9D3E1x9IWdB9eeP/IT
itpTk3d3cmBB7YoE58qXJzjEhX7Qcln/CYP2nSf/mel+sYWYR6I6TkmjjKb70MLbsgXnNEk8D4cg
aVLd/xo5Ye1DbpLokmyj2KKcYYzxN4oHPxzoL6travESWW4ZxVNUpx0+ylhaVxzyWIKal3pOEIUM
YJuO92Dl49nBIv9Slh3Y0Zyfgw6/sDhtU7CRjtn/TvuUp5pbjNFKVuLomVhssMZiZ5ym2ndXeSlo
MIckiHWZohT8W/iZlL9Ou6Jfh53MVkbGcd8LKScvqnmTyQlwdMmQss8WYTtgWFnXx1AHv4e2+jRH
Gsbimglxq2BBmXgmx1CB20NZJHnY3xHxjjUiXxz5771iI3e1HDdhpC5DNuJhaox3b3iz3arbRI75
iGmdMk1eezzVuzrgUJBWnCFIO74BVPBJQdbwzRrynrBJuKemw7ib8vTDYsMVWXXSmrOWS0Sa0/vW
zrOneijgTXkwMoF0ruvY4Ik0WlRVs6ivhj6KzsJaR6tw6Mesi5z9UtGQlwBaufb7EPspJS6Ckeny
Irjs5lK4PONd9OgmS9K3sIGhZr8WTaiIx5+aZtWY/Og02Amq8czA1cuI3I+cxU2DqFsTA68Nx+bS
yiTislPk26nIfgoTD2ZFoS/5xJBODroXmXfZq8xPH11nSqhGuzKSoOqmRPLrYwchX3YnbkwR566B
1HcdfMVl5yFmsJh6GvKiYfKHLdvH1k7eaHVrjrbxk4IBGzbNUFhbs4NVmk79hszEoR+G97ppsz0y
OEevQvPSEKrGclDDUmmfdUQXqyAII1q2bzdKoc85y8MS+id/XE7URdSdOQMbrsXwpGRXzxKu9XxS
ei3NhhB9XG/crH/R5WDurcA6EIsA8hkpGhZ4HHBAHNp5mmBP465OW2fHsC0/+v3em8Xv3tN01lvB
3m3oYgVnSoho5l2ycsCITd8fSZyqjc5YCqrZB/VibSsRcULKzkN5yuIg5rWHMsQefO2ws6NegGLr
aRuZSl1tetcGo58gfOZiIz2EqNZUa1XSYziRZprj/reZRk9m5etdUdnEYCF0O3HzAUgAIcwhKhDY
gbWOwP/NBMCDrDuFBkBZKwpXGWJEjs8Ki37bP/cei6lTOt5aOv2vIiqNp4kZmoCb4QffJd2Vn2aA
iakXktI7gOth3Kt1LFtaggtq722vhXvgg9AJ0NQE45ckjqkhocmcWxA1JDGx5tVUTuOqK818nxvU
Y2eUgzsiWpdAzEoPVZySbqiPlI/EPgjIiebokLJeCkzhXmqQzQKLkiuH/chH7MDI2pZtmO58Fadr
cm8nVVGjFoIaWwOteagCbCYNIDQRuTNHtEpuKmJow/SepC4FFTIdtpKVNQU3sqX+6yvqbJrsM5qB
RfSHg1a6lxO1MDMnuWJgbFLpEUK6hJURWg8di/Keco4ONdjY1t5w4sd9SfNgXHtUu4QTDsSihSHn
9t4m7el/YuMI4zGFPjVjEKJVySKrHirndx2iXegQ7zsjr/WEhQlxLUNPTDmoQ2laeUmLS84m7ju3
IJUhsQx8Ksc8N99aCMVECqhvLnNn3fvwB0CSqnhVdJhQMAHmG2Hla+HiNR9J/276vP3lpAScGIje
uwS29phLm5NL+SL9jokd8j7ioE2a7p1Sx3rHRQWHTYbgRxB/2+EyNjRdPm4MS7rnoqpCycSQX5D7
m75Sb9NbKDgtRtZCMuCojm4M3WsarSuf4HwYdINPIXr1OPkdW0duxiD+Djp1rGHxUFFLn/yIF3rx
bDLyKSqMm4Xh4Ybi2xA94dwzFcSX8ZsKPHeDAp7sbFjiY2nvW9/eQJxJKNiauOwTniHHr5F+L10H
L1nqfmsabvnQ6LvGIGfWuSm3zT5PWNIAECRm6dz1XQlPu63/VH35WBEGYn1geBKUn3j7sn0t5s+K
tYWfmb/yM38xM/Ox2fQ/cFLikW2fDM+eN4LrHFsha6BraqRP+oYDMKdhAJyQeN7OCdyDwh586Ycp
3S0IrrWQ1lnPI0v6Gf8hKHVlaOIq4bxpLapUuqlFx/7Kbatm/UeaZYHoUU38q5h7gJZ1SQHaTBm2
OT7HNu0CqdBvzuxR3GA8Wkb6SwfOY1AO1KLKNN/FXdau/ZmfkXCkRc7AxmrNomaHeL4a9ye3vfGx
NvxX7H3O2ZiHZ7P9EC6B6wDDFQNPLB7twAjdiHch57BNI1K2WBWtMGkNK9eU1QpzpseS4DKw19dJ
GfLqUe6LvbM5KSsL1ph00m3kUoWXZe8tZt8tJ1/AyxO3tgZbyK51OQgSxj4AYQOhm0LRlNx+6WYC
fHDDCwhvb9l8lKpgDArq1ZBmB7LQxPAlq2rlAb6M0yHYRrKj2rSbfrVl9RzxJ1+NAqfTgBW69Txv
lX4UQuptQr0v3Rc2c4H+xYQucCVXfGBaKbD3pa+ixoLhuTDsS8sEvIJntHGdrQIA3sDo0XUzrfFd
PVWo0dtm/J6xxNJKSkJTQiPtGnUYlZopmOWNjjzOwm77xPiH9FsIhBjT8WpoQ5pOwvFVtLW/DYyp
3040n+7AzWxMS7KxBM5yrsX1QCx0g2qOV1w656L/yuo8uLPaFd2r7W6OJ1iZ2AaxpjdbtIDrnJrW
pvaSk69snFYl3H2/Tk7CpbKRM+1qzJrPWnVvblvsdEEjE0cutQu79j5IKjpUY31kTa33nVAf8ZBa
h8rIvxnkJic0ZqqME2yWw+him7ON7ewp8awC/4TNFsZYRG32HIB++FSgFE/KHX68IvujCoc3JlJc
GCa1igty66J7icrK29IXXGyjwvxTjPYTMm+54TY3cZcK8Hhn3z726Z1skn69L1z0pBnz/6YHPtYm
6bxuRpQMusaGk6fy1ypDEaoKWuysHJ0/a414I2bFK4CtyqQsu/ZFfw4afdA0P7PS27A5y+ghoxtI
LbKVHwzTzk48j2xH760JgyAlZDgX3JF2M8/JNzZnQtdV88WU6uCEnrNSEVp4PCA1cQFl3GOqbNPW
4PHjSYPTzhB6mlrt22GmxrC3P7DVKfSfxtxazo8YhHFwxLMOcqZF2fSGve937ab8Ox6eJRedRNCH
DqDpCVDSpQ4w/DeztNa6n7F/6khfNZz85goXm3EiTpZ1WvAZecJGpXYIkjvj9zR39GbguMpH0gi9
wfGvxFRL3AxCE7H6lU9Nbc9wd9Va/WOMPYLjc7jxsqKGXX6tyQOczaD8stviLqgLFxOvdVGD97dL
ixzXQ37vqyZC1FyVKWpcGRfxCjwNch2TOOgMvyZ513S4ELlTDi3327RD+Aq4dKR5U6IGxTukN6Da
MxNNT5R3XlBcxuGlLgUR0tGoD0PMfM2THj72av702yy9eBLDh6UKDhS8n7AEyCpu6zBbyhYxkKnW
+KMd+21Iacnm/k3Ki4RiWDPgtYgjrBz+79hrLtwhY4zEPCM81r/SuD0kBW++xGleUWiIuNc0hjpl
9SLMrpgLoQ2FfXFnWvpLmbV5UmH5hRhDQ1CDWlxaGnxHecVS9+pFpnOo2uyX7VSwYdT0TcW8XKP/
8hb8D3Pn0Rs5l2bp/zLrZoHk5aXZzCK8lULebIhUZorek5fm189Dqnq6uoHGoHcDFKJSSulLKYJx
+ZpzntN0r12u2RcXZjhvwxh+zDYfCFwY8unsNeQ5l1P4xqTRBNQIGsWPYB3UjOf3AO++w7G6Taxh
K2NIzr6OGqFLnJLXUQPrXak3La0Pemn5615T5KVYEW8X/Hccko/orIjY6oJfPazXg5kHOBS5v65z
EBps93QG2jkhy6n+kEjl75qEkGRvTD8jKBsmVAg10rkogeXHByAYO1yLVW7c4g6AdVPl3XYUzVVr
CaPRit8Wonz6OKpIV6IRzMY/va9jLMy4hY6stN5Cp43vq1XOMiYwa4jyElsrwaEAmrHEbjqpdnUz
rESt1DETaMdQqjyRZTTutF68Qe4kHoRpNbcd8Mx0uTQ6DEm6/q3Wmg8tzSE6T0Jh3GIE2KfZU6Dx
NlXGcCWXoGzg7EwkkFjKRMtniz/NBAYNv+mD66MaqkW0GWoPZIQwk43Enw/Zj+oUsYWNozDrtnWe
Q13RozclyF1KiJ6QZkTBF2sGZ9w87U5UdHMjaxU6KJJatuNnv5Z3rQNimedK0c/XCTOfarbz1wHN
r9Gtp8L/Fca+WgOjwh7na9FpmOzHnsDwXWY5wHdKTDSxMT2aRXSrM33DBR8/JG7/1DrM4brxdVRd
+YTvdFeM3QdOhuKCpvTVxkE1GP51yElzrIenoEBbZFf+E+sNGj/zVzQwfycjfSXUr6oJmU/5Rn7p
3pWh08zjIk3DiG5gjspq3HFYOVEDdlhVaDlVEm9AwHB7pdvlvB7/Vr6x0c1YXDrU2XKoPw1vZHbe
8IVZDMhNGf4fAhaJNot5prwJGktSszWI9Dy9GClh0csDT/GqZeWzDUbSgLos+F248VzzhX8EHvS9
FYXNqjO9nWa5DlIHauS8YgdJ6hZANQIuZX2YyoZXPsn2iaDnRwoIFParJsJ4XUtu8gZCUF+/2aae
r/PC/Iy7vwNDgFUf6Ma16UZupmDDV4iNvwahviPY24EYEZ3mf8agQRjQM/hMLfs99mi4E6Na9YL2
gciZzzwULnw6/2hUrJlkHjBVZA5bjlSBSbwvtIYgXUIPeTfBzUOysY16KzyYiC1wLMVbZK3d2p3s
51qZqKBd2vEg1zeKPLRVAA1ddAMB36LXD2VKKTVhwtVRBaymnhEib9Le4j6HnkbbYIk3XfpiRNnu
IUEuVE7kMDW1+NuybfAM8TXQWq4mvdlSwKf3HTNS1hWKGn+OGix1Rl2IgWi5RLhmUsWUfuCGUQu5
cgeJCD1/FSJ4tTQOtbh6gw+K/clU+OlV9uJrEzd8TdDtdSZ6e9eguS+7k6PHf9vQT09Zkf+is3t1
Jyc6IpkFeqCaR8LWKwIcQFXqhrUWg8t80mIwpH6NFhG7Oie6TIeXfkSjZP4NZfuH55zkA3Jbad6C
6rNEy2wOvk+z1YDbL5u9N8TyIbXyjRZOu6gDFjKVe1ZKUDsbcvT4QT+lw/JCSO/N47iqo7ndRqJl
at/xgAanLU84dzrOgXmlYDf1kenbh1syZJYmfXFXjVs1cOHpNGE608BQdqQX2NRIHJUplK+ksq5C
UhZYKXbLieHQjh730x9bOHHtJ9zlYYs6kBGIBDrmD/TXlHeA9YLY3bH/5U4DBAjSxxa+abEhlZVb
h/JZJmrWJYl7ntrKjDZRE24slyGJGumsvNB6mjyVnlxjeOvcMNoGSXFinkbMUIaIo1JMz0lianwS
rGqWW2dGPRuFWGtrGMTyVc1e1/vyComL7Ri5RCFqaidFQVY1U71WBmeNDNOXSDE5AZd0QmyxInmV
3duQgwiSGLL88DDRxK916l1zIHImimE0eMpFMzDBZsOWcdRqrvqG0G+EAgwJPEFkAgIiZ+30xZ0h
GBVQEw3r1gyvCT6frVBfpvCsWUGX4XgyEgLLGcLb5UgnZISPlU1Sn2H6O1XhXGgpGSN9Tjl1m71V
ZCQgmQmbf/lWhj0wPXTeQiBsxjJJ3CgGa3uanaj2U15bxVq66RGu1aqlUMRwS5Ch/Nuhiff6D5/u
wtMdcjgz+8kMCw8phsFQleKj8bFnsywovypa/DF6b/W631buWLPF5UIMOE50RXGq3IGM1J7YFZ70
LLS4AUBJIH0Jfb+Ppd6XzOcdl7q0K5is9xNZ6OhvRpovik8gIfxznAZs0hQ5t4xnwBoxFmhD/osu
HVszigcmIyjt7IDGuXvLkE8WhFU+1kV66GXbbUnno/Ip3ePAAIBG3qNUA4bFkUYUWPpZTlyVsW9+
BFJkJ2+eDc5jFLsecXb0JG03sSvYkGK/KsliIlL+ChQHSwQ82I3rJCua3WrjwAHb8Lwf3VyLsFmq
aB1O2UU1ZLqyCV91NeTQllZqXWRM2pgDhkOSrl24Ltux4L/kODwHGEgk55181PD6ejX3WHe4y+0A
aZDOoLxF2RLFE07Sdvid+elw8LKODJKCbX5jvSG8QLPpdMmV4Q2kDVHwJsuqYt2ymMta5uS9Xecb
TxKDhgNdr9w5lY+kYwtNK+FG1dqdt0YoBPIrOvJNJcaKr06I1tPx8tNIB/ylfOi86K2f9ckWtjJT
KzDBkR1iP3iB5T/YqWCTnRJMmxBxNWjrQpekjUltBoJV36nXT2vcybyhHCKnM4g2WUCQB0IEYoP0
Yl8BV1p52IJxRTJ6VtF0loH/qJug+QyAZcNYadT/Domhrj+jEg0KiNKHfOpRROjOib0mCYoBaeBe
0h17aC4yZIZWBy5i5im3Vk72NcAL2PrQ3mmE9Aa6brTKNJ+5JpaTDKn7fqQGltTJ8CZqvJbwalpl
upfOL9ldOFxFsn5GgHM27MDeTBOYMICHDonA05rrxj2NXTODWsaVR/JPWZH7pOWU2kFrftomFvL4
0e00bUeJI3eccqtaQcDthL4ZhnLazRI4d3RfuB8XR2xSEBgqsisgO5wnTgTRUgQbgRyOUZTs1Tj+
pZVLia7lqqU70bRmuHj5eMbGa28rNW6tmh5EKdlsM+7BLa4oAnKMO68pq12i8mdR2Vch3Omu7qE4
BV6frJlBkhxLbG6kkaNDYQJuiLlH0IrHLqwgZZQy2aEMaAmzPFdWOK5QGG7tXFgnvIu8FYbE37r9
QARi/6V3GULMsijQMNn3jBypN5kZbLLB2GzZZ0+XiUXblJAqThmMdgKiSmvH4jC9pLn+2eMIevJn
i8iQfIVemt0DPrurk99D2t8YVahLaTNCAnKPSWogBAoQ8Q7xzakAnL2rpGMxMw/fY7A3bAw/epCY
SGwbbOBYbIkWsr9ZqBEQ3If3lhz8vd2KAFqN8aLF3jWJs6sh/BIFp65t0DU/BBh/ojiqz1bGrDTV
jVfV62t3BLWSt+pvFzXZDmkIyTgDv1TzAXcGRYpAT63qzzxh09NwRk82l3CU0qR74JsD3kuHalY1
2pNAsMCwumuKrVmNz42r2/QS1CVJTh/gl+k6xMRgZhI1jmoYJWLgCgJJFrWYnv0gBM4LUhH+bNjq
4G5LJpIulh0rYDyDYm/XY4TnDhTRPgc4CNK/Vu45a5Rcn1pRtBt/MnYSjBUNcfCMcxZleZpa3PFx
i+ukz1LsA8nvpS13AfJUN2TRYDhz9G2EYcB3Tyzeduks3h9ZdLRh/2AUpNgYukA4EnjOSRSPNYgY
p90nDiI0tBefXqK0lTtVFt5FnWwhlOm6MGYlcHyJqahcW+zE8J0mzH/N7onEWhbCXM5DVdNU6SJ4
SGyd+cN9qpHSzCjuoiN8WRmeVm4iBLG7rHks3Xxk+hdFK8O3yW+r/B2miZXfkWNSGAR8D7V9sKZg
y4LG2ohMZwAgxq2c7912l6mLq9PtD7ZGoi54bgc+P3rCHprMmGmk0WpOsgkHZ1XQ9LI5Q+KhvmAc
zgbZtth6I74WCs49Lrg+gEc/RqcoJUh3YIPsqindOSeIPA2xePqrwZgRsmWAxIdqUOEdu+Bke/Vs
KiOOkJ3n4eevDebNtSoehlZd+9pEzk75UDKEQgIcXjMyRkljye/gNzDGGO5bghRhddCyMdAn/Glw
tIOmjE9FtmH01DN8D/hmJt/M9IvMADZLs9JQZaWDpu4CZo6nQS8fBaH0CicpB17tnYeivRlGS3sq
yhYrtfNBOV2hPrlUCZ4NOyULzwZRfK2Qtq7qUd1pZUdqqGXhzLbba4n3befEN1O7GZKsy0RnziYa
9yConVZTqQU0jK6OxQ0YsBxKoqhG19stnItC75Fq1WFww+QrV0gyUPl5EChmYx+kIF4OVHFIk+Dr
DFxwYphA9YagyAoZtPcLjitPFPeulN0nEzyvwrMPBdk+O2QRM4jRaIAQ94rKsQ+uyIJVTnLvnuYJ
laWDlDNj2c/Q5XnRhRo5RxckIWsP/hxdSuidQ5T06wCFOAt8RnrLl1EdJmdUwO5q8XfPs6uZt9zG
PZfh1OCoi5A+o1V7QZ4EgBa8a4N5iqEgDHmeRSqzKN5iqoo5n73guajduXJRXwOIIUtz9zp17gP3
reYBDbbJkC3kfpkZ9Xp5IoTsGblOSAGRvsKJRLCeIGu2u+GaRO52QiB1rFG8vjQ5NruptFaDhFpR
+NgsgxC6QYiU9wWACv3ApD8qlT96BCrdm5paL/+yIQtcFnWjLn4Ru9w5EmyZKsyflfcLNTOF51A0
+4U6QN0cbQCeyG3Itxj4f6iaWc9Unniri6BG62hiuY5JOVleMTsqhhNE/psc+vGySFJhlVjrBSXX
I4EgxEMEO7yOGbCklsE3Ot97YBLWPXb2euNDZcEqNJKkWhnoKZUZm2uzkr9/8GuZ1VrPNiXzPMql
0qGax1mMuYxhKUG1s4/fYahBBsdu8fguD/nEkCdsxd7o6tvELuVp8PbNwNK5j3PtAHX7qBNC8liw
BF4TVMEOU8MWbOfOdfn+LkUi4AnnVQ54FgN0SIKcYIcaRzFi3y7kGGeEadQXA6x2gEXLb6vk5MM0
KfhnzAHz4ajiF8yckMLCBJHpQnUjqmrC74MphrFuQE2ayk3M+OtAPfWXjCUfpS3aNTQ54z7QyLUI
XBlfepU+903ZY2L1Ghx2GHESB5Mfbx7BDazBNFdXz5yRH1aj60c5IKJCBuI9N/mxnm12HfDsJRsl
I9plm3SBT4EEip0hTbkqM6ISizG5GnozbCzMD2erIFQ4Gwd/HbWcjz16OE0V8s+QEl+NOijpQFmN
GXelFKPwxjDyvzMB5FzOJkYMOHAjpjFGIxoOV8Di+7ApoztUiqhPQ3j89pQmj73l7sbYgHM0OU/G
YqJssuo+56OmRpVb+DlEH3NaO7qsvzqfGTFqhfAhNwYicn1euthm3TJE7fQ+xFR8WX/LQ1W+jNCp
eJKG4Jrk74yF+2s/A/NT0pmRwXa3oXc+dGHRwXRDma27H4ZIY2SX0h/HW1xRZtdTgOkmIwpcBs1D
bc0hoTNY1gjtDqlegbI2zYKdlSO24uixz9n0R+Pz2xG3JAZdri4kHE8OJIBNGHrFq1kUG99Xxc00
E8KA9YwbUqscyDLxbHHHp4rGjjW2VboHTQuQzM6bblO2AsdoP95g8bPOwFe/4GEihZzKDuOrkcbK
WGcLkYW7b3RGrlZfTDYL6wj8GNnV+i+mTdlpDMVA+Er5sgDWnTEC+ZgK6672q4l7l3PTZM45IIz0
PDakduUMb8YxRP7YxBbGsJ7EOYTuTMM/6m6gf4w7uDSwgHqUiasI7NguTQEx44M7JQ6xDoXnpTvL
AAgdWGG9tgIvPsmckrjlAL4J9sWzB3p5UpEmbMsynvgFHSSf+BoWW2IdwjgQzJvXBW/Agzv26oAS
N6NNnpWCVjZeGmZV4QzrCiBlGcK572d/HmjycOcL3M69o5lbPQ1ptOeXxA8bDOsJU3m+Dm8Ii9s7
TQu9XT7jMbGCGINdXnOc4ruuJo6c4dqpsKSxWli9FHbeKu/7/FGLa2eXN+jy/uO7A13/Anfg3Ncd
aw+a5/SQivAXUvNjgu09Gop6T7w49VFhgIMHBn7HJ3aJV50XXHU1x03kEQObLD9GunwtyHxf8Fy1
hcJ+IdINWYYyop3mcyN8GnKzXnlQcJYDEUMl6IucmN8mRTpQ0v4QS0GTXLjMrDB49kPwg1Irsm2V
Kf2y3GyLyPotu1BB8oj7Szs/dDoeKGjcxiFu7lmNXLhJz+f7vz9k7odjFvp92RePPbME6iX+yrL9
32UPUmj5aBIx4b193+26Ax3B+C58t8Zt3SJHKLkI5GiJRy1vtlVbq8+8pcZFTCiuQZFFFzQM/IVi
oCERrVH3vLYGEgR3GN+lebYJHz7mTuevpyCL39POYVVra3QWtW0wlJgjWlL1W/mu+Iic6qL096Hy
o78QbdBxGIyof6hBTSHhqfl/Az3EbGHjACDd5lXTYIgjRflgxqucCldNNQQ7I0EFYCE1XBgyLQKB
lcFkXdhVN+MdzRc5Gq9JlolrHb0uB63vewQBh827U8f6mjPFux9Knx8iD27QFOWjCcaiT6wthF1u
+n2VXxGVPcCk1zaWCPjlZnqnZvifPRaQEwZI/5CD9Nsu6AQV9LdhNrnF8VgeR80JX/LRexyBsN+N
lRG9dJHBlM2JAbrPfylmP5zkjt4OFaX6xMHdSi0+u6jNr8WQlMzecPVPDfBmTYEbLX0DRa1DbEqb
1sO+j/vkoSk5jBuLie7Ine4Yj/Lxh40W9xAAgmDGq6R7JCLQuH1GBFGl7qMaq7xmoDeY7TtTrp9/
bviVqzyU7SyrMPppLT/KIHRc0cbu58XBL1XQFPNaE6DprdPcwbUNGrLJu5eYoSMqt0E7DyGOFbS/
zSWwYElGyXU5T7QgH6DRORaOFRCEGlXIKuONclgA7dPoTUfmFDQOHStGJ6miL3AGDw4n1qXCNLjS
29o96npSbfvegY6C7XwbFPVwrdLvpcLJuK/RvsJ9MvvW2SWpkZx/7u8Fsa+3wi1flSU95recRqGF
MRDBR7UVsfFYkr5z55qx9Rize51s8m493RopSwOTYU13tL2abU0rfLwMo8PscfSPXJT1uvP8dB1h
MNmwPD7pKKruW79gLz7fl9gluQ8/PwKiQg29jyoPwgnKtxFx4Cy2A+vSlOVJi+dMFVSuJzu0Xn2N
kGkjYu+INgAmHlyhEqX9wWvq+MAtlsETMCOey/mbiFq5kRwzhywUD7aGES1LfIQlHP/4iNFS1dlv
CxpB23TFc1DrVySANjMgm48o4NcazvjnnLDwtRZb2NzICo3tvLrH9UbPwNuBs2R8x+MNh23+nRxc
VZ3SaNawu5OdGxqXsrA3vanXl4Ub08nyn0ifHySZMGN9ZfVBtk57VMxs+FnfyIrJXkk0TWj9blgJ
8LbaLpDfhI2QaIX1oALCTdnXHpH53MVpWK4XjAwZsNYtUCGqV5R+aN2/AYrw7uAPvQz3uKbBVNTy
fvlRDIbsJNniW+NY9bVt2GHMZZyE+qzRx48uZHebNc09Lhz55PUvkA72UxqHv4K0UOvEMphPRra3
S3T2KfBr9gsmtVNRtusScSs6QvecOXbAwB9ZYcAGhhrPdvl/tizYZxQG0IK9uTM4xwVgvJz6MqRW
rgLnSJq6wEsZgeKpYB6DCwTw2FBOLn1bqUxzjVgC4fjcqSGmCrZNGpF5TnAE5ofoWwfpV6D/3w0Z
JS0aP3HAhYyyfQbvK7+3jnGv8EM5NvLDqh22ymYZrRbugBGnxz6BoojmLNo2lhfTl1Ai27PXGNIA
C41q+Gp0RC15Yq4JTSIKJ/ehnPz8UcMZwvyl3hhFJV+FSyiMF0fygMJBvio3ZO9q5p954ySXHIQV
pxGR911ui40xIzAlhqWzH1W/Bwvv00KbHGt0LPrYwv8tXOdpbFpvU9ff5DJiSTVTHkqTNSGI2jWj
x54ljkJLi9Fv52ZWfNR8/1lCHLqvOXuqmYGFHJUvVcxdil73flKoeH4o0RGDRJjWY0dau5EKEbkW
lU7voyRaWoLSdfQjkSPaRDqx1g/GY+5bTFKT6qusRo01PFwOCU5zVXPLWc7K5dTk9CzzzmQlfAaj
VqxpBEl/66FMuQWDg+WnSo3wjKg3IGwWULZ0YCX1mvBgXZkH3Qi+FWPjXTpmLFeXZJ/+ghAlO3jI
efaEMF+iso2es/ZCRV++t1ZG/VPb0TNAEOfn3LG4AObvbGerRzQFzc4tPGvN25YEerfJT6WW83ay
xZMFDqVqycVywvo3rsyLobMrjzBy3/e++43pzGQQZ38TBD7dGlu9TZHV7aAwMhrwLf+5IOZThfZ+
QsiyRhnd3RetdhjA6AEAZxPK7ginZxrBvQ5oyLLQR6rdgZKbC3itJY5kOVQC3eVuIdsNb93pLjAn
FomcZL3D1a3CcZ9XFFWjjelZhkx889w+KgQyF8sbPgMC786OnNwzZ2QCAYadV8oZ+1RynvnZ1D83
Jk2qm1qvHFvxnyjtHqwsc9GGBCc2a6QXM9U/jKVR37lctqukZnU2FJ2zWe7285KbMdt4WX7msX3K
3aG8GXXFbNqgLlhSTgTsewKlyYSe00bkbJ+uLZ23MallJjEt//ezYxV8kBajwDt6PU+I426joH4s
jN7kVXa9k0z7Bys1D9Uca1WV5kPTa5gAbHWKzBmJMF1AlnRb1KfZ8+iPE6AIKqiU9k/OcBEIR4LN
ooJyD3Hx0YDOeuINgy5q6qjRBbkrUlf1w3/8RZL68kCiGmPJKrz580hhTP1v5GJyh+H6N+NVsav7
QqbkmkTBVeLUXTuZ655oKX8p5Dasxjm7NJEQVVX6qP3mqiLM3ZMdgV3oDeeBEOYn/HAtvJnAnc1i
HCeNHW7IpWUNhrGVAbKq17meHsOhIVOuS/1r5yEvqtykvLUBK1mTm0Y755OLDe7Pd7SVIKaxbK+l
qL4nBAjHFG0g9y3i5KkeN0scSuZpbH/JqjpOMdZI7o/BXhIPcC1zRZnDNgNLAqT00g+Ryw07vRjG
g1YR8Taz2u7DOrv/QRJLy9t1YULIGiDYuYFOakaDcH5QMs1Rq9B2wtmtQGMN6oqtSkyGUlW92MkY
M4RjIqIZ8YknBhpFh5d1+dTody8SOs1aZgb5XA4dcuNFn5XK92mWvnWsOO+0Rn4mNnPBMubcz40n
tIH9i1QA4opuJoouBwkj67usZSqsF9J+TmL9GoVw/dtcQgHP+uz4b5SwZtAPSDBt48n1H8OBndOd
Lb8ml2HNOkFyV+Ei25tVzc3nlvh3nvtiaC+O+VqL18Z6RqGyqk175eC8twSiamoeU2gbzltSZNan
3DgQEixArLT7Nj+47aZrKjzrn2Pz0HQP86D333QzzB1GTcSIN9Z9IXG5a+nJIFSCOW/wOgSSuce0
qai4BnyMEfxRxNvVN5ShaIqOCGsODLs/dW8WzNZkADQjsM3KXYWCMUdPyFIlmleyJtmDhpgHEaff
mtZ6Qre5xZ3FnSc2n/rB+ypNe5sXcIWmotTWSSBvTdleTEAizPD5Kaz4kOIVDQoFGs+R2YrN5W8U
Si9kE/LqznlIbi6Pwomx5ZsWet2kfwy7duXp3PJjv36iqYR9xNYYd3TrFc8NjgtwZAn+kZahy7jV
sGojd+79BFd7SE4RpFTDZbNZCTZYE7kIVmZsA/LlZ+WmJnRSxlxePlJED3n9/8hSNf9rlqqpS2Ho
BstRy7AN47/G1uZ1VXrtEFdMtYtNz7jrbpwfEveWNJT7lTWWLK94cIySB9v554fL54KW5EvdQwZT
o4O/Mr09iaACcqDlKYkOQsd6JKV4+HkoqW6Lnrbnf/2P08Wfi4z//dfA8H/NC//f/20A+f+HseKm
QSIHCev/Taz4IWqm8lce/frXYPHle36Cxa1/CBOmO1kjJoEjyJEJ0On/zsHiMOD+YTj6/EkpLM8w
DbJa/j1ZXPzDcZje4bmZ/093yDKdc6lJFjedf9g6ES+uI222UNKw/yfJ4pbp/uerjsBUgebbsSx0
q6bj6stV+S+RKOWoNxG6ue+oytXOMEN/HyHYWqsZjZ9ji+uD/onbEIbh/MVkJTHfWJoIl0UhUKKB
CZjuEmlNqNqj7Hdj+yPrZAY1naSNXCZQIXgQaJnxzut6/DzWk3DhpVf6VdkdssQIIX9XA2OVKqpe
GJgyENbEW6dxhDtiSDbE9LChjVLmdYm9auo+/4Bjqu0aIJdBW4ltPYczWIYstyqWrJhrt7oaHWkc
qnLSVTBYyTMDLWM7Wb+hRow3v5FwHYq7JYiCm+dr4uJmaZeCPNAZhaZlv2HaHp3SKn+EgEqy4yyG
yzg62Kud3KKlB+id5DbVLmJXJ842A3t2krD8Vpza7sPxZfKgEjFdcSRiySkC/89S8NsG4Wlh1HNH
h73bNB7WwUi1Z5Dh0UG3EDSyE4oZ4vTtRjV6udEAwxxCMgD2xMOL9fL9bl788cOyAycAu6xkYdOE
NX1967oHHbTXsSvb5E6HAroNtOi+BBkAS5fClnxkRApj5x0h7hbJLi4tAFqOo51Ir9NOy5/K+cPB
tNBviab1KWtd6CAaItiq0fTtspdE2jPetcKFo9Ha5K7QV1oNsMJ11d2S1kbUxeyinxDUxNkk9nCB
9Efyc8SScK0zmr8tC50xIgN26KoWuT9lE8Kb4ZpJ75bGIJKaruSasoygPmh4yzFF8NDGudyMvnWi
QNNzYOlyphS6cd/uC25DW9N9jrXMvpiuaXHnku999AE1dGnAW2PAaLz8mMLrLtVMy9B0u7gwZPB2
YUL/JX0P2IkHi3zZSJnkviCGZgUHstIk3wCH9vIqCi93739+GxdfE8SchkFZ7QzwDkiVsJuIkTSk
PsYGncZQHMD48lDGjHF+fgQLU/amijXrFA90IWOlOub+x9wudho0xmBFVsYutzTja0CmsyyUwsFi
v29pRA3Y+iGRMwRgJrpF84MDu93sUq5BaEvGeoji8cTlFG9MT/qrAvj8TVaAf0LrT904CEQII+6r
+MVGR7Cn/xYsANJVGE9MKvJ9WSBg1GuCGKYkByHiGBBUlYUcQ1pmuGV6xy9o/JF6FV0C0UHPb2ww
AMvrS8m7VTMPaiIkdVczi1+NIvlAzem+MiNA6q0APWSle/fzkUW6gdvDcdXYvG8wIYPCpvBfO5Hx
ksg6J/CzIsSyYTi1RW/Zbh2TRZwuJ/2pZwqFwOXnA2/+tMJGskESxEqVAIzKM56NQj53BgguDHvh
bYnfcDv7c5hHNW6UfrsDUT5q/kgmbrLV4CGimpp/VTcNXoHwMBGYH7zSuWFEfWKWrhOtmNsPftr9
8WINlkuJuN2LnPohLVvsERst0cRBzMHjBTsCvGhJBqDCi/fDxExj+UqNiAwQ+wFZFHNqsvLBirEc
HBFW/XXz7zCQDAUSK7wLwZx8jv0EwcM2/McIWvPOTgdx6Y3yjZco3Xt+58/2kuKLo0Xm6isNC7lx
iF3YFDYD8mWRq7XOnzA2K7qDsVgvy1zq+z92ZrT0XuTCOVZ1NjXLu4sqoziPqS5x68n+DW33HTa6
mx0ZxXXhESFE+h5jwoB6U6lzkSbeFne5cy9dz90G7Gs6Myi3y4ZLL1m9/zybrfKiS8P9Ye0MdXjs
YfIs82Wnr+941ib2Mz4UvIAmJSAyrRiMU90goPDTKcQQXdtPhZ++D0mCjGBm6oy5q13BePnTSicp
chNI+4CXEGMecl01D9a7qQW8FsXeQYYmgO1yGs/znLVsg/qUJu33sgGupct5t5zefR40B4vmw+qz
7NZVYf4cITCEwnefAaaCzTtGOE+AU3mqqNaG0JuDSWjQQiZfHkzbd/ee/oY+uLPsuxHDfrgWKGog
5Yk9B8hxgczFM24OAhU3uELWu27ZZ5e4r6pEonCfQV59l3eox3yIvU1gP2V1+SKzVp3KAWf0ktm8
/PRBi9mHMBJSn8I5zz0VfXV0hgl5tY7KBy/Phijh8NqSsyaUVdwvF5+bb6eCI9kImq+k696CyixP
lqeh8+mpgME9MQkQITQYTLheqoG+7/Wzm9SCk5GjcZUURfYJqfBqW4X13bUgs+3fmcNWfTAjd1M2
IBrLGnFkAvlyK9xB2y2KgNIlT6l39XWHIunWClCiEs7RO8mE5Ahhn1FA36CyR8MhMZCPCN68Fp7a
0zKZw/wzHjUj+BjKh0I3ujsxv67AMzQoFna9B8XEM0Cww0NsMQdEg1jcjfODnDQ4qmLckzQmXocw
+mWUU/WuW+qMTA3PI5ODU4Kz55wMgmi6AYE89qDxqQ/1u8QbJ3QT8Vj/0c2TDup9F5qZuW8SKe+y
CeLQuGWcHb5Jl4AchCyYbFyfSGOFqsBNYSI4vYcLBYkIVH9YwgP0JswA7u8iKrNf/+kPAQQ+Xl2z
3ntSwxUDMtysfbXzwiIDRsc5H84PiksEQCDigXFk6B369j4G+HGph1jgLzD7X6H92RXFbNKz3z2Y
0CuFbezRjPnKKO3jI24O8rYc0NEUriEFHJtjgFHVB+QfyOgj0mrha8eFvGhAVFoN9sg2BXuIOc8N
l4f5UzEU7qNW1g9enUNRCex3tytuZYGlXETqGSGSeiYB4l54vnfn+4ww69QpT7ken7E3t09WOrX3
Q4ZMforq6OSEVb8GHkdmAGoANYcumLn1i/eWZ58A9jTHwqTHpT4l1iW09IPVteUWGc7ISqwHzAbb
fBMysrp6kbLOvSyfA7MIN8t5F9ZBsQmTYL+czMZ8PLfHqemucZjlb5qe4PsYzenBM0cULrgq3QTS
hmc6LxHJVJbm17/8LvfXSujmZfKn/uKbLC2DojlQNNWbYRLTLdK1z0kh9VWab/+pidzTBUYBQVDw
FT+NfS1as1xR3JRvrhETx8obQvbC2A3xWH2QE3SO3JJY8Rm39H+IOq+muJl2i/4iVSmrdTuaHJgB
jAk3KmywstSKLenXf0vDW+fcUAbbGE/o8Oy918aW/F17AyEboJg7Q4XGxnRr+9Ww6LYtQ5UDanI2
9IiTq0UDeNLIrjxJoAjKEtnNSqJhlyDBr8dJcVquOXAkxDuR1HrjAv37wJz8wctS57eobHqeemrV
rSYE/k5CJLCxB3+GtoWjU9+r1ms/xxF2NZI17c7wTmyMr3TJGV8DX4ZrFj8qesNwcDQZUFXC1xBb
W9rV6nAHmXDYKMA1CTfzFb/Qk3i60McB4qA6OfevUkxw30683ixI/s3upuixUxtlinMbU+C59oQ6
88KPWeEh8Y9FOVzGtqnohG+xXlQ8hLUY3wE/LjsC7UdHHAjn+1ahDff69cbdhabGyanvkN9S2nLa
wSwB59TmIcfDGyykw32BprwrfX+8jX7t/RQX3Vl5HgaN1aCWBvDCcPaTL/pLB6N0W7Vz+uixI6zz
sa9e+o4to46a/tShfwYdkxZQsfARlkPz/cPUZeDkpqbbwh+jv3BmJI9rlM3A12HelfaD71hy2xmC
haeKOsLSCho/u8HX8ouxT9s3LMrPjW39DuPUJfON78dK0wouAwNPD0QVhw460zsuWpnRpV9z2/3L
Ytn9ctnbVnaMnRSkh3sRpmQO9n+/Wp5YNYv4dP/6//8JoFJ2IwS6v9E/xTY2v6ocJTVCoKFhfGwq
FkvUQTqCMwN/v2XpPVN0TF2mOZS4innQvBK+ZCVjyS1pkhVHBhiUBvOYqE1oqI5JQtxPXfUQVR+c
M1aZVk9/QROSai/oL3VmH0NQ2ixTyvbxfgtNx/KfMWN8WMcWJwWv9bd1Og+/uMsMv0x92ukQTkCe
4sp3Te18xx6WIhUbVYosYN1XSRef7x/wS8dnAj7/ffrztc6V+yQr3nCZYdPgpXhUWnPwXBoP5uUe
mdgulnkjO9MQHgXkq7rtXVm6fxBRCnaMIqg4r4vgR1laRrT3s0hSRNZaS9nE1iyAwWSPER7P0LrQ
WWFd6rmyL/dPY95gVN23K930zZ0vbc4nMTa6JPT/lnHiHVz+1W3SxB+VwS23kd1yCMqSXY58/UrY
+1hHtfGHyT5+PhV+yowI4eCLdkNu1Nv0YTkANk/nK7kZpt0PQK6NXxqyxxM29x+A5P0zL4Oc1Mbe
rpL4/p2+7249/Ixzg9OkmVq33sDD2EwY/pt8AM2PyJEGQ4NwMFaPGfUI+1A49EgCPX3IRmfzc/Ja
Jgll0/186T5NKIoQ8JybubDucmNtAVt9iqLiYxi7D5440Gpd0jyHlt+hWJtdYMPleJ4Nt3kW4DFg
43KFyZLqSdcl1pQWZM/oZ34gbH6MzsN103rGL+n1BlcCMnvj0J8HkKkrd1Ttrs614ilO4StMHEGp
iVqU1jybrsRr3K2KLG3Xe9opJ7221Ufi1YVlHULNdJ8Hv2CzdrIqulHYmZNqiCIY5vPQPBCGCvTO
dP6G5I5WtK11L2VZsraTZfL96Q3X247oHHORBParCMvf1QygujeWzkTKI5jxDjLGcliUb7ZWPdjA
6UrLohurnDC/Lw4NK0+slS8NEDjLUDyuiStEPdQ5Sh0BwtFsCP2fKG4U5TsMLFTGIgi9in4hEKv0
mg6dODZjWKzKGRW4teZxG41Y8K1UcQtqY7871gp8eG/VVH+gabvoRkamDVctLVgMXbkuyEtIeiXc
4dM14frPPSY5aJzQCyhWkHkZCAbeWvXcRsYL4Qg8KxyjV84/LxrX6K2vgJKeixRTsBP+ARm7sfDq
YMSrz1B00fYLrvt2+0Twymmxypm2d0pjIcmZQF6Nm6c2TnG+Ecca5CbVMvoSZmslBoAHQIBiWR/b
Tof3nTJeIviSWHini1l8pEyW/VS8MLB/Eo2ukY/DThk2v6ohMU9aONM3lGMEVj1qS730vGHrEvpE
mh8fAHfodKcZI3sxj8wJ9seGuE34nrtsKuX8j5sEAX2/i4PGmP6EBbwM0hqwlxLfu8yK22wHvIqh
Hx7oaEguef3XSIriopPPmmxUbfK1Z1efdbo4z32s00MpH3wT2a8UqFqTQ1bXmLHUZ5YNocF8tEbv
IXFNiyUnRFHrt2XBOKok86ZZI+26kogItRJAQ90E+25XP4A9QWsG9LHHu5/vk166DM6NJ8YqvDpC
95XgM3d+o+2ocFDac2tnHwkpXAZ78+9IJKwqJdF+T4sIYcOTJr1ZF6F+9SNpXAdN/2ydQh186aLV
DxEIKMzkepX2FxFpu6ymTRHL9tlnQzljXTmONQWuijegLOmmLTJ9FTMc29h/AWiKbdom/LDsdnQv
PljurxZa26k3zU3l6eXL6EKn7f1H2BP+V1td81lbeT36UQmAYwV6bD5rphPYxGVGXBaHvGSQ0pAI
SUG+0PYxPuYpzre0G9dcWvVVCz0SyvuTMGKMDgO+xl6OB9vhdskhEPaTUMfBX6p7Kh/0SU5qKhnE
Y57QNCXgwe6nAu0umZ8qWjpXRbikKpqDg8ZLjjHH0zuarz6utV+ZoAgHTSpCqiDh1sQwP+uJpo0O
bEUij1HtVseZSvqNDzmd/4kR75ldcQyxykcQ6v+4Y/xL0zFBdwZ9akrqE8QC1QtZgwx8Zr5Wy1Mc
wWRJkXiAclrItSvLAJri15KbyFQ9ULdwHCR9mnQP7+lD2nEcTh4RDtoSbKlOJGbVMnoIYkYgmLMs
waVT2bsGd0TQLe0/k3HW8UOf6kLOBBx5ROaeBHaFRyb31L4xwX5k/QjDzoc8O6VTdRjCZqcL758V
MTlMUgPqlKEDbBnjNym6f+ZLOFc3ujyrJzER7nWKXapEuqoyxh0pgz7P+g3WP9os/TIBS/mRmNMG
nFG5aT1GfaZu7VvDPuWqO/k0i+Q6SXUr5JTPusA8GRlvBG5AGVP7XJrJRxXH+cFvvZLJU2m8Ng2u
nzY7mlFlQlqQVz3Sb55nfumSmuOartKJFI+VIfyWZfE0JAmOPq0uj3NEirzQ0K8ZujFC9hhlWcVw
9Dz1EIEtyCySmJovdpZrqqMfgTtPe45BYvjLFtWuRmVeKUJ/FioxTmUqNzYJ/X3pfSSU7u15TIzg
CTbSEXep9lGolseXwNcYY0kyW51pxeR6RzIPb0zs8zVMYlg6Xn0ChWeQnd+iQJF/sGubQ2WV8c2P
7Ww+VM38RtvrS5gl/5bHgAqs7HUyp3+1DhmmjqH4Tnl3jSbtn1WI9FJapBkkg63LEJmPJAAFcxAt
gdkKP8V/QI9vzhnVOww78wPTWMyW2JJb3zYxEyo29U5ET/aNDLazTRKAPbIDmeZPzlVkUMmxx2s7
Gzc3tkQwqws5Jxjnq6A66TjG7XMjl9yZ/zs2zAfIrIupHuiR4f3K+uIrHewVuIeWWmBeBk1rIKZK
AhVYVXcMBzwGe7w0iXVxXKx0fNfmazxTetThyPVK/xShlK+atPg397YImoqpdFfDsKF5VW36rJ+Z
rQ3YNSYRMofOtWOl5J5WrX6Tqelf5aKC2mWymbzyRpvsQ0qCfzeOCk9hstE5uGIiMDcwfoAc1oCQ
VK2LjRnKD6uxW26qxVOeYqc1wQqxrHA7VYL6kaqe3qZiWMW2BTjMR4gd8cSBfGxuRU6KaC7t86Dc
a69jWTOcg9l47JO9QdazbTCm1fa40prsi3k9ed/UyoBbiKXlyJW3pBweOOv+KeZhwdJTJeRfs+Us
hTAMWqIdYIY6EB5mgPlboi6EOjyi0XrOvLvxV1QF2ucpyZaxiAc+iZSJ39cayblfapb5xsrNF77d
a5mXDXYeDILZOBobqeu0n0uXmT8n58DsML9O8OPWiVf+YUn5rCfQp5FVrWmo7AONBSXoxPA92/W3
8nixU7dASiQF0RJDUmrN6qOe/XPIpc30/OxKqQilo8DbcOLX+JGj7nHOkRoK4F4MXT5Q2bCbJ/Z3
NGLGixMDB7nr3CIBu39KzHeXTYzZDpxRLRJw7grxinnM2tXypZaV81uX3bfFbGyLUXxnASC9VrK0
tzxm3/XMFKcK33Rl+AfeJC+uUVdUNlM3gzG2DZjIiiBE38rcIjzWVbG1emmzTNAU5JQORNWhJaoI
2BE6HehwKPyekVEjYjpfol5ssOa36xh/8R4wgGCUsyEm8hK61rFrZgHOMSTm3A7vcSU55UZ0f5iq
oZG6+1XX49XHILmtw3xaT332wdL0JbwIfImbPbXV2GxmuAB1ApLTG7fNhKnVSPr5pY26HT6NR4Xh
9JyTIVuTiKow3oPRK4I4NVZVp8jeC2p3HYGFjT2DCWYvk4O2xDz9anhK4m8oLtwcYC7TS7FJmgKq
nngfFj87FNxqWZax60hC92ByieC68WFuNP1QsvUP3ZDD8DGv4C/9g0jMrWjiHtKvTwlx2YFBk5Pa
8lOFlFKRLdfcFi8i1v2Yjr8k1LMXZd1wnPXHUjrlPjZaBLQUvko8poFHrGNyLfvDdotxlUTWXzJT
tA5nOkaBbajgh9ptGm4KNEXSgfRi90X94XLwxI+s0rWX8F+Wjq5Wjmi1rRxHHOwGyNy+OiSEh7mc
MPS2daiNRXmdEKuCYlgAf37Vb9B5mRfhPltuEE5Vx6s2FNhl+u/Mo4m3onZ3M/TOOZ7YeF1SD0GS
SYx49Xks8gOZEap2huhCjcMfK2WAmUdd8Qhs6Rg7DT4Gc+J9VAx7t2Usg3oiLxBubd576n2eu5xM
K2m4yJ4qcN/RJ/WZLCUUyIVGm58Hw1rpTh6zhBaQARuPCR7YiiPGLpgxjf8+VuFw5dk8+00d+KyH
KGbOTsxFDT8bKnNbFcTyM/8wgb0IwuoGtTffDnp1tZyxpvxIX2O1haUn/CnI+2oblemXSNv6loxy
K7NJMCpoGnZUeqsnZ4op34kolhd/zUgnCF4yYqOmCrkNAM2odY9aLJhlFm4VpC1WjxBSJX/PGVem
o/EbHqZKqRhCdGp6W85KRYuvVVOd5JpY30piQCdoO91qNmFx644RuDyX9HL7G99kKCfFtOacah8g
GBOEBgsaEfN15wYeP310E7D5IrEedBsJSxudmdPBoPPmSt+tmfh91vGO5YpYWJG/EtwpKfHTm6Nt
EkqYivRoxmTBxWJkchpwUbOppzu6K1EI3ddGt/7laRRkjX0b8gr0T5g+xImGhs58QpK17gZiqK5T
P6chR0U9nw9GI181DkhEIbDiHVyDkoMJfqHZDqyFIo7xAbdfgLfaTVKEyVFv7A2VltMZHZmhzRia
+M+H8axMjfrCZWOcHYs9lw+YfoHg+dGeYE91qLTi9f5l3Pf2IZsHOBS+dbOgSm1hTHMHAWp7u3+t
EjtXwkldxaTvNppO41ziQwzXJ6BaS+c7Wj/nlTnm3spnUo8z0NLw2bU2ry73D3PWv+sQ43d6ZMpd
JWpewMD/ngrXbo9uXRJeXz714EzdLCSuKlG3mT7cV3eG+cz8ggkWaH5OXd5AH1rsrujMQ1AvE9Tn
YokpZ/2RnIS3LuTAnE5jxSEZyR+rVHEiQo/QGlMYeIJcDgxTQsedyxCsopFz/Vos99JJDT4V2z6F
MEFcFEpmB4Zgnit8UIuY3VRDCKUh2vx8O7/DVZDBXyYpNQ6vJHY7aCPBABcZX4PAwZqRBPc1i2Cy
EtHFiEBywKJkmw6/i0WBpqiqvNn2/AFCz4NKAI0Q/c/Z3h3TjLs1Lj2Wwv1dAMa1o/dSJU9Z4Q8n
qJ0UHi0JNcabjy5EGRqVCKKJmR6tzqNs/mIP6XQjjfUuF9OtD3vkyQy/F3uG28H9lIvXOSJBmLrG
lj09pHpC1u/NNB0cPHW7KL4LPz0l5GhS+3EyoxuH6k1syITWF80/QchaDZL72v1D3ItTVEU/NsbI
dKOjbnlQwKfuLdKj4o+yobvkpv0CFnUjRxEuHo5VMpb24Wdsij2a7aqNNhyevUu6fBDakJ/qSO7r
UXqEWnUkXpwrz9ri1VBJuB+0vjlPiwIGG4II5dJWr5J6fX8V3r+FmUf61hi4A0W8IB9UFfU8e2IM
FC7xjeOTlndCxznpYjF/To5QQciZJdyafm0cqyVmfv/wUxTH9CpftzWR/h2+EUY6ZuOeRwtHBPA8
iCUGVgamLgjoVZaW+3trEtH6kCCL6XKblKx8i7dgmkDKa27/ZdH9vBWMJ7qS4sF8CZsRXrEfknFH
1wiLeOyMXCXaCXK3J/31/TveP2hMPNcybDho1TCfEA3p5/G1gm7qkgTKBADadC52R/krxQrA1aXI
17EwmueUlGHw8907qpbIuRvbKguNZ4C0zAZ0b6YnV/I6ciVJ0vvP6+sh1Jj7dCm3wZbeH3d9edxb
IoPWHMTUW1R6y9l88YXMzB1dTx+PpYeJhIsOW1cebtVEQkK2xCdsr1xG0xn/b5OqktjZJ9OknmGi
HaWv6mvow8iEcGVvu6kk3NgOBT00Sv31U1TuSXd5t0atf7JHZsK9qIdj3eR/o76Re2fJh+HrZ1xc
T+62dNrmsQ+jfYir80K5qUXQYHlgc0y3Qcy9/yR19+3+bsg6mjk71PTg3hhoEWX46Q6U8Thte3LI
Kw3L9yUjZrb8KzY36gtxBIpqs/Pi1ztzqcF+PjRPP6tlp+sUQOFIl4uv/P4hMkm2V0Z60qaZ38wy
jioRzVBjH4FhhZZ1+flVGhH98vLN/Tm4v1zuT0SFZyKgEwu8lp5xj6sZzBEz4OXoMpnyB0Goulxy
EcuktnOcmf3Y6MxrExf/3FraD2L5MNQcolyRwgUS1qPm+GpfuFl/Qh1jum1ar0LZ3Wq0evtStPa3
qTvjDoUg2fcwkRH0MvAEPs5U22KwNCeutruXnAF9Pwvixc9Du5RnppWL74G8fA6ZpMU581PkyDSP
ifox5frS5617zTsGgR2KDo+Rvo47wNCGpFWhBCHJSlV+lp5ouUs2HKSY9VLPMWVbrG3VUWgaOfll
cMtx9NwpNJr7ssuFLjv+/IZoxu9Mi4udU0Td+h48nMAnkWK1by0bDQyWx2GYaVYYZ6JZIcgcYnv9
WRqutcJto++NojRhOfuMXrwChN3Ay1did6NKLYkP93Bnv8j/SQnovnVobepaudPsRLxgu3jCHlH8
lXO1+VnkoNa9KcPmGmbpEEjv+snPZtLadXQ0KLgLBtu02Wp6HLOUHZOUgGKdhs9xG3Z7ZVDAiCO1
oiWdG3aHG5/D1jJ5vicCRkcSmbDd+LE61K7eX7SJCK1fJ9P17kO7e6HkMNprcAkAd3CLuTFizt1E
ID2dlGnG8owa+R1Zo/b685YXI02Kafqlomr60N0S3S3kmvKj8vgmOLC7q+knumlZtywegP+YhzTP
tFfzrgW5cfmleXLreHr+dK/MWz6LFEfzdHCw3izBw5A63NgFY27oAIrbbrw4LjUyeVmKE+bE9WAP
5otyvet9t8TG8tPZKot03MFCQZVZpun3HVMtv6LDRQ8yzexWULUJJY2W+QFaaTMLAkv3A4GyOOnd
l4j7G8ZQuI6EVverXI9tDvjsLvcPkHaK9dCzbbjJQOKl1uVuNmLjZTSLpyiTw1/4KE/RyCTOnEFx
UizRGx0Amw7I1P37z36hceeMSXW2KtuFdkUGZjmTTQuTrMtcMvKm+mPTxVLTKx8QhnYOfWM3v5VH
QCtDLFxm+2aT3twlX28RbJ7DxnhmfPnzX6ZhQu3Nfvr8WcsMZzqwWRKevy8Fed/tewINqR0uTGaZ
v1cJZZJTr/5ybd5adj++3F1F46YT8kjtUPEXjNuy4TI04hkZpgNLmX9QrUvkuAr/GVHe/XY8Tb4X
BaKz00xYDwduAcKnUZAAFexizcHD2Wkc4P0W/CRY7uloWFyOR3zOvxJL7TouzhuARoDnvXPflRAF
8uZZMw3sapPOw5UMrL0gv+Kdmi8pm1KqxVuvs5oj0QCu3CNXNhZ/FmBHPZPcrLf3/H0yYiWCxXww
CksEfWz5x85W8GUzHDF1NGubyHJwUVKscc0U2baqCOetqHV918Jt7MAW/oQRFYw4J9I2Y0IgbSDG
ywYiUrkXQ+Y9N1b6p9Waml4JqrtH4Pdq6X9zlPzMEtc6W8bwTKsSGvGSHskmONXYAZttoXVvdZer
Pak+iTL1VihSZhSvZPty+RRsz/PE9OVy/xky133LJpcmPeG+34Vu2xDyYtH6dR6q5LOy7elN70uo
SWn4eVfqXM7o60EKbhHMkW6qUR6GH4YMSe3VD6WAVoFWgd4QGc4D6eRF5xTMzFeGhxPCqZz/PHRk
zkAlVuZeK6Y/9+xXzyvpYFmKdZIUKWQZuO6d7m9nx1U8P/0fV4vmvQb8/0DYR2ykBalYQnWJ12E0
VZv7kSAROURggrhBV8ctxhBJcZX/8LNYxuNtUPkvJhJM0ZZTalXOLeo94p5QNJ2qhYAQ/uGnNo5T
Gw/Xu+MxTW1cTig9u5SJ1cVPIdLhiR03GpyTq1vZfw0mH6/MTOxDo4TG3u8fe821Domp/wbg8GQQ
Q/zSiuhFhm7+uyjLfuuJPF/phpefLdPf62kp/zsF2WbX3PTpFd5d8uagExmLJ9CEtb1Sk0k9nb0M
wJS9vcverCb+2vMKSQjX0DBT5A8/OIlllUqWx5Fvf6SWL1wbVX5z6QM62l3Imp9ML/FczJ/3aoFe
0+3VhMlhy/CxfHJ7QlqzDshB5qBNOdgLxTTeaErrBVAgmjmwN6CFybMdUhUIRSTaMYucT6lwKUTz
PHlr1Pv9qoH5ub+Vpq3fRDQXq3jJp8Kvo75S0/+qu9XOL6pdN0XiQueqd4HJ7F1qj4MkuGx6lvoe
eo/X55t+vJYNd2GICNwFakaHfbH4Iul4WbXCuNK9F3hT+I/SBlwNmjBv0DBwJAC/aaoOZQTrTaiT
joq9mPyMYe65XjMT9vtHa5GrPDT6ttF6vJfDNzK7ptcltfSSq0jo6ButPliRl9+c6Mk1fAazaDvg
wm+G28/PY751lioPi571ytO8a5uztGKi2SoGdpuipXQpYvySJhBk2ilDlUHKVLbDJRu1HKtnnsBM
rJM1FaqfWBzG1eiDyyhyaPRIonC7qH73uX8dJl+ZzLOyS5noK8cd3zh/6JBd/AuvNGsXeR3wQShB
lK7CQxrdag+hsT768S1PUj0YxcILpnGhi1waemzzu+2bf3XV+zs9Dc8R+AMNpx3tRfiKUA7+uLO2
GwaCf2k7MKONxXvP8fUA3+RkgvIt8YsC+8/kvrSGTRx5TCRptgg62YORc/F5IJytkzB5rvP4yOn5
OnnmccCLqM/JyEDvs6U+5Yh1emfAYt+Feo4hmcnzysiKc87RDPPftx3WAof87Aa1LyF5bfi/fQvD
hNxtGLfOnx48xd3fsTUKKhIfkj9eObu+tM+2aY4Hnqv32jHClT006YFo66EfHO1pYTThz34tnFQ7
O9LY+2UXXbE+Q66YAzSdgxf2n8XIqH1wDeIGtWoODW57Rt1iWaaZgsj5O8qbKdBNcn6Mq/ZoL826
qZldyzjZTpluHHIPOGVhPZNkW0xgZd4SVqfytaE3eZ9SI7EKU+YPg5E9VEpR3bBo+hLrlrL0LW5P
TgXEFLajp9kbfEQ59C8IGHTxRg7vgkmZazK3IC8wmAzMa05DP37OtR4kNfUPzAcI/fHqXuliOjWN
YW9SwROcSsZ+rKNMG3E0pzzuCyud5ixL3oa5yXlqCEPoy4t25iGKgTGaaU0Dvf/sljaVgr224VaE
ZymePzqaxUYFLNnAimRqLp0ncj969W3Sd8yxJoLvskNojHK8mD4qxgN3jnhPnxY1V/aLIvwQFC3/
ViUanMogJmCDuJc3CfeBcU//gWmFqD+hBPJQzlrXXHGgZumoAnJgYIFkgoJmF49c04G0m9gFs3La
xD4jaZVvM1LV2MDwvs+J8zuZ5GcSLm4FZNaubb/yyD0jVIQ4zyk40ztAEkle3HxAi2MavWWM3QJs
8v9wRD92JcJhFBFgRri9scWz9pTpn9qp307z4L6n/E4swHKSRPM3ZplMp759pIyha91pL+muSi1n
Nw0uLuIQ3Uj1L8Os1xBOy60xs975NY1sDREM+iucb8WJiUBM/uR4TrRTnlkH1F69do790qc177Jl
28iKhU3t1ntcpkFec3frqXGrrR4g52xhe3bcT5HWa8Y7qC2GWhlWC+tdRe5uqD5VM+9AMzBorIWx
gnllUys6bXgHZPvQmNY8/5JcHpNghhhQqHZRRP61NHZd02jHqXK+53nemhW6MovOHIM2sOcJfKST
WJsKdwISef7LZza4Idb7GwRjBbVkOHlODjpUs3/bwL4w7oFv7Eud94Pt7TCOPWQdZAnNCUfa6jDS
N7qzvn+GHfta1yjsZtXik8psBEyTmbvT7zlqHMqp/dR1tL5yDjlMW+RaYExZv+b2l0tRJ30rMLCQ
gRdnLQSF2T2MLlHSJg+yPyrqLnSHwjyD7+YrUsCDXh4fu3xObsjYzzIOOVPV8ZnjTAMQOvyjQ81N
Db8JJkXdMbYGIusdw8lG2Ger5AYt7GLcKNf8vVTZ9fNIg51LkaIDazyKr1qbfSBN82IvVL1utHHr
F/kHxleWzjauKfvon5O5gfxl+je7Mb5lE2VwiJIbr28ICLJ6iyEXWFi1jsJDVii53b2TpwzqpPjH
a2cKuoY5Y0p6xun7cT2X+ZH3662Ci7ud62uVtwN5Z2uEok4PmkNhmybhyAoNCQopiy/a57mBRMp+
4B5Er51tMK4rOkKGQIwRuAxmeVO1sBzM4p3/FkWSwPaDyi+fp1CvMME5Qatg2xUp1WgM7ykfKn9j
0fTA6/C2NNNo69bavC7TztuU8Wng+7Q9Bk4YgdaQPY2SJLtlMshpzXIrQ8gaWH7INISoW91Dint2
BerDguNHPV5tOXtZaBB348EFKBMS+ozlcimGAMQb6QUnAgCjKnrK2ZfYI/V5XbFEuGYZVHWrmHjN
WuAxVPdGDBI+4zpMYH1A9ZksW21d+Bj4EDIfaY38HAf904J7QtHQGXoEfbRYjg+erx07HVKf3200
an9WtYEIobXYXakRo1a36ACdVwnOuOkdZZD2tLrYtQO7sEi2cqyHUyMUKuk/iqHIRBlI/+kgcKIL
mqDH7Mglsw2yZP7yZJRd26phKyXGbExJfer8hARd+FBBwMycOkNQFw+6ue906iEUNS6TrTYwGAu8
YOZzO3g0QcwYoLhWphY+kjIStB8ubbwK+7jVoHSIivuOBSLUE/hG5MxRyL7N4PM2Hf3EqDgxr5eO
SEOoaSvOqhYvk37xZUE9wCPabr2eKY1xi7OyI+ajg4RqDqU9lodWDX9tSOs7297YhbmFTPKdCTNZ
YLc0wQ/Wg8dDVIphNUMwAESFwbZMShU0XXrgGqBxeDJBtj1NsfEr1NVrV5AO1HkHr238CqtO8Sfo
nxJ2+qu0WnUoqIzKevMZvcdYty3nQXxoK1f12IEAgMOLfSMM91U0cQfgGsoHxQnw0/APYgecgjYE
9zK/5kbFDXnxehUWmo7hiV3Rh8eOFpitlswc6y1e6HT7DsWxw5fR9TF4s7Tkzegz7ImaOVmbpvFZ
OcXvpsSzPmHyalJ/JxygJEWPGdkHI6tXoGkxUbfWdMDbHG8pL3dHZ8/zjIFEhme8wkBSI+M2twId
K4E4DvrwKySkhQP0JXMtFun2XEHOC6yKxs8OZ9HKrQ36PRZ/d/m7DfGbpdlr1NhXAfF+zRR971rO
izYxbiIV9zHAY23pCSEI/ejFNIdLRwZ9H6+HnHJAGEoD+zA/hoAGNwot2dPetoHSg2Wb41Oc6p8s
7A1ToBff8gkHjOrJrbgH8qqhcZXObI5r3NAMoFBPyCjZpD0aY4icHD56HlAF2paMuis2ENdQfMaX
1m2jm3AtePj7bnRiKlajILdMEeiJwNeD6r+doPqnbfXVm2dFLQNzV347qeGTlENOkfysXQjDCVYk
mrZN6Ng6GN/WNLcFrOhNnY6fnlkhDgqXv0XVrFtlV396zwmO087T4njXk6DAFrjzkvqD1Q5VVFP5
scn0D5SLfl01BjByeBQhwMZtRe0gvXovBUFY4QzdOe9Z0Zjs2uBZ+DfoJQoDUbiP+eCfRzRqU7ff
LV0KClhm9CtaVhws9yxKVJk1fuuuEsLysmovocCf4Wrq0yziEyNpA1KxEIsRdGORZzkQaLxakTYd
s2l4VDrqKv5qjqKMN1bhshQVtlZvalR4vb7JHF6Uk1G+oJIB6YJWIeAzJi2n3B0nw9ODSrMpn6HT
uEHxZVOa4zRbj171pQme7zJ32m0WMXTOWvdYDD3ceDsbIQnRKW3J6tOm8J6HDSUxktbTqMd/w9Cm
pzPr5n0C9YjRz0HaWOpmJ+E5JW67UFjQ5obqwzfqnohK5gR67SyIezK3NilDu4B4Z0YNheWUCdiL
L3rWHkquNPupxv1pvo5y5KWtqEqF5MCVzJrWeUHNVJKE6Kb+Pg4HiCz1K0XvxsYbvG0f2ZyplxkP
yt3NmsTJNnof+4t1hTOSbt1hwoTq/Rv9ocY9xGo1K9rqY5Jdq5SizYGeCMAZNWctH+6U6aRq7z+2
NYH8ir9ZpRZvkGLV5yOYRwtXkxkl8P6ROyMYvAebC5tPX8FJWz4ozkkdJ1VqXpMv2saQK42xWbe6
e8IuAinHn1izC2z22GawA6Zq5+JcCOIixFUkAAshanTTUtHEykcZGBW7GD4SkPmVn3MQ6dc54zlM
Qwfua1ANkIzb3oYpOx+VLv7H3ZlsN46m1/ZVvDxHLQA/2oE9IAGCjai+i5hgRYu+7/H0d4NKV0lM
3aDtoQelDKkyAwKIv/u+c/apd7baMSWyOgAqvwrz4Ydix8uks4/bXFllM51y7JFXFiY/g7MAuQMq
SSKQrIUpuX6lBfga7d/jaLvDyEiFTggvXTzJAhAzWXaP+lQ8+o3mUWLcpg0eSsJu5jzYVR2E3kGP
EavMw0ai+y9QQkSDfxMYBLDVwdeZE3NXZscq5F+IgCgNokK55L+yEECdKckVDaVyrxSQmQ2/v51A
IsDRAQyK7cHlffYoXaVOoVrGtn7uOONYRBfRGvJ9J817xKvIkt3cV5iNqHPS9iVmpgEJHnc0+9V5
Mlai9F11EdD7OXFaofRgKviIpzGM3VG6lThjLgkg8t5o2Vm3DUnZqs7LbijsZ81vCsezFaZ049B1
e0sQHJDHxmttK5QeK6zZqBTozqwESOzNJLDCc3II3DhnJgyidJcZdCdUqwUL2D6ZmbnU94Z604v+
1S/bVzMimwFbCtFKvU936VuvGh3KMBpm5rqa6AvGk8oM3uP6LqlNbvK+QxCi6RZMSLTUakPD3/qt
snEgwkvLDstcfBizkC1m+RAuh/MWI3qlBvOtIsYUwqW0VadOPnSIWN++lKN6QHCErCJTVQIrv/kN
3k5Oj4fcGEjjxUjvwtcl/2Q2bvF6fA+EYa3ToL6pBwJeyGM13JAVIIGt19fU7RTrnjzJI+XWcKe3
QeIoqYZD1wKRNIEhPbKncXPi4lkl+z6xSf9kE1PASlqZob8heDpbSSEFxnTs2X7WFluEBk1X3TRU
O5sfdoJWoKK8t2rUfkv750e/7KVrqXz17VI6RGaBUZVEJGYpsVb1vKVfQ7pARc2TfudaaZqO8hTZ
2S1JbFQ652Nv0coVnEr1onmOfPKMbPEQT9odidZPJsHyqwxSgpmo+maexqd+yV/uW3lyND1rwJOk
a6U1OtwX4S+RRxkhtChHUSvc0aqCD1nY1ElNcaTxQszIMHOJvHts/MBNyZm7ye3xe9KnpmcVMGuL
qv9BX5TYlnzTdZHsaopODUEB9QiuYRfgWAKrMle7MPpJbCGZDZEMEakwgeNvE1YGt2jQ1QgpSY4h
UMKJ0gYx3XcRGCdH1ogOM+rHpq2sG1uMrEKcaKD0uTg77+GxEe9pb+C8r5OppUbIOKMkgGi8VUFj
+gHvJqMC23+E0iBC8qhonJfLx2Ss6bemBMK09Attc4Qjb4zBTYqKki1cjQk3SX916tx4RRzPYKj6
jdFqV3YZPdTlSDpiqTzCCM3b4U6Kr2mWV2xUq3s7SZ/i5rbETHlbdnymvCWupOTJqy5RWtJMdtdA
/UN7ikhED2pEgWkFY4u5haWbwFm9GAkuHl6kqZk3epbyGWB7osMzI1TPhRuFOgHDk/FbDx/a6ChL
2S9N1R1EqRU+Ckunrlc/zUEqL6OUJTgmIYTN4IbdNtm1jfWKJZsVBWkoGN9Npwz1PpaBbRMcNLVK
h9Io/yZmsniJSu+OpVp4DWKfVWACwvDn7o5zSlQZM5oC/hriFAZih/Pfc4qDO46sK7UvXkFfIEAN
JFSC/MszxVC707Z2W+CaGwLlueTguvHBWK5brdjVmf9VEjMDNKF2SURn7j/0hH/uBzB9K1Bq+jRt
xzA01kbFfGl3975PRFStE+upxFW1YUXAnfQrMohSVTBiS/xOQD1Ut9OQe/V47YdwJF5ml+6n0riN
yvTZFHq1Tez8a9qFM8wd/J5JEHUuZCYmrP4gd5weKM9/j0LAbTVkAkDkcPZoxU1ZhdOV+c4t4G0h
GUl+zmQUrvMB567aMR7oiNb3+EDJxYhi8GhQr7JixH8nj7+NSFKOiaX1G8m3Ato0hcZ+hyMcWWi2
oyezslUS+9tIb46tCRVVGZxtOkVYfdVavkn3ftGbd/0I4iBFBRR3VCC78ZdUKvtw4HQlS03nBOaX
aOx+NOLrAn7soSWNGWV+FlFvKO0vrV1irngaFGvajy2+88y+GVkYAUlqCBeeY8KUjVbZjjTfFNYv
c56u51x8S6GYtHNFcClNLksILxvx2BWjfQue5kgrdGUg+e3shKPyTHVgylAlEjtYUxBCDAmO/UEh
DuEW7eFS8EXqUebCiSJZPyzdaZrY4U2pWgdf137zPlaPYdGSyUwelEM4y5G2amEPTmjq32o9eSbs
tB7m0SXgmFSbOHVTfhtMDV2+LRcsaGmAkmsqaodyzZmSR/vM4U3Bal2vqgodsNYgjCN3C0P4qN22
Kl4hVYi9kefzrhsh9evY/awSUEPPX2R6VSc/zmN6zxxc4dQxwo0tAhIT++k3Edw3KnFwXk0LXFKZ
a8MlQmdoJMONyYxjEg+uOg0tcOYvC/rcez1q/Iq9rNIVC0iyRTsXhHutl644/HqqoS6IW2lbVLO+
LqMA5KJutl44cTtsagkeZw+T2rKbqaPb+Kr5hBfAR0TphD5O647/w2fULmLQaxX33Ca4DSXb3qkl
uRFTWsSbqp538dhY+FhWlJq+Nw2nYIt+1qr2BdlqBWtLZvJS9Oqm0rD71RC79claE0RFyh5pJVs5
iCeoaBPhRZE/Ua7h45Sq9AXJpsfxRSImHV2rBjZ2FUhDQSspdIgM11a2aD1ZosYoTeVdlNvHNGQv
0aVP8sR99/NDFfeeNm8kbHRrkY1P6gQgDEM6Vn5oNENIRaE3eBMR72LI6V5Q8S/K5eprROsD76ep
7XSjeqikR9gMr5LmP4OGwAmiMw8WyUNaVQpTakDNBPgpnfcIHsBsEIVS3RHE9y0HVw1RxrpWBSFS
eTynTk56wxpnG2b2ikBdsxIeVPVvPc9KMkk0oQkW5r6rVOG11eYodP35q7krB+umTOsBtxSD2SoC
ilqG5g0ibdaSagHiBAFXsZEChN9/64J2Zu0dsNSIolgPInwKkunrgMiYd5SftBzFGsn63f6qM872
o7Bf6YN+wSWdCfb++Wx8RSPsWsTYrGpW222eXEvko+GQ5pgQVT8NG+qLXpSPmGmf6QZRuqBky0s5
rjnMeH4zaZzbLD65ErnEyR4KO/cqj21td3KMsgxJVMO6MdwmsfncUCqgDOjHyXZJFFJaszkEhEvt
35BEEmtwVoSJm+EWxpkBUbc6fSFVZ21ja9uyJHA6HyaDlI9OeqZ8fmSWj++QxXEyQDGOlkTGLkxA
wYmyIEJb30/4ECROjQ+6HrNcjMm10IXOojHIcE8JrId8nVB+Y3uxxILv2r4idmHRa5y+1WgIURdJ
pIcg1lcdIXwE1Etk2hTyeGgyjfgNXQ2Ys3mVavTeOzqSDD1U5Zkota/FLDqH3FXQjuUQeLGPLW9W
m/u5ZS438pISkuWrjo4jnMqLid7S1+KlybTJ6266G5voO7K66LaL25owXyLbR1+mY29BF62nvQXS
4eatdayV8bXPHuoQCZaVeB6mr53aXjciJ4DAVu5DDbfJMm9Vp2Z1q3NF4k7Q8tQTzsal/RxE/TNY
JmTec3gjQmwqzEcEinYyPJigWkW5vmnQ8VVpP30ttJKYlyimDx+Rf0YALd+K5De1vezxtDclWk8F
YhVaHCX0fitPeewY2awhCKRsZGQ/SDBOMrKaQ9/OjxVxoLvlIfF217sTICncK3GWrKbFXr6QfVn/
cNufGL/FfGWODcXeLPqCY3XY03JCMJzMN77lT19h3LaOMfzWjUy/0lGh7sJuzHbwwc2jaWo4HRsq
VWqFpnW2YuYkQO/QBU+dYPazsmMImkFKaEc31WLA6mNOtrPkF/dTz6CoEaJ9S2X2g1psTbdzsO+X
TjvFcr2Pu6NCgBJwY+SmhONQxCsRv7793RKnSWqJV5Gifu36ybi15d4gohrWOqkBjfsO/HZbpFNQ
5P8GDfO2iPK2gcRm/Pu/AT9cfrz7+R///kZS0zUCrA1NVhXTABxXviOpVYRUDKqwfym2xgw5Gfsi
VGjb5vphiDVoqXP6JQbWVaqheIyR7LhLIgFwkYBtyZvq5qQ2yvDCYz0cr0ANcmhsRLwDgR/eMdJX
E6QUx/Lv8DsMhH3nJgBN0nwv3AjgubMbMSxbFYZuK4ZsWiDmPtyIZfQszsWMVq4yABLUsqdm1X3Y
Qs8HWedSwqp2i1xfLoJHq+qCBQP2m3yFCOMM0Bc2hBwyETzkOttjn9x6IlRTljVDvZGiBU4eSG/g
wTfo3ifP3tTOf2XD1IQuW7KtoTUw5YVy9+7ZD9iZg7CK8r/QwVqmETVaZbnXpNTzEyxAX+pW3VmT
JHCUJyDZZyU5FkNDnXQuVTy2lGu8wiiJ5WAXvg9M6h25rjw0ZrzPFkkMkj/UkJZ6sBf19elLWYaO
4QeVk1m+v2fp669xDVAVVSxKQSY1AdgSNfnXhOBZZvIQyrNKBDsI55OqSovpvcg2qKFWI3Rg+XL6
k9GKrwLIBewdjaIT6LAjpehu3bTF6MErVa5yNs4z9elbOqq4IixT8wJ9Rr+gmdZr3g38SQpvKlOq
X5Y5iJCR4qFtpMOJAtwbMaYiObWpVEAGTkJyz8aRvWxZogdDY8tIVJ+pakuHEyS6N9T2tmAblAhR
Xxgz9t/GjGVagpdNE/xDA3f48XNjxxhS9ZJgirDER0W1a8uZyJ/WqI9ROd1gtFipoWRkniqVEVlR
HHFKmSbbCSAHJkJ/CCyfejb4T8y2pTcs1KZWJ8QWuey4O33bGSXuwHKBOcjtfdWlyU4KJYwx1EPv
q0hJ1rGpWp5m1SwNmjK4vU3dt2qw11Vj+NDU84MxmQkJBjrK1pnz6yLRJA6u3JGTVjmRnetXBsB2
ioHBzWm6nsyxdwziIYld6/sVncrooGsacV0+LP3RarIDooxtksrmswU5b1tbKYrxrMcXFKZkF6Pz
IkqE80749r1eCTJdOzoC2N4eQE2TjtxbL2Nm3510qKcvCI3vwK+h2tF80/Uztpr+FHZPhYTWXRjy
+NTWCnhhwbF9JANF01RqMpOfYJDOaXYkuCmugnjWnTDXy690c5wyt/Uf1qLS6zsYZEaPDa03yLIt
cKZjmkjt4xzl39lSJ9u/flYExvHPE5LxtwnJXkiYum1ZbKWhtZ6Nbik0OBApQGrwptqbBo01REaj
2Ug6Vd5eC+VtOyPaCUyZMsPQ2EdbJN2DmJiMJt4waMyKBaKxL3HfWgj+zEhxFEk89V3U3nXSFN7M
+quJNfK+iinKBX7E7qvm2BMrd3LTElKiSelv4jl+A3Y/osyUDnrHUXas6YiU8yDtyliQXRKisT7B
WOYGJeegCC+O+tQdgnS6sbASke5WPJy+FF0HMgT106NasmeZxtFCRUrQgwBd5rbLXDCKGt3UHGe7
QVd+RWlEnHYRotAu2pcAwB8MBqLU81hOn5HjTmtInpr35wevqefTqs30b8u6sG2WNJ79x+EpxNTp
OKvIv7NI3auNsiTdNSuyrSlcORu+xnIyw9ILCfIg3unKL30QGnnzrQZqfl3LKLpiBHYIuAraNmgt
qHGawbHRzdsgicf7OCYOWcs412o1Zs+FGsjkau5Nf/xyEl+fvvgdRfVICb5bk4pryOht9QkS0IYG
vLyWm25ckxnMyaXLatRIiM0GbZivCEZBdGVSjwlJwRFy5vz52ShimZver/eIjXgVdRZKVZc1VZY/
PhxojnNqE8IL/bjXvBOgslo8PajuyLgtG4uegDkcCr2jMK0Vbf4t6bUfQRF+7XUdOjdQALz0LYyq
bLYd0aJ2Y+iPXl3L3WEkA2k/g0/cli2ScaXV7gaD6LqiroKrsBIZNfRFD9tZBX2RL6efmIzTg57B
Ezp9O0VxfSMVvvydbFFnSOJy02jlcBWNirK39EjxxKQ3y+pDJV3BFmsZho3Jvt11YZj/aAbjXivN
a+bc+XCCCPayycwU23D0qmHe2n4PfFWCpZcQvEd1Y08bofweaZQqQuogz3hZi1UkzzeE2vlXWm8/
vjkZJFRnHbYBUAIKIigbWzkYtTyZnIEi5V7Oq/xBNpTvhDWG32e4K9E0erR8pleK7bkrGsXY0qVx
0sakdxbKg+qSJ52vgT+TFilPIPLGBip0W2E5TOFS0diRrOu3OTYq0ONV5Kzd2Gj9FmPVgKZnPVUA
M050tdMAHpquObDlXcAb4y2V5oZcK1KkT9+SHzXe0mq/E1Z2ddJqikWwSfAflLejyEubJ6hhNIrs
9ga45kRKglU827pCLwbWIl5QTmZGI7mng0NTEQaSShPgotTp45EnqgLXbpmoX2LKkg7KMt+Dd8jL
38Vy49FBOUXSzF/SdLwxxKD9hpq0VpilLuyrFPl8BoDFC1ddtXTeds2wrWXj9W5j1YBfLP0qAQRj
hqEnTYG8hbbEmTIkZJStwZOFKdagrkQ9m1zOXBZPTGANxOr12ya8JITZp8H0kIloQIejEwvbjf6V
MIcX3QjoIMI5Uw4nDCbxFr+oEiigeZu9minNk5TL7X7EiQfOL9jFZGO7SlIIiClDtinQ69IiiV6x
94XgzNSOyNMpO6qDRZNIK7Jj1PkU82eaPvZkh7smzAM6PVbmSmzCnzlc2w5YLWeUk+HYp6Kl8GMb
dzTXkYwxbbBVUK+sali9va1z78+OjkjaOb0oqQ6CFT8M3oQc9lZSKpT3e0VeLzthAaPuJgJtvk7S
atgoy7enn1k0N7dSFcExxfUTVDHAY92Y3Y4ESvTe2ncg0i4lGTJNRnJeaa8GyHJGZTpUBlk1uRUO
+ymm9qG3hvZYi/qaqQZUbGd+RXD1O/fj8k6WOLoXCXr3E4lXgvKAZINejzHfniLmTnF0CHx/QiCN
DqfvgrKLLiwfirZMgR+nSM1kbdZk22Svauhn2zuy4pTMrBROAXFCfJRapU7M1Z5HQJ5kmk3BT6A1
GJw7MyCUqXXppTd4tdXqTjWUm1El2rGbblogfjelDEZ/DoGQ0KSl9BwYwksKdBot7AVg0EBIaOgi
jtShs9KxmEPXTGX10Mbxuppl7IGm2UORiSJ2mjQrYrXRb3vd7J6I+l01C5GPQAD92A5MWgJ1UJw/
lrRm781ReZtP23Bsb99OC7UtrQOSv1ecRLR9V4nwwVCQfo55vVeGtm9XRhRnV/kXsw3D4+nLicOp
t+ySmJBlqmZ4GchDCfOufJmoqW8ykxlIW5KJktZ4NGzsYKEGr69HmLGSIoNs1YGG88kkxO9VOjox
ne5JKX/6MgS6yRYoEW8/C5QxQSqP9E6HX7ena5M6ciXsY4NkFZWOleypQoSrk5nAThuUVXUPh0en
57pggM0Wn/mU9+a1FE30i8CH0Y+9eytPKFN/zKRvo6ZPW11OLBT9qn9TZ4a5Tq0qhIBRK+tCUVLP
AlEJ54DAtHrB6Jr5Q9QNMvglQZQCu232sjQ0mqXlzbta79msa/dAShyEaeqTSlLTdW0ggEvqN+cn
0rlXaxzTg+/DRpMn+UsESu66X/SexKhCPc0HuyMOL+FsZjCY0VPT29Mrr/PVWfFUivc9Cnc0dtcI
wqXtn3cFKmT2d2+8qcqGSk/S0JaNgawBrPk4X4aDMhGVQ9Y3+KhNqupbM0F1UMz3IcOxBNW6LakN
U93EIjtaO0Ur4m0b3ApB99MPn0OU0zE8tUnJD+bQiUc/za/twHLfZhEFvZXSQGcYsZiCKQCPV7Ln
7Kjh7ow2v5BIYH9kw3MzjFpDZ3cjbEPnYS03+27yn+mqUkZq4pUdSUhG0Z68aCWNsZMNRC1ZbIMF
BhaJJSqx7TxtIPn7dGiSywpRYzPsFVq+OAw4YQeZjSbhBDXEpxvtZuC2SAynl96EnZCGmK6F8RO3
At3nuPr69m8afSvR4JNKQIodIR5+DYGkUiEb9rN7chtMIyOnYyMSLXKniIwmUZHW/WZrNFE7Hmpd
8XTZjq+aCAJv6aPiUiMYkgHdzkcqKqbbjol2ZY0P6UQzJ855c5boG+wsw1E5QbXJN8O1iZ9ryAow
AxUODIY6syrhL6hoimtp8PqwBW5bwK5QyBBR7eQ4NWgDOG+2bj7oqhtqlMVb/2eY+DSGy6HfSra+
m6uevzEuxYsNim6NmjvfD1m+Pk3d8VOg+8N2tOisniDpVSr/ALtmHzAPRVBO4Xz6wB9rlYp5XAf6
9vRtCT/twottfTypm3ikhFAsS6FBLNBBiWWj8O5d0EMDNr7R/iQMjg3RvDjg1dOzKcVCmmZ6WZVy
IN3GCx3Kt9Sjic36XkNmvI57Ql5OFG1pooq7UNeIIEEG3mHUGAXxMLg+k6MIgWkPXetV1AM3cc5G
FJOCv07jukcTr00rmB397dQtIlW6Ugpb8x0r4ZIJ1ol9kaApPL0SiMf+ZcOrCQf0+gnfgmpp5ZdF
qKczx6mDPLgMsHmv2hkVbX4IyR+gq2waCCVUtVpMSFeIqXOO+sLJy7Hx0jFr7uIZmHIyV3COT4Zp
g8BRWsvwSyug0NEAaCf2G1IE7vxpCWsV8upUq0GrP11FavY44H7ZkxpLz3P5UzAYhL51XXE/Wyw5
+ZVqNBZ4pwDySzAfWn9eWxGsj1T5HTZ6x6EgphiPysv2v0Vp/fjnCUwQSPFhAuNztmSONCZgZUW3
rLNTDag1M9WL9OeoPg/C7N82eRy+S4c1td8SAl/fZDN7ri4Jn0013IJ8nL4qPVyFNr59eyWGCG9J
3PacPCbKUprBc+hF9aXyKRNkaY1HZjLLL0gjYcvf1ZmZfkN/84NM4ORBSvtkX466cGFkrAMmqe8B
oTnrRLBp5GRXrvvckWYRHE9frGWBBTr+56fA3vRvj8ECja8IhMUKzDzzrAZKyS/iaEz9cqgzVHMK
5464V+dvegqN3Q++5rk8b7I4fZlqPhvMYNrGVHHAwokut6glC9gFbF1kgSosohf+rco9UHxHYTX1
Fz1kdSKnHihpWL6WIQvylEXT7emLhRJ0r4UzYC7/VckKTIH8QW44vbVG8Lp8M//XTzkrNFimX4a8
TtDVgLnCPVmtTxuSaNmfGJr0SHOOSNV+IqZpnhFtUS/czEHgMaIsWnhwkHPklKh9gGmFcYdiEapw
8W3KEJjggayPgWGvtKWN0/bRazfqCcaP8gfJnN2NKaR7mvXEy43+az8TC0JqUn3USE700paVHdNo
szpVp6LMLg5NIn4KdQZyYmDcRk1JLZ6YJuy32kvlC0h5Bo6luq6h3Pud/tSHGuC/GCo6DtOtarxQ
cPhZLybUUrQlawjZfUNUw1RCXbjvBeYQBrldrk91sr4Vmnca9trUqtt0KdnR+H/7l3T84PugW0xh
cX7bTn/hkYmXQLgEt3OrjIhHxsH/NbbZtklxpNY1uA1c0c1BLF84uDQHHDj6ICcHSq/q9u18q/qF
6WW5MT1FRub4cb9589sGNQlFJ0/nPOo39iiu/SjJj30d+EdSRKhDpjSp3/6OZDRv5CyuYeK/lGjd
X9DLHJELShsEpqULRSP8DvGitBuKzFOFIirI2YB1j+pyKMvCEGt9Z21Lcu8cW+T9bVkYExC3VNuX
htHtVG2gz8Lpt5AJ4su7MFhLtfmYF1NxJ0Tabgr689usUB+yqZDu9NZEbFS1x6VHBf03sfeSkOnc
jKK9LkwkifPctS4oUs3RJ/isUH5Sp627JQ44KvYEy7AhNMwAxiYGXkmXZPK/KvkZPMWw1Xsz/WHk
SMhPnTFf/tEB14SRmLTbrJq3qtCnoz9P/nUwwP/U9EB4eaPNe02WVnPQFz9api2MCdOzxv74uoFt
tkXu4uXBhPloyVNLYZm7VVPR1zQgZkycKpTxZZr8GsIi+w/RSzFIQipQlah/5yqPQ8qBgwRiiZkq
NuhLvwdzfA0Gt71qdLn1Ejy7G78Lhm2jx+22n2R0P1WzC4xkPA4RbJpWSe8FhD/wXOZ9rZmDcwK2
xno27d9ox5olMzFYwzH35fsgjuy/aMeqnq6xkxaPhQ9vMhlSNxjs+bmhsk85Gq6hwoEJR4ufjjDD
ABA+yL3W3p0mwSVkKfhV3L6d05pTtNGPopzqCNPm2bf/+fh/K81p2cH+/8OcoBN/y39+zHJa/ou3
KCdJ/wd1f50UC1k3ZCGrJtvl4a8sJ/kftMxk3WYh0WWTVeOfWU66/g+NfCfb1HVLt8VSQv0ryklX
/kEip2XKNAX57yiw/E+inJZS7L+O2mD6Fc3SLENVl7+TXspSQ3+3PysMwxwLsvXWWh0hjwcc3pDo
ffPuefz1RrzvcSofTwTLVXQ2gJrF/zSDPy27h3dX0dCVoCAncSF/bR3SJF2STFcD+QDr0SW6xqkO
Fy74sf70twuaZ9sRpVbl1jC5IHpLZ3boLK6LtXU1bYRbepc2uR/3Pn+/2Nkz1PoZsE2MOibe1Tux
7bfQU/fqNr5UF/nsKZqE85IVZ8sC6dLHpyhlcL1ljMcrCHs7SMsv9nX4LHnZJnAs17711/+Lh/j+
emeHUspcGJRzrgfHeKWusdSu/Z3mwPN2opuLd/fxpHB6iqqha7IhswPHbHvWNEj7ijM91vf1sB7c
8Kp18P5sjFv5dlwr1/TzXoU7bfOLpcpP3pQPlz3bsckaK6jV5TgkHXmNCHIdO8lRc6odDiJPurrw
SD+/SVOzDQXFF7f68SOMoZi2cGOWmyyeSXVap053nTq4BQnHdSenXUeO/sVwL1z205s0yGnTuB/T
sM8Kagr2LxI9sYEiqve0de6MWyrrK9tj8O3EBSGA8rF899cn+e5qZ+d/reaoUmdcretQwxKpXIPO
NRPFySNpWxcKPrecpv+Ce4Rj+Prne/37hKarTFr/vNWzqQZEPscrH1+5TGnHp3RQ0qY0Nv+Li5ia
QVfRpgF7PhJDExOaPmA+gcG+ExCr4Q2zT1QvvC6f3su7y5wNwKnvpFhUXEZSv1fGldVCxRGrP9/K
8nd8XAB4XnhSNYo2QlGs5dV5NzUHhqGE9cIH1NvHILpXswufxyeTo2ryrjPry4QZ6meT1jyrRmjU
CnTuK32T7Alx9aC4euall+6zkWUCgLJYMWXAXmcjqzHSRoEpw0fixVRqvBqPys0yaRHl3L6YaLGv
xZrIWie+ME1+eoPvLnz2AJWEBnC4vHDpLtiKLXykjbZRt5duUP30OrxqvHAcsc1T1e39B9WHYThl
UKKRjsKPc0rQBdIh36lusk88bZXtZrd6gv20mtdUth3QBm6yNu/I1F0XD+l6/PLnF0f9ZFJhO7O0
eNiyG5AGPr45HDqU3pfJvtNXvdM9y89A3+eN7Iot0a7Jmva00zwMX8yjseI05jbfOQZcWhI/GSFg
SQzdMlWGIpXTj79DUk2BStopgHBXupFWmovlxbUcf5PtVKc+Lktjd2HAsL/624gRgDt0CPcyezrt
bHrLAs5MuozxZtz4nn2YtxhPIAUBs3Ryr6frE1y64jJGzsaoMOmjmwZvts1u8ONdmhp0TAwznCQd
TqLrciPBx3HBLm+MTeIQsHn954/2s/3ahwue3aIeU7dDXumvUCfswMl4SG04+bvqBti7Gzwot3++
4Gcf4/sbXN79d+82xW9LndWSU5mELhCViilw/4UIxf58nc9vjJqDiddWVmxr+UXeXSgLFZJmxLsb
Aw0feAQceBTQ/xs39smgFQg3BToz1ErUQj9eT2tHMaX4zdkaBtvOs3bDxmRreGkH+unze3eZs4XC
pyk+VTmXAf/S1nBjrkGoXHh0n732rBFU+TTD4F7Ohhrgaa1FLPr2TjDoD7yEy6Ords3N8P3SG/HJ
ssSD+9fVlt/m3QcFFxZ/ks4dqW2F5tsmiUdISvY/n7s/XOXs4xFSXlVgFZaPx/eQaXmlm1+3lxen
z+/G4sSmaTKl4LP3exgLa+6W6wjAK/DD75eNn+/Ya/uYkeywyRzajs6FD+zzl+KfFz0/AzV16VNp
5wMjcOAV+8C+OLbf80OzgU+zU57KNQ6blwvX/GQV5oH+65pnLwn1JVod2HyYOHwPEtDGdpMdtKW1
7sVbeas70952Lh5ULl317GWpyv96/Zejg7QK12hRPGABJJ2u6CqsUGI5sZdduNnPrsqhXlEUgXhU
l8/mkpEmbq6jN0Z19+JLP/Ulj6J9SE37wge5TLbnsz9VZYXmCU182Tp7pjp5PmiV+Rz7uttOmPYB
JXGyJVXuBduB65eJa/jl7sIn+dnMZZnoK+WlLWkZZ3cH6cPAJcZVyevYKT/qHSmnwUoh6HOlXy+j
vvXsPR4dr/8if7+4rn+24tn6srlg68i27mxg2oYRcErCliF75AptE1Tjh/Jg3MBTI3HQmeOLy/on
o0XT6V4YXNZU/rbG6novVX5cSIRAmA5yE/ir9yKOHv78WC9d5WxhNTppMcZwlTwXa2J5nQwUSeY/
/vkqn23NPtzM2XwDRrxNrYnDMtVaR1ot/Ccn6Ki5xBt1WOcvuic7uStvu23/xbingBo5CJ2G9Z9/
DeWTd+j9r3HSebybxPW5rCYUfuzLPE7WK2owv5BH7gcAPdfJmvbqnbyZnP4YmXvSdsIL+s+T4Pxs
4Hy4/NnASbqEcFOVp7BMRvGP3FqFjkbNaXbru9lVV7lnubl3ad69dNNnk5FWiKmtJa4q76Otsq23
OnsLHCi7Pz/cU8L6n+7ubIgYcUQacBlKKyLPst8jCrb16AweOU0OaWjrZYjOnn7duqPrb8f7Yjde
81tcmJuUT15o9PPswdH9I2c83xXUUSzitGeaqB3xCjtouywyFkhmYxVuh4f/ziKz7HbPbvzDJc8e
cKlWovBHZsC21D2jSe7VWnbS8EVv6KZbw/2fn/NnNwiLAH2Gzexgny/d5ZRZM45bcPlk1EfhcNWN
RMhq5ubPl/lsZ6oj8LeQFGmCf5wN2WqoyjxQG+Z1w5kg6+wwtnnW1Yy+Wl1RJeVscbEspH3yJN9d
81TIeTc+K1T2yB4raQXBWr3rHYzeLnsgCK4rSg0ONL6N7164z8+uKVB2sZ6hD5TPX5ieTnDaj2z1
k9/O+ErqvBe47aoGV0ctGFm0Z12ahZb34fx9YfetgCTQFA5uy2/07i7VQR36YuAuh73lNfcImNb6
V+thuT95a82rCzf42eV0hbAYOuJYE85vkHBVE7Rzt8w6029zU3mBl10NjrGpmWUvjr9lDju/ufdX
W36bdzeHTc2kXtwyGJyBogAAv504LnU9eLqXZpy/3xltc2HQKdA5cbPt+XgtuRgsuzIgxtEd/a07
htdSoSUUa72U8ZH7zIds3W2UNRQyOEiedszXlw7ffx+NH3+Fs8+ylkF24viCD9Lrr5JO/qxaYHnO
vAsf4nIrHx+rSUvEZm8n07ywzovRQjEMEZBHtUY4sdE3CuVS3cP0SgUpci7uPf4+Jj5ebdlpvvsQ
k4noOCCu7FtBJwR5chwC9cIJ+9Illkn13SUwyeAdMLnEoP0/0s5ryXFj6dZPhAh4c0vQNdv3WOkG
MUYDQwCEd09/vpr9bw1ZxCGk2aEI3UxEJ6uQlZWVuXItG5xSsp3SesHE3LcxgHsRNPD+6wg2ml0e
25iwGR2GEM2fJpS1lgLIjBWD2TK+jgrMggT1ciHOKcy7CACJbzjQbxrd4ZgwSxs6S1FjZsMM3jFM
hnk2/xNdu/MNi5s2OZU5ghHNN22rrREI2BrhCsGQ9yT8q3ibfFgqJC5ZFP9+9ommYKxUFX5s3znm
L3aQfTJh41nw65kjfLEqsbtnNgJqWqmeYQMxoKfmPQLju4xEDPX3L/H2NyKvY5AYmK4OkteyNcnp
tNpWFKcfEd8ZV86zfci3sMmFjNWs9G26UeCW2txe33VqgEFqpLSRTGBcV8XmUIXNv5zgmtN2lftH
zdCIdp+S48GKd9vS9aMMS45Kw9Q16N9edVRGy0DV2oh8pL7gx8+LfaJ3d104qTAtBIjvmC9lEexv
G71+cQqjpk5IZ0M5aJdfT4OvlD4jkrgdWHakogOt2WTQAcffbtuZ6eBcGpKSEQUkPLJvGNK9/I+y
d1b12K+70ApX6VQ/hCW08En8/agFsV8G/bh09ubOOE1zVySVuuP+BBWeeWk6VnYYWTaUtOju0DoK
kClZHWsn/chLsQCmXWXQY+ZF6iutC76BOfQNeBRv3cYefLXe1K0DJaWLOFAPgwAhXnCzmRKwQx0H
OKNjmZS/TekYaWquNyaM2n5h+N1Du4u2CMh/9F5/NvCWk+yZU3thTrofAMq2yTHHXHTnHrrnZE16
/9mFSQVO9JfFlGLWGsBFEfos8lHp2eScdJ3pVCKs+hrCYrTPt8yD3nl/8lJ7qh6X3jEziS97eWZO
/Jyzjw3JVpE7TDf7yn7aHvfxoVuFD4MPvQFFsXAdLVztM1GWOizVe82gBXs1W8Bsu9cHAwc38xiK
g+KktRYsaLMmXFDQ9LvAacjuOxzrorE6jw3cuTtnGx6Ke8Vbe1/slebnm/xR+R4Wv+ORzNw4NiUT
VaW9fLmLtTYeDVTEIt98bDfhvt4xcBo/TD7s77vAz74uBIjrtNMxNVMnveWAMjgt3VVo3noAtlmi
0lAeIgvcxr6LbvaGsA4YYcHa3IZqlL4YBVGZLZdrUebYuZ02srgJTuqSKd0+Su4iiLpaq/keBKc1
tG+7GoXb1B3eEGt4Kj0k3I70K/T4w+/8FosRPtcUA04/J5/O3NUT1CwonsT+sG0epjUsnYOf/Wy6
JW/5hgwfqqL1bZuzywc/jUWdFq38BDX0k1UWsIkzHfRmTz3ksNXqtoXZQygg2v9nQq4Vq2oCSyc8
2fTRRIeJeZutDX5/U1OcZhKV+dilbzoXZc4tSg4LD4yXNhMWqzUA6Hhf7pr7zofKx9xafrwcQ0W+
JmX0gqXs7xVKYQbkuTcaucLdue03sDpumtO+CNb2ul2LM6LrH5Y+20z9iUNyZlJKIfWwd7y0ZYnj
a/cZouvuoeC5xPD+d0YL85TCNKv9FK7BLP7G5yT9MUU/n+bTT7T2mZMGhdceT3ki2qLDWnxOeuB7
8F0rZScOqLnQL7Rm9vZnhUTAWgSA5zL4lDy67axPY6gdnno4CG0oPyEa+o1FAa2m0wv2TQNIdmkl
HCwNTdBAVBONLYobDLrTPxk2QD1W+YfpGbXpBYtzB4/4xgCjRdpFf+3SoqUGVg3cWjyulXfR92Ib
M362Ht6Mt85XeGOTYthvCzb1mb20eHao1Al44LhSzmyftBLdGWwypH2n+pGv7Rljpn9ib/X7pb7h
3AJhrAFLpopSu9w+R+o4GNwCzFUFMw4DKQjGLiDxliyI5Z55YmW7APBLLGTawcofreKv2/u19Pel
TzR5qTM04u8zmDn1f3rDQttTZLpy2KABQruf5q3pOdLnGNUQIYiTAGwdBLbv+Iggy6HZ1QvbNJdx
02T5ZUdK7QvHRvXQZh3qIThkh25v7MytfU/fyr+9Ydrc1e3xjMCaRZFKfthGitpaaQeXHdMxT942
uOsOdL9X1W65WjObJ1MQ4AjprE6VH4B2zyRhd4TOlb6n6H9HtDxtkjvYaLbRZrFrNPMo4xORmIiA
ozvy889s3aqpgTbzulX9+ouxDnlylh/sF5N6JhoDdwxyHlfuW7i4qzMdFwLEmWnhp2d+nk+VWSMW
gEzIo72Dy3gNMcGT/rF+q/3ycfyj8zXf+uK9mg+Vn++Cr7CsrW9/15kYzAPbdgzajh7ptHQQXDi3
u7EeQn9M3in1Pj99UhfrxTPvzwsb0iLjEpK4I/xMfvAY7Bhu+gMdVr87wDdX3oH020B3vEZjeSFV
mFsZlxlAZcHhcVVX6vSeOWmGftE9YzaeUj/8Uo1i/0awZ2LnbzNyMRxyFafoTMzoaAFRSk0+0/GE
GhgRQj94tr70zE0s+s3cCcEqwdcET0SNWoovRhieRvvn4v7M35v+cYN6SreHexX+5lW2XQr4P0+c
FM+YybRUVVdd+pwylEhPIFWsB9h6EETZhk+6T1tu2rXTTo/ecVruHdB5MbwvSvq0XIqfCdYXxqUg
B0GOEZKBUkDm8XAXd8VpfWqCfOFLzvkLoHk8VeDjrx7nR7hTigp5bz8IH828XSFZmOvvbp+2mWuB
EvgvG1Iu0o5hUqGS8h/QX71DFJl9q3ZLEU0MAEjXj6dqLueaHM6hMy1lVk6du42dE0Cjh+KO3Hzd
Qw29EyAHlDaQXVyZz3/BELnW3pw/3ZVGr8+NV+q9vZDgXQdW8TOod7hsJ7wlkpdCTmSgOcXPGFBX
2+kDIoRB5Tbb6cikVKfW3kqtXXXLDEz2dnuj5zfgl2XJZcJu7FQtxXJZvCjTa90urGzu7zOspzJq
QUGH9PIybqOkqRatBduy4iBdpyA003+5vYJrd4QE58yC+AVnN4NtTjRVNCwY3peiqVYGLHVQ5/xr
p6ffBDDLM3iWk/aLX3FmpUmVXk+RuEO+PNpUNpwhrXFaDz0UHLeXc30HXBqSPN8dGEhBC4qUMeKG
BemTd9DzdAX6as1S5L8+ZdgCrUe8ovtKOeVyUUPMvFfGBLEv0HP5ViRFym55sGJ2Sb/MGALPfrF3
Ye1aBmGpzbTdyHxUW+X3gfOWh/vbezcT7T2eR4z0AXYEYClPxkOwocA2iDdTyOMChQzH7/zTHeBo
P/cXYVHCdy9jvUfn2qStzAaCVZd82zx5Cho5cDdOz+ZBIPbQRPwoilBgHV+XgdAzjk7IBXsPfwFg
QLlu6EJWWnTQp68K47t7XLfqj1P2ensDrxxCp2ZnEHgtnBwonRQOPaWCMymmSS5ASQL2bOyYJF4c
6Ln+TpIdXfKIOEaP2D1lvv1a0aF2X7RXzQeMtELtZr/k5YvWpO/EGKOr1xrW0HebQDvRbVzXW+ga
DL8BsL6UKV4Fcx2pAdDEOhU1hhfkTQyMhnmXasrpoYZrw+MEozJf198KNX72ipNfpbvbX+0qxgqD
DLsYOqMGPKSk28OyYUSkwwnTUvhFiT4ht/Qbf58qB00fqnK2nLkxFdpEQc/fDwroTkqtej9l7vp/
syF53mgoyphrbJrX6atEvzPaP24buApCYpPOFiG5XHxkPk5NEW/QevQiDbjDNSf4Nlb9cZV5+u/s
GLcFOo82M4Y/UT1nEc8KW4jFNIwZkLvruv7SxJ9/YzlnFqRrwhnhtrIdLJSKui3ABxUZ7Ca1crT9
pjgtvJ6vIo/YO56ZNlGBmvvPLOpsOXDOFFS8ejwaPhgv2k2JQNoueMC1EYOXFcMGpOmkzzIkQCng
NtegVIV9/GsEYVpaU8NbsHF9Ui5tyLtWNmpwKjiDqBCjMvxBaU4L1/d1c4Jaz/kypMN4siPoeiNM
2Olai1emH28y33yh2ovKDBI66I2o+/LTbW+4BqtJVqU0bjKcGlVVNk8gdMeNzbBMW600jSG/01tx
F1GipDIKMyJzftrxEL3Bkc4VlS74/fUhE4unayHatuI5eRnXGa/m/ZPDuz02vLTKv1r3Qe0AJSdL
pcPriwrdJAIeNFYGV70hhYsmzk7BqLJeE5CMdh/vRiYnli+qJTNS0AiraOoSJL9E1eHQ7pSnYhO/
mMA6b3++Wac5X458Q6laMYyueJp+m7bjRzEkiQ6E335zSMjyQ7i1Fg7CzJ0oNpAIwWGzCFKSm/JK
rfSpYmXBo7YVmVJ+LzIXUkHq1/8+U8I9z63J7jlkMC+XWIMoGxQcXcjNsLcBiyZPyb7Y2UsTPXPn
/Nye+K5nAUtvvWCIGuwh4rrSkveKuxB+r6t8FytyZJZJHf1NhjCFBRDA7VNMrtSsxPhz9m7pkTrv
hP/9VFeTdwbKDvDqYOo/gNd41zOWpC6PP9/eNHoAl5t2GhAsVVuxpEP5sbvTVicf6bn1EXCdum52
/8AtlixKbt9pk1FW4jM1gFvFFPlwP/7RrOoH0egL/OiwlJrNxSfQJLpFy0GHv0/yi47RJ8+aVEbV
0xetfZmqB1ThgyhaOl3zdjzRAId03JBHF/QephQAfie/3HjP3UO2CV+7e/M7kC3f8CnKPEO4tFe2
C1FEfKCL9wiWBJZK1BBAY8oQ16ly3CErWR0j+VuBVQwP+t03b5cz2L3EADDnlGwkVNMaEAa6KZfO
ojWTrkcwReGUohve/KynLw9ezcUp2NqgPQdgyriCXD8wg3rIvVZlxOUdjH67+BCsy3XyRcwpRBvz
bWEHZxySR6MGnQQQYQatpVWlQWvCZRiwqtes2ipgvrlKTzt7fTT8bNx2GzFauwSquu5j0nU+tyq8
6SxaaYCqhc5mxmhtdWc9n/b5Q3N3ekW2bes8RpmYX9q2n5bOws+tk9xFVEY8AAZg/bhJL82WkLoq
J/2Y+822CzeouhhbMbiOfot2GDYkCIsrnTkWOn03UWmjYGPI2EI1qT04hmoE1NAPN7QXB2pEA+LH
BGWyhS85cxbAlYIPEW8iGxaQy8W1Q4H0ldqiWkA7mg7tVoNUgeMHs/PefdK+3zY3k7ueW/OkCkdU
tUzqHrFWO7390IwWMl0BzPSjeowWViYuZvmrAf80GLAE/XxVKuzqptWTmFx8Sv88Ds+5+SGhUGjX
77p04TTMfa1zS9Kl3UTFmCKHnPtHdBR5v54Uz3eNj9VS1Ub8nVsrkj4Vo/5NkqfY0aIPRv1JzdLd
NKzC+qmvd+jL/vsUVUdJEN9g/BGYvHTn9KWqR454yxy7Dyr0bQ3zvvFeRcHltkvMhBKONYOpDr0H
vpeUYI0VLO5BxKO5HQMfiqY/88H767aJ2RMM+S/FJ4g9YICRvlCsWNUwVaecJ9NWP+7VTQ3aFEnj
7sO0ydbh83LBfG5VDq9oLjUKUbpc22jrJs3qCWDAUEV3nrXtdHW/sCgRdmR3cED+URFnXkyzpLOE
8bFDmIiwtB5/6Jtprz1ld8leYIIXQ+Cc6xEhsGbTrr2aG03SwPASW1QdotVntNMFHAAV85Xii8ea
g876GkG9fbj+seSGM5ZJCwA4oclCT1F2Qzu2gW73hEK60v3qNKRPYYzMcdDAVVl9763+vTGOm4Wt
Fb4tba0BbI6wyDgliEcp4kNt3ulaSZhK7gRsBZbu7IMHasVCiGybH2JkeZdMzgSRC5MiTp/dbcUx
KTUvxqSYnzA3Duyr6/ToV/fpql839op2ip2vkPVBdH3hBM4E5QvT0kkv9USNVa/JAZE+ODAIh69u
vuSs4ufLOwqrF1U3U9DNmFLsil2v1+PTyPK+5Q+wgdPuH16dVzFp8w8mjmet0X2gBwHq25Tb/UFW
jG6XEFOab9F7YytwsfgpTHcHdV0xbLfgLjOH3dBhmxUMKWAQ5Ts0Hwbd7gVZavxxQAwzg9cmWZe9
b/LpNHtVbk+ADJaQGgtG5au014y2gP2V+NxPj0ZrP9ZgdW4vbMmEdAy8qW7bssSElubwVDOS2r2/
bWEubT3fOk98yTO3Vyv0ibwRE4K7IyZBjncPNTNK6j71v9+2tbQayc2Px9I6tcJUx6hrhAR7c3fb
wFx1Auo0jUgFeTK5orSYWs0C+gIW2c1G2w53yef/kn3Z22IXf1uuoM9dbBcWpTW5E63sAL0YxoNQ
gAFYt67/Es2I9gE8sQ58calCMRemzpcoNvnseyFcFhwJmbnP5MuqQiK1oh2cMkKc/VvKIWjFzg2J
oHVmKEJ/CBUnDIUZ3WT101Fg+VR7vfDJ5iLFuRmx3jMzbp+CVtYxg5KMDfxgAyXcO4VBsmO4C9HY
WUztF51Eyndqe0DO/sQnUw/NXaX7JS3sOzj66zX8VKv4Ww/i47hexFvMXWnnCxX37NlCoUR36lPF
QusNGtn33qdhL9CD/doAxLyK/vTe397ZmfT74vtJAb9LwzKLEpbZ2XfJxFil+ZCGE4KSIE7zt9u2
rtEJl84iN16aQq8qN2ZxApJgbdOtezd9bUUDK3q216hxgyuDs20TE1fqr8o+oASa/hV+vf0z5u7R
sy3+WQo72+KKjiGCdfyKzAOnnE9wGGaIeHy5bWU2jNFfoskAnSMJ7eWHdIOTqZaq8J/Tca1HGZDJ
fnXbxM/9km9r/cyGdCrMKHZZDTZE1di4j9bdKnhnb5OD91un/NdipMOgO5GL+hSGvOI1NO5b44eq
Ld3O80f8lw3J89O4R4tgEp6IrKoPd/De25iIlK+Ug8iVlyLk/JVGa5iHOwnkNbLJmxyj1hDXtlYA
vP3a1z55TBY7lJeqD0vlpVmfOzMmLW5gyB91EYxVJbrKGuCwnVEseNzsUebhBOifOaMrSm2vyAc3
DxTyQ+Uxvs+Dde89Kz+O1gJNwpwZGhXMtyPUg3NLvjDppyTWmoHjk9Bxhuuj1ralurX7764VLMT9
uUPERc3jlmoZ5U3JVo+Wjl0HvGeC8VkfPyfpwgiqiG7yAWL8D1YWyjjWVdVvMLuoAi/Eq4VqlYdW
XeQZmyZEZdBbZfWnrvhL6xcC7pwnmNCxulCgsSD5oTSqeWyeLEyGNNQS68+kclZp8Rvn9dyI2Nez
EJcpWly4A0Zs5tb7900BEXZv+rfDz1yOwdtZc1SgItQgpKvDRv0WYnhxYAO6gsahV/Y8T1aR/cdt
O3O9CQO0rAdOF0zndWFPrRMN7nRxFZN6QvyxFRjLcR1/LnbW3W1jc5/n3JaIUmc7Nya2M6FwQqYW
MqZp3RXxp2qJ1GU2tzg3IqWDeauo/ZAiB1VvUAfgxcq8RfqpJbNAcHoC3KOsjQW3mw135zYll0hL
b4IwlYWRWHQwvOTPwVpHvOxbtM+2HpQOSwbnzta5QbHTZzupBpNT6yGLnIataqGZsRIl/JIezPAW
3qnb5KMgciiI768Wg4lLrz2xHvlon5uX7kYGXz19JCD6nZOgNf5WluvbnjJnQKBHdA1qCggNJQMt
Cj9qVCCIRf3yoLrZH02mL+zhkgkp/LVKox/Rkjr5SfZnk6MC1S289+cNeIyOoHkIj4h0LWV2OGaZ
iQG4xKFxr7rfOE0uU6H//fvCR858IELbuPPgL+Lvv6rHbDXohxgF4tsf4hqjzIV3ZkWmDXKptxq5
g5WaHr3vbctHD6G1NSracPf4yT0Qej/5gOLzt8W5xrmkxWW6zzOAnNpQBF4u0DyinaRAC0djTPVB
JoA5DO+cHZO2oGqXGqezgfDcmhScKkUZaqhXxULHjfGQbo1sdYqB8TKz+XT8entbf2KF5RN0bk2K
UgpaQErpYk3ZNw/Fg+imhK9gLUT0PbgPcGnc2XsBC6TTsok2SwFk9rUAZNoUOCfHuhpjNN2h6HMb
iYuKUlvrh18E37L9Wj6ZG/FbppV9B1rVgTjU+WFvjQNqA+DtlrAMM+kOFUaKqSJNRPtXOuYRPXGr
T1KakOn7WP0zMZ/N5GHsn0ZrCQNyzY3EJXZuSjruFqp3aRFiimcD4xGq81ycAl9rhxxw7guK6wdb
g3lhsg9mZfuOpUQrZhD2qQNiqkgfs1D/fNsFZm74ix8khYc6DY2TUvCDgib2veHb2FIoj4zVOC3k
KzNxiHyIUUCw69Su5WM06HXSenV28g3zLQjeuuzfxzm6ujplP+YJBBnC5TFNgGcWRgqORy+inVop
6+iYbW7v1UziIBrHqBhSNoU5SLruEkTkyr7FROa9O8Ji6HbrhsrEbSMzH4Qfz4EQERWKP+lIJkUb
TY0NGMuN+N5OtJ3MEm3n+kdsue9/x5RAyFmMEaA2drllZZ9WRj5gKjUEL7avmi+a+y41FqB4c8Hb
RQwIQjAyPAKo5PS8MJImzBqB0tC2qBFq+/AgBhgFR5D3I1k1jwLp3PtLXeo5lzu3K/n24E1RjOwX
doNiNeVPffB6ewOXDEg+d4zdzrQa2KRriMW94+uUL6GC5ryBvr4DmTHPMB5jl5/ITMO+8coWC8kn
hM+DAMG2aRMl324vZO7acRncF0LtjKxdAYCdpFCL2MGOvhM0Y+FBez0Ra6NNv1ocGZu5UC9sSVfc
oLm94nbd6eerXIzLgxyDXv90l26Oz+VCWJhLirlhoB9iLn+GBcF0k7xGbQsnAPVkUgOIcmCNguje
3rdf/z2/jZjcOjMnLY644TmDRTy13o0+kgy74A+vXhk754Cu1wrBuNsfbs4DCXcaB0tEPvn1HFZm
iL46q6tK5V0RoTJlZceFF/ScD9LWZMCaIcJrZvtJcU+a1bCkyHmz3QrttMMEAZ26mOXNLubMkPj3
s1QyLGrA6cRwH42l3TFqnpnNX4hFcyEcZnDuCCIS/VophKvJRH/NIIRPo7Huhz+KItx27sJVN9cL
oN5kADVyBOOQPKRSw4ThDlbPQh7DL+1HkydRt7c2dcvI5+mf8PrO7JxHuQZ+FqYsrvlgc6OL1FCz
RNaY5bvsTaipVPt8hPe9egq/M8C4iL2b8YqfA/DEJdsRVIiXH8vpq66MK0VkMicGW6eqeYNaZ1gP
KeQbhjt4/m1Pn0ud6AFTIgIuRplAHjgjtUDiN8Cg3Z92vDjWwRR816LjnaIxosWh3ndWiHhju0K+
42OkoWQVx8igJg8Q5S6p18xtuMuNCaMUrnQ1R+PaUZRlWYSEnHOX6MjJkDhvPBqA99MIk1XlJwce
JAtbMOO8jKRRJxFIA8TGpC2vx5PeDQMQPds4IZNx1yFJ1R3/9Qmhyw6YjN6wUCWX86i4rjoPNlry
tLTeG31yIO+4s/LOXIhcM4cEQ2Iik0lX0ayVVuOikNVlPVt4qoRYwBchyBMBeAI9JjiTlnvR199M
GOSLUavHsJy+KUilVZODQdddl8qdlny87aFLf1+6q41TH536MS4Qx+Ombtxdf0o3t01ce8DlEuRM
qhcJo8USeu/lWN53ob6q/7U6B0Tu59skZU1H264ieL4Kv6ZGb5T1d5TK34UWZLE1CmF1lrzAZ703
QvXP31kbrgC4m+xaTnw1p2qmE4mI33X39UCd8UesLqQ581/olwnx72cXDOKuw2iFfKEhfKI8n5UL
zBDXD0mxdb/+vnS72O4pr/vuWPh6XPlOdh8r3zoVhT1jFQJ5uL1dM52hS2OSu3naqaiOaOhxlW2j
/q9Sf1WOz3ynrZMdarRrm3GNDOr6ttXrqH9pVHJAZnUCtTb4SHEeuyuznl77amOECnp9w9ttU/MB
AukWQRTB80QOdyCgNL1qU3TPI8PaRRUjxV54NB7qpHR9LfDadVyCIkvb0nrYWTGzN0PmbpQp1la9
rYcL31a4/WWphJULPhSaL9T05WnaPB/ayqgzJFYy3uTTIS0OBTX3PHgquydHLRc+75w5Kt421UdA
clcJOUpCQjaNjXa193b5khkWRCy7LH21io+l/uH2Vs+dC+2njAy3CwUQyW+tUTcbTcdvcy/18zi6
K5Tx3f9mQvJWq8/KVg8xcUpprY/6k9ba7/83E5JvVsHUVbVYBRJP8WT4U6QveP9c+D3fJyk0OpHT
hYqNhVFp16Uz3NstmsTpsHDPz4WRczPSzWjGbqwbJWbaNHrLFOuxMOIBmdPygxFr27qffuPKpyYD
WEaF3RaG/8uwONAct6se1x6RXfXRTKJ4YvKiVYfTEo/jrKdR6aPHQ0WXlt+lKebVqTm4mNKTztnQ
OwAF1ivewrt89judWdEvrThmobtNd+LwmPfcVU72pJULOf7cQnSVcpOgB4HPTz4yvIfMzCI4jacX
20AAIf9625vnIu25AenAdI4z9kcXA4UXQzT+0c2fDSg5zKX5t9l7RJTlSKtdBuplXYUwEtFHfH27
R36kFKJlztp2lH2RK5+PjfLVPMEZyNsidvsFpoW5IAcPLJU0Ytl1TZAepuI5HabplmlwegbDatRb
5gHbzLhH05WiQGuN65M15Asd7vnP98uy5CEtCXwWNVhWtAfX/NQtgQGW/r50pJpusi20aQpUkd07
O++eeut3Tu355omfcJbMRFZVVChiFH7V6BsvMdYmY4uesQRunjtL3L6Mh5sG/XN5/ii0B9NTW85S
GqloCaFC7GWro7IE/5p1919mZLZBR4ub2qowE47TKgmMTd+VYIw/dtXSw2NhQY4UguIWSmotxJIa
P7qBtS7qbKVAoXj7+M7F8LNtcyQHC7TjUa8HrARKtwuK5pMzudtCC7ZdEqwnq1uIeEvbJ/kbUFh1
ME/C3PCoRt8bc+taewWIw+1Vze8dnGRiVAtUhXTFWkpwisYCnxucQ25OqxZxh2DpA82vhQyLlh8o
FDkbmTQvKQeVtZjHajvR4vMg0GyrtxiWz9vLmT2lOox6dH0cijXSrjW5UmWeTYxNlWfbO4ThwiUx
u11nf186omo6TXHl8fcD514NcgQH7zPC2+1FzAbRMyPiR5zFgaAJ1ewkvknASFLUuP7ofe+jXelB
7ag+JslCzJ4pqFIKPLMnXUwx43VNJBJh0aHs3te78C+I/oXCIZSZaMEtLG9pDyWXa3KX3LdjecpI
+fv7qdpU7cJlMHtWucp1PA63likPI0WZ8mHChBpPh5PbPqqxSz+s3A3uuE6q8t3tDzbrdYyvMQeO
9OpVp8qyglwxEszlff5STO2XvDu+3TYxu2lwnlMUhNTvikKMAY1hRAmm8JP24CWMkQWvvbLEGzC7
bWdGpGz4aBmZXboYseIHz/iiJe+m9kdnv0tDZyHszPocXB6aqG7+lL++9PFUj/QmSKhJOD3Mvrx5
i7jf1MP71n02g08G5GRDaX5FF5Ubqtw43vfb2zn3xXj1mQjlkh0zvH9p3gGtnrUZXyzKXwP3zo2X
yoniD8iPS5M4RBdcvPfktDjrtBaWHAwcV7BeF3e2fzw0X6mFfTHjFQoo/hL7wkw1FcYDBpNo99CV
AxpyuaQyrFC7F7egQPuXK4iEi/URpReYjtbB6gvcTeo/YPidX+ffVuVJCbQMsiQS15TNINimR7p2
XZ+8cu06J/evJMoQKqXuSaox/emYk7OJTBjcG6c+7uIMlICmmc7S1s8dlbON8KR0oCzVJj9SS/Fh
UO5/jMS0egX/xS7YT9YKhkY/2R+XJW/mN0JIuTOkwjiXFNWGuB2r2Bbb/+zumhdBuFFvDTG8hdzz
NvXH3W0Pnmnwie/9y6B0WG3TyCpHwcOGbfLS74K740NJg08Mii1VpoTrXDkz1D4ObWUN+JR0IcGX
iLFTyf3NbHC9OyISWt8tz/XNBgWaHX/bkS4iU+29qi6x07Urd+dth3vFrzbOByHcGW+XSOL/P+bo
w4ouNlMlkqMYmeFlXVyTLDxUD/8R8VEeNYbjkVv9DaIuqrDEur+tSfnj1Ht24apYc94xbiHkZjJ4
wfrP0ZuQLIYo1b/tIDPHgFF1EeQYIWfMT3JIWgtDNRWogJjV1zh7yog7xdKbeSaxu7Ah+WCmaw2g
Ymx45rdj+XR0H5JTslKipab57FqEPiG8LkyzylnqqczQp0hhoo8ab1wFFkwXlv6inJYyrzk7vJsh
oGfaH5is5OhJ5R6NqUaTYhyfA/ehcopVmX6+/V10MTsqnSbSUwNaJqbPESkQkeQsvauOx8BJ3TgG
Mz9t6V/vIj/YKc8As9uNoEi33sznwvWjt+bJvR/3S+TTM1cfLScgNTpVWBxfMg9zfg2Pd8YcuvvB
aXia5V9uL3DuXKHSbPAfDL0as1qXCzS7bBgj6ySIyU00YRgKEM9+oCGWjxrhaljoZuszXujRJ4Vs
D3iN68qol7YdVGTBasHWb2wtZDP0e64X5FenVffJXAvmkO5Du2f+6A8GkrfeexWenmgzfkrL1ZJe
6EwK5cGMB9Mr1SpwHpIHHfsGXRMP5YlC/WE5u5O66ZAJn1aBOiylUHMfEgA8WjiUr4EoSOGrTlvw
MKnY5nE1IAAJYc87hDunpzRd5SuN/228u3pcL3zd6zMCSzYxRfCJC24x2X8M9dS0YQ+27D8yt8wV
BmsUZ9fZe7STuoPgp1D3mvWvw9mlWbEbZ6emKQd9SoOOMTxDgboBNbn+w2lR1ePalYQVJn9oBYNv
kq+EaDSKhgIJrEe0MFPEH372MLfWZnxuvzXjqo5RPETY/uX4aWFb5y3jO9ApCEEBKX3zMoNx7AzL
8PWV0/6U75ikh/bD8/tvU/DijaBiIVjnZlrqAF37EQBJhjUICRDFXA1kU2TIXbXJEI/vX7Tg3eJj
bO7vOz+HAITsIZpGl1+uDYy6LswK3mgd3cjMW3WjvfDeE/fMZUiFcBABKoYzOHdXPAe121q1GfcZ
aqsabQKrWQ/dtHFy4zUxETii5PuYDdVC3JnJuC+tSref7gRtewrLlIxb+yYIPsbHeBNYviXgrQLf
25nr4/MSRn4G4ntpVvIUffRQSIi82D/+CF4FHwHCW9066Xz6ZT81Wupqre3jncKM1OdhM+yO26Xf
MNPJu/gNMnq78aD5iRQ39vv4rgMsoXyKtp4/TI/tz/niwNcXvvAM5PDSohTtNPqijeVhMTXf8jtz
k2yL++6TmCad/JO5gZ5c2VW8q4KnpURq1n9dyGKAO1IylatXnROaZlGx3+ANVkn8qc+2t8/+kgER
Gs5CW9ao3jFUMZAmD+XpbeoWilZzoYUL4u8FSAewO0GXkZ68k58ft2EcwwVerGr3jeRt6UoSOez1
OfxlSToRheoONH/4SOrrGAiRGQT1PD+s7sTdH20W3XDJnnQUaCOMYWoLe7vg0doKCqj4oV2j/fsP
ZDgXtvFn2+XsM5Hd52nRsI09IzhJAzBKi9e6Ob1Xl8TAZ952wtlhtBKkVqIldekRQ5QUSXLCI6B4
DnZCUuHo1wih7TIkP6sF91u0JvzzbGGBivJa2xI9wZpNvrWND4oPd9AdU7bLD+W59OF8aVKC5NRN
oXo5nywq4l1eTzvyyLvseFr/zpn6tYPSmQLp0g4TjTa/KOIUlAFwfE/rdreNXL+LLz+TdLD0LLVi
x2QtXfV5mD5F7uux+zKo22Ohb8YuWinNt9sGZyMFHT3Ghx2RKkhBsDnVpdsWEJ7pRg/vtwKaJ7u7
bWI+tJ/ZEGfuzBt4HKQh3GTs3Of/4F3FhHL52f6/SsZv4GvJYW2gqAKMoV4xSldDFGRtGia+tzcP
xTZ55tK8g74aPpbfkfCAce/cmrS6qu5jLdGiBAr1jY1uW3lcPR/3ydbZjNzjm25j+LzGx626Zn55
HTyhBrHgNDPPo8ufIB3u0PPSdGj6FPxyrv8sBMS74ZDdOYxMk1r++4NwsWDpcGv22BqRTl2qOpor
DTXFKfr+7z0GEzwooZpmhFmG9ajoFh6rkP0T1BzNM6IPhwKtBH09PDaPy3IaM4cA0DCFW2iZhLyN
dOqs/ljVThsn/hCbdOm/dUtCCDNDTGCUTIYEObwqBRQpRul2HTUFQ1vQm4kpND6U6pdv9sGhdPsi
UqvstKrSFRWVdjv52kbUi0QR5x+wU4oTLd2o/BQxpIIiKLTE0o3qHb3Ai6Gmg0w+2GUQlh79ZgMc
dfVbNBYs20bMEDks9bqCXB3DjrEkeLUstFcg7R0fh1XmU9AZfH077Japr2bugnODcvHYNZW2pRTB
YVStfXUsNo6iHRjkXch/ZkZ3LxYmV4Qn2JaPrsHCmnWho1GUotBmF6soXdko0bn749pbB/Vq4VjM
fjrBICboDa8LLUwLK3bdKaIs0T0IYYOQsCb45eP1El/R7EYCZUO+DBERxrsvY3br6NnJTEf4KsCX
eW5x7zrTfuiDDwtLEqHpyhtB94qiH1M/MgzesZVByxqWlIcboXqZrN0/rA21nYnJ7n/i//ML+9ug
XErqkDcIo4zLYUj791GjvDpO8ZLo5Y/bC1syI+0fs0xjV+isa8zi1ZjeV6fvir4U92fj1q/NM6Sr
p0ydKPGqKSOcJC2FdOESHC5nXLdoatYvBXyD23FpQHEma0W+9tcOSrfN1MbG6ehilZ6eHu1V7SGH
bMTZ3N7AuawBMVkkKAgc+LtcoQ2Y5/WMmg9VrZtqLWhimv0pJVapD9kWwcyX48LxmnnyXxiUAmOg
9qzapBMfZsEqDD5mNYLTygHE0xS+WUsY+tlLGw4ylkgghtJA2kabMnffVjVXwnPwWr4Jvb5qc9JR
bxC1+6WkaM5Vzq2Jfz/LwSLIrmplglMxNX7E40sWLKT8c/4uAPpUDjV4FOWRgPqoRlEas5rB+qss
Pij1m7Ionj0bdc+MyO+lcaQ5BdpcuIR+eKzuICDerLRwNaFEjqDshyWByrl3DGJ3lqbTIhc+L51i
IxmBMLcYTNSmfvp/pF3Zctw4kPwiRvA+Xnn0IbVu2Zb9wvB4RjzA+wLJr9+EZmfEhrCNsfbJD45Q
NcBCoVCVlZkbGqI8NTKfJGnv6xNUjNAgVdBQXgHuVaa8DNK0m3drDGbfy8dB+P1Q/GWDJJga4ru/
9bwikDSgDS0AWgy0OXeDtSe/L/CAZuPGChdQrFpxDDdp8RXzR939ohuH318FWFZQ8nDg9h8aFXYW
20Sxxjxwl7vJeSKNBIAtCk3bv895uWf2fZ7o+Pt0fNTJH8pXqjxboyQyCd5oEEt+XwQ7Cpuj5HVE
GToHRtQr1nNjJP0mGONkWb3oi2/NsLVuzKALDok3D2YU030keNoCwhBe/hyiQ7s1weW96mLMGMyC
CS/BbHl5cB3i55rkm8uMcGHVqArbztg3L0b6C4zCYR/PUdqWkk8vDA4Yq8BJBSQezUluMdOYxG5i
Df+ba9p4+GGOEw/NDgMp4Jqe9/KXkHBpb2Su0IUA6IML4dM0mG1WLXlg2zRU1C6Yvdtp/H30ATv1
jDL2byucUwPwqNR4DOUoCjcn70l/YyaPQ+QU4NhDllSG+Q9ZHUzofIzj1wZbLSQGucBH1jIvrAHh
JoVao3aEtpLkshVv3bsBLtK4dlbk/bJiUdoalmT+uiBhdwG3vOzhwiwC/Tug0ZA0o6DG1fPsbCg6
O53yoHafMgX6jIz4HOyiy3027tneyQWthEHo3STP9FvXUFEgC76XBv2aUT+59ZXu/mElMjJw4Tfa
2OG+kTF6Xkc7LM0ZzWhxT5gHkVzq7Mjwyflm8yzuIw2LSYy2hoU27fbEuFm8r9XkhgMwVFYu6X0I
HWKzGu4sxY1OVeho5kHs0fu+Asgpz+9nQqL/n0NY/GlaF69MXYQjGjQn624A+sSL2l8jmBU/+yDd
biFb9iaKN25tKUmCLYyrzO/K1q9RBFAbmRK7zBe4yyK1iKnVk4v8Q5t3pUmO4EyT7JzYhIOyARuK
Rj50vpLUW+xY0Wc4Q2H+ik3ypErlb/6P0/pug1vG2vVza0/YrQpKuAsehKwr4wVlf4UXIQOPeqH6
eNkhZMvirg09GWYy9jCZL23QDp6fyZIqTZgwgJ/hn53jbsBqcbyhSOHaOiR+1QiaRTvzaCE+MCkL
L3J+eA8dapNZ6lsoIbhR97lI8f4DuCDoOF2bmaWaB0bd+AZ5hRTv5U0UfzgPVOOgNQD6kk9Px7Gw
h9KCc9BgcA5M5bcN4tA0fKeMlP3wQz6pK4xNG4tcbOrTTHHApYy0IotV1oACvZeZ6T5QPf5szV/s
+a/La2T+/SEYbgxyAaozlnIAYIgELljbC+heJdOuSBZJyBX5Cgo8jCgeHBsfQH/qQpRx0LGsatVO
jWYGKD3vyjG9BfnG92oZogJ6q35CqWR1wvQJrSEA3DHjo0Os9fx4v4XFQktaIPLsxXfBng5ypXSH
htHDUvulHtbhchhkTDai04eeFEgJoLryUbYgNasl01dsKmYGIAWa6Bgd6T5xwrc22G/YhODczFG3
qrCltXvrDVEDBrXLniE84FsL3N6pK+RpMgN7VxzVr95dcjAO3q0WFuF0GDq/nPzqNsK/YRJ2tcRf
RJABELJoKCmDdcj7UKhLimmyZrUsUYlUA68/mBDsnA+AmwAv0BQH1iQtAtldIDoLW6Pc4QOjTdO7
DQJK2RB/BTap115nW/bm1Vhg5I+cBwFhJgqCnJ7HeXjt1K0FwfObtQGMEAjY1+U1uyZ49tvh1PlA
7gE+o4Mtwzsan8hHIKYEGAv6YtAz4L5puvbz1OWw7YE6u6gCJQf/UfFw2XOE7r8xwt13TauDj4IV
NPp0CiEWiQAti8wsC/ywhxsT3P02TNWa5X2DJ/2ueC6jGqDl+mj9p9aCCEcC7Yf3PeMuOorrZU3Y
nkHd+bTC/4EFBOtF+eCGVmSD88I+sT4YCVPfBF/cwXm+vJ1Ct9zY5+45dcrmrEUJIJiKCQSkRwt8
ZUt9vGxEWLjbrJJHqvRQuOiSElbmFxolUMdtDgzka+4YFFBWtxOf7/c18Q3axVLGfslMdNvCJTJ/
TnqEp9837wdkJnA3QGDCvM3uFMlGyr6kyR1wy4mHdNCwRpYQ3Za3IxB5xTcGBlpv3dFHT+XPKqr2
VpjddghrcgJWnVm44Ld8eTQpqKLTFL8gPy6FXz4ykYbpgBmEQ703n+crNoKgo2flHLU/zZfqUT/I
mnbSD81dHKU56nFn4yfoD+vLdDJQoW1Dy0LbuoCQm6ytKnFevkVYLir0guwO56Iu0NGZxxclif+w
00riv5KYY3Ixp9YpWIBi2IEUgb8qmm95Xy+fEPYXPnw6E1VgKNCg1Me7rEViu1SZxJGbTs1O1ytl
vy5TdTUpWh82xdhI7l/hzm3scc6aNUmPuRnYo06PfsttA9pEl9oSK6IcF9mtCwYtEHgYH0bgFydN
h9T4u8DEaPlNZPJv/Zb/Wl4SfCmmfgwIAxjxgK3mHvhtQQe7NZFUg5s6MEAQjffd5S8lcvEzE9zW
tatjJZ6JXk6/YEWsf7R2gfHYRWtU76BQYkluVdmSuCS6zaG4TCkyBbV+rCFE1JVqeHlJAuc7WxH7
BZtsz1o0KKhO7CVSIzKpd3AG30FTzJCR4cuWwiUItaPUxPHwqmtNsJxYIfS+JF9HvBRQn7LxdyaB
eL4UkMR5GmkpLDR0ulaStPtjGpqHeXXyvdkWMvFUibkP3RVK9CqdWGXENe97ZPxW74a10UEbZ5YU
awUnFh8JVQToVeJZytdqlxmQ6GTGo3sC017ZnjSon1TNl8ueIDSCJxQmxtFZNkwu8ykKVctHG3m/
5sZ+rgL2nI4+dlISF4RmMK6GyIDhPwBxzr9SpS9GWrGHqLbcTvbNrN4kzeHySkSuhkkpTKpA09Ax
Hc6nsw51uMxgryRlvpvU4poChnbZhGgVDtjbMeSsY8SH97UYrCV2N6SQrl+qedf3JfoNfayHQ591
v38BoUz/rynez/IM9Dv6iBOaqBWGYaagqz/x5bcWuMDpzQ6lXpkRDOj+Edc/FAiZOJLMXXRYtia4
wKm2QAE2CZ5dyQQWFIW+JtOa+1o83E1jKnMxUZgGvT4mj8G7A11LPjcw13xGxY3Fmr/DNOtrpK/5
1//W1hC4G6zZaDmgmINZU86jV3uttTnT8SqZ4pdyGJ5WKpu9kJngPFqrBnu1DK1EO7P4Xhhz6Vej
TBVd8HrE4CSOPogNwKnJ9zCaLClKcHITYK760NBuF5cEi7v4GA8f3dvO2F8+QQKPgDk8wDE7Y35k
3vNAMj+tvQ5YxHIL3kPfVsmekge7+XbZjnDrAKkyUU90GaLsPN6MereUNcHXWToj6qkWVrKbjf0F
Ln/DSt4tcM8411vmUau1PCD94vluYt6vszf7xBjCipDQzolk68T+vbHI3XTQFY6rdIV/G3c0YnOT
HkZdyyOT7f4Pc5PCL4V5MuAKARKFHMv5DtZFYwxah/WlJ9W6Jk74VmeGNHn50o6gGjxYDyz9kVsW
BFnA4N4Nsx+2yU2cfqVsdhxNrxQT4usdJtB2/SijFRElqmdmOA9B1q2RuIcZ8ybtwvErILBAe7ug
JGMjc3WoSynphT65WRjnMbXbQTRqwPdL8abQ3G/m77NqYQh6Y4BzELARL71qZW1gDyfbuF3mb5b+
7RPn6t0EDx1cq8EbjRXnakwUchPr83ijxIrs40h2igcOWqMztYODb0PtbPK9ik3WVU+XVyI+Tpul
cJdTr5k0Xlp8jnKJ3srxZRQfu9JX4ysXHGG+fNBavCyQdTHucyBmuCsjAVNXPXVAvfST8zXNrGtF
kXWMhasCuYMLUjuW4fOjtOnYtE225IzAtv6pR8kVevsRebYwXC0fUBdBf0CZjIkJcP47mL7kcoh8
Qsd/NAiIVG+YqKh2TW4mvzxqkX4t0xYQbR54p1mJE5q6H0q41aDNelO1JMjbJCDq9Wx+v+wQMgOc
P7TLqkEXA3QspvHQm72fy4QhZQa4zx9rsQHaZOhfJH2Clnfnz1LELfuN/KX0JtPIpig/zvwtiaO1
rQbCO3ZFaGF2lUHew75jsH71IBOdEPra1hoX0JxFMUib5SRIIW61S4P1WoM4nD+9gsvPX66zPy5/
IFH3BbLDGGz+39Vx8c2eO5uRxINh4pVGamSB/V6lfrwbYR612myHeqlsCk10DQLYhsEMYMo+TqGR
nNZmU4CbRe31wC36KFN+lGhWQEg0vLw8oXtsLHH3XjdBW8Z1GS1CVat+Oeuq7/ZpcNmI6HLdLoe7
9RKyYHgayAtw0n7L3JdymX1Lxk7A/sYHJ9wshHOLFcIVOu4hpJQjsgbyMKjhON2k5KrtDMlyRF8H
aug6Y9sHRQY/sKWXnaomLYKCogNvmN+T4ipdb+Je8o4RVXodjCVjzBXSKuqHIpNmN+VAYwgkWXca
RpHRQMXp6n+Ab39vh9beeqU7980H1bvilrVaMumMn8g9tj+BC0/dAN6rmim8GENAfoJcBRAdaobK
z+4VSOYjm1DLVP/3vWVrk4tY1ZhhSMi0IWSinxbz3hz3o7n/hAm8EVF5AJf8B70yWnrJoKoZbhDv
WzEv8Pvr0pVEdpFDGuCGMXUIpn+kmAS5hJV2Mejw2/o+T8M2uVPMa9uGmoBMw0lnO8L7/tYUd4jn
0umMogJDmefO8yGN3Z/9bFrHdk6Uq6HJ+7DXm2HfoBoSmbOihqpdVzfemPwg7TJf45kM/ZjVrqhv
zUoJmi673zlDMx4na8n3k5VCmHw0IBM26MNtNjTo6/WQsbj8SYSettkuLkYohdIlMcGT0LNjvwDL
yEiUw2UTojAEeQfwJ0By4SNV5pBWEyVMoGCt+jB3bhyXHMpZJrontOKBUh9qHKix8+D4lAKt7JZM
BsFRfb1dX7TCDXMjk9TphO61McPHOxClK/3UIXFwmeCeqvkryk++ba0PCghHIjWvJGFP1O8CBOF9
ZdxNuJAWsNQVWR4N5tpfInb3mg3u3u6rEWEUBRGo2MuuQqFfvBvlW3pVnuNSYh8tmZrnuTSfB2eR
EOhqwoAOiXpw5zCUKj/07fR91WWdQwLtzt67r9rODrIo22cnNiEIWZPjGg17mZCw6APiagdFtAH5
TABIz1+ctZlrZlogryCYp/DXWjUDKP2oV+qcIMb2GHPHW78LLx8B0Uq3RrlPqCXmgqY5eKQyrTkl
bnOYx+VXkeZXfSqrHIjOwcbUGzPO5kUNFh9SkAH8TmXZ3xSL8UV32l+uIguzIoQHBBzQ/cHrBtvJ
U6EhQ8pB4uFAQ+XXgkm5xxWPKCSeEZv7Gnzq+XUa5o/Zc+yz1jp0JyTHQrROMA8iHcB4G2A6XOCy
6jQf7BohtLD1g9q1e82Jd14ro9UUmkEuCLFViJPoNucuWZyXBLwdTKzoYCoQabR3o1TgTGaEc4+m
6ZcpaaCvUlvPbvPDnq8HMJdfdkGJDZ4qVu3inDg57t6lB8Xlcirmu6qUsVzKjHBPxLhxRiDrCEGo
KnS/utf8JEpuwF2+7CzwquQ3rHolaxOLDheYeQBnhjtAcJIz6rj10jlMnWb0bq3llIAdzz6p9Ovl
/RPWkDB+C+EWEKx8HDU0KtNt8AQGt1j8w95bKMkpKDjeaSk0yP+GMslcXGwS5EOggzMAaOLvtGYp
F6WhOrbzivycJl8L850StKGTBvUzhrelg8zCu4YxgP1jkXN3jaz5YMywCFLpvvzf+UOMwj9rD5ja
058Y8VCzl4GnhI9LEOPoAJGwuVi+tJApjW6THtI/YLEGIp2lu/ZxCuojg1QoklFVkZNujXHJtVMD
ylGbWRGYdT/eafVgBiOUdG9Wb5WRTLDt4jNEGzItEBlCdQZv9PPLZhw1azL7GI9YWl4lXnrdFt5+
LpRdNvZ3yWSE49g/SfxUaNPRNIxtq6D54zuJTmolU6yhMFgc6VV2a+1INF+7V/2+3EMV02H0jEkw
3ejflNyXfUjh1oKcFQoMmKfGAOv5et21UorBxAM6Gd2QGvotOFd2zqpEkjWqon0F7yd0tfBMA//Z
uZ3Zq0tV70p0LzD6wXr0wG1gfnrYO8fLlkRpEAbC/zXEnQddq92piCkW1IHjU78ZVRmJhtj3PQD6
QIoFqjq+9q7U40SRH+HI/aDRcNQOYPi/Y+D7eicfehTFSntjjP3/JjsglUo76iA7cFfczxalV+AR
uV8NgFptV5bfCb1hY4z7SsWqrEnTIUWgV8ZL2YM8DUpT1+5pebHRRIE2Koj3buOfl7+YzCj3xbq5
zLUqx23Q0XqnFfUhpcZOJ6vkOhCZYa8ZDAKBYhfKk+cbOVWuNtcU5TBnerK8o4IywSgTeRfagKAU
k1AB0T8vY2hM3UJKwm5TNFQNupsqTDIbu8v7JfIIVFjZeUUZEfCD84WMAAfqSwotPAh4JjeZbj60
Wazs+mqMg8TpZbh40YECqwToejFED6pT9qbeOGC6dpk1JSsJDONPz7xxG8lsmOzvcxEIwGkUzD0s
p+laJ3DqtA9Xm3wmrgOBC6ZWplX/QZCj01PqLSlWMY2aX3v3/XgqUsBxe8s3uj9NaHNd/kiimL61
x11ZqgPCp1FluwYYuq7dqZMT2LXit8p4MhLid63EvcXbiMFXFGlAGcNn96vTzJlVQTZjzEg4pje9
tUr8TuTcrD7DqACZSDUXHADta5PaU6GAvf5QnNGvlNM0qZ94JEB/Gv0X1cDL3GXOv/E28KUs+aBY
bTAv9zR5VSlmMIjsgc5OCH/JoxqJKQNcRWAz4U5QPk/T0rgNCUaAqtzhj0HLI7cDpVS6T1PiNyk4
aBpJDiP6Pq6rYloQTS1GPnu+sDID66zV5G1Q2VGmnVQZgapwTWjxMHUTVId4AtNFy3unZQnZtEtA
Plnu6Q7Ub9KJXmGGCzabf+1wxxXAnn5NOuyd+WMIie3bgeZPh+K67EAwVkSJlJBYtHEA0LNHI2g8
wD97vnFLYSUkWWDQytRg6B0AVSQDlqKAurXALUmbS03N8QbHCPHUfq/1/sWAGwSW0lKwVRFDKrAs
zCBY3x6vYHjDB96EEVqLI2EOuCbhcKJ7CJMHeefbd3+zwcqSPOFH80C7jpEYg8lSc0d3URBgM0MH
aw/4cuhtEilBcix+vjHC7Ua/l5TcRJHCM5BHqCYAX2BDPf9kmOFDBYmi7t84kNgK6x45S3Q5vgq7
TVsb3Ecb6tWd1hE2LJ+0QQMCIjdUj9YeqIdTfmAwduUT8W9rkTvBOtUzWqOAEbigxwKhrlLdJ5Nk
54TOvtk5LvzFq2USz+1A2Wlf68uLIhvEFkHSne0iOE/ojSKnvQ1PMPfaTg/o7K8HJxhe6xsH0w0j
eIAYWyReHWEfMQpLG49HWUFP6B6o9qOkxwifLS7hm/TU0ghbpJI9Nt3jjOmKWRJt2TL4CA8ej39N
cBG+9VCbSW0csKRNZ98s/vTydec1MeL7ZGE8UvbqEIQQZGOMwQ/jS7gcuYoGibteS1n7O55WH72g
CEqi15WVhxAakrihINCfmeIyi6IfMLucoCxU1e6Nai43NFlvUZW87grNz+rkBleb4ffOKrmZZUvk
DnVGPEsF5rUOBqJH4Fw6DDlAaIRcVxgklBxuoS2A9ljnEKjxD6/wfLEogLygvN8Nx0kJCCi3vigg
hm+P9Ck9jKcqotfttS7LPkSBGakuoDhA3ELQmB+1TxZqalnKpOKPxk5h5At2WJ5cP/anG0fBqbi8
UIGbgukBWBCGVmWou/NAWduK0YE6KAcvNsLKcjPF3weThnr3vQZT9WVbIr/Z2OJJozC/mHV2zSQt
S4yjgNhm6rxQmSe/cKGF5o6PCA3fm1GmkiCIaEhHLBBHq6iofOjyUK0dl3FAuzm2JnReSj+RoeWF
H21rgosnvbdUVp2wWv3iM3bVcg8+HfXPCeyBOsZ6bJmXyJbEfbWk7SAiWQApsgzLnTo0T10iI4ER
dSq328Z3cwaSqZgyUTC8FNJXNap2A0r1INeL8jum6r5kPv2FuUFvD7QNePYgYQx212QnK2hKlsrH
NYjYGlaxAnVDZwwHINMD3v2yWwoeSmcL5cIZrjua6A4a54DOZbuq03HraLQPNUwQh2s5rceKdsme
Nt1flw0LbqEzw1w8s3K0IgzWsVcoUhQjO7pqwTpJknAtAmGxWWSo3QDCC9Igzk5T9rrZTqgW0UAB
VUO7j+9JUJ7sXfVDdguJWjxnttjn3LyehjQHKQkqELDlPoDhFbEEQO54z4benGh4db7kP5tXiLPf
K1fyt4FwRzcrZf+/se44k4YZKTR4cu2v2ryKG+qXVDJ8I7PBbo6NjUWNRwgbV/hq6qmPO9QRU/RZ
Y738BN7nbCu5RCnWKcmIyop80CRVcRXlshEz2VK4sLWaleIspY0subqznEcHT5uylDxtZDa4UKV6
C3hx8wGqYk0LfUn6aKAOAYkcWeFQUN7d7pbL/n/zWSoyQL6jZk7uohWAS8WJIzIBJ4Vmi7rgOnWj
vHjSIRp/+RCL2h9nhrnEK8UoYG3V2ESotL0uPzXXd0FrENioLjeP1W2CbOW/ICtZVOLyyzOzXNQC
8F9xJ3ao3ZvmqEfIofHs+BtjJCfjEQbh93PFP6cQnzzSLIhUenyrLvepK0mWJU7iclHDchRlXiHk
GHTldzN90gmAU5ZsOEf0Bj3bMvYrNi7i0N6tjQUDLeVr+5VNopJ9cvRukmcokEDHSDYJJts0LlC0
GfCiGkMGllobKU5+qk0ZnEiYvW2+CxcialALlSmBE5T6vjasQCEVBNCL3ax/r4gk7kkdnYsWDgGj
tulg+7IyGhcAOt+GiX3nC6l9ApUrFf1aOTuYKBHfXF58pcztM9KRDLV5KA2ApfDLMl3nzeKPUuoO
dgteOFA8cr1HZwqxCucYUpg79PdIlCvBcJgD46r9E0rn1RdZ7i1MG0HQrGPsTYO4yJvDbhxSXbzK
WWY8pNSVpidHoQCSaL0XNuaI1nfBMBKl6uyqcb7O0soMHaMgt4UxlL5rmzJOJ9EZ3P4Y7gyOg+cp
U7o2GPRbILa+izUtcPLocrQUGUHrwwWGFPw2mFk8P4IWlP/muOpQM7ExTDrc9t6XPDletiE6d1sb
nJ8SjJQ6QzFhIZp3VS9A2MXZ4bIJEacGk0z5dx3crbYOadJUC4oYb3whNVT9yJUS/X0gzOMYotUO
dq9gubbuyR+XbQuXByFsHW8ZD8zsnGkv1ZaaKjGO4aQHTfHqNRJEhujE4f35jwF+srC2pqFLkwFD
edZLM95W7qFvnqtF8pVE5TM2OgTmHR1w/Q+cxaoGrasptlvGav3PIDgq+//wWjdXcrYj0cpAkgOc
J1rd1gctH6oUvWdZThtQ2kauh+m/dD20hYZmmezZIjzbG1s8dmYCxxHmyzy0e34tAWs4Dwf1aX4j
Gmz2seRYiXyCTeiiIYyuxUfQh9oWpEoSRiI/PajEOuW5JI0TJvZbE9ypMsxmzYsKRQKgPIYQnOsH
MHCFC/VbiHUFLeo9YX+0D+h6QwABina+jMlTeH2jeWait4lqBaY4z2NHqXTgJK3hl8sDY0Fn6hvq
d+CqMJMI3bAOYK7P7CrkY9koDhBrfM1a8dCwq2O9DsrsUFZfunKV5Y7srPJ3DgBx/1rgNlXrvKXT
FtDV0CtQbb4M4XCk+xY1n8GPn3rq16fqFiN0AM/Qg6wsIt5PwwGRPkbIMeDNPQshBdehTG5B7yC/
qt5SyOqbApo43Wdoj/+UtIruWADjMEkOImBGvn7+CTumsqW2GoDW6vRktOs9aMT33ggmt2bYKRm0
LMYG/AzK3Ypcs52USOnim1Qqri1eOli60IFTUeFzuWtIj7OYkcMD+Ev8BSqw3jWbBUYrzkQ9owUN
reyqF0YeoNeZ/JyqYzj8fOFWmmN8g45AkK5VuDZXdpPsjWIPSI/EpWSGuGeBUWVtEq8YEhmT4jbu
9OsyX49Zbbw0SRNevoj+j118XxTnQGmMIW3dQ8a0PIwMhYJN/GU/reDSZ9KqMg4f2cpYDNwkS2Xu
mLFXoLLg5fMBI8kRGYFS8gy05Lz+r//n0rhYYyyNSayYvb2/ZLdvcKFrDNOGzVfAiz8nYYT24vtO
srVv1lZniZMkCSarkzoB8ORBNarQM+sHS9YDlm0i5/jrlE7rZAGa2jgxcCH7Tn1c1x9z+ttNJHRK
PWhWeOikf0RpN7Sw7LY0oIkxRA790yAylvmPF965AW7DGrOJ56w3STAb3SHLyH25mJIEhX3i89h8
boLbKvROzZIWMNE37q5ebgZzl7d0f9nRZEa4C2BpzWpwG2xUolvR2Bh7rx53vYwgTWTFwS2DwSpN
ILtO+6ZxwOpMAr3LT+ukHWdlOuSWI6vBiL7K1g4XfMzZiBelgB2WFetBGswteLagaIqQMO/X8b/U
Qdhn4D/T1iYXhCYIT+SrDpsmpEULaOkebUiwfCE3YKxmiDjjr/a5Due/sidZTBdksEARbraVi0iG
1WWatcI0DUaGQPUb0LDsM5R+5sjeFcTHQG3w+/6CzjXYGN40d/kLtJ0MZ+gHxKVWu4MSfNX/qsxW
coUIveXdBs+8PHZamo05gpHbJdE4Z6eeKNHU25I3lEBvF9sHVhmgoxlVJw9iXAB0BU4FGTITRp+O
nuoXTwpISJFvoWimBdkeMsyAScff8vmox2GC0d79/P3yhgqqGjgVGBgFis3Dq5Tf0bQYlwGKkewj
0kjBQ655Wr6Mf7HvyEZK7CYEo6xsVlnwOmBnUXtLqPH24cGoI21mAG6RsLO160GPIZYkciJnb0TZ
3accdWuNizJDQ6akmGGtj+Ywj/eNs++/lFAL13dWiyHSsMKtc5Am7CJHclE1YRwboPThSzd0yOt1
jBVWGY33xA676mZoQvKXGcZ3a5RM1xndFWPoPso6OkLDJq5+18YM2YcZdxfN27JBgwzZ1uA+Whlp
/ERJye246PMnDiSA2iAtwgyZg+7i+c1tGARk/DVEWivEAcu6o/qTVf++LIjNurMYTkS6ClQnlz0C
k0SLjAJ9nqWdb+hrYCo/iStTpBFEb13DKMTbpKX6oRW8oMqL+lJeBJjcudYUcgDDmOS6+5h+oFiJ
CW3ItUBX7kMrFoi+ZDAGmFAU76rI5qM6A19eZt6tQgpZKizwgjNjnNfnljEpFVNW60YSP6kUlvQW
ocSbaC9Zl3DrNuvi3jWGug7EzVoQh4P+OkHvdyC/n41gMQ6KJQDBMhajcz8D70Fs0nQogri5X9yv
S3KdDhIYLNsP7iY9M8FdZ0SJ4wz0awUeZ8dkuEvB2FqnL21ShJ17bVW/XfKHK2BCCsgDOLfFkzGR
RandrMfBmervlgWiZC0Ja5r9/l12ZoXLE+nakMGgsNI7NGxt6qPidOgT2SUi/P6bxbAkZZO/e5U9
90kFMzQwr/rbKkQwv1XvnKs6BMXlUa7QJjbIVPBMqEZ4/Nt96AalbzMYbBKrOwztUu0dtU+jy5ej
2ArwIW/y0LrLxZ3BXadqSiEXtSps3CWki2yUWHhGwZT9jwUuY8ztKaUN8wLFtG4rEHRD/Cicq0lS
0hSaAUXR2wAnjLH/33yfsQVGAhVNXAi267fLT5cWUbFKHj0yI5yv1QCRZ32CW0cvGWjzbmh/ebMk
DAi/yGYhnKPZc+6BUxkL6TTzpmm6YKSyEr0oN0E74n2zuLhpKqvlDVUDIifo1++M3Qgob3VI9DfG
ViWUveuFS8J1ACdgxOk8ur8vOiOPqwqBIKNFqJjDvO8qUoWfcOWNFfYrNh7gzF6PQTJsnJ3Tgzdl
u5jI+n1s7z/ETwz+oLzMEgI+3dGHnLrDiLblCMJkNb+vhny/9K+Vpfq2LnsICG9SvARANoH8xuVH
WVXwscdOD8XZ2er9NbFBAaiGQ/x16GRYI5klzh0gIDKbyQyZeHv8khT7RX21hl32+zQPuA4c0Cbi
MkARkAenkzxRFWWElWU5zFnYdY+FTCtOeD43JrjzmfVLV+C1iFTNw1xWXhzKztt1uYxBRVAWO18K
d0ZpoVZz4c0lXqTJQfNp608DAAEzoIP1zvveyUvjQs/brIz7RObUZuOsY/OKKt0141MB1Hg/Hszc
9cdCctfJdtE7P0ipB5leKLqVgVGAWM7DpwLnRKvLCjxiM1DBg1fgPPHDBOrcLFmVFogK3pXdL74X
n6j3qQwRxPT/GOGCQkEo6s0sQ3zTYHzKRyhSa5KiiPj4vNtgC90EHjexq8SskVWZGUApCskeeoPs
+2o60WyWNGlEtkBCg3ljYN5BH8Z7HtW6vk0hGD5oUKCo/qz0LFQy6ArMMnys6POAJoiFHujYgEz1
fFUNRBA1Anwg5mE7LZjKtY3G2q13rhN3kmtVeB/hbkClBUNgeMZyqa+tr446uxC+zjM8ltloCdmr
T2O4hO1OnlkJ9xCcndBJwAPlw8tc9Ugy6grOkmpo/ctoOlWouf18AK9o8qBNioy3R3R2wRf0rz3u
7Goj0u5Ys3FrmC9Fej+kZpADBZg+a7IJWLEl0zQxcQQeXD4JKpJYM/OmRX6vW395BIzOaTt+XbQZ
Yrs1pFLM+vnynSt0Etj7xyAXcKtsHkrDg0GrNoBxtPwkUQ9Oevj/WeFc0atA+5RStAVzKK5ghHg1
s2iQ0ivJ1sJ9pqxRFTJ0cIuxLm6buDu1jpcEdTJ8IlygHw61Dmi2CrQdk95MlBYptxGvgUqJr6yQ
PFd+rr+P/WNvSdRlDPS/7A9cHD3CSLuOOMGDNys/NdCNhErv1H7rTe3+8hdiYZRPjDD0itc9akEo
9XHPiIloqpFnfQEFqubeJThLPdn9tgkMhIF9y8TYHvrgnBOkfVblIz5NUBF612rQp9Gd36/0oDmp
Y8YAfRoUSbhAbg7DqIw6NiwDq1Lf7DB8uAzfLi9DVFJGyRND+MgiQRvMp0FrPjbqWmAdiHXFyX4A
DT+AsyD2BcOlFnivcsisqABqWjqGRlyQiDO5gfNQjnpDOwIjXwRO6jtJtEAfEQh26EiHvXuHZjAT
iGBdfZpI3ubsm3BucWaYCw9ZFrepscIwBPh803nQyI/BWv0eZOZJ9Qn/2C6S8w9HRb3BYOlEmp1G
9wXqyxLvEN1SFr4abl4VPo7e9vk2UkWBWLqeQer7ZQk66OHFoXYbPzGVi0QKLRT5yZk17qNZdUWn
gUAplwarEfQ/UxSQlQCXSO3Pr+ZO9+UXowDzhJC0WSH/vcZm6Siw3WA5jKqjs0seFOgtI9nwraua
DQK4b7Q91D/IRu0EwffMMvf1Jrur+3TG3irWI2NwcJwX25SBMYRGMKJoswlmRESuFNHZLvGGHstb
2+fMAEcXOVSmJvF5QShEWH83wucyGDsGZTKMKMl1R14UKY++zADnhqtO166ZYWDszAd7hipoZkeS
IMV2gju4WARCBRjG0ADjRZ0AHFuRIIG1/W/mFRLF91Zk+sq+BNuzTESHedUlY5zX4dXe2G0OY9P0
5PXfMGTsE/ePeJLhuMWf/31RnI8VpEnVxmIKYN3zZBwb49k1fr/AerZvXA6hqOyKMmBCVe5vLOg+
qstt6fb+/MM2JHUi0SP0zBb3TEtWqyZeA1u65ddfGYKh3AM3Wp6Mxbd3LJ5bz5fdgv36Cx+KnxeK
bcfukrkoA0/7OlpOUDvXcY/tJImfr5W/ri+X7Yk+mAYWMcg5YKwF5DXnAVcxdWds+6oMoAvpKwau
qldN2sISufrWCBcUDEqmPplgpDgmh/GGoYTcJxcjqjm0i1YJwlq0g1tjXHBwqWoPlgZjXYdhGeRJ
ub2eMmuGzEvzNKj6Lq++fWYPAWT1bNAFYnr0fA+XMRkUw4WXuIO9d8qd14Ol6hM1S4DL3o1wrjhg
wknLcywrA59LYV0VrWTfhHfvxgI/+5HUcwXq9BpRdQjiBzMoUH9Hs5iGGGQEsF/WTxXFWCSaUNMD
hJTl0Oe7Flt67qH2Cs+bn8ziZ9tJvopwPQyVB+Yw9KYBjj03YJKizb0OT5rCjJpjs0NHPBhUEFIE
3r4CAw5xJNeSMJ/YWuQcwfkf0r6st25c6fYXCZBEja+StvbgKY6HDC9CEiea55m//lt03z7Wpnk2
b3zQAbobBlImVSwWq1atpVizPeG59hrSoz/6Ez2gWPFsxAGa4LBYXznSsTTR2dra5PzCTewhSx3Y
1O/nXXpo9+Sze4NHT5AhY5KNzouuETbVjqcBsL8W7yIQXF7XdmTh3QY8IwnVEnqgX5fpcPlAiVxj
a4YLSmDBKd20hq83S+wp8Y0i1asWfqqtCS4ksdEzZ8hhYj6ZX2nANGJZWDJA6ALYZrKLP1KhB73b
295xcWnKgFJyFrao+XYhj6YqefMK/X1rgEtaVEpabbJhwNizqZLlAEZh5UkNdYil9odqluTq7Pjw
N9XWHLtZNiW5xR70WUG7zqfo1Faj6RVDDCnuPBggcaP9uOwR0sVxCUxszE4Egg92tDrIOWKi+yHd
t4G7hxTsz4+Epu3SuMihz0ATJxaWZpsvBdj33OLn5eXIHJwLFMNQgYpXx2o6N/OU6qXLf102ILrW
iYuZGDxITQYAOv84YDQvKrNDLG/7n4MbZumxMiT+JjPBff/YRXXeLpiJ6sWaj6YLjvj55fIy/ssx
fVsH99kLq1qzFpxzUJw0fy2B4vV7B/my6ROQmgULomqzb+17iVVRmDNQ20MNgfEHmlz86VrXHkd2
E+bPTG+hCJVbMBdEwJODOhuqCwfnc7IbrwxJf1WYbm7tckGp12LHHlL0DAH1KQLwGKFnGB3mr9Yd
GPYQlGR+LtzerUEuJiVTVzVNxpqUoJAHKAak634WKLvFn0ffnCFryTDIsqkOkedsrXLOaa3gsOkL
WNVsxY/W6qjku5IWkvgkDBlbM5yDGhmyNZv1c6wbGpqhdkj3+fUMMGPny2c7pdY4Ty3NUqvcCD7j
PjCiaFRPfzImluLWCdcD/XbZQ0XxA5U6OCdw8Jj94RwUT0pTX1vsoFGlnpLdKDKgjCi4gxSUEXqj
0W/zdZgsS5pS17Gagi7eEhWh0WleAknzVW0xMiU55sLlbKxxX0oxB1PtOyxnIBCZKOORBvNk/z0B
HohAoVuGKh3yFyB4z2Pi7FAzagrAiyatvZ0mDHkqbvR8+cOwwM1filsb3Epo2tZ5Z8KGbbYhZhIf
siX/Uo4ZSp3zrpqdva6mQ3DZptj1QCQIMCs6EqBqOl/YGC2DkhbIpJdQC8sddHEBnToZwM8ynfRO
xromjI5v5ixuRtyoaOIYI8xBNQ06Told30I9b0YTuFkPk55/v7w8oXMQ5PGsWkwcwgXFNpks0rFB
ujRWr2dCD2a0SkKF0Ns3JrgwiMcJqnITy6EngI+z6DvV2kdA3e6iqg0dOkjSW2H825jjHHFNkxya
zTCn9gsK1LYOSHdT38WaIouBsr3j3FFt0trNXNQPVrIvUEKwMte7/HXEVwhcnths1gcAlHPnU8kS
mWoOE27iWbn3WtI8QYHS00dP/ZocGAO5LrkohRtooP9GcJah7MuFv6RSrJGu2EAb0aklrVeQGk1h
GdOO0C0QYFFqZK0d3vNKiGs3HTjI0aTHWNN6XMiRZg9x/Lyakpaz+Oa3wFYEeSfAxAh3hPtsMNre
RWUdytqrR681D2QYwRgCFUBA351KXyOihgWAXP+x+K7QNKnmulJAeaKn/o/WBVqANGfn/piiHTRQ
oWRUPqB7+wF07JlV7svBIXuAl7Cl8VB44/hoJPuP+CMkA5G1oSCj8TupzmVeTC4gPe2OhlCP2a/z
fQoSRSPs9gD7YvC+7n1ZRiM8Z29G+c0cqba6nTEhcWswCuf8MRfZMWNR7t3FsrHAbZyiT0kF/BO7
IjEH22Nq03mcAUBH/54F+SWSxChhkAdmhJGQEiCNOYd0xiiBzAC6jVV0V1UHEh2t4esq07YSnrA3
K/yQdDsgFKYrVqWU9VcnBuulSQv9FpxJ+p7aY/HYO2v7JPEQ8Vb+Z2l8yRPMvl1rWEAWgWpkt7zg
qO3TvbnXdunoKR9QS8CMNEAX0EABvB1tyfP4OK4EQhsd+nNQGtA+9aD/8Kxizq4rqn+7vDBRVIQm
K/Th8A9gpmyzNw/yJh4j1BiQ7zppkuwJ8Pq7LIv6/TC5MlIdoSmoCUGPDiuDoNC5qWFGqXIYIPxL
0Ahc92Nzs5qSgyxyQDy9QDcG1mwkbexX2Kxmojm2LiIoqnYQeWmf5grTtG2QyyhvhEuBgh9QONCZ
eDcVMPWkUzIDaJ8xccIOnK7LhAKuJC0UG8HIvGGiJ/aOcpcOkE6nCpxgcu4K40e0fClmyYFlfsQH
CLxYgT3X8UGQTJ/vV2YuzqSPwPd0vesV/Y1SfhrVQ9dCaSV7jOckmGctvOxwr8fzkk32DTffaMxK
KJRo+Eag/NiB5swrlOTYYE6kS3/k7h0aeJ7mxpD5k6Wgwv3cLJbzvzxTMPVjwv+a6BQbt3l7Y8j8
guUtl9bG5zVV2dVgZk+Bc7zLpkfX/NyrBJQHV1r63MuYNIUfDxSJr3y8OqLF+UaWabcmcYH16PsO
yvcgvtu7ezmnvmjbgFdBnwdKswIVcrtt3S5H5MsRJfLuZViyvUU/X/YKwV3IBNwwk+YQNGJ5hEeq
6aAhyuMMunStp6+fmloSGQRMbBji2Vjg3E61YvSdE1jIVxT2y1eURVPuWJsiD2Vdc7E14GnBtotA
/m60bZhV+PkwI1G60UJ0EYDirqEGzIoIsjRC8H0A7nHYLB+I4XU+rK4dZita8H77NQEM2Wgwb7HX
ZHVbgREGAMS0HjJoqIq+v5CcaNXwjKfR3TRnnklOo/142QdErwKYwOAYFEVwGfHRG3QPM8jfQVEw
++ktgSANWC70b9FhDNqXAcQdcm4A0SsYPC6Ir1BGAm8/L8lqW7PTgFCGpdD9M6sQx6fqp41eD0SG
B6neBvMxLjw4bM6H4BbUsEwuHzPHpM0pYRwMzfDNtgBOsTDvoxchTeb7y5sp+mDwBxAPgl/iPXLT
7MFUg4d/5tfpl0HzzP6PLQN1i1Zj4WthOg6kLu9AjUOquVk6qZmPrX2Ju/pWcbvJp5P+BQ9ICRJV
EB/A185QoeApAtiMLXdzaRSRalaxheWUKsDcuNU1GXWRIJrCAhSJHARoFAy4bzMbVVKnhfpPu1k7
DAeW3KnSyUzRd0FIwHw7UK4YzuQWQpdi7lA+q8ACkHlMVHGhj4oa/v3H3xrhYl2pZWkaMwpuW6fh
pA+AtQ4+tFH+RzPcBeS0PQBzNl7xfUWureWJ2u5NlUpeucINYyJOtu2AXod/toMD1FkgsAheyXj0
4nW/grkk+fuBOMfe2GDJ/8a7Urzk08EGYbQLfmilv1oTFYIXMkkv0XnZWuEKRmq3uE7JmPzIcDSN
1Ks0SI3bQG6hFvH33x85sM4eYeDO4ZmFzbUvxwKStb6p/unnzG/p7dw9fMAGBA1svB10/OFSHYta
eq9RNg4fubsKahpJO3hVLoN+CiO0A3wkHg1IDt6VbVDGm+u1B1FbM77yMo97dBpij+w1P4m9PJTx
OTGn5WP01h7nC8toOaPjFo2vx9BBSzJPV2+V+tTkDyh8f+Q7ORhHJ4DhAs/A3aoFhqFStWIEnbTb
YRDrJyPudi3ZiOxrJsiviQF0oUmDKw64iXP/hojClPcTDqpxD0ZYdZcDREjCnnVtQKsNjSn6Z76u
geg3j5edRFSiwv0AzgTATUGAoXMhYnBWDBeM0PHod2AySCnu9CwAvDWYlVOMepE8HRLcFEBvgOUI
WuS4LvjByTLJSIaKLPiFxmEPIdmgbhzJqgQh6cwE5yKlnvbT7IDJxaqLR5pjWLeqcuItRfuBGVq8
Y5EQ4z5yQWnPfbh4pgsd6Ar50kT5nRH1No0wT4Iht6+S7yTaNZQR0fhFxRIAGy42YZJVGTLQpoGm
pNMDkHqM32JNfciKNbmqVygmtb01BKNrLLdOZ1unyLTHT/m4DLdFbr4k6OseRhpNny//WqKN3v5W
7LfexGWN1I0yzCzGKLt6+tYPJzv6/fcmAC2HlJ2FPMbmJzNaVetoCti3P8cLSGu10zK5xzHpflw2
IxBPBckFZCmhQaQDJcDrNlX24iwoW7H6Uf9s3Yw7xtEC0g1fPyaFN+3UoPONnzJOaNEGooDAGld4
/eAxcr6Btbo67hytGTCvaFypD80MkLcjuaFFIRopGfJo8A6B2IvPaaKFJphFgpVhLF4A8d31uRHk
dRLOtrlXkhqiCA31prh7qpLoZlCTKwWx9fIGv3dgDCkhq2bYBTbqwIXSRlFiJAlI39oSl8P8fXQk
Bt5v5ZkBvuqYVSDvKWMbZYt2Z5Ibsu6b+a+TXJjA4/e1fwoGDW4NyVCC5GIacV8rX8hSedEqOU+i
TcJ8MeN9gae/m6Ow29nUq1qBqKiaHUdiPGWtrALy/voEq93GBJd6RsuEsoQGE5Zao7ejNe5Rm80i
w0yX0Y6e2ynkyk1kfGhsZ84vOFjFUByYZNgUK0+SbMxT22mzkoKdw/Radbd00Hczv7o0qNYW//ep
KmUcfiJ/wPwvnnMuMLDvSrRZicqcG8NkHn3Su+8dODTSMZE4naCOwBb2Hys8IVC7WpPeuhj5bOiL
A0Bbnn6t6W1Gf7oD9chgQNJ6RuHsK+Kkf/lAvc9WYRmNb1YYBnCPD4x6nqgl+E7Aq4H+s7Nz9FsX
fPKVxCPfF8zOrXDuAlYDYBFjHFu7O4Edp9fA35CpgZOD8K34RT721Tar4gJiM5GW1A5WtWS1N5Kw
NSJvJZJgLzxmGyNcaoy6PS1zCtdYwQu99pPXxhIYlezjcJGis6iTWj2KWSu9ifWrtEDz1PXXRtZB
Ejo5Sj46atCoJPBBL7ZXlZXmanyem8y8i60X25AhiEW7ZaNd6iJ4o2nOq0zYZqRYZtFnfg/SMogO
VWG8UxWAKr05SDOo5ka+pDYis6if34p53KurNlSVXzcvZX+yyvDy0RHFQAikQ9oe5FYYY+WcjLjJ
2C46VjTlGYZB/Ma6L6rfpN5ni+TGEH2frSXO09w4IVZfYIK0MzFA7fS17VWmsyPgzfr7JTmEEdih
SYAMkVvSWhCn13rof6jQqzHSg+YUwTj4fb16c1VLjImi+dYYtyqaAThQmLgHs+NwJCjF0BNrxPaS
QyToZqM3SjDZDP8GGpqXohoHG8RLQEL7FpnqGWXn5Vtc4d4tOle7nkZ7hvoIpA6TzqiCDipPXmot
uV+1NgZu1twCc+pih6Aw629Su5NxgYicdPvLcUc8GqAmmpIFxwLcrAbmLJZ5d/mbCoKIpmnIe1Ft
xenj5/wVe2jIkuiY3k2K8tS6beo7dZT4qIbQk6q0huRGETjrmT224k02j1ZZnehMyw9XJ3Kbe5Cw
efEgSUYFZw9GLDT/kA0iH+DKeF1LMcOb4GynNOl+luMM1U11rEC1OU5XJSpWV7FhJU+Xd1Lwrc6M
cgGlAW62mkH15mf2U0xPbvXnA3+/YatAMqE0+Y6BCtqlLXRwgPxVZwpwTGPZQTp3sokbwV0MgjAo
VIIbCp0EniA+WSCFqPRR5c/11HgRSX+PMbkvFffZaFUv1vNwMmTwOtEZPDPKnfXVXnI9ryGnFN1M
10nkdZ+Y7pYDFIu5V4PmB3Ieedlf5PkAKILyBDgg7Ch3tgwgt0CnjfpoizYx9Abc/tZ0Hmpd4vCC
6gegdaAXgJAZcnrX5uykhdG4tgKKUcbCN901d0molV6z64/lL8yBhZFskFLwzMSa8IxlQqDosKvc
O540K8oIMfQrAaxis7D1KcFX288VOFAoZhRA1b1LThPxWlkbSrCnZ5a5093kbhY5Fep0xnqnmUnQ
9DTAoOJxcmVPPUE563yRLNBsAgk227YSVCsws7AEib8ibQAQCQjkNAMLMriSBh8dAjcYvl0+hoKH
LgyjSoKsGPB4MHefG06Ata6n0mX6iWw6HGN9wJO3R91LdrMng+EJjiOMGRCSdnA9ASx3bmxOMKQT
m2bl29avaj6t4DJaBh+kDp5l9JAakSStgugMCkIX94FpAcDz2pzbbOqsNJaTLWCvXo35XpnnG9Wd
7qK520v2kAE9uacaukUYbdfNVxlrblkO+Fi0eEFtGsgnb+kfB6hRzOSULC958ziqYbbcMZLky1YF
twIepRiXxVYiLSPcrUB7KE7Oed34bV9eF7USWl0TGkZ6jBaorI0jNC8vGxTuJh5OmNxx8MLhE2cK
JYypHVG5gjbSk9Ebvl4kvVfpMmIRAZMrmKjQKkXpDsLW0Lw895JhGs05LglTw5h3+m2/m3c2aMOU
3fjNvm3RqN2TZ9VLg/4QPc0H2aEXKIoy86wnh2ajavFdgGbJVtwb7ETcZxGc0is+JT65ik/RI7k3
jub9P0Nl88E8FifnF/GNw9/XuM5/BS7IdnU69D1kavzFyb2kvIGkvOfIeDSEgXWzUF5AsY6MrGso
Lkf1xJRR1Zvmjh6SACrSgVpjvKP4nu2V49+zqWJtKGLrSFFx7fOD8Y5i5Bnqy0g6NXsfp51n0n5n
xabkeLwi8/lDubXDH0p1LBKgqSBqeOp/mL/Gk/YwBLiNWVhNAtfHMD4UxFJveEaD1+8f8amBZYiD
j60XsqgY73wlPjz35szopqq2rMxPkGjHFfXHdfHIJCsXiU4nqrD/McMlHe6KtUK7OPNJQrRnFATm
z0qPd5xXLa4sEggvja0xzj/jhi5a2iPD+Yfl+LXrcmtgCK3aKcEHMlE4zL8rA7XR+QbmXabFChNU
jMfPavR7yV4uxzXxagyoJjEpF4DGWBqwuSZWag9TY8VAmSClKU9Z2FzRW5ZbsFHV9kP+sLHGPTsd
TYkKypKKyT6o+tVa35UyrnnR1YDCISAtUCm10Po4XxAm2KO5HBFAR9P0u8QO8iYGKZntLc1zISt3
iep5OuAQaGPjX9Dk5rIkR00tC8IfFaTjEK537V79xPLcMpQPFwmdfGOK/XzzpcbezK1ZZ+m8Xnv9
fBelDRgLg4/4w8YK5w8zGNU6pUF7Pi6QcNa35BAF9PP0Rw/LAO69l5iTLYr7WllhofWW4DAlR0be
bYfpbjkU4OkZ0BGmfvuSnHQZWY7QJhQVACllOTyvWOJUyTpoMUQg1+xAwabNsi8plp99+HcReGOE
C0n9WimmRWFk9t07wPmC9iYHoI/xoIMv9QTxdknMF55kpn8DAjTGIvcqQrvxD6NoqLmOOFv9TgPm
Pd2ZsUf3Y5Ac1CtXSlEheh6wYjIe5gbrRHMZmGvFlFYzMjDTLb9kXXZINavyUi1+sQsZcFZ4WW+N
cXm6kY5D4+oQrh1CY+/sDR/oyJsUtEoFlCHpM/AwGNWWzUWK3IRoAFIziR3AGDnX1Gk+ZfkCzcFo
1gNiDddzfN1JKUFFb0q0ud7McI6CFqxVpC1OAPtsZb0b98MBeOog/9R+6nKvkUrlydbF3V8L2C21
fO1b347uFvuxqHZ1InlYiZx/syZ+EmIyJ7yrWuh9lOsxbW8G5fPlsMG2nj9c27+fc76s6lcn17Bn
QF4hjcp8dwGxVkO+dU26b6L0I1Fqa4/zP7WMjbZJcnaY5x3LoSrrBifaN29bjB8PPm1Ce9nLTrTk
QxlcEmcsNWh0SIs4RfSbxGgf+9G8deCIlzdTHDjePJAfE+8KQ4+GislC+xMGnTFT/eQcU99GQpMn
Usyk7NuxVW/CVJya6ZSlWFWaHa34d2aRXTQi/o+R3y6y+0W2hdxt1jmpnnUJStwR6ttkXLyY9OGc
tLJbk32KSw7JxQqI9NRFOQFkpJ7SQ28GSRoy7RJWuXAgiRf51Y3sqfZfPhtgOCj2AhbzbpLVnFUt
6hCBJxBLV0G97w76Y7dbAYBWjrq0EiXeyjdz3HerR61PzYYFfDCHtnhJsBhsqr6Bto6GXBFTYvfG
R65qhnn9d43c93OibGoRHcH42x5GvAPtEZLz0ceONwacGaoCVTb+eNcJBY4Pkb6yDvpJ36U7TPu5
gf5o3PXXyp6pVLlBvbt87MT7+WaUO93Ar5uDZSFBcPOwoddldEMmSe38v7jImw0WpzdnrRkcpoiE
OImjdmrC5dCHY8DG+nKwi8nClaj0i5vszRrnIUOj5s6qIXWcAdoIerqzMACf7kGd0fyonisQeQdM
CU82B8ruq/dn780s5yPjZAx0zjBNWDn1Ycz7q9l0vNX4ZvTlAf4DJRHTd9BEu/z5xFfcm1XuxGtG
SrpOQbY10oM7/rGW5//t7+fSAttQxrjM8PCr09lPCuhH2BIKNbYvl/aNywMsYk50Nit4feHeDloU
gxizPJIEAhJuXa2S/RIMAyAlffMOnjXIMbNaySgQaVO47uixCJYvxPbQBvOVvX5QBkxtyDI44QrZ
y19Hpo8pYW4P63o0i6ZC9EcX7CY2+qtKN3YuLQbPKMzD5e8l9MKNLW43y6hV5qjBRVaj9PJ7XAvb
Q448hXpa1UFpKyA9K6b+Ph8Vu/HU1iCy/WVB6t3n/M8vQPhKQaao4JB24JDFNcZhDvGp2Tl3My6g
ZIdhQNljQ3jhbaxxGVhiu31c9/ia/a54RD4eLFfOI6sloY50P19JOfjYp7q0Oi5EVyapbAyiouC7
W32mDxZ/tsMsVHxIk6mNp+GtyEakc6i2f6Ivlz+tOEVn8gDo1qG5zOvPgp57wigBRImi3/+q6zpH
K4HrQpzsIPdbYWzZ2OM2VyPrPBU9rlpdu8+Ln8T668l5HMXN389tJh7cpdakuO9SApYrcuyUztPT
x8u7xqL9uy9GUFFCgf5VhwA/39w9tBxSWs4wAlKXqynRfrg9+WIu7exdtiP+OhtD3EVaI5s08wiu
8f/SV1w6SWABkuzui10aKpJ0WfhxNubYzzfrisw+UtGAbnwgMZ/1lkRgRDFdyWmWbR77+caIZsS2
C+om9BSrII1f+sj1h7UOL++cMBPfrISFz42RmlrQC6H4Qr2RIcPKnd9JWX2fW8v0VFJ2nuvUfy5b
lH4r7tZsF7RnxhwtGrO5aUC05mseoxdcslMBJa6QMUFqMn592QfjbgG7h7RZnrCao/FURphH/XZ5
UeJv5TKgKvJHQOvOt5Esi5WWDhyi1r+v4/pjWDt/XuPny1bYx3h3nMDDydBBBAUXzkpu5DPFdAFG
zYbrtP2RYPfGPtrXhRZcNiRczsYQFxyS3pmXxsb7rGZlDzV+du31pLXZl8tmXjtmlxbEHVtjtWu8
1Jni7QmFZ1T96L49GgfUbT8UIIB5UxlCgGA4/vwD0UhVbAO8n7gZ81t9Rw/xvr1m90UeVL5UC1q8
fxCNAOgej2qH2z/dokWHTjOj6Dy1y2nR71vt6fLeyUxwWwd0aTsrC6JDlzsHpUiOeRxd0bw7XjYj
Pq3oBP67FC7UYRTQQkERTc9+N9R3w+gzMrLhYDws7oNyz1jXTAl4ULYy9vNNSEKNpc2ogwGafraO
tpF3nmP90adMkvpKV8aFPnVKzb5t89wn2rWRAFfBHNB4cS1E233kMa4VWTIqLmJudpOLfWPrgB9x
gcN3wRLkn0s8M7ufCshIoAbkTUD7efNdivcRlU0PilcLbXTwn0IWCpII57sa0163lRqWGddFC57G
ynOCCQiSNWhi9JKR+stWKwxXG5Nc0CVD7UZKDJMowldeR5MgzQFmpI7qm20tc1Sh22ysccl3h0g6
0AaOqth740QwkhQdqweMR3mJGVJfD4xDspPlwJIl8lDuZmwwNKNAh7zqh4dagwfZw6M25k+1bcqQ
jcL0922BPBehTnvDyRj8AHgA9YZRUEdB8TN7NkKGBdjVIAwKYh9zZ3KKIHaxvIvTpmWC6RVSGgDi
nTtP1TbqPLFM/9/J9z4c0MSoUUGQlbSEN/XGFBdvFiBZaGIiISkwg595atYQyO9ElYRLTHz1bOxw
UYZoqUOVBe0zDKiHuWJ4+fi5zq7SpQPtHI6H+zWxi8ChvyTxVOymb1vJRZ2izPBnxNUKeYjq2jl1
d0mw4FDs48cxnIMG6hDpnRxDJjYLPCygQECH8hN0aTI71uqiLmN8L+sr3bf8+Ioc4t8pYSAy6neY
59lDX1l277Kb7r3nvNnlbsJGb9sItTuMjth+dTTKE9NytAII2Nh7Uzv+f+hvMF+8ZJHz1Vqx88Yp
UDRR1MA45YfWL/Hf/q+1CP/hapDVvMQe+7ZEzmNB99RXagOPzdTyySmA6nXSWXL4xXHmzQbnrZqz
WiQp0fdt0Q4yFScwLcWr0101fCyOYiYJ5xy+AoTj+VlXGvTMe1ZD6P8sQXroUk/f9XvFL7ys8BrU
hU5lsH6RTegK/fMVFWepINjgI4ydZi7Y2rHAutwneE0r16QJJUdPGMUY9xImewhx3zVHR4i2FxVI
auZyx8hVQESBcX2QhYRlOKreh/zCRcIJ1nEgflzO9fMYP6pMpJwudEWS+XtD7y8vSLhnLkNSYPgQ
xP0cLqSqDMUqVJzp2nKgkmztJkP9ak/F/n8zw706iKOQdunxtolWTGa76Wns+72NEaW/N2MAovgK
eNPRzzj3OxLXppoAEO1rS4YL7qpSK89O/374FhSmmM22oD1kwwW4w1r17ZTQta590N2CkuixNl6I
jENDCAhhWrLaK+T6nZjkQEulqAkcrRteU5H45DyOecgISIrfsixL5AUABmPoAegqJpp9vm+5Vi4V
EFUtio7XOSYkR3LdgEft8scRxbitES6Vizp3inOnwrYR9xn7d7/YMiYxmQnu+1c6Sh2tMePNWdq3
Jl0+qbGsRSeKokxuisVRcIKo3Mcvk6qjZoxVrNqRjLt1Po7R4GEK+/Jmib7I1gz7+eYBkyblsirq
Chgh2BOy6LEG/VGZSaKZzAhb68ZIk9R1X8Y4/E42BJnm+qjFXs9NdLy8FuG7YbsYzr0ccyR01VEb
UvfZI7lm5PhG4Nw5XnZQAZGWJdSyZXGOZvaJ08UEzT5N+2NOvgEpq24MLq9J5gacp9lqQrLehBso
zZ2yYvSeWN5kfqHuy2U7Io/ebB2PF4Y2O+J/QRu/aabeA4OsHRgYfZfETWGDb2uGi8817s5GH3Bh
59mJwebzK2hX7azuVB6LA6gud5dXJdm9119n43hTofVznGP3GkiOg/TXCsgc7R0C9AWZho880reL
47K5qM2Kvu/g5trosRc6RLJ82w4NYH7Y+wNcPrKKqHB9mPwhjKwRLx7OO/RSLZ25ww1Bo5MyfSpb
PF3nH2Mtm8UVesebHb6hYC1xmyoRbf1u7X5p5pR5WhFLPJ0dTj4XNjc2ONfQar2gE8Va8h7Uibbm
ZUCPr8VnkO1MjeRFJd43wwSTGBNB5OdvWuouVOtbZCPVlbH+yPUYMuefoqaWrEm8b2DCQSKHqRA+
UxyzCWBLDdMEQxa5nlpR4zqP6lgW98Rb92aG/RobN4cC61INFZZjJt4QqL7imdfFL1aqJtSzgHfo
oDOl3XxojgnI/zfD3O1R0pkWSaHgmd9HXxNiPBtl7HqJtj5WZDlcPsvCaLuxxb7pZpG10Uy0YEQZ
zmomWOl6Q/V63GXgXpUkEAK1O3CWbUzx94irDto4wxWncAjWZ8iyQrwopD+HQwtNHFR975C+fC3D
OCCy4r/4DgNRIJu2s2yDx/lbihFPZHRBWHNaQsaZGwU6wE0jFAAGpgCwv7yrQg/dmONOnTppZlzn
ePNqw2O8YrogkcZ8mQnubaEm1qoWMcFzfq8YoB0xfJDxL14SxAo6klAQnoJqL9MaEN80QEJiJMTF
OBaPhjT0uGY4aIDR9v0fVgdmsxIThrXQYU7DD6UCG2tcKmD3DlX1BY93Uo23pl3fLUVseqsdh5c/
139ZFtNtBRUme36enwJ11lOrLnHihrA56rv4pB8tyHT+Mw3xkfoWknQwY2CSCJhx7nqx8yTSRw3n
QFPI92ox7zJTCrNgv/C7sP9mg79a7F5LDAUYA99+AMQzB5Y63rmo89g2PD5HXVv21BVOLG1Wxfe/
tKZbKCZNGeynOi7X5Q91xwDc1ZX+bWwwT6f5mdc+kF0eZvvkWtreE35CMFJhOB+EgriDuOgSNYvb
aWWELmKo/oHa6mnw2q/lccBqo8+yF5fo8Fk6Y07FSB0Y5rjzPQGu3iukxzOigaRHY0KVSpehtphz
859wa4M74DHJR2oueu4XQE4dLb/+Hu2Zlghq6P76FWUYxvbd7KcnN9AkV5/oUtia5o6Dm2hGlFIs
j+T1qSeMBHmEJLkVSI4dK09cWiLb5s3lk4/63NRRDGX1/XAsIOKEsbZdjgEDWcYqXBDOGwQCMACE
h/+5odRBbSTvHUA3emirJo1nqUCPLLISlvCaAXU0RulNAnN8HLGoYRZQZmaHgOHTe59eYWT2agHz
KOD+rfeRALm1x23gqjcoCKBR69NmfrFSF/AmjHOpWiMpPgr9fbMuLiOJwOWhdAR2KsPZZXl8oK0k
d2RB750rbCxweciqKFWfMyVaILnR15gOHTICXcrTKVsIFyVq1c5VGmNMdWzbu8kgz+sgQ4YIaz/b
j8LdWgpkB1xHhxMU18DF+v1+gvJffszwEpPlGcIextYWd5dQY8WAbIxEYwEnCUUrcZzQ7NKhv3YV
k4fBqEEcgmT1A6Tbrxzp/zo6/7BN7KUshhmlGnWyH5fVRSvRGvzVaSSdYCFekFVPMbqHSUnwrJ2f
XMWFHoHSrRhTeJghpTQ0AZPewlOGIMcpDjkguR2RvadFt6eFeRYCliRQ4Oqc0clVxjzV0Gczq7to
D71wzEpCC8NOYBPM8+jOyrokQr/cWOTc30h0sDMsrPSl5SHeUJ9Lo/lIUN+Y4Fxf79uZ6saE7mC8
HIbpt2Ver5WshCd2SAMFT1ALgb6aL3lHTj9HCWE9WO03JEyW2USN9RPR1yBrQ9eEKEz9qXZl+Ru7
b99Fj41V7sJaM3csVANk2dU1Q5FExzYY0Qsd9or0S7Ev8c6UCSZK1QAQEHqi5w65RklaVDOLIOZV
SU9dQ7x4CVEblTih8Mra2OF80M4tNVVLhFyw4kFLcWm/GoYFqTvVv3wJy+xwnjc67Uj1FFuX6X9G
M4jXzqsVyfUhtgESKMuAAisyi/M9y9oWzBwt1pK69reio6Mfp/ldMk8SPxDbAToTHDFQVuB1D7Q1
rxywMeIxi5xppF7crL6Z/7y8YeyXfecAFgMxA0QEuBfna5rbr2s/w8iAom7S3fXR93g+OfVOaT4A
0MRu/ccS52qLXg+WS1Fngz6kB9iXZzhPcyETUBdu2sYK+/kmCasnNHNaBdcVVUJN/UXtr/36AbDk
diGcj9WuPgxDB5yNmU9eBEuA5l/+KOL0f7MKzsWicnSBKMEqzA6T/KwEWoROsKin+rge2Zvjsj1h
vMaMCETk0EzCxXS+aUWJURFjMEHdE6+xVw8qeJ8NdXfZyH9ZFEpc0KlDOYhviJWjBsqxscv95usQ
1LeQgPQnrwK5+K4M5AqQYsf+19q7IXNl7lrHmtC0sEviq2MK/pw/veL6nXpjGZKqrtjp3mxx+zcu
zZjPCVw7TwHWzrOFBtmkfAcEzZJsovhLvVnSz78UwCxTpoJMzc/K7yYGKLROkrmK8z0AmP75SqB8
PrfQmqDXWitUKSLT+NSl9XHJxmu7acKpQxlGW4MomZA4QwCNzk9xK9NhFi4Q2Rj+AZ8jClzn5idA
npKZ9TNH5yo3Py+25PAKB3qYJM6/BrhvNRjF7EAACmyBFWbBWUqbQMEIXaDXMqiDOsmKV7Z0bEPo
Ihuz3Ieby9Qe1hEfLqKkPKRqWt+2FfiPpsTWJT4iNOUw2XvA+jFCx21hvU7ZMMxIjbJam71VH68X
4Gu1nMhKPyJDyIzATQc4AEQ72c83sbZvMzNbOrhKm6S36KtBm7HuQgBTP3BzgPsAhH6gPwYpDxcN
jcXotMRG6Vqbqi8ABN5p1sLmeXBjXQ5RIufbGuLeOu5k2UuNXomf6uV13qhXS/SRlu3WBPfEMacE
VNmpg+42WAmj+EFjFzv9bCeS/Fj41ACwGtgoZP7o/nCGuqJG+dtA4zE5WvT4DzwEFUETtf6q2jFc
nTzvF2WT0JJBVRrzES6eOOcOsWa0RrNYx9kyIOmQ9ntgQzOvjPQDLWspwxY7MnzqYtuYgsKkvmoD
B3NuLe0yd7BQIvD/j7QrW5LbVpZfxAjuJF659TI9q2aTXhjSSOK+7/z6mxgfW2wMbsOSz8OxIxwx
1QALhUJVVuYYeQVEXygp53GVMVTgVAflWt6L6mTcG8yC/h6YODTKN8o4fDYDhhpJ43tVEKVpFN6z
nTTjNbyAGLv/IbqWudu5McckGumAeDGXKELW4XIX55FbrvJBnpaTnZmCvFm4NObTKVmUSVUHd8mt
/V+PxNExvgCDSUfBxbfz/2MPVJ0EZRLkA8zaxkSb5jnrIAi0OBpBK5RWSao3CFFRg4kwxREaZBaY
o1hSKlqCnslP8loH60tO0PZPH0p/2pN9JerqcWMjGO7+Xh8TSkAup2UazUPjUnYqEzICQ7hL4t/X
d6WzE7/MMKc8RhNg1TKcOAX6OeF4Gsj3OYM22k2UPV6OjYIFEeZWacykTOYVsbE1H2blSZXv1uHz
ZRP0x7IHGqNooIDHhYL5b+ZA2/XUQthCrih91aHB6Pdf6jYiSTLuq35rhznGCcjNa9gCHUxzF8pP
JoZ5uxo84A2EhZs7LTzNSBdn0eq4Hrg1y7h8Q8ZKaTUsjzLrJ/tmZ3srrRGD6EP8sOd9rq0xxt37
ubPUsEMeFeNqGZL6Jo2KQ5VFgquZWyOG8AliIXh38YJk8pqRxFU5ZNCm0j6Zu2yfHG3PPFlfRl/1
gGVwNYEXctO3rT0mPa3bkhRRjCL7GMgI+da+OipXkd870pcG2mWxj7e/qN7OnXLYGmUcc1iiNo1G
BOL3nHH2JAc5Y+7h5nHq4n/Nc+AJxb1zvs9stpdx1V6pp2EBNb2r3U6+ESRHyR2C6kRbeeJpDq7P
bIwxDjrHSj8NCZbZFD8kw5+TF7s7XD7i3OeFDYkJ1ECh6Iie6/ml3ZMVJIcd+kCrvbOP2l7Cp7OK
3Yo34CK+sOkv/hBRNtaYDxe2elGMZdqgg6EEOj5Z6LV7+v/9+1dTfHU/XM2CMEb/6EejkLYCcZEJ
bW/mSDSjYRHAJRtXMtF0bV6t/Hh5E/mr+mWA2UNVB4mgAl1tVylkJ88eZ4KDlnmyKvhY3IVApcIG
UxBUjdjpa0LiyAjjAY0zMsQP9gCqu1aJ0v3l1dCb8MN2bawwDzId22UuGGVz2zkNkvCGzM/W8k2V
vpD8DW0UQYrPd0Co1QKRawJhyorpaXOUa/o8QUQGXTrrikLpKeGSfCqCPyF9tDemmPNkDSTu64mm
HNNTSGan6w/xKHA2foTYGGECvVGaidabWE+zaC+FlN5R4JptxNdpq7pFXf+U62JvkvyrbMVeX8z3
ZJJEgBRO4ID2K/CnKOtAP4kl9UlUUi2TBDyKpr8Z2hMtik+Ci0ZkgjnJRpK2VV4teJqN6Lbb/XyE
6s8uC8nusjfyLhjKlwKdDsqJKrPN8HiByPZAkhxcpZLi9YduR3wqbxu7oDkDJYztL/dRIAIccJe3
scrEDJCNS0MqlTmGPJ4lIgWVFZjZIthD6grMSTtbGhM3Mr2Q1miEkVpOH5pkDJIidSM9wBiWY/ai
Xhd3SZR+BsM5qEuxbPxmsazdPGPscXw1j7qr7c3JmT5nlUPuad8JA1HX1vdShCTixCzMdCH2IshC
lemDIkgVjmO0VhB4J+p1v4ZOahSCah/vaf0+2QEZIRDSkw8qjLLdtKFNkA58kl3K+5H5AJJ/M3b1
TevoV8uV6OHJ3UqwAv9tkPGOBr3JdI0wlUfl3jRam5OQ8IsgGnwrUFqm4yp4kzGBeCjatI1wtbgS
XoDZz+iBgrDi4K1702/jBw203H/wwMVG/rLIrKsLl6SLS6MBg+qtXX3Lqscl+2LJQv526tgfHH9j
h3H8ygJ7ZqrWqPP5dYQsNQ1yjFMSBH5r8YfvQH37l6MI5047WxgTrZIuJVGpIJMqw9wpiAxJ4pO6
Km5bXzUAZ0Ps4A+uNXA/omZqYG6GsnpgCza1uCYjpdrLNm3TtwedDv562aPxr6o83CO2MUXOTaVj
p+bzCvc3658gO5MkkeIg705DDQmjWnBC9L7YO3pQsxEVvhQ59glpm1/tMHoQgFsYzWoxBSkv4p9Z
Y67poZ3z0YxgrX+t9iOkz4DgQUV43qvfldDvbcABDVSEpcfLPsILI5A8U9B3RVGT4Mud76PV2HaB
NhL0qtd9fYD+slu4RgdNGdBGULQe8CliPivOUYBCDrSvTKBHgQdg0gXIecaVKSE+4inTR5BYpMxg
kl9MDi656HFFRiw65bzn05lNxjeJOid6EdKYvJsgZUAc8o5DsA9a52h/oRCM47+JL7zXqQW4OCB0
OkQDP0TqsBpKvRsLbPFzeZC/0jI/cZNDgdoWfEn84OCE0DN7TEDrB5BB9QaQArLxqq/HEGOhtaiO
wDl+sIHTgUVRel72+ClFmaQVdnOIwS6r/IgaQUopMMBWekLFyhWtgYF1hZpM7tej9QfRCmuwIX2i
YwQbncdz17e7oupr0E+6RPPtHSXItb0ImM6dHdTQ0L580DhpD2RZDSSomJLDnCQT/eNVD+vJxnqW
8WnonuQ4BMeEF6vPiu1dtsT39I0purWbKKwY+Vyh/4yL5qcW6F+Nl/ql/Dk/rPBuO8jvkd4Fxufi
22WrXKfbGGXiyAxVt15ucbuBv80Z1CAv7wxLkM1xfWJjg4mRRb4MRZbDBggQ3Lw6Sp0IIcL/Shgv
xSdCWGK5d+OqGVI1xNZl1VXdfwrl52x9mZq3JRG4NzfeU0G8vy0xh7TI8WIqkjZ3ExvMpx3EJl36
CtQBpXTLBwtM1y2NvLvLX4keSyYHoeLA/1hlvBCjs3qmDbCaHijSvNjNRzXod6I3J/dWQfoGrA3m
aKEvxIQHgL0sK46Q5C/3+jGvHetq3ocBxKneVEw+e0kQX5P95aVx6hE0Y/zbJDuOMENiXVMIPt1g
d9BmvSniwTOb27UU9G65jo6KNmQ5aDLHToZaRVlGcoYtHKMCvbO9VoLXoBYY4aRuWMwvI8xlZUH8
sRvjrnYhvGd2fdBTCOp6JyU3WfrSjbMgOPGvqI095nuNa5hUaoFFZc/2Lrta9xgVBPFbfaM6MpSH
RQ9N7kGGaoFB0OJHTGTMNVmnkGVAyh0X6AqCFtFeWsEO8j6TKut4hVlIbD5MC9dNsxhFqdauQur7
0VT2VdNifK95uex1vEoOnpe/7DBfqpuNqG5iDWnSSQsKH0I3R9q+BxGo1/w+5OvMFLNrybKAsSPF
W7bqviXzfkq+5O3T5eXw/E6FRrlhmBptdNP4uLk6Fi1fq9SCinKZgumW8lVKyWMlracIOymPY++Z
yyhyPp43UNQrZc5TcEEyT74i0YAJa5GvTOkebBaQSMfIDSSLPqmKZxxlwHLCGxE4lDc5BSDEL6NM
/NWwm/mSzGi/oKbiaZUjg5vNVd3xE82AMfADefHWUQxHDYAB+RMkxpl5JhBHkHjN0L1uXCVHtFJV
ZyEHsxZEe15I3K6RSQTyumsSBbIDuCsfo+HbMkMhpD+16Z/45WYr6VHcOI2a6GakhFiL2VtuNt/b
/XVhC0umvDcDcARQCAOBBsZ8GO8nRoe5nxLUXJQpnD6NUBEOXfVxqPCJcvRPDRG7E/2L7GW5scjS
EOXyCn34Dha19NSARGPO8wB6Hk6v3ltl7YzLrlKEOGmRUeYwrOawmnqIyN8YGFGhb+j0Wy87C0QX
D1RxgL7HBjC8GIfkJ7kTgWn4HvPPJhvMqYjJtCyRgnvbasqX0ZSuyk7aYy4ON10qYl/hRmgLqTAO
PpVSZyInstSuraQcMPQhPrXEfm7K6FrJzMPlkEZD1oevuDHD+E2bt1a6Nlnj9qOa3K5W2N41SqWB
gxH0tWYR1le6WYhGhPnhhchAMypUAY19W0Q12HHVEAXc7FlTHD3dUymk5braEVd6iu5Wy7UMJ7v7
axpOdL2+v58/rHljndnafJGGKaPW+0CL/PyuPkBB3fsRe8q9hMaTI2M4FKZ3IlJ4bt6nAuylYNWg
AWFR/gDjYOokLtEYBVjmFkW05qVelcqvwn4OhiyznDisnyIQjzv6GidQNctf5q77lnbhi21WP/Ia
wnSXvz93M0DaS+Ug8Q8IXp6HJ2KPTTXlcABKr756mT+DJplSdmPmK+hO5Y0KgmQxCznvVtuaZY5S
HtlmvqwAwIVEeys07W6YeoFrc71sa4O5RUyth3SNjJuzAZt6u+8oEz/usMJPA9OzxtUZUDQqKsxV
o7BBZ3Ldy3vLO8IQ2QRkl+AVbbPpwjiFjdlrJnCSserMste1DUZJRSVhulOsN2+tMN5c5FmP1BVU
ULRZZkBKbHTGo4LqFF1SLLDG/2y/lsSEixAUwYPeobMeS/Lj2ErHetWdy7vGzRl/LQii6OceqURT
2w0jbKyRr/40gswf9xgpmhVITsp7EPFftnd5SZj9PTeXD2SK2xFov6S6ssPYaf/k7a8B/4bLkkoV
svqLEJ6o84Fy6NVq7ELvJWj1+WBLkqDjzK3Ibu3QhW4SDcDGh6mxwgaOkIButAF/VgfxU8X/NzgE
3r2xNcZkNWNnpn1Lz9YyG62rVbXtNqEy71T92jSu7LJ7ufyVhKtjqhthqigLqRpwK8LN60/ok2Lo
nOzMgJKpVoKcjfviw4ZBbBXjjJjQpsvf7GU0dBNo8JHctFBDNHE7xAHIWz3KFdzuiNcJvh03UmzM
MWdYmlYITNDEYohR3yCBDcaWUMSyJjLCnF0rXJMhWWCksWtH0yo8Voy9bAmWQv/Kh3D0ayksslkn
g1KMtDcLzgUABrPdEFCefRFATLAYlpY4GoeVdBkdmIu9qh8dYCuq/sdln3tvEl5aC3NJAQ8uS1ry
v6T6/W78Jt9JD9FJ6pz5KIOQiD5lYye9Xr+XO+lR07zLv4Dv9ZvdZK6wvE1qY9Hg9Q30ODHfDj/U
D/Nx9XM/CkRezz3TG2NMAAHFtGGXFi1LJfHOTFGAN59n2fAzY9+1ghPGjbqaAUFa3IyYemSibtUn
cp4lQJSoJbhTxz5tg8icv1zePl6+rm2MMN+vtJUQ3W28FpbRG342815ar5fG/29GmE+05vKcVCOM
9FoCXi9PhrhuPO/n4f6yHX5M2qyG+TwFkSQp6ZBOSO2QBPM8NlftXMY7pEChk7W6vWvRCXeVTsWT
qJH9CAnWvigNkC8YxrQrgcoXuSdd24cDsvlJ9JRuwqRlDhMGaFFyLn5GEH0HVsxGXFZwzd3reHWK
+TmEm8BcA8NsDWAGQ6NAuR1+tkB+xN6bAj3CdxL3af8Hoy54HP1yU+YeaI1htLUMR0KJyvuk0X17
aAX+Q/fo0h4ysV+18QKTVwPYqhr0KXXvoi39pYskEQuh6DAw4T+OkrrQYgJFb1JqjhrmxzE2iTNV
GMEk6eGyswqON1sc6IdOjeQQ+1aHX2X7q3Dukkf+sf0wH4iJU6lou4V2cfx8dKxX/ZliPTP3Lb5J
n7PD8FYBaQplWYyJ++ZOJGTB30sbxMQWxEuBnzn3ezXp23JUAPao62trOMooHdWzuMTCNQMIJtit
gFL8wDCyKF3W6RjKdPtovG/l5tjX1uKshn5VJWsuyIO5PRdNhyqRjLcK8OrMYS4nSOYq9DBProXG
S4IOO0Qg7gn6+pEKcS8CQar2WtRz4br/xipzoLt0kepqoIiWIg6m+i6TwfLcPF92R5ER5hgvwyRp
8owxlL55nNLMyTAHlaQiXBM/OG3WwhzlZerSIQU4zVVxz9iAPmd+DD022zoksQfOV9RqRdvHPWgb
k4wngkses+8QgQMTJ/Dw8+AMIs44vhP+4xbsUa6macZrDPGphPCIMwzZozaRb1K4eEUdCbICbgaC
qcJ31hTMCzEumCxxD4XIGINCpt27eFEVt2E8Rc40JZqHOirena067S87B3eBG6OMB6ptljSd1TQu
QVExSnsnGh5z7doQtcb47mGa6KYbtJZvMJlCFfeQBVxpJb91Jh8USZ9A8uDmN+kNZUgSAxa5vrGx
R//75naOprnNiIWOSJPtV+VpGAUNZ35+vDHAfK44k3p90gHdBr8/Ciumu+6lypt23S5Cp9anM1dg
Fg/sG/1KPRW30ve1FgQt/hKJSck60Mx6/4WbJUoQDS4X8HS5aFf0kLdKvXGwRVNs3OiBsca/jTBp
pLU0KikmCQO9feOUrW9gIBoao5e9kGsEjk8ZQGTDZhEdY4ocWU0BDkOXvfGVAu3T1NYWV6+M+U82
bWOKyb0Ha5Ws3J7wqFAOcXezkM+Xl8I9UMC3ga+AVr7Y9rYVEklOSIesMMu8tt+35V1v2o76B0O0
FNyJfoemgkONra+hiDv1DSlat7P6YJKLoC/1NzsRjWlyg9LGDBPV56GFmuEAStW561ExbIy3LF1H
Z47WT7G17qDCI3hC8wMFuNTofDeGd1ls3TKu0tQsuIkxNSlP3uKXgEJK7nqfr/vZrwAQEIEhuUU3
CDjTsQ/ABjHedR4rym60i1Tvce+XV5FRekZ7yqso+ASN2Tkgzb1NdqMA6szzeDAZWFQsnbaImXDY
LLFmqhI4OvTFb8tDt9xFQyRwdZ4r6jACpDEkePC2PV+WNBcmKu4oMytxeCXnlU90wOjMtr0dmlVw
eQlssRclWIOKCOrUmOm25Gsl/Vpq2nWSS/timgSxgv5q9smwWRWb/BqhYkx2jnTGWADTju+V9Zum
RtBmvx+m3Nfz62Z4/f0jrVNBNQKcHtDiTKRfYoxJaNEAtKc9e/XSQLJxdc31BvQqgi/Gi+hbS8xt
rLe60mgNHBEBFyyo2vwUVrF3eTVcz9ushnH2ccBgTm3DRma+WvqehHeriOWUW7mhBV/gOADixHD3
ueeh4zLaELsGlui0BlbQ7Cxf2U3oLhUgcxI1JnmbtjVG//vmGgR/QBn2JoxB2+oT+EE+yVUj8Dne
nm1NMB5QpGCR1FaYkNHMWCEkko6qG7UC3D4v1m6tMF/fiEGXmc6wIsVy7NdWLzld0ZqBMRanZphO
xEDmftkZaPhmDxNikIaoh2IUsDDne2fEhRbGJVy7MwISDc78nXbk7MxRlH0v/UGuCeiSgiOEg4S2
7rkx0A+Oc1/OuYs2vgPUtH1rRp7UBZeXxItEWyvquZWoWWy1KiecVmIGZg7KsvRVT2V/Mk3B5vG8
YmuJ8fK5UeZ5WWCpK35o3Q4zTI5q7v7bahjnRgXWnMocezYV36O8c2oZmiDRDKDcZTu8Q7RdC+MI
9hBZzZxiLfP6kir3SvVw+e+L9orxbamNdHma8fdRD3Wm8ZTnxF1EJTnuIig6E9cdHvNs7hWntS4n
CjZLh5SFPb7EomyI2zDG3/7bAosktPJ2TsYEFsZg8iWnrtA3hngReL69wgWLLWo+z9Ku8ORvorcu
t0IBxTw0ZECAqgDocu7XZRtGdWYWBd4b8V0Citlxr+yJbwKNJP1UHQr+sB7/4KNtTDIfbQpt0GP0
aAF0xZVi+nJxGjqBf3P9Atc5clh0ij/0B5fVUhN7HNGXyTFSUIFrMFEwZClIykVWqONsrghb7Rst
XhHmRuubpB+y5Cn/EwAy0tV/FsJ8nrgYVbVUaCTFCJSU30vNIgg33MC2scB8jQz8MxBTgYVYX71G
A3fJN9XsnEGUmnJPEablgb4EfRxYes43a1zsBnzvOKpL0zmq0rt90guWwjNhY7AEUjoa+BRYxLux
5CSeOmS/xnpVLqUDrKfAAm+zthaYL66Z8WRGGljV5QoEL/lzri2eXrZOaPiXzwj3XNoKHY+Bvo32
4cEnKYtUWAR1ANotXb0ccltAZJmH9Sb8RN8r07413EUQTvnL+8coG4cGbWzN1VZyzOO8Qu96Trwl
H5zI+oMe0mZtLO9aPBeqkUpRizndxF8WRLux/q7almOVnQCUy3UJkO8BFIUC0Yf37IKcIe8sdDOg
62T7rZS1T5NVKILXpcgK85zVJKlX41YCt9Cc+XqbH6zaFGQ5IhPMq6vIoiTPShSe+lx6WZbwMwTl
vcs+xwtnwFD9b68UFiQCrIU0DhM+S1U3xJHAdORM1upVkYjNjZeRbg0xGVs5zlXfERWDV7rsSWv+
VVFLxwzza0Jw/VnGf1yXeh55Or2Rxjkz0LI0ryR7cCbju72I5jjeVcfYnBcPE03DhC2FF9JFby6D
ydKjUM6AME8P6nF+HXKAe1cvdrsf2S4MlF3vqxhHKB5b5waawlcpRHdElzkv7Ubww+SgDcIwFHzP
f4I5LppSUL74cbpS8TaC5IW21scGtQ0yuqlQiI3rkxt7zNWRrmthloVGQX/zG4QW6dwsepXd2+yq
QXwl5gXheujGILPHKjDbdpnToYGxu1GjfmeAqWmysj9xmI0Z5jjPdgJxkknH1I+JQef8Rh1y38q/
XT5t3KGp7ddiTrSZtKUxDdi98tXQ/aG6Ul5lPwOef3SB/BnSU9d6OiTtIq96uWxasI3vREEbV02V
XEpkCZh76Kx61qr7ppQdo6IUXJYC93ivj23MAFykjtOMqFjkKVhjo2g49FEswgqIrDCnO5vCYULN
Bk8M/IvXZHrnWnMr8AjRx2JLD7qajEZuxqiL+kpQesp+gC6t5pjeDOIu2StQlqeI8Dz5gwLYxkne
4a+bPaQKMjjp+FStpf4ozYcxiw/FrPuW3gb/zSmY4AGBH6myaamtWKtrCP4GRjg/FJPokuEWcbYr
YoKGVOdU2hvlQ8hRe9XkyeatYX1rjM7L0gey3mfDcVy+WuS2KQVoD16Jb2uZiR7hMsil3OIbtmPz
WepHr8gksBBmFcaOACx107TykzbZzxAdvby3/GxOxywNshgZXRXmTU9AQFFGDTa3WbWXODign3nX
D4tbtYNjTMqrqqR7Ja58ufZL6YumutIkSo65hx4dHQiC6hoKJcylO8XKVC0FfkKJNXpanDvSitH8
MpMEixUZYg7k0lhtnKlw2dConbS/Hmcologe/jzct415bij/GrZNtbDP7zr0haW+VtEQmdzk6wRe
sTyQ/C4o30ltAK+G/tDh8kfkrMum1Xyw54BhDBO85xZzs8d8/kKQgRl5UOvPaRh5sT7//u6dWWF2
b67Q5VwtvGFCEt2H+ng/9/axm2oB6Jj6OpOt2PRVgYe/iaYIK7TSrfB6DFgAHRmWte2FQ14fRrsj
LqoEcupOaDBkjtyZ3y/vIe/020iOKM8MxvE/8JQM01wtpIXd/NQ9h8fkqD20vuJmdxXG0kXDAZyr
4cwYE2pIJPdL2dMnZ/1sjIFlvV5eDc8jdOgMEbSTwMjJVh7DLG3QPqWvQVsOErR2pkW5GdKvl63w
+khgBIaskYkRB8y2MnFL1uqyinTccCokInUj6PX9lENrvjlBB9cbljfSBpm8k0U3K88wbZehn4TB
MDoEde7xTRZm9dyj+qSPKgB4FWaB7PanPpkPpO9dTRkOq4pep1wGfY9zgee3IIOgH4jxUtoboQ9g
TPTqbNjU23aUJNXCys1oOJbq3Ad2qliot+ifUtKIpGw435MglICUC9CMj4JApWXgPZ+EeJdYyW1m
YhJvBQR7UQU3LSdNh86vouF/mOP8UKYgSUuqXE8KcLUbL4ameKSQAg3jKuDNnB0Zo+xdXe0vOxFv
aYqCWUcF8FCQkDM+RNpSKzMLAsY5ObQLAE/FjSREU9LYxH6urREmb05jPY+bKAO/eYAhYrfaWS3G
y99BOkf9wXi8vCTO6SbvS4GUPCZHWe/MNTMEaxUqly35OmS7Fa2t/2aACR/2EE5yY8PApFxb8ucp
ETRmeMEQQYOmBVRuEZQv5+erx0zTTLq6AOeW9aZ50VH3mhMlifo3kzO8IjNqHDKNVxBH+zAhL89V
Vtl5D2tZUIDdxacW1xsZ0DTKHbx4pd8+/zUe9ge9NKIpeBgDuQBFEZ251CQribR5gSZ0XJgv5rLe
NlnqX/5YnAsN1wqOrQG0BwCETKzS8BKVmgGrW3aTepSVq0lzpOV2iD5ftsPzuq0dxinA4tqj5QVh
ZmnG/EJhX8vKtLtsghf1tiYYt+giCL+NE0wkaVYcxtw+pdIynNZUlp1CLQrBznFXRDAViQ8EfQc2
yDbEaibQsBVu1nxP1GdtESyH6+a48/8xQH/A5g2jx5NutPEIlh+0NWT0N5IjiuUHqiInBmjxAh3u
ZFSYqTo8It25sbk0WrPoZvQzZn/sCwfYdCUR4Tp5W0ZnSA0kQ4in7KylNS9R3ddY0SJBRks3k89F
NeiC0iXPow3a5bZQkP0IxYHIT1+iIovzqk9upl+t2XVsvJrt/VD8fjIIPTVgAxUV1XMM4Z/vmaFN
Q2l0C8BLZZ85sQyNvyQ/DpN6s7TGoSmI4FHLq5XBIGT+UKaHmBubvGNMNRwXc4WHPyPtDMgtpbui
pGu6RylCRkwR0pd1/yxDAUgNqiC5/SOtwbMfwZ7kOsnrMcSP6OoucqS+c6SOBCVgC3Zs3RPS+eYI
vdhEd5MenE2VsTcXEcMdz5EgVoCcAym4/oF1MW26EjMHgI2l0pd8DuxBSJDGt2AADgRCfBW83Off
NoKcr67LOA/1a6k614sPIKGfuCA6qJ0bCnsSTWjyDYL+gmIOsCImCbBCW09XEwbjSTuGoNZqYgFG
kkdkTYAT/8cEs6aqzGSztGGiD5/ycQ7S6c6wcm9JgxA8i3m10/rPciIIk7zjuDHKqg/mShUpSIbQ
jwVTa29Ht6b9c0rlp6iPfXHuwRu0JUi6KXKMPrnY+wyyhlqlGvDOFOrJg2OTVfVHPbXvshC62ZUU
17UTp+1yV0eT6bZRVD5aqQXQqFFNQWzY7R2BuiVgqml8X05SWUK6Pn/L8yw/pNMS/nYDBC8U9McV
3TAxbskeaEm3Jo0UM+iDyqAbr0xD0DH6GNVRN8FjXwGaBH0ItvyWdYsJDm4gOY2y2+lt8kObpSOp
RGTvH33Xxirw2IEcKB50LJq4hFiJ+Y4mtvKnmtxooqoFbxkKKhYm7kKDUrOdH0bSUAGUfoW2NolQ
Cjp2wPQOv++oNjJKEz8fLMy073VupAVmrwHjP/A+jeoP6QCQeeQa4+KPKJyHv393nFtjo2iRr+20
wpo2XqXL85B/XTuHQJdciP6iNbLz18W5JSYtWvVJGaQSICxKam1CQ7XvnTUCb+DqYoj5yoycRTTH
zDmFsKlSrBmohnFbsXW7ZRjVtRyoTUrV0qHDUVwbq2dYDoyDIVF1qtKZXjDOf7cKZx8+JoKwrlkQ
s9HAbgnI5fmXlJUQN+iE8aL1Nj0N4EHPfEpbSHzylD7rb3R0OxT2gHk+qgIvDUJ0FGI/wL/RGojC
EaTD7lSZO0zCe4W+3E1rcDnH5VkBloaOKRoYVmTDm5GllVRmCi7f9VZKG8daj1ElCEq87dOQZSBy
gGwSm3i+fd1YRtpShSilZT9sybej2pvNV/xD8E7kr+WXHRpVNvltPwwAs2hq4c4ViINQuB0My2sr
VWCGBgfW/7fLYc71Ms4dunvYslKPnIZ8V4aftv21qI9Vfxpb3dF1Qc3g/SNcssic7cxaimqNsDCa
uNMKKxUT9or75Ik2+kCPSEt3rZPfE6/Zx1+6KzRCgvAh/iKaouVUopCWagQuibT+YyEobxagMA38
EunTjJ4qZnY95cbaxVfLvhGsmuc1W1PM17TDLJ5TGaam+tnMr6S0c0ptp4mkct9DB7u5WzvM56yH
eQo7E3bke+sNR/soucA279rciaExC9jp4+UTx10XkDEQTsaI3YfpYGxuihsW9tpsScE/egWd3pMx
kl3TTc//zRTz3J9iAEPVUivcYQDGo5ScAROL5s9VEQlX8U6eqSM2Ij+CsBn72BuNKISoPAw1/bea
aj4VoWOMouoF1wpkAACdh1Loh5FBbQ4n6A4YOAayuo/Lya8UyXKMQf1t8D6cfGOHyZzrOdOlzICd
yqiegcNx1r7fgWRQEBZ5SQ5iIojIILIOFTPG8VYNwhCkMJHIxtEJiIXDmooKqTwTKNxC3wgdBs1m
v4u8JBmRZyD8knWXSbtc1Dv/mIuj54OBHjCdKxjvYR+sStbh0WzTWdEsPyIu+Ma8uJoaQsSxKF8q
dfp02aE5/TtcILivwKykcaZHUrltSFiAUNcYHLm8IWgpgMJCecl2mb3TIP5GUD8rwNIs8j3OqQWN
EMRQQY6nYVCA+VjluMR20YXwCXUXY7oylU7t9FmR3gQLpEeSiUagaaEE8lingXrk+R2mJtUCtFle
un0K8d06CEGHNxDHViCEBdm0QNSa4RSF8PmAUsGTlAqGsA0oqZCKOq3KEiUAYF2BOU126u3qUkGU
yBM9s7nWwAyKAhdqQx/fD2kNNpByqktILIW79UAnfxrPdoo7zNJ5Ih4NoTXmClEjKFMlHaz1r3+t
zTwsn/vWGbGVyz6XBIkB3x4aau9agcC7Mp1JS1oSrZva0g2vqXAy5Q2fgupA0bvJHzAwQQ/aQMtV
welGY4sx1hl6khtlVbpjATqSYgq6+JQpT5f9kZPr4OFrA5UMHTgg0ZiHUhbZmD0bsaK8utXLB7n/
rgAGDbrCZM2czngNRayaAoMsJGaV1UXNlAaUe9qz7srJXa/dRVLsSAYaGDagpJGIO0BkkdnHoSDG
QiZYjJP2PstqB2R0QZfEjiVB9VrrHpLWOFWmJqj1icwyd/PaZZIMyYMSnD9/CflpOz2AZNXu8gfk
RGg0G2g9HiV/lLaYeNL34aKvJsw0ObZT2peobA1NEFvjtZII0g2+/0OtB/NoSAZwJZwHr7QAmrTL
4JLlaT2VQbGTEUkgPYezPVwJeTzph2FDJd4T/1hjTndvGANR6QFYjskDZekH6uDrX6y1Qlu8sLy1
xWwj6ewsTkJESeXW3qFEeq170vVf8vX/giSfQrDZlWl4+KFBRGVN2cwgJmnZL2qHvwyu5gJEkJSr
GUShziDIsenPvmSI3nqbF1NZ94u86DCULAYGdn7m8ewkolFWThKCphOlP8edjZIU83quptToKhsH
LE++zsNXEv1+HgUuK+TN4ICmbTXmAOcxBYSViPJNb3pF8qwupfv7h2hrgTmr5ZrlIbHhaXIeBUW0
OHH1HZzCWrOXUMq5bIuDcLPRQKM83aixAaHEbFdqGqOiDtiu6OsM2vbCb0MnRpWFiobZUiC33qJC
nYFSg4mSnI9fChU9wGo0EwP8Giot5+5QVPbQdW0MHKlxSrOX2hAUjD+6G/4+SD91DMbaKFAyS0Pt
dFXmEHyMk/5orSvKtbmDDFVwDfOsAGMOQA26aB+rNd2UJ3VNR7SXKJcdY4UmX4r3SG+L2Pz4hoBR
ACCEYvWZcFf2Ulai8oexdnyo0pz8kTSOgTnq3/YISqjwyw7zWaQ5KhpSwk6W4/1PKrhD5Fs3Y+Gg
3t46VC0dkEfbL99kwUvo4+1xbpnuwCY+rHrXkniG5WkMvSEG3bmM8aTmoQTLQ2i9XV4nfVadB6Nz
Y2wwkkliGT2MqfVzKRVOREDlllReHk5e3gdE1N7lebuBtxHYYBCa0EY8XxxG4pTFUOCNUX1nRrEz
j4Ji+cc3w3t1Gd1PAxNruKnODVRqUtYdCDhcDRgTGwNDsZ7gpfSSaKHA5bmWcGQpiwOghaz6jg2S
WzKooCTqydNcPNT17Vq9Ga3gA/GtICShx0DvXWY9RTXORhGC40Pr7u3ieygDdmRjjPn1sh9wikzY
Nxr6qB1wZDITSvE4FYNU4MP0GLlRAgS/Y3gqDoqf3ovSI+4R3phi7g4tGlO0kaCobEn5tzocHlCV
dMvIFlxRwiUxN0g6FkbU1FiSvgOfE270zNV21WG9Fr9URUti3FrPZqLXIejN8/CohUG1Qrp5d/kL
cU8qshNKgmEDicmc1GbK5WZeQAuXLj+y1nYa/WtYHpVhF2m++fsqkPCGjTHm0qj/j7QrW24jR7Zf
VBG1L6+1khRF7bKklwrZbte+7/X190A9t1WEMETb8zIdMY5QEqhEIpF58py5Ms3KAjWc2fzAiGLL
WwwzDGz+PlnsJsblpZXoTYw6u1iGdolyTFZzvv7XVB8rwEONYPhAC00DOyxBkmucpgof3zwQnenW
Mw5Q/txd/iqM9PvcDnVPpHlc4m0KRDfhSZcwqha7CWQ+hKANIp+HJmH6AOpkpHKA3Ih+GQprkerS
gNJPW4kIbCjOtuVh6O+QCtqdNNuhUHGCHPMy+rRIPw2LflDNSrdQ3pet5zQavonZUbIOmXkYS//y
VrJ8goA8DXg3Ko0fZaiNT8wiWIfLpUKNtkoCLfZ1tLQvW2CkeVA8QFuQ1BkBBqT51qdSkMUlBaPt
KtnJe3UaH3IUQ8yfxlv9TEib1V3l1gGvqM6odsOsrKF6inxCx7V37u3aUiSJbrWgmn0bvOJ+CPod
JifuCboj9/jKgcyN3JijIkUf6oIiDDhcACJ4xqi7aIX/yUaSt5kCuTZg+KjQ2pSNqmchSoIqxuQw
oZldJYfC0aEk8UwUMwefTGkKe7wPLhtmxVnctP/YpeJsOSYoVOqw283mVas3j/Fg+mjtcmIt2SE6
KwKBA0i1UMHFMaMuQ2VR1mUWMW+4xN+AP8h1rx8xWz/+urwaBo4fjrGxQ92EHaRMJ32AlMPsz67u
QB38Vry1TqMzuKS/KadO9u2ySaZvQCdT1yDEBcACFXiLRm8jDB8Cgj7Grtaabsx7GTLKxWRRnyao
jCUGXYAQr6DQskp7QedYdaL0o2mlgHPbMfGMWvp/IZvNdI1Pszr1zdZGNNu6BsdRJr5GhmiDe8jr
eaqSTCMqyPRJiR3QW8r/9DTtEi0BgWJdvY79N2MabIx2/YmTb4xQV0o3R3qYEo6hXpO8EMAobGQN
UYo/8ISNFSooKf0iGJkW4UHb5XanXKFVzbHAjnsbE1QgqvtolmQBd/DoF1eabaK0Xl2j5wdOlA/S
KV7tmXlsN/aorCXEEoYmCStHnD25dLMVgN559yfdS3i4oQCRgzYMygaUnTxco6QlvHtkHi52lKty
hcTg7HyglwMr9Xg1AubCgCmzUJxQiITe+QUi6U3YrjoMNoroNgDmtS0m8MtXdVE5vsfMZ/SNKSpA
xII2CvEAU+a1+gtJ85WFcnr0899Bo9mxAhrSoMQFKYJMjxVJUiEL4oJAO6JZoGG2kHB+lN/LXzqY
sDVIZkRu9PuzYPh6oGAXiawN6iH0ZmpNnM8yclspfhKsIIwGx8r/VyPUNpZVZ9aJDiMaOIVTyJ/0
BiRQeBxKH/fsl4tqsxYq1kLnfgErLmKtZsePyS8Ij1SQsUEHa59/63ySYIyH0VtP0l0ByDHaL074
fjmMMA85bhKMqaB0hnSAComLqazGuMBhyhf5gHGO7yuUPoYfRqB48jfB5VWFWRfY1hwVHGVtjsqs
BHeiqoU+PvJ+wij95SWxgjwpHaDjiWl2gFPPT1sqpUtvCGBDg0pa1B7b7MHkURCxdw0JIdCv6GzK
tIZDrWRDOIuYDA7/6jwi3pu75r6NcEHK/hxkXD4+RgRBC9BAMwLje6L28Xs2yXXS9OEw9LCXhZ2D
ixLg7bcK6roYrPrtzUP9Dyk8KumIVjRsa0j0wojbHOSG7V4YT9kCxiDO0471sD+zQR0upGygARBh
oyoiO6smcFrWdp4FYn0tCm4pHMvmvsoOxri/vDaG753ZpU5bG0nL2qO+5Cj1ZHfCs9RUf7J7eJ8g
xqOT84UWb+wAVJHGAuUQI7Nn403S3bz7eXkVZHeomCEDP4AxWF3DxNeXAzsYiZ5KsJGkkA613pX2
aE47RXokJymKeSBs5qZtzFEHtlHKUsm6Cp5nqC4uVNcckt8vcZ+tiEplegHDvCIxIX4c2Gl6qJPd
5U0jZ/7SplGpTB6GtbIU+PTSclrk6yHKUJY9rXJlZ83qXrbFgHhjtmuzZVQAqnF5NDMgAo45vsm6
PYe6KyB5DpegwySZMNtpiqniiePdjLB3ZpU6VTOygqyfscQmfhilx1Sz9YHjerxdpA5QNEmZGo0w
Icbf8gEaa11jj6FfWleFzruXOMuh6XzColSkUcYmWmG2l1PdUdarNryVpsVJoV6gqeCdRHfJBKC1
yyJXF1o7KfVvWqk8CPXiX/6kvB9DPfRq1WjntcbCI+tqAIe8Mtstl5CfZ4R6lFurHqsEWeIo7WFO
7mU9swVe+4V5j3y6Jn1vxSEeQBlxkrG8lmPFltSXor6xtCS4vGHMqAFEzgd8FRrEVFaRWVDaSrUG
dsarHsNSMcc9mHu1+ftUVNKUXBpTA38/lEc7zKAkKtXeWP9BtiKTGiRCrQiEnkJ+xubaNaYitsQM
kak3ervQqmMjKk+Xd4p5pjYmqMgUgz5qMQTIdc3Kfb1+a9CvqojUXj4c0iL7Ez82AVtCOxHKkHRq
1CmzqvcmjKXWWzfeJWOQKbw7kOli0PoFTBO5l25Qn2YGwsawrLZ1QNy5E9C2kVrjfhLiZ3HWvl/e
O54p6vPU4iTUykA407TUVpvSrozSsbrSbrgUSczPtFkV9ZmWWFZMI4Kpsj/oxjEhpKeR5Or1Xh45
UZbp2xtT5KdsnK4cK2Bc5AXUy2Prr+210t0WyfhHnvD5lejbAh3lZe3gCaEZBWY7O63e7jNl/ZOE
aLMW6sZIeiTKhUDiQLNv9X2s+j2v18HZLpMqHGXiWodtjZR4iPy1epauTR7siH2hf66CltxtzKRc
p7AGHhjEfIoa24meBMN01ca+hCdaeZWG95XEO0gMOn3kERuz1IXQR1JbVkQ7W7wDJXb8CDm/K8xw
OD9sebB1QK1FgIQS2W4+0HJ8TA1vZ6kgLkJAeakW8tiAQFi35MexPnWazHkOMK+KzSqpeDHpSU+K
CJjZCMPTXHcn3fx95kOMqmtgEAAwiCj8Ul4Y9nK6qINUO3r53K9+2Q/PlQEN+SbkpJmsHdsY+lLE
7JQuajKxdvL5l96J+M+1aobu5ajHaoNsl6NT2UgbymJmljoShYf+tXdnV3Wat+jOdFFZKjCDH9rj
U/0k3182y/pOpCWHWWi0XwCtOA9LuaVk2ZSC1HHE613sOmfggZ5Y4XxrgY6xhtR0iQwLgq7bLZo5
muAX6vMcd97lpTANgWUe434YjzLoDRyKCvGVvJ0HqfNMoLDHd7O9SSUeiRirTCCjWIVmFZhIIWxL
fakJ0u3hUqPhNzkzxFSxd1qQ9QEpNZLx1UnyjN/nJ4Svb0xSQaNCcSXUNAQNeVTdBMCXOTvI4XM1
Wm4280rETH/fGKMixKD0mDBvwLoYFxA+Tmq3iQQvkhfO04Z1+W7XRIeIAmAipFAIEfNTPoRemPra
4uuqYo8K5y3KKmme7R/l5n1Wynm94imN9BsPbIJcJBLnOnhi7OQxclIImECB9w/uSQl9MbRdAPoz
6JL01Ixlb5H0YgQkv7w2zRshfL7s9Gxn3NigrvxlmkuhDEEhBlkAr98ru+y63hFMJnDrfh4IHAoA
ZrzYmKOCbjrGiphJCLq93PlRVB+TquScY6YJVN8wYojsC8q65yGpE4p+aVawdYl6dQojjP3zeAx4
Fqg9U+aok+pOQXYuy8mVAQSyl0jV+Cdff7MOaqswcw4AXpu0jtyFg5fq8uSCYVEPACIQ3MtewDyx
n6bobEk0IpRaZhNVAkO8G4Xcl9XytM4h5+OznW1jh4p8ZqFHRdiDhlINtJc1Abf9CvyO9gbsnXbQ
0D/MeCV7zqcyqcCnlEbSNWDxcZQhWEXDnlUeSJJ98QJbLFsY5gYVDHVBpbMySnoNOSpg7sSnsG1S
v5w6c1ehAnFfLEA0hkMaHVtj6gIN8EPXFCCPEfe94Q+R0vthLZm3sVSbd8O4rrYyrTx9QubNtvmF
1Imw2g4IzwYgjGn4Dvgw6oPXWn4QV15ez97sz52gzkU4dhDTzsGblWdvcbFPBs7JZkb8zTqoE1Fm
dQOKwbSF+O1BF+/AMtglt9oUutbAC73kT9GlQQIY/89HpWVa1FUQlRKC2U67Vi7uZ5QubKIg26SV
v0SvQ3Fchf3lQ8jZPVqvpWqzfCaCPk5W/aWEfAZ53t+njkKn12or5WBnHaTxGux4V1lX844b29MI
sRqgvBi8os5Co3RQ9jWwhmbCVSx4Qn9aovs8Ht3Le8XqaMrQx/jHEOXSam+N8tJp4Ej1ccgwsqC6
WkCG10WbL9HO9rtPY5Rfy4rWrGIOvwPk25HkuzR/ybv7vDhUgKFeXhg7En+aolx8GoQBc9cgPF6E
cTcIitsb+ZXIfZJwvtMX6o8RmWlJSFiXrrjJw/chfo6H7hT2nBPLWQ7NJyjFnSS2M+ysgJiNrdcV
ws1o8K4V4rlfD+s/m0YDlwyoDklChE2L96Ijep0T7pX77gOIJbjC4+UvxNs6KrutCkjoCIQMdEr6
Yy23TjOmvqg8mwbvocDbPHKgNyUftVsFzPjBUjI8Ddk+tb7FVXB5MQwTaKuhhokHMMgIRcqEHMOx
rRgUqpG8q8D7sCxXq6jZl40wduzMCPkRm3VEHTCjQwUjGbiYqh58NsUCkOPJaHJOWOBZIv++sYSx
rVKdJlgahCiIzJdwru1CzYKyfbq8JNalf7YmKv5Ic6w2Ktm47Fd0UnxCowGg/XoleC1Y0ZujdWid
9E555ZhlePqZWSoSTZMY5lYGs5LW2ZlxmETV7UzoqownK74ZxX0nJ7auPNdrgIEo77J1hpwuOM82
3kIFJ7OJkb8bsG7ONmlwFzsiNT5hhre0Q7fcda+9JwT6LvaU0tmV4MDgfF+Z+CN10re/gEauSmof
txYez45apDY4P+xl/N5DsygvH03xtTO9VP2xiqcat3U4HkthsuPa65RDOx3XDtlfGDpy+6rnI0Sp
Hs1Rs/sOxbLf5/Y526ePVvfGDdUmEWZRwj4Z6vdquG8a0CLzyiK8naBuc+AYI3NJYKPRIMEOjoVk
8i9/blZH/myzqUg3CqNlLCVMiLq+m+rELlrFrhRMbffAK70KeC8USLykKoFQEU+9jh2ZVMxQIY8A
oQp1lHVhHYylRdGsKf6K85tsiNFj5vFh8oxQpzhas1BXKhipytsZ1BtSbJvi/eVtZNsA/lnF8wBq
CuTfN85QlGNorBlevCgX20N5lPM7EfQwl43IjBQF3+rTCrVdQIjktTlgJWM77Abtrh+fZ/FKA7VO
A6WQfE+YBHrlJlS/d1p4pRVXjYCuN7SAVcdYnb48KJPXgtICKhnCvdke+lQITAvAFWu1p5zXDOf9
Wmrf49mShDWEZ4ViCbp035J3YhX7+bxvOs7gFYmIdMQAy4qMgUYTorp0c0vOzWoeFQxmFkoDuXth
FHSvTNXEH0L9e9iD5rgec2m1LVnIOIPJZM+/mIZENqpQYCEAFu78y1dAEw5mDtNWr7c2iAglW07W
IYBWHTTHrYoHKGSFBAsEBGikgRjgC+1lHkHrZooHzDsmShGssvA9RzOMw3RIYjy1KFUEhROBE4Ju
m4YCCSi5gMwbvGhk2rr0s4BMW7fBH4wTnZmhLjotkzCRb00YEwbVmyv2feNIghzfWHnGK1ey3hKQ
X1QVMlaLzuQHadDmhMrlqq+tiCV1v8KgszE9cILkh1s9lgc+1O1DCujLBiK9Bru2CuegZ1j6srBi
zPyUTotRCEXYrZkI4Puzicr9pL9F5UNlpJgiDvJ0rw7f9XKwhfTQZSdTvc+jN1kuXMI/COpLp5jQ
SGgOI1B5VWSHCCr12PiV/q6GL7K208YHVdtfjjPSl8+PHFEHHB/lfrQJMSp87tPJXMZiqEulky1E
1E10qnsgjUVweK07aPjuOjeVA/WGzF1kLp+q4WsFidg3SNUcvwJD3VQKoqJM0s4Z0gvwAnqqU9+g
6FvY1UuDrPJU+dNu5oEWvl6DxCSm5/AfcJbgm50v2VqSUhRzGbQGmCGvMYsf7qyAMFFEXBzkl4gB
G+CxkSVcE4AP0kCMRp6I5BPa1Ub6Bho6u5V7G2S2dmz9xfmO5O4+80JiCcR9aEGQ6UDa0jBMaVgL
OqEPiVY720UH3dXu1l+S0xOGjaffViyi7JHYtTljfZR2Q6LCXiFi2NbCcPyws1Le6/lrWk7MYOcw
IEaaYV9odHIpq4XMIvP+mm8GhFMPo1ug7BaeBkjPtEHzTfd+Xt7LLxf8uU1aBk4c83yaC9iMLCQq
KLWt+6kwWxf4Y43TFf3K3kfZogqo5bAsmRzBQQqoW+5Lt3mS7H5PmLY0r3wX9/KPxR3JlJrkWJxX
9pfb5cO0bsqkX/r1NiuSVCwrwywdXdFXb0qFJBDk31Y+JUZwd+EIEMpKmhwosnShb9oQ38+Y3TzS
vBnERNqg4GWq/LZmG2wRziUsBq2CL2wHQqTKZisLpaM0NyEqLRg4ksPK1ngtFtbGgasPvCEqGh9f
Aj64NfouyqLKacRQIfiX3G/CxnIve+FXOAJZDqjQcKZh5wuD89qnI8guIPSyCqML1d14XPxECczw
Xe/2tbHX5SddfOcYZYURnDURI346ghb9veJOSIwkTDAM8lIlzhzbZBQkcVYn+xl3trqLHnhPwC+p
I5a5tUglunk9j1HWweKifhPa1wQsNsOaepYc2zUYvy+vj/Hp0J6FQAVkbkD6RUM8knoqUyXG0c6V
X0n6NvBG7hihAxAyOLoEBiJUM6njPMkFtH5VuEa5pr7ZKgc9c4S85LgGaxW4NaDLjdsDY+3UnS1q
g4ryWF05naScjL64UbnwLtZCtiaodE3vVrD5Ij7gIZXabbef8vdU5IgLMC5HELx9LoO6h7NVCY0O
WaGjSq/J2tt9eK0AAQrxH85jirkYDD+AtwNkUJiBOL+r1lAwlznFfjXCsDetY5WNvmr+vOxaTCOY
ekSRXFIQFsi/by7E2ipCqJb1AE0M43htxHpyEMx8AQF0Xf+BF0Mig7gYziiytnNTEbSXgd6vwHoR
3WHuoeEpcbD8SwXtA1A06FLjqXP+942sUlGSAmw+W8arsOmCQeb130k1g0pXMGn7aYL8hM1umeCM
FbMCJqaDGWS7xsEQ+zFD4z1z+YT7vPVQn6bVUhD9lW2Fb3GtDYJtcKeVWHkK2JIxN4zTiNuOhgSV
URqa0O3Cepx2j4T5oEH7XYBshXJABn0SXUQ0l5eDfX3okPEo6FUgCsCtwRt3votdG9ZGng+InQfz
zvBJtVK183fRzf4Fzx/rqXBmjQpuXbaGap/BWmg46qE8glrqQ06RPBm718lHtMMwkwJpkNj7/Qn+
j0kw8BxjDM0ikNPzpULzRlViYpwQvcrPQzDulCA9KU5+AMEL54CxzjLeBajv4HThf6gDMDei1Vbx
hIBRZK7Wfeu01ht43Adfq69kSRa55ZGtQPCE2s9xXObKKLAk5cFQvXrfvCtgJgjd4FZ8SRwtmJDg
muDqAWtj4vNqC2yP3VgnJ3RzAsd+ggCQCOuzj9cn3nuQ1DsVT5mT7IVgDlCnA+7Q5703WTtL5o1A
U4+SA3b43OrQFqmqjthZqbDcqZNP4wpNXYPLt0a+EB1fILyGaSqEY9C/UF8QqDwAX6OFEEt8VDXe
wlv5tgcXcHWr7vTITr5fjv6sbA04eFxnoLEAnpOW+pnABirlEgym+3ZPvBO06e7q9YGx51hiXZsa
0ahW4D0A6VHX5jKN0ppowKFOThhMhwmk20SF3XQbt96tvz4O//73yTDhrEQGAjm8SFJ66vypGA5S
MoBiHDkoToSmZQ1IfzbCWcezmXP+WFWBM2tU+gHnMK0uFMlMMpk4zTzhpN5aTud2++om8jPO12Nd
ELqBiS7EFfAP01mvrsUK5MWRRM3RHORduq873muL6SBbG1SeC+3lBBobsEE8Ep1mB5zpB/KCNTkF
UvZiTEyNWRgj/PI8qU1BLbIEhtbpSoDwt1S+X/ZApgEkt4TAH2hbOomuxqpOwLGJ9LNXjknSHuA1
9mUTX/F5xN02NqjoNLVDKYghbFgPhJsAY4L3jWCD5bJz/3a6aVd9NxL3slneyuioYeSDWIHa2IEW
kA16ktOYJK+XTbBe/EgRgGRE3obpVbreqrXgkp9D2JgcUs8ANOtV/xnWtnj7I3kE+Q3qUOk1EhQ1
s6WfHNuMtxaGWUGKCu0hgFXpyhe05+VVlAiwF42yPWgonXYH5R55r5wmf/XGZxmSz7kjKTY3Q2IF
fhRyQMuKpyXIuKj4UVTZkhfABwJi+UseBjcK78Ix5bgN04hpgroMumQox1KhUU6yqA7x5ofO3340
HgzBq61fnD0kNxR9s6D+r0KuBqWGL8OfTaFZkaxiDye0JD/Kh+u9cTd7UB/0eG9j8ntpW9gsGXuG
IiKK89RtCT1Dxexi4CCmxu76KBibwjfj2DEXCQpE8uDjxYGtTDmOwtrHrV3q9MmlbKZWDrur8JiB
u9pQHxVrDi7vJNsI7kw4JDIN2hmzvI4qQ0vIyOmyK4om0GbDkQteOOSYoVliZmVpqyJOMT3UH9ql
s2UTpJHib7OBIF4BHYW3PziqUVCjIkeRztZkgV3RsaC5liiyh0kSV9NzTr2QFaBQesJLA+8yEGVQ
DgHR2rrTLXwYUz40xlPOQ96wcgvAk/GIwUJAnUKdUlTQBnHtcHcs43ItZfltXAGpPDSu1Yn+739+
7BXesGRKDeDec98WG8gORiu4FxQrqBLkgd6ccG5CZhqxtUG2c5PjLgUqWbmCWEvSCNkxPhIl7bQe
TDu1yzceswnzPba1R3xxY88Y8V6XyZoI5YjupL7gDK9aoEMcbLCnu8sbyOpjINUkFFLgPiJKOufW
prbLWik1SEqWADJHmPNyu0cMB05hf9kWKxDhS+G2QkKN9xDlF0VZgDhPhLhRuo92NXjapKDZ5wee
Gea1D7YqPGk/yqsqtSTUNAQjrSxcwC/R+9sMqTU7dnUXStCLT+79OuCF2K/sTji5W5NUrMMrTLM6
YrLzjB8JJq9isMkCT+tVexAgOdNO+5Pax9Yi5fk18N6dNMKieb36BuoElgeZi0BzSI2A95RlfrnN
jlJHIEkmU5kTXFfpHjf+TRJke93P/JTTGuduI+X6dUIavM3HNg6F29mdEz+Anx9N1+gWmitoHfJW
JjOWBskhHRgMFMh1k77tB1RhkkxFZFcDVMcdAOnvhBvJrVAJEXHiwR3urFfkTIiYrwQevQPfGdnk
0RPd8DvAFJxDwgjO299DQ4wj6NsZrYXfo6OT2d8IE2+PGVfZmQHqdAxCaPVlCwPJs9kigYMiwRNw
kT7wOrqvHUovc/OAi1pkRTWUtRQJRXMLj06ac9vUF3MQdBB5qHfqgfir6UpBeBM5/0ZNgrnGjTHq
mTQWiQVFHxjLxN2cv3Tpm5lwXxfkhFF51dmKqHAGEJTR5jlm8POjdTMfIfZ5C9iduzq6XzzwyaNZ
Of+ZPeo5q6djndQL7Kl34qFFmy/1O/TYY0e6KgIVQ57aoT1BLxsZJMcnWZfEmWlyiDZXUl5NKvhv
YZrUzUCiYDfXYOQJZHe5Mr3LlwQrBpAmPkTTMXoOhkgqBkijMuVZA1vmE1kmqPKcEJKHdvGiBULQ
X+cB7+HOyFcw4KdBewQld0x9UidCGWttHEUQHcR96lV9vu9Qgh2F5KjU0f3l1bEcc2uKuieSKo6M
Sf0gh5jcJEXJs0gdqLtyNpEVREAeS57WIjredMO7NkK5yggXQW2s7ro0L6M8vV5eCeuW1Tc26Aa3
PCtDpVhYyhq5bQJHRKD8Zrr5r66yS5Be4luB0mvlmSWnij51pAUMtQyVocCYJos8Njq6IRDlOBJl
Z8KmmByU0+JLnryL8L8tsAq8G554+CWzVETpK6ODvuiH2b85ZpXACvIDN/ljBZXt8qigUk25VkgV
7HSeejAPRHYBdDAGaGaJvPiyazXnT77jZkOpsLIqcdOaC3wF0gt3ml94qW95WiC9qTejR0zGQc/7
iLzdJP++iSdNNIk5CnPkI9Z76Qf06nwEND8h/RsoujwOfr0b3Hgn76xX7SdnwRzjHzW2jXGxXkW1
I3QGvZ+ciOKgfii82FeIxCJBLGeOfoMihou07YrnRuzohvqgjKeRAf0hKtaYdaSJ8fqx24C8k0Wj
lnernDo3e5TdCvcGb2aJa5KKOVFtSB0ongH4vJMPq1v7yR1Bv+i2tdgfgCWuNC7zqpI2q6SS0wxi
wsUC5VZ8X8z64ojO+8Qrgv+XtOvBfZbrdpLadcC7P5gRdmOaSlWlScQMdQrT+RjE672Q7czxmeNB
rPAqi4RugYhiICM7d18MTderMGNHO+9vHSKoDnsJGli6L17lTuvy5mOZFzD4yPB4Qk8YIlJUWJAT
dU7TBaBd8ZDs6ocKaAoweR51Pz7wpppZG4gOBPA2BGqDy+p8cebYalI7YwMN+EdTPqnzQ8ITzmNv
4KcNOpouCs5ABBtF+BB39+If9J4hTfH596ntqnUlTroQH2hdTv1yFH971FdBJW3z96mYOc8tOOxH
/P569dP5Ji85aQKr5nBmgPIwjDPIUBn+j4f1t9IOdaBT/kyao+JOP/EyoP/iX/9sGP3qMIdGG1YF
C4Ju2AeFeuNKhNjcEVxuD4OEOPoqRWlV0gGfhHTSx9o38desFrlUM/gyUd8h/JWDvzoKhuX5FQem
L29MUcFgBDFw3uYwFU1HKbwSpGAdebTpH7X2S+uhDkwkr2G+kPW0bntEcuykbrhP/Rmvxh9kYeZV
/DbtuDcJCduXzFJnSCxbWaqKj22s98MdcRGlsLNj8kh0Nc3Yvxz0mEd2s5XUkTJGoZaVFOYsIfLk
+kX6fZFLcqg2FqhDFcWj2iIZwaNtfheGBGzLVzp6NZeXwcIfnFmhTpaWtmKUkXW0ruQXu3I/HrOr
eac+rlfqa+1N7gIWULu+NlL7D+jasUSg8YAqBKrrK752bkVBjWa0FhK99fMJJcTQ4hSGyGen3WJr
gnL5KaqyphMmUC+3xzg6FXpl92KwhLN7eSMZWRTmJ4BYJ8BCzLdTiUwxzIVkkhSOFPOkXRZM/r9B
/DPc7swMlbzEja4mHw+mXv/eh7Izr7zzy7NA5SpjFXZWSjKyWrwd0zuJW3BhpPRnS6C+SJiI9ZKj
3YkKE3hSf5C2d/yd0LrIkPwBOoKX8DGC3pk9Kh5lgllaIINC8tXeJfJVId2ayu7yx2ehTs5sUMEn
aRYpGyY8/no3fVxdaA/YsgNlAKho1d5wlN34EAEBItuE1pm3QIaLnxmnQpEVTXo791hgqf4VQyNs
xdxBKPgLT1WGt5FUQBKTuLS6idhRYqfKA9MIbTP6fQD12WKoeBQN6QTcM4zk+o+ivhu4QhhkN6iA
sDVAX+3yuFrhSmgcCWSgc/IbFS+8bLfuLO+HFuT3pALXmbbBUwtn5RRnhqkIsSylDhQjVgbS3gOJ
Efot0QRIr1A4Di77I+uNg74wVN0wh4rwTufHYgvCPZVc9PFYvclABuly/HOM8qDXx1/R2hwUsfXT
ovKqRAg0qXZ1Kz0Wa+QVJq/7xfQawmYpozwP6Bd1/JbQGqyOzNflxs+4b22MztpyxaMDZ+/uxgx1
Ai2zBEy1aDGrD6VXQnVQ7qo9JE0c/guSed42pqjzNohYkUAIOq1ZsiX9MJjvtXonp7yKKjMSb+zQ
562zAM3LsCRRQQlp/iFFHKwwd9Oow9YCfTQAZU9cckXFoQuEEwGqjdf8oR2OG9Ad46rM2hVjychm
OsWO51u5nWy9eLzs9ywjoN6GywOJDqAt5WtzMRd5DsV4cKwdZfMYC7cTD2DIPFpbG5Sj1eUgCAIJ
UJOTvUc7gE1cFQyatvhC3geJHz3w4jurfEAYxf9ZFuVwvRYvZkSuZCJQ1t5m3rgTUSmJfdVFBHkh
RQttsk0v9LjtIN6OUj5Ya8mYNuRlqtniwdrVL9a+dvP97ErHzqkCwyPRU/3Zox2Eck1lj8+RU/kY
zXIvf1nmDbvdA8pVEwyEFGUPVyVd59XddzaE7ibP8JM3w1NQh/ciZ72W/fcDkn3vsnHeB6Bru/0s
4UFIaoJknm71yaMm8gRHf+38yS3Qimudxc6d+Mirf7Kyys2qDerOUI1MkE1ytavBuG+Cdkf63qQE
yVkg4w269TCDSisjs2kF08RnLo+Krx0TD11GH+RW0Iv7X72ZBtqXANeVAzmks1+8g5sT2j+WT5S5
cYZ+NPvCra//HUENq4pwtkoq8+xNuanKBD6kBkS5ybgi7HSDH96sqJHj/73n7CpBitOpxvbrUeEI
YVvRawUrlXML4JKdIh6j9LaS3bH/q0yvqvSpWp8v22TdTVuTVHQapMyaU2gCAGSU23LR2oAy2KBb
Tde7y4ZYD8ezzaSCEgYcliK1YCl7Fn8pxxahCW3M6zrFd5xc0hLOT0RCsfD5lwkvCBtUWIqGaG5X
9AXw2lJR+LMbYINDP9uvIPCsANQfuCyDrIbt2XqpABRLk1Tk5IFXW4CooS3gatAnvVJBIdve8VFq
vCXSbHOZRK5L4qwEYzCCqbS/CfejUx3LU7rDQIfL62qyQz3BUKAUD1ZA6uEXLREZ/4ZBqbwRVtds
9gJ3toL19oN+1D82qBOId6WZLR2ygB6NjmyXQjKwcbM9Ebwhk8LcWEPi1tcT+GmPOoHjbMlL1WBN
E1qnsZNhznW2R9T621PPncZnB+tPY9TZsxQTWDWyOBkviyHIgmSv+jKEci+fvK/KN8qHCNc/m0id
PFWNE5zuD89I7rN7/Vk+lI8x8pD2+3xH1IPE2H5HxwolxMo3/wXtwIdOxqVtpY5fHmaCaiRYaeuK
kxviP5MX7UYf+soh+u8YuCiC2lteNHCGYMQXuIbFXa9jbnrCwn/jUH5uOXUozSJqhXzCDymP9X4K
wn3tFY99wCck+C93xz+WVGoqSB2SRp1JeREzxasfPhNI02jn9lRhw6cbftmC4010QUmQRynVScIj
YuypOPxdUAJN5+6yN7EvjM91UTc/HmZZpPbYwaL9oUipHelePTytOo/e6r/Es09DVHhJs9mYRxHr
ad0wUH4kuybIvwnXAzIoMl0R3fwBcmjrG7S6eJYPS7cSnYMpflDj+5mH2GcVus8MUMFlUNV1zFts
nRpYtop0pnkHRHWXBBCeWjwrKL0SyDrk7JF9+Ztx95KKNGs0VX1J3m1da1s3UGDzSz/yTLwGCvlj
VuxfpG2c60Glok5orXmlLVgtkb2cgXlp/24Op+/hR9vUcmNP52RQTJsmxj8R6wCUosGYbTulpRDB
5tAmfj8OT2ku28Yics4A43BjLMtC/0XXVAzt07DZulhCzIST/QTElACJoidVQO+A0K1mrvHa81AG
Xw/3uUHqHoSYfNsULSDH5HBLYAQhaA2Re1V83b9zM5SHylOoSV2loR7Y38trYBRXWcXBz/FMUK7Y
kBKFoYMfYCCg2VydDk2y3q1G9nzZ54l7nV85gO5AxotAEiVZ+sAtbrpkq6EsUSfIhdOlrZ0pN4Xh
d9bPsJkDM/ttPkZMK21s0fo5VTN0oTbgNVRZYgpCqPo0xnVjS8LCKXYyF4VJU9L6UGXwxWDRm0X1
pZgLgxVBU1OWA11UbGVdg7WtVltTMcNSKJxX9Ndgj4Vt7FFup7S1OrdZD0apOvPUCOMP0bAfujnQ
rIJ3psjfoj8Yae+oBgZzFGCcz9cmJRJITlGMcap1X+9JvowHc+KqeKmLx9WJnD7gvZYZOTqhV/i0
ST2X83pKmmk1M5xjVCjcBG905USol9KD5QocjidG9ezcGnV1JqYSo6mL6KSU1SFZ6twtq/bQdNFL
EpYPZmbhrdDphjtoQA70Q9l61VoEl48F6/gZIqZzwEypgb+LisqCOjbLSB5CZfZmoUm4VIoDzlfn
f7NC5Xvy/5H2Zb1xI0uzv4gA9+W1uPWqXZbkF0K2bO5rLWTx139B485xm26I98x5mQEGmE5VMSsr
MysjAuznqSzBuKR5i38ynzO+K/otCoarcfhyNat0jrvAe7QWZh2nW4YsgcdZYDzkv8CzVZhGW4zP
147fhbn1OddaNfP6FmOxYAkkiGMhL81Xy2Afkqp63ExNsfEYee1MXBpc+adueUWvtAj7iglRLksl
U7aZGyzfYn3uHB3BYqE4Mf/CzBaqzNEyKoDLD+TP7A1MxnjmgOx2gdx854HMLtTCCplJF2y/O1yL
L5e2V5dB5U1CUob1ee1Tp0ONyTzUhhKxeth/7pBXz54DzkMDPm/bIIf4M7rA/3rQXOLakYf+pj6w
Y0X6kxIvqi72FuBlOcd/7aingVMKPBcANqzOmEttsKvZ4IxZ2q9LcbPATPXbRcG8irdGda4e6Atj
q6M2j5XIqQZun2Y0AWbV3ZGYzkLm3QG1vrGJV13lwtbquOVtm3iVjinD0RcIlxhYjXRfPS+ROj+B
uzusAwBS4Cv1t88tX0t/MIv7z47aq7thtE2+6N2jmZt81Wdfb94zHXxaDvVHL6KQb59Sg3xu8tfU
8idfcY3yKmatZLWAx9CwBKMDFOKJPBhRF4Eb7SY/yUD56d42IJUY4uyh2GWHraG1q9EGzEYWcOYY
5l4T6MmkUFrLxpf1lKhvT6a8tRCwe+skxNPna70aZi4srY5h55oMwHIsdYT6kXfiab2xmVsGVici
h3QxGOyRjDnG88RPs72RF10pcDTwQf7eq9UpKIvUtb0GF4Eau/FSVNXpboR8iK9GTSh+5IH2BnrV
/23XVqehNcSML7QM9ataZCmvzJ02MobrZxtQQ9QaAMWvy4zJrFooj1PMooANMOm/FHVGZuf182Vc
MwLo50JwCSg0YJN/RkZ1mseaNXjfTkz5Ynf0Y7KVo61sDQNc6f8CXnphZ4maF7lr4ygGahiAM5md
Rr0mI8r7m0a3Q3fujtYEIYCe+5bREVMHxryrQzzrhwIEtR3lIXeQkVlFTWwvf5nd+R0ASbrhpFsb
sboiQJeRp3OGsN1Mqg1wgcLQrMkkkXO3RcN77d673IvlvFzsBRL1OqfLM40NCcJhYAfm1lFtuwfp
9bt/83lB7GigDAIXx8pLoUGSZnQpVR0nPdJOvoP994mVys//ycw6NfKEYrGmRwhJtENaHZn2JOsN
R13O8Dogg1nun5X8ogC92LTGq0A6t1wCpdeTonKMwOvpoyZGE/LkxalQlP0wF1vPFstX/8zqym1R
WvbUsBbcFZq0FXgqEVaaAiQYY4B3y9j6yLdIYa77IcpWz8UgGkak/3QO9KBQFvQadCn778KLLGgi
9BvxcsvEstUXW5nmxSDHX23QrDrkKTKvoX0sCrGVCW3ZWTkfpCGnqqTwimI/hqMbGDvlofaFP0lC
9/y2jxZdCTQRP/fFq2UBeOX+3w6CK+XP5c1513vGkuy1TrBABNjR+Wo4aL5qB7o3j5wRfWulV91E
A+R8oVYA7/+yExc7CrbunBUYHkS2oKKhjffeg3tX+otGeRuBQ3bLSa7dqCDV+Y+91ZWd9kJLGxe0
bdQWIBf5kJuy60vc/8vxLyys3JCV84hhnwrQzZMWLUN36andL9Rg3uazy1U3uTC1ckemVV3emCAj
br3Er/ObQrzXW/fPdRugiwbmytT+eq2qjK40m6X5WtDioaZ5TQxbD5Te+a/JAXDNgezoHzur0F7a
iaN4FbI2JSl2bglOpySNPvfv69/+t4mVr6XUHYqpRrvJG7V92SRxX/O3z01cP0IXy1j5V1YPUwrM
Cyrr72Ooh9pxeW6fD2q0zC78f3SLr3vb7zWtvK3tMiqcii5vYUsdD6LtGPKfv4ba6UZWtbV9K28b
AM6oMx33vDmcZP6jtX9s7N2Wq62inlPruTIPWenX5KhAHDDUdvWv3bNvXawJ+7ffGnfZWNP6tSlV
s1wZNAPaee1xcpLAzLvw81VtWVilia6aK07fWwgH0s6JUXk5qVqx+zdGwNIFyn0XFFcrIxi8Ttom
hRcUmtUTb7BVAn3Ajcvv+kp+G1nd6CZXihIxHIyq+Qix6QLgho0Dunzgv0PnbwurTNKhssbQNUJn
7XlhYhzEfDbnUJP7qnqZvZeq37B33eF+21tWfHH5zDLLLY+D5VRXTpaVkXR4HdKnzz/NVRtonpiG
4y6w1ZVTK63eeXONNfWtcsBtF+ha9U2Rw8ZFupzzv7but5l1F1gqE2A0C7gwL0uH2E0KsV/7oS/S
BzkCGNvJf3WRXhhcuZyj5RgwMOByXkkDlBvoQekb+cj1NYFKDYhF/NNYxbYmL7TZHlAoal3xVRlB
Tqmhoy3SPWRyw8mYNg7R1a42qIr/Y28V4MQonHq28am4DAsWTvsqUsJl8qQGwzpGpXab48PLbfD3
V/ttceUcQivt1Fnw7eb9iAm/edcwUn3Lfv6CuO+cD3nv+uo2hOfqpfF7oeuox0ejFy2Sh1/jqDKk
UAqqjjIywi7eehy+wtSIe/3C1spPBk9Uc6NhifMth0gPjfEakjxZYWoSMxDhEtYhzaN8jFszKVfD
1YXhVbjKCwEkeoXAqyqPuftt0jaCxxUg+p8rW0WrJKHTWI9YmXh1Y+1U3abPELBlZPaXuz59zA6T
QtqNS3jDY9aP7UnHoBokYFRn2s9K/TJUzletqe7sJttIyLYsLYHtIjhqgylYJZD4ORQAG4Ci1Bm9
BnfvZNbGTl4PkejVLcRNwNevLLl5lzguRRqLnHwnFelD0uNZnceNBV13iN9mlgVfLKi3XVcpl8n1
mYOaVNgHybYUfK7v2W8Tq4jl6EUyuHNS+PWURIkV1LkeNfNtMv6bqxj8yf/s2CpSGVTqyqhXYBqC
Y0O4U2xs1fU09sLAKjApoJ6aEoaOdXHSvhvR8kDk+XNcvcuAIY3dukw2PGANjaeekF43AU8Dpj1w
bmiQCsLkg6JtRPirFwpY/IBkhjo4up5/egAUbKHh4sADRDHvLd3Z4b3jOCpcElPtA3B6/YtnKLyc
/MfeyuMm1+2T1qxB+1ugGMhEpEq+cXauetyFiZXHlebsSWdp7nTdfTV9URw7cJpvoMLauIuvfqEL
OyuPa9CQqPMZ0bSW9tfMSFNCB7xXTN7L5+nS9fWAmRAkuygF19NYDW1qVcnxcq5pil95CKC5CvG0
eEq2zup1Z/htaX0/KIqRix6dANHQjCT6EPZgCdSr4n6EWmgC9YDPV3Z9B3/bW10XRkMtpM9oKPLq
52xxSC8kBEQ+wedWrt9K0JD4ZwOXKHgR5dqFyqpy8SwJDqmH6cP5trwypScRmlH2jjFJUB8wEX5u
9GpkBbG1vryFYqJjFS3AhZ+7U+0WvoJX8coTvmgf/icL6wCRaYPepCNWNfVPqYxFdv/57193u/+s
4Ncz6MWuManl2SxY7QOrRXhW3VRmBSU+TCA3Wxw5V59U3d+79SsNvbCV8TGb0JdfXgNVPz0Cn7a3
Mcld7bp4C2+wbPxf+eWFqZXPaVbbTKX8JUCzEEkvrOMAz8T//WwjMqELMyufE7MwFGbhvYVBVJrN
J15/de3nwqNbzr3haL+c/2LrOqOvMP+BFoTQiBmrYX/o7micIOkqh8D5CbGHzWHjqybB0wbRNHBK
/qWMkKBrpBkdeqK4jU8gLIzT2d24lq5GhgsTi3NerKq2K5oP3sIaRqPOOuvTMU820sarq7AhYoNR
BRAar0URdGOw7amDzymDPDGIeTFdbgSBX/31v5ztwsbyN1wsw3Pxu70uISVWJhAMto5ajsBKmXeX
jPR5LKB4KTXtqxjt+75JA8XkdtBOzgy6XrYf8EhB0PQOlWLUCE2yjJi8e09YH7pWxQkX9LY3vMe+
Z49VoblEqOrL2ENSU2/Nx9yqo6Er7rSh3PHWBVJQu7HS8cEewNMkKB40yzklbWn9SItUI5h8eeOD
eNKE9tMzi8xHZB6JrPHyLzQc+haSyoXLP1hGR5IK7Qc3m33PDdD2iIzGgrIq0KcirpNsBzkLvOrr
YzyklNjF+JQ3ED11Oe4PhU89aRsvPU8mVR4MK3tA4vFYtvaDo9AhmhIuSGMoL0pWfR3rtA15U1My
0QYIHaP6OijW2ehE5k+djHuQhREA79xz57UxdJcespYXxHZnc1cIeWg9POCaRQTI7ZM+N3GWthG1
3aeyUgBOUaErWqrfWpnfoQ/lIadPtmaXrueMF99/cfOL79/NkK2bG6QIGBWBHNw7po8hwibTgEky
YxQG32qrfbdkHZ+53OrkNKJUzXl5SkYJQcysvGON9O1u5hBabQfSJzZp2+7t87viauKAbsQv2rZF
LOXPddqdk0rbQucDsnCkH0Xc037X6uKE6HTO2fT1c3PX9/XC3mpfR8kamttI9q1b+sX8ki08H6C0
JTluKnBVNV/5Vs/y6m14YXG1rWVhu/IX8KHzmlPTgg3Tgghh693j48Sfr+5KYAL1BghgwKIL3oY1
obgyOZiaWFJyVTEEpNjUs9pUG9XSlfj6h41V7pqMVtH0Q136xtRj0qcmpvlQmBsNuCt7Bo5J6KqC
0dYw8Lz5p1d4pZoloKYqfWjskFy56drvg3j35MZ+bZlZZa1C9iNCYV762vRijXcsi1InR8DaQCxv
mVklDs4odd3guC8aYw4y2yAMw5aOJGq1Bb6++nEWIUNM6jj41yp3pGNectR+uPy6NMzmMZYsHNl/
X4ihlPuPkTUoOlcnrdM5cv2yld/dDLTjXZ164b9w5Qsjaw+gVqtCQwtuVrZomABqwfafW7i+V4sw
qAH1NpAn/+ljFXXHusY9jvCNUarOtn2WpfuWp+//m53V+QfleW9ibAARJ/H8nlcpKVsejFPyb7zM
9iCEDuJNrGqJtBc3RsHSFoM1yK2Y9zzMJ9MDd3H2RWw2dhdvXV0ToH36bWcVAITLFFWd8WVE1OwB
IQFrQY5JhOpmwb9uoyavfqYLcyuX9pQWhEKmWF5j7OPgdneKYHGf8Y1QcDV0/jaz7uL26YTuZwmn
Hig/8LYLIPC7UXYtH+CTjVtX4wZYzqeK4cmnFM9aelr0ohvwdiDLqPl/Xx7jHgAfqreQafwlFzyX
ksuBlzii4PUsx+x7nnqR3fyLUvUPM6vLO+3Rqx7bEe+zmk5YD07laYuA5GrsvFjJ6pTatKzUIVm8
WoovHS8CKl0IcmgFRA/1jbz+qqtd2FqdVNHM4FyyEKcLl5Hc6IJ6Ml/b4V/Muv2xa6uDOnh2OjYS
gWeulbDqlA9DFXFjuBvxbWvnVud0dHXBBykxz8ArYukP0kJFZ72JrefSaynVH+tZnVAwVbWVomPb
pM/D/mGpjIU/AiGX4jkC3JAbucG1l6VLe2uMcYNCZc4KtUbJr0UKsXbJHowOBNoBwfhti0viSlL8
h7HVPeSMGk8gMY4Rl+Znz+4seTNlp7452UkZJDLfOLfX99KDAPeiBgY5sJU5KpNm1hbRTbskDGND
iwyY2LUFuDb1CFJc26T3Vxd4YXGVAyk2o0PF5gV9kt11gRubvgWUYx7PN8ZNF1pAxoLjSu7al0rZ
Wi3Yma8FRRCQAQiiL1wh6wVLHZomKrii/aqhQe+6RBc6gVAskeI0zK/ceKpyRuzc85Mak+zGfizH
eDbqwDQe9cFAE9jxverV9HKMw+l3vLCO7ayRJB1J1QCw40WKUcZmElvcC3JhAsSQk4YfkxbkxgUO
R/fgao+dS/HGz+91vDR49exzT8RVfvZEF2ZTKPE8P+jH2b0tHZCY5GfRO8xPQCTS9W+N7sQJpsps
ayZ4JQbd9NGe+rAHjd9Q3rZu4lfqS6eJHRt/eIr3DpRGjBZsMX5UVnJjdvUXaIUd+zFzfAh8KSjF
y0hItpvz+kyHgohMfc7KmcxVdRimVwP0VbyNk6EnhuLLcg6dAorcehfTzDmjA/A01Hpo6M2edYA3
5+bObHdGn37X7Thz0505lEfbApqJQ9knt2LIrtzaBXCmmL2VufHWNq89b0NaOrvBe6mHu8pK76fy
nSKd6LND3f60odyuT0E9i3PGMQb7DHb7PB39OoWcr3qXp8qNdMM2U+5b/ahyDkLuI9B2O5kYRLMm
zLTeGe6t7H8U2jOzM8I7GursvStu2XxH05cCk7hZUoZtta+mfa+rgQk8FthvT14amUMaqp0ZF8Ij
RuOSsTl72VeLTXGrRprBY7SXQnX84tFXR3vk1mkUM7znB4rMc5b+MCoZyPJDDnmQ1a+YjjkWTUqm
boRm9TEpu31Bv2TwDIZUTVhNmLOSiLQhg3uSkCVxpy5kjkQ74KN0S4jTnrL6bfmFXBfEM18NDNI6
ULKU7eC7xUnUaMzIYaeMGdFoFqJfvXcxhseSkjTtS528TJCzcOqOiCF05J424EvMD2nz0ahlwDD6
mynHup7DrtaCumyJxvZVfmu5Y5jpz0NpRk4lokEbAhPK25oLioBGIajJAm24L83xvqDzeYDQUume
m9k4DCIPMdoaKcp8SgeM+wIlmmGT0x80dUO39wjVioPhQOO1BTeObZ+8UuIlZ/YnpQrcYtrVxVsy
s2CCVyPrIN1Uw5HuZlUnVkUJnzyfj3dugWBsZ9HQwxHlvcx70vcRRIz93jiaw+CPPf5X2RHNkEGb
nhT3UWZtgHZ4lBWMuGA7H5KdVf90x2ighwwnsGn6MGMGXmPSYJQTGstlqKkNKdXY5odJ/dL0UaZA
hYnt9cLzO/tG6/tgdlwy4+jQzipJZUIzxJKkkECtAqjh2Y9qbqIlPR0Yg1gKv6WKTSZHPytCxnyZ
u3a6oDcxSNndztxu8JHUN6+pSGrQsDLRuarY68yfTP3LVODbyOXs/hCKl/lejnRfVIVveU8id45C
UQ5Q1MNIzEhU1fBH0/UzTx5EP/pNw54L0wk5tQItvS9sjgGaKcyVD57Qu9RwoQVA21uXl4TWx6w7
gq2M6Np7VTR3imGHpnyvm4+xOmYc96+CIIenA2bwKGVjlFe5zzEj4CpQamEeSbUXoCsMwMSS3VyM
YAX50Ykcfy+FFj31p7zC692QhFxngdU6t5hvD4a5DabqrTOOWT4RM+mJJVSiJq+G9ehiDnkaxn02
GrdTZR7KWcZSvNnJS60+O2k05YII71vWFzfVJH8qFYQClT4GomQPlG+sTg4EmL6Z9aNjN7ftzMMR
9NZS9SsKvl8bHlJaQNVg1rlpjqrANIA9ED7cF/nR1s9p/WOWKtGSuzm/SZSZ1EoaWxAX7wB77Y0b
jx2c+rYYb0e7i8rJ3ddaf2zdr+WIEDqakVF8q4cnZrwwqzuAMNnn05dhfB7y50R/p9IK0raJZ/dH
3VNkgt9b5XbAaVd9mXb7tgV1kv1Dr5MTd9J7pdrnsg2lAu9sdrJ7cTswSBQ3JmMxVjWNz7n2nAED
LBByZXoqHPRoX3JUMhjY3ZeKh1sFnVRafXdTfmsNNifFjP2yOCUjG/YtdQ7u5IImY8qfuVO9O3MJ
Dq9pwt+pnkp0UEiS2195wx7Gwnjzssk3BO0Dhyk7kQ3Pho6x8bJVcWqL13nUH1nWh8wFYkoFO7sm
gso0XwpaHtumvemcacdUl3RaF7dacyi6KaZpf55s6HTqWQhJsNrvZfdG0zGkUzWQitfPailf6FSc
9CwZg8nRvs5l+52aU2jU7T53UO/knu2nlvc4UIXHc5XdOyoHGh/taZ9b/Nkw7S7WBhwlXmRQFlHN
2FHsgsCnR0K95tHTu4Ikan4DRsIwL+Ren7xveGYA7rgczoXZBHWPUVRdfQJbU4QS8ayzOR4GQDBn
gLwT85uudM+KSne2Xu9xFqOayifOtFsrn2fi6g1Yf0ZAfY020goLj/ONk2JciT/WTRrpGg0ylsL/
dIcTY1Ju3d4+25PrS3BtI8FetOYU6vrCxaEEGw1UJE8jYP+Bxvluso3hXm1HcFS5DT907tTveIJQ
5SZmyFmKSAHuxszgnAAcHzc2+163Yx8lRXabDQD3J/Rocyiz4qIvE/6sNO2p8tS4FJDyUSsZ2b24
VWfnBN2po5aV+DOZfoLOZMDxTABgtr3vczuspHWrcMy7FNnbWOXIGWy/5uzryISvW1DosCsTPHfy
3LgOQkJunKnbnbuqfKqkFxhq80Ur1IekBlWaU+PKy+sT9g+ZsNXc1iDhsOAqZa8fxomGqM+QtTBN
QSqHqD6yh6bT+C4z6UuZpS966zyPQj9mTMOzg1UclNnGIIn77EwFcPnuEOSpeqvWyT5j9S6dqii1
lGM+6wQQw2cxdecJnPikd0dBes/ZVS6UAJBiVIUe2JWy9+YyrlT1FS1tTNXVeEVw3XtQqgbQEPGV
UvvqOcph1vTcF04S69DYCL3uZ9uVz5msv9fKCJIKDbO/QrtXRu2UeGOk8Uzz7YQT2XkZyWYl5BYL
3RF/QdqaE6GWzALNVB6pgGZUq/usxKOMOb9nw5vWOPtRQMI3mx5MRTuqeMiYpz7iXI2nstKCybaC
ZEzjvK/QiMTvK33xhXIrXRzKTwqxm8z266w3MYQpQ8tA5LUxO16UjPtwAI+Mwtw5eXl06/mxY8lI
eFUQOqGDVhg+0BwH6CaD5Jw/u0NNPGs+gaYeVKhMi9vODL1JuTNKsEEWKnARPNFORWOe6iQ5K7oO
tfSkCpnuPhYsiVQUDMiXQDjaouayzbueWd+0vCNFh5sAXMg5Rb42jXibSZ/ruTGBHaQEn9ZP1B6D
rv0UeFkZdKPtkrrOf4KY8IZ19hOXlkLSWTyWRek71fTk9EXATQEglp5y0rkJUNyJSowcWRNtwZlV
YUM9gLu5ZR3yHlygrheNyL/KQcSJ4T10Fa6SOj2OKghmlTQAMOlQJUZE1e7BltmukjxWCoBVc2aX
sWrdT653GCsZly3bjdw+AUIeZa3RkbnrdnqJLI/yRIDJwYsmq3ydmbErB1MFqdb82Hjzc1aL+3Ru
dtaI+Dq4IjYxPoDn1O7cqs7DWKpEOHbUN2A9qsyftaeeOhsnZmiJdPrYsdMyqrxyIlqWfRl1BhqH
oTm7k3Ny58II+pR+1WhOuJk+MY5BVE8dz5DUO7SO90PKvArs3PySWLavld1t2egPdi1j1qsH1cGt
5Jahl8tXM+ufDQxs6UZ9O03dFCLfv5kd1BUWLoRM934m2CrNqSE8mmT3zDNDuzMfu7T7qdfCInPD
99D9cfAdeAfovgVES+OezUaOt6wTP52hOFlTG3WKfcqnJvLSdKfJ4pkbCuImS55RGvmCZt+UWp4M
tyc6BSO0aR+GQdmb8DNrnhElxo9SmabQdrqo58P3FqWb3uKFL3PubcFucCHsCh1blXTjT2bPMf4Q
AgDbTea1j9OUDfimyiGxgCqaXPPsKFWstsajxrWUKFSJwPRwKMz+YIpMIRNTQ22wzo4xR9O8JLJa
RE1kXoMNUKVhnM1UYFI7QbXSVbLGLTxxYlNkZhaijKJnDlGapkXPqHoG/BvCqQpUmFljIe13Y5oo
8Vgir8N6vhYGABkefUCi+abZ8rnEoYE/uR91WRkkd/qRDAm/8dTqRZb8BS0pvx/KsGkZQPDWpBLw
Vnwb00wHD6kRZaI5srZ4LBATyGQVP4qy2SlZXpJWMcLENt8TDw5TuiopwWxB2iR9KupC+rkoKcoJ
Lxy1IlQTL5SpE3uS7qy+nskw9zdj9wECSVztPNCzY1pPpwniKgW7zfLHPkGZ4b2WuAhb63noJRny
m9Z0Ud89ZYL6yBoN4y5Bq3to76lAVa6FZh+Oc2g4oURN2jZ7mQhfJtQ3+2LfVnWc5OPZtF602vZp
HrcpRKkcX6mghotaMClTn5sGkqIUrOsdMj126p1ql5onlnakNJlfeKg6xtfCOxXya+0VcDWMUKho
X0j7xhlvW1GEMwbiwI9AwKx+i9gLOoh0vnF42FhH5DwFSmIDWVVySIyfY/Jm0yRMkruOxk75rdXv
TQRGfcBMcfHBkLO4c0Stb31933fnnk5Q2XiS2RMKFQRM0ikl8bw3t3xh9hNTjkMpkGuhxGbZazuN
O91OiT1954hrkqPsKGjA6wPvsj3Dde1N7LEAP2FWBRY9K8B4Tw8923VyIg3mIaWto03tEQ8dgU6N
ahREtZKH43DiekoSQNmMxvKT/oPX96YGpEeOJBoi5JMRKV4ZqOVTms1harylAB3gTSo07aeREoGZ
E9TN86jGGrSK1Cyk2YRq572n3xqckFG3Qs2qidIxlFTfCzuctdzvxsehgBLtMUFVkOUPg4g4iiaW
HvtJhVottHH4qerzh2pOjo0LdjcU3wmNFDsU6kQmzw1t7Ww3z3bqjw0INGyK9kvUmAlB9vjsNSUm
OVCV5EfpHMu0JH1xFrho6vzD7ndL4ybXkXnB/9smI6LHR26/QpiIMG9nKbEzIz0t9IhKJOJ1zDDZ
KzRnJDNnaA61PxLhoHOtfNjjgLm1mj2h4RcoIw1yhvkFiYy9Ejeuae/SpccjTk39YTTnrmzInLuE
jgfHgJDsfHCKLz1YtNIfXvXWO35Wh4O3V3CW5sEihYHf4XdV+m5Md914lB49VJYIMrhp26BgxsgS
ODXMuQClNd/JMv0+8PzcJmhXSTeANEXszjRQ8XMjle8S1BGzYQVDLcJEM+6ANAxKDDxIRr+UIx6z
C3U+VMxDSHARfvr7Bjo9DeiYNfwnJtHaKA9cDZxcRwH9IupYy/Yg3965dk36Fo6a7AzIkssdhkaI
zBv8jAKHuxmsiSDVRA+ssB7KJvAEeicAKszJPtcfB+28BBU9ec/lXc3TcMITZBloeghaov08oUtC
v2WdIDoHrFqqUQIG7wSXpz3vgVWLPQuMmLXjuykkHIcJf1rhlyP6EIUW5dlThh8YuoGklUNyQXde
OX+BFEXkFK+eo0bON3dI9xauHE3s7RIkFL3liz6gkCsa0cFDz+JkNM9TGok0TuiNRcN5+GHCuzRh
4QlQQWPgWanHOOUvhZ76aTMHKkBzXYuDMYHkXzLfBmuZwWJAj3xD2Sc03ZvFvdt/U9ThoRoPmTCO
yDyCspp9jG74vcpU9OqUg2GCV1Gbw1HkZ8x1IB3R0Llpj0VeRjY9VhLDJXhFZcZ0zuyfVjMcuJQY
gRlD4SHOo8xg9fQlY2PA3PnewBWRVt0b2FKQHoiK1L2HOw2xYhZRjyMlc8yTyi5oewQD51TjJEFh
LnDzo5q9Lrh3L5+idnYwGwPBKgpsWBkzJ93NBpTYvOzUcP6kYPbHQSDQc4Cpax4bzdPIIIlYox+g
aeFMT5nz6qG0zdXspbedk4YaBbWOYFHZPzqyQD+3Jq786cwCG4E5kroJmaojXENeUVnoXdHmK0p5
1qEFYWbjoejRjBkhMsWrIDOObgkCmB6dX3TXrOaJIwjz5DA6uEVxoJRW+mYnMU5E90oGei2InRkY
ZVLu837wtXQMzOTktnHt9LvKoJGd1kgtMNPTBWLs8INJXGavkGMiJS1iLzFPkhuRjrbdjICqImtx
0SfIPVIXVdgOD93wlCGNGrr5VRrzYfLQKuvepjIhJUaurOpR9d5MA10++KybdcTBl+/twU+SlsxC
21WoEFF3ztiTST65+Pu0uTraMwJWw6KmmnZofxNN+zCKvaFFvcF9poPv0448NJoaU2AIAkDzfm9g
vkqguyo4UeqUVO5poon/fxydWXOsOBKFfxERAiQErxTUXuXyvrwobPe1xCKQWMTy6+fUvM1E39tt
V4GUec6XJznbhvOHHnI+XtYGoJD+E1WL/lWmY3+L+d+y3BiyQfzP3nuMyHGd4hMRj15xSxxGUCHc
RgsO1vrskEkNXqBdmxRls/IqqNz2qIPbBMa203JTLjpfooMZL4qLZxbuDarNIQBG05d44J5k66UU
diYzEvPwy6YJbsSSTTmcZoPyxmzbOdpMXGXYxHteApY2OMN7P63Ev7h0B7CvKa8uCyQrol5a++YR
HBvLN8jvEzoPOq2pH7yTcDf25yHRKcP14ia1m+Nd1L6WRa5Em0tzNmuyM+1D2Bxm6IDVHEKWxd1p
ii3DTa29g/VrvN5Txv0fFCB5UiKwpgnxaSX5yspN60GX1r9N17/4OOhob8AILej0ryX02yTZg87L
ktrbyx4HoYJyjvxSkux5DbEJWcL2uvp/iNRKJMkD+xtO/nbpfhn+0lTvR5Uc1uWHsM8BV0in3KOI
P6Y7Hku6jQOwR4pbMZyNkhuqQZfJZhcO5dNI8rJpNvEwpHx+84O3wELcq6qsjemxa8G6eQZNIeaC
m5RPuMtxLTxWXAZpG3ZbGZLtwFEvVwDIAHWlZJle18kqKBfRozGDn3bc3/X99BJ1/b+AD8Fe1fd/
zOO3xSc2NRXIs8DfzWMMRfv+9Jef+BmDrG/IcWFgWVwT/Dcn5seuHV6KwFAcwsGrQyjdxiV6Szr5
GjFxjMMO3ddc4Yv1/kqsdBAjVgbq4Xsdgh6vNF1TD1sDwj7YBg1HLeX731XUXEQbHrwoehY1XnWB
BGXT0U8mul2/dp8SZkpS3dffKu8fxS+M7ezTTjl9cQoSy4L/DkSu4GUZh+9JiN9E0Scv0r/W64cD
QikhpeChK6wFHIlI34beGrhVqInaa1yIG7LskdVU1tdFQsyv4gFdHRrJwPLtIszrNGN55gCDqB9m
KPozsChN6IPh3hviSc+kFU1KHC+zzrEXHFq7YWRPA9WXcFb/GTGcXLHswqJ4VYzfIrH88J68Jjp6
ZrJ+brBF3PkGKGjpdo4VI94NFF9Nwx/XKDrwqjssZrxVovtTY4+CcmmLvO9gD9m+vkov3MhxwjXh
xn98jZ6KEe17Xfmvwer5qIHYFRD6Vcz4EaHN7k0xZF6NBMF1iLJoIa/TvScWYZPWIRKdhC8g9gfo
m1eKVNmpSVuOHq5P4scYMZcDY4eYel9Uz7ty9Rp4HfUvV8UXbavb0stiAzXP2zDHn3jc4ZCUgZ82
VdFthh7tqaceq3D9YiOE+qCKH83InxPwoNDb5p/ReuegBEE1EpdqgRRbH1XrvKpzKSQSUvrioW8i
6B/qAWstuk2JMKc0MOof1GT/XiBlNqne+0nv1FK9zKQ6kzncjGux4l9f/te0VGyKZHgICn/ro/Gb
/bvt1gQfNnJAZd3fgOfMY+YF/3KSll7zL6HxbTUU1yzB3st7YB5YxhuCzNCskG+7BHazjGOAHp1M
T9wk5U6qaNIpFkGo52E14rB6pQdnxYfCs5TNA7PoObyeig86wd7gjV5wPdNx+iXhgl2pBMFLjMBy
mQjqEYoL5CkioijSvi6Ht3apsI6SmWrNIu6KpxhLzdBJmeYCXsedNdrHwypgTHm+QdNkbZ1HC1qj
ZKLsGFj0k6vpp13YevoCnjjh+YzY+zxoZ/UpvTV+nJG3X6R0Ht1llovLBh4m38UYla/h3LWvzThp
cDNoAAvlIysqicUxQlf6ziXO02mcixcvYtG2przbElw7WRJKBtrTHzfWCoOPcYm2ioJdYx26SRE7
lUlEn+SyCodP7Iq/589F9bmobY8RWbVmbGjZCXP00xGUl3yf47E4qQS4CIvatcDDQf0TnTm2Ybfu
n77LEWik3XMXzfqz7aDmWogueS3g85Eah38Brjt1ZYXjbol4Ok3hcPR4RS+hbPDxIE5hRku2oGYI
q+WARNvk28f5RLIpXpM9hDT4dsoOm7a3/hcXK3RHldARv3z/Vc8agiWY6Oab02ZOoJQuryDnorcE
l+m2pY3eNQp3RGyacusPRu6Nw/cvCj6n3jpXWzUWdz8c71vM/XmDUdH/WC2/2gB/fbB8/i4Hsn63
yIXt0mmhcAb6at3RwJdHPCvVwQ96rGV1bbuvJyjN3AAIJ2gAr4JphMT5stj3/eqlnFOVt6NJPjtf
Q5OLh/Wg+Lw8MciinxGOkxwDZn/OCwRUSTb9lV4YhBtbUkg5Ye/Ti6Q9CBBsZzj0Dr5fqeVO1iU9
96Hs9349460X3hi8RAHDUcMQkpp6DH79OI5D3oIJ2GCFLsrsacQiV1WV28Y5kbkS/5ewkqc8YOtO
FhC7xz5E+xebMY8Sr9tL3Ei7ZBb4G6ZdN/Vk9aYOw2HTs7m/uLb6K/TAUWRNgAYaFzzIWMUP0cL8
E6RHjllDp3LRKpgzyFZMfVqLE7m358SYqkg7v5J/cwzzEsEv9V7XKPLMoFAi0AVuYzdFfQY37bNc
PBTggZhz5ZfDWQRrlzu7fgCACP6FtGh+qp6Jm1VkzmoX7D38r0wj5HeD5QvzyfnTj1w8PIoUa1pC
bLdH/xVCVypD+6HicMqjZkiO2hZ2p2pT51SNchuuWrF0EeKvmn1QG9XaHqtGt1fm4oucJxji3fAm
8SN7iuPV1+C13AZy6kPbFzlcdiyZWzc9rK2hJgcwG3ucv6ivcIwn8ZwOA/mMrP7oBXn0hijljO1h
yG1nlM2zP29xtOWIENvyCuWqczvTs1QmCbrmJ0+PxymA0GCLbVuWSbrGOLTKeTgkQf+yYHgrnJdz
jactX2OHMFDXZ3QCJQn7fg8SGMMA4ZhFU5uH1Wc0N2/41o8+moFgXh6cv+oNGwQ+CiMem8I/k6D7
ghSKKMeA/sr6fpkATGuH8Yky4jY4ZdHTym7r5jiLJRQLQeR+KbwCw3HQljFU8STKtdjH5B5rEnzg
nHepKpcff+K5EfCCx2bKYKoeppB7mWvxLA1Y8FJPG+App2bgm7mvs2l97kx1Czj5WWr7E63lU+hL
KFjdatJkaHPhuXwx6GeImw5hFe0YaLd0smALWoU9eUJi28fYpcEU7JBdt8Pru5tgL4X+f3JAuIsc
n+akzsk6AH8ITjN+ExpN22gtHrSBDUjIvRix2xJix2LosSjtC+DRl3Fcsrr333lfbaQKYeE67NxC
tcHYWc9h7vfBd0fYuY2TelOWaJ4bkg5T82Ta4l0tbiMBeeAjPTfh6DI70meNvneWY+4r/sM94HNQ
xfMKIMCA4r4oscAATjZai/bFwrwjLf6k67dNU8nUr4O7Zla/kwBjHvgyn+3dAQoTMW4qn+dFG297
tGKe9HNbNFsdd1cY1btiZKgPIMQtg1GwCNpT68WHwgVYTOygIwwWzYTsyGtrxE5AVMBc9I7oabP4
yW/bIEqmxouJPNi0tvMxFPh7ccRy5yNMm4EkqpLd2K2nIZanFQGPDPgpoeYbQyt0V4/tucUKEeQd
0+ZrWmN4t8MhDEORNr3em4oe1cL24CT2XsHeJImecK7uiNVRWil8c0PxpOrmm5DuNMOhdpgvgWy4
HS3UT13d1sV7dXo9Rw199bj3GdvVTyNPIMepkkU+OoFugQkIrgKmaiTdJ+kDNEWPlUL/k7gM5+YL
zPi3oigPHjJT8hmcVFQPJ6QV3Fhf5mH0wOv6SsAoVejTMAH9Ndnq09Qsb2qKj7DmmyAqn4uZH6iO
X11P8xjfBBwEt6FxtW9KhWNK/qC8PvaGX2Fg/sxIHUo7CZFAsLnJNV0RUAkYI0aGJHpV7m2Mo/9a
7h8JJDNEfd0FV7xNkal+rP0v8DV4cn53ePBNrQNArUhBFJ7/jJPwVKvjmuj+iJDK67xW965sQckw
vU6oWbd9iNmeQmLwaU0SNKlW1/miFOp5Cwayn8ERLYKYK5z/+ruPFXgKgu/60PSi2SWUnsoovIL3
gXpVf9eNd6ZxnWHJaF7VMq+IcFkM4qv260tl59viG8iEPe1va1BHaDSZuzRN0O8bf3Vw1Wg54nck
3X4GHnv0RfU1ze3Psqhbq70PeBV4w1txMT5Ux56r52bwnidldLriUIUmgG6MCpSwc9JcEyQjpotd
Th1T2NjgCfTJI06PjrNbPZSvoCs+MTh1wKeIShYN+ATnfmv6uUlNEJS5SFT4BOEKazUioXZ9MOSj
JXuxwHYmXIbbOcLsU2IjmxkuPg2vjzjaPhKTdJe4JBij8+YLyv5Mdcmb7qs4rf3pX+MNN4BN+GjI
fmYMtw3+y4jO3vi4DpqGyE3cwaweCH9UcwP9dKAjSsn2ySXs6BR0Kb86VzBhnxMkit/dGrdjJfnk
NFiyKvBfZ1V9LQXhsCjRU+GS/I9r7TLOUfZ1dZPFeBQ4iwvcn7EAHreMqfUFGs8Qx2c4yTL3G5yd
IaPXtZhfiiDBIzfNIHH0+DzWCr/K+sjXtt4rJCFiWgbKZ7yIPxNhDo2i2xcyvulg8SCs+1UaTejO
KffA8Rf6ywYlLp/Ifg7RmBXQq7SPB6rRw/udMU/9lf0Juh4xHfaZTCh2Rtrf6cXpWZO6yAYo95OD
48yQ/gTi85SU/bBVs3icrXrQSfTX8+SHJEhxwKAF4CQZe3m7jLDlWvJdL/xdqCkz4yA2fY2evrFh
f2lmX27UrOC6s7K38CcmhjuqgrtZmNs4grcIMbenoNTkIYmbnWgSdG+MNFe6Gu9ivC48xLMzEGjC
ErDnMjbeTjUNOMgee+lc79qtozX2hS2YwI/DCheoZ5+CooJBLIE0mbK42aUcNraBU4w+II19eUDk
47nTsYJHQeDt2TNP1HskxXUpq3dMq3wM/RSmmuKO8u3qoGLY5SNalrsNB97bT5oOK1a9JYu78Qf3
fpwzUdMHHLbHtlRF6kwjc87hjWgSQ9RBm2T5AVByu7EcTXA4Vmf8039U43th408Rge0qKErCeMGK
hCKIfptIRuh3FciJGqp8jDshdvOSOQsnjU/Rg+XiYkuFIJJ6gqzMvOcSVt+Y6DPiiMvjCgA0XznK
E0qtOlkcoKe17oH5kcV/iqu7o764f6Fv1SvE5ThTLT9GJZQcAju4ljVEJ7GvC1B8XCUQX3HGz5MH
74uoHanjrQuKnU/tkxiNn67r8tGMoCgoP/mglbgcnsNyufq8OxYY510DA6nckTfM70FnZG8FQ60f
2XJXGLxAs9bffIw+YgTA46hgV0eT52ARDIObGikbjKv3qcYIHrqfpHrUgQ8yatDrzuPmM44HlsaJ
Z/a4WR9tFeeFra6t57Y6fGb4HmUz4iiZr3Gr8bzXG20fxlbeXZSfQD319QoHnN9JN/fJFNlWPhDJ
wu2mINkjf++l6PxtN6OrR1PtQQiqVYykzSDTUmeBcR20LEw+rjCo5aw3CEXFHlD9QisNp2T9F7p3
Hg6pR5btGtF9V3750p6o7JpLUACcLJIXEU4eVozBCZLY+0MoVm4maFgDT2FMFMP20brssQLgijir
Te/ixzZZgZ/ZHj5i03wJvEDEc4/g0t5nT6KUwJbp+fx/PGEm17DQ12lQDu3ZUmxUTLekjM4evCkN
fTVe7HEUUV4hqQF0h854Wxx11O11/1B63xH8s2ZW+Vi+chVm1QCyKFTbsGuOc8V3puSbUjbbEL3p
umAFbIgzlbyI0YIQxygelJGHGKVRB9w5JuoxKnCmh+xoZfTeTbzJQvfn43ePkM0AHjQKpgfVg0kI
3aaR5DKsRbk3DWxEEjgELKKfzVxT7qkv/jHOpw2WSxzwyKSCthdqvM1otc5jz+3Rw9tN5SHMnwx5
HzdZE4NX93STFr7/CunwMXHF78LcLhxgNsseG7tj/qtpwiD6FPjBoawt9L/WN0+eH2GjFgam0u6+
yYLBI0uwHA6lW+gehOlTIVDrNd1VCYRqgm0hcswc7TJlb0520JVc5siwG0p9COi/ROrcg31c4wn0
INl1FH2UdPk0H0pxWxA2ncY9uMBmetHocE4FhzG/ivAGgbTbGYXL1yTRreFRas14xf4Tupk6QNoE
UMWGcX+/EKj+yf9pCHDrkxp/Zs9BcuhIuXNj7cMNSHhWJMuDN2BaAArwsY3ZDdIXZJZoHwfdHxXk
ynkMszDAH6SZx1A+VdXRoFNZY3HDu5cjsGGDthpbPewtqOm5AEU7FkMeMBxQY3PSHoxaHLxdJLKq
hT9T/XUDxL3J2FQ3kJylQXv7mSy3JPBAYLvM+DX0RHR3AUUH+Ag8EjYEDAR2KJt/HWwxAzutbCtA
Ev3nEmj8wemwJPo3anGb1d2DNTHEmBj2Wb3hK9tGg7sW4rUPEG2Dfm7FNcLkT8eqB9BoX3UHYWAE
IK5gis/q1y0e+jA8wnZUcMHZ08ygXQfiYWLBl2sp/E6Ney2ECVq5i+nWNyvmOEWDt8cLceki9AFh
svcGgNHBcKwCtmmnGIU/tuHQ/ywmR9f1mzLIiT7csCCq38wdp4JJgRDwS8y6LA5/IvI6A4otKr0j
IwNgiSvHI/vFOXkkBbzGUdyH2Ff9NlG3EZCGgFkGDA3DOA97oDPFr0oY4gGbAvQMLSfsNg3RbE7G
hTtTabgAljO8qWg6gnWKMmoHnGursMsLoSTYmiZiO7r2WLrG/G6fFFzB/GaBt5mW9R02lki9oPuZ
cJBv247ATRTT8EhZb7dTrSucPT1xp9rvot2MoZh0DBdodn4xAmX1UPhLUxzmOyZfD8ZunT/H/1VV
jcMZEtCmbn17icM5PDRMhjcGF3PalDVOoLJvWNYLDtJN4+XC140MAotlYhmjYrwNGJ9W8JiVfJjd
hMIDpxXWQzyj1K2PAzfyEGPbhkgd68fDsJJqZxDieqy6mR6EV7UvSd9jfmKZrEXFPii19Z1HDwGJ
dMYQZPM93cs49Etu10MU+57KpDn2fQENkYW0xre3/NJkch/STL+N6ruPqMSWJ4AFS4NUhAoQHpj6
tkHVILuHxPAebz6vA5WG2nh7yIvxceW1B16nBETlm5b9YLV7gAD/hqzrhguSZHZtybFhyQRSnvbH
kRcNfsK5uKEyXPHOIR/wZCIzghTvovPox8uP8g256Qr/yjAEUVy3M7jAuYeA6oPfl7Od3qWsnrAc
arhFPtFftS+Hb2xuqHJtFwAFTcLThvO/pMW4i+rIkoVSKQ9fRddlaAOxUZFKaCfYroo6nypo9Ctg
eSi6cEJtvG4Wvvg4J1CCIJS1O4kphGMPvArKgRoDxPBVfyUSGiG8rMMH0fCdsatRpCW82Jd+QDXp
Y65SNOITOGP3I2ukm4dFIHdkkv5uCEpw422AbD2eyF1ZijE3S/FSdZpkFuJgKVd/C1gYgnaXxPiJ
NIFjz8XJ+NzBeKUtf9PaX2ClddhsWKI1Cb1wAZ+ov9dQYSGfE0Ue1gVsua4Nt3rFSpgZyBk6fEpz
z+/mQ+NqaAQurLZFNL03g+AHVZblp2UOXj32MIEQXsvhk9h43NVaNWIj0Br8RE1EM6wXD04Yjw/2
PtXRxSul2nh+AY1Wcww3cCko1LRe/Ji2JLcykct2sWOYVwUOthGi81nXHRwSr6gwCMZ5hkfW28+c
PrMAlzcvWn/jTbJIA8+6c4WcnTQMUARSYPUXl3QVXrwalOcagGksGqg2rKlh8qNBy7FxRO2KCZc5
W/oHSmPvgPcaOy3nBlKHxehmHS6w0EOBdCqi2bOPuI6dIlAogo6hMC2QWrxMHcIaEJCaKWbHU4KT
YE9I3G6rwUcuhw6/RDeFF3wi5F/XQYFLBC9e+9UiS1WGekcVEkJBhNHjoNHFyEDYFyXF9BF6xP9X
jBTCF9UFoOBR21TVpMi70atgUC+QQSfYzTjmKjx8HICdxRAXHZvwvw6F49kyr9stcSmh3bYAvSM3
lo/YzpOk/L76KBB8ybSv+ssohTzaIKS5IWG8ot4oBQbDRodgkD4OyhS5oA4TBK3LSkKbS9kv6tDF
UZyjxU8yTAdWeR9RnUPdRvUqMDFRW1klaW0Iz2NZlhhXD4MUOlR14xMdPgIzGbJpRK+6veqteAjJ
0L6pESjXEpIPHLQAFhdmMXbqTdURZZzJExd2J3/lCUpp55/DUEmkxELn3hkvFNt4kvLS4KZ6h4kY
2RQ1Jvz9BXA7qpuY/SQ+JdtgGQVeeOjDaTMV4T/ACqDKosLu3Tj/J6CXY7hBAllD/z5kZdxX26Gs
gWQhh9Fm84R3zIml2WHyjB/1GmPvW+lXu4SX/TVoa3KppTDnpazln9E8fAbjWoDLqpoLLIBXVxmK
s88Ge0aRRQiGo/s1eNGnrBKrd5ga0d06NJIgC/xlX9lCv3O/nW4RVkq/qD4Yt3WLeBywY1w91B2S
viKc08Cd4P0GFRwLCeXy1Oo5ykCy9Ie4KzAr0Q/eLdYtlk6tSbv3fJVEWYXB22/RLW+OTe9rPRxa
congk5dANefov4r2+8EFB4CaKAAsWAO62L0w7AZR7DQ4uS+reFMyfzuNIAAwmfPRV95mXmfIOpYj
hRhn4jjCQkmKp6iBloDhhkvcF3vtjRifMz0mkmDQV3Y4Yk0XOAP4qhPfGoNxgFE8GWrsZgT5ETpU
WQ0X+dQ8mDvFNYFhinWAOTr0OQCm/PEPFsQKP5Old3SuiuYNetu88EnOhw9Affh8d8gXTisUpjV9
g42cDQV2DlfVAYu2Ypj5PfA3TCIgxgdeBAApX35hE+zBS8SzlforGpdUmyoLuuJcyvomKligI1P7
fi3ho9TRxuj14FaTx+N01X2QcbxJgDiP0zS8TSvZ4GnxN5gFwOrVCvvbJBlw8OHM9t2CyblK5qVq
ZRbOQgNvLPZuxRBjqEFbBvYgoLTsOhc/easbgVYF2J7OZ2ie2jzEg3iykx3O2AT3wCJoiq1FG2wZ
fi6c5AAOVHWMWIlqYJS4ik37VUrAGESGsI+LoHmuI3uCicUuJWvN1oe0tavo3D6aqDdn5bT9sjWI
/CEYv8IZzZuW8tS7V/wUgMIpSkbI9S7FCOR7lQzqD9UU0nIwb4YucpQYaFvWARNPKKM2Q1HLC/XZ
36qHU1NUu5I1B7Xw88KSq8V0CnzvvZ4xklkiHwgO911ohNCXBiWy1Md1BWDSzRk2TYC8RG+EKBQI
GOuOSbXVTIHh7p9RawCM6gA3otNIYMSGwmJYCqjpJJLn0AwZsDCgBICZU6zFrFEDsC/R38e/mmTv
JNnMnbqyErthXZwZ6R5wmf9LEnr0IJWklCRHCaO6qKMrtrPAveQAU3pXZx7g9FE1n7UIcPU04jUs
6BZj5vukLoJsVfYxApyfavT40PQH/lrX3T7CTg4KKx3sCSjKQFUjetj+hWBIq7DrQYYdRtEIXIux
22HEBC7VyMHwwAkIm939rh0hA4o6+E5Wi+kPi/Gu9jhjxjOerpgQeYXgAA6vzmiJtq5zVY4MjDyi
NJUQVmHo7apafxXkHiAooOUGawxirNyYBacfRZ+jq0sEEg9MRpnGuEgl01gVw28yAi+c1H4OA/Nq
cURRtrXoE2G1XpshzHtAUcDOLKp38LO9d9TLChilg9dsl2uYNHhgljVrC/WseLEA1ddPhvhvM6SY
1iv7DWJbf8v/v2QUPv66ACgqWZZ05MtY8zpq+SC9+WpY+1SV9VGj8UZawSclA0YYbPXStiEEzIX8
ThLuYyTBytbrT3G/OaMGMWuqwtlBRneiHGgrCXGFqhqgjSjGi27LC6mTXFqkmWE30s0EXZRBa2WY
ZoM4VASAVsrwRS3ha8dis10ng0GK+Fh3kLrwqR+Xjl0mpqGntgQOKAxxfwCjtSIQgJtu79v5PBIA
PyjDUoWbhKzLpV4I3TZByLfwFgxiHOPbXHhBmgQCmEEcbIkO19SUuJLuib5HIb0J+BhKvWB+HXt8
9kxH6MBhMTV4cDvIBhOOORRhJ8X6cNdx6OCDTtLRx5PWF8s1CXycB2ECtitZ3sYKRwvs7VROUT4M
9o+gNU9hxxGQUPEVJFS7IYgZg8TLOxxk7WW5+xXEIB5NSCmwrnHKqxl89aLo32wQoSab4QCXCUhX
WOyCgZ7k+OtrCFUDVIr9gogRkId4oOK+b3Me6w9mig6vHE5uGh5ZMvw3Uaz3guoBA2o56xFzcb09
Rp5/7qsAodIekqbh/y8pj+sptdg5m646+MPoWU4k/I1uBSVV4cltk63AmiskmrE9XNwtHsT3GJRp
O4EowORPmjTYcGfM8zRVGwQGP4Dm3VKUYgTj1GUYHiLOfrwSxLrFFpMuPEG3rcPtFMCJPvsLoP0s
tHpbgvYGye53Q4popqX64hCMYkcxINtlVXHQuDQCaOMtqdBSwybA7KkXe5lB2nnpJbj2PsQw7R12
u45B2sgBRmoFDPlPtHC2P8ZhJwaDKfpLOeFB8+H2BZgSwERi2xgMtx85xGAKqazj06ug+sTUfMBw
5rY3D8X0H0vyHsqIQd1TRf+VS5ej+t/gqAGtig/SqhLD/dVG4T0a0X1GIMUUHvVaYUMx0AeCq8t0
48GuwQPqbvixsBBggdv6o5/Ja1+yPfoqIP8qE6pB1bO1PM7RiGWeFqlWKovX9bSa8tnN3heJXgcA
NRi9qvPxngIQo5YC1SeRiCDmfufF1SMWzr3xGmhLdesxvBQOYzZ6mbUovaBLQAZELX0eTIhdDiMK
RY5PvYgyH7+0P6EZlOAhrekwb9khs49iRHXJIVZsuBNX8PhbQBuZDNEv4NCFSA20wMdQTL0+UyAx
Ydjt2dptOgDAIsqwNhavicT4MGaufczDTNXvrNdt5w+PfqhPoX2mEGtQk2ZgKSG3rBfmuh10J2Dw
63qNMFgWjJgYvY4jzYn2YRF5p96r05FU0LY+i4W8EXh9uB3vDTwoMziWHgj+CVMeYdRd8PvC2LWZ
69w1wCo4Vze7yY5bj6utR+pjAr/PhOWfrBcY1I9YX/di9JjDns+G2nsUHglzFHEXaSMMBfI9RvJS
HAxYxs4RrVd2+9igPtJdumL/lYYdjhmeRzmFmddxLPqGl1JCNJy6KWMVYFgbLY+ohPOxXvD+YwTa
x4weVh+AQJEATDN/aJBTBFnQkz/9/Lgu9EqxNrZsMbvZQ9IDX0hGJNU2YO//x9F5LEmqJFH0izBD
i20CqUVllq4NVuI1BDrQ8PVzmN3YWPerrkyIcL9+73GBlSz35l/qWmI8YpdHhO8Y9miL2IJe35Oy
f42V+V9qdj/qVPNyaBs3Y0SBkN8zoo/a1aXssASxOFC9fLqq+tZG8pTq+Qtxs7MWL2Eynod6NaGz
V1ZqydaasqBJioNr0d8kyzYp/0twKTOeOKWSjjCtd5OC0TX6S8xT6bV+w+Cvwm+0zjidL87HySn8
Iuou0fzH1+NOKSl5WpOr1NgqCYmR3oTqSPWbZA5V/PSFjkWup+Y0gsU+SNrGKg/ToglWpTlLlh2N
HK2WybBBTdb35ckhtk0zs5vm53gWB7Nqw0iwrUl7aZBCZuUK8dF3qPgKiLXVmqTT2m+PaVSRf+Wz
pASydl5ik7OIvZ1h1jtlxpKuFIGoWSVIGoCf7Ctc0pKUhzqa+MqQMutjKebQlQbthPZV44hxyfzF
3H4MwILUOrdm9QKkczO2cdh2uBGpRE1E0hkqgTKWL55Nz5V5MZYQA4CH1L3NADY6caet0D6dxvAT
Ooy2/0lESabYPZmz98sQN3SFvWlV4qTSI8JJyEHjflRdBz8YTwEhScKF+BLoxF01Pkb5e5ZFFGKM
BxN+h1o/1iZOQM054i1dF5QolzWk1Dli6+j9gydpV80VMyDeS2adiIVoh9Gp4wVry543T7uWvftc
l+PWsfKvjn9Ns2IHqPLa+DfF4uPSbgvXCQanvmta99M2c2Ax5MFQQ2Te80ceRLNrzqr3WmL2RFiD
J7OzGxpGRDXTUI+iagNnviTm0ZA7qxJBs3Z2CV7e1jeIg+XG9CrGfcsmlwoFa8i1i2NNO95BvCD0
0gvhoHzYW7x0aeMFVjHtNR4JfrVSV7ZT3/w5Gteh1zxMbdi3IqEdbJiyEONsPsrk3euyGxiSjZLa
18kbuVwS/CIT8+8C2qbThYkYD9icSyJmUdrtGkoR1JZghhQ5kkhBdl3tzjRS2WFkM15RLyRzlR1m
0W+XltmoBJ248lNWyn6VVjGrAPzU0oDp87tBrt9zf2r1ITAMT1jM1/Lcm8Jsfk1q5cbCzZ2x2McR
G747vCkAOC21v0/WL66rJxfONM5MJXRglZIICPQlK/zatHDL5sE8E5CFN9Cx43sg8gr4nVRLs6Mm
22vTRAiRI4YGbOq28/Rt2HjOO55w/S/Kr5r5ZydfU1n4GvJKPb8X5m9CgEVVo2C92YproVSXpnWP
KB1YlfwiOejGn5eXG72joudMHOvHShcZx3eNqkHYz8x3N3VSYN7N95HDAkedRljcCyfbtslxbpNt
7T11mMeX3CH7dGpWLSB6y53X2kS0+WEpYxgRLzcGkjaWv9Bh6g6+rsgIZmbzWvuUEeIv1u/e+YcU
q9jMTZZ9J7EJFs86DVJMvrsitSawlqTZQzeRsrp9b/3SENIG7lnBgDB+ndoncySx15o7k7tax4rY
H2oCxnza2rCz84ep74pchrmogpKLS3r5SRKFEpx/1XLUqrtm2tsaaUSjwkYmcGkYMGnzlbwa47kl
7GzGH/3A7P+a9m+k0uZqNTVz7C8B5pXS+OkIjyTyed0DOeF+zmj7hvE3Mf5Fy25MqP7c90n+ZPLk
ijeaHAZnMtB1N5SG+rlY7IEVWObUJ55DjktiZ5hBiXA4ZOYS7zU2Tq13rPufRWVAI8MyTgJAVvdY
E4eEs9mJX4duqgPRpi0FjzygZpa+pO4QzXDqRo4rof/1FP51Z+7scRL7vhiOSpdc8b/uR9O4xUv6
r0vlJR7nz5krMx1GZl6VzvOVDht1GrZjy8CuEcBT6D/rwaduSBmVUI3aaojHFFwGI/USW0KlLM8T
buuyEzt1yG+9rV1TkTAeYgvzUm5ZS3voPQ/jXf5m5eZj6c1Dr5rE3twtVvQJR0f5Vjf5CQbJOXK1
YMwIhyYNDUy9ZYP1ZlgM8h4Yb3MWgrLbnch2WT05kTirbvEYhPxmoBB2y2u+mM/x4ul+Nc/L1pTx
Gi4ass2yhsnN3rf7bmsPoNSa+bUeTuCfD1o9EW1Zjp5ISMlNHAHRPtPpAmwsvlWJZ41vumQluK16
b+q8ULSiEJpM6MgI+LplXPqiObaJsRsV4+IV1glXysaN3Qt5feym2bdCYKsU9ndfqu8VX5+vx6yc
MeU/VIw4SJTuoXVTOI5MUrTGszd4tNjsQ0bbd7rqJoqc7G5XHk3F/s+ZARuaWBKrZPkkj79XKPRi
1/D1ZiCr1FkitCq8FupATHwCLGKbDRnRUbNDlLXkKBt8Dxgtw67Ud2k7/PSFsgRdp+P7p4orTO0l
TeqLkisMv4r9MDs7q8gWH97RCxyFsE7mXRnzACp4VHsJeKw0HqXRXsfUwsPbYo1oklfLW24Chk5h
su/DnP2UmfvGtKcnXL+HGEf5JnE9LFb9rpOCwn1+Z8q+beZmqzntdSFHseT8Z2PtJtWBz2OcdkjL
oCkM/Q0z8s71cHgYH0taP5osQ2mwlwBk4rbv9PfMZq5O4LF2vR9TY5xpmJ841xs/M6aHrqDR0ak3
GZ/CTBQZHdMyj+14Wj0pxnxwvYVyATqIe+DvbHociW36parXFP3C5F0vjWe5pDtb3FP6mKr9LEl1
J0lHzmHlDR6GDuctUnqJ1JMmbDCazi3fDAsVAqZr3JdoS/FHzGbhAjpOCwXJbUnXGSZlW7Vp7A8r
OiXyPPEbTpHzhNzvT1J9wjy5KWexjUY9bHv5tA4vEQjPTmXeNYwS6aB8dkoSLkl3LCBxJZqBtROr
bE/fq9MK1yQ3i//KPj14mF91pzxK+CMkAfaGoFae1frkmUqoi1sznjKs5/nRaP+zCHchk5C+6Y8K
M7OQIR7fKMNz+Z+XWXePHkxw7aIfVq58sdvnyEBzZvonXPBJ4F6wHt/HDLIPA13wZ6HG6hcFUx52
hWthqDtBwzP0hJO4yXBNhUp5XMqE9NutTD/ilDqlIzccbaFUEud6msmg1bPpNwBIovm90n/67qOM
Tg6Kx4ACyb+/W0fHeMt753dtTurxKXYPk/YUV+M1ooUq+NfJMjprdvOTTud5fDTTV6KHmHf5QQiU
1nvr/XrjTvG6YpPhVej/1IEsIYTrUsm3QLGsOX2qtSkcCoGEjsKlVkHv2YfBSfyKow5ms/VlpOqu
dvHzVwy/iiQOmfYcLeW5HBcyDzgmDRkSydpoHUunyFgPLupwmz1il2eOiWSCpbvVqXSEfMakC80U
HvV+TDF1G/F56KMwdhRm4nPYi+oaifRYr6RQwXid9tL1un1TWWGPuFSMxNEwlSxrEq4xN7o3hmWB
USGiiW0Hxdf1txnCS2Nru7m2X+dmFJtx2mIAVAByWTyD3fSwTcPXZvOQeflNNjWEG2KRVbGKpYIY
HJgtfnh9Z3TLe1Xbl7aMAlxsb7nZfzuOdlGRWdqYVKOyLC9G3iApSOfuFfORXeng8JoUN5X3oeB9
rJ0m0Ob6J+11+jst3sql99ss/uBv9ewDUP7QsQ5yrLdzXj+ljOLSYuZmgy6DF8tPbbpaz7iWCYWg
zpXnDPh0mauNpXtvtebSSRdsmXloZ8x8xKgSht4lnQbt0Lzc3Rb9cbB2nSWvhdufRKL6cnB3jqL4
MGq+8HQfE6Kpdq++6hYF7er8TlisNenGZlzyXZMQ0FWz61LyZtUlnXeqGxckrF05FHDL3K27UqjS
em+kyPiWPR+xiAXrv8jsWRKssVO0I7o11FUPLaH/HDDTpsZ8zHL9pYmtmJqNgPmcU3pwiY05AxQc
xK3XXzXCj4qSnrPKBHFofSa2ssnjaas7aTirpV8nyo/IzLBvy/dprg6ZGz3HNYfLugutQP0DfXDV
av1TLXK4S/VVr4cbvwaYOiSuXpkC18TYQ3EeeqiyOApfrSr+wuhAbTadurw6Ak3aidyJ6ejlF834
ycy8t2KKA3qtYErcg4qGnJk4WDqbOt9C4NwkHTk3qlACQ1GWrn5u7wbR5WwNEfai6pzIYdcvNCmK
2FcAgwjU4/lrsp4BSonkV9n5RIzHPnccloBsm0cRd7deMCTDnvtjemW0mUR36HosZpZ51pJ611Q0
vFkmEGWBKgAS8fUWWJ6mB3rZIqr0DCP6jDfN1H7ahc3XQBAKMAWV7rU7a9avTEvPTql/F0P+wpST
+L2JEdXcckc+r6MmzSZnYfaQz0EMaWSpHVPB7Wo/1LahMnfuXZV39Gb6NtPTrZLEW8y4R0aAn6S/
fkebycfkLe/MuGUIdWq7FNAa0AFOi63vzSUpt1JTogAvFHdEiz1M5i+p08EGwJThdx7ORA+1oBWk
ZsamPiQl+ZDBSoFlkGI1s7OMUs4OWn7HJQrnyG3FcCg2pwuhgg8JhJCpHWKpw1DUvlQdZYVtHDqm
LGYe/xWq3JYds30Ts3FmfXDL+ELpyNZ6jMHGc9IUJDzGnJgSzszRFt+6Nm0aVb9hOnlucuWMU3YI
JzK+hH/3dVK+d5rx5BDnCxg+zCRwNXQDCppOK//FDSOAMX9axrHfxDx9htEeI7189YaOjCGeclUm
aBrVE6DPoxDdPnON77af7maivnk9hY5DL6EUNyNb6UNO9OB1pS+SZz7eq61k4CXylK/LutId/3Se
dymzEXOzifBIXtUYk33i6IQyPWhdkc+QCJxQth/4/0Z8RxhQxXWCusUgj5eWO8iFRuMY8YtSk2VR
461VAVhMYVKpszguOq5uYnQ4GrGJ+45afyoadYJmKx9T79F3deDsqrZ4y7T0qixRHyAU7JrevFap
zB59pr0v9nCs4ACoJdc1qrsGlFHL9C2N4reXisBS7P3owuEErJaNPWcMBcgsXxyepb5J3yIN3zLr
PjyOq9hBgSuQtV2OL4F3Y1pIX8rQIHONQkM0I8ZYFvm1WJ4NiQW8s61bMYoXHHmc3+A4tGmvTgd7
ov/LC/Z/oLlh25JwBYa5DOzMuxhO7tc6iQ63+sAmQYSXeq+wj06ifPUKCEb8XxqGc2/4YxTyaUQR
DBl3pK1uDz2kJjNG7NI746ZzKogKsJ7McAoVoQl1R3drUG0s+UTHcSoaAJN4PcLMw3U42Xt9m2I0
tKdPjjBidghoDJL8uhq3AMuudhp9J67ybizJsYc/uJg3mCmQ1xbIiO5NJcSIsQmq08S+L0NRTrzB
P5WumhsCYhNoJQuzsTTDtrJ5A8t9j7uxTMpwkIilnTtva1ixoKv+laQLM0/Zt0w0o5jFFaZ6110O
p8V1WLw3X5RuOMg4+jc31Qt2e3uTO+2TrQAw9uiWiZ37Xq+F8ZpqHZx7JHl5uYG50KLXEjbq3FCS
a8Z0sJrsrUUp81zrzF7k4xTHhyhf7nbj7LrxdTKpJhDxs2Xau6uPrLHB1/Awkq4sSaH5aqu94JY9
jgmfZIWkl6v3uhNhXBJ+r/MtfKZDbqZ+Uo7o3FCuGtYceTY3vyd2WEypCiN/TMsPOxseNjZOVQ6+
RuXjlEzpkILpm/2eiQqNFYrVs6rVlwELD/nJrQoBjMXku0ypzguXnQkkISks35vSbVG+Lf1ybOT0
T6rzEwP8I+mlPSbjTcfLJFqmjIrckAcIm/qfAlLRs6b3hduI+9Mn5PtpiPE5aeefiYGOH7llaEb8
qkiCWTbtbSgXzAyCecjJ+X8S1d40EFriFYfJ3MO0K8QaExTeQGq3PXQGPt4Cu/dgvKqsS1NbEHnt
uFcZupJRDRxE4QVj9dwvWKkprqCULgz7G1iezYibh4NY44MYy2EKaC+DIv1apBYYZcHoZYc3nLhM
7BtSByEhfDFZQZ85/gLNwUuSsOsBKKBLeDVFg9JtYz7AuDf8OYVQiJ9gQqgVpr6fiaEDO9hLcFVU
lnBGCh5x99ksxwMRr7/SKU7OCoqZ9XsClkUxnEfH8F3l11bt77aiSLI/+iKH7ekxc/RYTmG8EF/e
iUSwIjjbTCjTVv0YKeYT+Sfwv5WLvjVbhhhwaWLOh0RZDkaMruY98ro+siD0tWeyVHXAWE1t07HZ
mNClb5ANo/qknv83A7foJv0mCaNOqXpVOrLC8deS0o228U21mIbM8bWi21Em9x572c+kz4zjozfX
JH5JLuVZJPHHGJPobYv/6sK+l5aJ44JuD4yJpXkPmWmXNOVmjuSe6mdLuMVfYA5V7XpTQ3MBKcic
gZFMyUii4kbVLMU4eyqeET7sFBM4+3i9zTSaToCNSW7XBX3lbB8X0W85KCXjiedB6ExX0l2bA3rB
q2Fp5b2vmyMxlIA88GZUc+hTDr4axNTmbW7hZzRAOLoAi+HnxAYIiY6KE8bvNWABzLlrCYSst/ea
Zh0qhBWU/2Hka4p0MgDeAHrMaB8mR+O8GJATm62LPKWJ/8hEQRytfKOwr5mb/eD/OSg4SLxoetXr
5qmK1X9mXkA0WRfd5IxFHYqxYeNAlNPRsJOG47keKHd4X1zjZqYz4KCeF7aqratOzrxB+V6Y9GnR
8K0aQ1jgTFYz/WCR1lhcFER+Gjs0Q61MT/hFtg4qxzTLh4qqlbopRUoZFtVn2UiW34wY/ezllqHI
OVtzRbXOKxbX9HKOc8tF0hBt0I3VdGiSVNmnjpIxndC1a7eU9yYBxBEtbOo4pLXLrebu25Kck9pH
8O0IOK5TaWhAjIy3+WTTo7d3HvWgr/lD/YLuENX2kUDxuarccDCQAmoKsDyu94nSbnNy/YTc7pHw
ADZVy4lhXsgk7gy1D3t7uvVyrmfgSgCFJ6aVRZDL6ilrMG8QK+e9/YurZUO5EyQrYm62f/XUui8F
MkSsPBHQ4aJIz5JXp1aSm+2RT4im3wz2zgh+28T3ZDUfmZn9jGN+Z3u6L1YjNuoyud6AKE8HngYD
kftuemsmTXCeYVmYjItSisAl1+vEJihvcEDwWk8CThgCJKVgBBvDfjZ5qDPhXNpZO1cQJ1MmBYqI
6Hy/2PzkDzY2o6p4mfi2VeH8LYN6rErzWJHpEiVE5f5dN/G2UDj1JKySaQuVnaGqAfe1X3Dk4bSw
kRUYRlc0OoWz7JzEPI+xCtSYc3EudoS9H5Hb38e1cV2FJnh2TJdfBGqUqhn/GXUNGXEkucCirr3T
eFejtZ9x8Y9MM4n3GWaxzdeFsJ5kQvUtq4lUsj3eFmm/NJFphVRTXEEMAXuSr0lvfc5edcXbEqQL
MnZVv6v2At3b/fVw/OVSG66ydf4lM5GSyu6PDgPMjbQkl2iUbfXe3i2JdWhtZQc+oOJHy54wVfw6
S1CpeupPFYRr8ak5zAsd+nNmZEnRfQ5Rw8018jw7G2/x9qMYnvS+gnZhcUvmGkf9TKWNQw3ajTAu
bg/WOCkazERdx0ykqSsyLN7e1Fit4dABxYLBkssH3KC1W0kCsESyHMs10aA+VK4E3BsknXjA+mub
Fq/40bvbqLXPagQou5bDIQLx1rgN32ypsn2NusJvukOrrcoYw8BW08d9NnlYgxcTgbnwEnzpxrBX
stwJPDfHq9W0IWXqxKDbBAtsi9NCKGs7xQwh2da0wXZRh8BmYzwZufcuh7h4HYbKvoILrg7qpGhh
O1ZRCHS0Oc41qeMolz36EL1jDnqJrqf08AHEUio7t1BfKodLP/NkzOcIAA5QZkYpQd1QfoABGK62
Hg9oBeU6lk7yHWpoDLth5CNLeqM9VQTyf5YKrzGGjME4RMArTo4sx28v0/kdh95wD/UioE/RaGH9
brVDb0Im8igsxiEb3+ZJd96w0XR7xncqYJkm91u7U6Cy48opmHtYvmvWqIBoDiJ0JsPap+n8uyxm
eixooTdzmVvNxlX1Ce2+1aiCPbjaBeppttjc2yOe37H/P8DUYWdlGo/PVmQa+7HBim9a+B0Fzt0A
1ytjN2xjodfXf2rrgnobNRfPFxU0bqHJdyqKUNtYBIKkEgM8Zih8BA7PmZxBWpNiBHXursO/uKvm
U6muTBB4OkCOus+KQGuIb9s5eK3RHDAKehBr5bRtxwa9tyfnN1ba4o9LrB3cymyDFihygVEY9ShN
V/9vj/NZA4EZgqqAmjnYgosyY9OgYvIX+SPMJBWABT2TeZL3cOaSiFHexlCnB3C6bX8s7Uxl+liA
hOOwuZi5ShCvtpINS1J1or59EuRqWzB1FSx8oB+lms5BiTaSRBmMgemtng/1nCoMoHEIJZM9vppj
Ju5yMYPpBulH6fF44badmemqDsW/BE5FKoiZKbad4oggI26eBgBJpFlzJxQFu0CLVtqYnNtnJZqd
25CO1r6bCJ06ZuZcwORk22bsxdUyWwx7REx9t+aOVaqs+IxTI0P+cn9Kq0luqZfLa72YeJ6GApYr
eGde57Z9EMxd3svJfsMOPIXFlCuhwj3m2070kwyYNRee/82ge85B74tkQ0WHx4qHM4QxAlQTB7Zv
kakOHUmWZ4AYsckJutly1KjrJAPvQUsv0gQY70+jcK5KbQ3vijJwpwyytr9pZjtOe0oCyeTBz8wE
Q7Y16Gigo57uOheBn16frQ9Wrz0yMzZeCEIk1ION8CsPthYOWmH9FP3rAM+Sj2SSDerLmdzIS9w2
p5jCFlvPgkWccERJVzCmwWK+qimDsgJpzeLjdLC4xFgEnqsKAmKBUNI3JTQI1TeMr2ZNlFlqkPLH
EvnVEi4ihE0BoWn3IrvP/G/9NpBDteeUpvzIpIZU/+qrYvFs+dmUBzXrg1jM+Ktf5/mk0p1WsGUc
8H2fDsM4I0JrGv4VaJ0o787awztewGF5NET7leS3CWsi2JqI8kkLOEu2PaP9ES2qzsH9eh82bDEJ
5qxy8eq47TmWbOcgCQEO0jLNPzEk597Dca92wguAlPhO3e9F9jGy1mHE+pBie6RguHRO9ZoN8tTa
jwIRfqm/tfY00cpAStlIJvhEGrhbh1/pyb95tD5Fj1LUvDmFd4/LdmeAoRdgJQU2FiKxyvRaSkzG
GlNpKtnFG+8ll5dws/OYMrTtoAfHFlnFkmwDh8+/seUOYCKe6ww0/uvh2U5Xex12YDJKzempSiiA
GPx0jyqm5gQLNynvS3JTCUBYbfaZTH869SP1DrKt+QwRrOBDWhQwRiWwBKT+yfG2HT20p3Uh+a1N
xxjYUf/lzoPQHA4JF0ttj4pODHnCSj7MG1Z/fkeKRqFIQKhWgp6Jpp2+Ax3fZAwzzOGiWA+F31a3
axjtdy1WME0ulyzZ42o+gZNGHOIkIYA+WFxnMn1SYZlm0Xud/uAuAP1YQWfFbggbyi0fhRgfSbJa
ZM1Nqh1XKdVMoXji1JWaFswmdteelwn11GRSYJqWRB2PzrnLboe5ZuRndcXRi2w0U74NiqpNUhGu
ye+AunEpeUNoxPjImLsYDAa88rR6neb6xWhuWBD9JK6OzB/Dpjkb8T1uINXCJqsm7cAsE4Udg7co
Dt7IgiAax6W+k9hPups5MtUau0MyOC+st4G/gkGugvFQlyfTwAPSV+ZjJZzl+LLqvr7O7YKSCFdl
wB9btr/lBCRV2FQYCxbme198d9HL1D3R2+z5F57ZLQiNN0jMy6iQ8mP7Tif2pFQCZN2Dw+VSiAGi
hhp2EIsFcDEt5rBtNL8r5a3u0P+rBzlvuvJxo+Qz1y2MeeWDS30dKUEnmuGg7RWwPSrbQ5z5KTXZ
zgnqcCY+1GAjcL36WpCZiKmWPWu8z0t8S/J/IyRh0cAv+qfiRSyG7yX7rygYXc9bOt5ZV+/RaPpC
aAFjMUIPqcurW5NuW7pflOgggoZl1HzJs8fYj8M1sgkjFy95e3b04qiv9tvVm9mJs9WttpJNYWlh
H3XnrvQepreCy/7xdLGFHCLKq7ReGuKOSOOgKN5AGRx1B4KN6vahJYv/Gg3TCZlrBnTZ9AWVje5V
P2ig8RtyfQZhPz8yQC3PGoAY95mh4/fiTDxKC8QS1rh33Vcq8x3p/NtcR0FRtc8l8blKiiArkqNj
2J9DCqUVv2npTB+mnZ4dtgVF8bou5rDU02awyWRexorxBQzIfWNXm1h10IO6oMAqQjiBECXaXdZB
4ty6fbmdUHVSQ8UPe2FlPbUv8FelARuEP+U5BcVWRgxBI+wQLq6Gpif+MWBlAoJzXs1adv6PlNs6
rCeAIQIUBRy2vp1+xdSHkPh8mIX0LvToDXCUbr3uWv429FibPcTg+rhQQ4MFKwRWE+T0/ijc+zDw
CVKLDPlfRIW09aTybQ0FCEq0U0sz3vr5CAUNaRlpcZ5e0zXGgdsJpf2rqr4zWic5drspPiemSkSh
9BOT6GLEFWsoqGX0qWwF3NcsqUlT9axY7xpa2CoRzd6Pnskry9WOTrZ34auO+g/1+24gdozHfNSR
89h+QlBsozD8TKWHg8p9DCaHyhTr27L4Vrqfabwkkl6lI2+RsZBlzp03hd5xaFjQMJQYrd3rMOXn
Gd4y82lGR/EjbV01EBXuBWknRzZqhOyrCyMsxVo5+GkVhwL7ZIcQE51ETLtLwCo2nzwXg7d80RgU
GvVfY7AcywTVMjC6WtjYxu3at4S34K3jl4f5RM2O73JVALzQseDOWrrv8MFgV/EUjJHEI8Y84vkT
YW0/S5z6I7652S0J2TzrNts1aCh1WaHO4mi0yHgdMmQHZTQM/NnnIjU2SKtxlVQAD1hyZdga8hAO
y16eKFHeJ1IwYAxxI2P0Fkp/7/vWL+uFwXZ0hytyNuRqdkLCJbTL+Er+5UyJyaUeaR+C2AJPdnQY
+Sn91VOel+41L7d9+ToiHUz4sUt5bqnXiCpuRPOV2t+V8SL7m2DTk1iUT407UFEkTTpOs8WwP+ap
OZX5Q9XbsLNeS1yr9QhcyHXG06JMvqCaTOOzmyOJJWjbUY6gLOBdohKqp5YlIpE5rllWLBLuoSFi
3Gr1cy2hLyUF5CFaUqtuvrSpOyf4GZ0c20kktrN2T5JTbTn4EJ7saTg1jRrS6AUZe24YUJEbmZTQ
xHuCKWRbz/PFzkHWVG9O9E/h66hdhGkCXIqgvUEEa00snPUPPRBMi9yPa8ws/yXNQ2ftFICLoAQe
LsdfZVF3JNGw5tt+SjJwkS72Mu+EV3DICfzMdkjwhcnEfwXJdX26xsxNwcTSziABc3yOvLcevHxL
msxEyh1JHgL+0VbiNne5YQ3T+cCpu42ExSQ0u0wMlGxUVguRDkUAbw4/CIXUnXZu98FgGOWHiXq5
bco/2Z1iN/oBQoSS84af5tCyEDx+bVgWk7wCbNgp0y7Xz0MGHCGCX8hXwsC2ENbNia822zDTIt57
lbVH8VSKR2P+I5ylVSlhHsJH9S7TifByNvOO3DyFYj9hGde+sG643XX1c4I31Y3SzxU8RK2D2WIT
JWe9+M9Kb15/kYzFze++HQJCJem8t6tfcg9Mzlhmk06HhQuk3LKQJJKHNQIugoEazGa4lVNdwP1+
adNncgyajQpDYqrYyjqwow6PAqNpgKftMf/rnTAqbiiis32228Oy+uNivtFrqpzH/jK+6N01+0gI
V9C9eeJazE8Wsdfi5Eb4DhVC57uRcRkNJwl/t4RO/Q6GwB/rN2ZfaPwrPyjsEhyzbDMjoyrTRyRD
jZRsJ3/q+K6SD2AJ0LzX10162IfEu1OAinfROg+2+KQhT1psvBfde7PQy+VzXAo/z1HwwcVbwgQZ
8J1+2VAxLNAP2fxrAETRj3rRXMhLiWQvCKxCnVLHDXb7o+XkF1WZPjxvqgJvXZOjF2xtUYSydWrn
sJhIYXP8XGFFNm12HVjZZ+XiW3ybMCtU0/ylLsbT0IeZ5L+vgkebAEa7yrVVAWxo0bu0WBqBRpjH
b2P0H4n/g9PdpfecRF9iYMuovRHuiCDVHS33Q+gUqi9MYRjVgEbLLwNuy2ihLT43PcBrLP+xiTz5
yU4Zmi+/ItpijW/GMFx6Fac4Lw7fROkcJ4oKj9mtZKOZoWpBnr82zjPblbzZAMUz8ibduZNIWJMM
oc8StnqwxOfgplvifpeWfL20uCeIkA3TaTG03WJUJz1HQE81MlNuMBjs21P7rT0eFYPemk4y8bId
V+6+YXvHhKcxjrGn1KfF+plIwygj8z3gb3g6JvRURb4MGM25Ts+ecVdYiTEtr6yH6lim1T6IBDis
BBRAkRJCZ1OqHxq1/aPW6oZPbTk1439YHfYstPQXZ/hGf4j80iP1XzKLt61Xg6DMnDIr7jJybBhp
hhN4yIUvcV3QkFrkRn6r+i+xdyk1HWVhZvxGFggr/c+c673JkAwgKdhqX+HSiyHL8XiyQMiQwZhv
6/Vjgc79P47OY0lWIwqiX0QEFIXbtvdmbM/bEGNxhfd8vQ5aKEILaVxD1TWZJ8GplaO9pL3HfFuy
itlSGCPuFlDP7D9D/eFtxeuMRKHed8ZnZ2MyYjZZQnnyyZisnGPKOMADdNCwFLIZMvWrtPM2FWLr
xkcuWIeUfZNjbmQKExJnwsODxOvanPIvvkNW2IifbzZH+SllzyxLoJE7qAjaB28R9P+oOke6gRw+
cg9xdypccUY0PeEoCEgY7eAOehyrWI+uLCU2ioAEy+k2gQFkCSUxi/OaU7vyf4FVF/HeD8UlbIlq
KnNpLixdAuZjT1V06rMKKwwxsTz0gYO9NPDOYoi+zIqkybaAWkUTgk6YlnjYxBnmlIYPL3IfQS6P
vt/+85IESo5uj/tIlv2CDPgCCzXWL7MyXzNJtvkkEE3PCU0ZrLvMXkYtFFL4c68BSqppHE7hiBXb
Tf6m0D/lMcR/liIDkJnuhwHB3yjS72ZMoDqqP21sfxGDcBVOPTIx0XA3xHSQRvPnjfHvJDDaOtVx
4M3euE4KiyD5tZumYWPLGSyDD4c4P2UN+yHyGdFrv7ZrvSBAL3C58HS7NCGvyqEuKQbqQeaVoNU4
OioOCr9U18DqUZG5x6aIHl3PKr/J02SBqBIFCSEPsmip5mN7N3DZGSXouwwebpu/Q7PZeVb2G+Tx
Jenyk1lXe8pzOlRfkDAOPNl56MmbUiR7skSISgkUodmhbtgO3EABABuTGSMr1Z0wpy83qBhnW18Y
bl2+BBYnrahOVLMrYEUbre5/KsN80i3zU+b+ccTfVjMRZ81EfkeAnQ2TIoVlTcBCE6Fh6OMXR/op
k6TxaUQm4zFaXDTEWknqpoXNwF2QjjCM/rtwylWsLF5oc5f56bnp4hfPdSm1TXTuzrKT5VHYznEa
rStSuzaS32WsP+tAFwF5vJhpe078YF04COSyuL5HUFVWaEj2nPeHooHW6fgA/HMgHSgQAQ6TAGHU
xDNZwaFzhrdAsGa3KsSG1vAaGBZ6T//gNe5u1NKv1ss1MuXUOpjIaimMrVsVW/y9DlGO9rtO5JQX
z+yhaNyUSX/JJhusDNCgMQY11WkKqWf0PSn/3jDgqjsegtrIW/RlUMSSyD4HhX/pp4KlcK/tfOQY
JVvgrVTDt5Y23Bhatsd5eEIWuw3LGkRpprg0qi8F34X8qRUTNZ4rjZ2PqNGxjdXZgDaATO+vlxQN
AQ4/nMhhdHBTFo2d9S06i4IkXwUS4pLXF4w2ONzcCoBLO2R3QP6HymufPMkuuWcID76sxE0BK1AW
Dt2axaHa5ite9FsR6Ps8HZ/jXk/3o2wuXk9Z1wv4CXjkujkmYnAu5BAyUiciw86bR85r5yoWyGHX
HpiWkxRe30oKWxOWKg7HTcREwY4RAwpPP6P03A9wY8neeUbticmPPeZgrZouPPgEKQESQVojMPYF
DBJVckwjaFsFZGSH27EEfbxoHQM1VxswGlIo+Er7rhxiEFV1FJPaixnxlQ+HkFpf6twEISgJ7EC7
rGGJPSXwQRyo6X61L5uQrZm9m1KJ4JQ3qCj2TjEdQUidjPonm3TsNKl1ws0LZdx8lIrgNbTrIuXY
HttyS8cSrTFFaYsSq2xWsIxhzvDXuxnvOlOvomj3oWLK14Tj21gGL3Xef7uIRRItuwE8eHICBx9m
d4QjuM4iOqQpDz+ifvznEr+XV/ElHb6AP9+SkLpWmlsb6ljfZevAdz9jp8M1SwymJvotarCD35Ix
VyPbNl3Qjf6pDLSDDBrMYCh4rBqeKMtVEw6w7Y02Iy9OntGj3m7ajdGPF9x4ayspjiVP9aInuXao
w0cGvzMbX6VTr3rKKr7lTqSkbDgIIWwckg3Xbj6hLWquJQm8kUmJyZIMMiP7KMbP+2z0jqNvP5kd
UXkQ0cVcsFlOv4sq/WC44baK/0baRXjZGF3Vs2ZonyAE2LjYYt2znwzrYOPSaUEiZ2no3FzfI8ov
eAoDFKz5eDZkdBNFfU0nNsUeBXKcnXLwGmFGflKCWcBS2iVOUzbkjmR+zLzD9ou1Zn2GBW9Bm0xQ
Y72ZlfdPCH3HGQE8YjhafvKGZIR81PDeIeyqE3ksavOpFPUmds9wIs7mZK6bWH+3jASdWrpF4fVo
/WnVgpUraEKczN5D/jw7SXjoZ+9gQiCZMcyN2U7z9L1ZmE8wMrY5RXLa1p9VFALVYid0wBZjLfU4
x/MsGPh21LlYEb7ryF+zLhWudbV6tgCqGNpLmeVfqQ8RPgwFPHsL+TqhCLj3BkpXuF4qyL5wUh/Q
kZNFh7eaAulYTID2s3p6iwT6FDEXohhdh41MrCejbT9DXd0Mq3tWomew25XX0q22TVc454mmHTYY
wucwdniQBzhOPJ1vWUJOQVYCNSfJx0nuzjh+VuTYgXzOFizJgQFYyXFMgIJXcljmzbBMfOtVN2OG
hditCD6zjWU6QQlDJ7BRpRlwVLm3aERCEabGqTeRiDGGDZ1OXEjVfgGdyrWJraKNpie0Zt0s3YQC
GUT6KrPx4yryp74K4JNbeBTZXoYRi/NY1et4TOS2w2SxNADoZ4xNbca03eSLaz0FIJegwugQjQ2a
mVJY5dbtcTB0GWqIqoK+o5kzuqIjTBhKpYk5TnTau4+cBiQcLSX6Jm1mPZA+QrgrkdLuayMnZ10O
kXer6shcmb1y1xl61GOsTTUrSeSMLIaLI5gvxPaprd0Yr0fQ+TUiVHqLeCfKnMQQ3iaKScPsbB6D
AO7aPD/A3tohFhoTtyfkp2nWgB7SSzLa/j7AZcMlPYVfKmBFqGvdtLFK5e16I9JOZpXXbE6T7AYc
yPkg0Et/MmtZXCsBaCfzEygK1NvXyoEk0XiEpKBmhGRGxkjBVROxuDChfk0ppzgSS07cXvIyoEeh
zmVCU+LOGevs27et4oOfibw7oC9nR+kFydRRcZ5KAkky5YVXgl7D0wAA/ah3qEaYZpLzSi7Magxm
LW+ohe8SGie6ZPykZl9pFH5jsYnLmBFKwhgLoDmLPjperLBV1DM0ypJ9BNt8x5KmXPYpZuleKeyT
GtJNi3U0k2WAoFIwuaw1j6F/5EMOD7zgqe3sbD+5qKtGT/Wo6wy1qcKpea91x1gVcKVAqrTjPc5y
BnNQxTcWzRlWU7+8tFZ8Llq2h3GZOodRulxe/jQfRUEXmmuWhjSmmAivSeoPhxZzLW+0X7+XGTTw
2CMxWG9a/YA6oV7lJgnlMRAkdKPMXlhdRCu4NSBmY/4ysYsZoCkYIJQh+0dP691DhTGVr6IgYIl1
GljoSqgbin3dfkZInxgzY1YJti4TUsnOIhOIfe1/XnnPh3Y9es+e99eSQAJ6EiWoDwce+SQzVmeH
ORg2CpOsSZ0LgBeey32syTc76fcqYy3X2oLlMDsV2sHcYimBpq9EmKNLcjx4zwZn6ejpPWck0XUm
m3ja0RGHWCW5jS0WoOfC/Bv8H9N+hzn/2tpgg4vlZJVMKmve5A9EsbTf9QZJH2Nz8gU795TR8tvB
m4OitiKZgP+Hb+Vg1MYWuGmY1Y6I++wMlYgpjQOYkWiHiIHpqIexv2YC1oV0FulWwV1J+YjM4Feq
+uqQyui4+RFF02dkU0GXiWT5bDLeBb7Wzs7KaFHo1kSgXg5mhcF4hywodq2fKKdcH8iqKbgHsrrW
romb1f8mm3grMTrJPk7gekFe6XijEOqv+tQraHRr1s94Vw5TaJdz3xDsq9r3NoZOBqirYddFBm3m
xlOaIyxgi1fMNLtg69kPkGJE/81aZ6gRGDNJaEmnI4YWCivMjgapbYTtdCYpvl0OJ4wQIawbCJPH
+BylRCakb0FUoFX+K6kbBdojP6Qg6wlcqp/i8mOGUyaEOKVUo2z1n2Sctc+5FwerVFM3q+UHL9RO
1fUG7Nk6teo7ZPxrrTPQtp66mifCtFF04eMjuqTQ/RfcZbN7AL+VfrH8kNusPrJH3+RB9cCuzpOk
r81w3oR/InUAZRjuEpA9PhsPE6JF753m5YLijS0QBxKuxQr1s+O8VtJ89YGUZkP9hB4cfjg6j7x8
Nv1/+fCjvKsLW6rWPwQ3lhiLg5NNt0bFO2oD1ij7qJHkcZarnF99fvcTFrU9GMRikHynzwwpo2jI
7gtWElFJjVq3x2Pn1z89OLm4R8jN0QSYC7U76XkxWrNNKgGzTEgLgUcI79iJDwJlI/uDZSRsIoos
7uq0A5IA0lv/iUDOWsQiC32Pm4eFF6eqUCRdgSylzufKXvocwZI3TS8T0FYHb7g77a853FOSTfs8
vhOX7RRYGsjIMQvw9WwthiE4pC0rCEQSyEXKHpw4gQEwL4T9kjXtSzKbljoiQrE2uYioCixkTkLf
IklJQviF/JFoEcQG2joR/XJQu2ISp5AgpbE7mqA67ZE/+0AZDBA2WgY+Y7kOcUq8rp0ClVGylY7Y
lTlUBsZ+Ol5kty5YPaWQN23msbdwAuKK6jpjhl2IgO1Mt5j9cOagULsSOVWh7uyM1yktaTfgKIdI
zo2j5TA7bAtSzmr1KwYF6L/eoehe6PPQjxERgE8sSHIV+PoOAXbOLMebtRPVXE6x3lqbU7zr8EAF
JqOJ/JCLehWXP0GBdaceL2DSFlKRUuzoWO7wLEEN8FkRqpC5DX4nzTDJv/kJcCP0MbRMSlZfQPYz
1BtLDAbK1TanRWkoV70wPkUN1pLQfyfeeyPRrM3XpOZDTC3RK6bxkTON/B5jkbNIHcnWyodrGsHl
wiwd6iwE5jJNv3ZDuwnql5TPK6N/LQCvzK501subHp+0j7LSJ/wO2f7WIjrYEwyz8d8HAR5aY9Le
soBFdJ+Dw3ZY4kiJBBEoB33voBebwKeJ7yQq7R6+6EYLIqZ/Vju7tdtvjV/gJXBib1vTu96JXpCr
UO/QwFisblxCiAjVxgZjlByFmjWCjO/kHaJ+sQ35t21samJJdjhrBxlNV+SRiCVGIAEtyMIafq51
j4IWihZQC0wWHie3JT6GjqROKgutl38JmMliQsRWd6R7ecOZG/RtCvBaJNGbqKiAkf0gxIkJT+ut
symuRf+pSICY4ne4fBudsbSe/kE82ej0fezmCFVmrtft4a5f6d3ugcQJBBsFcqnVfvfQR0qt8pg3
1s+ei2PBsLBZW9GWgd0RCRa/sbB/Q6TKk8bAnpEE0Ox5YtmK7lZWLbOG9tllEUgYDrmeCi2dp96d
nvka6mQkYP9C3m0HU8B8Bkr4aYn9JLgzaCuxCY4nXcdr1Gc1M1J26QZ/7AKHuD3074x00RaYFueH
PJahRmQlFWxf9vu2sJhns2FqTY7V5DBHMgWOexvlybT9RdOdOrzUTdQwAndPuAe4pk24odVrxFOJ
DQKG/AbI0NUxkWOElImRNVw1D+3DSJJF/kd6MqvF/l1M5taXaJFt4ycsjwEReJV+JcgYtXy7QVW1
zUp9gztvI3R+6PkHZiuX5ahxOjf9bKt8CXt9YVEBxNNDr5nb8N/nk7dPLKbgLIT9iBw7b1cItC0V
WI/GgaXj+7vAbp5SnDTJBBPSBSPfuJgX1LrWHoqIhr5n9VKp/Zh3RwIx2AZc0tA/TkyKExJ1AkZw
BHk9K9DexWh9a+6/YeR9HX7GAs1xUK6d6Vkgh1BYbm2D1chENiq50Vj0GXGYihIyXJAMBXc7XjcS
BCxaNJNpq0KEiKxoHcUaJzjKKbf7VjywkWmRtFyfJ6yMgYbsr6MX6MstOXBL2qkT8UmLunaPQ1Cv
Rc/0jQ4QZaWpFzvLHZd6JzFvg1VgYKzyBsGVuR5Vd29BuWWfTUeTojvF2xiFx7Ribq0bPwP0tIRF
sZ//VBLSUMqDmdPIBpLSjcTmiIfDSaZTH9Ie1OzuRMTwq69HiNDTw8rFCsIfMqsJVAkz/0ptQz/8
9WMAgyIe+Mzww4zJb6NqkG4/CPaXSp9H0hXLyv6AoZmVDfGQ9MNEpX8E7bxi9F7byTyiU3pJffu1
st2H7JJ3LTl1AqaYTYtS9C9KDKugYvYGxeA4NmSq5PxGXAxooQjaRI5GFACJaibnuBb/E8AXhxaI
atU958VTaIqbOaI31N9SRtoRaeqZP52yzsPBi7ilCZ7nC2Dqf/UJcii7oBJxhwkmdhQ7AUHV1cS2
c4N7F2McA5Aao6LxlHcaDQulMrUJbxbzVWoLlBKiCsgWbeSlcZ/bOV8vKm+kgu6dUaAEYncnii9C
6pcj0ZwVf7WWzCIr41SAHUfmiPGA579PRgrgnllTFW+HKnqYWHp6nI+lj0Y5wXCNFRj7g3mPdLEL
E8Gmxv6wtBse8lMsQIVOxjqtRkxpwz9iVLjVtZdYZSho2THpyR1V+za0xV+OZyM0GSp1tlpGwLs7
nbNfpPqfO7UnjPAbzyt3hMdzs9MyBP2fk3nXxiDdtUOcljrECwyXOiWxL0ct5jJkcTK+63imJeOG
IljScne+/yUC/TWKXEpBTKrgz+8iS26NZx1bnYKo9re2/j3iV/K1HvH/eK3MjhMe81zzQG27t2Gc
uJSK8MBJ5kjW2PLwWtPBVeGvq5dPrWfg0GvZ8ARnd1ILV4WPcjawxCZsPd08omdAjT4z8Hzv08QT
gWaUgKLkZCV47Kyi/ewa52A7cbHoG4KLQTKo+kea4LUZ5WXyAaVWZ+tMguKJ2KIEGYjLGj06SKfZ
Myf4SPP0xBnOPyTTyf5coX3OiOsm3domyajI2wdKwAXZYoNwN05/tvDJecolPg4xRRC+SlVsiTJk
9D8s6MR2+fRMGMoOctOrxQk0sjHWJrxhbncfJOwcMhuE6x6wqTPvWZko2xlEbBIDtwI8fHv46Sm7
sLfQIGpHVn/LpMA+Wj/hpjcdsQeVupx4120pVi6Wu5HjUcWQSVT2L+uAnUbmk4ysbVkaK5mX5yqn
3sXAGUUENA7+c5onHG2jeWODsaMh3IzxR+jvdWKy/U57BJM4itlWTy2r6dd57DfJaSOQk5i0ZpIU
NnZFWgFNPW7ZgbolEHf0FfmjK1FwdjAOiW7x0JjQxl5Ks7krqGI5ZWLGOrhyNDz6c6UslzJ66lIa
bqltQdO6JJrgEIiiTVW8+ATENbQ8FuqLBicJA56dAFcYlw44YfAn9EMHHURQqr9HzqvoEQE4uyQD
PYuTZ7CCFS7ixdjTxI3W2kSZpZfeKhJXY04oBycyERzrMbes75b+mnnpwahBzaGaRSu7IaIOpgOO
GJijLIasfQBhyPQ/KAMIHfM+u7FfQS3ZO4b7o5UW2V7F2dcU+2fZ/ukFh66X47UvwbyHpOA6n4R9
TIsgiX6NIjoaA2YEV8h/tiaXoT3cmUSXK/ZCi6bXuQtN1NYoPnxOWsb+6l/vMNWcV0pm2aztKH9Q
fZF+Ytg3OyxeRqN9Dqz8reeCZphQ3w3GRK2DpyAULmAcP3hJ0uCGaSNbK927eQNOA0oUGDVGvPNS
QKc5sieW7dZvJr4IeWtvRiP+GVm+yWz/mrr8YXJDhDdBygPHnH5Qpvz0x3hdShMvgzbxSU9+jpjb
ZBdSlSXm8kDBxsfTt5vwH9e0H075SPIkf7a4of/llYeerYAMn/HADVH77WgGyrisRcroFZqP69ch
lESE+efoQlasDXfgiIoerqDosOCKyKY5uKFGV42lvUdJWlZIKasJPFrXinw7WuiVpxq2AS3bTFgI
De9tKsRZY+iu19pN0v5GpkfPIA59gmYSKzuyC8Nl42W/E4OyY+GIzijxzE2mkVxOCuNb3RvA0oys
uZSqQwfIlLPJcpvruocp7x5Tn4qg0fk3v9S0HSt2+0cVaNK4GQ2am8B5lpXsHzQrAYVc2C0aV2cq
Ap93hf8aJmdBTuTY6u0ud135F3hw+oy8aU6xGrMLuT3GGxgbbdc4jv9JgAdDmWZCBVs2cGuciO0w
fmlt07Fix4FXhisyR9+zYGIMp6zmdfB8Y6vMzN62ZWOtjSBjqN0YxUlrZX6PhOKuqjtoepZno6+u
xDGSbrUL7UZtUpVqmynJqNdbiOKdzy+fkg6/1NvChAcYGy/wZtN/XZF5q1hr00uBDG+D3M+aCSfl
eyNoP2wzZW/jpM2lLgRLymzsLl3niGaXFrF9wV7nXxRQGDBwsEacOvqr/JEtT90NCFpYDyQfvSHu
Y4O1yo/w0g2hXh78keAE0XJaEbKl4T+IcgIl8+wp9kKGHrYW7c0ZMIuinFnNgMGNegPtcKOwh4bI
mUZ/bvET1qVercmNUYMSTjrVXWzYcmsBnmANjR8SUhXW217anCcJ9Muy48fQdCp1/O5A5uA+vadJ
6F9Su5U75DZyZdqZd9FjdKYmxPe50dyVkcfwPGhDzrKSIo/dFqTMyXr39KrH6WkzKQeMj3EFwKQ5
W1WE3BtahOarI1IsVDyXTsDJniK73wq/dp8HWLrkzLbjLqCruKi0RXvVFc2T5eH4Hf1ObTUYKJmJ
OUAYOkORDDEnYp3sEMhRfyarCDtegvFr7LJqn7tOhPoCxEKadCarNG6fEKruOtCJ47OdtNy4ZdK+
Od45cD8Uyz+z4czXiPqhZImzl45boyj7G6T/mfg2S5E+RPQKaLbBTYX7VeEJ9SVJQbG/lORvmp+B
ChYm0KXgiSWeo5/Zcc1dP+I2FJ+NTiCXffTDXZV9CI34d0kRhXmdb6o1S81m3yF8z2SnxVjJyvCj
JHFX7XU3jLayZPig4ZY8iLDCN2JL8hJsi0nMmP41yENxvSMAcWnh9IlAdo/aMb/1/cxNokGzN7NQ
3O1eu/xlMJmg4yvYV6hHAlbpY8IGx0pWTgw2rKdbNH66ngOTJaywYZVF2aqQv3p+LoVxZbGxHNy1
xgCNgK9tiYLfgpMysb0iLWwKby0Rfm35bXlPtotpOVFvaiBHJ4c2U/fYgnk8mUnBf1xP8L47i2C1
5NvKnoscGFz9PZjYNUiohPU/lhuRsFBywbBUSKkIXeMgI+/dJ4ivYRI8MDzkC6+7CqV9E+zN8W5k
colBBGUDn1d1raJdFCTb1t+A8NETc5k53cno0LjiuxnVu1+KJZYwNeBcHJpnRPUOWnDP/k14DNkN
0ZREpBPx5TEq8LbJZO8RCwXAhzW1ii5V/tE2z1oKePSH4Wqkfgk0D+K7iwtK9Xe/2Msp2oveOLU+
fhQILz/VCPHNkpuYYwEkpItpAKJVk3/N8V0+mpghQaDyAbZ/6aXEcr+Z+VvM8tNP/7CpLXCQQGss
ljEPnuxOzLoXDqhqWIYeREmALsCSUbl9d9PZt36QQK6KgRDxU4jSTpvO8XTQBg2xFK2YhSLjbgKk
ockw3RnFgWZs2+A3pgq1nw3oNL3N7CbYpR0cS9CQmrkz0TuNjOgDfVsa6Qou8D5IN1igDAOnkc8G
ip3DbLht1hEAdAG9oPBAYIxnAsUQKf5E7mkOmyiTVw4rcLDIivVbJZ8TLt4SaUwGHLan2poBK5Xx
YFQzZtYaOexyflbdaWsQadhftPZtYr6a2JeC8STj/7WPcpWjjkCfV9u33iF5MFkBz1dqtGPoCQyK
E7kx5a4vXvq2tlljyOadhFikWYTCrAOl8V8gd+d5MtjBgkRnwOgxRctcm18KEmM/5QWq3FztU8E8
wVMCCkYKfCQjY5VSy37TKkT7sBiTPUyRcsPECMZBNCcEFr/EE7vGPR7QZzLSImSdpZnH39BrP1rc
MrzrAF4ppCfqLOdKUbaM2AiV9c2OmcD8dQNEjNhddP3ZR89lgBvqkbD6WFGdc4VSwre+rfhmB6+4
pekB813gcMC03IcST3cDLQCkL8Yyaoqr1A4u00tvbUT/IBHl9hdajHXW31v8UGiNmTp/wkuCYoZv
ENjJD0SiUD82pMimrB1FzPSvP+UBqxr+BCBHy7BhYHrXCj5BNacs6WuMsSlSqdg4qaAj6BDzjnOz
tQNb7qx4Q6CwzJ1PF6py82mBvFPa0SJnNEKzaRTHIsjXcbSzi2SBIW410VC3w5NWJ5AB8JomXwTk
IF3CmJTih+PQnDdh9t6cQTIcC7MPxZF3LX91EDkaxX3G46fDlZntYurWk3pRVPEzRFIMb6nzQgAs
pRvz+vLEPqFKvn2OcjHBSURa7sCenRdNxG2sUvbZUQaFtN0kxa+j7rZ/cLszy9xFIWt+Q+TxtAnq
V+bNmr8v8kpveMlt/G0VXzLHqurTMdfWe8yqdzKfFNQKil/82v2/hJiXIDoqDAlB9ALm9QEqAWA8
IePqh9gAG2G3Z/36LN4cXg+hK1q7ZFnHEWr03WR9mhb7QYt3ngicCezybMSqAdf9azNnlxntNsE1
2DbFU5q2OJtdEA2IEsm5CXn/i2w8BVP+CqZ5SequoZ2osJY+T8GEGKAHBxv0x7x9CusGe2uOyIhN
jelBrEl3+E8gGBK2XOv7NEER1m/7CUdMw+eF6txhnOO2H8JGtVttLLBCyXdKb+QGzxqOI515tYge
iBBVCJO7YaoywHHhVWJbSoMj2UEAEYGx4tkFWpNhH7SkiTivWrEpEXCNGDRinfMxgxPh41j9qaeQ
Yv4njdl+QbPjxtEsRu1YmFxEBk16RTgfdBF7pa3l/cTzSF1QVk6/PocRG3eO98mbO6+bPqLpH+Cc
Sx8yFcMeY0Jv2H43WBn5Ili3ufLf5f8Gw+plgjiUxfa9CMVCs0nQRS7Px657EEkOswk6rfIVmv5F
o/2yyNkGMeN0gGrgw826/OjmXQ+sdoYIZcRpxJvELVhmFz/kd9cJxNuxa98K7nto1xjBV47NUBk4
UEIPRB1TZxNBF9Uut14EhtKqO9Ttn2CsyT3JM8xaD0JvQjqsiT9z4xjseWqgsSR6JtSD/FZoIAVM
BgNzLaN8PoE2+TF5/gttePZqsfPFkQspnH6j4C4IToihDrvJt63BzzGBHADWf6At0KmsQa7NxYAw
BSyOR+RddYIiWg4b82mwKFq4+ZmzY7NqmbgEmyr4lulhkrdJnaLpu29eTT4cFKuYiQPd3ZTkQzcK
5yrbnS5AHw5qy9kTA7N2eW1AW2fOQ4u/ZT+h5piWE9x90aNRdNAZER4/3RIvQyz5sPg5+yra9haG
x+xiWDdyrs9N+KxrRJzFV5OzrWHEG+GNFvpfQBkUMnKh76CVPSfFX0jWvIVDo5/OyvsskdwnkLjj
C5AUuzC4fN/wK5zbQOwC+srW7nHIvaF0PZT4azmuoAhs2cuyaojQhL00rIcmV21NQC1NRNgeXZ8D
gmwqvSVYDGT1PwVACoK2XY1GESR5ze5lPrAGjHsyPDET51h/cvXXov8yJn2rNS+A6Beh521cpGap
tfPjuxzQr2BXBQccNxTf+baiqLJT6y0EKoJUk4gSzvqZr4FRfjobkJHTi5FtY++lNjHIAT0kalck
7033Mg7/7P6Pl2yvk4sdH2evSwBOKWxpLx6gxHJjdh6G57Av/llSQ5eHQbJ4dr3rYL4P9UGIbCP5
JC1HZ9JApv1zVWkwE1BKqGOPiCUb97IOV2kEWHeAQfQivS8Cihj0gf6ai2caETvZV84msvQ1X5q8
W7++miVM9ZfYLxemQGw3UIVtChM9edkBAwCrTkXuMjRscjh0fvIMqj7iUAq3o/YzkiBmE+OhSBro
1CUM2KPBFGNi0Bq3Eva4eCjEsd4SDhu7jk0SfkFb1+NdP/5M1VUM1hpNoXTuNZKpSXuO9C8aZfb9
r5UxcYbgy0M3FZFGKJoB+e5P13704ZkxcWcyp3aJsETF2pHCEW4biA/lmSBH9m5HAZHJTiimmM0P
pglrHceXBz4/2c8CFkX2XsPmN34funJlh3sTPaYd7AmH2tJkrh1na7J15/5QRrzhE1/OseOVf2nY
Z/T9XYMDbci3FDeB+ZQypfTEe+g8OdqTjipCziL96tb5jB5eenMf9VCibY6onT1y+7OzH7DYpkuz
30fsoEfjmACu6RHzmeaPFt+q4Bgx3cu4jZiPLqPpdUL4iVzPy+9lQYs6KPSg8lg17xqvq14ezfDF
Yp7e1+sB0Qwg6DL45aZfADnSuRxRf7QA7iESe6fY2lZEX0eP3kOGcHWgFk5fYXYM+kPL9ZLIHxni
Q+AP1LU/pjNtbGxR7lukDrpOGiUZOJGrLwp4Vuosimg1RQyO0E55yNTc594mGYXVegHa+hpmj8Lb
DiHGx4qNyudgI7thsVLom4hFx2Bt4h4LKnl/xIb6OGc9D8Lvo+Pedc5ELyXsAoGQLQf5CVNQZ1Xk
JOd0Tni27yGhG9W1ad7JDKwTlCjyIZk7oZNi5pYG6IqAIhCSrtsMPBhiTv0DYSaKoUvGWFXrj+wy
VQcVbgRhod2U+U46rkWUO/tfi3hLPEFJdQrdrbS2sTRODBN2ETkWNn72eOCjGLA7x7cED7lRfHrc
hpXHehOB3wCLkpMF7VL75IpniWtj3i3WwONjfvMCemfaE6LCJF/xiscV+BHLPlrBnyjelTGSbmdQ
YsmV494Jol5QFLOwwCdpB7hpmXSKg8kYVsdrKEB9kxBZY0Ycw7/IOxv6SiAaKMXbCPUQMlmreStq
501Q7N3oxfAPKdKDqJxXJXB92X/ZxAmy5DD6lFAgGIn+n/CoNQda93I1htcECTTjzyZWQGMcYDLE
m6RfHdbOngJFteo0p16ArrXpQjH16tlvyiFtMbax02c58EKAFYMCFvkk/OSHsCVvp7iPrAZy8akx
fyesMCvGk8I6AzyfUrg+seFZt2gmUrblhUBjXLwTU7gcPTxYOFo8kB3Rvq/Kbel9VekvgrOFbhPa
SX1ylLLEkrANBHoavm2Y0967TA6HlxD3IuE+bf5qMMHXXf603A4FNVdpIc4cGEueBoSzPf1igVXQ
fRvUvwAqWq7NekFai/vIL4k1S067sf0hH5hTmHU1mXBTfKuB+P1H0XnsNo5EUfSLCDCHrXKWHGTZ
3hB22y7mUExFfn0frgYYzLjbEln1wr3nCuJnhPNe4QGe09ZrmEI+Vm7uHPGP4C3CFhY15XQxl23Q
CZB7tDZ7+fLV7D7q5N5Et2zAS4do2ti16JL67FSor0l7lxZwkv6MCyUt9hL9ikWyJrb4fufxyxEE
zNxmFh38DZHN1ShnrHHZPDpO0JB+AeV/wwnXTvpCKwhogq0ynMvkRE3pBgdLXFtty6x+57NHo5mO
BLce3DNyRKXapsVvFb6Fw90LN5nx7lYvU4d0ueaR9N8aGibDeE78D53HR04vLRu7xruE1KchS2Mj
+nWyw0iENFlJHg5zEegvcf+S0tsI5xr72EaBYeUnBbFEzmpPzhodVB/6tAOk+bHdjpiAhU3MNLk/
JtnY5Z/RvYMUX4T4/BN5gALOIO4QIKGLUHYa1wkHE4lZi1k1xeFa415Nk/IYw10m59odWW14sAoO
yt60JuLvUzNgCcVQRRJbeRPVpuyrdVKXu9RLt3C3dil1zzR4IF66E7PQJZpMvJDuqtBPIv8yeAEU
xb1EvjW4p5npM5gWofTwZA2qv33qHeHTOCNvnXmfi43mzSMeMOF3c516ibl7ahuofxiVvBl/BULA
OlQ8+5b+Lv1fjXV7ZvGzWL8bb5n/53mQkVmqWDNYjZY/oRMermWQbyzH4ez0tqoFoFHm14Y5AyOz
ykTHIeR6HK9VQT3yB6aDPD0yyCAw43lYC4d+0SFKvsJhxokWba15kMOwCdOkgalhV8AihhrOdHxV
FHe3OCae92+wR3y168RA4T/fGRu/vRXtqRp2RnF1na1Idc68rd+/cAK8o6emIfTuEfKCccc9pA84
lMhL4aUZESPCtWz7Z1KPpuLoZyy1PwoER2y72pvk/PPEAQtxbx1L/VuYHKJOvqp4prunFEsmYjCX
JKkIIYRwIobpaMr0c++gib2WybFKH462m2qHxmw7qH/Sem0wkzF0sPV77iF3fgF6iqrC9y9eSbVs
8bFuicBYmN5TSO+QiFvrfXdMRVreKTbpbnEVSAAzdeirW9ghOD9ZGpCI4S7Z2Ti3ofEWo/0H2N2Q
/yBAuepRdatgOMK1sbUTdjrCtRxrw1tIP8c5RSaU9uNlW4dIrtGCjwv+8BaxrbZROkT6tHAzhJHZ
ykq/J3HW6S8zSvFg2csHYHrSITds4jASXjOM+yS+LSbGN8I4qmBX1A9Pvupi5Ev/9WP6A/2WVt81
yhDQhoKT0G+tnWluwuTRBeuU0UrGIT6qgMqPh4xfYmKhxwDUTNcDmkw0uq7204cPBp1+t6Ml9GhN
PEBT65KFbr1VNdF9exs/RvWv8DlQTiWu8t4nB+U99d9S9cyaOR7YOu9TkOPG0SeJqHwzajau5bWy
r3TE4NO38zCx9fHMvnbx1qeeg22c3gzt2uuvRncDv4Ra8p3LabL3gL24KF91ENlS/RKN7UFx6akR
k2+oDnPCQ0BSEn8HGK+Ts2/7H4IvqZmYUTI+GCxoD4ZGbPkvBHGqNl+7Otm2Kn/bELalyYsA+CFB
WDmBOmLuUeM27j8q1Mx1fPdMfFv3MGPF/K1ZGxzjBdKcQrsY2p/WfQ38jsnJIAAPI3jTsQhNn6OS
x/rVbQgsFM9Af1YQUTZZf0f4YFYOVkMi1MNXdzqr9BaHDyu9NBSanMcujQoEB1CqDhGNGHfNa5Cv
WCZquAg186mNbyC+YcVC7Du3zSmtP0hfHHmpxLE1uKixDJgvJR4fh0yrba6fQgC96DzqJ8tho19/
VvoeYEsA7ClmWf2H5yFwxCY39nXwO3PSO4I2HbA6KWZV9hUG7hMJjbDuP/DEQSECFnAJFOoIgD8R
6ouPsPkOIJbbBK5NLtNQiiS7TTa9PicCNRjWkSw1Z6zQ2PYD/55IkM1NtPRcHwIHzBpOZgV1JLP9
m3Q/UZjselc75sFHo722bBXr4eEw7ikuAldb4kEqIGYmUOxy2WpPH7o4WoqUvJh6Eqd9gl7WdRkk
7CcPoNoXZ5vGiT8MPy7y4hkKUC3R4qO9eA2wAVZYE+4e0EOnPMfivRYYm9KvPHob+SRNo1zpw16h
ZWNuTQH/O4MuWBN0Puwn1ESysUkQ2RDOrZXHMXkvPGPhSlaASYYaiUxilmCtwho2fJKWADjjXpvp
UjWA74S1Udzq0fDQzBfXeR+wxGYkjo2FsUtd1qPlAkwzQTjojYH/adcIx0VSvSJq8fSjpMiJxq+R
eyQILsAzNMkDN8ec3H1e8L65k6/iMUcgR3QW6zvZ3TP+vPGfB7IjEgzRNHpvw173/S6nhGkSscRf
28h7yX48ZdtfcP+2TMe0xIBOvq273woBdnNo61NfgJRZzSNoLei4NZ7G6ilzTw08DmW+I0fwLJ9f
ErgvehnztcTE7xOzZmb7KqKo+kVowPqZHij+tErguNmqyxqmHoc5Aqka/tXRRfbYcqzkLPjEjLsv
gw1ZQwRAXgoLkPiRCTCqFZhj2J1ZpCPjNJHme7QUmE7pCwnSwjJrWQAi0jdsBvhCsmPqokx2YCAi
BRYpifGPXmdTwZ7WHk8aJ4RW3QzaIEvjSZoTiYGRAHyx+lMGLzRtXr38lLtMv1gG1eCKJaqrhk0j
TPSFzK/e+BgZDZhPVkDqvA8TPj5gEosIXsGWsUg5w1goVcCeteyeWReh7qFBYBpiC68d1tiapuBj
5O9a6XQh0lmrQnsTQO5DRK6hiy+eMAUG8VX5Eet4zqZlMGVrmGPLXIRrffwwGJyEvbvqBrHGD88s
8pRNyILOxeyt83/74WLghey0366Hi3EwQi5P1nygw4y4IcHxu6ElGL59pGFd82OVTwI6n7oqArU6
/akaNAihOcq/cq1CDUM5CRkkPBUk4AD1wxXO09dSRl2iecuSXDP3u0BkERKZgSe2MqiawqVOlUKt
yC+QHHTxmnd8nj4TBV1uguYok1MIRXaiSSzeCSCZgKexd+AjBikn2KhxJjGVaAW4Ava3ncJUhwIl
7YyrS9CSOIzsLC0UsnCbFjpdUst4WsIGwxc757Vj6E2DU5EEfIoMnN1NOh9WHRhGmq122NstC8ru
d/4jW49enx3znLm3CdWHMwcq4RHOTQoyvE9z2I22ZBRZDaR4rMU8PTxFIAb6h0Ld6/Is4u1b8SPC
9juzV6nsl1r6HTnPaPui6iMcrmGH23UWZm2K9JxOW8awSYQ8TafvfmppHZ3gDObCjMkcvQbjlc0x
Tmnq0aaEbGYtRsCkVnHPKVg7PCVazCPhbtP+JXemjedugyplbcTXI66D/ts0r3P+ny4PhmatWhUv
0/qh5L9oKLe1s0/JskO65WJrwS6S2MsONL9K6b3foAtN9oeTXnhK0GKjfHrYNLQ9yS4cWjRgdE9r
3fpzAxeQfvZKROvE/BxgWBPEKx3rcaMGzkn/KWIFquzxy2c3G2nPGZzRCMSUxgdaxWxi2vIV9fYQ
MVgYdn68n4L3PDjjDVSwTUaJRgAuFofTwEozY7IrTtQYOUj/4pY0bx3qKM+zCGBB4oPgFykokJmt
ZYCC5aKpyn+JPCmHvoNtJ0N7yJrwe2mXWPiNksTM/moyHpnCS2RvDQp+nU09hISpPaUeZZe59btz
6X03GS0n6ZQTIxVs8QigmHWiuTPOccqvzbbJzyogs8y/xp6NJj+S7Vonnw0A0H34k/P/GL6zYo61
9plxtRm5ROwdwkvlnXTmLYb7MlL8Vf6FV5cfAnqinAk6UBy6jyy7DQxwyHxfagb1Nz/A7g718DYC
Csuqp7DcMhm3KUpZFkfMLjAfLkUBdIfJnSL1k3kFcLsFsw9tBgBUp04eWY4cDCwBWKuWdrltMUQv
PBJRClgiKjiF+l1RdWQU4G3jrUYqjcr2zyGs5nU7b3wokGXhXBQs142F6gaHCBVT4iarIg0BLqG3
qo2t7TMKkwn5UBNfZD+OOJxmhGwwXYg9iLb5iMGnaNuXmJJsFZgt8PBZKSWiiPoQyoY2rC0TVhPj
MFP3PmzbpM6xtq0dvlYxwO54FKfKNoB++y8iIcbbCMdqpUrCNE3ffPVKWqxI37WVDsm58hiBsvpJ
wjkLnTT5SNxjNJNRwoYmTImUKZzMPNYunX7ecdjX4fQY/aZjwD25i6Eqf3or+/Z8Wnqvsp/N1jkU
ROBqMNgbENEauhIBbNmZsmerjO6zlEeLul2MptAeLrCPtlbPgrkm5tgP1szhl06O+7TziFmBiR4n
GGoaruuRO2EyH6iZWMgZOiosQsMyeXdG+WFH1GgdTXSim9/xLMx2wbWhBtTlD3yCb6dr/ypyGuyO
gCRW81p7zp2Oy8pnPMZHrmv8TWiaC8PkwglmXciy8rSF48BN0wd+XtDPU0zWa/j2eI9uLihJZLnI
0IDSUYnVst20VrKrAxOaocB3Gh4QeJD1Irx/5BmtsvS5CGcDqn0OQXi2hfc3Fq8xs+RMPAkGYA69
qKyeqxz4XdVvTb1Ym7a59gt5c7G0BsRxoRYlXtR7VE15tcaIA0R8AVgCx40mJhMeuj2WrHBKTZsY
XsC+cir3NrNjkRUrJ3AQ5PffdkgoNNPYWyQ5hSu1qQSUO+x8ZuhxHtw1leLJ5pmDe5PU8p70FzuL
nsNhOkSJs/aIiliZODpMnryK0t6IoROlXyHjrhwJTFwEB5/NvQ5yelDRMhi8LTqvvfD+MN5eWk5Y
Az3KhHKRGLJl3OcYBzRjh9+S7OqBkparyfCOskMAj7rHYGovnZKvQ2A0wv8EPM0H0JzOeOKIXPI2
LPcuylbkvLucST+mykutPiIzfSFSaKE7HYqFsGb5NmDrZpSjx2jG7ZWOSEEREGAra++GzdETxgE+
3caYzJuYqnPkTPtCcCnW7osj4F2OzitafzQALUUpWgVWlJ78jZJX1aGqzBvswNNqNMwjQ+Gobl4i
FZ0RE7jvmfiDQPKUpP2mbwloFz43q9+m3yZXWx0gSKJYQqM5x7VIl0xd5zhG3hZg6K/QrbPf2dR9
nHeN/4N19t+I8SRjH95GjMdi1S+Lkhu5TP1FUrdbOdd+Vdg89RjdGTBVQjxbHsFcznQa4deYM0El
+KsF53STbBPaZ9aoxhLPPILiaq8P48bmaNccP1hawYDfy14HRb6LOnGpCEluUqQkNZ4WRcws8gBt
qPiQAeqxgtRRZ8NX42vNkGAQ6RnSU4xwozVWQbWTkf2YsJ8IUhbjOQLaUtWHRNVHR/8uYi5FLMUR
0RWYvo6YBRTqbusH5RI0mu4gVPIskStbMDH9QH8yBcIXaJQlWuF8XeWAG7zZZcIqaarNE0RbWmW2
1E38kMxSBCf3kH2EevLpSD5uMXhfBgMvyTnFK78ZYFU6TpotM2W+8c+diqcTUL5jOTm3zhRvUOrP
dkc4DczibZXUL5NEssw6M2+Sc1JMj96YXqrKe+298gBxc28p9s8WYiyt/+dbpGtqfsOXVpyMON8W
bBgTU139RL9LM4dPCnAGUp1FSGxRIQfgmvLYbM23eZ431whoZ1EjJWDLVSJgwW7GWoqi2oh/3BIT
aTRQwOaMoKYel8GE4MDpsIrCa2s+fOpBj4GsT+SQ1tQ7TROrdqStjsnlSRrkdqQMGV85Gp8SoJXL
yKwmYw2x4JJAxA0Y9hVh41tQ0hvpRsRJHaEfs/LGugXq0Ym1z2JICbXHh1EMy8Zp9omv33L27yqE
PjXfHCGnQpDvE5HclQbLkleCvoUk+lXua2fdc54oYddeaHI4azsPymr8HTERxkHNl1wdo74Auu2A
g3LX/qRwDzzQmhLbxiHVN2+VksvM71el7S0MVNQC2osPWLy2h1WZepsGL0HuHQPa4roRSxlaT4F1
MgPmghOVl52f+7ah3xrXeZcwq/xTyH5KwnvN2XBD7k1TNXc5jwpJIe2aiaK02vR0cAmjCWg6u7TO
T7pLkgxOsA62NN2kN9fJds79uc8Db5VCpO0KNgHk7hTJlyAJvGdgLGvWE1NDQMSHHULqbKxFodTS
TC8aF502fQtebBft1uwl1RB/lCbgXv9qsqabWgd9FtujhNWdkG8S+0/S9NsWyJqM56u6otZBHl0H
m1yndiO8No+NbZeVK4muA10AF+wnttAl7uyXdE5fxSPhjsV3Utzj2jlgPwd3gl8e2Y4aym+iX/Dc
adpTy0TaZjVeT/W5U0DW4/gkE+QwEarRRZ2weKkZ/7gu4RnWCPpOc5jXNE62i/DJzJMRc9b1DL4z
LcaaCtuBJb/wekmICspnPIkrq6velR3eMgzmWuFdQ4d6zZjecCw/1w7S0NajvOle4x6yigAfXBjh
Wyutz8EJiQ6REteGtlPKWqCmwdU+0RCWs90d8rxO+Ub5q1Xaksi2RenjYEXJGnAHp/m72wynoUn2
HEOja39V4DuhL5AsN60wRbKFYQRHDynd+r0BAR+TFFJyVTk0soAfNw3JcHrDstmqdzE7P0lxQtzX
po7umvGpG/HK1TQgOSSO9O7WZAXg6PaDb/1U8yJbBhpaXq+0Cu8e85Y8wiDq/OKJ9PgCMQjQPUx6
+SYLUOQGIRMWxkvJQ115VPwmoVpd/ZVWTEY5TldWnuIbweOcq3IzNoxA+5FJYWuBp3DrV2sA3ZtR
+eg9Mx8ngT4u4GnTrqBzABPwBcEO9X8WXlyjBvYR7CwTNDQ7+jQ+NFNz0Pn92oEvp8WoM+ZP3TQc
UiJv4rTZtK7OfAS/LbQXQxkPAcjG5cuTQbWrk+k+jMWhgz5STela+O1DOT5BBy1TK4+C/mYgc3Bb
YooEWhSpb3qwzkOfb0MzRGYR7rSg2NVt+tzr4wlV2h5XwMIq0wOgkgsl7dIZ0VsSFfc+mvKRIwMw
Da4G0/jny3uTdIeuy/6NpCOOKC9iM2FzDXnLq+4Byl5yNw2E8TVaJixgLdumpAuwfCoSi2B/ZGSx
Av1CZr1mckKTDfwdwM8D19EpiUm1gOiYZYTYWITSKKu7RwZFCFr5fYwcEo+KeQ1zWunRZ3zm+lRo
RjOHHHsJtBsHjFc3afhcIszVozbdddLe9rhnf0Sd+Ru9DTUONXOPrR3bIV7WtQuYfB8m+aaA7mUV
gHA4pvMq/1IW+P16CD9iJ/wwZbSrJL2dl6G5qcwQ5eush1aKzQQjaIXexiys6cbe4EVPi3saIvXJ
o2QHj2/mCpm/U6JSmMAmnH+6E4LpaZGjyL22luasexOVI47H0UeTVRITEZWB2KZ0vr5iSK0HwFv9
FEdQWQsYPkQJmXZ9MuiVI4rbYVaM6EgZxcxYKT1uBYxKsUu4btOVGyesjBVhgIdw0j8ItSVkoCRZ
SMPYtKipl6egAFLd0pJ0Eeo3F0us1PuQTbb1qYz6rEz5pMhu2FRe6c+TgmenDZe9E+wRIB3hWG8b
0kpkXTq0fwYsUxNmEZKIHDuivTLmAsadQcUTeptNbzOHt5QHRSDfD3b6MpncDShx4auVe+Fo+9aY
sSn6o0bT4IceOgKH1RmASrJZR9QzXrKJvW6jQoRk0uRidzxcYfO5FWdP7RjAE2sywq/ATDkgxAqn
/Y4EifWB2ewaXZxT/WdyySyNnbeaHtgoSPv0608ttVcN07vCGV8Rwb+1kbsP3GDnEs+Lmv2KFInO
lhrDxlTjQZJkcApzJG6YrMyHHNsgnio+Q/Qbhqi4w5sdxgPSmV9UKs9tS087zu9JTi47ghxRJE/S
wHtHtqq7alvMd8P4awc2r2JkvU1mSsicyo/47PZWnN8mkWydPrq4jr33zPBN4agvJuMvHN0fnzTB
82jxXftWd2YttDZGKoxE11aTNRLx1eL9qT26dRnz9RPNcLQTM2D4qZ2cKkTxxgxGOnOwpE5arghY
vIVju1ZjES6B94BiruOH01l3pxjmURjhX+H06eVibafRsaCbWhRWPC2U0p7isH/iPnwz64h5cpyt
QxsH+6j6t4YhczUwmC5xR4xZo99nM/PY+XPM9LCutGFlwU11+mTbYzak2UfQSfAzKagrUjne8wTR
S6CYqzQTKkFPp7ftx0NTFa9SIb9IA3uL0HwAPKfJZcLLDIAzRghMjxNJXo3Jgh3pcmPEI2aOwkZg
58XXMY93OXsZ0zAx8vBxBZ75gYl+L63oLUjj46D0I8DrJwSZFy1naQApd+E3M42WBWSVQY8RAYxp
+683sycBSEqP1DsxkQjtUQQmcXMMXetKN/xs+VRjE1K90TV+DYlKPcz3jlvsXIMZryA3bFLpHbYk
TSciINRtaWcfKoXgEGRGjBYdy8XB01PGsMNPbArrkEvmFP2IZs9rKEyR0ASI7W04LbUhSG+3cE3J
ZBa5PtsSs5E7/gWG/VLH1cbphINEGz6eRAgc+SVqrJIs1ezWxqAKbfrT1KJTQhoMVZJyRqwdMksC
J0P0D8sVBXbR5qdar/aUszhAg12Yahuh/HxfDO13pWr4zyBBrM/cMn7GDqJC1p5CGN8uqmw4r/8m
Yr8ZRkUpXhMDSl8cBkRyIR07jKMvdm6C7TxqfdYETcyJz7GnXX2QUVnGILEwAfDbzWZSChDu8BW3
0CbLuv+xvepW4DiDzO126IlyhyvJ0U9tQ+ATwW8XgSo0qkhzMm1ErzojIpNu2fHr/RANl7pWny1u
HWljaHcM+E76mOx7nUZaDf4l6By0WcMt64yVYjc58Vl72oj6MCAPzYqGcG10QQUREHqFrfLn0JXv
k+Hx1kUwRJUuPkZLVJB+M1TPlti7kXbU6ozhqPBhb7b3kZiofTjNTo2cmOChZ4ZiJDpdqf3s2+rh
mNPRH5jLGYND2MW4J/IcVlfAygdrWgv+rVPGqQeVtoNrhgWHlTlpgk+9ZaN0xtsgcFFoCKU69g92
ZWIlgoorfYdFEUVolFQvoSx3IwrwpoAVkYKsYyLkr5tZvgt3EWK43v4QLMNKVmTDSrn5mpbp5krJ
GhEIFHGIizKLdoULP6Xg2GyZUa34o1gMY3+eUnFInOy7MYezi9DGHjUaTlqHpXCbte0N75GJ6tZC
YMtidShoSHwDXrFPoR/SOqLIIcGSsnZXy/impfwI2dHF5HZ1r6sci0gAgo08Qaxx6NG46UK2sEEw
3ZRdB2+chy0KVKKWAj3D3WKxpk47ucKayNhCS4JVag2MOPn5uRqQz/rgSvo0WBIYxjeRMw+M/Vxf
d0b2nOvmtO097VJG+VGofNsHNV3urNn3n63kN2lwMApbS4k1QNxvhuHWTFFrDe1GmuWhkYzpLNpt
7OqbtFN/ekJYFKI4hr7Imyux9kk4Z5MsUaUgRW+dVjvVpvxNXYJaMkEryKRyU3b9IxhT/ABpuQV7
MC4ZjRDKZeV8w6xasoUVB4cQAohM8Cr7bnIvkNcEJb5iBVd3BkR4XgvLizmfS0ZUZ+2GUpsOogtI
w0pPwYBgdwBIxV6q6o5BbT93hfYVIY8xKutFZ+2hW0xCudMrgIv2g8/sWcQsHkr1VclEknhTgR4d
h63VuIdWCwmL0VahROKK/Hfp6s0HhlU68WKvTJeaNL9Rfm6MrmRv5KM0N3wtZBnpLieFe1r2DCrk
OhXmHUAMcW9dbqylK9+qMgd65P5adnxB7bHKbP7XErhToghJJ4MOclNvEiNe9M6m0Vwmsa3aBD1i
fad/K50aOq71VBVYw4zy5HhULtY4UH4Pr22kb5VDhOCIlGXWQeFr1Je6gpcSENZddU+swndmQYOZ
Ct4jUwK0oDnDHfAwCkRKZESxMbpWVF1lqn9FdtXu+BT1lRFNwz4p4q8+aTElS/TancX1hbKjG82T
PioSOcaDNUD1D9hgBzgwMeG3gXFqcgTxvTP86DLYS4N3Q5BoY2U8YhG+Vg8V3YibSg1XMGifWmEf
lT4e4iQPmSLTJTmyeM48fGkJE3fywKjAsXC7/YdM3A3Y6pHx+QS0vMJYDZu5xqOD73A9EmFt9v01
g0Ft1yP80bo8JDJ4kNFgMfpDvJmm7THg2FtUHbR9c+KgdzHx9NrwJp1sM/V8Cn0A1s3feSASJGwe
Zt8cw8R/CzP55D38yGSJTbJC2gkZOe1wcU0T/q7BYhOTyoYvkEpeVdYFVN9vMkQXLzWvnvSfspRU
SVR/A+DVBWRixAJK3cKmQ3qeRC8UpCNaZI7rzv+tbJzXXUiFW1tflMU0TS7KnHjjx+pZdPl72plv
BG58NmWH+9ktmMOj9BKjgsuJ7cehZ+/99iwG8zPJg0s0lRs7iqDrU08PvbnSQzwAzdhgPHGGHkJT
zOR5XFtahP4rXZMqDtXEgFdK76kLgqEQSABX6HF65OZP3NcEq/r2v9iK1bbN5pqC/JWLmMzrMBWk
iWUsSfSyjY6oBu0lyLezjkSCEzu65wXFXGtOuOA00zvlTDdOOvsL5mEWHq+5TZF5s7QtY+loXn3S
as9fxRPFfDVvuvUGQYiP8kxIpC16gFlpckab5XCJfDjIktkJJthqkepnTb+ORm3TmMx5mxJHvO7V
A9R11O4BJVTaPtIuuAvezDUsx2QRCDFinOtvjS9vLE2/qO4PzdABSirZFoVNw8zJqG8FPs0RK7aN
h3JJt/8pgHV7DZ5YSc73YmJ0jHu1Pco8/fDJrUun7o5KC5NKVP9FAZo7XaHmtujWDKKqcAmDdpT9
c5M0756Jg0eTxC8U+7Zsrw5bgaoJnnVWFE2DcJGacxBDhD0n+9eHxg21+LpiBCb19pjiygYy+xHo
7aaLonOaaDe3nh3d8UuQiU0IanM0sPaVSPSG4uBrHtpVbUNL9VOiGuvd8py19m9FQh7GhmfN63cV
TmdTNa9Za6DoYL2mka8rVbQy3JAnjAFbFG/YPdM4wB0cIG74pNnGoXaGY5Tvu4gDK7W5aaQyaPBQ
9rLA3BNbNzfb6ovSeD3CA0NABX1QiYuWAbKdaqw6VVXsoxQXbsJouA7RRlNDoTBjRJqQrAhmy0ra
jwygh172nxNQfTHLGrWg3FeWh23Ovpl+sq6G6dPQ2nXNQ/RWRMl32mvkpATsNl2bpqZrPnvIg4vG
LLS9poewAciOXzhWSgMoaVKidPwYvIHVsNk8O32z9ZX/2SUMu2OXWB5vuoBLfx6yikMo4CPo/R/V
TDvd176DfLBOGKmWRlcdCg3Pip96PzWDsKOahi3WegTp+sZk5e1khraNBaPWvrMA7PbOv2DMp8vk
Yu2NLdxmecmFAl8xBLeW58k/1bKGHMpbMdh30teBE/TAp0epA2JlKlSS+rZIgk5fEk9MdUsWyx6L
ucNxrkHdxSa9M4LuuzS96uLyfW18H9X6BKZuaddQ5ANjQBghD5PKr3VGppPkLC8rm6lL/0fwkbOq
MtzNacKeCz8AopQaRWwChGkCZFjp6bdLYjAKcaUf0jb0Mc+hDTGziBFm22ANyOrY3yaDZx3qtGZn
FDk3HaQVHRij8ViUVAD+CGmJfI1Bjheisd6wKCHysr67mqszz6E4OUAy8Hyia3CKknLevOoVwNnO
IW4JSQw+cMIjCa6rasx1pV6fozY82L74862ErFVj08YwPCbyOy11zDQSzuKc1ZDpNV9dEHJKoHdn
a1vpa7Oh5/AEOnyCLn+EAxc1bb8gwKHfbS6225Ig4j8BVNiGlfzWsIZlCthYyQUVT0STyXjcB5ZA
HJhvPAa8EPKphTC8ILlAYo0iNnfrfZNS9SJUO7llfLKK8dp1w0/pj5cOPS8w9YPZc8PMu8VqJupY
9Su5jeD+za3L/Dh1Wnbf065tfpwhe1LxyC7CJadDZ2q9MM0O7EM+IaV03Xh6FaCuWaN3BM02xFb5
Ai8lk1YM4N2fN5HWtnJ5dGDGI0KJynlkG2N5wTWZQ/tZjXHIThRjQMXcnSALEcGqGdeDGS0NqySE
pRv/QTM+RmGRME35VbIQWzdtexQi6qDL7lEZAUVJnb/CEUc+FdbvxI2+yBiaTpocmYTdiNtaWkYL
VSU5OHr5ZZZAV6JqXdi8ub1eWWwyB3yWpkyPPkK3ZrRXskespxWXevgG6owRhpzQUDtpc544GcSL
IK8eiWDUnKZTv88aCCxGSqoEUzR/b8fCWiQNwrtgascnGZU4YeuoWzY6CzwHeUojwGH67WlQ49bG
BlUXyXdnYwlia33J+5w8OQXjz9BuqmW9E2imjhMh4/FNf/rZI9oo/hsbOaXeBlQBONkD1wDAb/tY
83uoLDO4REHDacNgm+btMXSolGNrEYNwlLZ6CypMv6NixWCT0TNMOhbWiMJM0x4kWm5hGVNWGvw5
GDdC3lLcp42Y/a9i7SXDhtqMJOhyMwiUTFF8Chw1LGVbAMQrGXd02LI6Dg2VV19Vnw/MlMiEGLoX
3QcnWQRUkHQ62UBubPzeSMAJpP1SetKfkHm5IIyKxWpGQmpIok1HWKvLv6hraAu2a0IH0p8Ctuzj
SCSXivjUYzYFvs0BVRQKYFBsPFkpCZZ0di+Y5HGDufjNLZU3p9yRFxJ+ul3jm6fRQmYdTCCPXBc0
cNW3uybEuN3bK1tAiCTYy0M/EeE4EWnJ7hNqo+2S+yc5NaGisawIULIEnOf8NjXiyNgcAUUZm45M
kI7DXORATIr8pQpxebV+8yHnsXwRk5M+yJ+QcxLwurULY5KM/ARBjaH17yVjvsSyz7EKXuq2/x5G
55ehy7arOReFjN66hKPZy8C3537WYT/ts0fUFPo6611vpaWN+FcPNs9g171mqX4njbT/T9qZ7UaO
ZNn2Vwr1nMSlcTQ2bt8Hp8+SXJJr1gsRCkVwnmd+/V3MBhoKL4ccqHpLZGSGOUmj0eycvdemAo2U
V0PNGFs1ygp0j+YUiDWh3eRpRPaLbtndIhgicW/hojKx5V7RqiHI2J5rtHAqHRh+XhHfBUhdkG4X
22ouElSoDxNH3HVjft/zKTN0dMITXnuW13DtQN5oIw9ROnaqonl3WIk4R6D77MZPx0eFmTVDgjaT
dMM+onpEPIcZ0A0K5ojBpdWy4VH9FhaLdGtExiYLOhuKfR2DpnMMAs4SdEq6gfckbKkyFsQZ6HP1
EymC1mqQP1nCNT5X6IVAMl+RnErn2SFSNxtmYWAK6ivbcZTbBEjrjWxaT7Rlg356RufCykgyU28d
2fF5RAIJRBHWXWrTrxAhZl1csg31V0dZOyArcuxnHmvCohjLX5kIDoUVv4loQk+le8izCGvKJHl4
aUzRr7rWMAwTl6XDV5xWRJXd9aW36Up/73ksaOAkF0bNMmJrJRUQPVsx6e8ynN5ZQy0ngC7pDPvE
QUMyxdWV4bXHacAVZTv0rPPM/kxTCCiGtRmy9M40Hw20X5wNNwOhDrFQlj5Kj4lsGhE0tPI5P6hB
6a8Gn9vaANk04L3EeCpHzAn6ZG5VPVoaRmJsFZXqiAe5yA/wu1BawLQHWjRlj5YBfujt5zJFGtlg
g+tDjG/ANRojfqkn62dthxtFZd86GhTxR72Kdrn1KSJzHXrtRvewnEhLAuGID044HtFW3AZRe0vO
Ic+kQkQASoH8ET4vtSmuo4KyGISeJzMdl4UubkvcPKYfb1QaKZEkCadS3/B8k0TmPCVIrDLsY6kQ
y55pFRXRMuzRsxXOvRorzGE6jmZLntY7DqydOVc65AC5IoeFFALlGEnb6F3baSnesUXCDZDCilYL
c9cLDk3d3zXwmCCjal2W4ToH2j2ZER3d2M3QLHqdvOF27kryj/qOgqgNBQgCZrUPKuaHTV1rZP3s
/ZpCXqTzclFk85ToumAHhNlJfgxjSzJk73MIN7TnakDYrZbNk1WQ9d7bV1ZtfEQRdjgwM5OcdkYV
3FUQJzPUsECI6Q4S2xARSxJbMAtzc62NLSj78ncki21hWYTrsMNp1FdDHAuKFNUsE0Th3UjnGcnI
wtJ4hj7RhH16RRjzmsq1203aTRK1d1FGyKFmkUrOc+T4jbYSaYvmsdpYcyPe8ue9OJnjcZ29l3Pp
Zt4s2soM2vawjUhtq9s6JvbUv9GIz9Pr/EbDw+OzCipSvWmYf4Efrkw5bUkkFvDucW36HwXQ/jGx
rlTww0psLQfYF6WVvAyqDsqgW41UNqFBcVCGJOwrb0XhHKwsWMZwqQnd07a5U2IQk8fUCRPXjGgS
mBXJVGKqB5AYAXQh9WUIZreZ53+EbfHDbCOgv8Bt2R0cJIQEf0RSpGTmmvTukZ41zjbgUWCv4c0V
6xDyhlFS9SbMbfCxY1IjkAa6yRx9pfTbh44DKfimg6CO3PiPHVhOxDc7WKZ3AKafO0RiRSJ3JU3U
nu2i66kvRkt2q5kuI1BKQSW3FaEkU1UUrJTNLW1ReC/mb9+rsbyiokPHZAW4CwbiyM2Mw/AwujFm
eEySoHY8/9PqMWkmRoJYCQdCHGTHxiIa2DQPcE9JuQh/tAXH5KZ57TIfqSb/NdlZFBGB5FKbrVcZ
RmkgBmPpDlMELA5Fe5bcDAntP9tu0ftb8+/EmmcWRPymdDdJfpaSakG8GjTigToJKAPJSB1SU2ot
FF6Oh3LYVB/0CDk3FRK6xCQ/QNtzynWfNM8gvBEGk+JlFQ0h5J122+qKujNmdmJSEprX8qqgmXvJ
ohAiRNkPxl4zVdR/OgI0UXu3nG7heqp3NZKC0aSrSvXGpllMLg/55FsEaauYiqVLePGAYlo9Zlr+
GyUacE6U5T3pkUtDx4sWDNrPiPoapwz/KvIJhCKvzZXx35J2sgp1HUnv0IzNFelBN8bUfHrebJov
36L0I+g1Gqlv+fzOFLS/WgSINIfaXF3NVKVc9Aihk2sbiF6Dy9yIV/Fk/rI0zfUak4xG+hcWCsMZ
ZjIY+q0Cg6R3piurj9zJ+qxMROYh/QeQErZD0gJ5bL76d4gNsUTdQcTk06jhDc16k+WLYAvVEFdU
cyZXGfSt4yGCNU1OrT6RC+nNhDIXYhj5PJoKHwQwDIQZdlEvWnnVgS8J63p+nOgOU+W+px8EpA0F
l+5bzzq9mRTWYq4le9QXLD9OcWfNRY90okxdmXMGXnOsG0RnzVwN/zTH7tXnNxKRtJYTnxp0lqoJ
x0CPMaoL714f2q1Jhpaa/85ra+tEtMI1+zUdm1dIqm4q4R4oCj7NblSOuhocc+qWtvcckgKGTV9O
+t1A/ZplnOIGR6iY5OM6vcsczBvElkZNuQzQzVjV9JwDMFeF/TkU1UJ3vANRhwpFh0mDmoX5AjGR
6yHC4SBqCWrVj7Y09oPyVEzYjrht1MRE9U4zDyWVtrayxO00PBhWvTaTZ9+KIEqxXjZ2vLFJRrQo
UYR+sdQSOm9WtRVyyFZRglHMIRMg67rR7RIY4KqmXkdpvE+86CfNYbKJywdc0qhqUIkhG6zbEWhh
t65l+ZrRiJU2rdJitv7Kae1U3S4MftPbAaln3iZTt070Uc6T2bW8bN1Eb544ZMhfIgtWXgh0HcBP
2owrtTsqfCL6ImW/MpD4DXXAN99TPq5l4pF1M33U0wx+F929hfe0UZHWU1U6ADPPUR2zPZF6Ci1c
F9cISQ5iJq2OHFOXtOh/qLb6qDQz9gdUhTB4PvWY/siTaRNm4IpwHjg57ioOYZzrNgCBV7DC+F/R
dZcR2gVIvBi/SdZDM7JInN8aCncqAR/ViCM4lEsj6jjilbd6DQWl8ojgQfltFGuMhjT+S+VF7are
NeyZ9dh4lCRqea1RNAIQ8ql6pAOZJQlWFjB9iuaDgrSSZqybJZhIJcd20/TfhK3fKH57mLL4QRKD
PYdvQQE2y9vez3/7ZUBrJu1QinkcjSpLF6vJ4gRGIZ/jP+E6K44a9jL0hLPoCINoZLPm0EcxnJxQ
1by1YJfZ9UTbJ6p2LZ8gSwVyJilxIfYpy9upL5/9BLVBMsjfsWaIjWk24ROiE6KZW2/YAZPyt37p
EWej9CE67Mq7MYC6oL9vj0TQ0siB2e2Wgv1ZUwIQEyadk9RmH8/RKbqSUb8ac8W6GsvmJhi8DpYY
4VhUYD7l/IK0AttETXPWpUKmrzCzEfYCo+o6pPx0w5eudmvp3WrZGMBIRlLUpzgPaXD2tNureOux
O3DV0IAvp6KgRSbTKugFLBRaY/dkO9m4rFR0b6ZpdddajSxfqujzogYdejsfSioDIhQ9NX1rpDnK
wEoMG4xAKEQNx7/Ra5zvFTv0ZdPaOBLJ4QN9nf6K7IjIpyG+F5RxlnDIfTca7WcFDl6Llu5JHTKD
7pQzA9K6Vy8Q4lrOnmpirtqNweN182CyVrWOugCdQoOySNY7K2nfh7LHOaaZmEVEhL9T2kW3m6a8
Xcuirm/GvvvRdsAINAQxL0o6FWA6EZ46hLMmIVJyu1V01uGg35RKr9zqvpGt8ffTfPGI7SrGDDhK
OVDapryxaG3OSmY789WUwAHIqA1XdV0+R4qCGCFFFlZz8HnlBE7CfCI/OewU29ZIIZP5qg0dtwas
ZajUUEwUn8pobTuIRcBxcsNfy4pieB3b+WEoMGMkPdkkQWMEW70Qj5HADmTiCF8G0YiTDTkFUddi
TUV7jQTzORL4kdLOhjIu6wfDjHsqe62FZLPt+ZKihqhqC8mU8J0HPhf60gzjcemHsgFTUoB1iCma
V4bs90Fqolxp8dzEAS+dPmMoEkLq5q+8TsmV1k9v9AbYd3YTjs/SGRgxhVNMK9uIbZ+j997Gq/mY
gWbXwcPQxSL/hQljJyYKV2+gsh+sJkTztlCuvLa+CgIRPek28nJhFCh50Qu2ElGFZWn2XtJXGAOy
7BOFvUyp1fLgi5oyv0AVH1i/RJiwR1fWYauG63BMsQTD+UaoWuGkMHxaknWAGK5/q9TqaE6fSDNX
uSSoGjcSLSSM9wiFy0ndd6TBxx3e8MIhVDiLHv063EcjBXQ2iWoz7KNCIhQaboTkBGqlcQriTHUN
Q+cWligL+Vq2pK6SOa5YznPneBsH0EuBryqF2pgAdvWS5GCEJTqXFrVMcNQN6ZoOPaY+xMtncu4x
+aQRBLfprfrNsfT3Quq/+ra7CovxMc5Y3dCpQcmIdqT/FcvMt9YawmgY0NkupA8mafAmHXs2fRrw
lneaO4RGsjIxxy5GmHCeYv3sCGRHoUaqHkt2BbexbWlJdrnygza7XGrAUTTdv6Fj+mR61CVr/YfI
mA22Ua3saoDvIH81E7DnZkpekEe4hR/NzMC3qSb2kUI3i3t0SJz8zmn62XPGBr5LSBusrZcoQDDS
2ciX8JsuVJVaHxaWe8oHb0Gvb5zoIw39dcNGyxqtB1/JH+DTLalqf5h8LQsT4pnWRfvEDLQdh1/2
cOEEZ3TIF32V/FBwSVY5CZzkw92mLfwPKqhZA8JZSZVDGxgfvU/XvO4e4LiiQAS7GODos6qfY2+8
SURL9N7doUWNMUXedULwER/AXYCoJddtTkLZaswA8BUAw4Zw3Rbe2remh7jsthMqSrxtnAbtYzzO
seADtbGsrKjB0tLwOnBVhCgSVyFnsD4HgxHM0gRYjX0DEXbPUxRtiQxFU4ZQv5Avkio8OYL4O3RA
q1UQ64c4esXhM9G0Ug0mXO9gnWjz5KqmAbcW7L95KQzYihhrm4PR4pGyAsuhHxv6j0jM2NRUqHLT
OlOglJQcJCDX8IEJe2p2nefcOnY/PHZ6RgZkX1oPNnlSNyYNlZtKgp4w5qx78gqVq6Yamy3GluFN
+iQgNkbSkOqFlBGkLTi6FC5p4Bekejvje63rzY0TgU2bJMqLxmjoChU6mfJqm3JcmdgEDyY6Qs1p
tkkzBpuiTylgtAGIbk7L0zZt+XZ1vd5cB2Xxy6mggCoIDjcaGSQUsaccmJiZEu3MLn7CGWFpxsH2
/F9A7o++c8hrThFtJ161BqAJWjksZaYiWKEC9UoJKfmVPocSlfIS9tvcirkC2/qkjusAscu7OyU3
8u006BbQbJLZENa8KXWerUXV3wejo19FnpbuS8VmySlSCsQA7CuyL2wZP/ijMFdTNu2aKFy21Esx
ifIOj8Br/TLdCLrZnmc/pblgFlLSi8C1EPYgS/WDHJHrzpHvljZyum5IzgqiadVm9nMuEPpM6VU1
RBs9qa9zGoZ1IPHuhFfYPHYmx70CFCR81yu7jlYESvHlMJctwTgZpSXWiZUV8xlQeKAMveq7cpMZ
Akxq+yiU4D0lH42dIfu83GiPiZYck0k8ClwudS4PdU/cI71uK0OEYnt3UhB6Ty+hYdcddgTOxBlF
BJtNV4xzmAV9E6v21u7N344VPxBzs1RpQpbs0UB9r5KSDHQCRtCCvJae3OTqRAyZcs9Zmyqf5Eud
W7wDfg/opqBfaThWBzckWwqagL7oN2nMjw1NNqQ+1gMa/Lq55gvyPhbEp3VOsiUi/ujgnnXR4Jv0
moyDYk5bv+o+44bfgecmLbWnKoZxRUDmhzITtXKadE3X3ypDBn8Pro/lrJo5uJp94ro2Cf0hUoGW
J3slg+23vQ0lX7WOboQaMo0UHIz5KD6Mrs/wLv9qiNmxSnRsPazAdx+lmI8cnaPlfjDtba8Wr3R4
toYdvBkTksiAamfTeKRUps+5wXGOyIU1axyrnRnR0Gyu2a881EN2V3izOVH8dCKsRg4c09bPVrUx
fqh06605DSM15Vpj4SbU7wE71GpSyFXyW9Y0QidYUhUTjWMsr5KkWQJAecoC4c3076POa+zSd/3U
02Lr9N0TqGZylWHEYwhja11Waz3ve3RX43EOTx6QhG3pypDVpbIRUd+MiEyHMkjYgJuzUWhF/6Nd
QCvfkM+zi5v0yZ/Ako5JDHcn/YVI/4aErG2DfJgIDYBuFD11RREIr8XLAJDaTe3otspnLC7NV5Mf
XBjQ2NuaGJZKh/hkCRxIA36YHseFUo9LzyCiQIYvjZd+DCU30s7QztPV6AdMF6PUVjiIYjc3zY0D
OXAxpC0vfrIPhXKTAHPPjRhfeLCmmL4p4C0oiA8lMrRVl3J48cDmArMci2ZN2IIETSF4/ePxVUNm
1E2rLtsk4TONtPmQMhza8r01Of1AqAQF3NCdE5a+Ibxv7asIwRHwaR7vtPpqQZwOqIrIZnzPCdvK
lHxXcWYWyd5pASPIZWSLz4jVz+rjW73TbzNxVbTHoRvhqqnJ2grswxyTobXIEu0Sb/R8iNyovbpv
VflejJ+Zj0iR2KAIprDTrZRg+lTNTdjgXqiSVVjdT1ZeQa0gPhsVoFkj6JDsWN2Rk1FU3E601Cqc
B5R1jYGsJKG9ec3jEHGeNB/GRNlx8qDfhs8QX++D5v2MUNOrHZ35yguhKIrbmtNh16KiNvcoHucs
EKpU2huwQyWfky0WhAJuCGgDhY/TRCCzgkoYQrPINyGF4AoC9jChMn/IVfMNf+zCkN5Ww5bsBTll
9X6jofBlsuFApsyrk8qRPCS678Zyx3KQFEhbyE+J9eAHFnC7hhQ1R6rk2VWBotknYCcJzB81UiWh
qktnQBjGTypxJd7YJlKsY0dYTkwJsgTOM+ZI3ZHnpiJYOiBymmA2mzHWZG+CtgCyMuzLsdxVtr8N
4mBjGTS82BuC+Kwpg1DFXQgTAtY2p9mVWOqOQLzIRi44TCuVuICFmpmPEQuNTzZGYN7arbf0xe+0
LxcB8y+mlexBBOAVMo+yl0fh/1TJf3a8o5wtBh5JabiAWJ+Ri/W7DsRly0kKonRasb0dt3H/U0Ub
X1DcCoCWZASTjPuSpKxGteE2O9nPGEq4yrkN1dtG0ZQbjQ9+Lvv7qps1VnLLX68Tjx29ATF91Mbr
lCfrZdclnb1gEJgvaL6RSFI2hM4icMDWKp4JXOafqlVnPMbczCw61t49uo22xrzKGzpqN2hK3xWo
LHzUCRWs1lUAsAmgldU848ZcBCAoNRyiypttohF/07N2H+gvlL68/h1t0lVfMP3fdBVvpZY+aFSI
Ylyk0FL3U1Wh8jhYFTsNsoJZD7KV6fyioXNrEF8SKru5h1YQbWjCleIoBNKrwXfaIacZ0LXkDbZO
46fVkYjyZrP+9P58NEfhxgFNAWyq0nuAFJIO87EXzWhcfZTJc4fAT2BNUMQNtbunttNpX3y0wx3y
XDVidw4ybjKD577V8AfDhdHo5/8YVd9tYXtR/0iXAUlp9CppEL/CC1mGqI1I+NwpfNpEqtAW2Hho
b2xwrSqLDWHzKkC5yrqGjzXDAQzQLxOy5VDceQKwtT+slPC2hobRYaHE0t6Zxo2JVyz3D4bGlK1e
JAcq5n1Zpdf4fvHgsptddxy2FpnK/gHlSFCa92HhESZSXUcjwDzBxs7c5sNrpNyUWfDq5NfKSAJd
tkusiXg/LoG6QI+TJSM7pTQeOl5Ideyv5TQrlw+UDbBjPuZKyxn0wc+u2/SlwO5HH3ONrYn4nnjZ
JO+DeQg7cxWSI5GpkpptD6loWvdZurSHrWgpBVlXJdADOCsOpzTq37tQKo8O5TBqYsRJh24d3+Wp
8m5QnWvs4HenNHjY0ltWh5cpQSbDRseOqSHSgGlTFIkD/eaG3Sv10g7tjVcBXUB9PHCilu3sHHGe
jYHQd4yxBNZ8+JiaKoCuotX3oePxsTYXSnfrQR2UfNEmnLVaezcod0r4E43IMp9zlgaiya5ED1TC
8n9lqbLzaAvZfo8n771uk6OSxwer1w9TSmc7eSl1/aWsi5sYV0/YvFoB+k472tnEWA4YRguNOhqY
zkTeAf+EY1C85l23UrWNiuRm4rg2c4ZsKG2WlnwKsr4KyCUSWbpFuIBdo/iHyweRTIEQBXSHEDpE
0wRQ1sFel/arr8O4tlai/jFyAJ2oGGmeXDWTsunpUSX83RNntL+JTCpOrozSaEsZqaMuzualyqFB
XpXlm1ofNJTCLY1Z6sJy+PBVbvVskSvadYaYQkVeydPOuZtjDUoXYYmqwLLXjUf0eEtPTd78HiFH
CrQ+RffetLfU0WA/PFbKQ183nO8f1FncZzk1DZ4MzXJoLBqRPxNMsopUAA7vsfWpMzObNr2W6VMB
HxplFJ5zSS8bnJ+vIK1JltARoEi+tBpMAsiVsDd15Iq8nZQbrooMGVGANMtbF/3eZl2AlegSgx4X
End3zKobUPTkb0hIHB3Gd8BKM4snFs6jo/q7xOD/L4I9VVl38q+07oX8mlVHfn1L/68O4fPw2Ma0
vw3MYuGUq9TQ7vphVzv7Kb3WNAYhQxWMRdoQuIfThXKyaiO0YuUdMQCPLVE5HF7j/h6XJZMXtlc8
rbTsXeUHFiOSZH/bqTQrCFGosZf2jX1VZs3rgNbOK95tDJ1DeNOqoAZRWSPztNL+J/lNbMJxh8vf
prLveovp9z6Kd4ImIYnuq9njbBcbBXijERGLmg34dlXy9jaVUbiDOOQlpeBZMEV4LG/AVnUehVVc
5xMu9ulOAiHzgid6sqsWFOnIm5eZ5VHldONlsPeRwvklwTsZ60c8XncBtmBYpCL61UfN64ibcuEj
VnU84mIjOu2ICwTtPI9c9FdFAdmvApcCz2T+SFuEUkieJvHkeeUd4ZggUeaNHvYEoqrMa0FVro1f
TT6jbJXXOvG4eBOCCRzm71lmp8t9BsdD1A8ApEEuPcoi3FBW8eRtApU6cPaqRy4D7jxjLqr0xo1D
zkmJxLQyUWm04VUlkysqCglrsx0QcxPD4B0eIvFBYGfhP5kc33LqbH04HmrtJQF/X47aRtEPLaeN
Hl0+jedZpbtVoo9wuMOCus6CnxR84Gr11ymGAJpgoGKo+2rTUoYJBX5rrY9s1CAZTrep9kZoOlEI
HEKIEiHSomC/DjPPqDS0TUhe0gOs4m0WANdA7NwJuVR8vnHhkfQhLNGYjmTI1JxVKNdF9erUa5VP
PCUbz1Rn4SK2hwwnTzmSbg7ENUtI3cmWusOxJEMLxQe5lN4DH591YntogNdwz9aDEW9qKD0c5f02
uqHtvInx8ljBD0W8WFKuxupj6H8UsErb6tHCRp14zkorDJTPtMGpn+O9tkzqfy8E3q2n8MbXui31
3m2SHckd4m6U94GJq0O8ZrwoA1b9EXMVp9N9WO5CWnWGscuYJgMRrEHXklbUXzcWGbbli6c/Y8T5
7Gv7uc/tJ+QHNLORWyY0iYnSC6g+qdVDYsHETqMV1rWSNw9bK6fhfoA3pKKw8Y5OcRsmxV0HubeC
ddGqnGqnIL6Dhk4JgODpzgZti1ZAq1bZvNOA1+ZgB9U3gE+QTjSflnosELCUNiIq9GwalBM1J7OX
NLOIe24IgYsPC9tE3qrBntt6MDHJW+ZtNKeklfatVgwHyoCcEUMYAiyC4BMeoqp/ofqLsQPVZf+M
iG1lVMeqefpLmk5q5DPEgXMOXYrpY+jw/xv9S++rq7+wyvqyIYDITdod58hJP06o1P9qDCfqBft8
gvXuOXVhFVDdv+wRnzthVbk7dm+a/hpax3/+4//8v//7c/gv/xfSsGT08+wfJHvd5YS51v/9T/Of
/yj+59/uPv/7n1LTdCE0qVmWodmmY0mNP//540hzi/9Y/FWmXdwUZUn8dQNNuUjXml7Nk/v7UcTZ
YRxHGoYwTGFq4s9hUhX2RIdhwDU1l4zxPTKgJTJ6N1hTa6h22hoE1NpeXhhVnru4L6OeXFxaZr0T
1TYdpVvvHvweKK519tDdRYwKZQ1G117gyXARDO8898Lg819+emd1TZcOt1VTVcf+85I7pQr9uXnt
mot2BR1vgQFqQ4TEdbAN9tbh+9HO3V9dV22LrjpPUdf/HCyvghGIAe1aiAGUaX6l0RHj6OL7QYR1
5pIMWzBXpE6q8OlTlIalTDQoCrdeoTVcDTzC9D5aoro9lsvJRZiP3G07vH0/7KVRT56iWlkl+0kO
7RVSt7QhScZb6A2VpF/fj3PuHn69utN72Plha2ZIvug+hv69FJge8guzYn7op5Pi6xjGn88pwxMW
0/3IEVcMW9sjFdtgO/K7n+Bj+dvvr0ecm4FfB5sv+Mu7PQqjhYDNYMn1sFQW9ca6Mxbdyliri3Bp
XnrFz48Gp9ZAbWBZ5sl8n2yta/CLEzp+Q5vT2xgrf0UeBn7jFf2QzaWX++zTksIxwbJIU9VOLs7U
hebgQ8hnycfOiztWYnFjTc7mwk2cn8i/PLEv48yz88tNDMbe6Rp0Be64h8b6iodwSc4lcz1eZhuA
78vowhQ5/9i+jHhyI+16VBA98v2oV+WzvZ62IJA29TXVk2V4cbSzL9eXweYl9MvlqdhAlAAEjzt6
B9/fw/TSKrAjl1Zi58JdnP/8yzCJNSDBKoLEhaENYNOl4PcIyt2lYLczV0iLcVa61jbaYpHaBBee
4YXBdfXPwXuHos00IU+HfxJvi1xfEvIgt9DesvskLzSQ3hLuaoW0s0r0j/9sAuknnz4YGV0dDExU
lNgcFzbYDN3wPViSXwMMc5mvLz9UMV/RN5NWP1ky+ziMW3ZWcGZ23j5bAxxcTG67qzbRhVv792v2
3Ugni6atiErmNvMHUM2jh2B9gWpwZa7tbbC2V+VP6gWH1GXX7WJVcOc5nLnNJtnU++9v87nlwNR1
w1F1y1JN42Q5iEcbv1IGK6qmqmLW9VoRRN9gaPk3hjFVy1Y13eTjfjKMIzudCOEGCD3kIjvl4ITB
tRvqC0v32asxOXOg2dAcULB/ztg6CGgS4uN2GwoVymOMxpQo7MX313JuZTMtm8VTqOAZT1fQQpf0
BUMc5Hb2hnsdM8zx+wHmhep0bnwd4GTpjCzV6+msMgvbV0M+N7RGRloCUf5i+PaFByMuXc38Y76s
MLZqJlWs+uz1HqhXQ8aYlskydyF/wZZxlXvjOnm/NPvPbmu/XuHJ6pmLQKGg0qcunP/gcXgM9xhf
r8Zb/V7fk8m0RSX0lF99f1fPfh++Dnqylk5YXdUuItUPjsKupZyxxoDvCne6yd5JZr4wS85u+r4M
d7p6psmE/9Z00Akmy/IZvKW5De+pr69hBcnbfmmt09vhCXvZpW/GvEh9M31OF86QU51lFETgyhu5
SbeI7pYk1m1o1rnKxe/gpUd5umSmRtxOWFvgSt2PLgS2bXyfQ826QnKzQPzYHIiv+wBFfeFhnpu2
rFeWYUoxa3dOpq0jEh+QBRKM4HqcdhhbAjfekzZyUzxXgq++6cZrb3Vh0HN31hYslajHdBR5J4Om
U4r8QKEh1e6pfq4B5C5T1/o0N/oKQf+lN/Pcx8jWuTRLQpWV8mS+VoGVUxqnDMnHaIMMcUtK3Jr4
a/ffOXJpGqoq29YEl2ecLJtOk+uUuwJqgpxN5HPJ248J1fUWzT2JihfW6DNP7o/B5pv8ZcHJu1bY
sMp4crahHEcURvd5lfy68KjOjqKpFvtqvm4cnv8cZUC8Mk4VlCCoJNV1t1Ne6EtBTsACxiddrFTy
DRfi7t8YVWdGaoaK+UVaJ6Nq4TSFbQjyiQZnz+G1PYptuAECogOaZanBgbftsvWFUc9MS51PqiFV
zWLgfzkxd3Xuh9lAlzaInYM5V5uCJKjJzrL751qDH256Rn3U7Hx8nXrV2hNRbJGIQN9eaUV14dWc
r/Fk+cF7plpsJxwNzf3JZMo9D9NnBP0SNQeE4OR+rLs3r22fv7/qS8OcTKPWmSwCxBHTTvIHUnna
KAhNYPf+Z6OcbNPUSen8qcY7nvokF8a3QYDmHzfP96Ocmay6owuJSI2Xz/h7W/rllWi81smxkc9u
jBHyzRrB64URxPxDT58KFRUNiaNjSHIy/nwf6jpRtUCjBOHdqBtjo6/bTbeV17jVmpW1VrcAVr+/
pnPPx7F1VReUVtiNzX/+5Zpk3YmyTeADOXUGe6pDQmA9qMjdvh/mzDlMd2yHNdnW2ZJZJ7Nt4BeU
SksjgSxwEp0FMMqx29jhhc3D2Sf0ZZiT2UZfzyvV+WrgXj7oILbUaFx+fyV/b07/5RF9GePkEWWI
oAvpI2CrVyD0d8YGaodYhqvU3ZGaSlzpenIP9h7jwOb+0ifgzPUZqqqa1AWkKm3r5FszGsRm51HE
/hwRZ1EXG6OpLpw0zg7h8Onk7zcM9pV/TgjT8S24IpSjBtNYh0q+Lcf20kp4ZtLx9uiATW0mu1RP
LkNVpBfFM9Oe1EQ6EOPKcGcD5BIY1ZLil7FODvmy2JgX1n3tzKf667inL3Ahgt4wR6bHgCtyIyA1
Xbc/siXkIXdw5YIX4GFY4ZqBG7dErX95tznvPE7mzh8/4OQ18FqMjsrIzY16TClExTnbAggH8BE0
dO2FmXrhLv+90f7yakdeW5W6Rn3MEb+66adFIzSJL7xw5/aVtBB0hzOjsA3n7wXtyyDo5AGCdZB/
65WkAs2hhC/fQllVKwjZC/tHvNx2CF//jRPkH8POs/jLsL03+sjzWSc7/dPxaFmSQibSj+9fdTE/
jn95XPhLDM3iyjR58rj6OI+DxI9Ll47SznnB5cg8IYrlrtjUF27kfJQ6GYpSHx9idkG8FKcnb7B2
CROTRkio6puyzFetOl5RD0Agr2LbntoAxYypPHx/hWeWZVPQGRHScRwdG86ft9FvFC1WsojbqDVs
I/WZeG6g7JMiuVVkdempnVlb2OepABP45Ah5uudoIZlFTQ8OtrM+nPwFb/j3l3Pu8/nHAKfrfxP6
VUX4oqvH69HFZXek1clTg1SLZ3CiNNNe2CbPS9Xpc/t6SSd3EP9ioQYdBtcSvv3CqI2tlTk/ZGK8
gqLaQaMlQK5vDJDwhN98f7Vn3u8/LvbkHchoZIRlxsUmE4yTu6b+mKbX/2yI049BoJiN9je/Fx1G
U8Afzxyoj/mF53ZmWeRKDFYRhy+Odvo9SKTXV808jFaD9kXJ9xDT/g9RLY3phSs6PwX/d6jTT8Bk
J9hRYp6XAR88AbWqJuH79zftXEmBNoHQLI1NHLyEk7tWjLkxDvD93e6159NWu+Vx/IUT0wJEsgiO
2E02BflBKHEubObOXtyXgefX/cuqKADZ93qSFq4SBE+khmCdjy/M97OT7ssQ86P8MoRhQG6QBkPg
MkEtQGs8tcmHz1bf38OzC9OXYeSfw6hFkvt2wC2MvZcx30SdgMRcoU39/H6cS5dzshMZGtjBVTmD
/tJHXt5F0x+b/0/ade1IjiPbH1oBEuVfUyYzK7N8l+sXodrJe6+v38OexZSSRYg7PcDeBS56UZEk
g8FQxIlzgLDeNsKrV68dQqd5yWrThmQJwLRGN62bfoK64EdR5nd1q3mzvFw1LWbL6n5fasF1Gj5t
mxZ4hM68YC1m+hqpgGUC3rFyMu5UcIYIvE6whzoTdA1lmJdFx1mN4J4Y3iQU0lKzcv/dQpg42wZl
Dz4SHFQ1xVe9Nb73CviPtm2IFkI3c3VMYPdtMYoKG6rxNHVgZ/zS24Lrw/drBAVUHSw08ZhlTOYU
KKMFEyZaMjJ506fO7UAUXkdvf7KWD0PMWgAqmZLMhqFGhhJMTSi1DcDVHTEftw1xY7f2YYhu6mrT
uhIM4L0EQ32m7MdlALxLB9IkOuiT7ZiYq9o2xz+jD3NMiMuSDKTnIQAuxXAVAyasAieSH/+dDSbG
DZYeaiC0Q/Apnsf4DJxkKDoeXpUbIeFjHUyAU4C8rCa6DnXRAE0sf+CLyLOt0iuhzdqC8RXDYwcZ
9LJ4yiDbamCgMH/YXqbIF5nYB/G+Ks5AmAvcsA7pghfLeg5SyGHEzR/tp4UX3tLAacam0XZQmnql
w1Bb/CCUdwZEv4smCrI0zHzKxLQPK/TfV464FJgyAJkwRW+MHkibkPiRt94H9mYfuuW37b3jx9UP
Y8w9htCZLRUqvV6A3GLcBJJ//84Ac3+LmQQgEcdqLAkUb5QXoo5etk3wb+7HGpibO8QYEzQnmOgJ
pkchV1wAqyc1oAawwayWdtfb5vju9mGOubmTjJEJS4I5U/mph8nBBu43S36UYM3fNkT9dssRmOur
TokJvU6czSCTyUli0HWX4eS0Lfg8AYIBjlJRwZaI8RKbCDyd3tot08ytRrpcDCjTV4D67s36YEnP
MSQ+exDAqPslavzthYoOkLnA4ITGsPqAhaboIs2YpZ6UY2G/LeWNVhaC6yXYVJtJYeZFDxrDQiKB
WWDgCEDGG0qgxVPU4CYgoKCKu1vTBD9ntjxsL/J3t+bTngJUZ8poIRFZY1appmOp/64gaxjH3TXn
BQADiP1BoA71BgBVwHGGtjtglz//BPMDw0D1EdMAsJ39KI/LyNIiQCicyQ/2BWp8BFU/f/Yx7YH5
qp0sQLlxz3NljrkhkPBVJTPGeYK6AjMEii+nqrST6xS6JObjUhiCZIT7lq7sMRelRv0PnJ9Y3jJG
rpq/mshEcxDcCQ5Q5pRRdMVAtgO0lqJ/QkcmchIAR4FWg9ypnhQGd22evE3WDHXIHPMxWQfVrAKc
IUt7GKPs0NmRP2XtXun1M/zKw6wgdBcB8ZJSr9IhD2RhijWq1XPXxQ9SVDwvgYKRynqvKvKblJKD
UZEHvGl7BZxamNKGLmWPSUpQaF7pEHBohvymAS0e5ESpvurQOZIiP8RZejOm2dfZyB61gTLExSCQ
KE52Xr6nI4gxEnIfBPl1BpUpc1D9JYsPQ/0r00EBa4P+GnRYd6M+31smyJkB715ySLwp0X0X1aDN
mDDbBUCuFo4nA/oOi2aeTIyRk24B72t3I8nWCUPLvl4ZD700fBkwv4vJLC/CUEscUKUQVHxrZV+0
9ZU5jucQw2Y7sw6cDOpDmgQOb0P2wZXiKEoH0Rx8/ynTIe2NvQUq5CLFiF29eI0UQWRndnV1AHuX
Vh1JqYMyI2keamHXh1+IMSwTWBKkuZbNfHf0uVxAvg1HrmF+kQBYHI1gN4TqV3ZoS9+Ir/X0fjFf
YvNAJBAm1O/bPse9SUAiqzhmDaouTMwgehaPlo26lpTpxa4LkhMpii9hjDEhSPAZBdlv2+PepA97
LIggqjFfA10ryNNiBDmHTCgYPpJMlOIIVsUiBvSpUmylhBXMn0HIHPNmy7cRs+eBcVv9UeVntSLC
ZFNLiGKvDFvDrJ402z7F8GEN2obbG8d1FLRhUT9W0A8w2F69RIicgsQFMehWesxv+j0c14lVlOuk
fe7bRyKIsdzEe22QeaLHAjzs0BhAMLoHZc2x3qf7+IzZFxeTDr6oX8OrIOvEoIhwGx29T+21IALn
HySJYe1K9xuQ5QKaXZ4VD1JVUDQQbCbPC4lpmejjIQ8GRvXyzMZ6mZtCAiFJGFc3cmvtLaU+LqUq
cHbCy3IArbAsBTV/VWdbRLlWmEMUYQuntr219dInU/eM6fGfoMpwK1mlc3N3XQHNa3lEpq86Ukt5
W+PzQoaruno1jMjXOzq9LXkEU9FRtXRo+DdukQO/WOunQQfHxDg/q6ryBcTQHqYABI8SLxnVAHKD
LpNsAILG5O9Kqg7GrA1Ir9uHChwipnmSCcHccy44E96HwtoQk8eDFbuHgAUMpfLXUYciWCJoan0O
CsQmGkIdiuoaxQpfHno/aoBpTTUaMDXoFSBJOz8P+P/k/EkS3p3Pi7m0xSQo/WBMyYK2o9P58Y3i
6qfwnryFe9o7k93sPn4UfWZ99uhLg3Txq2+6qFfxMR6XGRjk1F3VYwZlhtiA+49jEKzoxJJpwqOp
LBwRmmtVj04lpjd6zDIUd+MeqgPH9rV4Vrzy8Y+gX5cGmeDa2GVkZ6UFaaarbNiFh3YvOR1SGmSz
yEaEcYF7bKv1Mc5eThADacchR2pwlQcY9r0VbCD9vZcp+uV6GCdHHqHPoEyifTLjV+Euh+EQPM4+
nTypriPBdyQHCkls3HyLlhPQdrQYp1AwcZ3qlLtvdLJj+TDeZBjR+J6e62FHdmBjehNB1nn7hx6g
Qj8DgFi1meMKOiODVAM+kCWzwbgmKUq/AQGN9we7uDbDHFO1hGXaVgjfxrWxj0/tdSbv5EeK+yCH
4EbYLODdrbU55tDA0aims4ZeNOnq0B1LFe0rpZ88qBeZgiAoMkX/fXWNIfWXtnadZ44m3TXDTwOm
LAhk/8n+GYaChguwLGAMv7QyhSgSRzIF4Z8XPz5gsMCDWrIPbh4ndi2Btc8PCJwQqBW8ssQwicwc
VglQk2xHuMJ6/mZrz0kBioruRzYJ3lruzq3MMIeE+Tdba+AVDmDOUMm5g9a1Dwp3gRWug6+sMDvX
Q6WzkXsM1QfVj7KVd5WuCN5bkQXm5SiloYt7cLE4akneqYDoPBb/uIN+eSJMWAhsAvpAHWSg2vwV
RPLEviPSix6eyxhoKtDzbHub6GCYNDIG710CBUZ8YWBUpoBC97yvU0NghJMdX66J+Y5JM7svw54S
nPrFF+BVCEgUfQnzMuDv0xfq2BDsEByV8rnUc2H0dzdrdVvHVoaclQn2ZtW+Jl+NCHBhaCkdNHQT
d/33AePtYETc29ejC5FnB7LVglULfOV3Tr22P01pAo0o6PdAqTCUm10c+39yeAYdqwKYSmdhVGkV
SXGlIoENQd5laqCEupegr7BtRPmcJmMfbdS7UfPGX2G72nMjt+AVwT4Or9be9kFGVLiRj6H3V0yc
j6+TV3jjwT6AurvZW962cers7Iu8ss2eYVCDrAVj2RDHjovHMEapDAJrIBRaiBeAcNoFS8/TtkXR
ctljCxoM5JkgUXYSPQMvRhWHGmgBQbpVkRGjlBo4DBojH75oGSbsw6FPnwK7Td1gBKN6MGUY1NCp
VGSTQKPZitDcK438GSLS9kOvdb3gcLjX10Y5ClmEqpssLj0G1GYMCnjAqPpgJYW8HJgXBRuics/g
wwYTIkAK31vyhCciOUIfIT5kfndovPhs7Opj6c4H0ZlzsFjU4T4MMtGihMzsFDZ4LJKj7qde9IjG
4pJA/grzE9UzkG0YTCIPqB9tL5T3FAKViEoLQKSfMdxWUGaBJQNuD+LbHGU88JiF8ftUyIJbK7JD
/30VF0oTTFe9ATtLdV2Hjw0BXZx6ipJv28vhVAiIvV4P85CQSQlBFpFlTvOKi4LkvDuYT727eLkr
iedKeV6iySqgsXQSCjCYy1WBfW+ECgmAX6BKOvRed2z35g2kU+Ak/8/QOC+4rs3Rf19tIhQIiTEY
SDLV4WeFdk9/L9g93s1aG6D/vjKQTPiyH0I4oXTQriIHQwrXIaTAd/nZ3oNM86AcjSfhJ4FoExnX
SOeyqYcWX3DGNea2zyDC8MiX1ofQt59jhlUEDORF1/UaGQ9Bnmmg1IFnuSvUCBLPYCXNreipn6Ex
loTRfQjdme1t5e4qxQWi5KJTyP7lrrZqVhf9gAw6mJXbWHqZq/qagPJm2wrXOT6ssK+Gik4O6ZcI
DIaDBnhx7/SaIFZwujm4XKiEWaCyRfWIdffANkDEV+ByDX54kK8gZnIOD4Wf75cb6WsTAube3JBD
5qA998/XpsuqATZIFdeMHdNB368sLfDAO5HxXQ/O0GLe/vvc6LsywHbIgqCqAwP6dDRXaw/Sd9ov
sj3tNg33AT5M6XWeD6IpHZ5frI0ydfYB6mV9Xi0I+egIdIY3AXgT57Zg73j+rgNnisFTS1ZswsQo
0JERI6lldIoxfWrUP7vhKQHJCQRZZePn9jaKTDHxqRjhNJieQb1Mmh50EOim5XgMLelYZINbNemX
bXM8j8fzr2LiAmzlAJxd3qs+LsCn2gcoZdr7ZjxD1HT773OLFfgcJUSzkWd+ghBPtaFMoYyLa11D
MMMDVWOyA4UVoICYLGz2xux2e/MoMMoLh2ujzKoqtVDiCeTkdL62OGoe5bCo9J12B3Z+4oPu0VXf
tk3y3mYdXCAASYMeAb3Sy33MJwAh1Q6fQ2MMGs/H0PIG6ybuX7atcJ/mtRkmpYLM6SIlCszou8EF
6YiD/tg+25VHMBX49WHbGvdurdbExNwo7fu6oWVupb+qzHu9ewi6UHCzuDZsOLQGkhpQ1TD3V+rA
pl2XyGk6+4pAjoq8a0RQIOa5OG2ugLXC1gnC7uXR9PM8yL2GBzkH4z20VN+bIBJ5Of2Z7OcGejeA
7hoUKc92puKuSatFxTKG18WFvqALRfdDclN4YGsVDc7yIsTaFuPcpZzmaQmuJSdrr8sIIyPLWY9u
MwiSowbzzz3AoLQzGiZYEfqYrZPJELU1iB0cNJrV4JSp97kqcDLu6axM0H9fpUtaA9+QFZiIuv4A
ZZPXTgoFBVPuhqHShxRdtZCiMz4GMP8AZkCZCvIEhwb6VygIQ104/FmRHMR6tqAOwzWHh0IBZAKu
YDFIkTyXIBcIYWYnrZ9tCOQswSs0xHfxfLaGzv2DA1rZYpYGmD2qcA2ePwjIQ+40A4c1yMn8f2eE
cThjgegrGfAklQRMR7F0LoxhN7XjH60FLUJQL+j4kKKhYuUJixUmWSLDDMB+ZQaW6xK9nNftpdD4
+OmeGgpmXumAl8J2W+NE1TNSwUZjHMEZvwtCgr5RADC85CfpYxvqgvhGY+SWQfqDVotKikFuNQkH
pA9gJs4XP5CjuwjaxJCBAluGoYP/YXAGxRZirrkhabVUJnqHZS63wAj/BQeEOJ3bAXB77Cg90CFW
BIGCe4uhoYnukUzQfGUChQVWyKCzCD5NC/DsLdrXQDVEyFf+2X3YYCIFsaB7Pygq7lVvgGp+2cnh
4Ocod6fWfJY14GbIIHg6eK8TCtx/L4txyUhS2rYvsKwyfczMGCD5F8kUfBFwtw4AERPPn41xQxpO
Vh6iW3GkWOD5d2ZopDag2NNFJASEXtBPTrgywTihWbXFovXYOXlfHYNf9mvyHeJdoadAnuwrnZ9f
rufd+C07RF79rQcnQXEvSsm4h2cbeObRsVJNm3EQUkCzVgZlqwP5p695Rh6qAnpsdfscz8PdZGZQ
WOlsQU7GzZbAY0bbZMhsEY8vtzaDrnjcdFg3RcRCzFbZgf7hCFyUB7n4/4OWh3flTDDB2Qoo4Uy0
RS7tDWMJ5FSORSKaUC46xOTIzXXH3GfQSD2ImBd43okPSEKwnYZuqIx3mkrWUoZp7GmE2mFuu9JU
e/BmQfjnFuHXdpjiwiDJeo30CsmND1pfFwIObgI2cYAPyzt05jyQAm1Hae5HA3joAAUDxoaWoi43
MtTh3iMQ4s58P7xCrsdFZwZTbFAK1u//wjPXgkebv5cfFpk1Wt0k1TPEFx3Dso+FWp3SHCDqQdtv
r4x32dEsk0FaSKHgJvOU1rlOumJp8I2cTKciV/3GUgWhmJd+rE0wTh+NVtabNKMGXDIk16MMoKh+
ktLv8fwn5RITrzUOH+PYAA9cHpOlWOB87JHpVKAOHwEIhbzA9n5xr/DaBOMJEChVCoj2YDUNymmq
C9F2p4cCAgSW9/mbmPCKf0AfS2L8INHRRM1LpKOVDkKY8aURgoe4QUKFV5sWgv2nkVNVmiHc15a4
sWB839nRDgP0ruKDv8/J96XppfEuuoEQijO6V5BKvGpP4bftTeWuEb5n2qZOG+BMmGrQ6pyaEsfW
qWd7eijCx+2/z7++KwPMe5NXAWZhJhXNl9yDdOUMPYYdxhHAPQoxUFcFJmoH0T8ho5BoXUzGA1yE
JeV9iwZo0B7sCM2muHraXprAxO8B+9Vj3cvocysAgDtLq3zvtdKHBNbrtgluJIJ3APCNN0RnGVsJ
8owE+u7o2S6t10EIJqVib8KLxUtM0ZP72wwTJjogY/ugxaxzlTm9Z76S93af7/Wb4GidOw+1fsCR
kRk0O8roFsuiCE//PJuSrM3TjV5tZA3dRigymgCMdg+Tnu9q0Iob4E0F/zh04Tr50LYttGTvsxaS
7eDRnP5kl3VMa+KlJiBoYj7SSDdNo06VL0YIgVFRRaM8RqAL3j5L/tOpA/mowxA4ZhiXlCoZajMJ
gEHzvvdmD1QLvnZnuGgM7jNvfPkToI75YY51zxrttnKssaskgdRPdqyCUVTp4N4A6HVAvgbrUViC
lgGTYbFuKsipgERDaS30oBOuQdvM0Xbxl+iQ+8gThuP2PnLvBFgsNbTXQIPL5gN2hG+LFjTxTmim
90Qi3tzW150sGs/n8GMQwFQ/7DDRv0x7rVEyBC75PrxBTmoDTf4w3NFHZ7nS3OgdkkdOeraUHWA1
npj0lP79T7diZZ+JzGTJNLLkNNNKCTTDIFtZX43S15oI/FK0n0yArkgTQy8cl9+S38AfBqL6b1n8
/d+dGeP6kL3JBwwjIKMypgdbw1OXZ18q6L9tm6E/dWPL2JaNXetgU0XC6EDXcbnKByi7GlJMboN6
uE/rJrki2Vxj7rwTlV64F+HjrNh2/wxVszagF2E0+5+TSq7rMvG218ZBT1N/pFUrVJQV1WCiZKYk
pVks+IavrZviSLz2J+rY80H//74nOGSfl+ao26yCcgSVbrmgwjnRWX0NHAJePhPsdOQaqYonvVY+
pIgcC2DUfbwfX5uTcRvcAjcubOTzrwHg1fiuwecU+2EDjOpk5H0CUexSv8rqyY1BBhYOIKnJRWPV
/JvwYYq58VKMohmhuVBN9lp/TaxjFzwITlHluuiHDeZW16QY5b6CCIGVXNEclnYjMsyu/KrPstvf
xn8EIEIXk1aiwe8GsubLc9Szscsb6NA7i31tpccG4lLbS+JdOrC44Zvz9/+xdWEtapYEIRjS9mf0
SLOrwfJVQAWyc68Jare88wFPHbxfMU0L4yyXSwm6RDPHGJG/WJKDXqT7wVZO9SzipuMuSMOHhmwr
AFCyIHJ5RLqIgQ88MJF1tQy2n4GEXNaHnZbY19BEfC3sVACP4cUPlKwAjLLwjAKyebmyegQqqNMQ
6ys1+DVqPSTVFjX6g4fTAkRYw3MNPne27GJiJFjNLaxLS6M7C+DJHfTqnF7RDtsOwf1Og1YdmP1A
+gFoAL0Dq9ABsopggDJQ7XRDY6uOnkFYCgo78bK3e105DFk0PS0R1Dqm2NYgYr5Mz9MkS6+2CbmT
vJkkf/sHcQ909XuYyNnqoR61I028jNFVy2GnFwczBctUeEqnk40GwLY9bqZnKzr4ytFLxTACW4m3
mz7qlgU65U5xVPzhdgGfF3m0btHgdCLPrAQGee6ztkcuN9zKoTreUZiJrfd7okPKKhVxkPDu3toE
c6ZqVS2TNMNDif2ihupDr4OTVosEJyXcOeaoSmtZpIggPEIN/iCZw1EOTQh/SPMttFudLCpeM0w+
VGp1lqz8EMblld3NLiacRePE3O9WdKqpagaA9TIbBXKgPoqiQNnJ7KB/17anXIX2kAFp4tJ6IOWE
On103dflLpON3TiCm4DkztC0J3mwvgj8iZ4fm9esfwsTw8sMhCUTdEBRuwwonE05QO603A2SBzz3
vnBUQambe4Mp7AtjPrSEyXZio2CCBmaCfA1ikp4EntoSk2Ha70R3Pogo27mutTLGeG+ZygHaLljd
2JxjHWOo0nmZRHSVdIs+beHKCOO/vdJZIPJDsS1sv1XKt2j4oZBXuxe8UCIrjPvOowp6/QA5WhCB
/3o8KjUUmbX7Tn3Z9giuHUQXRVZAmwKw3OWFrwslDRUq+0Sg7dP0J1nRMVAq77RFNA/EDS0flthh
Tqua1CScYUlW+ncIV99DXlUQvfiXHrDT355mYwrtcjWj3hSLkVVI8XQowmPMskq7Uxzpnh2C9Kod
bpo29UIp9/q6P8RJc8B34bEu6p/bm/p5qfiaBAEjhusxBgcEzOXPSIxJ7aG7C5WJpXbTqt2TwHC3
TXCiiopOI15h+veRwTAP/QDtJDy4iNQNynygf8YSd0gzd72rOGSXPxZ7/YvAJP3Zl55/aZK+jqvX
GOqZ9piZwFTKKDuMz/ph+qYdaydyw2t1P3nDDZWbQF14bz2hartt/LOfwrYOQlXUrlAlUJnlWlEv
KXMO7xnHr3F0TIDB7pWdLsJZ8k4Ozy3mXFB+/szcB8UhXO4SjQ+MDT0GxnSIdOO4vZLPQYqu5MME
/QnrXcRPT/K6qh0zfAiknxEOarrfNsF1DgxWWYCVKdgslhcWsa/qQA7zF6V1d0y96UW+m5z6WPup
C9qWg6gRx9u3tUE28s7Qs68nNKQbYMvkGCvT0kTgAiZv59ZGmMjbNZBAT62kRnJStPuhSn9EuQoM
cQg5+Zpkkx9PKXnucjvybLNJblujk/bSMD9WeQB5YVOHBHzYQY2rNbNDkJXNbqyM/oji0/Q02A1m
o01FO7Vz0O3TKW/uRzUAK+USVbsFpM6eIhHbURYojpljAl2XfM79NDHCszkMmDuejNkZl6SFrq8B
fe1gaYxHI2kVv5679gHK9Mp1K1fLMdWLRAP3DDoo/VC1720PSd40JvkOtHfkNkt1+RSCZNdv1UTv
qJSscZBQ03yoIMB93c/ju9pJsgINQivfTV01OssAid7CDufv8rgE39vUqo/BGHbuLEeN06rRBAnd
ZHCKrA4OelwEz1qbSW68VNFRKfNiPxlxsU9igmZmnU0YhFFH+8ukapVXLp3u2yFEqgWH+buCwgYT
oPcwK2wBl4FO6uU1IESqy1pDKj06slPfpFfNAXK2B8xsiEbTqVtsWWJ8E2JoRdHMsNS4YGdwoLe5
D46UctTakXNzLeqfEhqKtuwxbqqZUZjVYCukqjXkl/aQgvFWP/ZOC1ke9TCcILl9lR+UHUB2IOaV
3eQGTKudRwlQI0/0a3hxc73NTLQxm0AbUzLhx0T63hxezMzeVVWzCwfrn3+sIX9YnSi9vn8HNvKf
Dt+dWgciMQdkbC7wUin4gdK3sgFuttTvmiA0AHiQ3v9jdoWWaSH+h9Cs64IbkoiqydxAsfoldFP+
/iXKf3LQAlbFgkrF6AyQsIow3WW8Zd1d42Faw5EPtbxbCgetbUHY5XoaHVxEfwWXlYWTD1qrWIkF
FLYGvDwdccjxX98Hbzyi0uBET+k/n+nCloP2G4mADKkEdt5GIlBezfIGBYa0g+x9hyFhAGad7WVx
d3NlhHn2q77OijjQIZKjlfdhU7jyNDxPoSp4FznJ2+VimKxpmgITlETQZkVuXR1zL/EXcxe9UPEx
2a0f6ZDN9sJ4+QzVMARAhkCcjiVQkyXQfkzDQEW6gn2/t46Qzjh2e1H9n7t/kLJADQjyGZ+4OPJl
bNVRVzHnTLrHqe6h4QlEedN726vh7h+m7FXAhSENAjWLS69PZttCEQHe1wUQUxqOlS+hr9C2XpHt
MH/spUKpRN7KgEo1kZURU7FYnuOl7FK7VkGFXUzFUY3H93rSPDMoBN9CvOQC4D1T16E4hP+wjoEn
WAfMAJOTEKoepfqOlKnAx3kmUF8C4AAbZxq/uZZWEYMYuaTnE1rKGrgeSmnfVqKYxIsNawvM6VS6
EWYtmf5679ID6jijg/7Pjf57jKG6bhWBP/AOB7VH9O1QB9Tgd5fuECTFaGQynr1K+z7ZpqN032K0
RAVOR/8K+9itrTDLKmYrl2f6jA8+5G/QtwNmIzyiOIaZJChgb1sTLYnu8eqUTLvACEwC8KsxIqqr
36JlQiXncdsIh2cYOIrVxjFPpkH0MfttpXfid4i5ujQ44PHCfG7nSXtg/6FBE92LANicNiHuLbQB
oAWGzjEQQZeri9OyBvf0iKT9Ck3C9GYodyrmDfO9BGfB0JX1HR3CHjtb7YF+eBDT6PO2F/AA6NMg
hoCajdlelPzCwFboa6K8LsY9MtvB/rW9ubyQi+cRn8eGgiYCGzGavE2kMEeLUNs3GMlL96NPZ8lE
WQ9vJWszzBFOVaDrI0YAnGSQ3BByH1CVH3PBVxYvZqyN0B+x8kbQSAaJRvEoWqr4cQzoTRIJHJ4z
/QQQO2oIQMBi1z51EEZpgnRwoKAA7srOeAPWLUp1ROtn9V30QAfFJVcWXmperFpbZfKncAz1sjdh
FRpaEAKUHoi0m9/at/xIrzXwDJnmbvsFby/XFpnP+6zQ7MiQYDFpr3vpa5u9bv99Th3yciOZJEae
giZBBkA/Auxb+hEQX5kPHQbuVa97ErHXc1dDgbc22mVgUmEuUqTglddlaNEbquFOY302UhHShPva
Y7gFoGiKNvkktpSPIFBUe9yk4nV0mmPhI79wikN6njxoYAhRULzvCPSVMISEPhbCFOPsjRZV9RBi
PMTu0lt56m4tMrlBonxJtdgRnBVFybBvytoW434pgccPVF20Qa5d7VotBjyi7DNfGweMCqRae2wD
Ff3BHqyjhrHUp6wTNhB4IWT9IxiPjOtRtmmD1SnD62L+RWctWuXb9kp5foLBLhBmAb78WReymlpl
lKIJmwrV4GW4ask/H7VBr9aCABjVNYPmLeOJsTJXSmsiRk1T6ZIocrr+KY9Mf3sd3L1aWaHrXEVC
K7PqhsQozk3jSwqi2+HFmp63TfA+qtcLYfzPUPpyISX6CIV1GJrHqno0w+sqPUWxiHedeygYNkDP
TQEZH9uxaCEjH9UKWKNs5des/JBFLBk00nzy7tXfZzImTdLtAXrbQC8qv9TK6yMPOTualYepvuv7
H3+ybR+LYc4/n61SAkE5GE0SSdlp6fc0N987+kGgLO+xogjaPXxH+DDHOAJKWUpZUdxDpsU7aYh3
cl/vsvof97jRUJcJoMGAO0O4nMlsB3sZEyUAkKOejOs2Ir5EWkEM4i0EDVfdwMe8BtojJgRpQdyV
UoAmZbQYBCV8u9kHMVg/09myBG88z99+jzAY4BzH9xuT9hV9qJhdjFlZaVFvp9E866D32/YC+mtZ
l8OEIh2XRZcH3ziX9zMpskpXUe90qjbylNFfkspXpyNaWYK1cKBFOBqkdboFHVi8fowDkEmTk2mR
0OSxhmtjGtwZHCNjsziDLt0savWlT2qv6GpPU9FCCFRve6G8KIFpF9PWkENjGItZqJmnIwgOYR5g
i11GSYvSCEiI2NVawJwKU/BhyvWSlTnmjSgTgPEtE+bmOfbRpgG17YzhYJEzcr9IbHyWYnIB7WOk
zpfnZ0nV0JcyHsTsTBzNmS2PULQPPh1fUSBGCbHZmxM+CmTBReOFqrVdJlT1tpRYFYHd1JL9oglP
Rqb+MHtoOQ4JpgBKN2+Kq+0T5HuQhfYLRvZQK7GZ69BD9ydOWnxQdt0xADuXBXKm3Hoopxe7epHk
N53ou670suJJYJiGwk+X5G/DUCO83GS1M1oD9cu/PtAxv7drnySvwxD0fKz2gSeCdnB9Z2WOOVOI
iE1JNMJc3fimfhvqD30viMbcL0p7ZYM5vzJS/vfUjFdSc7TAt00TRQji7lp3cYpTaUOmtoXAt3ll
+ZVQ5pvbhqJidCbuAcZt2UmpSkotKRrwlBYpit1LdId5OjCw5I0zD8r3sE+/QLftJq7QRwlbtw5s
hwSxOwwgW0hEPPnc/aZDW3AqaMqyfhWAdHeYNPyWZuyOptG4aTr4ahR7227EMaMASYySC6ZxMJLD
hARIR7Vmm6NEkc9fg/xbZEIiVxNcS5EN5lsmsaus7XrYyDLLWToF44qYuxvNw/ZSOLf/YinMTZSq
qkpCtDKADY38oCFOENqHWp3dZbEhINTf65nxtG2S8xYCiECA90INFEKJdOXrRJIUqAFXOXavumvT
b6b+sv33uUta/X3mfciNOlKBD8GSwtKPav25TowzeKvfF0n7Kk/qlZ6KalYik4xDhBodrO+xJBwZ
hMx7ty7e5sQ3BzClB9dFnfvbS+Q6x2qJ9PesttBQcqUwM9jDDN+uj1+DMHey+W3bCP3RTKxE+Qaz
pUiOAKPUmLRS0xu5m8cSsXKxae2j1A8RKOPdsc/M95rMxkMWDYMoueB6x8oqk1xgRkBT6rzCVnqt
hXcwPSmn6hQ9F4ujO4kXXRd7oY459/hWNlmPnIbJWFLYhJ6m03xJCbDLy8Fw7a/ya/Aan2lvInWN
cKcd/qBvcLHJjLPGSqOSroXpUH/tx7dgvhkW0WvLefQubDDemdv9/5bXgZRLcwo/vLLuvoO3249O
5CQklKIPzie/scH5AE4YfGCxHZcqhNCqTX6foOwoIBoZTobbujaKqmDbP247KfcmrIwxr184KmGU
UBBEsdzIwEx2V4YIR8yrwihQ1/t7QcxFyONoliTz94IUv/8ae8NJc6lP5IBaSEdc8u01cQ2Cz4zm
8ZSpl53jwgjrLI8m0ob5qvmiggtJchR83aHiTvXv6pdQNFPF20U6DUylxAEm+c1avooneV3bADkg
ZGpWeujRtdKk3ldD0btJnZn1jLUZ5rHJ865aNAVmYgDdckApwHdHp6cSXcS6xMswIa3694pYIJpq
dl2zzPQRcAeX5tPxlY42DHHJScgdyAsfa1tMlqeVA/TZR9iinWjFBVklNWe8pajhKk50akFaLwMH
OR5EQ1uCc1MZ74+byNACukq9vleUB9Psd2XQuNvuKDg1tmPQQNVtzuipLfZTr447jdyU6VsWitye
996A7d8Gqg6zWpbKhMKmq6ROqvDeWBg6MMIfQwrGlUNoPs1WIbphnOojkPMftpiQWNQVCn8aHtB0
eB/TH1UCdfBfxByBQSe7YHgtNG/S9P32RnJPa2WUebXVyE6y1AKRL9GB/QUnRAf04DQe/p0V5pLN
RqIOFbWyxDY+h5WTqdeemVQC7gnBYjTmS4oEjYYBdJrFyddldlrkYlergqVwGO8QjnR8neLBUCB9
zvj3OGoGQHRwidqDmu91dUwgDX7s95EfO9EzWF5G1SGg+C4cIRaR10xQ6IA6KjYaKkTsd41S27EW
Doj6jbuUOyQEJwongv4LeIS9whFdZZ73r80xeU/WL2gMUsSg1ByMTnf66RRZ90twHtJQcKGpB7Bh
eG2KHu0q2keGnneNAlPZkVJmpnt1Hx2IMLXhmfld9gYuHKTzLG4lIjna1rQbk1hPtnzW2vclvwbu
0gtTvwYur4hetz2ft4Vrg8z9mvXSVJaMIJeK0cSSTrkV7ob5RyovLlJ+Z9sYr2tHaaGAedcsKrDF
3DM9tQJo5Uh4pAF6X0Az4dv5DuRGGL5vdo/ZVbYvBUQTvBLR2iRLk2g3UyNVMUyOzgQKtwbsFqFn
HeW7ATA31SlvwYvii8q9vGwEVlFhwH9Q7GNByN1iRZ0c/rZKlStSL9Z2IWRfaE9XC3coKQi2lhNa
QApvoziEvQWDGLOzxmwWUTnFjWMXoQO4JACQuYfS4vYB0gvF3AJUl2W046mgKATSLm9B0weLJdHZ
EUN5W8htLCpT8sCPMKDiLcOguPYJ0dIZjYURQaD7k2ba1/lNWPYYUG+dKkl30Yx2PwClBlD4/+Xs
S5Yjx7Etf6Us96zmDLLtZS3AwWe55HJXSLGBaQoSBGeAE76+j2dV14tQyUL9OhdpGekKh0iCF3c4
Q/iVef0nBzYWhtjjVdwFsokfDre2w32QDq4MXjB9YqiQp6JvpmNG5nmN35Z/ca598qL/st6H964j
qgHxGPOH0ZQp0P9rtGOti4PzjWOiLUZwGtwvDvBPHx70gABiQC8BR8OvD08tjXLEAA5AyC8GRJMh
fPhFkPx0E/60wodspJvABLZzrGDJDjCek5W5ABp8dR2fPqqfVvnwqOwsxxSCY5XRXw9l0sPeE0Zs
bOm/eESfnWa2+dNCH56RNUjL1PJ6w4wCVoNFdcTYZdiU1YgpuVQFtTFuuZuH4kdud5Jq6CpF+WxC
Xwwc4i8e3lcX/eH9HiGJKhuC/RmKNBC7cHizzX1V3P3+/f4seYBACSTkr/xPCN19WKaXEBMZheoj
F2JKI8YDlg8DtR+kOAT9d6C36dXZrjLzqHZH6kAAj9SrnD204mCrpDO+CN6f7diffpuPsXtu84Uv
WuJJs8NoPJb+F33gT78fibNzVZIEf/fDTtKjo5baH1AmLlm8OLcNZtlf3NBrtvUxYgJG+e8lPuwh
BmiWDiwsIbeQZUeTeVyb9z5UUas4T74yCfl0x/682ofHNw4thINcrBY25yv1uVtB+FWtgiw2U0zr
0i/LuE/aJFersX9dHlg9v8YUMQAVX5Dr5SVWCiHONIj1jXv1yfwLjKXvv7idn60HT05MewDtAPbn
+vlPaVggfQHTyr/WC1agdqdhom+ugPVrtVgA/PX79T7bID8vd/38p+WMEKqIUC/voyLchNlRGV98
/6cJESTMrir6OLhR5/y6AGBtwmCuL6L+Uf2l/e4+yekvrS/1DIO4OIzrx6/IgJ+FElBfEKswxIfG
x4d7OLAMM255BWPDQJv9CJozGWKv+bJevL49H7f+z+t8uHmDk4FHIVwRqcd2M93V+6AH4vyqvd1M
sMhEzuemDcxUv0a5fdbJsCF34yB8/0XH/pCnuIO5DMGsIT+3Km8HCO24wAcaq3r7dQ3yiTudYyNU
mhBpQdj8D4t1Q3dBaUvgYWD3Gat43Nf7awvvik/Ey5daJwsRE0IOoLDGVjJHc3L1jx3gxCFfltVX
YMnPHi5gSBgTwAXTh5DFrxuKOGzo2gm/DSAAMTgOlJNVFx5b4ysE3mevBioR69qsxEjn484l0qpb
iBUDe9zCcA+sM0t8cf5+lk38tMLHdpRfycko+rqPSk8lMyaB5kxd8vb7N/z6gn3cpHgTfIC1MY+D
Hsev96sq9eS0vAavLVSHfpabrC0p0Itx1omoc0dAPsmqrr/CYX76mH5a9sOxoGq7cMOmaiLu2iel
FvCeQnbu1BiZhf/8+0v8NKn++Ro/BBnmwi/R6YC6wwl0rpJ5PWIzlqd6+//RmL/qmv/rZmKy+evN
HGtl9krCgYZ12HxyDRxeZDvvv7+cz7fFfy/y4d0O6mCRi0D44tU28OvItJPB+moI/fvnA/rFr1fi
5hXJlgFDUXixUdFxkMp2hj56IJL8/mo+DVXQCgX/F+AQ/z+UHACnY43VM7RMCHkMDfPG6ME895ck
c92kYk1sEJJMSm3nsIicIE9+v/4nF4p2Ed5gH4UBEDDXu/3TCddV3Bk8jUI1z0Cda4xiO1jTJRvI
0TL8/zkqBM15oF+AT4IL0sfqcShhGONneKE7Y8/9b1n2XLCH31/OJ1EJOEwEvyv4E5SID1u9H9yi
1t21AgE5kQfHIMu/emCfZHQ/L/FRyswXplHpApWbuQpWaHmu67VPGTpcVyrTV2X9NQ58CE9Y7AoZ
wiUBpPQhPAXBHIBsC+S5Ci8e2TJckZsE2croNsPyP+9O4sAEeMyCiDZ25Iejo6xN0vnQcIoCu15n
poyU0BHv2y923Gc5D9bBjBRXBF7Jf9QYTqjm9ioTKx6ufjfDqgZ/4JuIlmO3KZP6Um7zu68i02fb
3Hasq7iwCyrBx/ZIFpQmA0QNjhJVSTnMMvxdAHmSmXH6+w34Wb/JQaPwWmHDueI/DuAWmiSenIBa
w8Ex0E7zXUlQqQV6ZVtZXF5Zsl33XmIa0IcWDfV4cOGvNwb6BAXLpKiaY9F+xRH/JGRi8yAyX5Gb
gEp9eMlZU7HFrYE+lNVuMhPV7yVLv7jua9j9sFPhZuoASAJNfoixfwjLviGrhWSAfA0tHHbZaRkE
lRlYGdVdiQfcVHc8fIE8MBVfLf0XI/Z3S38I1jIHCkuX1zfS2Gd2S5v2jVhGanIRk6GLJwsKIn5O
WXG/VK/F/FiqpBrw/5iEQ9lwbB19KwOZU6vde7APc8u4dQ6FP6WiPdbiNuDhE5J3Wvj5WVtru3h0
nUtmXvw8GcaBlhDn9cjR6Gi/mLEbPuv6uZu+Sto/eYS/3N4PL6epOCxBfVxjGPLbsiJ3YItsSCe+
yBU+eU9+WeYaX386DppQOENeYRkbnvOgZtMm33Ij3+qlOf1+w3wSqX9Z6cOenETeuqPoUVqxktrW
W2b8M1D/r9f5f2fvze0/N4D8x3/hz69Nu/Q8y9WHP/7jwF/7Bv0J9V/Xv/bvH/v1L/3j2L7X96p/
f1eH5/bjT/7yF/H9/1o/flbPv/wB4EyulrvhvV9O73Io1V+L4De9/uT/64d/e//rW85L+/7nH6/N
UKvrt0Fjp/7jXx9t3v78A2iOn+719fv/9eHNc4W/t+dqwmP/51f9++ffn6X68w/b/3twZQwi40A0
QCcX3zS9//WJ+Xe8u2j9wD0cVCcIXP/xt7rpVf7nH57/d4RMIMOAIwHlBk9KNsNfHzh/D66HOSBs
UPWAOlnwx/+96l+ez38/r7/VQ3Xb8FrJP/9w8M8vQYSAwgjVvavtD1pPOPP+47izLGWrXGL6LHzA
WB6KXD5DvErAAtK9txFHWTPTrCMUlrzPCwtWszCKyJ7tgTq8oY30+m3lQv4qO7sYiHKnTW1D740m
TGcOpQLivwekocop0r5tE97Ot41TbSdFHgJ3iRl65uDspXNPXnUdbJqG3GCGBiOTm4pDZGroDu5M
orIgd6MDWroZxNbkJmXnnjx9O9S7Afq+2u73tVOfoQy9biY4Dkq33Y7tss8I3MhFUVBFGOZ+T0s9
rWDS0lJIYD52s7rYxZ1huKuGMwQQedP3clWUbLswGRWtjJvFoBnhHXWC42jJtJuBNqvg5By+kaM9
8DQrvF2DyzfZbZGfxiY8qXbYVou5gWNYROqGel12E2L+oDAkCMbmQadtPVJWksjXcl/1Iu6kQ7O+
QHYB0NLIk2ZkseEGaybnxPeh0S3B2i+rW8BVVnW2XSx1V4P4Mmq2lXBgL/j0AgWHcy496oVi0z1Y
AEpExTCJCELPYOAOKeg5sObokmBp75bQhd9mW932xZKKukRPtVQ3OewosgK27n4Wu6KMy9xJ4VV8
am3Q/Szvyc5VisFApkcZVyXftPApiFpwXkSpYzCmqGLumZRPArumHYqo4QA9A0SplTegj8toEfgL
2MZoG5Ue5Ivt1AvLOzFiB5S9jMjUHSDqF6Q4N6kzkbfGI4lR8YuDq9BmEWeeCfuA+6H4xly994Ni
043Bvew5QBoo6frhrPwgAfArIoN8aXJ3phC7vRF5E0uk+Emow5gF5W4umi1QoLd9Xm6cvkgWMwqI
/sY9duNJi5YNFVZ4JEjB7KC/gxxH4jGVyNbbmgVsUqcprkK2K5zn3qtWXTnBquG5leJ7MdcOtcdq
21vG2nAcqO+Di9xBTsPO+hVAadu8OHkTFGUNHkHxYmc62Q2xzH1jAq/leiwe3VSPXlJJBY0PAp5l
CNypUt59MXHa2Ow89mNc9yByFXPcVDzSolu5M4+9brlfun3OpjQYMky6oI9f2zpROqNhC6B08zLM
ZlRLHTMN3THDKI65cwllcHHLZduRUNJ6rE65PVykZdxOfNdl677qZqQQ/ibkdSKH5oaLcjd0QVqU
/TPojJuGyFuSN6mE1Efpv3mcRNABqpDqsZtOssfKH2vqQib+XBAjnbp+k3Ovp8qGG+ri2dD3yvrL
jGgYDczZhENiBsulUTxxyLh3JCA3Ek/W9MrYXeTWUuQoIU7DoAEnSJbYfThT2XuPTdWtgynbGCRb
wyDBpIp/t9sHGRRwQCkSgHkeOh9kozacV3A0Wxnmg6+NnQqPwibgOdzyHsI31bLvHOfQ2JCrLKzE
cNA6KtZBmZ/Q0IOrCHTsDSd7MQf9pKwsyv3sPfcxjphGyJzPcOiA3OzBY/5F+d1Eg25ruRrd/Dq0
4l64dbwMb7xld12frbuQIRf2ZCSzPmlcs0lcOzuHTv/MSwWmSuffuE372hWblvg70zAERTGZiEKt
l7Kt6Th4T3qQK64k7IrMPBkdb4yKZVjbVX5uqriCqs8unOA+UQbZvWL1tuveHCY2tpAH01VQndh6
vfVNCnEXdvJEphw9TzKe3BFyl6JJ3blJNFzri8ZMgTe8F0V7WYbytNQ6wQBiNUIXrunzk3BmvLjV
Gvop1FThuncStxqfXaNJC2LFeedEBLIazkBiZ1wi01weCIPwalPGPmtp4BTR7PTQSxzNmD8oB3IO
vs+NGGDDtxpOBVTozowxj8io2Y15akA5J5ufa0shADfboXups7dwNKMMytYSL8JyrqezEnyFmWVi
GH4EohYk2e1dZ9VbE4RzH1EJ47K7qQt7WnWhpoW5EzqzqVX3HlJWIDS8ZVv2j+A+RHXxfURkg/F9
lCPHXRzInuVDXHXDapgL2mcDnbTcztpb+V67VzOkhiEaSt3WeyTE2HeY+BHZb2dl3/ejHiBrg9dD
hy+tv/wQnnMjGxwMgKQE0TgBzMkw8nKxlQmgDzh+/aidUxEQGS0Suq0V22Le/K0CgsVa7PWEyBba
6FlM8QDx0G6xVnmTRRZENylxT05e06ziN9nVNUlDvJS1nJK5f3KC5ofRlu9QIHwspvqdOTWdBOSI
lOjuzUVqauTld6tvt32J++icGC/Bm3JF4vYLgWoKPG5z9dxk3cvVCy8m2bh2OYH7E+5xG/CNnvKZ
VvWTM+vIbuqdqQDyL4zVVOEXDvPLRKzVDCKF7TmnPjAPrJU/hk5BqLm6k+wseFbRPK882rF2Tsx2
/mEaxYEvyA26/HWQS0vLflXly0s1PbXKjxdvxIDfTl0JUAODwcscuIgdxVn4UHux6oepiO3Oxewy
iBGGtk1x1GSJfN7P1JTGs0uggi3Xeak3mrHVVMPcziKCavlaeyhiMq9Lm8DYj02GdabEdqeI8BzS
VW2/9Qj0nrN+TWYtI3fMnyuzTNpuOXVLmwAan3LffibK2tvu+E3b4sYYUZoJo3kwSmtnBsVu8dy9
W1WxtHismjpFMPVSEPNJVFkvkNNitOngbsEq6nleFauuyWKpCInqzF/77rzNHHRcWh8AhCUsV1Pn
3XOer4O62dZecw7H8tib0PqxqyMj/RSDdbfPKh2P0M+l2lA7lwXfAjWgyXEX+0S/ZwaI1pCWLjaz
TWBfaB9Q6O38ClYUnC1wfS6BLzLkQIVZnq+BnEz39uBWlHnAfRYetYr8HdJlmzovYzKRjTudGsYe
+GzHJhtvrK5MVIdtXLiYbOrGPkDNCtrZ4b6wqydjaC8dc86Ym3/PQwGIYq15cg2TcPS++AbSAGxp
7Hrks8gjRsgauxGzeFSHl8klERewDCx5ZGJ8VL37QbviAY9c9W51duK64M8+E1HSBdqacikJauNl
VZn6KEvr6Lb93s7ZOjQWXE1dPMxeluaBd1tCK8vIkjK8dIu4eHMQ+bm9660uHUaoSEOkA6AXBBQR
K9wMLc6db98MVXGBMzXVnr2D3Mpdi4NEGixlZXioK7Hl2yW7N9Rq6Pga7ZNT59p7o5TxkC3Ztpm8
iDe3KMCeXLSJkpBlqY9UivTV0XTyJwlRfzfI31CgyU1YtEkwEJDxA9CEpjQ0KhOBpnlpbXQwu4JQ
v0YDGsewV8l0YnJVOiRpvPY7Xg3Siwv6pC+VnDFZCKbYAKXCcPXZanWXML+z4xCeE9dfC6doaSbm
YGwDPl/Ctrv4CtLno1bbXDix69RQphjdInFkG9cWclftLEDpwtWmG4w6GnlaVzyjACmvTRPQP6IR
5AjlpX9T4YFv7LkVUaVXROclrU0QcXKHG2vpsG8u05ieDfHSWF4kg+xcVjjhA7I3WXOCGQc2QeOs
WAnkvTMnpR6ToQa0I4tnAymuBHk78d2B9rbkyVAi656LV1azF5F5W2EtC+XS2E7lqHfzAghFML4V
IoLU30wZ6e6H0ssS6Zj86rYeScta1Z69mS0LsxgexoORI6CRIbHsJUsyHL5Qe2S31jonwaUZDCOu
FAGIYHjviBmNEqOi5WC0yE5iN4f47G5i2d3iDTQYcSQ5PzocNwzCG80EbKQG77ztyMZDzKH+ZL96
yzRQK+hr2NUBM9nNKyuXM/zqHsNc7NQjGerTooptWXknjpzX7vMzCYo9gIs011cpo9cRoETCLsbQ
bMvJYNEsjY2wbRwFWjoxczleooxtXTOYH5VGZhoI2i7OtrJ9CNJN/mphZRwoP+2c8ZE5aPegzDJ2
Dn4EGV3CR74zPHgBYjCWQhMGh0C3VlUNYddRbY0WbhSmVs9u4SIpX7Y1l6uMoLCApgSZp6hlQWrn
xgp6YVTNYWqHj5Yy0jF8nXW+F3Oi0TVN3EA9CI6MaTaQ7N9z1wQfH0Ciq7ZeLoxYVtklN/Va19Db
ZCdzYQLbUJd3tq+bFNXbvgKEdsib+7qxUysQTwK2zg1gJ0zcteOY0cIqzm6oA0qaCSbrQXEmPdnl
meun3MZeBltADdsOgnzgzzBv61kvugb9RGGANc/eplgebA3ceKGGBLadp26+pvl55KPItZ3uh2vC
NSZY54hHniKYDXGiMbVUlzKzNyrMN664V4GBnM/xzsMoE0zLVpOCqpIjjsGs6FhBf6Xok9JcKLar
NFWah1AN0q23F352V1Z6Iy0b7Fd/Y1oGxTuI0QbOsuuMxUM2rIl14/YPkkdW+L54eAFgxvJjGout
04kdw4bTNvxswNvp3X03HhqpqI1IaDMoD4LAa3rf+hIPDensUFUI4nnsOeT5mnXArJtCmjr1YJwx
jeeORMR/QWN2S+BjnA/Z/TLakWHCVWNY1q2F5KAcQUXy4jxLFhDE2zy/b0C6nCyAUcRykzlwZw36
e4YrGCbgZISIA3tHsKk0UgtPPaCIphBchb/Qm+OFK0bafTd7d/mc733viogtrTFmmbdDYlDGXYcE
zOIIx2Pco/ysjWGFT8UbJ7NaF4Cz5uJlEvdOPTpUjcZdZuYWtfWm9UyBXJ/FQz22dKrfCIalZTjt
qs4/zo7zvWrD4zRXW2ignSuv3fXaXqjXdE+WBKMa3ts6s3bj3JjHxdHYDdWEY3DpsN/EHNVo2MKY
Ztx7hQn6IVvBPOHWFhgr555zNAN1NIeGxUS/teWyR4fyjD6RR0OTf+ey2Eg+HYbQTKQ9n4bZLXfV
qF6yoMfjrsqZqjzDYVAGW1xLbGZ+4g916mMyQPGvi2Ehs1Xua2HreMjbTen2597XsetpExl/lVRL
921szSefF3Gn3NgySpSpYhcYzppLjgK2S8tQryxfr5vSvYcz8kbdLlWoE5OpYzE4OwvamGKeIzWq
xwrdDm/Gfp2gC1U4Xmz3zpN06rWtx5l2Jo/BsDp1lUIq0R/KHEGIz+quqTXAlo3asZDvvGmiUrlR
yJZbpYSg42TcEiQE1EAySL1MPE65fc6WFimP4QOXAFyjlRsHr8YIM8j5Fv0BNw4ku4QwQ2sBdM9y
s6DIvMD72OoZfCoM/bNdXzULhf/M7Qj8w5q3kCQayljny0DbQRwdODXO5UoWdYsqoYvrotyaYWkh
RdvJpnixJ3K/INewhUhkGa61hcKfl9XBHTyDEp4BHFjdmisnY8iltXND9LAeeQ4hlfBdWCJ1ddmm
4O+tJoJeePPml+WNE4Y0kO06z6/Ywva7JZe45d6DU8iVP+HEygNQLTpBi+UtM824bYJVY+579WzA
RGryjVPYKxd1z0OhA+xjdMNy9+oJ76qodqyXQhgbqIRnEc5+ao6YMOfo3c3eq5xVH8+oz6hdDedQ
9ihF7c3gIEJA/OOAgd2zhZoJyYjq13V/Z+c29ZwkV+5BDjy28oe2X+KiQDByH0EsU7RCncM523ce
5VUOvMq+CPMU6X/i57jI8rFl31vzWyNG2ADz+h7yqmk/NXETztFgwwg7d02knqa1RIjWXjqybeDk
fdxkkL7klWVTd7j0Yy0Sb5SnzEMB2HlDorzuYJX23pPd3TjLfl3Y/tbiBo8FygnTajYTE4+ODI89
+2Ygw0ExblxEPoUpb+W+ZOzHvOnQsTAGhghn2ujfCX1y7Pw1MIf3oK2Q+xRulviFiBlH3IJVZWSQ
Ap0fEtClXeBNmesfos/Q6HP2Q3uLuLxWyy1g4bHRGXEQGOiyopxGd1UHTgxZAdqT7nbgPmLx8oz+
bWLh8mbsSGSz5FIs2UvZyMixqVPxrQgycJ5ThxhHNeTxMOYH4QVntyhvKjBMIbD9VnAUvwGymn25
zHQsrtpe5riboXQHXR0P7clOrVsUNv11NtGhVlJOibwW+vX9Nzzig4HuQzmOMQ/CdBHNDjld0ExJ
VzgrDk0M1gSR7SPrr0U0YM7ueYcsqwocR7daw79jRBrRxUuO3JK/CsT/Iu+P6GgjrE2CosLs4nKA
UK1p3aNbQyBPg4ogM5Nxam+qcE679jQTjRZkhj4fjkLBHVqiqdFwn9OxrYHaHNHDOVbGDLMc992u
5204I/f1hfBpJcSBoadsL/PWkWj2tuBTgBk+guuvUzgpv3cBkNBTPAePgWArfR2fGPaGYEmRV8lE
gHR3yT1EAiapYpDQkbiAFpqptbjhGvshyf1DhzpMifaWFNDaa1FdVsWmkc7aRK7YwfMm8GKj3Y/D
ZZwcwEAhC16ESFeSsYEVVLKIfhPCqWago14jB4uaCVjGoU1qsea8prNmsZqnOJR21I6MTvzqICgh
tMfQUULEyQuKCTqctPP17DtRbcMw1DXSORtWGqP7zIsnb4nlNRNB48pp760GI1I3wViNBuZqNOuk
nx46dCRwoq0c7qPIqsEhhm2laSRmfinhnOOrtceMXWb6kTUvVAJn3VfTaoHes3k3YNmKPQoFaR40
c5G2x4YH7bB2jrzwBbr8UVFDC3YKju24Y8FtWcp04RIpxosCUaL02QyuUHXooLIzS/uSl5BFqLsD
snPd1kk7LitzLAAbXPDfLDGdOa6FWJW+jb2H1yicE2tgR8v5IWuZGPwsi2Cd1SRBiRHXgYQxysW0
yD3oEa3RIFr0p8mRqU/8FB35bZWH61I8dsNmvrqPNSpd0Mfm+6J5cfWNoS7dIA5oda15ectlueq0
CSSLPisTRqI4oyafOmYAT2REZrG2Rx45ZvlUB83Wnr9X/eKvrEzskP8QaGQ68FxwD02Nno6uz3Pv
gTPn3E6GuGHC2bOJxaw3oKNpiTACwMXeZgW5AU0IqradfLJ8fuN2ph3PA8JRu4hXl+DIz9rGoJjs
HFidneE+GnVodfVIxpwlu5mEZEk2ZO1WLmhQGBgAta4VESCNFzY8j/kU+9USUtb75RZuJtij12KP
Va+TD78VkOjRMoQmNcuW9VgVSK/Cxd+jTFduyajrq1QF86rH2ENjaqQXKy5ak9aePtUNm4AKAKzj
tapyGs5joovvTaFXFYPVGsJHphSttUzn8clQh2Dq0zYQK29BpodRiUPWjvrW5H6q221YrY0QnZ6K
WhydgiDC+VlNV53/g69OwXfuPSKN2OSohEY5pw1vW0p6oFjRCTCNbKU1pKnQWSrKOzOrVqHVxX74
zeqXSLRWkrUq9jAlGy2SmtOy4X6BrmZ1rLORZna5D+pkwnzK82kmgobWBStiDUBGVJN8oZXDu6Q3
ugMHkn0PNcB86xnOQ+DL0zhNKDJ666xFTiV6h1vtwccFKTvEUzPMryxRIo/EFrcsiWZeryVmPQSl
o2/AKou1wc7pywcy+xZaCYZJWYUhQD9OBUV+lUdGZ1ox66wBkmlTGyuYnUd+1o50KSy9Dopbr64j
T8/NSzMMccD7Zi8LD60/A60uVvs07MVybi6DR+pknPlyVwn7PNn1yzgjUV7kTNbBkPurccGjB8Dq
duHX1BnKDLTKABozMszI5qm8y531bDfuHo67Lwvcxc6saOQtc+4DZmy8injvkMg5FGHZP5GpfMhd
7zWALd0orZuidTLcscKgw9KcnUEXt32Lp23ZuCWh1z3PuZBrI1D7sBiqG7j1GNFcIL6VtkLnViGz
MNhd2DgIi3alEp6b3yvZAD86jUEUoJW/zWdJMfE/hKXXx1zpJRn9ZoqcBgmxPi19Ya4HC+W4w8cX
zxw3yKSnOMvA6lN+1u+HDINlp11BPfGJqRolfA6T5Nz+NkidINeXcT86mIW2CpO5sqKAJGJg2qPI
DcacdmoIo05OZ9fsWSQ2oSR1ygsMX3J7TYZyHdaFue0si/bVEGyqcf62WHxr6WyiOQ+tvcy24iC6
cYg6YchEj6+uHeZRL10wJdQbC+qdNEFNNOt6lakKU0iFfF3kFw4R0JjU6JHCsKikwPSUiT05x6E3
83RaPLzF/X0etv0BNMSMAvKSzFrwbcGy1UjCN9NpkYi1lYCQSc9j0x9PlVt7aFPWBvV1+z0nS76y
Oxy2sxzPGvj1dFmuJ7Y/XQGmIVIjkoW05x22YXE2FHIvp3OSuinoCNHkXW82B9wfOA25mRU1w4y0
VjVWYnOjANpEQ0kRulXbAo9bVRupubEKXPQKOxtQ4DlDNwlWoG+WxqHQTX6YFH2Rzr5vUTKl6Dp6
ceWwd9AwfGrJRu4d71ChnJUtHHHkwCBKU+MuYe6JKHansdfigKE8nmBMQpZ6STGVCqOiNEC9hC0U
SldQRmoIoQTAp6Atj2EHy97HolKHZrDsNBifFp3PP3K9h17Fyl6aaldBoYq2PQJJsfBEWZWk1dRP
qV9mJztfIKFcr1pTws8c3TJk3ahilrBHGwua+0H9xq/JUm8MscQ+TjTSZsPsq3Wril3tqSBxFfhB
g4tUBaEXleBzVpmwwbEV0h237eCtFO7hGtCufdzIiBPCkB+8GhoFcqVD6P9H5vJ/yDuvHcmxa00/
EXvozS1d+PT+hsisrKR3m+SmuZuHm/eaL1rSSOqDA5wzVwMMIBRaLWQpMoKx91q/dTTftRCSd9nE
ZI4dFdDHBUVhuEUrcgAX//L6+kPYyTn1xlM9GMNt0esPYrpipnI5t5ni+kWRL0FrIwjyAK0MSGLm
eD1o17rxS6+qdutcvwhDLIdSVZedp1MRbM33OLG1i77E1oeVT3zzkW+B9W5b7DVh3kwgUbbKb+gm
Txu6hLOdKrvN5KxwVpFEZL0+OkZXc3VyIaxq5cZTN8ZGs7i7DsZ6KXINbOucgzAGZs0DL5fsJpee
cbdqShYBS/bRzD/6Zut4+zydy2gGVwqTJKtPfbcGFSZgXx/MWAi0A3Ph0KNpsIu0CKoPgwWQlTYb
hOXIHlVye04b+gBja28Y4+2ArLKZW+zR4fcwdKn8IBiBFX4lPDZ7kdfAZNxOB7XW1IAaOVTSHAJe
1bYHNflV2XzO2zTFttcsh3x0fXvqb+SihkqudYdxsZtQQeAGF4edW/WueS956dcghL4hci3qRRVN
uVGHntHZIPuvjXroeGtvNY8eam98Ljvju3SFEuhC/eyLGQImydvYMH+XHkANgbZRZ07vdjVF4G1Y
aJ+wAlhHt1MheRrt4CbmITMHd5dumxnNipL602Ar+60kRZbDG8NaZ8VGpTj36bo592Mif1avFuHo
idTXe52FQ+tOc9Hol45YUWS9pMd5I3bxwdwN87iwEawrhZh8XVe1fCjMpEBfUEdj+UbEz3aZpl6/
oVpxisBOLX73Sexmoz03tvHUp15Hqp61p9us5H4c0sgt5iW2ZznDn6/UVMgkFtO0nLvrHzYBqmdp
yJ/OHp6TxbBjqSr5vsYaHq+LFao8Fw9ltt64zVr4iVYX+0ZdFARreRuIcat8oQWLom1B1eHkr1tw
PLKxqdjKrxlY9BHEpbdCTKSD32loHrxcYwGGfYwGdQFYlr21U66hUW6K/jVznydmVRAElTaFzOEN
YcyYXM40bwJNzvIJckV3blYN/jKxxmAxLdQNcvntLs5t5nbnYmkhskRTRIqwEj/p6/bsLhTPOO4C
L5W77Wmub6d81A9l4RRRukD+GIVuQQxpv1vSNhFHfEhkJKdWqT+X/EBRqR0CgcFnyvsklcdOberD
pqbdLkuBHt3Zk/7UnHuaKa8b3K4Z18NajSpjds48vbpxujgimtA3+lK1h7jqlM+tNZqbQvu0W2Gc
y9KKeVhOXq+7kW2uN3Y1wiBVGn1Lojm0OVUPzN9JaBJPBdaZlLtkuZkAhm5XK721K2LregedhnVN
ktWySfXrsXeiHjQo0nLm32bi0vGypzJzmbcbmOqM9KGwRFcSyaaao3JT8LH1g7YzMuPBg9+6aE1y
6JXcLzyPu8por4fgFsxrDfLtZvzIDD9WW5VxXgogLrfgcMnNkcq+AkmMOkpAXPpxOkrT1eI8oxmL
ZGew0fSF7wCUqcXGOb8GWkcRfWXlBe3S6XhANjr7q144F7Pz4nlM6/2qP8plye7KkumE81Ecx+a0
KpLVot6C/opwLC6ktnSnx8qwzxS18KR344u2fGQit+7V+dXL1PLgDmIObDHd1JV10Lxs3lX5WrM6
49HSrSxUUsU6MWUGvdMi5vTGHb83J+1kAv1P3nrlGIuwsvgARk3Up8ybJXDlRlCSXNBEKTaPwlhF
WV+nvjLMELq9WtN1Q09VNZwzBF6k3SLSclzWckhYgjbMS7HxLaok0qEm0Z+UBgCEGOLtqKXju6gT
I0gls0uNrgOcnBZnSUBgVym+rGwnXBc7Qjnj3WsJ2mAmMCfK23kMtSU3P3p0XwLPxfPcTzcc9CW3
2yagYrSzIdCXkLUARl/ML860vmtJ+4nP5bXNc/OWZpfbCcSBXqD8ecznN6vOkniZoKENirivalZA
M5m4kOYOq3tXev7iba/dYt01AnzDcYnksjKu96EpYioDHyrV4pAdZezORohwDdbIDrM2e9ByJyPs
CdEeD7eb0e5i2dTATSWih5Q/KiDdsXA66GUyqup8DHqWprA1c3GUhfYmgewPVqLxM8mvpbE73mvk
f9NrlWk/M0E+6+QEVlt14WrXD9ta5qApgErLKtkXuPJh1PGD2Ad9ctRTVYmg5HK/gBakpfMGyI1Q
SNaoCI22vcwaw4zlMieIDJtPSwzBVsUT+wxwm/ZAfTgygJxX3aESC0pAlVOmeNs1sNNEg4RynGE/
O5XYOLOuu7HNYb1k/Wnt2a/cFBussrT6fbbyB8cCO1/56TVDf+pVV3+2jeLGI6J13yx9gtBJT26R
J6++UOb6s7TBlJtMqcJEtmbs9WWy5zU6u7ZJ0oDYjXpXrV2CPKYmc27Sk7BKIY68ysnOKSPw3/7p
n/+OBWk5LQhQeMPODpQ2H+SwN9ZeUzkUWcdKp19PC0m/sWqRniEzHvxUn2NpzGtk54t20FDiKAP6
KlWqF3swsdvkQtvD2NcLlRaTqYmzZ62fjdiSqM2t4oBCRoVFoC68KB5UiOihad6UTZYMwoSAGr21
HAY7D8q0RX9maV2IWMFglH2mJZSPgvm6Hs6mnOaDnhmhtemm35VVivV/qEKt1Z7pwu1Brp2P646/
M3MkkHaaGLt0SHlhW7B6qbzUrmDWnuR66ZOUsEpjO3b9oh1Hp7mY2bgcVa0/e6SFCGPxbqaZ7BdL
Z3Ewvbw7avYSeXox3Xe2PA95A++pwmrPWe7uRn3hQUq25YzJ4ZZogklxtYssDeUiR/TSFqMFjNhO
NKa4F7I/yBp2fGsbJewwx+zSW9qqgLE2BHGm6aZxV8vDJsbQ1lvEGkCvfodyxU+HfIKbM4td79aQ
HYa1Bts6yWNhiqNdaXroWvyy1yJY39hA1ZU8cSOKbxqfdWCMlVJhNbQck3zJZt+71UepMFFnq7D3
+rp3xXze8sQ8LXXhwbM4525U9wvJ/btKORhWzyw+qJ86PnOvUsBt1RkcpmfUzpL7cmutmNE+87s5
S/FvzBa0ePeiqCrd7TWS3NZNtF3JEOFL2ff3CdgE4+YLpZfzQWTiZSHVfz9IKtftYemBXqYPd2Aa
SLObRh32aj84L3WlUuul8i32JsDpJs0fmuW+b1IrdotUOeuKh7qzRc25Wg+0+3AoTJ/1avIkA3tR
qOACZlcl6Qo0LtXFdrF0hSpclJNTZd9b2jb5Q4UMQZG0Q29J97bN+W+7yMJWYy/WPcjTwmCvFMYv
g2YUv5/zV80wfdNQvpTBfpnB/HqRlJe1VH55inG3eV1JL17aMZhbjybzjurOkTVOC+wWbBqoTOD1
swadqfz0WLpgsVw/KQfhM/9XZcJDPuqQRj3iVn0tct+2jUjhyL2WGeTVdITppB7PrONszLhd071H
5kfsbUhfM+xUqdnHdCJqoSlqItBKpwyZV568qjur3kABG3Lkq4MfLkZhEu5GBMUIUfJtlsH61hE/
uiG5koNxYOouUkOE5kKqkwl4TygSLGfeKUHbDJ+W1MNkGrywbhAgNqgy/SKZ+6gVV3qHbaVJuiq0
+BiE6WwRb+NJ6c0llop6MBoN56/h3BfZ8oBKm5ozRN0d0oZV3C5oco3rB2NvgTOY/qw70FzcvX2T
BIXOE1SptwKceyimu9XMwHS3NkMRV7+xI/8ajIVriLD1FO9o2G3td1bMzjU49TBmza2WT+qt/bgs
bljYqAoKA3m23bjJThgDciOf9WqNM5NYZpy+IdDlHDPILTs9k35ma+pe6btjmbhKnJjs0VKXmt/K
yY0z235xk3wKzakOXZJKolVuZmDOnIogS2ehXz2Em7id69l99Mb1WA5qu1O09rMptFvKxwCualU9
zNB+kvXHbkrznKbLnZl68FpacXTs8tCU4p2PqUOCiNSpy+xozS2Xr8+8p4vqsTHKjdnbGyJk4Ghr
xDIFQswKwCWKiuXKsjWSNr/8ipIBVrmCyoqsz9yg9ZoRodteNKMTepnT+8Wo7/SZTOFO74gttziG
M6U9WhMC3V7AayhphgpsKeJqytZgYvkmxe2uya0ZRFR7GXgCdSqMfVoKuK3aZgXT3PyprH6Lsl/9
ZLC2nTuVIfj7chTFl7pK1CpZ+SF5/ZATRYQ6oQ08Jb9N0Vi2ypPrha4zgG/L6uC6lba7huHwBJdf
3iq6fZe04H5uR7TWcNWo64Ha0MWQHbMc5r/qZyTQNS8oGe3bZub3aSD7fb1hCULcM4dZNTq7bk4f
PPNmRZr64Bg0abIjnfnlZpxC4torLdtLuaYv5QxiyzAcaG5RxsAuPAhr0t8gjUJQV5xloTp3M3ns
4aD3VtSONfxurzErd8uhUbAyb05vheUoI30r7Ue+FP7iKp6fSYdHsEGbpxAABbCSl4q3Uzi1nU1g
OJwMxJ78MreDggB7fS2XotspjWWdcrvO4mkE/h1n0jlytT8Ypr7ekQdviqo8Cxjhksvqm3hpH8OT
HWxTuYdQHBvnNhcGR3v/PLYPotiixn7HMg7lN+yTld5D+W6LR61gPOIsVaw0AAvunQ48mtrY9VMk
nxqvetPjeXBDl/1f8X6SCmHVEjmevCvcjfH2WNZ2OOo59MMMBfiTiAcXG+Dc/l5S4JZ62nnJ7xZW
L+PNcL32sHhkVA7DcUiLOKvNkz042BbKY61NkYuQrs+Gw/3Ucv9XTjzwi8sEBqVFKRojL7BRZlfr
09iagWpfaseIPBT+s67fmug+8nfd7COL7RKVUZSk+oejZ0F/VXlje5zN7nlI0XQUyo1rqXf2or+k
VJsjTMjRk1q/tBU0cSy/FEMcU1e+2agINtD4QmbfTTEd3eROju1tOsFELephQ8xLlsSj7YGvWuK3
FPtavJTVL7U95zAhnvki5El2DlSF8dLh9PJn2PWqSe+00oi9DB6cymO8s7KvsJwhe0aRTOTw4L62
U7ovpyRGA3EQanlW1zJcy9RfejfgRSpGmE2KP2BVy9M3ByEMIeJAjVUoDCX23N9z3t+l1cTSlfud
qu2NfDiCAxzx3FzGDMpT2dVze7maKEy4jHyxrt+XjRsSawOqI1uhtDu9GRhHl+K+Gd4a52tTx0if
0CQLAP8t1xM/AzLU7OSxFADAo4qczU0PoJF3Q9UdTVPG2WO1MPT31pW0tkAMZYmQO99P67jbcKte
nfEfozueOHv040w+dpPhD6GLgAtdqa/ir/3iobYaNheyVLtPdPiLXlWQTtjut1HpvHFmyMIXMzyo
ENEjVOaWxJth3I669mX3HBmrZ+wYWULbkKdOqH5X1J8Jwm9lfLMYoTomNz272GZ7WToN68qVM6nj
Ct1FzXda2LE18V9Jtl7IfYn1QfaoqYjBz9Dyq81bqlSfc7PeGTOtRdexhFVZH6ovZSqO7lqdi8Hb
1xpfLInmNbfvJRNqKta9PtBV6uUIkHJzPyuOC1HKiQMXeEI+NDGsb7OPaAjbB5KAMLG4IlLvfuw7
nP4bKuzRoAzHmumH4ZZ20+OCaJ9EqFtQ2rhCBWbV692QZB+qtz675IEAeGAosPRgEeKSmT0PGuOe
Dg6WIyMRsNP6kh46Srk6U3lVvOFHqxGMGnukk6CfiCWv6hbR773ejGwUWHo+nIqpiGxLQbcKx1ES
DDxwxkxyDDwErK1QDo1swjFhv8WaoLTPtX0Evz2NZNLVU3porJxhGMp2Kse7nAm4ls6L0TDnekkZ
Css6j8J8K9dfRZOEfVUdLB160Qi9RHtKxHxSaeRpVuWdDltAQeeicNazg74ZVpb5eZJpOzUrzsgd
g7qiKmiV0aIopwalte1WsbYm0NJNQOjr0TSYIuUob1Rux8Bt9kXXfo4LrMHYXaOEai1wh/ztX1x8
f/fL/as/7i+p8Vd3nIl6imQ0SiQM7CN/NWdWhb52jblhT82XfVU8pxmOmz5BrNUqD2WZv48mHz7Q
r5e4uNami9E5RMt4PPHqmv9f+CtxcPCfv1om/81q+V+zYO5+t1fz4vDXv+r/SfclJvz/8Q+f4390
X07l8Lv+mkT67xZMfuhvFkz7D4tgcFuln/TagEWd9j8smNYfDrEFuJAIyCeSCp7rnxZM9Q8Mm4T1
0CFCStCfOSV/N2Ga3tWdyd9FtzvVrpr73zJh4gX9iwdTw+BFy8TVzUlCI0H3/24BXjsrS40pvRII
UN1LaePGJBBsrLmjl74/5XrZ7gsENRBUrV9rLSOuBzkw1/sCuiGquxxxdCaxaGyKvyVmE5eG90tJ
xGsG/ox8cmN8T0QO7k5ALg62mwQWfUmg/doWxk/ZkF/Q1/k1OcP9XI4hyCYyRW1GZm8gs0iWd6ET
6dyp3+k1QU9kyc06nsSMVLE3UDZb+U+jYhKYYJNLKjHIghgxXAKUm+6XlmhBrms6RdDJfceFYGcz
xcPpLCIuvufBgQZF6RgoSoMWJOkihsRQVMmd8yeNW2FLbPVbMN53z8lv8so7oHDeoRfc1428AF4d
kaw3t2NiR3g1JPMlniAtSd+noSw4GWZu8Qh/3uqbYJE+Cu42ysGHAr7C3gRb77VzyCBYYqmgwE7W
+hR19DSzHl09bQPy69b51hYv8d1UU9FeMn0no/mVJi5saqJ6ewwdXxPmEkxNpQERNyMnsdqHtLQQ
0/xUORZMVTx5q/qVkcG8E+OM3Lq8Nxa011BOc6/V8eRdpQVObgZK1hrYT9A+wUZ8V9MyUM00t746
LzbbRQpFtT6bw3yuipu+TGcSKE2i2jzyWbIbKfqN1zkUSMt/HEf9SjkjM0W5xfBxLvP+CX30FjP8
Pg2L/aLWjFzdliDFda7LQFqx8/GLzqyD8TyN51LbvkXS3ObmsBdM+fm26HgaI9uAS2xrS2Vjdj+F
FiXf3sRmOXRZFzrOk70Y30qL7xA4oY811X3NTfG5srT7ntPdoTRBdNmBIVsKz3ytb/OlgabzyXYy
H0hUQ+SGFBW10erbtEGeWdMHvxpZM/KuvjZMPDcqHjUXqxSGH6TyronDuERNZQmDDUotgq0T1+QH
ibrW0SIbe6fDe64qH1r5xrXaxNu4vcArKvuMIIsrlxcL85CiuWevPOYrkq/B6pDRapbPvlymYxt2
DfPYtMmd7skBRc+821rGglSODF7mc78MdC924sVYWaOlBMstfjXdeu/o8z73+mejWDGfLJlf4eAI
1Ml6saf2SQUUDqCgj/3sAViXD1QWvOhGG7kzc4AinubujFQ1ojTLmgctkNJMY/CwXDMZPxI0a6Zu
X2QzvLqIlZ26f/H0EQ8vK1KurPs8wRZqJuDrmSZfLeUKAMBymHr/OGiAousgL6M5sY6W0xmYFEPE
8NV0V8fYdPUrG7F1fdnUSX9qQt4l6gR36fXvNN/tFuPc99lNpYo4wZLrkx39y6g3O5p6+uc1d/xI
2aR5e8LNyj9LrILl4GcQmwGr+6ruU7c+TqMB752uyHw87UtILCIug+FSmpGSNs9WOrTgfygtZL9b
p+KzLSd6H5GhNhXMPvyR6ld6LqLVsfnebd6tWYo3oTf0LKHts1qpn7SZOuUt1/BoMWmO61s6W2Df
S3luTcLdBxPtw1J9FjA/COWyVwwVC9r8Yog8Mb2XrXpE8Y/x7DqdyrvU3GJL6eVewn/a0lFjPB6c
I+t2Xk39mG1QBIaHpjdXGAvN2bwoZprdaooo94Dy0u95/pAwY0Od6G9AZ81bYvE9rioe9yyE/J43
VsZsqd+US87XwXcxm/j9qIRIsX7GGeCeZHBYYLt/HEF5QxNBemXkB9GlxzRRLhhOUCssCzqR4o6G
ZwUCakl9+BX9RtTjXtvanSGGYyNapHnawVT4PNq5dcOx+1nHhSmyYfXbsLElClS7dD8G1Xov0/SL
e+ecOPk9GwvO+nl7GnDk8GauXDVDwvibG2ZcbqYTGWo9Icvs9opaKgF7CGZu09jQszonMtQ33PE2
IFPZFGcCpWP+v2yI/UM2Yf6Ez39sPNsLJUJb0AwVGZaxgzy+GR1g1lpDP4r8DU39cHCxN0mPnbFg
e4fImvxMTR7GjAOZbrm1WJ40DRp0zDGtL9OcXdXZb8AmwP4ZWsxy3WJOoCR2E4k6r1+j68kF6tjF
rYXOIMH3BnBU1oGbt9MNh7Kyt/r8bJb4ohRNHJKsCLu130JSiCGxjNLclRPi85yIgL5D6dNBy+tO
SuzG0hwzMc83Ru24R8Oo4a1Ud+9SrRosbksSENK0fAAaKuCzbjEJWkjIPD3UtPVkaShPpQrKYhQX
oU4zCrf+OF0hKL2j8gRRbQDf6uZ3uTcXxyzr3mlIey0ym5m1GdJdn1YHvfN+uApu1PbKvLdPSQ0s
nuPVQ7uCs1YzsWXo3mfaDLd2niFsn0Tx0lbJaVKmO2wP31vh3o+ljtR22uW5B3k6FW/pVSiqp8no
59P27FRsFCsRhCZWrKuqJnW5SR1EqFZn/MoHUwMqbaJUAb6frelhU+06Tsbt1LhYpbTl1oOCgUVI
IzE0P22FW8mtBDs7QJuvwE7udCf5ha/cCvtStoGzfiKsQbnEQrAvsh8rTd+6pQoLab+kigHRijI9
QRCge+OZUAfMUl5Nao03vHsJiBQ5TFNE/MxDNel/i3j6eybJv2Vu/J+wk79movz/ObMzxf7nM/v/
+p/tf4hM4Qf+Hpni/qGbJDxS0+Uwt9tEdP0zMcVGRO9ZDvADbA9pJv9ITHH/gM2j8Y8kFboZCFz+
Z2aK9Qd/B+nnUC9k5BPE8t/LTPmzNOCf6UfXrVBHXUktHIshfI52jfT5l8geFS/+qtmejZlr22XN
hDTzbybDCtmVAZuvXtWbipr5a90dN+9+Naow4yCp3N1VS5qMBzEdkrV7GLG0J8KKrKbs8ZO54Gp0
FbntQPbR0LhwANDJHuLAdJts9MuKDpPST7i1FBsPz1NNjkdVVdpLbYOxpfBVzDbb0OgIL4w0Lico
x3w6r0qU0ZAFg6kOp3UyXqsceXKVZvuhS8dQITVrxTFVNc1dlkH8VMZ4Qrx/cUrlUVvs10rH6SGF
CwxUWtqF2hfy/ocG6g4wROnBWbBdpnxJ7R4S/UqkCuPNIaAqtlbsubaK0UK4AdaesG69ryZvCdn/
3ArjOzXH2BzawABhNw1uLEU+2wLCfl7zADbSClA9x2pa3eemcWOjZeqS6netvS8V8QEdYV5+lVnB
2lJvM1TJZ5p1J7v7yshYmQiimPXqvlUU38i2wwiZOXSvjpPFusoxkhLP67hxbxq7Riyhq607e0R3
uCmX1myjNKfPY66N86AtNWZ/CzUim36b7rU62Xn2s9Ij8upX1/YFa0Y92LvCwoKRyK8hhVqqg9kW
JGL1eCPluPPU+qVvxpfijOPid+60d9c3WWRsQ976NXoEmWbrcUo6RvPlJJlduJV8zUGLbdhfiBn2
vVPti/nkSPNikpIwO5CsUNWvleIdLEPdjSAUVLwEo6kfhGPcS3y/SrYZoWsmTOrOTuGpIyg4IVrm
arI37E0/Eqzju9NYRm4D4q/Jc7/aCBE266F89ZrnXivD7ToYFneVgw3IrU9pboVS5y+qbMxBZYPN
GsN+s+xa8y0lxtPX5qtudiWaGBO9kjeflXNVwVpLWKzek10J/dQBg9a646KxRdPBAH2SpvksZX7c
Er/E1FHqrKrjL6xt7BKrv4pPxIDwKfJb4H1KTwhEnzpiYdreLY4rUQhKB+4qDRwH9lbcWur0kygk
ayBKoGoGatFul2ik0xggP0eu494nIzZRTCQ0dEDkh00G5YcM6y1bFvAbzfwYLA1IVHqE76Bpk0uf
7Vjj1SC3ctAq1+li3PqnodN9QoUwmQRL04RtfVRBjWeiWqQ1+JP8NKwPoDGZfOXDvGvrqjjIjC2W
NIpzrWrGYfZaCdQm1/uGUIqD2owdit+eyQRl5EFr6lhFV0QGEDMuTihiAiZx41T5s2rW5lOdjuYj
4SyjM40nL5P3o5L4KhFfEpcEgGenPXhRBUOX9fx8+bGhErZb1BXlacHabGXl0wSCmcnsl2wfMvVy
LZ1sVnYYrzyVpr3HUa+6cLWIF0tteU7xf/JD/urArY0/uJl9Va18u8CBOyFgkM+W1/hWsWHbrM4D
2XRoO29GPnuyCf2tgZB9mzUvWvWj5kRjivfeUR+lXMIKR6llfSbsEVPFBFL+apr24LLLdkxuqt5G
8H+YocivUTkcyRTcbAD/4WJ3M76kfOf2JBKgJVoQKk71o9Zvu6UZ0CeLsEK0Nuj3S/Nmg+GL6sNo
9zqjh7Oh4JRPzB24tYOKB6ZQb5JUvdua+4Ewin6nVoj0md1M7Rk/c6gzyYgboghjHDqkDig7J1N3
taac8lkErXHrGYjtDeEbw3u2aHzX1ns+JkRaGM55fTkm1l1jYP7Dk9bdZ6p715Jbv4GXEw1ibTU5
fmk9cBQ0r02/PLW2GqAoiZeyjMVooLXC+6DRtsouYihrgULSfEFyH5MhclzIhm8KwOIEbmV9qbW9
7OnfsH8GUx6VqxBrwHhedIcFh3bBejM0b60oo1W85vbFxXtR8D8scaNco7pqf82rGyifiO16N8O/
pXN+Vy7eoQKNMI55+at3oxHCZyusXY2YpSYsq9nIUJqzYMhxYSDO4l4McjRWEMsR+jhEsJiX20M1
QumWUUdgSV+/zm7+OKKVtHX8lHr6XqMpgHLJav1g2yytrgatTxGnAT3rvfVpu5M5bsvaiVTtI81+
emCabf2hHuAXLnS2a3s35/e55jwJzMEjy7b09HsBcbzUqCN0bC1cZyTd+JwnA+bb0iGsmtPErH82
5HoGgS5Ks/aBhupNH4ZLVmCKUImcGtr7ApZ7ycJ0hSF3dhaAPhZp76ewqvc//523BWqfrDHlwne2
1GLzRmyY1AsV5EldCansEx0MzySfCNObHpfkOOvzwjuF0nfDPu+J/Qp3GIjSxQZIWE9aPlpVslPq
8mbGn73YH4n2nmi3Sw2R0XyNYx9StkITJuFKRhu409eQvzQjdZwzWn3o2smar2eHr0/EB1VkbSCE
8GeyXIpH2UyhV1qQ5Q81XFtdvdjFG98g0JLBL8ftonZxvhy0JAMXWf1Ja79IEdxZzRjT1wd/7+JV
eyHE7dzmSzTn2BDnZre69AFZ7069BDWr65QLX51k6EYNVcipAEwCA9jomU8WbLq1zT1XlfvVIT1r
MY4dgsUUwCIp95sx7NgF49rG9ryaiO2XyLVPg/LtcbpmpMaM1u+GIw8dFNmJBjFyI6PE+lbjvhC6
8M0GOpvvNEXTbleQiLNgHMQUqvZ7rvfdVLS7den21YDJqy0Z2azAbbtDrcuLRuMFR2n5Bcghe/lu
jaQkwSAH7TLsU+lRA6yde5s7qOZi3Agi4fYsWhqBa+8nNdd9kjwWDdIWS4WY0R/gPgjt6kz7cUi8
T/yET3ZTfM3Tn6hMHzsotTJD9y516WHxJR7YbB4rlwe1blOo66YmGaNWP5hjrhtpAXq0DORFGXK6
ozpWRi3rdDnj3mUrqoM2TY9OD5/XsK8t3xURdLElrec+Ne8Srw8RHc+uuqLewiupkF1Qoc+fGtoY
Gk0+pODJ2rDLMHyZaXquHJFHVee+KR0KGWIE98LdwnRJw3zGjaPljxNNXn6ard+VxC3sTddp7upK
9571or9lesRptz44anY2K+/xmpshMS4Ij8DPvDghSeg3edOrp9HQf1LD/R4bSXTSHExiPaKm+BYp
pyTZIF1PRm7bcxxMp7ZbXAKH30xQahJ/Nvf4v9k7j+W6lS3b/kv1UQEkkDCN6mxvyU23SamDoCgR
QMJ78/U1UlWN+26ZF6//Ik4wjnQOpU2YzJVrzTlmtzzICk97DFl/CEvM2F9SMYwqsp03w3jy63c3
/d0P9sGuXcB401q0xmrGeukM/AH9tO2Zs0PPcuC/mNgnB4SVwJlZih6n+ZeRoJeNnxAE7sOiOvdO
dqmGidZP9cgYIV61OVt5aK+sZjXQ5N+gwf4RBt9lUF6qrDmMKb4O80Ga3TGf242KeTawVEBnhnN9
xyd7HvmtBZtkV1UHFmneAnSTCEcDrTEJ7evIRDHnB/Dxmeh2vPI3dflCqtWhNKa7R30YeuEuATdm
amYFMvNRXWNcgf1dK06G4HeCTVNpx/w8HoBrnSLzJ7GzW4dTvGe8CmIVpzo7higLym4+ZNxG3ZiY
h4GdOHt1WTdmnrlEfpaF8xKXx8VhdbVQ6lJ7r4os26TLdM69l6w8eD5utoKr2yA/R/MyOGs5O1vs
+cDSytfEUSe+cZeV7pPL678KnWY3wmWqemddmaBDnOpjlAxWoy9e05NRGGiC1bofkQRRxsd29xT0
1A+YCwqrkkfSWB+FCXpQifRPilxW+dMzGj56xWwmSV61GJ/oOM3TxlYGcgoDXU7feulTz9wRTlNK
E3nR0FnpOMj9jI+hcn74HsonNvhbPdsvCpksnI9+ZVgTj2L25rco/FtKkS9sjngrHyMMtBWoCbps
OwcjTRAYqxh9TxLebRQBJbV1Gf92J1pgnOIocgIctH4PnY9rx9K5nu0n6ZTrCEdMbPwu0rfO61YW
8/alBtySxkfTPzo8vCm7F9GcyMSjz67DEh067En0A8GxYT+YTt1gQ9SDilN529SZr1CmFNoaUZyD
0n9w61uNttuAeyNltYYV9DxqV7OH8ayjdEmP0xgAeOqvPO3bkrkMx/V1S7O9VPCAZkYqy1l0TFRs
QDtTSON72C0BdClF05AjLuTlNd7VR6/t6R3CkUu6a36FXsFmycbCPhQmB9ONzpP53rm6+D2MEGFS
2sxt2B+TecKjb11k9R0p3FPhaaDaKNnUOhaLofjOPhfezYQfcFGvUxgdmCjvY0WnDQJeU/gPbRVe
o2CTGhw5xXCgtXWwfF4ngJ1tVK4tF7ACRUq+nLzRPmfijlf8kHrvFoelLPzFjAwY93CwSvlmmjyq
47IR5Tfd7V1SZg+xJpsWz5b/2TboE5Cw0NdqCo85MHy6s+akItvIqPt3C7O4V9+UN5XjlVFHGMmc
N2/9cK+owZigpwj4kqbbhvJjiOLtQgMQRTSOPa5qmK979HmBrwgiRStP46p7HSibTZrrEUtFa7zI
GZEZmvqsgmIzpzh4uLpoTszsHZEqmzKWVMS80fTDYNQXDo8z90d5DBBMb+9gv+qw/ZTtyGkp2jXx
gM0s3zf+NTeDX8NC6ZKhmAf9lzJzp7wS87VKo7VrvcoZ5Jl97Ytfbtqwn0NdcXcGHn+7RQGLaS5J
jhBX4Q1lWxlE10aMax8rZlo+J2N/ztytLPvTQqqqz7RiXro9LwZY1E9Pe41wcrQTgR4UWF6RH2Jc
Ywk08a7j1NO2FzegMGTZQeBfPEsgUSlsBheOtxPcmgZRj7AfLJB/0sgegjj40ZuIk8OULdlfZZQd
MxoGJEYPYm52KfewL/ujdlHZ2V043022XOeciIi0wSCGsBPRJHoK/PljuB77stt2pTqKoHlUZVzs
mhof8mD8kip5yoxqP4WskiPdyVA6JF8bRrhNcv8Fh8ZGwDWa6uHdk6wFNVcw81gy1AJDoBqfGg/L
tFD0e8fOeER7vIOT9ZV7b0nhGYfOD7allT+lUQhypaY+NN/CbN64Uu4tTi9Tn59C+xssBgqYedd6
/ZMKultDwRkof7eoFFXbfBinbFm35ePkXjq8vYvf7SoWP8dv91HC+W4M2FqMQ+32um3wNLP7NKOz
77Q8ci6ebMdczV9td1zouyBYhXKnmZMrw2F1Lq0vX/bsUtnJnikOi+oYcYWwdf9ABkaH2N+UnBEC
ebYWkATLl53520XmJ8ZT7J2fE88GU+mwKs4dx/oonBi5ofKx7QdCAN5ZE2B+I1P3Ua3BQmI6JsEF
12rYWVW+WfC+VhDX44jpChnngBa2HapysD0nsHEP4fzhDtpTusgNGnmzY6jFqKEiAAhs2S7y5Day
59clZwZhN1tHQ67ka+b3ey8Qq3H8ETh/5uz3bCqt8D+0Uj61QNcnUyFCajeFWA8RLE5BR3qsbx7d
oKhIUdD718ToP1EaAA9EzTbM3ZZes+k9Yk0SI8N8f52MnyOn18Z6JimvPhmdPCDIZL5i5rtxDLJ1
VQ5ozwumMeN3UXqA7TsiPwrTHdbS6k+zY5nnK0o59T10dNbN46tbvynvtzkjPxopOxtItCvDDbdZ
ycE1Fkt+jAP4NJExI9ZPL7Ff/8HTZytrZTvpxeOoPXV45LEfJVHI6YFzv7vApU29G4bPdU2Nnqvx
J2K6u1Q+OwM6TF7vid2hMbVdZY+jAGXoaULxnNYVljq4wQ9UGFtzQsiYM1TpzRN24FXiDt8x4xGT
AWwvUGmbm8imBqMZOua3pHZeajvl4r0sRXmwXNhsct/IgwzcvYE7i8bMFlOt69TMhBS77lPWJs8u
78HksMlXmE4i9Jmzi9+yAHjEMUq65msoqh0Bwcz1Av8nACZkSyeT8YfjladOLb85rkPWKDbmGLxi
ya5b7Jdi4/YXo36v2PZD49stgDiHH8IATwp5Qu+UZq3ejVbtMZPyZGQHWdjswFQQ8pfAurrK5p03
/kkmRcXoUSXCCU7aZdc739NwdUnwpoPGfMTGVjb0D1OjG7Ic0bzlI+T0PFDmWyLfFG155DjEKO1Z
ZITZiO3AH8TTcOuqlJ5aPH0Gaf0WGcPEwsXf5RveW5MymVbtJ3PyP3XTreyGk9mSIXQ821BIZf4T
bvBo7GkPbgQGmNypdqblwE091LwrIRahxMgxvgHwlvO56BFbUHjQhsVX0rwXVXB15urMt59Nld5H
joymOIgpwFZ8mVV38WZa1N11yuV+tgQFLYOphnThJXlywhekwmeEYZuYbIptsCoop2sPFGqeXZvx
DnbTaX/XTYvE4TUP2Ts50+YO5bK3rNPJecnHq+CwZcfhWSToQFLyk9cuqIM5lFD8q/ggoiE++Fb6
1pqwrHN5izGkiZQ7nsHpKSSq5uBsZMEmqMvXYcp+V3R8SN9kENmtHOa57bVWX/0Y7S26Z4i2d1ZJ
G4kOQAGBFiDN4O2DHE9aBRNQzGfCSinyGsptgH2CAta1OcsStamenPSOHH2VDfFG1Pcy9g5hUb9O
iHxMQBjyZ4szssp+cDnOHbi94i6dtxQxRAkzL/M+87IGCsO2pXCLxdo4Ym6RzF8jEHpjMB05JYdj
/zJCZ8hKB/Cpv87SGmWiCHZqCR780GPl/Kncp3zRPvUvjIV7tWQs4d3es+o/MsfTkEFCnw5aku62
mMAb/yIhbVrcIhE8twSwA4h4s4c92pmNmUWbjuIkRb8OWAybBx0k7GPqZ5TeF84csfyJY2Q1aJ2o
Maxb9YdcIaqLZZfJYody9Rj68UuAxghM0tHteiKUwWpuCwsYA0at9YyfrGm9PTlY9KzTe5xNp7kS
V2r0WyuadJVFGGq9kNceJzNwdPbeUSzGLssMxDw2l8oC87krUl+cZsFEw7Kvyjce6sh/jRemELFV
8/blzmOTUasZxbUctNW1BTPZGxG5zhoGojpg2IqVISk+cg9wcb9oCERx0xj7OYlpZMyfGJdWS1Oc
2DTnp3ZigccU+O51kJwXT1GOBvYxzzy4FPO0t3FurnOwgduOv8DXiujKJn+bZYoN9WaUrMhY7pP5
OMYtdGLQIk2yLxIkJzREzKZEPM5eM0XDnrnVPgKpiE+dwXJ0yuk44Y7ctJ7NAdR7p9vaNgvQIzCh
Uw9PmZ6epz5mYRydTlQgmTLaFQ2mRDxeEzz1898vdFNDNNCo48PgKYGDieDkIhvkDJE9oEdOcCTj
ufTQbIbLVYT9IQXYXNtfIzs+Y5o4WjXVvo8VPm9TPAZu9eqyqjSnyqvbVVn4v9wGd0AFf4NzyBoi
zbcC9AVkocqLj4b4mLTDBRtR+9DBFbREI9I4EFwyxa3U9Ia/5B1YZ7kWAyXgDMgyqkCQBjSduvaA
G30HEq+OV1NxlHVPRcrGasebFhtEzzbXqDMz8icHFlEbjhcu/GXG8Z8kHwUTt0DhKSzrtR1j3OmL
bU3zmWjQdW32+5R1aBiQwva7KUNxLA1MYyLDiJ7MvBC0eK6Nl6ij4fcSK/vGqTgs22kaHRABnaVb
RHshhyerNn6HBrEmoOQU+q8wvHhhua3Bal9Cx4S87o1kITbLIbS6EhzMNZ8t63XWbzEGf0BxmdxU
GLIdv3nFKEErCVCzaQ0M3nCZSiNajuOAXbmcAlpcLnP6MRvdg5Hbzwp5zU7k7qGcaRguHh8ANEq8
IzxZhkTnpf20B9yeq9l9XqJ+V6feF6FTSBOZMD2kx64OHcT3xWWGzmDF84XBOwkE4WO5hD9AqhGb
0LCbA4Dsx8Y5//1ilrzuRs2hz8y6ZxPv+tld8jcnfYsqL3sxvWNdLhUaQflkxxjyLHwornW1x2E4
xP7w3QnXR9XfH3OSHDZt78mrX+NaHPvx0BncnzqgY+TKjI0yGJrT0gZi1yWMKmYGG0OdnsZhDrct
xB4CZ7FJlNUAGjPv1lFn4xRCrjT4I6u90Ga7kF3A41qsHYdLmPK0T171JvHsHIOhvqQw+y7CFry9
2O+NCX8+H+3ed73YmkpuK9u3V8qzLoEB248Hmtc641Tbu1h3KcBHd/G3UdrUm2bGGTMmMwOWv7K1
IVXES5B/603ZLrAJjpyIXisJ0UFmQ9dxKj89ppsqL5CvLyNCTHt8lHnnn8LMSI5dqL4CvKJrZJ/5
poTVQ/vGjs9+5XzkgVMAymEpzyj4uhHAN8ezhSbmNXKplVKqTXxWy20pDfDqNM9DeAFbbzTvWWkH
m8aClT95jKYLdGSoksSh9GLuHAbRoGKqh92hOrr6LW22o+v0p0oVINZtD9JnGgT7rk+uBmg/0sOW
881ewvhBgf5VetyVRMkvdwpsJGX270F8ciuCe+pPeigt1n5UFBcHYWSEHVFGq7HLKb/zZleE2cdg
i6sn2QHS6u4P2MaDWP1IBqsH5OK2G+HwgVI1dFxOPmid2AQAsM6Cok0PKXInuhlFsk+vMUfPnCZG
oLx7kpPjACl78JhzubY17IM2u6N2pCQyQSS1WpvXpo1Ol1gOTkgUZRH/Ltv8hUo/wGJJDYZr9BYF
8adhMZIMSEqgIKMxV/MU1k44c5COH7OCwRnC/FuQL+NaTogDpjJ+G+weXFMvr0xawlsXEL3SKHhA
dk8BECN9pVGYAxfxilsYtdWOzLfPBC/5z7YpSIOABVN7UXXohPFheyjISklJ6YoUBkH/XnjpTvQD
pXsb89Yt7kuqgddxpXCuLbspEv1RFWMLho/he4OjHcqES9B579EHQ17E3Gf+Dq1l5/DkHyFlb8yZ
lSXu7W+HETmV6HiLbDIBENKydgJOY4rBTdNf7NgzueA1PVznNlqTgyCO02afFF9G1H5PqzG2X+aW
0VQSh6emqSlLj5wd4oMdTxzdw1PPvk13ohMIJzqke54mVpT202jQqwqJ8+BP766QK/te+TiYHJ3I
VeCOAviWKIgFYJByC3QjyyHH2H5e50YXoYuKjKORNtjikLGFbgHjDrlyxs+D+ys527mBYQdiguGW
f3BZAzmvwX74PUZcVYPv0uxqUOLGznQRmMVpd7dJHKRnlJ4aM+M96+uzwaw19T0OZRIBMlC/aayQ
Sc5mT6IKII4syaM9vlsKlR65X5Fs+KnUvjSWt1IOj3YZBuwnNQoywzwPIDiNlLBjBMHbcZq3dLzy
09DXSMTLHyi9R3w70S8mS9QcCw8DDudodjyc59EnmFW45H59w5GRA/iOGagtROChYaZc4iAtbHro
WQpN1GVGZSOZx0OeBjv2kG4ftuRF5xVqshw1Y1/5JbItMCtpBq/ejpIPo6s2eWo0x6bx3ydaTatU
+OWhZyfLQ83kQ6UiaEPgzfNeohE8p5PTmqvGY5Tn68WDCOsGKZKM0XV3ALxMJiGi2WUwE479lIK4
YpR+8MSO65w8IEA/mvGMbD5pJYJCX7+7tvXq2oCAwlEcHXSkOwNiI4LzP8aQ9s+lB/zQm1MuSRkJ
rosX7HLAyy8iCa1nyQFmDX2KAZfo3UNdin2g3X9VHRy5ggYwbDAB7DMPsd++GcrvQJ7mM+4gaR+y
QOSHidUWuU4uTxDPjW2r1XZ54QVPCs019nzc6tinXhtUUZwD08eahOSt0S7yo5A7VSK/F0GL3J0c
5tVQlV+wzaIfi8p/GuVvD1P4dV7q+TWrsw6EA3cwTeS9Gxrv1Z5Zs8MhRlijf1nNwDRwTkFMcJKX
BMVxyL5OaZS01WGwJLSuifFc1cYfvE3NvpkrOA6mW7wmNY7dDM1lZLXVCW4mP3qKQN0y6/pWTVW5
TmUgd5Ft1Tcq5E0C1OtcCie5YphRV0kc3iY0YkgiM9ikoqChERixdfr7xdP/hpfSOPrxg5SldzJx
xYJahSA+hyQRWbn5KxdlbINbZubSMgKY/f7BWSaFqSk8sakkkDUFbDkL+WvOStAw2domNexxFUcD
fJUN7NHRK64oNEG+6i95Ow9rW5nJIYRVwVFqNh7cNuleR7AdsRPMr6ODvEa6n7ah4tfQwbTVhgaw
kAppdk5iCL71lPa8W1onFAlq5cxy2sOfQchY1rfBMrwHydhk6qBMC3GqGtoCc8PRMVmy9AlC7r7u
it9GUDfXNFWnKuKoiUYdQB9+1qTDGI/u+tD0w/DgcLrb23X6Y6G9Fs4iv+VWi1zLjIGoEpKRa919
lAn26aQo7ktUlhusAR6vhUTUHvv9Nhc7ewBawVIO7bSamleQbz/gIHFwK2Rx7NhG7hI7PniTzjq6
MRNrM8edaih1Djq6Q4S/PoNrLZ4ZyoK8IlygAVZ3UHLysAoLuqe9HLaFBxKNOjqDwuNuqkagiVUg
kVFs4XzD9npw6cISSlW1WxsI26m2s29gXTFutUNiOsUjBl5wF8NyTaZ53pHUWZ8o157ycRS7qWX3
qUxE1GE5xA++/uIO9k98CfM2ZizVNkb4uFS18WjpL+lUkv5sOW9QpiKtsZ1ubWxON6Fcek9Mkhw7
GG9/f9/3Zg6vg8QeMffGtmrh4zbSo+dlpsAwkzTwOeLL/Ipq7cy9mJ5cd5iepB+NZ2E496VVAZpn
NpG0ItvYKab+WlkCTVSeJ3ulxelES8Bv9eiGVGVwMREQMwLoEab6Esaa6uHqDhTaeOyl/RC4s02P
GDKQW5jM7btZQEYLA00xOBSV8m72bPzxGJiya2XiUU6Bi0xP0c4byp8zLei6bzgbqvkSTyhfrbrg
PEDXkyFbXh5w3WZb12z7BwuC2nbIoncmDJjYBY69jtOsWtqHyqGUHUcU+HRemNyjD0CYi0HGM/LT
1KrotW8kIiJoqJLq9WqmBbEiI5EP2SzVxrBR5fitOJImEZ7cvgoR39kfHWbIx9KnzxXlcF8wI4+X
QjLTgPEIQx4BpLfmkVkears/gKMmI6JVGLArjO3o3hJUySHQLjID4iVfPuOl3LJwh+8LlOs96jEH
HHTwi/QMyrSxfExDd7zDTzq47EAgJoA/sxh7tznovBvkcB/qHk6cWmm1Pkq918ie5AvsiBInBAwv
ZzlLnWRVKOeQCq1dNq+yJTraRSAGTwOqUtRnFBMlkXa+OQHmMnyyslwgLLtYgaAFpFDf5mGsj0YI
paKKLYZDNIBO9thUH40+lAWMuyeElEuezDcvpYvBHznuJ9Bf1zyZ9i0g7lNiNhbohOZnHJJXZTCh
Iw6rocEdqPwtTLzmiZL8NUqM6tyhW9tVIaHahBtl+wkN2QqxM0KLMHxMAC9GGT2TqS4SzDwqP4zF
9JKK8AlavNrLHk9N4qTOR5KIvSrowc+ERq2ciuwMU4QNA9Hht1dn3gdxF9c2dB99F5tyPDDjiKYk
PXQTuUkYoBI4AIqD49YVy3z1B2eTTibe487/02TOcy47tQMHBB4X21uuMUjlJG8jXKRcA5JcjUoa
NTTJNrDCNhNzmw4FBXSjklV6nD/giiZvfOOqgahfaRCTA5FJQGYqQvNH0s93LlCyVlFo0o63L7OP
MCSCir6FmgX7pAre3LzbwKVyfs6DpbccNs2poFse5X3w5JoeOSaGhwutAgBItIkpAOsJf7lQj8S7
wceyJYfhhyj75UQAvEBiJl9jj5wPIx8tRmXulRA3KoMFB3lcQGw1Igav1sVPUwqpGtxViDGDcxHN
i5zVwOxDjRTg+KHNp+uuMdG1CTM/SwkgsdDKrzSOOStoyFZrg9tyNHirop51GKGFEUguCzYXZ/eG
JBLgFlNaEX1oukfscA+tPxCykfrpMQ3fg6AjIyH6REp7bz1wd1XvX2azHF6CnuCMmJ2ziSBpWibe
ifHcKNWelIaK9RovNomXMirzA9iNXeJ13hUJEiiypQRK5uMHqSALbid7ncJxBPZIw5PWS9PQKo8C
uoRpd/Fz1go/fPc4nq5ND+v9LER0bpnH61wL1s5hsC9pxeFx8IuRCq2x1yKk5yuxRtqAgjdk6jHb
D4+k0ogrouHnuAbKpjSerdegNqWRbZGGtwUa46Y00M2PX0E14ilHLsD8KJdbYY4oyuIe44dGwlV/
4XAaEwdl9TGfI/XY+w8dJue9Q2sY0hGhfaNRBdgIluKIR3stNYJOwqKrFt8HkeqdmVPspMbVJdbn
rPF1KRy73gRo12m0nTECubM17i6Lk1/TXwAeJLwM/kml0XhdcfE0Ki/S0LxZ4/NKDdKDtnSyB3j1
APZSw3E3FrioqfpcXFSg/vSz1LKZFDafUED6jJEeJqh9te00wq+cHk1NEzZCpgi+neVAhIfy4pFL
p4N1gQBmUwMevbmYQ/CYl+afziSqJpwZ5Hc0LKc5eMgctHwyZmNEHic3cFu3dLCdvashhJ0DjjCH
S6g0oDCEVFhqZGHadQXj38ne+hpoWGq0Ia0nUHnADqXGHkKG1poDUIj0z0gtrujmjhqUCMSj1uBE
RyMUvQUMZ1706gAgB6CWvzy07VIz7XE3WDGt3cIx+mBoMGMNobGZ5u+6h9sYkAl5Id6AfwNKVFVu
eKgjLPwp5f2uApq/jR0bRoLlgvBO6k0OGxJaL0h8YJGOxkaOGiDZaZTkoqGSbfrhYClJNGxygjrJ
zAD8pAZR4oulT6DhlKXGVCoNrCxp0mmAZQTJMozC9jA5fcSD1zabypm/HU2/XGTtP+HOkztrJGNq
MAAWtkl0HIkbW2kP8dbKTH9PI+OYp6N19CBsThq1ab9GGrwpwRKUTv9DDDSeCt9aqeoPC3mxq31M
rLmcPpXGeAJSBkjyFgcTwyi/Xx4X/6i6j3jsIZGmfr5JWgoSjQbNNCTU1bjQXoNDbWx3TcrxGExw
ATA4oCPOFl5X7QPLOURqAKQzM/TUpT5Zwi9fI0orfGuuBbR0ycGXmhpk2kM0HTXa1HbeTUinQiNP
XdinosNuAAqV6GXk42BMcxcFxKKBqY1GpxIDT0EGTLXQWFVlA1ilB0l/Axc0Ug65I1TFWSWKJdCo
Cd522hodkUVWECxu+psccKysprHbZsm2FqWDVEA9sHaNmyRn3B0alwBkzMnK3RdCAsCKQYlihgdf
WoNjXRuEbA1LlvFnSGytguoZcfzTwNkO8mylEbT4QdydjwbLpY404hgrMpC2W/fVOzv66aSpIXeh
aUvuqEccpbGQH+GWd5+W0n4UKDQBHzOPQpchOr1JU7gXC0rKMoQG0mVyuhQifxs651mopHt0xuFs
T9GVtf+naJdfibkkx5C6bsrUpdXuBKulmZvqGXdaGhYvzJqrulORn+yc4jfLrLGtI9wW2eBWMFkD
HJEAgQcKFmTPDN2EvdBOIrwiapBvQ9dgy9ZaHHVGrA1okv5S21ioD8x0IK3RBcFV/G6Q9y3wiW0N
KnY0stgaRm/VETBTucNRQjXORvDGrQYdly2hXAGVYshRZ2VpHHIMFzlaLsDLp29v+FFobHKvAcoB
jG0NVPY0WjmPTfLcRbobNXY5oQGyDqg/9SFz5pZpPDMjhDkA2Nz6T7EGOLuQnBuNdG403Fl/G0uk
qaHPgTaqZXCgEwE8FV4Ouzv+WUjR1Qgy2lyAR3dQpEeNk640WNrTiGnkvca+zY8J7GlfQ6gHjaMm
QkRtig5E9egxa4yZO61nwKYUffW1oaY6K4n+oXO2IV6GtaNeaw2/DjQG29ZA7FajsScNyZ41Lnts
h1dLA7QjjdKWMLUbDddGiQJxlghkX0eLjBVxwqnXlxu1wJvG6ZDREDk58LqFBndDum2ubfMy+jzw
NLUBZPby0dS471GDv12NAI9d9Bd+9xaGxNtRfJGcMZT7tC7oM41sG/7vwfYIuXTihNXuq9KocaWh
40w6OHtrELmpkeQTbHJEpe+1hpXrRcDX+HKXvmWjgeax2lZwK3cmUXdoapJlfk3KJaCXSksZ8cWI
JxzRU4ouvoWXXrMUryaNUM+xZ9rW8h4OBAoHdAk4v/0wYrDrXfSn1Rh2wyDUQGo0uwOjXcBq7zS0
nSmPeZifhYa59xrrHne0e/2M6aLkAA7Vlp41EPh+BJWSaTA8L+9PU4CK9zU0PiS/taslhVjU04jg
dgcaMe8rTSmAOj9q/LwPh94UAOlrjaYXGlKPRPzV0dh62gZcoAGUvYdYD7I9OoR7olH3Jcx7R8Pv
PSj4gf0SaCj+9BePb8pfIwvVJcI1oAH6nkbpZzD1yYTqmUGO6UsMb7/X4H1PI/gnDeOnKxbh0il+
ZXD6+wlgf6fR/cWbr0H+7l+kv4b7N4poCY37L+D+004hzIIkAA/HsA4GgKs3rFo9QYddifSRoyD+
XclgWIcK1DpeINBBA7ZL5IA7udZBkEKQ6jgCSwcTOH8jCpoF5aWOLfjrF/z/xsr/WxS9i+nxfzZW
Xj+z7v+Motf//3/4Ki3nXyVx83bAgZkziuODs/kPYyX/BdCBIwMiWwGa2D6Ikv80Vtru/2istOW/
+ibp9IElpQCkYv8/cVBsjWGBTDxHZXH8/W//4gmBn8smQgDTJ+ZPRtX/5Ksco9yIUowSOsm2q4c1
FWrlTnot3MqlfnDoM0/+l/LFkWWHswm02i+BYhY7n1WxRBf5BgXwnojSjQUsbkRiVps1aiRmVul5
8eNjOXhr54RgtXQ4aGIteVoE2bOEeI+YgNYFKq3824TEdSuMG5Mzcoaz10g6kLNhJnSrwNhSkBKh
GpjPKn9cwse5/L2QIjIUO2ZTKIkIGjov9sqdaz7TCqAt/YM3LANucKNSn7xgZRFZ5KKumZkqKU2G
Tuw9WFKIUke4o8CHORhgVKFbtsKkibsAawLpWbcq4rjutshNwU4TJ0WXf6cvT2zgXiyJf9WmnUHz
5bD1gzJLDH4Enx2ING9pE8qV7xKEEFNOjNEvptf2OuE6uz72Cezahstoky0lgvvVzDbCYVAyBNdV
3tXE5RDqziJnQd8L0X8DkBhffMgs9L62E8njUCM5i8VoGtDABRH+qHRvVdEuL+NzVMdbW+cBhX8s
ALcBZ1Y3XI4F0LQhAuUewdCL1X4kelFDz+eBsUjy1dcXupagofcIAdwh2FhLvqIpgs5Aoi0hwxPy
PCo0jCp2wIeIAHxjgdGf05D3KSKUJnka1bvUrgFoW8QosQdBS5/v4qDchyj5CdWhbD89NFmOX68T
9ijbE+usvDcoxoTBYBFLjLhLsCeldecz6dMjMaPkqdz1pyQ1nt0ZoA6d0jL6MhzqQZwtYTntas7u
Nt9Hjva2if+iB/b5hPxT/eSpAguGmhivloPKgweVqIC1gW61AuGDKJhRUMSPMtVf+ncCqtZ8MrYo
1la4K3au+BoQTcQxWgnUCbXxK0dROU73IkPVjoZgpB8RVqe8XfYygRrJx8q4LW2viDQkasMlkCcZ
t1OAQS0wNrWCJ+qNm4pTfOlTaP8s2zvmSytG3lvqsDEeCB6vMbL3SwAmnb/GNHH02cx+gREUFDlO
/Oy2e6OE2jb8mDqoL4ozVgv0wPzRtSeLzhGMoY1+chcooCXWkbDlqY3IHRtpcNT5OnLvFRQiE8W8
wZ3oSVSF0rAxq6++e6g5K2n+eeofAyB+2FS8CjgAz0CWk/EwgUYEcOzW+0EnfFA4+JVuyVGwMbhe
tGERwo2oOVQmGluGLc6aMI8SEcUPM/Ks6F8nHb+2vyo+rEulJkzzUlPFTcW8gQrIjeIVw6ZWY+yj
ONs4+llBConbsqeuplm6jk8GzQxjwDH29Q+L+H9DIvM0aey/rI3SFELAqXJMT6+d/+A5tz2fLJcO
yY/Ivtuy2SyPQYWti6go5B4I5LM9T32eE/FV6J/MP3eZ4FUjTR3DgJevq2XazdzxwbSO47ynOPVZ
TKrdYFtor5BOgNZRZrqRcJFgYuz96daYh2qmD9Xox5+0XjNdBQX+vvlLv2TT9PcdwBJnmreQrk6g
dcEcOh3GQnn8lfEC+ebd8fa5sIHw8qrqoKj+Hs6AfGqME+aXo37AfeBvc90TqQObsflqauRSYmWQ
zovoHY/VKpnBKkFpct3HNn7Ou5nJ+P5/v7rWf7vz/MPV/SdHf++hLYNL1/O+vqXTKxIXcDxwlnhH
PbrSBDysuvrbdh4M9TCjuJjp87bNRdL4+N8/CVvmf73P0H1dcAWOoNf8TyywYjAM1A4p9xkYCI0J
qPM87UQvO+aRCyeDHTziLjxh4gi6DVO1uoUiuAUqjHEFE9jWc/cuPdZ+35pnTukga0T1lJaPOSrq
+quS55rJdsI/77a9R8uy+nf2zmw5biTbsr/S1u+4Bh8wvUYgJkZwpkiKLzCSkjDPM76+F5S3rDOV
2Sm7721WlabKksQYHO7Hz9l7bdMm249Zfn/772/lF6rZepp7pjRZr+u7ceX6Tv+8YhPlmqabgWkk
FcX7gPEPJwACqnMpRbP995/l/f1T42cp21GMSDVYhr/+rEZkXgQsp9+Meo/Ix4GFM+z7/mCB/sCO
v/nNT1Pr3/eXp5Fup2fa1EqmTcErf+ECYp2bDBlETGPZb4CnnUgcRZyXHogJO00gcGlv7dPpUxr1
K+nPzKzpZHk7XFrjCFcUsAlKHog84kZwoZ6Zyc9I7aTor9ddvmjx9y7pM9YXkkKqj5A2SX704uhL
opJDwUM+xt03C6B0QBczRonvSfx6cjtOXNFzSetMnLIsuWvd8Xr06qMuPh2iSdS8b1w2i+le97uF
LBe68nX/OUYNhOuTyeG6lhEGtn03QbRaH2jF8R+OV5APBALNlyFXp5Ae8URFoBmNOILu8CrL7ENu
AXdqeAhA5rfG11yLkxFhWeCZn2vUpTXJizA15ZaVArl68nPnTtKdjgd6L+z3MS97PR4klrgRDfYY
rC4BHMW823B8kowtg2cTFEG5Ant0s13PE7a8tWow+TPG+nCARsu4Vq8bfRM0V/2HQ6OcXAQIOP4w
vwzduCFPic46PlUCqTj8uJjRlCCEyvh2yLqXtr7rln04VPsERXvhDCRvIB6n7plxecCYmNt609fY
C5G5est3nd4Z6yQSTIfsKGFIghbp2/q+1gMlL18W0KtOfY2NpiYHzoTojV1wO4mvoDK262uuOfNm
GmxrwTbUsa9ve5zHduTsNJZ/lFxpSAFc8peR3BVZxhaoA67m9ZjsJwMrb3hScf7CDfYo1Hhdjqdk
HnwTElTUujezNo42nlVGEbw2RDBvaoi2Ao9UlqL6iiPGZhSLjsMA4jCVR01u5AQktY1xAI7ZISmH
nQprPuGDaRGlll8WjEMhx8rAoaklfzsqdxdFXDlQql5xXMb29c9zeeeut/n0vY0slNyMnuxnmHx4
vr8TeLu2hbf2dEF6eFyPa8VVci2PKhIbjQKvJA/NeiJZ+SfpoEjUn5ck2yIsOEBU2Qb6Ulb3NcL9
nkJIMmbUzCHTAqOudR7cxE/C8NRV4RPMfnQJLAjjeYZYUZC0J4jxSSPoDCDPQmqDoqWo+hzdD0l1
LfAFtkjtGYDAOgZFzr9XhK0X4qlgUrv+BJeamoVf8uKmgbzBfUnmLmu5GVfyOycWPD1uPOA5+MNQ
fdkHhlEe4IaiuZA4jrujXcNinl/WUoTqxguBHfJUxoznloGJD0eeqkm6cPCyHQ3o99CugOCGHIeV
pNaICMsqJd6NO7iV23W/cGqCT5vn0pl+nlY9N3TgFg5cwmasj3nebIHS/KxvG5bLvFbV01PefayX
CIdu43rHaOpx58jPNJM/XwWIdCbhn2u4Z5qEO5Xf9+3nWkSN2C1JMONQRPmyibwIPw8CJyfaRcaw
a5e3NGZUaLCECd1MZ3NH1rvu0UCUfrFanatPKHU4FI74XmjzHGWRMAKYdvaqOKjiuxaTks37GYwV
GLdpvR0qbR6u7BDBImkRzjQtnXvr0SVhMe6f8/pmT3oXZLvUX28WLTIIg2hS4oXVMPgZnpp1owLj
+MfFgtWwXh08TlGPhQYvaFu4FHMYgbW8txBoOjZGzfgbc9qdePUyHsLuHvOZaNiknY/1M1dVzSUL
vx/7PnWmNw6rrXWTpc1xvVFBorp1ACPY9cxhtGx0bW3xFDA5PaBGwzeTc8/kxgJS2wzaW/InDiW7
WOO+Bf3bKpmIUj49nvrmDZckHIUS+UR+5GvFXf/cJ19E8SNmHDaS9UDqiz+Cy6x4DSZumSzwLbgA
Hcs3auCRFceKkh4io0CX5mzW/5KDtTM6DbnvuqeCBP6dLf1WTcC9q+KuwrVa4lcLIBibhrWV5MqL
bvG9KdqF5rEV94hng+hYZU8eHr6ItKadow5BQLbmJ8PXTfjUURGv3/WIkNJ+zIjXwNvynxdb4gn2
ugcctSn4tbpDbEwghItvHgENd99DjQdhHFETTPNBw0FRxHAFRPJA3g4KoAmWga6cQ9c8lOIH7O1Q
FNveJs25vh6ycU+VIRs4oKitnZcCpaRIcOLCtW7t6yL6IGDJjr+4/RM7K1qvTU/zmMbEwWYT/h5Z
+cZNz2aI8AeeRXs22DcDfGVB96VUT1PybrA9cwIEPD5cVlc6JrSTsmQoQaaNcymyp3rahd2tnfrx
cISakCJxWm7AkqPp5V2sRdD6lS39M/iTEtyak/lIe6Ao1H7oXnCdzsRY5wBzxnfPygjd6bckXVsR
k2M9EOGCzwoleWKIq2L0Pac5CdXvZOp9McL6dpkKPHXSp7UDldoEOtTvcYmhRZ8ZffIye/yl9Dtq
A3Uekre0DveR8p5S/D7CG3YzzxReSsYlPEhsfyJrbxEWbEX2VlH4d8BN2uhqjI5lnfMa4i2jYiyL
e6dB+N/YW803QpiaeAnhVSgSZ5p1ASF4G0ksdhggskkW+XkysMgk8P0NRpsL3B1xDJYXSz4VRASs
75/nQA9fHfkF+PImY3gfbgfA4yvmYEKbTFDHNiXrdy6srR0QaoreX/YjkcmYooNua1kQa2ZJedD4
bkoSpqfvVaH3kjmSzSaZJ5cuf2kAx02ut5F2iKmO0wHveJ3xWJXD3unYqqgbNUQ8aPpUDfw7MmRE
9rj+4IaraA12KspbWBHZToHIMUYarT96eiBm9toqzHUUL6uWHnrD3KY/xPKK5kapJzDrm57MCm08
jUTPSvlDyWFTAL0EPbWO3PjCY46hH+tCkexNgozx8WlUHbJHi6sHiIf2gMtsW9o/FsiZ60fCUGXT
TBbhbrzYOdodbVthN/9hm6DQAV/18Vth0iv3NPDecStmcEDirUC1E6ye4yYjQJOWO8HJCa0G5j5b
UPW8GNS8xAw1zB8THFL4tLaIkTcW8oQi0Hg1ok0D5V4S9W5H0c/fn9GuMfiMkoqBLU+bQ/sc5Dp0
SL9jOJdWLDvk0jOzyo4HME16nEkQ1gdeaAqyDxdhzG5nsDtEDF27+m3uF7+lelw3CcNBQ75yN3ju
Jr1p1u3d6/eaK+HkTPc5d/f1t6GWxC3cr25hlAHDniwg2A48ZgA+TB2Bcg8fdJvtbbt4mxc2eogt
Tbe36h+zhZqFrlRM8yDJ572ridKoOCxmecHumwFzXG/7yp321CgT40mjTXerwQiNyLHARj0ulL5W
dM5TtUWVvkNRjwb9Gdc2aa54+Odz34SnJTbf4jFgV0efgJ5j7Xd0Vg9Grb1qlwcb6YvLcTYwdAvo
78WaeI9kvxa9a9uwVStNZvC78j6s+B1aHBioHhVss7XwTFuO4mnC+MTplhLhyWmuHMPPDOx9ZN4t
sD5H8d4g1pt7ynGTlCKKSo7sDTAen6VsL2eWg+kcLWiZP3uQxBOkRbNtmbnXVGmrP7GAMRtEPhAU
EO3BphP+iCJjjVMeP5l3aHkaMr6D6FtLHoPTBZyURODR92lt82IPz2iMbzwSNNaaPUL3/W1xPtsQ
2hNdwrXIyozg2C3pqra/Ncbmhjzu09LVZAgmzwoccB9Biyzih5+3u/8/WPjNYMHjEvv/nivcxN/z
z/nPgPX19//3XMH6L67DruM5nuuCV+S2/MdYgfmAbdkSObgyTS0skz/yH14jf4a7get5sJ9Bxjjy
f/+v/+DVnf+CJvHfpHbBn7f+J7xG+ctd3RQm/QcQ67wux3It9ctdfXGCvFKwfyEp4PpAiItky4b4
ZFQwiUiuwJuHJ9bP+rm6XrweC0rmQoNJgSFC+z6pXO25pLWEPmX2tarhVmiRRBdhiHpjepVkt+R/
OjEBh30zfkuXsL1doJf4HeL4nbGo058+939oBSo+mT83H9Y3RO0uYUZYFtu4Xv//PzVWHNpDAEwY
vxaV824sOjh76z8sTKeu17+6Et/sMjsMvqXRsq8HwyUIy/ESLNwo8bAMbMjxMUarlJDg8mRSfJKd
2l6gjqEyygJ9qATRXt3CrATRtXtRIc5PW5vuBRZBdawju9wLOxyRJWKLQ0d0iIZiufv3t/mzP/Sn
HgtvkzaYBvPpScf2TPVLJ6xDaddWdsIhrTD4NIpaL6sgFxjxwFlgHM0eJCHydXnd2BAmRJIsZ9PA
8wlSSJG6NpFMZkI3lGV5U880KNxhNh9MLEXXA8UgE1lGKdVIig+5P9swK2NuNj0nEziPjRu34owY
jUIsczP/N28NFukv3yBTLlNLT9uWVrb85RusQD0sAx5xiINcgbQCqk8zNr8ZYyc4RDWidWdqnMNE
4zZAGze7yGTp3wlYPldGi/a6qgKI/zquAUJ4pT9JvgPbla/5DJnfHC3yRck4wXA2/4GzJT8i/F7+
w+IT//DSHRIPbBwIlmKW+EtXD5M5AhokCZg6c8KKJvsEOSGjDVMqVDnuueqARnnYhImsrcKzRcRn
lXOh+c0n+EvDdl0clOUkN0jUC4pe6V+fgXYa4TvgMQe1WOMlywYYfQTIwvlG6N2FxSXwZH6J1l/N
ZlEf2gJkUIxgeOM6jx6CR4S79FC1d/XzV5OFv+jnr0KbKBYxYC8cjL65CLRtPsIYuj7tuBzyovtd
61L+0yeqbZu3ZNme98dU9E+Pc1vYwKkqBFJ0huZdN6UDGKwHFEpEJ67/o5cd/2b91VKWzbGh4XD8
aWz4v/9YlsA6z4lHOymOXdjbbEHcu3YcmudCcwMs2vQ3j+c/LQT2dbZT4Whet/XLQqiAtrs0LkkJ
HpRfYNdCF8QdfEgm8qngX5GUmXyjHvNOOdU1PekfppH+ZisU6x7wyx7BobMGs6z9cqbaf10G02L2
dqaYHgGUt/ZLHX5abip8WeD+6jttXrwQn3cbc8MKaiwiEUPlf1+J4peGPV+bNk0LMhuHmGeuM/C/
7MbDHOeoLZpsm2aZdY7Eimlss/I6BseIXA9SS9l+2IlKD4QfhOeY6+Ogxnv8YquFvHqcimi6trmx
yBqfCk3YdAZp36fXv3mdf/+omBoxO0IBwIlqO+sy/NMyK1QrXQkUG64UWg9hKOcaD+dyJdt1jTBt
rR2GrLrr9SXKH5tSRFf//gp+HW3wSbFO+NGWpWmdu79u6A4E9aKWwFEWepU6jB+nqEKnbxLKldZf
8YQwo6zHmgtu+2W2MVvbsyFP2CM2hpuLi9Nib0PuSRZAQU5b5zJeZJIS0USZyp3HLrtZLIspVmc/
mC2ZvkS76JNEp7+3rL1deeWrM9iIzFbFmvBC9SUfZsc30vJFphqPh73oG9nQ1YonSvqf2/Bkd+35
3z8G+fcvAvEFpzexUKZykWH89Ysg1zMsu2CG1AiivXYW6l1vNG8iYCA3+DOvvTlCINdnV/3QEpdl
m08CjuWXFQC/ZE125QzQQ2UeDoj7l/Da7NQVPTfn1HUZdNo48n4zHPtltsLX5phKcArDvfYcrn5/
fb34EXU0cTxC0OCw7GqTrs4ow0ujQJi5ifc6djZmrrS8yZrhx79/WL/MkP742fxI0N6cl8paX9uf
Fq0N3S1JNL7+Me69gwK+yWBErV1a1edPvGQeJjMdf/dM/8NbXvniticEC9W0fnnLXQDEOgZozY81
YGy90xogkbxCBTl5DAlLuzEvDZMJX8/gdXtaU6G2k3NMs9BtIkgBeZtfYX1Y/KkFNmgp67E9D1nT
/OY0/oezwxE80poildNYW79MhTug/t1EIus2cqT5Ma6Iy4hWGDZFRkURzWkrAgaXt/eJgYtzVGa7
bYzh0A91ApqlwRklUXNiylo+KrtOr6e+Iek9pRnaBkH3aC6Q6iZ6rv/jb9WRWkuARw6T21+3ohr3
nV0ENiEiuZntw5i5ih1n1y3qOjqAeXRcstH1//1ncmn45aiwTc0VhZqL7Vryy78upd5JloS4QBpf
NeEZqfja1z1XWjndQ6fwY9S4yHogbdhEsbgZXXwdQ9NywfOiliIiwM3uCFjGjRx+eGkL1asD1gj6
R5ELQ5fCOPT0apsE2ksaIEs1YHL9+zvQf1uVnC+O49pq3UV5B+tF508PA2ltg6GGqad3Fg9PXuEc
Zu0Rb1H2RM9FM3FuU3ZDZB8Imxx6lVjs98UKh+MMyet+NJ3HrhLla2dM8pBKosYbGgkd+Jez7lzz
LL20AzuFO96oAHEu8aPVGOZD3ZA4Lt2mvFbc8HZ1Hd3KvC7uDC+3N0h49F2BhYsJD/TRCngawE2w
XdPoXqqV0AcY/NbQ6MZLU9THoXPaW4CEfxS2cTfPm1CuzUo9p/djIN1jjRvgOjCn5Xdz9b/tJDwm
tufYsBak/vulSZVk+tI5mbehpiFKyCS+2LL3rkBA0JpfChIQTbgKSHdnfH9bq1LevtD6a2CXIEgJ
Ct4pFLL0IqHqE1nrz+xIHNnxEQiKu9OEMLlmrE9JldNln1a7EqJ41Bi4HP16zLt7qwdQ4YoJQJDW
aKUybjCjg90vD70nd2bcsYAlr5kQ7F3Vx79ZPH+MwP9SKhEtxsBdSbmewrb+ZfUMU7y4Cck8W2TS
jEtLW9yVAZbLzoherIrqncwC8UiHkZTbbhlfmyz6TuKq3C0xum4TS4SEHolt3qBC2dnVjM3FLeab
VHvFLhF0ETF/lnd9Y1z1uTHdLU093/XiKnLc9kh+aXsf2fwDbSxehrJiSG0ga3Xq8l01xUfbjK/t
agpMo1b6E3Mr9Cyg1XuZfBk9uuxD5+LJ6DBJYVg8LHMpnjpD2MDCubKFK3dTK9GeVCXLxywJH8cc
DAO+NuOiIrM8Cy/Dz4Zo6KrGpbiFDBAQJDJ3N/bI+IwEBrH+Qeh+KTyZzDz1/Puhr8SVrlB0EfZQ
HPNu5b8GHXnGeb+cpgFNSl0WI930zFvvlQNa7xrzYx+6p6UiHzV35UdcJN4txqCdJ2V2HcD4zwlY
PNaCs9RSk7fvdPhWEtUlh8HdT24Fmi/zWj9MVhI7YS1/VJO0SFcSP+FFHfJmrnhC3DQmO08z5MTo
pvPrRA91PSRrhdMK3Xh4DPo+vhkN924KZnvHEVLeRFZNVHw6fsxdWuKsNZmARAqW7jwKglH4B3Fq
4pKjbpzJuMcFGl5Fdg9rUY1fAq7jPlSPAi0X/Ya6JAqz7N7tFIpiGVjHYW4pDQzLe69EgpNnVu6m
wqvoL+1eVjycu3A9peh9W1tdO9eKGvMmbmkpR7K9HRV7/hhZV1hfca9VQIoie3U4DwTqZr3+cEqY
1dhzwv08alTecfkNe7s4dANitEGr7H5pPmdRXVifOJu6AhCRDKudVzN4US6NgaSso/t8MF/iMk53
RuKZPsL8EbohRl8Htv0hrvL62rUHvza5QNNmhaZDIplPDFIL6FmvjtCm/mquBNZkuqmnxnpc5m7c
pgYnQGMzTYhM+cVGg72HKwyVO0JvYKFbP2WrXbsdHBtf8aqacBJzb8rB2uLfr4HbQ+svwzG9xEWd
7v/95FgTSv56+mkWv+vKVYlDGLnl/vz//3R2JBzsnbei5BJNx2F29X2DJfDgxsYejTo3RTcKtkEU
HciQkteDwRAbacTDsNcTJItwqaWPV8FUebHT1pL5ZHvQRg4QXpIoD4Z4Di5RZNlb+BELBOKMOSL5
HJbNQzu6aGNF2NwvC301a/D2fPHeNR2Z0yDASrTa+G7BryHufGfYBkRXtLrs1g+FtNyHVhNPjrho
07jW4BenMjGIJ4stYlWR3+CIJvU2Y+azDM8NaLq6WLpzbxE8i7E5OnDlAJSf3OQBWaiifx3Q3e6G
UgNyGsiWGKtFbWvinUcNMgDoCfPm8UvRYOFk5P69rRTj/VGAtWccbYZOveuM/oc9cp91kuKWWYBu
sTJC+T2PlXEp6i8uMIzH+wqDKNBFeCfUi912bDMbraPwOdfyk5IEc7u0Cv2MmCUTFikXVfQppm1d
mUDPIw28mIEFKozRfpVs17u2o25JnB2hVwXCHpA6qELOehF3k6GrR8LQQOmp5N4JAImFimR1Q7Yv
ykRO0M92u0sbY488at+DSSgTdIuxYGgpAtwMqENjiGrV1VBiMkr6e8TWQDSFrkg7C3pI1wLpp8Rn
XCTUC2C1ei5PTKMdcrQNb3phSPIxRdMKasSTbTDX46ulPnfeURHvKEnkbkot/FDDcuVGCGUIblP7
llictD5LadxMeBS2KyKHsxs9bVHKHUnPn+k4EfqHWzEUGb7hUiBRmD/aQjKfEJg3soxntmeab0eg
Qhizd5hFfHSnMGKL9y7gyj8bS4Cstd9NaLVO7RTj4DRtRrz0dOgm0P3lQrxpm9a9qqC/NiaxZXXB
uga6F8fM7pzmNY3UtCe5/VtPWPHtVFEgKYzJB9Z/D2K6IBpXXjWhILolddFDqO9e5j7ks0exkBbn
/uyy027GdL4vm0GAJOYv6IrpXnZAisKh/ogqi1FWMMKM+W5bc+GT9pkxEovSfTixxPNMv9Qh435c
S6gAcTdJ1t5pJHEhxdeLadQ3C4uknSXHdqng4LMPH62Yoake2ENVYTEkqT7DhM/e40lGQZoNiB5s
sglNL4UZXBhXMarvrg9hnjKywknVe9t5wiASTsVnPpMpHCbAyUQucYaDcpI85ZLbGwMp5jZGNiwH
4rv0lpQxZAQNwX1dl5N4SN3ZxOe2ZT/xZsAk/c5qMf/UbLX1IhYcy+ljTwm6i6Jc+RnDVPrmRlrZ
KCXyU5NOuLGlOxzjyS4Ry4wloYaK834EejT0DHBbTf6CGL/lDiMumI5JRPgo5xQWZIe4VFbaJKPn
rA8AoturbNaCNcs1AUmviTgwTyq9STDIbimGd42NcWj2zEdVrEEADNmRccnSz6NMkL8wPkX6M+i8
mrHjN4cUkK3nmk81OxKqM6qaFJQB8acUFrEItkPGNxOUzWPKBnNIUsc8uctXU0z2XiUgk3lrstIh
ZGTNRLoDEdCAgXI1Yk7aFE9RMUdQSzrfjoXJGsXEGMwnJPbBJTHqvWcXANgUir7RJHtP6qTCiVpj
zjOZyAGJ++bRu67yPPTJkYKMXNw1XnrVx9mTLE9xRMqGCvBRDk7JMkOpWwCsbwwDUnDFnF0ziKVZ
uks8klrjBkxxp7PnANhJElXqtWH8yIOGUMEbLpg64mNZdp/dulOUPJ5L2JHVQ9ysMTHwpzC3dvFc
vc9VMmCCGvuL7uw3qyW2OxqXtyj6ESUpmv80npHzk6+Z5kN8N7fGXd6M7gYHR7GtPQaKzmR8dZEz
EtGg7+yqr7dJxgFCHth8QWR/quSSXNEWnjadlaCKyOKHVpiXoICbbDfWa5fMzi3fL/vgMpHiwZzE
sdJXcyzEPhm/ki5qk09bojmJYm9PecpIPVabnhQUf6RswA6BWVVk9J2gowUW8oUsezDsKDgg0Ak2
i5E+ml2DXcrM3oiZZXrMfIUb0wqPSb6T+NfeT+jLyNuGHRyLvTNAxpV9lm3KZmE5obCAOVAS31BA
ZhVMD+hFUXxl5cqdXRiNhpMmhbDDwtbq7GUAj4dXnBRW5ASZRoFKGGJTIkvt0TtpL2JwDH0Dv0H6
OJUEgDl1PKC+JL2PdO/PnzY7Y8j7Q+m8WQb27Kgd0KdcqG/RdknZXLWlhbg4uTWt4lZT6fm6z74R
F6Cg5pvHceJyOM/xe7UujZpRMic6EpLetL5GIewSJeOTJ/pLnyTNXlnhDUflCUQCcnMdbq0xfI1E
k4AoVeOu0NGtpYtrgkisi+e47zS6LCSLaePX0wj2srUvrWXesE3lD+0YbBAO3poNyUtCNhd4lS/4
+p9o056gWcX8NmevPOXDPwTaMYljGjfLtsHQ2qWj4Ss12ZsqpltSDhqYShWfmDVdC5hVe9shyik1
7EvakyKBsAUqV+kcVGh+AnZyNh43/Ulh+shjh/CkMnnp5noN2OTfs1e8A4W9lbh8dtFAiAaEOkig
74Weh1NXGsgdauQjqFybqvOTomIijmogEH1Dpo3gLrnE+ERM2LLO1N6GURmxzGeJGAqBHXq1Twzp
5CtNaH7z2XHAybDdFYP8YkFKOGoepQsxD97GWdeoOcPl68t3afzIOnyNoNM5mGbCAUYjc7lokeYz
SPeB1sb1IoLVFNltV3sfCjleZdZb+b2BakipC+wV9ZUTLyPGJaGMqAdEjqhktU37i1IQMQJejL7g
zzIjgno4XoWZkaML1s75aQRS+IHk5rGgD4ZFuHeZuDokb9SI/cKrsspeCyUe09QcNyXeX6xDEy4Y
dWwG+2TJ5Hus5dHKjPew/TKZ1qpbwnpM8jseZ+HD19rhSwFhzK6NIvQujgNSlLjXDSlm3poB4y4K
2ebN9GwjWsc2XrLdETcNl++BsA6SDBD3znZ3rCdW8Fx40Z2sU4gvrP9aEEdSWOOha9EL9dQkXpSW
6PwkMJ8GLXIkws9O2YJkifwYIsSCokoAJjE41GlvCSlyO7utrlU4fh2aHhAkOZxhUwOZLKlNG0JH
poHvtO1GAuNs6k5QdPXy0pMiM2Iq34ip+9Hr5QNeo0OJapytEfPN+B7kKDGmdEzpqHQ7jjFid9WI
dc3QF6MizKlybr0avAgqjsemN49ulQF3MgM/t7B3GbWnXugvPkmim8B8qnOlkFnNJgFKyy5xsq85
snpIZaD1DaJEFJ0jNCH9tdMGX631kYA3dcNmWhxwkUO1sUJJR627G0i1wRRuPxRe6D6kbvlFx7I+
FdQd2AbuxmRx/d5y/aZxi7NJ9+UMw72h0B6r+Mgma9CNUfODgNe8n2Nz9OfyLndb75RIqK1YUIMr
B0CaV0aHRCg/n1X3aEwFsVMG2TwZEs1eryimxPiaQpu5LcXR7nOTKnPJLjb3b2iH7HLMr7aJmf/o
6fROWc7TsSrbbpI2G/zIGmbk7U75yL3tUBJC1NwxLlydXEa4mwUYQ/47mU3uO8aCYFB/TMK4VXA9
bdGcwcWdAlW723ZEs2WxzYu2+xEiizWT7y27tdneFKnFtYZ6UPb6kDX5ppQmisLxyK3kTpP7UtVP
FkE/GxviAUDzQ2ESVZzM5zEXb0xT1grt3RMawtKzGhxA/dQ+Q3Gi0YABq8OUmCnjYY6ja4wTeHEQ
ec02/YVSLDcVkfdQ7FCM6jQ94Qe+p9KJ72vqqt4sxFUbdC9cSghXTfcGVynYyj0Fx4i9XXnLecjR
H3qwQuDyrQV9eYBM/NYkNekO/exgaCNigypmJFjIytROZTYowDYxntpiPAetxapaw9PnAKvk+kpJ
LwpPHs/0ICN/7FNz61rQ9+egfImbYG/P8iGS4lIkB7OI7zItkSfP1bbszG8RuMeyFaGfum6KBJHO
RyGE3zPr4Yz+ivpDb9Oefs9gRV/GNcSNPo4Oq8Dva6fcGvq7mVofpjkBhTID4nsSBW3BmDaBV1xz
8wE2XXv1rujiewDlF3hxw27RKLbb4iVLgy88GQSv2aCGHPdD95afSvmq+WRzKrEoR+uYBskXOySN
0ujinYnGmdKfyWmJ6EqPJFxsw/CFu+Xc1G/9Mn+Nq+q+6yC+9A36xQ74WeqS0snFKD6lAAuWeHkm
0OkFztV1XTl0yYB1sJFa4U6rK6epSegMnHqz4MEQmLZU1ZMdZXInLgQRcELexrHD4ZcBrUdy3RyW
GjNAUyDYyyWe8jIzr3C34AQRYk2veCbSqbL2MaK5Uz+AzS80uvYRzAKsLgDv0Y+CgGTfKJfnmVh0
sruTA261hworyCxCNLVRdQGn4l5x5u61bOkXFTTsgMMSYEDRZ5eEpg2ex4Qpe69xj4glSHZ5p78n
htrlirXDPheU+iX1ok/H4HPlvL6ZMTZI6hFSMEOuHgFXgTUROptK2LoGWILZiw+5eqQt0h65gj+q
NDn1eV5ir1gbX4qvxgmRdptZVW0LdI5k75mnKI4f5rZ7j4drjm57GMst4drhCV7Em0wEA4S1NReV
HtnZxiVtCn8xojfDyOtjJO1kN6gAGR0IYSQDzanU9kONt4XTaWdVRw/z845bJx9eOh6d8BxELXIO
LLDl3EHddIjGypC0uSmjiFA6j3MGmNYGZ7+dHbxUdRvTnGaTyefVEZNO0YvWTXQgMA/TLa2YHeb+
BvrBcu32wE7rOTV8dk2Tm5K18PdDEo/dw5xgNI7qNSggGO5Tm3R6CYsKk0hcUPgB9mldZP2zxZ02
K8BtVME6bTWGOw2A2QJ0PeXxcg5OsaNbWEQBQ3YSuxTHY+S5cmvI4dQO+spgMLm3svitlt33ACcp
MfTmbT9qlmn00kwNVVwLm4HZOjFXOigwLjjfS9jbxsPCPPBQBbhDaroaYG5gfagYB4+LJ9GrOpyj
DkyIrMfdNlxFpd1DUywxN/Y+2mbCP22Rnc0a9wPQJbUzihCWf6KQXC7lj0w0E51NG9E114W5xW8z
RforGOCO+ySfcxY81wxvt07PSTOmhIZE2bUWLBQ71NjqahiqCNw2PRJHcC+dc4Wvce/ko3dS/XgN
2O9zGiH6VQn5sBMZYqqX9qGO2zsNMjw0HAHcGFF4bMiXOB3NA9lqyu9Hg976N7chsqoedbRvU4WQ
ckhIDM6N/Ww40QUxyqsxNZ5vavj6rhU+gL52nxDvEzeDHCNvPubVZEXKbkJQXJzvWqJ6vcHhcJtQ
QPcN7rLUOAGKnc5FN4I6xnsEoByTOV2WsXG5oA6XDLHqoI2HtjD9mp39KhtpfxIRvJm85psX0uzr
neBNqegwZJKstMz+VqwxYCNTIWCaIQad8DkjPRLF7bqZATza5E4KbXTq3wxk20KK02zPh2Uy2AaC
52jprvsyO7iDc6aH+0FNg2ulSp+roj53eca3AzLbUNGLK9C00Mu+jG9Ikbj+WkV5iEjAAYACPcQW
xOrUldwSYoV8uyz81gFx5FYf9AxOYVfQR3FyTHoliLrZwBXLlCvdNTUyboX+NyI6YR9bzJazHq9M
yaZIdA+O1ZIBK/nDXPQAKFKdou/LCJNY8p0ipZm0quI01+vdoaFFKuMKcKnhoHpfribbaglkJBou
XVq5r7lzMOw7FIINK5oq8pk1dt4yWFzi43xArxyrlpEfTRJ2NhUV6RAA3V9C1n5qQQonrG5jotB2
CvGYeUBPY2nDOBtwnpn/h6vz2m2d6YLsExFgM/NWOVuSs28Ip8OcySabTz+L/jD4B3MjWD7JR6Ka
3bWrVgHtZD85vQxu9K9zrFf0EYDkxodvEGWyfIfeD8nHBzzpElsNA4s4h6Utt56DcOcOCupWHRWo
j8ihRvRd9tYvayqzLMWbhn3QeNA5sWYK1pdJE+kyr2fI4q0ocPpwefg+Mah8osYtL+y7EfM/idp2
XwRyW0fWPS6CX02RNWwy+rJsg84prfeWkdEdCuWx0QnZ5ejoFpkJx73JR5qGyRisow61a34/aqtn
JoKOPo79fRD08vqifjJpGj5w1AuPUmXrprLnOSyWY+zyR8kQZoWETZIlwy8fx9qDM55jw0VEggC0
ToJ4PfQFtIYOg7St2MAMClCDZnJhdkO7L+cWlaHNGbcg82j+fSzIe6jyrtEDvB/j96aIolNYtMSY
6q0x5uRP6wGqr2Dck2qvfvrq1E89pnuZTdbNFdBUmBFPpV3u82F8DaagWAaNKvdlrcE4NPexSYYp
CJs3zpQJbGtGqV3dPNeEkGJQVGAEu/MUaF9mG9J0OSTrqdNnKAO5zaSl8DgOXXjoJPromCgXbYTP
HCNUbXbPNaexyh7ag1syOvLlHGwgbgxyGP2kpu1Avvrkkg8Nie6QIFvlovwlvb7PO59DpR9sM50K
E8PCCecFyZlBfrqk4ikiDE/Vb9W9mk30wwAbOqapEaOpTQc6nr2y4TSeTEXGmrGPBkWrDByoB/k+
S6Zn0y7PvsEsJgvM6TKVpNDDcoxghQuKPa1L64qRFFowodYxZbFdvG6lQ5hMKRpdFoR4AhtPokN+
Qy0EEOyVrZMCzWoo9/3IVk9H16XaEsulzbCgkGAp9andCtmfHON9tJiLKTF1lBhO1iYrpoeumBVJ
X/vu2CvUOQ7hKS898IzZsKzkvGGqIZ1mfsa9uJZv+pnCZm68IWMUnP9sJX0ulYppPXuZo9akDxDs
6MQbWIg4lGMNA6VgJmTmOZbetRSpx6YYidWFo3deaNgPcNVglseXlFKeQtnJIrPkM1oWeajGpgJO
Fy5NVvk3FP1oQbf4TZtTbKUBBoSi6XbhpJa+1B74KLJPUsjrXL/e0Hmk7ZN8bbXCX8ZfKp9+St4B
IHtM42sPpTa2II2RqNgbE5XVw/TkzhXqkez2VsBsMZNcFUYYhJT1MsdqOBd0NA2AJvw0AhoWc1+Q
Fe6TIzIme6SCGzDzwJWmYCj0JnrrWNEwWpGNG0S5k+norVVJASXyOEkGwimKZMY2JbsJj2kig+rM
uSO8Wlg32zOyRbl19eFL89twG0fTwTS4ppQLSmMsLfAsjvfDwYrVmm66Jku0LfHCHwxO+aMK7VXI
rHHZVkCOsc8SXAb/90J3ipJEGzv42SGNHmvUXG/PKPHe10THmiw7NL7zaHcu7Bk4M9Rlq6NrhD/+
0DxLz7P3saEdGkYqaGk5U6Vfx3ORJctXy2NfHAUvbZP8tJr2YSq6ObQgKDdOe4TN3W9D/hu8kPhl
rQ5gXORhpOQ+R/2rx9G7KhD+StukDVcgdIWKLRzZZIk9padabFMSdrelldOmRh+sMTprrIOfRT1j
zcLzSNh5ORCfCuLSejIV1FRAB5deYCClSo8b+t3hLLIkXZrK7mmiRS2KUv/AqrbV4uhfOET3rJ7d
VwR4N15gCCYe7W+jCYCvYb0ZNPM5rrtDDXuwKniDMqPGB4GBNoimn0xd3CaHgpP13PpyQdZLB7Du
VK98kOYKjN9wPrCNBsXYeciNb2ZZg6uY3ZxEQoB+SZeRBaxQAJeN9QwzmF1mwYrErbqTwbnwi1+Q
y90y6J0fhRoRUAWDGGqepz69VmZTbUza9orJw4mZIDo2JnJfV9onmhc3ehP6YFNxf4iaH70YiYfX
DBA7gjgGBYzLnI8Kaad2o0t3jVXgh2a/F/p0dqlP2tgZw4P5oBv70QeDCzpoDJ6Qdh6xipWbYBD3
oLfe+oCVmZHyArXxoLhubd6vRJk6rRc6ue+BVrvxw3XBAziCCNrgUxUP8SWjJocCrwKLkWj0penD
18KttI2F+rZUx3kY7b7yrJfOsC9GMDkHBhn7gE8DzQVY5NNkN7pJeIqbnNjrvFVtJl5kp2PByGeP
xfDPM1mk4AG2q2Do7rZJhKmYYfDytWv4fJPXXVNH+wQ3nA8Hj8tCdPMcnKj+4HFkAosBtI1VMaec
HKNF7q8YlVIwkzf0qNGFNTpInV5E1w/xV95VEEK0MAsr0xa63VpgZ7zHCjhoZPskgd0GgJygBDUO
sFBIeiFW8GbuuuqM08D9rILFxo640Nd23r4GW6ONPlqhDVsrBmdtpHIgBRwp+Oz5Yw0nbmUhdy0H
znpipNvdsasXMwWD4jtAabMSiHCtuRARv4zGZ1NUsdhoCr9O1o9bjopqEdd5va8JSFt4Zrk+nX5j
+6NYB2hXbGiaa2G0xboz9WDZOPkriqu1NdwQcdR207XgAA4p6CdDM4ZTirYzcECDxFFtpo4hi0Zm
LkYSJ1+vFp0mHwgd07LpIl7mpDA4NpDbk4Xx6bKlo5ecLgbDZ7vC4lYjhsg3e2DNly4Vk7qW/FDL
B322Gij2rfIjWtBsZAJi53I4nkKmpYzl9k5nHKucOVUGlIHaQUlZIS0Ulm5ajBtpjRh9L1qLWgeK
71kH3vRvkoN7rB70TSUchWZ+UEg8zza7NY3kZN0nxOJuwLSX0X41wYjxcqjD1MT9GyzDWGcZ5FYa
E4zS3/cj/RlNhGpFgq3lONvPFW3GAaY7rbeSlFlA4g/u5cK2tDn63jLAadWmTrVDGDRoFypaqSw5
4ABh8GumDywHq9S33aVeTjmvHVdlizXApaMCKWAHSNqwQ5+aQO3VartvCktsRAJ/YsSpvYUcS3LP
e+lhxXtF0OOe1YFVtSWlT4zLGsPH6zaGzjKreuZFPm6H0u1O0Ma/YWvDTgcvGhfWBTFRLXx2+OQ8
F5NTwT9Q/ffINLlAwxrUj+hYRRqDg8M42gzcONo2JkClWp2NDEzioEPgraf6rZxA4yTm0WvifxSA
vlKVhxZnlC+OXw/UIaUgouoC6JfIacu2H4eA4jw3wrBkx+6ynnOnUoOrO19CvbsfA/88Wpi5DDD3
fOjiZScTPi70MW7CpH1Fgr6ZjfEwoo0v9OElsMJxFbAYL+k8ZyMwsk/IA3+NDOpvvXZgSlh+O3Zy
wBDAR911Twm+UIQnte297lGy8Swy7uIQz/01wsf7p+5pS8Wpb+ul0Mz0uRaZ4kwoj8FNOTTUUPHA
KKogr0qwDN9qj8+bCD6jO4fSGI9zUzHSbxilFiDG6c1WdIJEpfctCw7j+BpxYPk/NRURtmhfgQKA
q42tt4pVZG10M+eKCqo6MFYJx+hQ3LKs8VaSg3giSo6Hcse+OIyz16DNq4NX/ms4+9PL8qTnE6bz
pHjWZY0V3LNPunCehK+9YbA+VJL+4sZmYS5aBHY5Omw/8/GmyvZsNKB00h6pTmYj7RLpQtZPEn4w
1B6LpuuU9BQv5xIONGHuGyKXcwhCYrUqJGrsyQbIGqAfDGoLmlZ+OzVgZUh8OK+oZmaW70VPoTte
wu0U8gkftPwxMZpfLwz1FROCdQOBOSoQHdpWrzd5yuVWIvfilN75rdNsw9GGLUBl59IzYIdP081V
FP9wpdJLOnzaqQF5XMMrh1WJlk/2p6VK3su0u1GmXq5a3quNFmAzK71s2aq/o024ooYGtBsaq2s2
1jyKwzSgmkeBdTTNPmwYC11bPLd5uuLUYbIcB0dF0mbpN7x+XszeoylRdeaZ1KIXrr+vcvniMhNA
KspHbpQDyyHHgRGzOzg9uSeYFz+VcP71XGGgL25By8hJiPrTqRASywJrs203SzvGBAucTC0oAfw2
oh/JqGNHITSIHDCnfUWfN3yXBJtHzkEg4ASgiXsTuLsErZedhsO2b2Rc6OknyTHPVtw1ei3+SQvy
2qgK3BZSgNTkjq5Te6tGTkCOe7aL/IqDGlePwVG1AaA39tuopxgy0ut13zm7SWdWothwFUH8llRw
dgx0K9/K0N9cKJ2ZuS9q96MXnM8aMX3aOAmD5tvzUaoq0SWrNlUn7DHQyiI2KyJBz8409RyCxN2k
DA5r6Z/6oKu4U5OWsLT8ko7g+cLyMWmZ5/uIDosuSM82cgkEjPiQWzHHBey7m5KpbWLSTpU128Tk
Ryslwew2xdnDv1cV4dGS4ZZSwxInR/0iY6cB/MHtTF+mEzcIGxCYDKV7aKufGEhWyQ6L2YX9wq4w
ohlEV8tI2fuxzxAYKt3DiM3PnIqITHmRL6joBgckJU6OtsGlbFsb2IQ3xxp1kv3GRiPAxYv8AAEN
aZaeonVbfgKpFkx9WMeyJHruHakduAfDebP2jkBIkyjfTZubZ6XxObNRRqrMIxHmPRnxd5uKuxjK
jqVlZslCEojK0dwyPf6NooAuPmd46wrea8m9veU8uaHT7/Oe5zDkpWveKwUXOoALmBXtm9T752lI
sEG86DWHMEpyhLwkAC5A2MTrsi2KNfzjfdxTGBegmUHmdxsPoKtPzXVlasu4bt1F5OHXjHEnTnn/
kZsYLhXTGVg/3Vc4YEfCFsbl+uNKJKGmc60Lzt65IOPkRMOBjbjO/auz11EWv6SJ/hn66dyDLX6H
lMZRezDG5eSF/zqtmkhNYojDwcsixu00USrYuGP5pkTyq/e4YlwC9GFd4G7Pmn9oPY7M7jV96LRg
QQf0uI+DydqUHiYFisgQWJh+LvS+eO/d4mYJuXFkEq/7mvFBmvFxtK1gLcUzfPyVU2M8dapsa0sc
FSL0GdcYWPB6TupGTgWjaIxfPVDdW0oruFq3gUXnuWY9xor1B9AKEJ8eHEr2VqdsH5gbPFXppOFB
IlszkstFj0GxZXsROW64tZN301XZxnPSD5fWCxCapCXK8UX3KoY+LN4rw2XZzCGkt0lRLgtbABKh
lYSBmTuy2cogSYIhaMz42y6uvyXu2z6pceTaWOF6M3mVZobleU0MZjwGnfhriE1W0q9f8bRiUKa/
d6XRKgc28RuItznbj0zQLZo5f0T+VXH1JlKc0VPSX0OJSu+mE+Rl+TjWg1iNM88GH1G7KLSW97G9
6WO1Ufm8gGmQE7yy/w18l/kjhp5965lbPW5ZIbGSrQyl3n2c/nrmnjx+mPMIbwuPsfvemwbFnJU6
6B4l4uOPV1r2EZfRVz1Z/bbwS+BPk3kJc9NbD9L1FlrLvl42+Z3mdHZ/6tsnKIqmzhsnESVHz2Rv
Tb+eyx6eBlGI0kMV0AHg+BSc9XjoEdy/RBTMEw96UnVI7xP2Shy0/ob7JtX0BvsrgpIYdFtJZ8qt
1JtubQaAR8nvfYuuftGzr9gZ2yWVIdDmdYWFAcKIEsyl8hKPXYJloMT+HffTIp4neAhx8VG4UBLJ
chLgqc2tsnlTE7ss5gG6A36cpnLf+NJElx5a3ZuuBaU7V2lGt1KIF0/3opPKhuJxtKcnHMwZIzDd
wrU5ANpstL3wSbVFQ/IgfLtFCcahEyaMefK8PdQNiu0YmA99NDymlIebxaS961F3KzNYFDZNl+aU
MukiJxvYUX2Z0uYUG9y/pe2/e4ETrfS4wpbHoWbTCHZ6DURTcNKbvKYDkzzGTMEgk2K7aKT0rzOZ
kvU21GE5j0PuPIyWSYOOuAkNbdQKFWyeqm5fSt5YrzLa05SoC0mX9NaW4YaB9ZEeBesY+S18Nj1h
/zq9ajWSGSkTKBUKi1bgoMsG4/QLjnw1JtpjVKYn2UXs1z1UXS82D7qdYOpx3XMxDdoSrpG/Tm37
no2JP7uoF6pHzZcqbPaTSz2BFk85sC54ubYtEaqs8WF01UfWi/NoAH3tk+m1BWZ38hjlw+xM9l1s
fDUu9R9NYOwcTzuWNQqrmcDEJPz6CRWYTwbGtmU9hPceUbjRhjUXPnbA4lRPJWglPY6OVvotJQt8
7YJtIuHJGpzocGRVt2oQfI0rzs9gjUC4n8y5a+5hZEt8EF7cHexKwuTxvAdCarPmGpurxEbjtPkf
JqykQ/AgtIQEUe1RE5bNrKwMxMfYnckI4Xexchhz/raMVLkp7YIQuLVrU3mGoJ8+9FMNfcO9dT3E
uyE1U1rRmg0spodGa/RjrPIe0OFMT6mDQ16NM6KfuXpVr01kLwQFh0XCzv3HJPgYFeGefJc3zV6P
w6e68+8mtyQwZhRmeIw9mn7agQPELaDsa2Hmx8ro9gL/lUrUg2fJTRC0CpxiSOWphm7WpfZrjvi/
SJ0Sz52WpUR35rED97587hqrYvNZGFTu0rkW/UurjeX0b8iWOZUTvnccRrZqcsj/DX4crvSEyL2B
72Rh5RpU2a6+NmNt7IQWbyiotNbxQDu7Ymu1yi1OfBEabUWmhHkZxmTfDr7HaTr0Ko+uFJ+nfCwi
Z9errcsr++s14u7RLhwHU3sXDH3vvUmtBWAX8/D31OQevxxzrOJ2UGpHI9Qxe5chb3UKV6DKA/1q
uU57rvRoO7SVuPbzw3/fN91r5fbq2JgegU5Lghn2q/6UlMkunMoCaXiMHu3ap9i606AVOEa8rV3X
3rGDisTCNXJqvkuOPhTn+ht7fuqOerjRJOrff61fASdMOEXpmXXbvPw9dC5ikWeFyN4Mgk5V/1wM
AdveMGofxjiGzTuZ1R0PemUNpOxGL6TuxZteCDF/lkYRXP6eZZj3ZJCHtwFgbzcHKtNgeOAGbl1i
tJInb6hS1u3e2f79YmyFxT6xz0Zh+WxqG/uxcyYyMxYDC56EFbfmvE4vaRKvCogEd9OkPFGvsqNF
j+RFF1G2DyAZLqOcZhS642mh1u3x2jzmDdNQam8XUeeys1ZR8Y4M/iSHmtKliiaMnjoXdHD69wyW
/z33feTtP+wGdjWYOjZdZ5S9j8d2nmn+PaSDYrpZV/Y+ATr5l+XX59jIX3bk7+nfQ95bZ92lbZUL
CW0wKZZObvsHv4OJtviLHdc1JPvKDb6rQTU3491x7PTWB35zs4GbbJOBwLDxrgz9YeqQUvHzv42V
pbFe1T2orDR+o3Z43XodyCRUq6ti57jm/91uHHvIjrbJvNCMqq+hsNJLrXvGcyuar35+5qrJX42O
L5fWNHBqdqOXnLnCUZZegJ3cc274tedf+Xuo29Y6Zln/ijv3R8fF9qR6RBpBoPClzuJi1TH6u2bV
0G6dVn8OQnJQ0sNuRy613FiIArNo8VJ6IR4z4tfLcZS1mtt7p8l/KBAUHlAPrAfrwRWl/0DMultz
CAK1V+vmnAs2j07UmMfR6X+8yERCthEuXKN+ilVUXoTblJcWxlbh9/4xb/YdmKVVp6Jo4zIcvf89
tGl5KMYKjXruhaYBgTyoF6/zoLNJ/2rWe1ZsyZCrD+Ll2qaAlPHft1P2dy6OMVvTb43IjGsMRNPz
x6lYShzRK7jV4QZ/Vrc0a4sLhiAGLdtu8+yVbrHUUrt7gQqJeSHFLjOlS9zj4amGyfnmBwePDPJe
L+vsJamKZk9PVXXXpvhIvJySk1xjoOKO1T6jMqT27eSuuYG7iXogdTWWZ477tsE9ASsNnlCSQlH7
KuzC/4dO2wxEXwc95xYgXHmctwWguSm54Ug+PKS184tYYcE1BHI+CODsf5809lv2I+JJZon+0U3y
6qGsKET3e3HUsAPV9Hzw5d+DSW/hkV0voYck9bdj8KpFnvHIKT96NkZ4c5pOT3cpig2F8HKdeXAv
hqEx95QwRtHwY9VUcXlkTtduS51sVXbfus6sJ23ZHZJ+M42T6p9y3+nnjApbeberN0ZDZNIa7ORk
jN02d61ryx31mo6OueXva3dWP/SPOAMX1OFsMgu87N9Dqorov6+KcvgpdWIHDlGphZvW8RepXnyl
rK333EzEQXZjy+bcDK8ZCiLT8c8B/8yP7oP8E8g6jw62xK0jdLmFpZDs/tZhw/XyQ0jeeEEHr0Wx
LXB2LQ4vYSPtu9124RUH/y9kX3kZos6noizaaBj4jm7LCq370uE84W7ZqeZbTXF+i0eJ47XUg+3f
4jDMq8I08CYyegeeF25sHYGddEZzc+0mXcrRbw+AZvCXJs2LUdiYmHw29GVJ1XygU9NaR/Ww1RwZ
v7mx925nJdXWrcHxrVLtMcwraLzzV1EdbwIyAdeQ4z6z6urddaNui93e2vgu3sNWgTVKPeaIfTfo
+BXN/P73YLrWq4Y79vj3jBwRH+eQnlGWvv9+AymGCcrpdxuYTFK5a1+0ajvMwV0rAAfoxJoH/NL6
reriQE3Bd15FPWPrOH7uqHqFniMpDA3HhcEfOWrAW1Zek4zsDhCGhko3v3SaaPAyiR+6k1gT4xQT
e22NVyutpoukRF7X/fLDjlSz8rNRruvE+pcZPjg4yUARLiTujqCj0Hx0QQ6SBYvOTRWgsDO027Tc
39FyzUulS/1czA9Gila1+HtuDUW0Idxt/vfUz/tiw1zTwZQRtg9yqiJG2kV2kPYcunKrO6G0BA8O
5beayem2aDwcO5YePY4kMaiI4uNL3QbjtxlnIZURH/9+i+zd7BQ7uFS4HErnFe30tfSM9qv0yqdS
HBOGAGfH7KNH06oF2DaNOlw3oAMRo9F6slF1/lY5PBP4KZqNX+FjrqK70RXZjhw2FWWNP4N+YLm5
7XWIMnVEKB86ZJOhPf335TDKTSpGemOyCP9Zn4qX3FViN0UQ2ETJnlwEQlsXOZ5iPc79ex7V/cko
OVdFxK2YiHmv2CyuXZD719Z3GRFl7Gu5AyGtRYxeA1Je7fA4SNuh2apkiOhHGKsYRYR9SZpm8mGf
Srp/upGdY3JwKBLGlU7+yXV2Ig8/WU7o5ns39J6rMTgkzsd9Twa6+YIGnB1zStMoy8Cw+Z1erVW1
G1/pmsuqVYMW9JOf0910JD0WLppX+qVbb91ffBRnmhHg02/TuYNiJTrgjO2yokDu1tL1/FYPgA+N
Q2jwCvP9gFQfJjWaU+FbrSC4oEN+W8Hw2cLjyfq7P6z0zRB8eoz2/eKtfpu2RbPRMGnlLcTbaZVA
Ka1VUq6vnUcVE4b0dcmG369eKnTWlpOWzzqh+8/tF2/AwjTLM5oJujgtO8v8HFe3Sk9wmFbNV9IZ
DCvL6tvC/BMaV4nR2ruY78wPPK/apiwp+cQ8l2YfnZFaB71AGNXRvusajcpUS5evoDmmxKF4gpCC
4f2DcQLJqi1eDCYkS+KuG3Wqvnxn5frji+nXwGHt4tNhO1cnawybzlO4JQHl6PZCF9ytFnHerjz8
J3b/2a4k5Np17O6rNd2scbDgT+tPrie3+LZ17oq09vanlM1qSGmjcJffJwLMMr862J2QT6hZtOBT
IyXNHE2/2wl3OtTp1cDlY43WYRjrrW1w0Fpz3j8CRGy1bZ6BU1v0awe1v4HnWTGa4n9dlgcbLHQz
HrGGHLk7YfNEaVibBWQXrWQ6s68aF29J/+TPN1gA0O9WJwF8Mw1bZF9aq/Y6mgunu9f0F+4ztLVN
cPWuxrvxHtNK3qWK8V1FTBkZyuvpFfaAeRaQRWERtwlI5FWGGuQ9mTSuROEbwickzUp85t5L9MUH
w07euDBpD4iseEVQBCZiwL/D330XF2nss+OEx5SpSKBO+o93cp/Hm/jQTVKXNIZeCopnCKcNi9g5
1UZ2oC1h9vvFNGys6V1F3MX0Tpcdlnvcs6b7NmXJF60hFRnTIbtPN+sxwhKMtKebNK8Fa5uuNG2D
08CTS6rzriKGFGvCqlXX8GSBTRUjr/ab/xnBRe/f/U/TEEfIlzZ47Z96WMyvG1cGm47I7u8tTiP2
4xSxhovxPt5SYgaRkmftZbqoq7FXYFZ/sIVH6fqXmlrWKHwL2n08xod+K/feQYW3iCLNCw2HcGQn
QTg1fut1c5lXiDUZ/sFRik1zdPaLbqfNa0TpRo8pRr50uKXbDpc4ekbi7ILB/JTpGa/8bOHCzaqx
XIKcXUjOPuSeusWiHG4BmNjMiY+eZrYHqaA7LyoKWOLneN9ugk24vYNrDbfhNtiF+lH7XMzjaXeN
7QaPLXXE/RuATjGtmlfjRwdDrp998p4s2UvtBYDxnkCLmf82FnP/hfaqpaeOdW3j7eOtvm/ItK3M
j+GqrvYlfFacnXUmdLRprAUH/+nNv3Rudi1bfRsPh0Auf7s+34o23Bt6SY0ACGcTvu7dDuj928G2
StEFm3VsXrgGCj6RIFjVJtA2ln821KVdJfqeZmukMiCvizbn8ljmp4IeO6w6C6xBzHuXBoPADO92
gWGXERPDSQ654lhUtHyE4kIufznIXePvRdE+4unnSvV0yNX+OaXCNbE9WMZq2fnHeIJiUZxMiCpc
JTGjJ4+GwWeGuablzG09ZeHRA3gNy01PqmkU8oCcsWKAh3pSQTCsq02MjWci7ZZvAdiuSU0lXXQJ
xYvEwXeduk1Zn12g1FN6IDOPrDEvTAF4QjgbXg214idsDssWzgaIYToLx0x+ue7KELwYHERDSIUA
wGhsYbua3LM51MEfM7Ri8z1iK2bhAL0XnIce47odnmNkSI2mFzf+ZIPFK+YZR4x7OE8GdGC5TOpg
bzXclaf61bEq9ikb8tyrMX0zRn3nrxOK/lJWDk3gVNT2mICnw2fXXtrsc9Burcp+sBzRoqsh+LSv
kQOS0iRVMfQieW7SbjcQZ3rPQhqWNN3l1oQ9xx3xkA9xF6yBPlVnsl36vhwre+dNNG/WcqgYx6v0
KRrmEUgm7AvYDBAf2vhaIGl/FZbx3xfzd7SS4VUcErEjkE1ZKt7tHa5c/ymLxntPbJiQER73bhoy
cIgkql1JfXubG8az7+jDuU6DR8JNG4WYU1VvVVyIY4sKunSqaoZQcCcg5h/xck2E8emfaBL3tQ+R
dFFvxjO6xLid4oZG2jr197mYN1+0Wj6OYrQfLXgbdqvd09Z9sYj7ovy5j6ZDB2CfMEPORV1diVe/
twkzq1iGT51jdA9VR36Zm+fj3wMpw9tAK+4R8KeHLzxkcfj/Dv1/J/+/72F1dzGK/dZSVDdS+KTI
43TuHPB2FGOmm64Zuo05ojc6dvwSzYkQX/Aqs/kPTnEnXHMTGWDmnFm4kWzzLqnefRmi5NgxQ8r+
HgKFP0r549KU5vAwqsbZJBbila9q+0rbS772S+MohBsdG+XKXegkM0AdD1g95d1OzVtNoRX9mX2r
TfDsEOm0DfYS/Qj/wyUKI3H28VYGkCI/qCHaRQ1vy5pZebvLWi7OmODQRy0A7GeAwvM2oXyrj78K
uzwbCacnXUrxYHgapqMI4Tnp1AV2gb9VIwVqY2Ho68zp1TLwYk4ulA3s/xSBSovGhwTMGSv4wD/c
M7txyDVdwbp1F0psgkUoOMHn2EX3nc6IzOgBrjQT4UzVVBydYz36Srn+pIisXa6x52xLvTx3TV2e
7bre6FatDn/PRNoffD1Lz6p+RFp3r0lPU7nmao8joRsjplCWomAMIHYirk0e0YeQ9s6qnp/+fc+X
bPUHOcMk1AxuzapaHClj4Etkps/KUMXWwohw+nsoHac8DPwEUeTVp7Z70Oiinw311lH1ncCtCou/
873x6FcYZ2p4KCsv6M09Xk+u/SoYabLvVfHKy4OPqVQfcRLZfEqzYh9Qm3jwHExAA1DcFf+STXih
c58SZziBcuKVbA0DH5xEE8+weEKQZVnSU4DpXhdFZxeUbd4O8XvRkIrTRYHJXs+3nRi8XWM47WOl
0yAHnsBY2RXGTq308lNc0XpHVhoviXfqJgfgCWOdaBODiV7axUCVXXsMSLy/mDVIjkyqj9YklBtW
jtpH9mjdnMp/jsENwBqbfCAUvXN5zX0fs5uwMYxMtjOcmfVdFK0imObpttylgfuLk7zY9GZoHAki
v2EgxWqXyWSD+RiZUcYMLdqJ4igrqPdtD+Kj8TIIBMI0nE1uX/w+pGUlA92djWF84VUBF+/W+g50
wbVwrfAs6qDYTIGA4ISfbhM5mXusSQYisXP+wKuqPsyOm76vzP4hxUnw4Mrkbg19/1lWwUWolEVc
SO7mnmfdRysDMpgpdSoCJOXAs+nuUBgPo67St2CG8FwOfv/w9xU8TvkQ+dMT8eHhUNaMqVwngQI2
r3vtZAynvHkL4tS61IxudrYj/4UJz/403L/vy0G3t1HkcA9XBfuEEhuqXuIn4hqC7Yc7s2gJWP/f
X9IGScshkESIJK5xsDBQ/7EQtXmF+fvKjE25hb320lahOv7vYZLV//u0TW3Ev35u1Pj7fTGu1sqv
28X/frS/nxTMk7aMIkySf7/QxxzihVDJcahnANAkP4TJOpUSjGVIn8bb0JmiY9B06kQnA9YsUpg4
V9VtymgdyqeaarI+egg6yc1/+izrrr6FBr8+mjYvpca+aP6N9kx+b0mSbmzXSA8eNGMgQdcag9Wp
nB/iwsXM/L/nOc5t34ES/n8YO6/m6JEzS/+Vib5eaOESZmJaF1WF8kUWvblB0ML7RML8+n3QozXS
ROxuhKSOT+THJlmFzNec8xwgJh+G5+I5a9ruTvpspUbV1TgqUM7O8RzAdf7WDfsxTsAmKK7RbWIO
B4A5b+gbgazYaArBaNHi2CBNrHTL25lT2hekxJtJsmXoe9Ac6yHlu4yiu96M1WOnje8Jq2XZhqi7
Sc3lQru4wn9FJqXtSH6RtWtffCeNdmBMPXJzNj0yo3VtZ9q+yEfjcTIVfmWEP01ho2gec2c71NWZ
uVR6HPSUcVpWzgdj4Dfv2dX7UI6QYpkX7SMpaQyclmiQSH5WYT7cl2kv1ngSD7qZe8G60DDCoLhM
8F9q/UmvNC/wPUwsejKHZwuS8Jmwd8akRQZCmj8hgN0DSngOScNdQwwUmyFh4DAM9ZGokmtNWDOt
Duh1k30NI4P5VGOILvRk2zeI4fURek7rxl0AePa2cWb4lktZ7s4vnkDGIUgdM9P2yHrk19IRItk5
aelCRs91kRuc+eNmkj3ad1dmGysaGwRb7cgoyAGVNYKVIk2dTL6Y0ECQfQALSOFDQ7l05SMWohgm
iIYQKc2P+RIiLRcTblwCJjNIle7YLhVm0QW12ezLKPt0++5aQLcABnUbWc1LAtnhTu+Ki/TVxRON
S/AEuwauMHxsWnVoGBpT7KMx7cNVO0FawU6kUNvqw1O/rL7tDvmmSR21gSxVn9NZEK+kz8T3RN0y
ZF3rzTQ8MvC7krk9L1sPNqH68GBXFJ6tkWDC1Hxd7keqj2g8ixT1KegAj1KbG0torEBaaGJzayPL
7nPrkiUvbVU8N7PHPFlHVdzoIugS/Vw6UXTfNAhySrburAFO7A9v+xCfV2V4w9EruM5xN54mc7ID
ju7l3WmtwlgqMiJlsWf6pAdNZfw0YucIJMBjJ61zVZSHuSmRIkG4DVy9vnYFVhYtkpewa7+qLvnQ
sKWv+2go9yIWBDAw6sVoQsBM1zqfI2k9dBdtG6hpaHdDnJobIgpwbjQMpIqvaPZPfZ3gxELPjoo9
xI4WI+cqMt6NM4hAz/t11PTDBc+o1xQ/9UdTeK8j2w08rOxM28m55Dpx2AQk56z/LW4je8Zk26SM
Mh2+S/0tiqAe4fC69iy68TwV76bjTSjzB2J55hkZSzsSIFGGB4SGgdb0302v13eIXviC03RCsbem
TPIwcTXs95u5I/qKJYmWHrWmdQ8LlY7hB4U+jz8uiUgwxximQq0qL6ZJ7FlzGw1I9syY8Pog5lsI
E0/eYN6NmV7upqR5UyUxJ5YBLMqWYb/BW1Ftwn5bmp53Ay2d+UXv4MU1feBq+pcvGUUj6cEoNeTg
2TO1B5lSbOcoC/rWgEVITKdWxOnaAwaFSw4OTi+6j6wBQI79CK3i/NKaFVHmi2f9WZUi36MPJ892
qO3A78sHMYjuUKTRTaYaSFiKkNTORtrkZkg42IORcGRzLqoHwwzJSB2cTRWOr7bsT74qdkNbHVRX
cP3LwkC7R3s3pgAFQrRfqY9qV/eGCY6Mpt1FB1vGBfm1ZMc3apzBI8e/ITbXI1LXkskQoAdvKAMV
69Yh05Hl0ccGLFasbTRIOEASHENuPcbjrKFrcbZm1aJ8jE0mSSNjIFNnOJuIbU3PrJS2c0aafF0O
RH6N4bWpjXBxawrkynTr2qDdTN6jFlIVP0BIgjTidzi2/edp6ItVVOLR9QZn7fj9u6/TnnX+yXZs
uY86wA0V2iWebC7xRCOZ1XfWdR7NR3CJh3xAEmYY8IJGl/JjbEtGk1WMsnTCmSN8cfIYRCJ2zHBd
2He1VROEF/loBBh3YpeLt7gBw1UoPVjfWhLkRUczj52rRzY7jSbyVqtJ97lp5cyjOBBR5yLchjeR
IvfiGOPEoLp0ErIPCt4QLj0JDwkJp/4UyZOU4jKRBnAxe7VNJyOIzP5Z+RZ7HI2f1q7B+zTVTZgN
9sZwxUgbbJYQXROc6ssqVlXs9PPOgtAxMNRxctkEAsHFmuOCzp56Ak08HmfS6jsnyo6xqpszootX
MJ2nqWSiocn6w2OH3pScdcudSDww3zCUAPRHS9RfPex8663I0rssxj/cz0zpmvlT2syZi9qrNm7d
f4YDjpliKk+onXbT0D1YXnK0NRKPlLCb7UTWc4H1MpvYGMJ28k9+2z9mhftaTTHhAeqx7poYiaJA
AZq7rPdlfecRshTMGioCVdS/eZgHaUpmVmYok4Nu02gTLvEWgxyj/H1RMgBE5ENNNy1LbdqcKnFv
5eAqXO+NvvWyRf+WOmTem4ZxFdgaVjYGwzkZELuk45bMMdxndrrzmUBwECDw0/C3r/gHejuagbIJ
zCbMT0byPTGS32g48VSpefeGa6Kcwq5XzTp/cq4FJ+8mGQzr5BOHgbSP2RV++u0kJgTMFMylT4/T
YkYoJFIYGycUtqrWCmonIm0b70PkPSUaVenIzoPHJBwPhB6yEZOrbkTlUsXae5tTTqY+RAc7s34S
weLgpo7H8JKeKHWdtR7HmHZARnL93XdNS0eb4HUrRAAuGPEu6QyE23BS+fiEEo+otqGI+yAxmkNW
DRHPIjMdLwe9pg0vlWjal84sH2FEPsQ90zceaZSGmoXXP7qNC4Lsy5DQnRLniUiZyHuTvJR2UV+o
RwX+c78jr2dxe4odHotF5ELoX0rJARkN4FIfUvJXn7U+kzloeBBAUgWrKSIqcShZQOVlEailP7ZC
CRfH8QJp4GsS5vjpJ8Z9JuWNEp1xiKzxvSU0o898a+/GxrvzYHqRc3VHH7WaA4OOnpSbh0hybEIb
txF3WkZQZTEL5DSghZKzWTMFayLeU12bBH+xgPNQLCQUbPFxr187tN71h3Ra7ZbLmPGWgOESzyuU
GLQFdevscAuhWL4S4mASFgjlYgqfazmcpsa1jwSOkGZtdF88St8qe8082Qa5ZiKvHQDfEJ5ykzO7
w+K8TkPV8zB0kBtMlnRFRUqdyIjaItDMwJOysb2erOh6FLiNS5bK/q9Zai9FB7OltZkejjZDvD5l
ja8EqzU86v6mN3tskF13TnoSilqHmZxuqV/FaXDK0aDWlgL8oqOaGiJ8SFqHMra3jpU0d3OpPwyC
Y8oJQ2+BuLlBAswEDgv1muURDN4aaytDDoyjxtppYfvlOyNOEsiQKInLLcF09qm20w9D4/oEtzZP
tCi2/ipN8ESpfRum8TMki3QrFqiabnfAQ7M9Rz8CYIdlvo3JmMQxUgK3duEDkK+8o9YxKDBomuw8
arfJRNxupMXHyedelRjaGLDPX/XsIZlrUQYlnvmBzNsgTb6/1afYxTibMVojSiYfAi9FQ6LpeDpG
dT/kPJlOMbFTipnHOkbiP/lizU1VUxwj5o4/VC6woKTqeQjzfVlU4yGv1LvXyXVLfkfEKp4kdeQC
UuIVCgv7gGSzIIYTHDb2nre6f/N0Ruk1tjp0RiETEWWeyg6uHH4WBMWI8sFdzpzDlbUr1BweVDI/
oFtELJ34r6mn/QJhrbZp4oENq8UuTBHq1an3NjkZLVdx74Tx4n5IMO1m+aG18lvld7/VYD7FnJ6Y
yMNw25zautJI/AIZlNdvWcW8SMx7XzHoZxlhsDOg8tDHe1UzLO6K6pgnxYRZPdmRHmNssW4V2K4R
+GXoON3Y+UhQhy/BVQw+1FM/E0hQR1Bqe+omqtZYnGfMB8RqYV1sc1JNpuojtzDekxP+MsCuquN8
VT/N2KnKCUH5pB298qA1nrGz3Yo0ral6mVzjrsHrp9DEw9LOXmGmGnQeCFD8iWG32QheSqPC24zn
OWTWsDHfZ4ir3IWYSbyM1yj2Lp0qbxvNwYLo1E/UMMz5JYoJ1+Ox5ZULyvEJ4uGwcFY/0HeZ93ai
PiMN8oLuIn9nHm8LTshDrhwCc204uPpSE5uitu7c0nvzugJFeXebFHJcN4UMd5XmshnN9Xdn/NaZ
K6eG85IazMHJf/psq3pD0MZfTMLHoekTPA7Ro2cM8oBLfB2ZA1be2VkehS7oFC0qIPKDp08PgG9W
xFtcQ+7adbqoxQdJxpoTPQjID2wUAMAaGeYXOpVaIi2fwiLdDNYgthVFc+7WCGMi/Amtanc9eWQ4
EfGpYRnAC57iAJQYTlVE0DuIcaL2WDH1+UNfm1gQO3HTowozmCqCrmALh9SWe045Z+fE72vboxJY
pVxyoIvoDjV2XomPQ8OsepAnlb1VBk1Mn1UNsZJ1AAPkQfNwRmMLRjXFaqRlNkvlpsOVMZCemha0
qSpBOsvs0EnJN/YKrFqAGgofWpQWgiAYxhOWww2v/lviww0be7Il+2YXRlBhXYzEqcieEHMEbkFD
pxKcL/X8SYcriXqf+fttfnQY9Pag1utwTWyjrkFNEMnHIPELZskxJj1UNvQrrtZhJsizL8hs8Jgh
hdZNTHb4mYd75/bVm9njuEX9ck28/MPPDXpFicuhn7dzizkpNbrPYmyOUdafO5sA5rFTF+hF1Mhm
8zBrdmBrFZ4fQ71EuAhXUxr+JvO4z2LOJs/kzQIfgjyhlevWL4NvX0KTgj02bA7K8dwrO9raQ7ec
zV8uuYCqPs/ag94yKjLNkqIeM9CY3deDf86t8Dgr8Pyirx474T4XHSLNmQUOahL0u7l8cgDZFIyT
ki/G4w6SUvaEvlY91yNtTWM/ab3EK14xLjH1YUfkZcemQ+1APrGHjCQZtbAjR/Yfnlnex9M0bLgf
jmQFBY198KmTIl7djY74bD/J+dko2nKrc0/iubaKuwmdBU9+UDeIHKblAIHolVIq2Cur1UuYq2jP
aogoKxe7P9kHWKJL8aTFrOUYoZGLapLgw4l97sERWyU8WlenSpsaJpPF4uXNseRfbE3KFaVtu5ZR
zeDZra+jj4egafqPOtZemAo027Aa0WmM1rfjPuK0AhTT8yphmDOC5bQoYUYSFkS6YI/nebG/lrgr
YrvbM069RQf6vYglI0hA29ISIE01pOmuigLqDRPRGwb0dnSe575/RJcH6NItH12jOOdxeBs13Eeu
/mnFv0C12eS3DM/jIr7JkO8Aj3pFdTSsi/RmQDAAf+jJYiM6D6OzNl0eJ4yiy3zG/9JazPdpi0+5
hQpBUoVpryMPaihrStdweNsbyZ2Fd5PZwrDzJv3TduTjiEuNuG0tZWas2dV9HMG8yuIYt0UJGUlv
i09P6/z9UAqA9sL41BJWMxlKoY2Y+En9wf5mDMNG2cL9Gabtqi9oHF32NLyVfH4N1cB9QwVaavdx
ySWItrIKLNqBlWHMhPckmMjVupBasqmH8NXUcZZFLUbH2hVBiE3mlrrxmJfqohp7rxXEp+X+wXOZ
ndfDW9Hqtyby9g0y9xswRFeLeF8mS4/kXJLvAv+JdrkMakGUbQFtHSg0/FbTI4RBgXxad46BXaZE
Yistc/ttwtANPAuaV5PjOOkn0ewoM80Z2aBrtDeJAwrSjfr9lFO9U0NOMChqn+Xx+4IGsxxm086I
Ap3i8XGOym8MhgxHU4VpODcocNBlScCKNoxGirH8R8ziw8jlI00dDJ2BMG7XPIdtBxhCw4Hp0PzB
WGghO/Gu1xjTroqCx0xfok27UNzkNEXkghLYFdSGxW/f1ZiZuTtc1T6evGuua79zeZ9BHt4NNqYQ
b0iYp0q6vFpL71KkX5MnGRI4atWIyd50pXV16/KLZUG9ESp+iJCdR0QRcQglgZxjNDpeZB06+Fhp
5760ffZeazzJLDQ3hWtejMn8sXvUkcMlAbUwDADg4OL5QVuBLPOQl+ojPo4EjAZqH0i+U03+gx0/
dr6w13rJg1gpl2rGuTdNEQek8OIy85LnJCyzk6xEvfUTuM764DJNbG4Tn3hVKyqmIJt5Q+a2cxpC
nHgT4Kiy0b7YgNZ8+b0Wi33py/jSiIKXJOQ+TsJhAwWVjc2UI14Jg3HmmaNgOMx+xD5JW9bzWf+i
F1V0RgULepDqBUKssXDaxGjaq8Yxdq2rXR0UY0fsMQtSuOMU7xN/bfnP5H6WARiqclUtnLXGf4vb
lKmuaBhlj+IH99W8crldNzztW5Sha33W661WI8dwZoadsw8QRLFNAhSEgMVt/Q9bR9WWVNfRYX/P
cUYeCHT/FTrhLuCMh3OGWSAPiwR+JXc9/tm9aah9g3t0nbkhcAz9PHvmfQnsZhU5/i5GC8e37RIx
HFlqCSBblVB1IP9QNCPS5OhzPPsiuuGlsCjk+wKvEiY+YBoZs4ApYbTVeP43YlVwXk17ohstj0U1
PTL4q5mJmufOqN/qcmK93aJwm9S1IvhiMC4Nz07eeeizZh0m6fK4dr0/HvXeCoTRc9/08XOkH0Nb
PiF5ajnbmuXdexObxbOIwVvKzm2xkegwh7PEu+DNVCsDR2lA8fVcSQRsErKwcObXyDaZLDjhVvXi
3jUiNNnk3akChLOnq+OsIWbx2ptSUyTi6uyP04mWS2dKnQxY6SZK7MkVOkmP8bVw9M9Q0VNzXB15
BJBO2P3F6Kt7Uzerc6GiPb15sWIEcGs06YewGjZjmlxwZnfYyurlu5UMOo8ZUoVA+pHOm9XdVCzk
buDWx0AptM+2pLbxvQARqc+FS6JwawA0hEEtpqfB9STBGVDtaCpSKF6bzqTI6/OIg9pJ7Y3oxcXB
FQYUuWKO7Dy2T1paLj5M0niTsjjrPQpOrSe1Gw9c0PqC7e5YiXXkouwrsnyf5nK7/Lftspu08cxL
BlxlM2cZnhH0cEBJTLLe4eRW2fhOMJpg/7gF3RiUsT1SSvJsm4JF5cjQkpEJ52km8mCQLSMXDeJi
09GchNmW3m2HD+IqZu23RB1YmaCYuWxSJIHuskSIT4X3JkstObQdqEYQbEhSIqjOLs4oK/YvuJhi
Fsu80oxEt6aDvw35JFb9Quc35+nl3WyreE3my0wFC4ejjhlGuFFD093jQ8IIZ20VQZ3hLG8m/K2i
RLA1291LRZpUECaLJFQ7SumezJHM8pYfUtexjqWGhi6vs/AFmDvPldGd59EuNgklVspd/2EL63aM
yFwu1B1SvPYQW95JW6peopDmrQINstLkcPXHJA/mzt7jIe1vEt5aacNkXUkSGCI9PhikhU8zvAFD
qPWo6ZJbtT5HumRI5ECB95k0mIRhV9G30zkh7FJQVzbP+6aS7SdyEIZzKQus+WTbnjj26E69qLwa
vvWyBAFUxbdtcOtYtjuu5U1MVula8D+7WRp71WXPnRfpr1SApHz74bV1zP6GNn44lz6Ved5mzyx1
9Uvmjd7RX8Bv9vBgifqjGLDtj+03hDGBNICgRcG0h30eC4MoRk3Xv5q5oZ3tuLkA+nd2aRezVahr
Dm8zC/SMI9ifcM+5c+ciMEM6k5KXMb1WiuVNjEJoleLI2Bg1W/YSvWh5r0uZHUpSeCQ7HTpbcHG4
HebdOJlVoJP4yrmyjiOiNrsRmA705VOVtz9WqUrsgEO8MPBwukNiDTzdf0xgVHVNwR1ka+1e93C8
oSoJ/IHKTtn2Q53Yu8R2fWSbyc5n7FhPlbjNISw98GwB/O5eWw0HSs7A1AhMFO5+9TNy7Js6owth
GGwCid/BK98jaC9HzteQNXITCTahIGJApX9mffNcK/9iIdaq9RsCoY/R1BSvDshN2rGB/tWuFHvu
Zv6wIiYLdrIFhTetTalGxiHqaMJ+P2XiOZZOehRR5SBPy9jk4QseF4UaWO4cZz8Apgm234SlUTJq
8mojSLo2GCeOEX2K3I0Rx3ciTR+Ij3CWBJfuOGJkyyUDTTeCidG07YszdPGGXyd1Z1afNOSYyz+7
NLYfhgiezeKItHU0tFX8SxjQwaGpC8z53LEd2lWme1u1/s0QMRA21GSdEmXPB0BUzIdBkkHLiUBM
yvZxlDb1p8zS3XDrz1Z5UFX1NuQoBY3BvAE9YW70vxDFgtpOgdXCYLrhuALhjRd1V3c4AqOiuWZ+
Xz1DF36PNoYF8Jg2COMCQ+aonrkZ+qfY9bGH846iz/50IniBcmmuY47K2EBj6JjxxYhRsUl3WJtH
EnBpLibQjg7mO8mOHzdKcpsICgfRGtGay/snc9z3sEmvmVGV24llBPzr5tFg8obIIV/DqzlEOjs2
agDaHssEy+UHGhU7c5nxyILEaR/dcIHBTNjLILdABeuwUk0bIScb2ghAIs3MtqPdPjr5j9cM9i1z
tR55fDIvyt48rC6D7l0xPJyFlTTbrvyudV9su36R0nCUFJR5GLA5zURVsU3Ja+bA4TUd5PsYGU+l
cBhB0vrmmXvW8BFHgKibjn3pGDGqph4C7cuOgrNxI7p3JCuQPXBRbYZBffdA2AK0zM8YJEZwbTxe
psqeZodHwmO8luPOH+t831SDgkFAxRxN+V72+W3qeHrQ1ovUClkJaP4+40CxOn5DCboVquN6q5fp
YQALWIguxNXoPNZDv2G//04j8hX1lLBzh5RQN6dd2zUgy0Y4QRZ7C1eKm7FLwACNL3aODLlr/C8y
zX7sRWzh2lDHW2YgeqsrRjswhah/fqu5fVBEorUu45U6JzcAjlkC2fUXfxUW796bVwa3o6ujYmTj
6Nj2lZDkSm+SnbAp0b36vUBbtYbAV/PQTEX9gb/pC6vBtp1ASOv8sHqLQtIsh4mLz3scbeOtUNq3
0djHxBfyosZdWUf3rjvu+exbja5jU4Yp7EozGQP8FRcE9su7RmjwflhcRIb2CCrMX8/auPVazIWD
Ir251rdYK89oUABUsODCm1QwCoOkr1AiWLL8LYZl7CORCnjWb6isb6U/tXBCFcuPrdMSyRB3vr0p
ByAdrWZ8+5lIA93DU9VY87jJZ304pIgB/J+0uMdP9p5Zecd451QNLGm9fEr3DQZvpkggHEeaA5sa
b9SdC8BylUfXpp2PEIh01jzkJ5XZa5g7jJo4sleAzX5HDWybVQzZGivSo5vorzarFwQP9q2Tp1ze
bMnTGAQ1dsKY3J9p3IHyWlXRGv3MbWxl66b+rdw9eQbJ1mizL4K/WSk3PVKK2W0DX4qGBSANtofC
m+F4jIfCIswiowfuATxpjo2+opye9Ew/KbwnM4P5XexjJTaBaUXYchDVJd8svU7Y+kGbaLq2Jnfs
qyGRFvAx/uBI8v9QaoLrejC8EvuoxBXfLyNd292mKN19PX5pHe+eWJ/tPHnxwZT1bYnCRPF5azdk
SxoBmnGqhicwjd+593EZdDPyEHp0KK4Dh0EK0NLzn4G/d+cw5gQ3WiPchr59NRqKDLNVJ9MnPMdL
mtsZi982WZK/fJAojlZvdBVz/JJBaeXuhy7uULUeC3d8mRLkfNVicElYrbA3b1qiDdB+7GK32URR
CizWsTAws4lB8w6hdVmE9UTbLUfA2fTSE6gIWaa/HKeKdXAgJO+BtB+sXWyDCCgToIhdTmNvQa3o
sZWIgcSBkEaIFJVFB6c+O4DjJc5GrvHwPSvxxrlohE3CT48q2tD++4GUfIuOwsIYWr+5HpHh0kzP
Ws8vscHyAxjuyTdGuARVW7IDqviC3rSXQ3Z1c8pGheJkHCYkiRFLW20m9gs74Xka873b72vDz9gN
oAWvM7B4Wa8HdHoRcgjjDQ0p1u9EShw0ZKTGhG+eqtC+OiiFkgE3p7Ss77BmwgWH4WIZobYfZnzD
llvoG3cqhzvGWLKtTh4aQic1vzP2uH0U7ZnajCuXCSSWAqw57HeOfmSIteXGgr4AfXxuPIRpftPX
KGZrvvfSwHwieuvdspu7qR/MoIQFcJ0J+oZ1dIhLaz7ms9ADe4IWCjVDGvpjHUY95Xo8bKex+Wii
rtgnyAsdcjN3lNWfFi4NHIN4rLrylpVtc5yT6sMHQA9VpNx5sf8D7uR1BlOdptbXpFvT3p1g4Bm8
DwaVeawA5o3hTHetqUA+MiKoGpGdOlEcwptOz707c5hPQ4v+XGDJDQAU5Ju2zvtTXYt7uP7dvb3A
2Sa35TqcFWPywVlaZsQFFJ3nSvgw2gzb3npGaQa6oZentiJdWcPwXZacJHjGil0lbLEbKVPqQkPo
j4ZlBuO5reOFcULxtBsbSB2+N8yboVO4mUzNp5/uTsIkbFRBnwg03u4rS1sqJvu4oEjJ4zFPANiB
BGFSX8sEPKbU6x1hKP4K4XF5M3T4t7sjvzf8EprJx5mFrSnqcB1Yak/i5AOnPht4dhzCbvVDiXp5
5TkG1FMwjFnInqoqk2Nj0YLpCL6ABIybPjbfW77JQOkMcTUjMU6Ghs7KnDNxU6NlDpNabWbqRl6T
mzjrwpOTZM9pNx7TImPgVCyGga4kEil5zD0Wh2NafEKg3I5K7UgQvE+QrHuxtic5slr1YqxuvQYq
no83wuHRhg0IAcMfpi1wTHDuIzPs0obL5Yy/XW5f0pZ8BIVssA3LZBeG+d1QgR7VeQ42RuL9GFF9
HuzYIksgPwir+qiIdVh7TKpxVbP8dlE/mNL4ckNzAHWYMQ6R28SoXaThygzG3gW7W0e/XlY+5DNb
snZZqluUOmL0n/04+QwFEWYW7ruVP/JUlHpKLlufoHThvCF2B9BkyqtJUgY7cY7GTDMwvtOraOhr
MIDvCZoBEqhSwUGhXzqLo41iGxRXqzOUdgjjwzl/HqLpYbAT3J3xhx+h2Z2zAhYy9jiMETuXAp5c
ZGcTorqVWCJRunrOcchwpHXGeNGr5gThFnUO+tSelfH/I/rwvwYfmsQM67rnogFyfe9fEpKrqpe2
As1KtgCJm03doA0Y6Q1576S7JGFQC2B/3UaddkqYBe0Enu31X+ngfei2t1LlZ2sxLsgx3tOSTTd/
2T+jvjinYr6FnmLs/4o7Td2i3TgAiMNVPJZAjWE6n0QY+uumaQ+9F8KUWPTurEFLuFRmGN2qQmh7
9pni5E8tQoRK/6lVZLzJlMAhq1blfhhZxZL0ddMBkcLIQ3bOBESGbPCEhjKwknjYqL6+JDJlYko/
VA8QvXgTk6vTMzbEs5+QBRBFr51yINB17EP/+uNY0mbCGsY9kJTeidk2lO2ZQFur1g6Z5byQ7gSI
yJShdSDE+UZDq7jWZK6tw8nOzrjv/vE/idH9Z1Ltf/8a/z36qa7/GUnb/f0/+PNXVU8t55P8lz/+
/bEq+M9/LH/nf33OP/+Nv1+SrxYc46/8v37W7qe6+Sh+un/9pH/6yvzb//HdbT7kxz/9YUn1kNNd
/9NO9z9dn8u/vgt+juUz/38/+G8/f32Vx6n++fOPr6ov5fLVoqQq//jHhw7ff/5h+Mb/8dZevv4/
Prj8AH/+wS+uyz7+y1/4+ejkn3+Y9t8MW7hkQwve6sJbctKHn+UjBh8xwXr4Dme7begGsb8EKsv4
zz+E/TfPcnzhexbxCrievD/+reNx4EO2/zeUoroBeJHRiSX4W//zB/+nF/B/v6D/VvbFlUx02f35
h2sI65/jR3UbmopnUOAJYqttnkQ+/vUB6z3i843/5gK3jRxwGeskxEwxylMGnJcp1qk1HtB9FWtb
Y8FDjno5uNvQxCTPkszI4sAlXsCI0nXffsuUp8LKDqiH15pgwYY0DAwRyT6saPO31LlE412eHBIu
3XRZKLLYp68hJXFfZtZmmt9d48PWbkJH4c0H/K/k1sYp1+dcEURoN5LtGb4kCmMm/h/FK6gdVhKw
1om+GOyvxulWaQG+jP2tmpAaM0LNunNG0gX/BovcO+IK1EJRK95HttvEwm+9+r5uXmAC378X0SNP
w8obL6b/kJS0HidrwhrpwzLDLYtVvOxuKIRhbK7Mbkexv8AUVw7qUb+9aPWdqPauT2HmblwhVqH2
XuYg07HbZsgBoQKWLs5G97Xmi5r9rXLufRuYxSapP/Dzccpvw34v0dzgO6OCXZssrUOfnB2YcD0W
em3XENCCEqTJD53+lrmnFHCY0d7Xs4+KBKkbO1LTPirj1+32siTDrR5/VEucq2bdMwc92vElRtY7
9dQiHdR1wWyaKA7oDPSSJS6yFKJYFOooGDHS8qKRoKhLBgA2PyN2MLJaXsrWBbn0xuB97VoHipNp
CDeWhwq/O5nuRZlU1/ZLUnz5QJQ7BegPZDCV6VzNOIgG1BIHhNJrYUHRYyGlY6OV6KtmcLwdIjMY
Q9AxABEiOsARigvTDIDLXkzzrqC6qL1x43YYzIEg4mRLLMofgmryGN+CB8kNL9YDgwzEjB4pdjST
HZkgk7Mue0T7BaPMkPDgh8kN13kxoy9UF7+nPWWDOZjIPMJ7H2F7T7wI4zdYI+eSspdSNz0YnNOp
9+iDe7GeLFtcVdzfzdYtVLJ1DPhbj/lV9bdje/ZSdZ0joopqcmXJ9pib29qCasipXBDbQpAFEuMZ
/3P1rWj/3e2Eu9h+TsO7ONkQXg4BSpM7y3sn76xACanYeLdojHMekSFNwJD690Yqg1FnimOCSUxn
Wo4nL+NNgxQpZVas40KHqb8OmeVVhJHpCABLgh9YgFGxIb2z/HWLS0wjHL2Orxb9m4HzondGxlc6
0zKKuujDtXZcc91uCtVFEjHiPS/pUXZdEOnKXYvie66eZ8cNmnNZs8p/80hQinErkavBm5fnlZxD
RnWnPDGQ9H60869lPjU5X3G6Di2Jel22bRoDZRJK2rZgMoE+A6Jr9z84Oo/lxq0oiH4RqpAfsCWJ
QFKMotJsUIrIOePrfeCFyxvZMyKBF/p2n8YlEmkt7gb8S4tT2H6MgN1WNVeh8TF2P1prMpef/CF+
s+gv1qfME1HqlaJ5kyB2USC9GeRDhJIoTZe4+ASf+CTXj771LDJaMUe+pSFb0o7/kvTQVd/R8iUw
h6hkLiiTK2L7K9Nuy5zdh9UsBkMm4JEi+Oya5QttD0yEyAxP+pFswIrzPKS4ZFBcesgDFXDbyFB9
YJMJjyiDDukyKyfgLhZfQbOyRbw4/xtYiQQdPVpzkKcUxIPqapCQ0uqrFdo2GqAg0mEzoYIYin0I
h5dRR1CNaJJVb4lc07Nzyc3InRbFWXqAydDudJaLsKm9YdFw0AtXZuymp80+Zvi3SMdGDQlyxiMi
Vtz6QbN8JXm/60mmRyY5lna0NlOHJU1zzCSvnWRgHN4x2HE6YWOMUExely7tXRXcNO4IBI6WBubN
GOiEAind0GywB+BPDosiThDD87NumI+RUxDkVjLuRjlfmwaVvFLirT4Qc1+WH33JOMPM5uTZhtSc
yoMkbVFLLPUdpep7iKlaMCQLcs4kDkQ2XlVBKVoSMmGNzKMwwuwAC+bI7OElN9LGKwRdT2aTMXXF
OiAP+X6WnmfGPAz87IEhe7gr1MRVB6y5GVeQnd5qtPlwMlYmUkEyTF8EC2NT5tzcKyOd9inVqY5p
x89gq251PPB+aBziOazhPs42tppX2OWjD1HTD6DJwEeMMiZDJts+SzuFdX1aYdcix6AvjIMpfAxt
zJZEqPp9zbQzw3wBvn+oyXoTGKafYMHMTQhi2ug3NeMoHHHfwzIXFRNFrd2MnJsrFEPFf/gaelun
PV02sh2pP3lfmzTXOXPHJ1hT01fC74OZDhO0Jq2AidBrjbcu+JgUTSWoSAXQmDEchGVR6mngkzH6
mR3RSJGzRMl1mSc8UzPtH90w7qNEhjlS199q3N3GWf+K9FC/2QY7eJNKvdc31BmPYuoPfSX/TvQu
okezMAbzmVoct2Nk6ogo9PSG462ozn0t/ljc6rWKz0LtwZWRReM9i2tx75vsTOiDaY1dUYXc9RcF
Y4untYRGstmLVeZIdAEOxAkDV4+X3mkm+yWdChqQ4BHi5/pS53xycG3yxQ4Y+gcU3i5/QL8nqsOT
0VCDSiq/6vLXNlBfFhlF3aite9S8d1PCG0B+QI0ZYk8kuMixR7M/s5IYo87LoUdvGPF2OaOE3bAs
nTckg/UiDQXqPUM3FYzOXijaAR5+f0xiaN6jpb6GQkSnJBaBzzWLBbD7rvOwP6ioUoyoEOGUIjn0
wExCJGAlbV4RwLNTVCtvowGKVbIDzgwKt5a2qf0RxgRTsSCkTiBSAWyPCLyeNWVnNsMzoHACfEti
nBPl3HRMs+qcA5I95Z9GbdJ9a5U/BmkZBwQ8ixbP6ATXtjGoii+i8knTkKvMbIadn5KGlnOdWo7U
8M0CzG2ssb3EZFZbnqk9ka9nHcC5lzSy5clg6QBiNxi32k0AIJ9BOaASqD/GgUmsTuNhR/1fNfpT
AD2hn9iP+bF5JyNwPwV0UZkCDi6+twaKaVMgly8MmCpcteeGH2ZHtQg6kBfDo5NwBqzLA79d4ibi
x17UZx1U6aowdltz6J4MScNsao9PNgj/E1kHxNDOzeP5kSb2J8rmWdUHT2q0K63CO3iDeIqxhqo+
dWlWQHMqR8GqnDYA4jaqWnIWOpK3SZqnAsOkGqLSWMiV0zYDtsrRkgBVDUeGYXQ2RMx4yAJ2n0vl
jMrR7C8tc1XcYritWdDI4YRlfdHX/Nu/SPk2y6Om/Go2naVew6Eh4zeI2mcrf5Zi4XKjuDQUUiXi
kod73AO2LHlS+mcm57SrzvmQ855EDizzoMJlY14H5dDRulpVBFjKQxUWzNSeA0gPY1H4MhP9TtE/
ZwPlMpwOg2b4KtOStAj8mRBIbh8pH/hHAuhTwtpD1e5opdD1YQxLnasMzEn+L59/a+KPmahtzrcH
C7pZjq3E7I3vF2vQMa3vHKHF2LzhuSSGvdBQ+a8CZhKY51ppDzBLmisy5cPsqLXh6Zfzg1ZTjTp8
tENzj5LL2m/bBr6Z5S7nHNhojIkJNAJbJ9DhIBrh94yuqBGuSRyxHaMnMWrgmw/Kci/BE4/EKnTc
Fbp8NJXyoQPl3hi2fZ3DkiIvmYnW2Zhtp60/7CrfwcDaJkawsw1vkWwonvNmGOZzAjU7Vp7aXPIX
XmzOPqXHnXuWjfeBwsaJ40ReuEC+sMwox6E47DlrT5avV1g1J4oteIcKGypJcCKcvM2XS6BWqzfa
CcVeBUMD3kLnN2uwWXGvmEhSwttmZo4j9yanldMz9whIrDTmN2XzWj85E99VNtFKnJ8sKtKX6Sdt
1yAuF65Fxxz2SwgOFjWXpCZzJnYxU4w7SvDwQiXNMQw/h8YlQSVX9FZz7MxOA+UGBFZPwvJS8631
GqXhaHNbons/Qk7rXyQKhQrFYJV7DTDSr3KkvdCqxlYX5OsLo+wpottZagAuAJx/h5VqOLdNesbZ
FedAWoTlt4RGWJ7Inoo18MHHW+leoAti5Mny2g82k3duGDROtxlQe1LTU2U5gjTnHF3jUceJwt9C
paYkMp1ugvnS72JlP5jgwEAfG1elvFbw7iTpKod3S78OIxUFFLpH9gEy85Mdf6gwIuS4cWXNs3MN
qwa53WnFA5OwTim6HX9MAA3C3ObNzWJM2w78qQj5UbpT+TwrMbqgvzn1plt7KVxtdX1KwTaUYZCl
87NZnQd9OmjQ8NRI+AUmpIT5MFBiR0Lar3QVTD3lef2bJZWeNh016SiiBJwchB4A2hPWFhg8iXlN
C25o2CGsvY6rWEowIsraQVZPvIwJ1u2UfFBNNjnPEz/O3+fijKlxz32nFLe4ZxyOK8MO/zE03tcI
alXw2cPz5bY5mBetQdNVIS0q4oWUyrYbapf+8n2tRuBXV4Mx4dzs3WiGF11nb4CeUc40ZY9E3KWN
pkaXour3FdeLVDs0he728imsuRCupUmL19MDGlg+ePiHKh4TJx8NZ4VN3EBDDO8TX5LWS4MNK1Hf
Q8eaq+LRYiPPEMcyndtoASBCxM7UVM+dpD+CQIE88zXVxlnlBj+5doaqABSlmI6Cv6qmvIL58PUI
83rX8hCJzlFMP0WSmCppN03HXMaAPdxnZoSD9L1Q402Wmbca6gW2U2betT81/a5AgghiRiiVlyTC
bcwMbk0WETjO8QTn14kkFT2gWBYuRf4xWgAlw2ov8Q7UoXrJx+SrXHsSlJD4WShWLuVx2mssXkpy
CdXn2lrIE/WeAOS8BDsD43Mlv1TTvJdobJ0N40ndN2aDlWM5CCEdcYxtbSYAGXf4nBTPUpfPLAuu
VLfPBVBgOaBQuyU6OmevckSIy2xuFRuzhp89p4IkTF9nFIWJ5LBS7uqw2kJPFA+DYEkF5WuOwU/M
M+jMJDzSlHPpwdSuBaRm5QUpuF4CsFWp3oT8pNiVJ88BFiBAS7HQ/+UgNYR+oSfmJFgblRBKoyQ6
7ozzaYhL3O6Nk+i2V6OtY9mLDeNlMsBh5Ni6MzQhRvYbM9d+JpD/oucrbl9VEm5GWDOalH5mS6Ll
huFoYd1isdxApjNfLx3J+kjkW2g3jlH+TOajXd6bRDskFp5T+cUM/jIqFlJdZ7W3WTcAx1GVpdVx
saVb/TbE+lGZ/+rBcFV8pAG3BKwu31WiOxaVflWH3byPGtcUHGQpJ7EmmuOZpQBQP+H83Qw0PjKg
cFuDWSPRDhnCf4ivKF7br4i+i+HdmgF0EE8befSYdS9FsiUaotL4Kw9ib4J00/R7TF3kKNPvzeO+
nCUuTB1nDqD0TqBjN5Z3r4o+31K1cJXiI4GVF3FUNuKKs+/vZL/NmXwMgUMN+l+HclSAFdVGmifw
DEx7czqEGBc6HTdIOvNRMcnXiGtycaf5bvZSi+MquIGYGUoRgMCPniTd+FAi+0ymAZcmxK91J2O6
EWt3uWbu0NJbYPhrYYSBhR/08RaXngt9dpWm9kZxkv8ajtgx5uuRY0aYYxLtgE68WBkuNfBrDaN9
o/FLaC8yrjmpJH5q8har9QEjyXYQ01MpGEJhcLLbswShggVQZwD/i6/qvYx9JbEPabnyt6snGc5q
wm2sCo4t3epFFd2C+UphGAssi6t2qYz8WBbqczlyV7xqkI8r6dglEOfpwMI6WMn3OGCOS5X80HzZ
Uf/QKdPRxnnXAWpv7b8+8sMqICA5fw2lwRMR7GgKhMUUbGI5dyVVfY7rF/bRJnkL7K9efEXdWdiP
XB3Jos2MiZVDjtkdvzjymlnvFOl9qaO3GNWmWUr2mmWn1ZMP9M+dcaXQ9IV3f1crh7GA6BBTfvVM
FpowgqW4Jp8/WXA7eFrHtJcS22XBrL8IkUfzLYyoQzM/ZylyRzsWO0JuHsWmG0WkfhVTKxMRszDO
Cpc70Y++Dg9roIhIG5JTTIrTLNWD5uoG9ytgWBY4PRYPtd5UUfw6IFbFwTXv1c1tKRsvgwBTVY8u
s05JVYMZSWG7P8vq0Yp6iore7ZihOo08bT+6ldbuRQwVER+qNv+ENkc2XfEqXs6l4R/WQdUidM1g
ai0ma1lYwsDFKcPJy6WiBXszgjJnQhNfaHqj6c9VOaoUsv2d9hqenoiJGi1FRgoh+E0BKZeN83cN
1DKVHGjhXCudDjZhw+W2HdysPBbjAO+YqeP0aONfWaYZgUF1MOHhZOS1TmWnAWyXqq5Ax4m4IkWZ
G5mSxLjVMVZ8CGPeRTYaAMvqjMLY4ZKs50saNj4dvvwmBUsqIKY5ud3BeO5jglXhTKdLxR0IPAAh
fXoT+wMQET7lS0Lt+kSaTsHEkfC6lVF5w+V7N4lV6FxJ8zw4h8wWv7tuoexNFkeSvK49usgg3M2h
xrEcpVa9LelgdihT3bSz4ciaizbEmbXdD/x4r0hb8i2VHbshd2UbBaDPEEuN5kBvI44KYt7e2rLQ
krUiTEK2dbOIoxbvwzw6rSFxq7+M2IDw4OprwZS9IwM0UMM21cgqOkVGyD86AQtDP8Gt39SwDKjJ
4Uk82mOK2bDxBzwk43yualxJESqk9WPBop8ZHw7FiAJde3qOFWo9RZHPBhwaLX5CWkoaVLdH4U2o
0pZs/OT9rpLJhvKW9pLqNF3PcfFj4Vlu5u+0sR2zwtGrfgKy4t3ArW7mvqh9FYQmezXd6rmnMRTr
6jcg4VqfcYSC/MTHMFWncZER4WBgjoCnCMzG3WlKLvH8KWJQmkQcVtGXjDGxDdYbVnVY7Jy+U27t
h0Jf4NT6inEaydWG82HsiEVldCu+GxM+EXPclSGT6Utn7oFEoQQTMJtqB9vIrn9NxnkbDzz93VPO
EaMuj2Av1Gzmo2MLtkiW1qycB4uTdNUFfqW/Fu0lMDpfJUnSFY/K+Ic3c5vxd5PjcyYhMYUN8xF8
6PnJXLBAGE5IkJarU5996/HrMs57oY1kogKKlXgJ2v5Ds28hYCctTByuMhxmPIp7NgnYB5XuMJrs
5XNdMsNM94s8+xPteD2SItMzUsXSPoc9wPmOdofZfB6MNRvth1PGbnOspX8KeTqd1b86dCYn8eS7
oV4qTcIfrfvN7EfLNarPyYzNXqZ8RqTUQMravTemHIQUzdGR1axB8+Xp3bSXbdfFfh0f6+ggh6Yb
tyUT0HCrYEJIJOlpDlSnbSNu6QTP4Myy9lC545jWczfCEWvIfGlDzHOX78LFoKaKVCoeF1y8pXnM
ll8FroCG22RWPkWz1ygCCzEI9jS/4buq1cGDOfHSlQNFB1B+le5fyVl0lXsl3c1RP5fl2WDd6jHY
FeK7YBnXIMJKKjKATHd2Wpywsaxf/kYx0udYGDi4QeQzNsOUGnHuCk3sB11O24JrR9iXy5M5I+A4
Zp66qlIxpligaexWjLKFsy6E7EJ1cb4kuzz5ITAPLag4dtKpqh+49Vl4+90Uxnw+/yTqJvCoaFbl
IgzNHFGH+Yo70gvkBpu1vUoq7Bn1GzYIbu4gZJUJWGB1Ihu3zW2mN/lltuaXFRoeYFzW8BOJMPER
GHt7q9sVmFdYulAdIuUjimC7Ws8RtE8cp0sev3Y8SxjDdllxq5RrQUJq+hrqkuqbCs1k3tWEQBSm
M014XAkSUvfHzHymDGSDyPO0ls7l6i0g1oUvEsTsSLWN7Sjz+zKQ390Zwlfeg/5bEPsaJsc0Cm8I
X8pSf87el+bSsmZNMl09dPKm3KlTWb5W8GmVukPuXQ6j/kbdptOkPV3d1j1cPkeIrV1pHcumfRpQ
MFMJj4/SOci48yDziQ9gqfPHElWOgr8ITEHzMcnLa0bMB0rcimigiJWAHmJQaNsI2x9LSdUqkNOZ
rRazDmF0wymnr4Xrop7AJ7nY6m5WcGyrmNaU0gnwydJGpMEI7s3sY0SYExHBI214skJMfkP7nBnK
kVP6waoVFCpTdtVu3KnZ2RLJIQQ2XqTxvjOepO5IaOp14MyPBZbN5Y1eGgY3lHZh+kRt5NNv2LRD
ZxIFOrf0MLh6J9JhxnZSYFvmVrkr8uRFZxK3uut7oUOcpm0NNmlRXJP0YVWl09pIdRiIsP5t05i4
SBBw2LEeOBxwDFJ3J8PeRvbGnOZ3Js5I8N7gEUiSnEYFi4J5W1ZGLd2cFpc/uQncKKTT23qYduAQ
RM/qtz4xX+Zm+u7B7ttnTFRbiGYUIBy1UnUQWHfDcKi645ILZOqCeO+LiCsn7V7sY1dFuDEqV62v
qoyz0zwONaYlEgxAMkv1EisR2WXtJcDmjec34q3kQIcYPPylor20aeEBrPKSYXgL+NPhXtzGJncF
czC57+gO03YDZsCq/mmBDjdWe2y4+ywNkXJwNlb8JAqIGjrj5HX5vyTsJ7VBuVdPK9f8REXu3jAw
oJG9UXW07Jq3a/AQN/d8D8vsDvTjqSAyQbn42E7YCP3hm5XAbO9h/yQvXjxcJuICYDXc1bSpDD/s
xFJ0SeNX0VD7YblAUJPsZiXXGVdtd83hWNbmZrxX4G+ifWe77Yui72m0UQMMqF4CkZYEZQ3y2UL/
MD/rbPlOc8WdoLaLSHdblYbArm03g8GdyIx3c48WXoDbrwz2999c0Q9mXPtUOLpzn7wlkKVLzk5M
7pB0xW20rh0CR24+U512lMbcW2uKWd+7haby1UdQzfcYA0HdJp/2rG6MunQ7ZjI6dVhCUZxBUoGb
nRfVpKMDS/OyeiILJ2ESXw/VPuWwwdzwIDNwqNlhVfJ5+US1kPVc8GCEOD718BDrDHXZ4MmceVnd
7vCG+e2U7bXgQ1r+TPAMGeZVjYtzq0bv+QBroiUpVTMUBRLA2SoNTLp7QxS3yRnLlcnQI+pdJ0v6
DMWzZBd3Xb3p3ZM+WruUEXdbonzC2bbMN6tFOcjaabO4pqbeRS/tQNtQzPC1OpVQ67uCXFXwK8/v
nOadHDqrVlK2Dn0aLHLbf1IMe2It0BkmV/SipOm5Sy7gUhB2CFrz4EGCIOCnbEVLjkxwja3Gf1X6
acb0dGa9p9CFPNgkwbLOE1+dSsnjvMYZPwYd65q1+jEIjtW32HoBQwZrakOaksoEoyT5SZn7qB7j
fyIoL3HJgUWGW9Sdy/yrND4KGCRdHv1KNZtlHlztcMBe+mVIB7s3ICK9RkI+dWXgdTzbkvo72udo
Ud44fWMvofSb6kZBDZQ11D7xerQvJM2J6Tfh6FbHlBdxnJA8mQ2deeoaQHstxEuY/xX0zjTBJUcO
S7X5Ag4BZgUTtHRwRlzg1NlwN7+X5rwLZNrt230zAV/O821Di4AMGWTRvy1IvdZoexAvHiU2Vku3
97YmfLl/soaXOQmRDtBSONuN9puZ/xkFn8HBii03QQNuM5dm9a3B7krx11q0QecRdda4Ozhr41Zx
9Aj3u6uxArBE8rVwnRtxApr9qey51AoFp7Xpj9lZVOXMup74EXVUaj/thY6ZmTrUXoqeWzqMsvE6
dNK3Sv9FLfrDIkN4MTuvq7LDUgEKl1H7GLR2OeV4lqN3wpWK7DE0ya+I4Nlxsc9nSiuW32zwovoj
ERP36uEit6t1+Fdt2o3F3cBiZNRR8SXFDUepV8Niyp2SyAhoQURpq+uTZgdvswrjVcf1WB75D49V
mjGS4bd465fHemFgJP/RkTNWUwy3KgWCBf2gElfBMuJW/8cxys/V6iW3NTepN8G975HyAh2Sk/2j
LLA4IMc3XYsT6dBSlDBW7UtKqzpdHTiC3rJU9tJS+hVgw7eW/VxWDJnI81uKfokD+VKOPoyrvb6m
ElZkdN7WXgcLR55zmOrLUTGke6LO+xbyWUhZbqhydEQTKCsStr0nt+O5FP1+jC7aT4noO8rZp2Dk
wcdi0pfUcAJXlWct7I84Ap7qvvmbCjcjvEXht1dZ+j5qF7cyRi+0omMJJIYhcRhVpwiXO8tZSN9U
pQiE/zXXOpp7YE3YWY7lvLo/Ad7Dp7EnaAaClcYAWxX3YqO0TGNzWhTLldLfdM/W1H8DNtodU7PZ
j8DKquS+YAu1swIlr74JtrVZQ5Ifv+hnZLapHEcEQmYLdwh98RaSF+bSDXxIjuT9Hb+I06i5J3OU
0LRuJ5F5UBGpYQy9w5w+JGxaBBAfAhJhmeLWkeRPBgK7PBA7Tp/7Cu8Q00nSwLdxpEQ+rq6d0jwJ
gS9LVvZEP7lRfAAfRsQ3wd03eJ8ldXKyufQrgBRon04Yc+HOKDBNzdvQ965Qp6uEcwP0mzRsAAVi
CoNiRx/QR2OFnHtBh48vSqaju+HP6kcnDn+intMJDz8tgKRZVafWjzlzxULSnxSVPFEuYUB5aThs
xom2Dzc1S0DvSwZT5oDADC/T/DstP72E37LuaLYO3KXA7KPqcEiGgnzOqnt3Bzqj9i1HMik6ciwB
jfBarG9etMbwaJkWfxb2paKcvGZeqGUOtkUKbI1YT4k5KBOCQmb1FZPfTiOTDgGY19MWV4UqyYJW
lDVCD9i57P51aelHCdGvjlErkb929OGqMNX7sDr2prX4JAwlfyhotirdCc2CprYLg5KRh6MY8THV
3tzeug7w7kyTNJ+7TgtWw+W6RW3BahGYAgNS7lRUbwdK7UvrEC6UXlk0d2V6xe/N3Hl00+Zs6MvR
wHWG8+LIB3JWAh7ueZcSC8hi2LuB39IsGoxEV+PQMdTQVwBAty25MiR69BCKnXG8dZTOkS6G3kDq
xzxUanGh7WzXfFk8kD3OwHVUhNKOLah8L8pXaVQvUOrY3JEVYkIJ5FdH/Fu2sO4Fd/MgRWnmZliY
1FneanruexgDolnAh0l87hQKQwFrywIB4UPXP+KFgyjg2piQw8gjBbe5UI8MGV7FWiYwCLS5UyoM
QI7Do+qKQ0ORnarzFoOl9SGR3qVU+1BbjkpaYXotGkwuExUDWad1qVf3tJ/MnIrozR3SxcdevFE5
K23GUHZaqJr6CrdWuYWjX9QqUagFWaMez7E1bzTCZBJE0t6CbcctMqENyeIkTj35GPzEcCZzLmVZ
Gr6QZ9zWgt4TIt7X2i5IRBAV6pZDstCErO/AwRC61N6DZD8w35r1N136rRBSJhyMdKZYyuzRhAns
Dzadp5FYV6JLx/4ZzISWbUx06kOaFH+uAAIZ8a0KSQz3JCzJEkCBLYN9HfbbhLG3io+uy0/KoOFO
T2DLUY+MN04PyeX+W4p9Lg9u3fPvfMCZ91XZz2oi+ZVhAB2JmOyfF/keVnd1+hwLRCEdRB33Dp3u
Dj7ZUcHwpbU3yGe/IkdIYWfgKNtNvCTFZxlp3PKN5ygfj5G0QuOSUxlLzqhV3gx4dWCorlF4NQ/t
F4neD4WSV2VU4BiUDGBMH9TTTuEkKGxPkk5TOXIdwCjCYlYt3W3qObuYrPogGFF6lKeRyL9NXhQr
n/07iuijQVovDeg6sdafoKHc+hnQYz39w2Te1/QK5Vj22yI9MaBOtebMgmoY1HzlOP4VdbtMUDGt
IXjPdIWi42GTnzGH8jSEQEnWztqlfqZB/mRMNDjMawpZPq52RosKaVI9g/w9oNc21WFZss92Ir1X
wS+g52DVuxt2GtongFzAfxlSSsSlxdDfEHevptHHxzSSQ2+h93w0J/l1tPWfMJWhDEcfZK/LN4uk
frmI18KuieTQGYd/PUK9JSyrJ+bsBc2MNloAacNIFd4NyRbhRuXgy0vMGWEDd6F6lkcmo/SJa2Kk
Xw4SitYZ//pRB4FDTP2k8GXnS9vs4NjDAWNWjKqQfRRW5ooyuQKHJ13cgMti4rNZqhA9bkG9mxhL
UbZBpwKrQZB2a4er4IrV/Vi9FHBotOx7EGNNsm1MrAngGfDNX2UqR4ek7wOQO2SjrVj8sQ2bvrHG
6zBiwZqmk01etVWy0eg7DYXaWfUW8f6mLTqgMcuOihXBTuhR4Ti50KMiK8uhC16lJyVC/tN/bPVM
jI+B9XuY3aaSqkMcS6v9Qk2rvRnMTtaiJDM7zdcTOh4e/oc4IcGRJBeL/dIOfVWAvQopPdcT+ARr
tDjZt8FbN02uGVV7mfMsVdWFzBOD8sckn2m8dlRIe4CwD455OGYPnQRwr47yKyzh4ZK/zjqbTUPg
pp6AlOoJ86pOfA8dSxiFseNbZrb0m6OsIUHYu1EqsLVE11GtuBv2dAitK0LZHeIeeLzdaR7hk4KB
5tS7ElkgjMMMe8uRIRcFsrshIUUbpIx3Ji03ydNyC57IkGzxoGocL5mpm1njhtpzjSW5VtbELNr4
hPNRxZWkXCMZDrVST18JghS19g162jRMWwxr0kMBSk8x3maJK8qUlFTmslfA8DAvrYJ3gVzYY8L5
MofnmNGtRodaN3wvaG55IjPvx+1MX5DC/mejrwXL7FjExuWJBiRksgLHO2GbediacFSbgakgwOKA
g5BgXdAGtm9ddoTBTkbpA2Is0/GdMtCDBjCEbupBf9FCykI6dmYdV9+9Reuyw68an4PFt5UYn1Ke
IfJQpFXij5B3FvVWcPlL7kBAzSWTs2EILrDnv6aIbzWzl/Axcmny2/gwGf/yguaVst8HxveAJ1sy
+m1lvygJDntzMxmC8Z1NyJSNn6yX7qus8IlJG6a7dsFMtZcVi6vAoRrjapeN6GTM+SQEc0t/L4zP
RGf21AGFIPj8yKs3C9FokNv96mNdygPhQcZ3N7pcQS4x66Hvu7Q5xOJ2iQcuksE2r31N5deRYUWK
J9btiqEdzYC7VP43yjNK41uJaKulMiIk9pXgAXiIic37UCDtsjm2JqoBnKgJakKhQwfhU2uZnsfF
Ua3+uEJIHA7imdV9xHSgbBqTcmCibyLdNyB6wTmv0nPRHipsOLT6bA0CqNkzitPMHbh7kuMjEoYR
XEy0ejmd3Qi63qR7Izd9YfwblHslWgjIxiaaXZPRdrk4kQbEK6CHJqFkNyBNroIXqryV6yuxO+pI
z9EPsihsqSf8Diz4zRZtNo1/oqREpOsxvjBJ/gctdGeUl6A+rwMkiQEH9uO6/ixzggdMLwjGVnSS
alAjFGlg7oUdgbz8xEcDkStAOTX7rSTebSTcPn6v+Ggmg5/hWwFSgeDi9nSrWZhsVyemmDlFvC2I
0oZyrtrkWGoUgQwxtm0UxOo9afd1nm47Ct4IeiBCEY0Oh181uFbXgLntwGY3qqcJAAgO5naethKR
CgPmEaQb7ujVcpc6vNsR5enNUQQPFbOIYL0vaP2cskeeDIeUK3pUPc+jozffS42NXr3W0U8dH1pM
TviM0vE0278BtVDk7ja5XjBNcix2WG00NswpXAOX7eybmCcLjMa/dtusM2AIHJAYuZlLRuea9p+Z
sbosiJyTAXTxlzQi0jkMKX4LrvA0IiZ6u1H0F3nyArazPmoPQeJEwTFOXooVc881NFXduPrDCUqq
jmuTX+oYawAs4BAEYhxkE0TLLVPbEsktCryFFHqoS/uJpaSXb1LtrOW/sXLRuLK0lEFhTGvelRBI
VPYdcprtOwtg0us0kqtzrdmjBd5ZH50VlAfHeQOOjKDa50QSpKHbZpXjDoSiQVorG/x9M12gKoi2
PzZaIs2DG7JaEjXlesLTkLRUGnO0U7ZVvtfSx2L+tjTWZP+I1HLCK4FVA8XCf2rmOqjDF63CSAKh
V/bFANVHLABtkAta8mtXq7yLWW59peVW0tTD9zxW4a5UFXOvzEa2F1as0D9cb2oBYK3lJuQa9AIT
jUmkXbO656SuvKUM+hBZfjVZ/zAXCQvzHFOK3RvBs21cRi5JQon1Vyhvu2pEa1frcNqO9fwTGbS1
tWAC6Umr35ueMWVclgwEehmphql5aaEgi9ybJmr4SEG+9N0/tUgEkWI1340T0pQFa9MswruefQPt
yhigsVRJOgxGzQQ9mBbDHzjCNzNj98QexjdI5TvOoth8boPG8qLeBC/UfigMVr9orabjiJuCzjiL
iyV8NLVnwZciWXEidQzdXN72I66ZS6jUl7l/kXntdf4iGrFTEdyUmJcB+4TNn8O4AuFWZSJtEYmS
v8DK+0VxL9Kn3p6xezJgsv6sxBPydS7TBy0oO7NYDo36F3RomiOcnJG8ut+Mj1p6srIf4KS3mI8X
T7TgMP+ajlhdTYJPvdNrCHFYaUZz2Im+25j6vcVIEhJTioDEKCmV56/2oJ9t+59Ebkf6j6szW24b
ZrPtE7EKBOdba7ZkSx5iJ75hORPnGSBIPn0vOn3O3903KtuJE1sSQWB/e68N1oLB4npzdEqDjuzC
eTQXKg3AmlX3xYT9BB+3uTUCgo3kIKsy8aPs5eNSMT9XPWfmhWQl0LEWa2zDMg/4JRzAkvv2XQnk
7Ddy68H19AqDhoyWLrcuG06pxZanCnLujz4oiqTxvDN19O2BO/+7smhs6MzV0w6lngsvTjL4x5yy
1wM75YTcEq0jxWM2st7hI+LmZ5u1K9h/KRVbL3DN22alY8i2nU4RiD3835xXZOfhXwCDZ2Cy3kor
v8SMOduZxZlrAQ4lWuO+c+ZNaYZpX87JW9iOzYPUfUrnZ2igmlNB6GikC0bjzzFdMiZ5zkoVkIsb
DFQaHFtLhacUbK57Zyn/2ldo5VVnmk2W+fgK78mET1tjUrlZbcfDNEOpX7CfY48+pl3xM5IYFNgQ
2wf2dKcoGBZeKQhK1iuR4jQsrn1SAU/iVLbLLUqfp+oD4lnCIfPn7IkJ+bXYQjpeDjSlMs4uyj9I
OKsfB1smly0DFX4gng1CPvZbAxSQ99CNXw4+Ih1KCP7Zvo+5v/c95hlfY+DLrOaeenlodDydHLrh
qdP6e4gBLkAGRJDI0mMbUUeYdWm4iXpKnJfBijZJDv0H+BySE3LymvwCIr+eTlbeiqBzmxP1sAsK
KBVZWr4QxKBoA6MFlDJscFgTmopbf283P2qVn0gG3icudz4YF7d58p1L4K+0l5YYfB4ddQ2xrSmo
DEPZqAM80pTnMa73RzvD7jAREm/HODt/fe520Dxdu3iZp4Lp4PpQlNbAaX398OuLXw+lF8z3uTSK
seT64dcXVUc5yOCMV/j00T2HD+Ntvj6csdvAKraJMPoNGAwO7OxkGmaag6jFvV4fpiBe/j18fe0/
n3796f/52tefKiBz/+Pb2npJ78P+vnF4C4KWVAEshRgziz3kIK+pwiarp26RnZBWyNjwgfdwGjBJ
Iv/vD0UV4O2ORK9OYRdv9JK0Z5yHzfnfH9gsr4K0AqyUe6s1ZOM8oef7fw8jbJXcjHiDJTEdyj0C
2lv5qP3/H/37NPPak4Mjz8pHil6K//fgODS5yjCxOFu6NNxguUKY9c5M1JYD1ui4ntVZQtP/9+Dl
zPqc9eH/fC3urPJkVWC0gjzgVgs37esjzvHIUMWMJoGe4XKuuZupbJR7tgjNoc/1DxM7dH9TAqAu
eiUptQ2FVY1s8yMC6C3VnnsOpyKDg+lkHrNX456t3Plfn8NXWM7p+3/+wtd3ff1VXXOVwMOvd+Ac
LcDpwX8/6KXtz3ApGDTFIj9/PZjI4ST0n88dngPmoxrhwCW/QD+4+FSyl2cPLPNehUGHoZVyvmUM
31ul8DNwLpHuk1VX9mOcon9Yef84OsFusfPhyXVUds/Y9kOSC8IltvLz6yg8GMUBxOun8oFOmPJB
y+geCBsOZTI6O7BGAKMBBMJKlp8YdLz9QIscOH5QBBkK5vnrgYAnlSujhfVBt915yiqoSpbFAqph
YO4Ipge9c06W4ScQYuo3Kb0I8UoMMbiVNkm+JbHbMYQrxjMMFqZE+E76taYr7ntrl6Iw3uUZGT/R
jmfgP+NjZ4nnZfQF5YjLqaoNtoJhak5+wB4twmja0otWyAI5zk6HfVM7B4iMGMZEB18goSgiR6nM
Y7c5ZebVT0PrLcHvTR8uvCNaIQ5ScmLDax6fgijD6Jtbh5H5MhzZaG9b0FocHNZunXE2czhbKUsC
hyLdJ4Qwd0sKRF5y6oXSw3AhnNVeddTD9ip7riNks2FR5aVJOnZj1XBrHpYA+JkeTbrLPFR6UvuS
SQ8yWdcP1xRO+fpfw5Yi/BALjyJQsggmo9hsJjY4x0ymPDW++hZxFqwpX39xpvJ7BZyM1ETidnEa
5R+8Eq11jFB0ZkJJIeeZ3dhlHUO+Ru0B/mN2gYqxadGangzGLXbz1Y8eLsXO1hVtexVbUBoB/GPl
1+JWW2xO4UdQDCrC5UYhVELKFtoQ6OUfIlrMk08SMsDTVshhPkq8aemS/23KBFs1BP9b04qHcWmd
d14LuWsAxa/ddQphtE0ObGkp1fEVlrGyeC2ovcbKuXpN4+RvLWbvDGMjiivgwnh1OhAsDznVgRiw
pzev6ot/HXkZ+RjYsv0tUcXzHFZ0bKAQtZkVMEvQwbOSax0bwlHLk51O0n9yo85/ArQPijZ2qv1/
vtblqyotPZxUetJXPcDuB4Z4Gxfm9+TeG4Bpjbp9PQxUdWNBKJ6lA/Kk9oL0Ss/WJZZrarThxDrU
PE2DnVD720b9ZcqcYm+rHlnbVcm5sq3kjEQOEcYZJobxKDYBN0KVXkp6Pi7ssIXzMBa+y2A6i9ZT
KpKanJODFwXtA86Z9qFL2EVQuhrtdNmjqrDR3g9qAvO9VmF2KqxJQHn9wV8ltaGn0TGOO9y8gcYQ
A0yFWzVc41br6cKGPzs5efmg1nfjVxU7dXUN74kQr6JyVLfxNZ0cBbpZEmn7TGySIOokmc/W1sOo
7OFiEQyfXC0gZ7s8SC0YE0KdBKLvc0s5l3YW3FKbqWmM2e84YFGPCBQ+FWUqNi2UqN3Xv9VVMtx6
4MxUNyIZ1W7/JC0V3GqPdJIltka74qTmYPoecHZikhpwuXzzhhBT6hAT4WED6Oc6uAW+NzwXQfwO
eDRgMsW4h/9DhBTZelYKa6SDCprqUP4r+st1ZmMrZsxLSdWkU0Bbw/PQUy2CTyp8TEi+noUKhnOx
chaJ1Ma7WYiRNo5ufJzs5MlPyHPzUrvbak7jR4ouwp1kR7gN7dHeWjh3jqGEXNOX/lMCxrdVUPYA
0zTEVX35bTAGIlp4EiNrM150GvHC/tnRBE0jSGUNZPLjZAy82C4v8RfNryNW/EvpIX7kkG3TpVo+
27B9NZIQeJyL7mxlVf4a9QRskEx42Ytv7JWqXcwu4gS2agRNiBOls6qHlgHqrWaEGiSvYZRJollT
TyS18g66wz33tUjFHqJ51eZYGVL57HdwRVVoOAJj+9NkCckaBv1szh1lPmc9BebsuVlxKukBiW2c
Q15PkBDoVWrfjQNvrjAtFuRgZmBjotz7AkOCnWf/3l8BKR5LGn2P8ogD00zpg7IuA5BJviXDBzjF
XfvDLLm4Oh62zXp8ETEzYKEY+vtdcO3S2Xr4ekNFBXKYaGiT8bIkO7I9P5kxKmDNhMOuawP/e4aX
fjVOtceBheva2zYN6SGY3MnY5RVweXL1X5LGtq4Ji9XezkAk2m3Hp+vXQvYWRymJPkQxcrHtc/sc
HSdYkVvBY+qVGGSzRfy7oufRfQgbuZyUxkRPWe3XBbcYxpgg2PDljoogiDVcWouNXTJGKRaCCKnH
TeVwteETHXvenAB6M/JAYnyL80JeOcDIK4ACdgP1ChXt/INfutmjilWGvzTL/300KA8ll7JIB9l/
l0wx01KPh21kFe/OPABgCqSzDT1fngpQAUnay82kBCnAkZD6NI3fJ52AeMwws4WoaIUDEoT0TLZO
WIrHSY3A2Nrw4OQSSDtrzI2Ctr9DGuQHPyxjCiCeR5HH+7mlPC61YWPSFxbHVD36TlZtgUgi/AR0
LggLbCle5CMjsJvDmBMXIQy1IoY56yYxA1AA4nCFCUuFUXjuViyy4+vvebsfgzr9K2SHw6fNnG9j
FXJDQdGFh7nxVJwfyWvn96WHWZkKTsJa3PqjAUNCjD33ELjjfq6oCJbuNqqHE+ZdNjqzdyMS9dzp
5ThQLW9sae+l4NTXquh5yZJXaLGn6WCwSt9n8YfrVdGLZ/tYkfoSrle3izJ8mtrp8TRWaXzvx3qT
zmTQajcTrCrLden7/Vg4BWIZoPdy9J6qpj0uYc3JD++WcY+1Bwe8TudmXzHCgpPEAWOizWeiSWkp
9YNYzSRdSFDHYs/vm/ha80wHzmoWGUHIhXKb5S61FmF4dVvO5CLM1L0ZZwJ019kpuMN14lRNBetw
f0MMBmyiyKEDF/Dx+W3aoLzqkQ6XtSXC9pJzuzTZptA1ozK6D3sLEa7ctZyM/bAWeIOHfFP0ySeQ
WKhJHT4Cv46poZPyaEGEbfXyc0zykxAoksJauot2zLtNucOmtZcHuzMfYcBpSw20WsUu/nVqB+jC
hIiYK7c7dYLRoIvltpgIv+We91xnfsSIyVibKggeBFfNzs58eT83brBOlBAbiksUhS+WpPh5Wv7I
DOkdrQGzV6qTTW412d4q32cfUglmhX4jxOCeE2ixgvDBwBr55DTmcXCH4ZK49mNSR/2bKUesGxW/
+tw+RWudG+udd00Uct5SN6jwOMfuS4ym3K0V3rQKpmQGHMDP5H6ACoDOmJ5SwG5UJqDWBrGfbrUH
012CbZmL/hJ5afcYo6BjzIClZ2sEF6rZwqR/6vPS+iGG7CBD9VKm8tr2/UqSHGgtn7DvtnLZgl/l
xzX5le1afyRdbp00VMUaXO1WVWAljLe8TqWpXwKyjBd2bW/aSZ++tn9fm77YVsW9FcqfNCBgPzFU
mcCkPzCAmHAJOQe9Bg1EEJeH2Z4z3AJ40r1M40htuO2FOQOsqnkAmHnPmEptcuoNpD/qPeNW6Hfl
T6G6Nz8FPBDTJFBzQN1N41OcD+MtjJxdJukt1+U08/pEhGo4hY7Ch/cyz58C1uU+ENNPLALk/v1I
bcYWfJ5Ju1WsJp3WAhgyayeoGjU7eCI2oes5x2H+Zc+9AmlUPfOEU50wM61yIxPuBl7Y3s3xhRMj
PLhD8DNoXO8spt9LCPO3pQ3bke2B4PYPWyT0Zjat9yC0Rxx9ps3arETxZCs6CmPDWdLf3fB8S5dg
rOn/WLAYtnNuZXDMMT2m1Izh58pwopIX6cZtiWgFhmekUrtYDlRUHuZc3wgKy7vSrr6ns/xruwD2
y7x1tpSoUqghMN7nWMJjcIXdwmxO4y4OWXG3kbLxkfP2O0MBcRgxKyd/HzhE7FTeddsa5f13NN/q
ofzVyPKoA/Jctc2LalXACCvP7nfUFDak1Xtrg4UctG0vtkvYOncWYmIKj8ifunoT+MWHDOjedfMf
EUPVg9EDlgDdPUQVpGcEYjwImsP/YL22BYBUlZfftaffUjjR6YxaS3HFy7DYzJeHHWqpaEr1XfTy
j12Z8qIIe0eS26Bg4wlXBIay15ZA4hx9ngEnaBs0iBvv0qLsd6rz9h49qjsHd4oKILTr+kfqMUSn
xneNNTG4DtHkyVGyAELf2GQU9cwqf5ZsS/vmbxJY8aHOOypTbTADUfLHKarv2QyIguIxSDRzdUy1
m1DVDJVnDpO/rpHTZiyIwbuW/afxU2RmM33agfWtpuBkJQkyxmQnA9H54vRAnCLjPkJZYFvQNL/d
4bvrmwlrefezi9i8xzN3cMvuP2YaqUqb5iBfN7jC8BW1DjvicRS4MxDB4hLGvqRKnBExRYkU9USQ
Pawl3k/2+Egt02mh/ebV8jmha8H8pR6+c+AhqgMJXAfOM4iNePvk1fknBQgkfZMShZ8FPvbN9yRd
Q4c6+JM0k3NISpSmnPSZ4BQJD8R+trNfReK/qsA/UNf7NhcMlbqhclAWGBLaHcMU9+QGRbFV/mjd
Q/b8ZhUBY0uVs4NpPj2d4sxvsL1NoXddo0V2LPeeO1FZEPdPufSQ6vIOPOCw1pKiskYrOmKoZyYo
ttj3LUF6o9efK3NPQUvcJixxH0yp8+YuCGO+N1F/8asvquA+Wse+S8tcluN+CMygFP3OHbq3nN3o
DhrGoamTczxN276IqVpmZcgcnIQAZzIgt3c1A2Cvhc7Nnoo5s4+cG8zE8CQZfbsg3jiYbot59CWf
gnOCcXAMF6gIsUJ7G6MLqjPB3lnsC2v+1q4FzX1acr8x/Iehv8B7mHNsKZxbyrj/5a5uTvmp7LEi
1LiijDH1BEgDE03INgDkrOVHq+Ls+zSq15lbJ+AX/ximAmKxDg4Ny5ZPTwYeBrxIjLbduroVfvDQ
YImtOfSL/KZDiD/0epKQqTm1VW3yu+y5SHTQEt0Ql44UAHgOGIdg9ZiHBsfYfoZLIzYjLSglTFma
KXZ2W7+YHseGVW+0HYijnf5O0ulXhep0R/MZzzEuzrrGcs4yh4fV7j5pK2Qv15ZPSzXf10IcctpV
XzM8o4a2dZ7JbpPVpqTIseLuwl0JVM/4psDknVLUJS5jhrOiwsMBWwwa6wzuBHzKGe3L2RRdvp2K
8ptb90eMqh9CPBvVvrR1DSbBoZE61M4GX/n6xOBM7Of5fmxYf+LYPYoupYcsbhqmBP2Tm6c/wiKi
VIWb1B3FiOeyN9Wuyj7nuvB3jgOcxZtp3chILNAGirsZ0Br70f4Q5OWRXRU6MPfvHvz8Xk08SV3g
HgQ9QELAWaJY4U8TFC9Qh4ktVeog9Fhwco3KUxW5RAH9Z8pa2k2YD3+yeL7Ta5qQyBgexRatMCdu
6jm2j03uyXAJxHVPNqPofpX57O97V0OHiF+YspANmx4KdPGt1kxSOtM9IDk95UQejv36/I0BjBt7
4iCaRvm9iIiz2v5rGnqXQln4HCb9t6v6eOvbI8yU+lexpv6ocwBASoCYZkj3XUq1FvTRBj618rdW
5Q3rnEJYhG03pzQVU35618APd1og9ykYdyvx3/kh6ZPR+fdyTiuQSXhuZnd5AOyHXhbaqIZcAIel
tbdBT4CV1O+ZNoRkWhs/6d3M6NzDEer5W07Rm3bd4QHx6XCwwJ7K7NneaLARsw/ZC2TtvGkCfDhN
I9BGsCS0VokzxuD1LMieQhF5H6N22jE64I3cd8GJm/qpbJ3+bBXMruAeLHV5aXk7hY5vjsWkLxGL
lMQQ59bBdzsGEuyMZ51Ef2efgRxIRFxu0KNmSZUDrc+bOXW4cxcfy6L7Q1Kpx7IP3osATP9YH/Lm
J5jnB67Vj+4L0YM2WZOyIdBU8TZrxTlM5EOZ68ucmFsdy26Xst9jsumxXSTMw29O9jhgiOLhoCIt
o0H+dNDAhrUWOjCggVrurgAUYDLPyCOjXV8tx/9lhvZznMO7kAnp3qkxUDfuNcgToNvVqfFCQjD9
+8x4lRfQ/8wDXnK5UNYzaQHum/01QPS6Zk9QOo8Gmsxi7EOBNMEhcEg2/OYIIj6lYtodX5eh/YbH
p9rWA9v/1O7EXbSE6n7grs7G7APvGdCOxAV6gGx0DtW03PEEvOJSj6o8ulX08jSGFJsJW5iGMnjG
MIyRBKfFnZXN7xFRZ4+FvlRXI503mtfp92ZrHFsM5hYNcJAiuz3nlBkXs4Xdam2XgAoJaZ3UhEV1
jGjF7+DiLT0rMPjnbQ6YXJdwdLZL6dLnIcv3fmIYDw9m1wTtt5qzYpun7bEouwjIdL8Pygwh1yF0
VgznxZI/FwJjioZCZq0FiZqUzf/iJizU6673mTYu1oKgZGIiO8zYtW9v8qkrN35IrzsglhTXXcHp
CBji7MIOAxt2XEz0bKckCnwrWDZmoM2qGFB0GzXAMAPw3A0Y43pU6wLtdCN9vnkYo2PnxABbLI50
OpegQML3yn4yAYVWSA2U2kSghZP+PVwpPnKM34ZBf+gOi4GvUF/pMy8cdbRL52VwpuVJl8Xap8h3
z6rCHO9OB6rpKVO9y0tfPvZZcY5j6uap7E63zGGubWLHm8kIzCR9+cs2DqtpmOxMWL5zz+CNnEQ2
xsyJN2Pvn5Eou50b+VfZ6QdnePMKx4asR1FHbvDFh9U+GbMPol5s++3mOUZw2MV58KBXt2+TTf0e
2umLasAkRaWD1TNGFQcHfhkAKMaYYA5RIvGmVfZHvjCSdwJ5qqhOvdOtfeIiZFnJ5SZO/d9t2sTc
BRKgiSGLtRqSQ5KBrGxRrMqQ8HLs9yTMYotn2BtJOHh9y0aNe3W4lM/M7YgBRUSjrLJ51U3MicBB
j1xaaFdO8qtCFmRPCemE+cdrN8lr4yBXC4LK7lLYVMezOCJMHUJ6Le5Eruhu78f+wAq7pwkv2ls4
EIUmxG+5zKfjyRQPQ109DBGTT3+gYC6f2FvRfVzdUdXlHYGj35UJd/a014QLgEbZGcmf2Un3TlGL
Y9why2smqourP/OGEtTyqSMdt2HvQsjaIcGYyPxcZdOes1+xNclnLWJMr3DvGzrnWSjA2FHWnB2j
mA6fgIFkDcqb2DLjj6mCURFTXlslbyVuhWKdrse1fqq4SQPLb6ksaeCNMWA/VzEFvsO4Frak5Wsd
cmrDkIpNiVg3oMZgGc+pTQAlDuAwCr++qcL6LarWIjcSTJskbJ8Wq7koY39oZLRNE2fzXR7Zt6/P
IAXSNFnCI02YKUDAx28+ZKY8JiyZsSMUJWgYt4aZsGNSJizpPk90bPbSh8zTlozEHUGbwGBA0MK1
G3DUd1n6F/QkVjcZLiv5kY6jZfymZXvP5q4++tQxbXOPeJts8TSlmav3tMq+CFHfdIadKRH41eY8
3y/EMWlihAo42uEpWW9XmeCV0wkZqdo1+2ZUj3Y23uOJPI1WMd2yefrbcTJlX+BsAhlwzxzIDsQx
7uw2mM5zQWTMUyaCag380ybj6GXcmNa3B+yWFqzNytlp2O45pfrItJr2FnSAnqaLjSpG+kTr9zF2
q51j7RQnBC5TGPWaOFwr2dcbF1ClW2L2yDHzRPEDoyLGD2G2erRJQLAsjuqPEMlbBfHpMiz1R9kW
M/sm9RROfnH2+/oShx1WO4iDWdFXD0zJ3jvRUK2bphCELCoVkFLZv+DQ6alecn2ejbyy3tlqzpc6
LBhqLJxCAcYzTeGSa5z5DKQ/v7GpnErU4XmKbXZj9XRoR0q6BxRyBfHBWoTYLL5Kt/xjDuY+0qHe
UdnpsUEOGmDEcO2DZFqy6ZBn/MOes2xzJ1gLvfR2zLBZthUEcyfibZaqKtmhsfAWqWhZCZBmUm/r
U4rOhnGtCQaQ0GuggzFprCowLl6+GWt85wz4TMSvlusyFVbKssvvIer+JVYdd7iarggbg1/a0hRH
2Ru8ESLiCUYn7vLA5FuiA5XpQ25z036xEnOaMzhDy/R3ZuJ5N+kh3PvMH87Ctm5l7iUP+GyB5OQU
wmbOvsicDPAD+fEugRZEvqMb5q3pXfbYHbRAhms4x8bsoIl7DCRjtpmLBz1K0+nS2rz5+bPn1OA8
gsVRwLrlRzfYJmu2VQ6mj75dFwzcOkVb8f05YcMuuXEkzI6u3736je0wE0sP7sTSrOfgkYLhW1Vi
aHEZ94Hx4Ki6NmjoJF87NaiB6T7a/EN0yoPjSVH8EoXYC+TPufF+ujG/x1BDdDHpSkykFN1x7Y/J
K56H2iPfWetvvU+ifKmhxLZALPAPsXKjiNCeAd4i+gzDGJehfPSL4hf++zcr9vdjk9M4hOFzkuHV
xPRMJxPJ0LmuueQE7oWhM/ezhJ1ojxiyav1aahrXGsWgELP6fh4W/W1yB3DOzXwiM/OAZR9Dv27U
rqgXf6Nq7L0oz3eFHXMnATe4lzHsEt73mzzx6ZIlDRSgsWcJsfqhoVpgPVyNhBZ25ZLgWNfjoWQ0
SHVRXnEE7ldz0vo3QjKWRfJsj4JbK07QYJVsw/7MuGq6IzjIql5gm5QK2pOy/7Z9hs+VlpMqSy9L
R8YAAOcv4goYS+G3Cv2DGcQWmwK0Y6HtnSn8n3M5vWDoIRvZ7bsBS6ucX0rm+NvAeoqs+8FBIi1j
xN6a2lWsMi1dzRk1b30JK28YRyoiwfAn7NPrOHPvUxYUnFmK1ABWbNpuoanQmTLT08VcDzYkkxkq
O39UAtF0nJXFEkTfognZ7Fue2clDZmgijLsiPHYY8kVe54dI5B/oxS0kCDi2yht/By1YDZ9QnzBD
dYACHt+NEDSmCg5bVWO274gUYSfnV0LJx//eZc3foIwjGN7xcghM8dZhQjZUA2+SGnASfpxdRitg
pIAKmTBC6FU3CvSA53lMBv0GkcVCuvZbko2SF96K7KOxQxhuWOJ4waTgJSn8ghhrwQED9+FnRlyE
M+itTAM0p969ilq+j/S54iiWPBVB1N9htU5QkJddP9g+eam6weJK6GDGWcm+y27YQRbU44FJ9GOP
rV5LkHD00Idi0sJpimtMJphkrHCNxaf277JsvnWwxGpp5WctQQuQ9OFVqAYcItPZx81457rTj5IO
s33gFt99t+tP7pB8ioxkpcVJWNOjIWDh9Kodj9ITj/EcHJu+f7UlkjSjQwAKyYPmuEvIiKawPpkA
YoU/nCr6bAoPtG17FWH+qlNc0IXV1SCUqDEDOjA4oLcMtA7GSkzlPW6rXP9cGoIUEeFKBp5mP/pU
UCmKvPBx5hgYUIMEdpi2oKe7B9gbBiARQSGfXEV+eTQWuz6O2BFTYoJqI+td78BNmK6LTysb47Un
qyCJVeAUtl33rVddyIsalJu0/GnFf8rCx20U2AQIUCmBBJL+7SnRY50lsZLiyUrG5qxm52/mj7/U
iOEwbSeKlZp2z0QRV3R0GCBu+pb7wQTwMxFjzNsO0jkw4yrAFpsQj6ljtqJDR2WyvrecJjrh57n6
Sd+eZ8W2rXbGJ2skxqcsZNrkDyaQcz5BmYuS7CcRprdFZhY5JAs7e/ADNxknzbk7VawcaKsu1lym
LD2pkM040YaUjW/Rj9G4f3xfcl8aQ3ZXCCLl5H/GbOE3I/6eYgHFS7rCwb8YHwqxpJu2ZjRksE0T
+5r27sCF2/YjGlVAa1Y6fa1b36pqJbCfSi6CeCRovjjJA56ePS+Ed8B8QORO0P7tkHj4CzUDbqGe
mDFWzkseM0iqkPaDEGHd9kKypP3HVJKXN56wtzZkFp9fYbBplGcSDpDMBXPm/a2j2dmq2N54gz6X
HB8Pyxy/6jC0z0ofJ3iH94Ns96Cg0pOnpl9J7+cM1aIA4aXeREE6vuCqxyVmikvJyjxHeX/ojH0t
dEQEr8Wd2ePN3fhUQlmgy5R60b0aWE6Sret6EWOSDRTwuxwDEU6WG1rSiVIIQHod5G8thjUfCrMu
K823qCc7qCzzVqL+wGOLrq4vngoX7k4fhz9ZldGCnQVjzMzNa7A0hqVksrZxu1UDb5slhjLQIiOx
dSRAdwWQOn/Sge5sc92xEgxw7WtLx3SULerItgNdQNKJ5UT1z7rlH0jLt455KQNNLFpZRk05laLg
wLsj9MQCdHlxn42EPAu0MLr+ME6M3R+FSGyM/cdYcNVqVlF+BebWA/cTalfbrex5j08LtAkiJj51
J7OX+buuR5Knq300TNFXcc/ugPFNKFbNNO/DEkzmMLKlgK2+Y0p3aUNWWO0/WPyO9LpHROaS6eBV
DQWFNCBvJTutbMQ4X2cK/J4RH5U/AesHgeFiGqtRdgx6CgC4LtzmU3joF3A6DQeMXZ1bb2Zm0Voo
e6FbFTrhhOYWYrVoFIgvs1Tvy3LIi+aPMsG9TPjfSs85zKCs+I+QXxN37ZRklGUtTMpUfKqt6Gxn
hL9KzNlRIvyTSOaneoI3QqvkcBcALm1E/c7eQ+ymkAQSjo4Kq70al5TZfMhI0WP6PnxTWffSYycC
XgHISc0oZNp54Xx10I4NBL6rVn5Efea4gajieDuL0w+yBkmoCdMVjJVLvCyvrDTDXTHTHZCzog+Z
LxjyrAfjgiSC9Mv9bLEKUK56GtmEb9w4hF8LB+fOlc1Tac7BDFbbz64iJ8wxLt+b9MdkyZM74pKT
glNyXWuuPtd5yFBN2WCB8K+Js3hUL1gOI5gpY/rOnH4fMevhuinC3frmaMnKMMmiiDeapoe0+SG4
Q25cJk7c97vvEnWnpQR73+TzW1ZqtZk0K4txGzj9FKiC0s+n3/wUFyrQrmsI2EzDBQj3t04lsJ36
XZFF43GpLZKgaNqlC7B5ScyPoI/mOyxvcx2Qy0KsbeOgAWsrbn10HdMIaFA2vKUhXNHopU7NT8rT
2fPTNsZupaVq6y5o/UdZpt/ZdFJpJXt7p93vrKA2nkhzW5R1s0CHYnZBdu4euQjPweQdsbBrjIA+
IZuIybyp89+tTdoZn0WyyghWN+0pSGc/72A5siN0JCmhpwaA/GzhfDIy21ppxkQ0q4/OymYtfk5o
roehbthnGRJwY4piWkerxGSOme4c4FoHDk1QsqQfHjrPA+erQBQvsl62/jppVNabXbYR6RmUoGRo
0pPVfivLCTQ51F7JlolNFJQRh6EMU5yD6GE85wsriQhcNEBbnW3mi/NIdsoxSbmZu+kSJeUzxVR/
q+XckkmJeJNnKJObPo1CYECQ1X2DQpsi77DDJtvX+cOxrCJKvpU+Ey1dD+oAF1Hxz2HovouFS5wC
+XGX+78sF5Rf5HWPxrZJaCT6lT5k50h90xsGeKJNMWvMgtp611c0xftoJgFyJAMAwwwqYEpjYFPD
R/t0C+ZL+A9+hgnbJi+cXkuko21qxhx2AYq8Z6Pqs80qtjqAa8uL3Xc3hhIYCUL3d+Xbl3CKwj0a
DxmLnsTzAHQhXdzt0nmffkI2kQiuJMDKYYkh1FwgSjhEobIaONLUFSD/w5K1d+HrFkv2nTla1vwn
dfr3PPUOHGyeJ5pDWhmTjXVvXNkj3ioU0jQE3pbSbxkQHwxjvWWgM2Jc5cqz5THxuJACxJIaqHmS
Vf5dWcfWgbqSEPaps52q8eYUsrtZmpyjm/anihmnXw36UCbjo92pjMp1DsLGxKfQa39NjAismZFV
ngaYgjWhx3K8NgSzOLxP4APq/2LvPJYcx7ru+kT4ArjwUxL0nkwmyZwg0sJ7j6f/F0pSSJpIoblm
3dHVxUySuPeYvdcmbAu9Ap7PSNnIGvMeyDQbqkdH2EyczUp8o6YzeJM4D4gwWFQj23RgipKTpeG3
30uXNItvodY+RhfZADPh78wmbJm4MDOv9TW6i++wtKMNUvZFjNdOqGXtYCaq1rZB9G8PxCv3P0kF
MuHNpHsdjCoeOtdCColzXcHmCDV/mCU17pWqADRtI+VnkXXw5FHaNpp0R5Tz5UOrXHhd+ySCkh2A
f5cB386bBHeGchsHBgU6Ig/y1kBA14wEOsZtY28y4otjYH/IZ6M8ergRJXqJuJb0JeUlyoGJUPrB
/W6aP2lf3tWSUl1yiSwJq3MuNds6ogHJ+vQjtOAtJsrL6sOIR5IFf1SSWFfowbVVH5kcr8ciiPaI
8ueNu1CwQM8jDF11BTpf6j5bVXmlZX3SIu29Uigk20DdIrWGFJo5PRZU+vZPLNM3pUTtU7UCjCjZ
qmqGZlZhl2AaDY2kIh9ZE7SOYOayCHhj5UbLEFakJ2LdFlKfvg+1nm/Njn9gNrRVjO4UFOi/Gw8u
/qgT8KtjH/cAKmHlg5Cp9NGtkS12qYw2+/ru2oxODRPtsR1HzyIjuyLMCwqxpY3vz8f/nS+bEjYO
9hacZcPElIAM3MbB3ghQsOMB4oAse6gQcEiW+skiv49vNo2zKASwSS172hqDj2F4eDooTpH5O4Aw
Ka+nFQvRnA2ThKOGJYKOzdoJXUAxlqLQyQ8ettxmukEZfnU+zvZKLEi5fSc1BW5uwNAoeSJ5LJat
zCsxFUG9jnKU50cz+M9G1f+lQ3S0SbefiWQ4tkjAnKAMGeIqXwgak52wMbqUjN35esLqUPWlH2F7
d1PjJAfxu3ljJmivwZpCQCaEuCU6ysq6U97X5zE28qVFSa5y31Fejlj/JX2jJqx1i/DUlVNxM3hv
rRqt6rZVjzqcJkNgwrYa7njZRyenB+VGKcI/JYvWVfUeR/mH6dc+lK3mTDTeNFdyNNt85SrHTYFU
04n9ehoc53zAqr12hfLndqyAREFmehcy20qgIHloxRHWLY1GvwGgf88bOExgop3UoLlKC2nRBs2H
ESUMVLp+X9dxukybWjhjjSDZXCghCAzL0i3HVtRnrkhOQ6nmIDK8hzJTWkH8kyPliF2bdoAA16He
Qv6J7cZMcVcnPyFbeiewTLHUUDBFkxRPSYYfolAoPOr+rQlG3juGCDMknLtY6OMEdMWxPKHBTJBi
g5wrM2jzhnIPLHRwjLZlRzWZPouBhSXYhCk7SNrUcNCRISww1n15REkFrvnSifdl7sIsobXeZUb1
q9xg9ZhBz9rie04zIyfJnN+9zKr3PLNJb8WUJnmEQ5oT3SFG4YwrFnXyQEi3LhV3vYBagpWzIU8z
aUJ3m/jc23IocSsZujmzKEZcFdWqG7D5ratmHariy+sGJlsq3MEC0y0gDhPsOXOD/hIE3boLawZg
E8VrCLQCh3j+UeQmH0haEIoR6b9eZ3yMFlk5mRGw3qN99pWEK0KP9oeMhfw8rrkEMlX/HuxXCPZC
YKZxwGpNBjLxBq43nPcohBwVDb/TSzLqGHMybAnIcQmJRzUbwR48mkOgA6Y/HzuW5fuPRjMNh+ty
w603OKonbcbSvkoqM14MGHapreBMSDMvjPb5lGvGbgMrfWzdmemjcaxHvpqKxBS8KwgooVYgWRAQ
IkBTFnaUk4X524OEJ6+HrB4Fax0rcfZU9z5OKWFCuP8V0E4mgbV+qdUfPWv+dD6IZZsYlqNE37nF
QJ/UonmMkiJw0TrSGDZzu4XZReCW1hoxh1KK/SyTl9whLnUtmkpL6WmWNMPC5cZCoUqJfvJQS6DD
Vpc1OrC55KXSclBZXqpCXslZpUCZMM9jW4iV4kFXyEZ1Xjf9XFOTs+49za46gEbZGQD1wuIuuX8M
Fs+qSG40sAHMCWbLRqwvQj28N4RGMsUJfvGUPAWxSfASG+IWFIXYaAkAgk1c9+CzDwqCXKxlSb0T
TZYZyc7M8LHkfs75KnIyG/g6R/XEOy0+0oZTe0Cf1Rqo50wytwcU6aP3WXhIKCsySlm4+fe0qdbN
dKBYyU4qmx9PDPCvedOzEB4N2p2Z/mPl0qeSq+ayDcI/PRT5qhUywjEtAo8x0nNzdRySsjGODDk3
Or7ALcJRTMiuTP2vMXwuDAytjEgOLM44pG0k47ELPNt/abr07OkglkabvSP3vFW2XOMQu9pKVS5H
0fyJHi9oEZHKoaVIUXK+bPEE5kAPgvzH2FimWW9YoIx8Trx4f+1R/iQKeQLwGllceWq/YQbzg7Rp
kXpfHF9gxCcMzuSe/BynrL/OnC7m6+R28cPhMSoxQp5XrXUsRSFlyfkmgJykJcbK9xB15fYOYQTi
RS/fUufz42TbBrMlvhYwpECJtTkZAmMTnW0OkgYdYwJTWp0OeGyfo7sum2jd2smroCoIem83jNFL
GTmSyGfPrFcpaMs7FwqG6n9FEvfQd5Eauzy4FC89986K8vDUD564bcctGMMAgs/IZtDeIqk5Uhg5
YV5+GcAkKpIduweGWQL8mvZut/2BNb2TW5Oggh8RbnLTpc+i4F1oaAf0qtyBcoi0eJ6gOuCSoTqV
V32NelhZqKm9tE/sRha6DlIiVi4UHh9lqy0s9+wyyrQ97aJDKklVCoZJlWD0rCAad+fGUyRrcsPB
3ZvNn6eyBm1tdZh1JPh0trIxwnDdCP+h52AcKFQb3hk60leG6poyfqY2YuWb/ZtXRds0QsdZnBvR
/gjlrhB3xGkyS4NoEUY8nlBHNeM6yB49yjDzJevYpMdhoAX6FzL6/9NY/y9prEKW/09prFdYdWnw
v8Wx/vs/fj//xbHa/zFlzAq2oiuyLNum+T/iWIX8H2HYNmAg3VZ1Wbf+ZxyrZvGfdN0wTdPWNUWe
klqr/x7Hqv4HWoCwGAVaKv+jqf+/xLEquviXevzfknenqFlTaIKJn2waFIEaP6My5bX+L3msftUz
jqJkBMZJG181VriuVe/Uyq6+KYpkn0TKwvY6fBSkXyNg6HZWYRzcEdK0OrTFCk0QlZvezisrKhzi
lHYUdNJaF8lLkIu87KSB2aBesHub5PNJhL2j8MZHAcfvPSAIdpP2j6rADaJY6J6TaK1pmgHk4F01
FZSCKTiJ0fsehD41NDGFioi3NubKKd8FXOcIaVA2aKKiCpmM4hMTg8/GNtsM0p/9Jjr0p4mOE9OF
Tt9p+ikR8TUxC+0wkbhG0RKOGLIrTyja2wTvE0LRBassc5fYLtM7RoMRE+ayrGqIx2w/yyzYujLs
pbQVNwRVhGUyT4aWDWhwrNZ5XxlLs6z7RVsBGVPDVYjYbAoaGFG7RpDeoFH0ygP1IpqDvmTk0Fv2
Qo1acmpLQCfetEZpuPyMUe3ozxioqqG+MvG+zMcIQSX2fMqpvr7kUrZOaQMdZNZXJQ02TdaNi87A
0ILMHXUgOzXfgOyLiugwLoPUZgxURXslIDKvC5CvSu5Wz3GFsZV95DL4zMTAuIrPbO4aZCP5pN0T
Nci5u/WFhu4ri88ElmPlHOQYH8Wx98svBRnKHIO6t3QrjTkzpC1scaD/h/ZViz89s7ONrzaXKGt3
bNSGNdZmQVQX6xgIy0bnbWWyQNgeDSNGBOgUJFYOSjwubPs3Komt07u8QOj06nOV41nEqqPqzV4r
C9iPFkO6IZefBXPF9ZSSkg4ayXB40pe1sHCVA7djpKOxrUHFJDBtK72kQrRipVWrtrfMKO00zV8H
0XgIe9laWWX+6WkW3u2igiSdkUBEGvPgedWaWHqiqFAqWi6J63LzI8i6paer03nRMEj0h3GvKnsp
V+yDpYEvSlJ3WauEP7kBDW1VhNg4ohobuFutMVJfuwQftNuTuBeDAKxq+dkEpk/ZgZdDEqZKWoUM
RB6Cbi8Qz8sm16nWQUPWFbRgaHcnK0fM4hpseEJ4J82iyk4SqWbqtDn1TOMrK8S0jKPZDs/bGu6L
jwQBwC25FkVTsqB1kyVVOHIPJBcyE1KkfJPzB1dx2AmxGJr2KRpghm5DslRXfGEYRSoo41539fiz
JUsmIsV5YVfMPkUDXbtXjKUdjU+rAQ1Tmmh2qlJ9yJXKOWLeo9EXG9Tb95x31pcQKfR5izEvDs59
V3y4+VNS+lcnWzxQ5Cq4k0iEWCDkpYjFA4pog5BXh6n1lLL8FocZ4UXPQujSriOrlRBMbe0hf1t7
yaXAp1Gm6jscnQxeZ7Wg+wGwzt4VSVd3LBM8dKXHoCGTlH1pfVYhcNskMHyssQ2r4BjBWhffK8qf
Bocg9uFxEzXKUlJUd5nF4gPCER84SoM6245wNWyWJuB92PEy3WotvYX3PtDDZDm8cfWtk1gEEzU8
oaa1p6Jrp7HzzohDYYtICPpy8BJhQlhW2rMBK4uebaSpLIsWeqvaMhaGUWWqxN1Wpv5NS8YHjbEH
6Hp3AYqATJl+Mg/IrPfIdJ+7LatSsE3WslfbqxKNLaMqyts6lt8DwbOjaMhEWJjgFIqGg1wXn7kW
9OyAh7ckkqGE1Bn+Up9wtQ6IhR5iOxqoQBt9JMXPqpgT4d/NmWkukWRN8X21Ay6P8hwIGlQy3DU2
XymNlJZ9IX+niAO2iYoAJwG/oyFPc/RYj9YJmPuxVc9pEz9jNTr0zcjizPJ/jBKPtkF4ztz1iMgh
AZJvLVhukZqkGFloUtqEFRPmqUuVK4IYM0hAFcMjq0vshRbQWWbYyZY0nrgWk4pjnv6KuNkNP58F
/J3Rvz8gILHUJFkM4M5QZSXBKjO9wRlM+eYH5iN0c7R6uQekUDIvGKqUtU0yxop8rC8dkugxslxK
zbZ5jiNIcY+hE6otBqfFqDzVOtJWpp89XMUr923zBgc7XOvjCJdN9pyo0YppcckoUYczo3T+sNVa
2hMkXsqcmXx1QOzG944tmKMraXP22FhoXMBy6d39Qk3eChKxmLNMSR62wJtNkjrIA4LIEqHBDVP2
iID0uepF1n5IxjfZom9R0DO0MFZQWmrmUS3KByRrGhW973gux5up++3a1iCbtNVDTkNvGyts48ze
PxoWCp0yvijYE9C3DuMaFS9R0kb40nVMHghFpLMgkUGyWLm0hoYJX3t1gQdQfMi3YQCK2VvQx6lM
WaPqrlrlXo764NgAhYgJASH581NT3wi8BYgwYG7Etao6VY4mpS9GbHdd6a/DcSmKwlpqapvctTHZ
gwAMmSvN4Ik3sbZJY9jQvfHt+j1bQUoUskgihJhlT9tUygwnEMtea57ztVQS6FE3wwYmvL4szSK9
ysLP2JwY/YdJfkvT408txhbWOoBOnQnnQTSEN6v4Ald2hRorLP3mmZX6pYssfZfJGjnJmX2ELRc+
UkRLjMDJeQ7SvQYQ5OCriOeV/mHHyvhpRdvSG4tnNdA6NrRJuc9GqFZV/1zI/iFn/XtCYMkkqSYQ
9N+/VlBfab9MCbasnB3qyUwvOG4cNEG+0+XkJBqumi8sY+rZWs/edbRMK279l1277d6Xe3JKp3/S
MnUh6yofnzxZ3huX98pyhUbighcdfPOrV3r9FrFUghoXLyJdK98CUfbsan15WRuqk6k4xBigc1PY
Ko1SrPKv6EiRnRXWp/D8LaZzVN4jvTEUsk5bInPUDuaUjih0sivgZ0tJ8qKudC+F2FYV+EwgYaex
qrUNi8MhkjyyDrNsDWUBt0WT6AD6vbWR4cNVGztjrs2irpXQEcdN4eQS0x6ZMm9TjPZK2GwIDdV+
FOWkhjNXoeZuPG1QtlJGf+1mNxR4WOTFMpXie8KpNQtUPI+FEPAd65TYIRYyod3NhKk/LWGfXA84
oK61r8J4KpZxFkWG9QdunIu+OCJ9BIGBN4t0463xeoP9MqgXyv5FGJ5s/aOXir1VFBgn033SDg7c
FMYtzHpgSRM/PqJOVDjNTUqzHLnLlN/kegi8XUacUstWtVdqx1RRe01yCwaHeEhSq3j46F7hAym/
chXJ6PfGtZ1M+bMqIU9GAOvBfOvSTx+7UQfBulF6+KSi3bdFtMXztqWQ27vohXIG10keHWNCvJKC
jVxBBCVne92a6wI9RSk9G99YV8yeYACt+khaVrlO31+wwoOM2/r1wZRYigzITziK+M2M9syjSPx2
XDCgHEdW2FlqrxqK4dH/NgoGxajKdcKpysmaUMeOAmGim1Qm5JH5+NCmPQW76tw+d0PNaBCQNPFJ
Rp85MluAoGMMt0W6vFakxhGT/IKDU0vFghUmbw4DYgwdsINhiRn9WppG8wk/F8065xEgZsI2B0b5
uKEbFhFGQyJBMjZg/aJ4GdgamOFaXWdt9a333yGaJPKWkFmyd6PSkG3wSg2Ch+BsJJ9xCIyKeqwE
iid3cN17eIesaRPk7y3KLlu0B7bus2yyQuZkKafJRy8uiU2/4VrI3joZVKRRn2oClldVdjdlJihD
Hq3l7D6k+wossTnWzFXFogUF6kqI/oZzUimzYI94ctZFGXZ73kmIFhpEC5mA2DA3jwXh6qA0HNe0
342ehWmoXsIYXLFcs3ShVqyMZsQbnGSYvNDKB2TWVLq95UNUloTqyBo1oPxd8BKl7B+1psBF+lND
btOhdwpI3EiidAG6Hn1uT1qJAaRTKtmSYpBuYJFXPJjDiJ/Ya8kKYpiP+LlQoN1lK0NnHNqTCtGS
t0p8NNj8ngyT0IXniW1tqrg9Lkpaxn6r0DRIdo0BtMHAkMR0BThz127ms9/0u/loD/0CjBiLvmjY
mzWSA/9RNvZNaOPFLBUCAjDoJDWVRGEdgrci9E+6yVK0MNDEcL4S8arcRx2xnIa5Fw+huPk0iqSM
kVSlD9d4zL9s11dAf1tMZnuXX9NKCPESZE8xO/bHXp5zWxJbY+QXuRs+4Bshh9Xii1QnV6lCXFb6
OIwZ+dLdPa3WmiUtag+f+d+srRjXSOAdPNi9ZtScSGINZrGxGxrxGerlgVn8M4SUwn0yV2PVXzQF
ZMZ+Zj0bZH+cCMQWD1XkAGPDOCvij7yQn0Kacv+YUuEEJhGbp5IYN1Fb8ULLGBLzyqeETXCaCyIS
Pep3ogpYzgcDO1aogGnyR7PHl20SPfa1WMWu+u2WQB2wKf6UFXCH6WtmQnOaWTbXV83bY9cRcuDS
vXuBPe5sI/+qk6re9H7y5xfSJ+wTZtV5odCZyYtQUZONNoH/sW1zmBjZXtQJFdqQvveVpG6xQzmR
Apqu1qXLENn+GhYXgXYSNCZa9BGpEEu5ftDFOqDOOxuc8KI9ozKe9XGeOhqojwXI0RTJg4m+B3hL
D9OOJ3yexIhRox79CiUk0w8juiJfc0zQnBXQ2UsURBcw/q1TmNkyTVnLuamg4WB87+fEDaIN1hRS
S9K47pwU45NraIAxsBgkeiItmcbWczeJNdwb/eAkPbosvLVOWxTbPktPPg9lHT5Rms9TCLoSIKcO
GbVBlAfsZ/Vho44lX/1guSoDbySoGwAG/KZo4XgaiDKrjwC1rW7FBTPy3+381tOTd2TqeLgJco3k
wFuWXydQmsEeKqJ1DX6r4rMnLbG/2NqJIfjQb6MBDu6muGf9xbXgSS4rBFMGTEq0Tr33UY5/AtAe
GEvcjuZsYDxMJQiKd+fRreRGORce9FCuy6B7hTgBy5NUf8bDqa3imc9EJsveoPvQBa8blhtEIkVX
PfkA5blIG4QnR8JOnu348JsN1EU7fkrBG+MJen62YfjoJz5k4V4HzuxIY9xAV468g0b+12dK6tOF
/lPqZm9e9EjcW6OQRYSsUu3QLdrP0Dro2doK3iP3z5VAonJQiscUtM4+edZz+/CosErclN2qGBfq
sIzBd1f9l8vLprzfWfHQ+63UXfJwkYNA0hZ2vdXJHfGfWvqIzeuBabakMfTfpWw7XbSJoFHTWEHK
8T6VKQQv6/vGmJnmmrBmE2SlDgSpwwI1LmBXJCgr5O4aYykm4DIQEKhY0QQptMhuKSsYfQ+VxBnK
nb5mjj+GbwGi9qQjNE6bLWU8wRLq+1b9TNC3SIRW2t1fK+/LHsunvemNq1JUTpEzM3I/C1Ir1SXX
ew8xSd9WgJwsj0VPHizKfOUpS70kcxFxoNSczWVMOi9FlNg2w4fXfJaAgTMm3p1ysexjVLwPKs+x
Rb6yBT7qoPWfVrOv6p9AnIA5oJEmXEIs7XJu4NPmiEl3LXJVraeTyMmK6j5rXePL+tXinIKoDRAe
S+qzCO89Q6XpYX75CmYWNjoKKStAe4LhogMfoTJiLsKGDSvWK/b2bvzlBmc4h7OMbXpefJn9Ik1X
rrq3xt0onjlf2tYgkG6TYs7FHOQhmKq+5GRvmAstOqI5VlyA7gMSuJCVwmZAt6DPOR0ZF6nS2av0
Tc6UHRFeL7YSAIZ0CS445AMWc9BGSKSACXF+GvC3YUIfXM7bBBYFw0rzCZEgpOzVVpn3qzPmkaU/
aUDqYZwbdZdPCS47GPiK9gNLc+pnZ6a9CoFHYLhvl4G0drut2f4k0VHkzcZrrAtGM6csb1EzLODv
40g5cVR00jXv/gzL3bpYLOXmVHk3WvOCjIoSdz+Nq0Wh4gIO1shBNYqPVt2I+iQZW5BffIGsY5JQ
AOoIprc9y09PklHWYmOwV+Cn28krGDKlBPZdZWeXRareFEBMlJXW3vkziXdS+rPebBtpwc0O+5GL
/70BNQvCsGMUyU2mB4Qk8zvaBcg8CqtWPnbem53cJfPKa8j20TQ3sfRhIkqVKPMA6YGz/hbFTQlX
QXLJKNl762xm10q9q7WGxgimPuCuIlqj+14X+cO2SbReexkN/NJM3gTOQenP73/teicJmKQLZGJE
3NTD2fUfknpNteu/NrBxjPivss8DdWZw1ttLme97m7jgky29ywO1+m9hXhTtXDebYVgTi2CDhsDY
6l9i1q2+e4+LA/Bvibn1zjTuEZmt8ZrXw6eNokln+6XiW2Rl6hI8Mj696IKfw02OXcgC/tgBGaf/
w3EGfJkjbC93LwMiv7SWWfkln61AUY3OrtZXInU6dAfxkneZAxAn1IyXtvBj9qxAVYuoAhJnsDyV
/L8bfWAPhHEYTfy1FHBa+oWBEysPPpvinLBd4+3TlEuWrHQMWQcb5Ip9sCf77zkqjjUoX/8iN9e4
WluYaeO1MdxTQh26sxS86u63Cr/DAlBle9HU85BfHjqzIY9zmAQ3kmfEZ+69mvbCQUNedWwd2/CZ
BLtxuBbao8r3hGF09RJBcTeyWr8b3f4fjovRVPJretfBvnHGJMk2EQfF39XuRcs/M51EagQG0/Hq
2RR5Mztk7IS56JZL3i3l3a6Kn8LDczlnxuRntITyw2q+FDQDXv5rEF7PQ43OQsISAuW6dVz9yM49
N1aK7EzuI23rIo2Hw0Dy8Vizp9gM4VFEX6nCtsfhp7fLm4fo6ahF54SMgzZCrLNA+uI2p6S3EJTG
JM6FBOr8dt6j8U5aekuUjSABDpExjResQQeFKY0fb2PiI5tj1JGis2j5pcLgZWUs8874FjzwI8QZ
X9Vgr6hXW6CskT6C9l5SNEshk+/+0UTbxDsYxXfR38fqLQ5wOJ6qkK6HBNSG4xXosudz3HRoEIef
yHDk9Fvz3oLkUfvECfDFqW3yeYojzwhjeGJk3coZUKn3JzxQKI2iGcBmLmXCv/n+IHlZkETCwHHH
u47yQi03eXBX6PFT+7OpryMab7zs/tYcr9xfvDPA2q3kxqeCZGNO6pwGPbY9KC5YSSAG351CzcPc
zh6+6pwNP/cz9+ZQ3C1wfN3JohrnV+IjGLPF0N5iiJlSPV2KibfVhq0bb4buK+HK4fuLsKr7C2UO
cWNFFkgVrwfpoau/irfC9oO0OS8X2BG5VM36T6djVepjHb31ag184jnuyurW2O+aucjACOXIoYky
d5UTD52XrFVr7cqbbPhsrXUs9myDI2sJOcqlzpS+Y4tAgINm7HhR/CbgGviG67B9aPyJi6xQUC18
KG1AMDhEQ4m/9BYTAeAfqdgJ1OT7qjL2K/GlvtyBgANlK+PXlBax/TVG91Dfh9PDba6I/qmh0FGY
xLDXCBnp0cGghQ/QO3O9RumNekOVv7p+GxdQO1epjGOXHxayIXgHpwjuxJ7iARh1SkmSbu8CyRA6
eBrVvUdGMw+qZ/Kok3nHLoVvA4W1hum7PZTaplNvEuEaBiPZMjYW+FvmqFQWVODzIt/b4SlCT8Kf
4/MyMU+a7RmcGb/uXLSbqJtxM8vWp1FKrLNupgsCax6FK9LKXdIS4Iv0wN35sZAMNMl3K907KMpK
foHOnSpLe2KKV4mjJ9euB7S615jyKKtOPhQ9wkDpMaAx5GPx6NbyNbdf2J4bqOlDLxOOs60NgnuX
XXdHHmlU36gV6xr8FFGv6ALmjNOG4dLlS0BbFBu/unmIOwk104rlIN9i1X0jOgMHKP1tLAMupQ7h
QpTSZV/9jdDD+9UUDiRoDH3ONeLE/IWvL9Tq2YaA2TfRFGTsYpc4NKbDIyvQsSkrJiPkC2TepnH7
NdAbfJtL8GmUdMjyBOGcG3c8WNaR3aJZrUu+4vK1wn1NzBrEEqchSmnuoVJa8XelQI5AYTOYKlKM
0QdfQuR/MuML/svKW0ekO6JPcdHlpIemP/TRqzTNmQ9upF1XLRlitBXhOVTv4TImeX3YyVtrFZab
Ieagv+X6VxI8jPKaZWd5XLc+dqqFam2znkwYB7fRYO5M/TpSKZBp195ymkJsFU3sWO1bIxE6cmT9
QCo5wewMq8Lw1UXnsLplYslLTlnQkrRrJYCKjgrriucAxYV3Vc3PikzXZB/5y4C9pEg2Kao91LsA
5cmJjQmBVOnou/HU948kvonmU1e//fwD+CLtQgLNeK0jivfPpbEHlhYLR/yp4y003km4xD/I+Cb8
K4DEMcDT3ozi3AfXOL67+dGq9xmMJOKd0C7vDcqacG/V12A8tdovykK0Hn4B+3phKDdN+QnDWwD3
c1Ou3XClzNgQApuaFbQXzgAxcu8aO/K7crJWgb7LhzjAqLQqUeR3fxUakUDjpMbUR3ISk68+WfTU
XdkuCz4XgiWuSuv9ruQI2DAALPP+ndZNwAVNtzlaLuAtgET5a5HGzGT/HXwPMpMHcpk5TRMAvCem
c/6Ew7CH9SDSk40/HgP7mNGeBcrWYx1rP+pwb5cOnqEQ0WrXzliOIPd92qDW7Gef7Kueimcdx5dE
U3iUv9F7oax7r7OnCvnHtD8gsPE9l9NdmZ6K8OlJe0L8WMj9qfYhl8/4ZwinZ1bhYgO016pxmoLZ
Bm/gY+zwoKO74vfy9oFKP7WO4d93qymBhLnw+NGYvEecnvhSVflsKQdyByTQKNRflbrSTORJK+b6
4wk5MH9n67QY6MgJbhLHwiFMsEK9rPoDpbt+G9iFKO28b0mxopHC5WoXuKWYuDaPRnoPlJwgK9AB
fjgb3N+ETqAM33jDk+6NdLmyxjfgEKM104pjjgxHy397l44Z20qsnIV4E/4h094ITfDMpaYBjd9F
W7d/07njE/nJI1nFZJFSkBhHOXm3DawuwTaubyC8EhY8aajPRPcaGB6H3TnSjw2YhqTS57UgTCcu
oO4wP8qu0EAJozpF6ZZ1uweZ5TDMJVyarxow5Ice3MG+eGLlweFAGV3vCmuPRBDUPU0Kd0cZMZOn
IoabL8Yn5z8T7NVXNmcbNSwqMpWmrwlXNnIpx9d+XKw5IbrVTmzH4iBxHHlnPzvwYWneesQz579J
KYvWlmvmt0FlxfeOYcHJd2iv2wVuqQWIZTJjYmrimCTU9TD/qhiItkuW/uEjN9cqOMqposVuYd8T
JNZ4w9GQeXxhfo3knXoky64T4y7Y1dJzxlycpfthGlxvQ/lqIgZlFu1Q59CozofxknSU4BA4uQT6
rFyAcNrbLXNbA+nfnlu0t14juuXqmMp3W91IC3uesFKVozPMDMYxAEWWylJeyMU3/NFpsTHXwOBE
7WfboBGPGcYz4qz7R+oSlnbT85deL3zca1P3FZ6T5uW1wyKRfirAngO+BHPYs8ibvjolGjBzF5PU
EYvz1AHBmPL9eBbYzzzU51lHXAiaQNuxi60avuT4TLKMIN7W/QosmSFw6mT09JUGKNxg9xFezfRD
FMfW+YL5WuoLOuT+WbjIdVemAXNzr2R3wWCleg3DxrrL0l4WWwJlKKGpRHNtM1pvcBOy7LPU0Xp+
ht1RMk42b0KlEH2wDryLR42RE4jAC+gualFyiMgH9Ina3or2ktd/YfWnmjeZkXKLXMaajFUl7Ua6
G/1HFrwr3c/AR1FxA0Oz9r1FVH5WYpOzWeh5K9aK8m6Nr5EBGFWEo0C7MZOXZBKfcfHiR873IBPk
L6LKBrT1r4BmPcgozE63k6KSuZhGfGXmgVIelGU5YpYY3ng6FDKAicEcVZ56HpFpE/UTM4+23a2S
v9XjkofHp4ghkMMA+ODfBvMh2Zts9uWWy2RYW+abHuDyOkTGNtMOnG+x+u5XFzP5yEu6/Z0O84zA
JHdtWa/BYJ7bOCXnp+Iy1GBMJ26WRPMtX2R9mdrrETIAftYpIUpjegOyj3OUItI9mTMijc01R1bK
PRog5EzrjqPozGZXcAeQsoyQUdxN7UMf4jVvqdxv83yrU3G0TocCm89JkUgSWqs1RlSIssf/Yuk8
dlw3tij6RQSYw1QUSeXYeUJ0ZBRz/nqvuvDgAYaf7dstkVXn7DgbT8pyaKpdJe2Fv7GDvBhwiZQo
M30QSd5X5RvsZCLCfN2iiCKitqTbHTUkJvPcNyHxGSs56Y0nrTmO9EFlFT+tSkvnVpP8+k9Od02/
RSKm1oGVfw3S74ydWid3ivoJC05AQ6+uopQnGFOfPwwuleqkRQEZx4yvQEFk61VzEzQ0RA4QdRbF
y6Nfq2cSaizjt9Xe5ce9aEidei5njyhEIjjMkTi9ry7MsYCc2R9NXoXGNdT1dAAglJ/TesNYShBO
i7uRctgHYbnke5GI58dUfVcUHcaBMvpnezqG+ckJnxIDoglP25t47x1IR46qI4t2+2cS8TS7jkkK
0p5ceuRoh6nxBsLmoiBXFYIRuW7lk5qSTN/viAoDlyPQlKiyoiDi2V+ohaU5rbza5nMp77HE6Wvp
VkO1tx9aalGTrRMnDoK/4vfiGXR2pbWv46MRiboB7PHae5E/y14GhKzv9flJSKUkRhuS2MgPBDif
Kc3ZyeMRwAmKaF9wjmTFKw82/dD8oj073mbIn+Pl7mQfWK/Met9q578X2X5PuVo0gYl2F33ypmbT
sCg/aqB5oC+08foLWVhkUIWUpoFKLh+59WVY2YrAJtO5dDUg43AfQy9lk93ydLbOYRKBnPALlA6H
01WPfntEYPj/iIPhR+YP4UUdM+gI7WzxcSarS2wwVNNdyhWoMqc09m1a7ou/rPX6e3RlzAm+6Q0+
gmcCvgGPJFBUfa1aFjlKXOHQKqpirySYsEn7KTUAiO2jCjT9UJs+qkQbzyBTGCEWbmdRGhuZHgGs
nGvUqnr2umVHblMkLAxrmRbILjZYvnePpur6aqk/SNNJnj4iGwYPQEU0POXi5YZa6LCPS+ahnxmK
yKq4VPOdstXR+6pJL3KYKiqQ/b5BBsfur/oa0ZnpZtTMFYQooYaXnr1f/sJXPTyOuQABTPK2xieC
jaqY59SFK17ruOmyweCW7pm+sMJOH8mE3rCCdkhfacVdN+pZ/DoZG0i3ilB1PMyT0mYuCOJatvat
cmzFhU7WvBq+Gs65pvLBLtND+di1n0NzrPo3PipzAMfXdyppkY59yys8Shs4sdXQ83a4Sdf5Wv/b
YT56zG96TN+jJ7EG8ccPIjF/ZY77Uf9ZpHvfnG3jk5iTZP6NEIiPy4/uq6Se3R7O10P6tJqGf55d
w+Ubm7d1v+n2+tYc8rXKJ+qAX7Nte0a4HT1lJRE4KOxYnf6nTPdsfI6Abx17y4xFGTgfQ517jkIF
dBAOG0Ng+cqn6N4u6JkibZE45Ufm0SoZ4FmlD8ZP2UCazTL5CSFl7aFPt3xlVnKL6lOrHuXoDRJg
TDagrV21o9S+a0gBYW9u9jo9aC6ifrbVTbhlYmRh52KUuU2ibDulIV14SBcontPm+xR9RSFENWE5
s3QigYHP7zk2AasSnEOUxrVA0vXjMiA+QxWO9YbtZyZhmc6xiGgrxnRzeCZ1LOjTXRyUhCHtqmBE
9hKMzlWbn7BAka9HaJVykwEv8uRHFSFeY5C1B9C9Sj0hiwUBIWsOede7/knguBpw39PVi1moXJPa
DkENZ5ru6V7M0k1Iq5fxRtyNK7JIn/TqEs+v4vQZsme13OvB6MmEklhvxEevpoxotCHjCSCOv3ma
fNDw+kqOIWhVYK25o0Bs/dBbZuLFJZLwuUOsdyptNSsYWsZy4gFTZlTUatvRYk9fYU6A1m7ODqnS
1ZZwF7m4ldOTLv2F2j0MX0hV0syd2SOV/Js7Ir6+zeRDU2aAA2AUahX+QhPK8PRLpoZzAXIAgHOM
IzslM0Y0gVG9J2QJaBx2wy8y0FXsJsiBA+gMfvJSRLSkRGbz9x/kqREoU8Q6sT1/IEfM+pJ+HmU0
dyvhud8taxj35Nh7EmoJbK8ErwadfJKAhQw8s+A6xehRQAoJilF9U4TfUfsrT8+1TLb5VVSBtzwq
GD5ZLWmVCC+G+ZXxVw9jD8DhjlSfwW+2LLyoW9bAo0B3rkOO4ebxXkpHbIM68a90kTY2LItop6Qe
M/L74q0pbsb0tjTnsPPJ62Rg+FERO0n1Bki44GBPu22rP9WYv+LyKiMTjKF9FEndSxaxbaucuIY1
USBoSgEC0AdduJHxh7EOnW1G5G0cVJjoe5lYAfiYwWGkL44JodjhfiqPuRBoUK2VRjar2t3uXyI/
DogYJE7fH3+c38kzXIXeI3L4RDNS27+RFB2ilhoDcscG7VuWMH51GrWbF4qDOUX7T5srbAD6b0hF
pt3GK1t13QKQLdKX0r911o2Jt2EZiT15EeQJiMZNkgh19BX7xWSr1wZGKSPQ+AK76pCZAdGO8Nrq
irw8HOLmtm7fwuopL4Lygv2dMoqVUhZMGAIwzgggaTckqiTGMUq2CON5IhRkp/0ezS9RKBdcMRR0
Pw13jlrc8Wvq+Gxe2nADNQPSfkmLW0/+ue24uU6aPT0XhD3fK1j4FjJOf4cCQnozRQfOMXJGMPtr
nFXJtpIOGYKOYcW+Qqy+tjWlgAQGeq98iSAJm0wR6HnC+1vGhknCTyzfp3VLCihic28OYmqKtuAp
QWse+3YfszJp33rzJZRmMqqlvuc2wlVKPANfJLYnjp3o1cRkJX5wBfSEKjKSnQA/qGurxPxMvbuw
2XXsuhFXjYSukJZjQi+aXV0snir3LD5P5Bi2xAWCNKLD2CjWV67/huMtqw6VHujlR2XJvo7bRffC
5FA7x5Eij/ImABOZnOjuwWqdksZTPzePN9Ff3he+KCRgWXq89tZPb31Xw5esrgf1iMqRhKUdrcrc
2Gs+RVCcteRZ2M8CEpbXfUaTN+INk0eAxzb51uOXR3+9vQ7pVceRkAXKOvEYdRaWPDPb5RrXm0Fu
D6M0ZsTSvncaBnhrw9LzuHIr2MB7ose0ExVHWuJOsO4P6TuD5UWdxYFL99TAl2BgDOYqIKUYT1Dn
gfXotosuOkDYCm2EHIHztydemG/IWoeh6ibnuurIN2tWCjx3pZDHC7a+M+Dam42uHKPHCb4DsHpg
WeAPFQ5xkjx3KgCPzshvdW/JzSJ4jQiKVevJLvrvVQTouJA0cbUYLqhpXqsYGMir5V8MnM5XuQrR
QYyHh+4A514iwM4FyxF+cV65U+hrkCAH9b1mRozRPlro6PMvgmX4eJN0zXUQKM47SAHE+VOYf8tT
cpgiZBHFTeouIF9kPG27+wz1zXDLNWlfJ3z7aEndfkVbtfJjdi9pwOnbnZqavj9kLSudWtHMr3Jw
XOOrJicsdpm2wq+aBLnurDgvBVklqsqhIe9Dne20utdEHjxkrvnajUEfZL9qghxhSDoykCTeIPd+
1RFLpb3l1q/VggbKFyqw3cTwsRODGD++AJxX6QdB7IgviGIl0q7APrwJk3OLYNtZjKBEWN+QJ/Tg
XI35oRr+Z4KjzzO/mq5z2buO9lyGfzoJ3Um4GZ1jPwtWjIPl0Rs8B1TkBvHfaHkoAIjU180aNY7m
jgHQmsB54t//Lxj1BU1QujWDfLz/u1AhG4uNI31XPGfl9K1VOiV/O7p+KzKXeIj7v1j/iFZQHWdW
dKzg/EGuUx8fq7ODTIrmC8V6RgqJZi2ie4IvuNxEpOOkIy5o4lEa9nhV+jDSnUVbKw9TtRvujsOx
nXMBJLckPmbLmcRriOe3R/4Ljk3YR7+FJ4fWl0AhztpwVS4ycwToF/pEBxVJpAUPyqoMPtWo/GOL
JbzGFRfKCKbttp6CpIG3IR+Oj9RZVdG3JZNeRr3aJkfgSsYeuuYajduvHW1gRokVpcx1P7F38zSR
4Z0ydA0WyeSrj/kfV4eyJoOrJYBru4CUSTlFcDpvIl6g7ssSIfdu5Dn2Tkg0c4RZkwXn5tMtA9JK
pv/wonTVOcno8nTomik/x+oVdQvuuhMtgpzM4JPrHie2R9xYNW5irhmzAjXFZYM4nfRc1l/QSKKf
kuitV6/J/FGXPyr2lX76MOWnBpsSiL61NpsTU1tY3BJ40gFRgADfTGpTRQO8XHxGEt5MlMfJwZz8
jnYZ5X1GcfwguQ2hGaD1X8sj8HDxGdYfESsMcJYqv+n8esayR8GKPJEcIjaYEdBOW8muTI2CCMnK
h1fjZ65f1SFZtY8tZur5NFYvpoZMrcXNWf1gUWqcgNhnfTiOqE/4ruveh/KIlLX+eK/sUxLoa8t6
mjb2NtTvUvGmJhT4mUh6W8yzUHgGEqnbxLnMKlTigQGGdxPee9pup7NAhNUEuSp3jhG9qGQjSPH3
8Pi0ICCmqFpLlOMSUMsnxYksELf53bJ2yXxUjacl/NKqcz7fxX/akT5sEIYCOdBkE4XAwSfFN4ds
/ZmlTtkiqVrl5o0tQadEOlyLBD1QWuVNh16HIs2ivyl5/4KpJfnKR5rHsvFQKRoVnV6FS/gyPzKx
AZtJXiMRbrTQo7FAQ2FQdh9NCEAHdVTG92T0FnVD7Lkj8I4ZOnjK/AIES9ITnFjPVvHCLrB6UJeK
EWOTBY8sQNQOL8VIvJUkt8aSgqQZ2Wog74rtCB3vYLK9ObHl03FF085nj6rxo4WhXmRicLWfHoWY
FX8sbOLzQPJh+Lq8QR622avC94vRCIF2HrPg7CUJc27pYxBYuscqycsz6cw4gU/D9DWzTs+B2I80
flKPyzA+NusJGShMVAFnCbUwzx4Q0UPd828N0/eA5EQsQnklgeSCL5sXcXUbw+kDeZwOQ56RSdS8
ROWllc8s33r2E1POLKcv8XJj11cIaGruOZIlAV/0jxucpITbCBsQNQUtLJzj52jtN5Y3wtZR8cfN
wWnjZ1ziLUcCd2s9EFw6fhvNsBY/CwAr+jUF2LI/i7m+FqgtIYxwAdGxRMxbIcHV21ukXlsoTYWT
eXiGYWuWA2Y/FLDS5gu40mAi4E0c9R70vWGVLABRQWVlNGeevbgameZ6ILUnhWTY/qrTb1RNiOG7
T3s9uKq24mcMeBMVwOfYeIaLl+39TIpR/zg10hOtCy7PWzjtCrpmtGM3n0NmxfZNli+ydCZ/De3G
zsp3/RoFs3Me3B4q/ar2m3DRKG7adkA8sLkrct5afkv4D4E1ecs6gSWlynrA3TShHlf/1Me9kf3w
vZZuKKMsPudpvmUdGXnWE5Z2EnMXKAfgjoS+qvpkUi0J7VTqBWnqZP1yZMjMIct9mO/ifNQfgdjt
YmflrLHsJPsqvVgkb8yBVfYeVlCwN/pdt0RZq9kGzwqDUF3dsoxHVzRBaXsRNWC8WuY5Me4WktUs
I9E6edHs9z7RVhaQ5CWyvXwNjRi5EERihkJ3NmUfGSqV9eTXyZY4wm56U5IT7nSvJu8XZ5mb+IPm
O/YhUr6k+KdT74nFenNJ0w8Jo9yjIzaBY80uyDIBOUgjoL36PUbAwxFBroH9QfwKubn0kTp+GfQV
fJbfFmfL2CvFHoxbcBjYJcRThhYLzMMT+cfxtgQpqfZSfmiGwHr4GQxy1vywBfLEpw6Pe/KNSyyO
/d45KwYiOKIuGU3KG8U9zSpZZ3RerGTG7DXWWUffdcVmdmJ/1F9HCCYbS/5TSg7JdCtF++UB5Aie
ieZ1nqjF2WLGodlz8U31mvL3F5rIzJ7YgWyT6Wzs6aFrN3QaTP7s8bOgt6dcboW9YrK3ogP5qwLK
nnYdZRYds+SwMgiXYRDORPEDZ4cz52DADPCzSvw7qYqsq+LAhY+VfFhpbCV8BROWNFs89QUL0MDo
0qVYQN2o2bfG3uEAMXBNfeIrw4i7w0DtRhKwhi3SmtEnUgwDur38hWiiCMhzbg2vV9OZbDjII6r7
mJz4EVN/2KTTb3slFoIhXSeU/5iVf+TXoefISKlR/dmagRB5mWtKFQ8V2xgUEzqr+2JChY5HC0hf
eRyZGLAaBklBGDpiW0FwjayXHlxMelCkj7D+ms33uTJZdXrPIi2qawHbENG8ZEx8Vdxiy4AKJqGr
W0CHMGGuZGU/8/jOxrTRa51U6R9Lxtp04HDFesOLO2xMYuuCmvlkZQazV013Z2YDKE5UXM6wr8o7
0aZI2e8am8fClNgDsErnmOY7KffjxwHTmKY+ZyxDy00bflJOGMKNxMpn5vsJIGJEg6klSNsJDU9b
IGa+f0R2cfbRaKBuznHWQJCp6Enwa03Da6QEdFKjYJqE22xVJt/tCCtXkwyydjwz3bcMEVB0Yq+o
FuYfBhISFrsBPlt+V9rdo7w4zZsYuKofjrgueU8tlmyb3a/glRcw/LTmFIbWmEbyVomGbGHKoxRh
GamKEa8e6x1qIrn9IGGdkNXgi6pd7iEUXYQsbJHwdPjcpl0bxq7CMNsQ2SRBWqwKdJ9BSqTyLwIJ
XJQWNOYJJbi4wAVk7X5ZsCQy0Xz/ELT20JjkjCLkV9+1DHJ8C901Djceg56CMNJC7u3jJCNNHctb
ivYqR8PfcnBCTLlEKqxaN1zH8UF1W6DWmyCObBtHA2Jz7VJaiA9ZP6wO9dWXOrtGTr+BUOI87EPd
10GbcTkymiWVj/xFRgjhhBq6JZBuccy1BNpCq4FyCv/zmpdZMTaO/ZPIVF1ew+5jhm0vEPKL98Sx
UQaxItWrMf+eSdFDR53od8LO/Jnv0QetoOWGUnTNiyrPSC7knAC8rkf1eRrQTMCsieN0AQHqWiEM
YWOfSVaH8ZjcZNkJwrsMXyoeCIkolKWCV+V357VBRUePUSA4hLjfjdVfXfJVreWYQqXLhLrH4Gca
n3r0I84LL2xbfLL71NotqZ5AqbABWRIHGL02w6WYnih7WMfds61/fs5A1bGr6y/Ysd1I++t9uulT
Gsi0U7T6rllS2xgieiSxFGDEWLfXXNQk72QF9I9Y6u456j86pCTmxAeK+Nzh18n7jMDEb2j8ZbiQ
295VXt7+FcVPH+oMt8jt+y/b2apMt8xvClF93WfBGbzVeCteEyT3mEN/FUioKow8ywZd4XXg8ZLe
OHPqmbh0koxOaenX3W867sbyxFKpHZgVuFt/NBMK9NqI228/1OdJvgv2P9nQTwPLAGo40h+LbYgG
W7L8yYXyxgaRobHLOEl0/n+Ph4p3SIg1AJmqbbTpzTcj+iSFEiADeCEBUMD9C4XiStlHbRVrzQSx
0Txp2HHm6ebJ7gsw7rPQNkwtj+r44tB8ZlNTsx0g8rhVlgFTEn8+b4T/CCy0Qn7CMgFWmtS+lAhD
BSCjBp5D3h/74Vpp9gaBYXr4YSt/S8E+FqDhIK7yiAoNxOXhfnd6MG26zUgl3XLI8FqP+WmIxQBS
JKgi39p6m0lBxpFkrjGKs/bXd7qWp8dVsC4S9Tc8430P7/OKKqCuTjUewXr4BHAziOROXgHURpEn
p/uIqXibbWLVAevFIZ86nD/I7rVeXWkA5cW2mNdScSloNs12ZLS16m/ehfytGZqEGObiQtMlNX4r
8x0mmpDtPVNbcm3oCIybjJ0Keh4Jf5TbrKpXPrQpPdQet+m8EahN2L/IpBuqiiBMfMQKcbvWYuxM
kAlk9aQonLiFIuvglBBqnM6vGRLd8W7OcHtr1oB2YHkK0S1C2Amn34lLmZAgPFNPRA4SGV3Rrzav
h3nTIKVRr5oSmERwy0wfTF1i9kNdPnpSdIAOFac+etfmYSOEeksGEt33VnZoZZY7hkMy3qoj+pU1
sLIMuwvcJOVfJEzg2nq1yIa3fRxZplEhAbyjHQb4V7EJ5f2b+acW7Mnbzg5k+MaFRM41956Ca5zw
ayTgFh5nuiRcrbs1HvUv1dFugzb1Jh4xrj7MTYb1J1wSEo3c/PxsGy08OC3DZDRB2dmXXP2K7SuP
5KRuyWwIbKgxnYwPfWWDYrxaHpEd4yFhMZQhR7OrOE+5uAbECuNfXG1VjikWvWFNTilQ21GBHG7h
ZirtRyI3v3lxnA27X8m/UlCiQNly9zkgsQc+jtl4jfK39wn6CDnvJxfoA5V+CIyILWAIbY53MrXn
b/yXAewi68nsca/1B6GL6x+BhrxhSJpjW35ryCIUUuyALbUPAdn36ZPJnxoOqMdvHP3kiiCcJaDf
GsE+MSoIBkK+xU3uk47nU1hOjr4AXxb6KYK4OMkOik3wNaPYGsZZI0eMkvcVDdgAoz9wjJzBlrE1
+S8WQIbyVKEU4JK1nh3EXHGQMqjn+zT5jZyrqsyrT9IptEvvbMxlH7bH8Jv9ov+O5H1WMvba/BmA
eQtnHXb6MKPaEHQfjJhZF91mw5DHxDgSOCeiFjDtAXL/g/3AUti1OiIi+QYIJBDLaouS1Kme2vJ3
fmnUS1n7I+Qlz4LiEWJGnaqB1r99a1Btqi+Wy46X30AxmhDd0efjOJefxTr2DXKSEMZizZyyq4GA
PPx2nJ6UFXsFJ4bLg1P715a2jMoqX1OaI1SRbLZjCFGJtZ75LNunyNsZmJkL7H9jlSFfEKudG54w
SdqpyHsHnopnW2sudnecL1mAqlPftkEZAKNw7WN1OTIzhArW+NiF4BlqckxlKiW4JIsPfjd5OIZU
jtm+AV5YEmHBsh1/xv1XR9WLQKed50703uF3CNHMYRbh4a6TC6l/rjo6B3ItOL+uJu90oZwU6Tit
GTWm6lwjeGVmYkgw8vMUAks2KB0pnzG3GdDQgwajGASY8JxVQ7gliKyEzU1IukZUJ4pxfHwkDqs8
vgsADKQzBFFQd7PtfDOoIg8DB/v3hmXAt9t9to4oPMZN8ONUn4nzPqc7duU8uY3KppZOAlDir5yG
UnVGzo6QKdZqoD/dpVwjb45MN5iVD3N364r3stiXGxmRQxBTawv1y5nzaWubIURxk34n/UkqnsE4
qMecP+fkzWBMrd/L6ZnmBpDrmREm5ab8RKrBcaMhTgPMr18VPXSjQx8u9FLXrr62nZ9/uz+IfCb9
JR6RKSYUFg8fCnWGKrDv1lv8AQ4FGzlExfPMyy9dM/kqVcc52zDgmQjUTuHwLhkf6mOCWp9XMeUe
c/STGh/So7w740/ZQxH6BEQ2gmMepT8xGT6SH7k7t78Mu1BqPTt4kT4PAFHSeO+5pxfjhmaYFEPL
3IXJSVPP8kDJ9zvxJqhppkCPT6rpybifF7pwzOQCe8A9kHcEfJxH7V2QJ23BGcHYbVprUjUYjB5b
TMqunR0TOfhDJd29R76BVh9Zhk6zHiY5qJ2I169BNCTiQ21A0gcrnhDYLfZnKz+xzVgGURzBCOKE
JrBak5MR4RjShpc5JlpMaMLx17zW+skptmL4mYqrEIEhNxqG3RxfTdTJnfTp0GdTy6vu8Uw+OeJl
fDzD8iIx3uuUtehgNbV1aIfXVtqZ6c3JT/liAI3y5o034EUcAlDCG13yxRHAyOjA2jR1MH0RyFjV
u3YCkjjU8Z80Xqb2VUPdp5/r7BIt3HybavBTcrNpnJ89uKGHI9oBZrdAENdDIXmaqwLeKe0hGZHb
hH7UnReZCfdg2bfepBrkL0lfRqiEHnkX8CWPSENzu8OKq/PPwS2fHhQ3TB6vEL94VP8MnQdjz4FB
vFwBoMPpXF8WyeV9k9KrqV0k+VmH2rMQxwvFbd7eTabzOD4JTk4sQ0723KJozLRrpNBVv7Fmv/a4
SGDJ7/RqClCjq3AdmBd6zbqZISL7SoafrEddfoEFQOvE2jZhfjMaBXb4z5TodNoriJ7BeWtXzbZO
+S7WdLm9hdb9520yjTX1EevE+GgS4Ob+Fy3bjM7iio1xUg8PrvdU+symT1pCs+dEY9x2vyrzW1BI
FhjOAu1lFaI6O0GdNq+EbbEn7CBx9pqQWngknZRocZp9kb811WuPybJ8HvhqNOX5UsXvVmkTWbga
VGbt/q83LPGcK6RLxYHF3im2p4Cqk747ADGRUL0lOxw6RhCQUcTTbXuU3hI84UNvN+iiUSZjKMTc
0v3FvNc6A0jnPLM7TTEj+BeuGasH0lYQWgijPEV+hAnYeb+qsdjO6klKrk4Nc89ZIMDmEUH4riPk
WBSV+UW5i32mUy6AKQDbMDOPSGz6tWg1YfnUxw1eB0GQo9sUyIrGF6Jk+PlRJnXjLgQsEDINl8+r
vcsqFVDNp2x6PbnoyGcvdYGy/DlPmW1yXO4PQPBdND3NJUceRh1B/fQ1Ax3YoLoWIwZUIYrkBq0Y
M5tebqR4A35kNB828bzl40dhubW+BhPm1/rWOkjqFaXYYHgpVFQkccLjCFviE7eXA8Yco6QBeUs0
VDGb2vyarS8NsEDNKleVzgPvjFG9ALtyOSKnrV1m3/pZLNcD3Ajhz9Gowc1VK4l/wDT5GmGFG/0A
s0uQ83TpdAb1FfZHi7LcequkVL1jkEgoIbTaPzYEpCgrpX6srTjmk5mAUolWIoO/ebX1gfSW/fLF
7y9gB4cLhV1bTqio4p2D/xx59s6qcyHCpO9/Svl5aN4KaVd1m5jkCmBM5H3woybJDL7Tk4fI/D0V
RzN6gj5wFWienqOhqXipIHHkBuwdcUaDS1GSSYm+mMVv1DDuZDRn7/oa6wqSGryFVKKxjLgCvoju
EfcEjaBROwQzlwVdXW47XR/pj9iBLU5Bm7QNBWI45HfO+58J2ChT1sP4ITFdwjgr2hbBdqT5ce7a
AaZwkPXw/E9hsVwSxlKCZmzwacRIsvbegu+ET1CpBRlRMwu+7FGQ6toc0WlBTQlpvg0RYSPidMsG
OCHfjFbwXb6g9m7Qn6gKx/Lb0PU+O+WaTJyG37glAu7fGOA02zQMiKUFG7qn8kFICinEhsUsUJqf
Q+0Wz+fo8WE4xOnvMomOLNw3xASvQ2Skbuw1JOGtMEeoO3oAZ0FyrE15XP1+N0R/ji0pJDKVQC7Y
Yj+Jr6XKrt18AxkrQVRj60pXRLL6HZj+cVEjGwI38utNvJ30S1491+E+c04oNfnoycPB+JtNZOeP
T0LKvYQShSBvVvyU6N+d+rQg29NdwIKk21AYoX7nbHZrhCyi9nVNdC9ZeoKMrlCGjjdLO9BqGGc0
/M3GmiZKiJ0Dan808th3OkpRQI8qLQlylqYE4LVFUovlBMKImvJAVRZMg2heOcZ3dfXCVxE73Nqc
L83kPmpksRTF0EleowDii4Z+8CCaGGBYBYH8R4A+pb853KJjcx7XCE4I+7Ug+9YjNB7eLHYpyIFN
FAzD71g9J6wftulWj6eUJPfEuCJOxvtLLDiXvTifmKob6o9KdmWPNZu0CUAskDZEhgzuI7ys9jHp
bxnE0dBp3lg/2fOrSbCjnJDI8vuI9wWTlkeycfkzdzXCPJ7WAkSBEVvOgAdWr4St1KooiW824vmy
WUWTqtza9rLlWVv36okyDigRCH8Gra39jrJCHGhhzSd7H1mb1OVMIzauIfaFuMJNXL1lw1mcryHK
P+Ic3V8JPYWef4bKb5ZyJsUoP9ojnx4oLyq+g9lsDBihOD4jgqJuQ6ugggfU9oOXWxb56jeNAg6i
cK1yq9lXjAkNVodIJ2vxVkzwfpAg1h0JLuliHP00DJP4KINkdlxdeLgpvCfpUeD/jvfvkyu0De+4
ZzNhi2PQbk74AGGfufqAOeALBC6oc+vWRzVYfGu+SL6Mo8t7WO9q/gc7b6avxAlEyPVl/WoPm6Q8
SDkKKqo7nAi00Au5PiqK6ee29uOZGQE5ZSU/h+FPPFPHi4cQcaUu/ejOX1I+R0QicPPzuWqpT/Ab
TZm7DM2N0nNmjveMDRUz8aK8iKlRSz5yl5GlvfygLSsbVpDEJWKYGOCVEHTl0wnwokcg0v2US4A6
R3wRXY1TT1cJ0SEdpna8B8DhtxRiyOahcNBzDccZ53VGWzeRU+CTlDdgml72JWdgzMkC19p4RL+I
GazINuOZEwZTU7i8vFNQjN5r9RmjXOMSXVfc3iSAAfbba4cTvrad9SA9OAFydzsJa3fjRjVYfPRO
gT3yVlIBCRTX2GjUJz3c8ZZLnzxtMcO5M/3k4C4OgFcMkGtX7Xe4AGtTvl7w1sfkLAnbCKFaDXsI
ktF3KeOMzzdTdVpAAobOWkUjKeABBSY0NHtk8ggwTqXyAoy6S746SzhMbcpmIpFP5ABlYI3hVW8X
IZuHOkQYhx0yMMMiGKyrXpBuiD/NCt1vgt5Q2wjC0rxOGV3pfIectQK+bfDH5IeZb7GcPnnWeXUB
O8w9TI0Jq9dwheexuFw1+ueLz+IrssD0uj8uKx6ixGvTmdFedTVUKhnmzXkC62BCVds3cz4tQbRt
1VfJS4LFOAogo86DMODWhd8TIiGFTJ8eRQaB9OR5IGzh6rLteyJ+CO76gig4MNPQD5sPVYJl0dBc
krjTYNy69BE6F/sv6who0P4iIMfsxUovfGlrAv1CLguEH/bquQlPg0tvbf+pG1/A9isV7BFybY1k
WeVTcGivUKgnGvlx+P7IP8TftxGHRoy0FCKLYaPTfvkrkeav7uA9NWtnJ/uJkHxzBBVTP2bt8pD6
DYULKB7aYFTJRg731NCt5wuw4Zq92KUZ0itj1InrzDWXfKtVKOd5OAa7oAEPY3b9rH8ONLjgrDaT
1wKzH5+MDKefi5OC1/OlcrjZS0RCrGZgHKS48pM6AL3tlUIKtyz34iRoLJKQPMrhXHv+Ukc+iQxb
vPUhumQoykOo8CURk21cUv0kPejy/rPKJ03EGUF3Rm9Z/TPRTUE1IcT/vn1cWvZ6lk8SSuqdkT1R
qTumwVweGJkBqBOZdZTP8YEWPeMVBsrhfX+uq2NdX3vjm1K61WlZtgsKglwRoFfDLkLTjpiAV47b
awxZ3I78EcI1pXC05FiC98U2DKL8vsQ3gnwoHcT1Fg7XXBPgKnmy8UI+AexhTcADsp5ou+ysHkMQ
N0Aba6ztKvQRnbzwYzWcQHqSDDohsPREbe5ZVs1BOQe2LG1E3peBIt/kuOBXCIk6N0aHvYLZnpSr
CY6/Y5iXGa5K99sWKDl3W0KCmHh/YMFmtLYIumq6F6AQufFcBYkJEUkMYe9WWJIdiGgvtzyh5Fqc
wkNWS13Dak4UdpEXUuGM5o0mlF7blc0Fol6vbjhmLOc9o9p0aojAT1k8hnilya4D99n5EdtlSHFE
3c+uDcEUjq+4CQGOQeQ+2GRJswJhZGI84x+usTnzM0eYm2nagId5Mkzpn8bbWIDkTtTsuiUkXaYO
K+eg9S1UUr9iDTLrvdiEwgWr0K7KUXu6RJcaRxNpGxxPq26q9JDJW0PySfqVXxaDamAIW7ZfpKE8
kzpJ6EhB802xxc2hHggeFMsRJuOZqBTEnV3sW0O3dZKbTnGx3cGkb3J+xJGLE9csXLdH183KkDny
Ge7sAQQUVfxQ5Zh714P9zronrAcl37KYh9WYRVF6l6ghf1DsED210p34qfHFDk84NMeEiMzZHR30
3iSuO/TcFCoh6Xm/RrvrWSBBQPyhwfiF5WEtR1u9/uylvyp9Ag4vysuAliMCKDeQCiowsUAG3tgd
Qwth+WnMP1WbiVN0x4DZYNcUqiqLwbb5j6Tz2nEcyYLoFxGgN68l771UqhdCKkPvPb9+TvYAO8DO
7HZPtURmXhNxYvilNuVrpN9lsWu+ckIIK20nGfwhKq72NmDEUuD2O7t8H/GXH6KUYRLbzhtrG7d/
eXEh/pPlpXi2YH32+fTI5Q2kCfU6YEdKLbaw5jRD8iEtHLyQqHz49vEGUacBL1mqLuR9vn0QFGSI
fQwZjtFXj1/w492lf5jemST8lPxOQ3uzhov4Okrz3gW7nD1MtHDKha5iM1unwzZi6KsJ/Sm7RlO2
JxHHaQnsN2y5ELNHCTlJ4o7CGIkcMA3m2kPw5jlOFWnNztmB4wI6mznyPTXwgewbl02nhycernWB
WS5fwTQlDibQKCucjSS/yva70Zg+EjerE9ImkE45C4PcQkKKItLzv214YlyTSFMusbiO641anF11
V6QXFyGBC/BLrGQ9rtqOviIVyUlo7Qzzl0Grl58ZZOjc9PFMc/ZQYJFtCdaj8SF/D/aLTnLClZO4
DPy+zeEzVF+GXE+N8qGxOQCQw1hy2LZOAKmAQRDiVTH29PI/8Z0G0gP25KTH5gF4CBP1iuOZL6Lu
1zLjTxwVCc28sdSDeVIwv/20pc/c+TP1DadCJj1cdBVWLpOs++CTkeoaEw4TivaYhXsz55uv6Wgi
mCQLUPzzEBADKxkN7TzKnMDbadbKMt5Z/dKpXQjMIs2JCQKSNAZczMUlRIkNdNXxrNBpkKw2Idtl
GodXO93yn4gxUIgesaVisLWHGpJpTklDbOLcsHzmMFPLXirVivSQirmMNe6zVqOJiVDK/4hkLRlF
B/VDbO9iBGdxvWHLAPknZegYSi2CkXBSy/wj6jW1vQgZEwd8oHOg7bT6ahl/gQjuqk8sWVwPLBhS
QvsYdFvfPXnVDSsaA++ZS5tj5hL/Xjo79wnzTihSmCyymOAqiLKX2+58c6c1x5JBUPITwTQdllVJ
WVnbU60iQ0b5tacgS90fBJqTmHYzDHKUOUB+QjESQO5sHNBLio63rVRsVJj7SEfRagTPRxV0ViF9
aZX2UVqfvfEcx3JlmBqSynGW2uhD4isIbwwBU0bmSYF/HSUfHQWa8NQ4V76K4aDaxiWzavj2OYgc
n5chGh2Wa7958OcYV7W8ymTF/Q3zgQygNUUk8dLYdMX4z3E31OolDjKOjY9zCxL2zYCjWIcek0XH
YD+wExiMAE8DizWBDzN+WnVqamtcEuR0guM0tyyqJfdTqNet9q6NZ9V4CD/fyIml1t9Ys0TDTj8c
Jl+S//aHezdg1dpIiLZ5OXgoVdTBFSkXAUd1ivXeuQQVzqRd35+sIZwkXTe5sa0L/io0omQrBae0
DOBmvPQE2NMHgU79BVw4YhBMfUvw1u4fakbopOAVTZZmwzWtL3L5xWCBOmw+agzDFh0S+0z+DLic
h5uxqe1TwRWtodoT6WBLnYtZOtRnVX741Y8dbf10hkZ323WLoBWTQ29mTqXy4jsnfhcZtEVBLCt3
rYoAAF+jEZxgb09tnCVux9q85GpaKeq6g1iORhcqFnYN7rOJwl39grHt7+Vu78JIIf4YDU+JQGJu
d4QhbsVFJe5lpgVItOZyuo1juLucZwA+vR9VZBzhhxUD+d48ARL0Po46Alhpoz0gBZUuZq+37O7l
fJ/nvDsM1qVvq/4cnRvT05pdi00H1o978hgBd1rmPU5OHYPErsTWMd6GYiUNy1a9JpjZwvLDILCg
mo4QXs/UTNPqic4L4CYwr2zhzITKY1TOA6ZKxuxq7UwUtZ06LPtTg7XwjixdzM066T/qm4BhjvuD
z781hT2GzZ/IqiycgSCUw21SrVAytfkmlPbAsT9KzLTKMovRqnNaGsQxIAYU37sWOBNNnxvByk2f
VeOQ9uQtLaZYQvBbu3xV0owPTpRdGcgB4TVHzCA9xMwKtwO5pGiv3L34JDz1mVibjExVxCaQxbOg
nFbdszLhb1J6Wc7GNbd8vYN/xPuAVrlEqRai9a7ZSxDsC3JzpiG3kPK9FM2a/m6hboHR/hG5zxur
6/Q0TPOJEq2K/JCqNFsH8QcIg4cmI0ibsuhVbqzEgAez2eDIQNhi9d/9MmB8RDOPNPbIOHkSQWos
pGOFZwN1vAJ0fMxnvs1+4SPVptF4itnmHJnBaR53tsMDkrwkA3BiNZGTZ6KfE5ixRL1OPP07rfZa
fhn1Lx8Jm4omrrlRUKEFkT7BvQXdlEIoqOc6L3ixq6fyRCLZyyUoQQOt6YBvJtwRpw/jLeU31841
vv5wljJNdjEiRfFVYYBb5Wu7ObK5uoHa/TCMdyXvUvzE9XYg0o7eYSjuKlpHcdeqPIyphsLWQLrO
qLplt442AWUch2mB1DvMV1Z2MNCEBwuCKSgaWDKDBWR742/CZFrHl0RmVjt5OTYpyRyu0UC8OSqs
yv1ywp3Em8vYFq3dFNyBX6x1/SKEK3LwKT5bp8N8VF7r4OUk+AMZ2ZVgZ6YQXbnZv4b8rVjrBvBN
/C7VZT+sguA2dI+k+pTS37B+pwa3EPuGoVxZ3E6hi9zhgJoK99GmLh4Z82nyGP51i4oKsXvXFXCL
qY+527PiCPnQK39sPK1pfR2ZJdG8D2Rbuu3bUw5ZsTF0goiVr0h/tmib5OYtZxsGDlzgafAsTXfX
IhXx1zLz+FDfcnKjWf0t7NkYYCKdW8AR1aUvuv9jlR2k7mYbs8wGOEAobbK0P2hW8kOk/zWyObGx
En6byPtu1syYwfMTy1/X/+n6E2LPUXyk1rp1rgXGFhIfmK68eM6KAkmytXAD+kY+hmothkMGOgkS
O2iyNH+OnmIQTzuqgeIRoiwf4n2Vrs1cbLzb4SFeRKwfA3NMDMwKNCo6EJ3hrfUOeSAk5V6waW31
H76ZUd43KGo8G9UekYL2XCnEDbZRs52WLMLxIGv3XLpoeBsi6mPkGGyX5gpwRGOWbA3jk4TbeNxZ
2g5DYRl9JhxhuX1CdQN7dUHFoKsL00JgdGzrZd8fcwvlgjOP8hsRCClKCNryCub2/1YsFiQc9km8
FvP/muNJN+Yi8SUifWTW1F92BnjS+hIySJSkjTlHLNURXALSSTrgPRiwOlMxOdtQuZQd4KFnVfLY
CZ2o2EVyfM1Gg3aFNqIK66Wa/fTmmwzWacTwbZbNkubYZ0SkbHpzKZx84ZeG+xi3LyhddyHEyZG/
69uF1C6clkUjFA2UxaRU1UigqH6+rc9o42kb4ehXau4Nobtb2fLSU5ed/pGWC01+E4/h1McAEjaq
HQC7c9kmgeSWsVdBWP5Ron9hVB6qy19q/RqTkjik2eNZ7W/mXeDuM3ILZDY43A1BdrEtBKlsK6p5
dbeqVciIjaBh9WwZB5wa8TsDQSIzEWcAVXj/JpuO/b/ugDmkfIBxi07zPqgLQ6VIoWcg5PIrQX4L
lrvfs6ht1TUJBGw4Vgh0kTKwd5qQtIZPeYrvrlhqGoXIpm9+KeEQkjLZ5YcN0nMcIvvtGFjcwoyL
hrvK9II5syYYGfsg+eZ68JOrBfmHIHgKnqjbsm1FUxUy71UWIxytqyfvch5ik+Ww1ePSfA5MMywY
10p5QjyVyMtUFjhVKdo6c5qY2tpZIBrD1qYVHye691e2e/GbQ4RArs3n9O96OogZWJg+LbIXhKdp
BM5rYHtLnkbHJArLNZbPcZfU5zS/ugaAq++6FACrfY5I3WRqV+mwd952ftSQVktri/wgf89QM4lW
OGz8ALrYoda31EpJxSGEMQkXb76QXzIBQcg3HEF8AP5DLAQTwCs0gLj/yd2NTSVOIEPJFEnm2qlZ
+vRwPdhOU9mlqFR2ZQCRSMxEeP3RKuKj5fOcj+ahBy+E8jQntK3dWj6gt5tDVQBlIKeKc1SuApb9
2j7jwXYRoawZ8Ofo9xpmYzqDM9HOxL2+CLJzE2W4I+PpWD1AibnJWzzQBYkescZgawYt0Y6PTQUl
zk8Z8S8EbdBhnCZYrGS4fsTV1isYQxw189Op3rz0Ex+zErtuDsgacaimfJUNpoBFQ0AaJmuKJRFq
h2IZpQOuW7FNTb2LxqfjO8deWQ1zfe542OUztEP1zLPuv98y/386w7j70YVWo7RnZffjsgNDJTlt
Uc518qZz1tCnQ5KcEkTVzk9n/YmfwYRp4RbkjlenKmPMOHMpEa/FFM1j9i36zgZoWHsNmVVK6guO
spxv8afDIlIHWDkOrxxx6/qpFwG9FWj++xCTonhCo2jLO00TTmpGIt4mECkXC91bM7frlVvd3GPn
UTmITy+ZvPfcVR7sLIaHkxKE3AoF2wfpfRHX91idC32ma79W+pdq4BnI7JnX9Rf5ik78Vp2r/OHP
vOZEYsNkmGuTSCSVQzn44PlE12D1KdVWhmn10TQ7DXhNsLFC2tI57jo3vbXMBpTS/PcYaTwaIBcm
nnXUDIwYq84HqjlFtDwF/MIpi5WFfOOGmRQzf79e69QEWr0wvlm5wqxBYwgNSBjGzRkvgvXNCIhp
Lqoc8gLMnWVfq+Qcd9/BcMzUny5QV3V1rkuNlTI4IEJ4dOsVd9sx3VdsamNuvZEVQa5c5YuJ/iFZ
/bs62Yx5F0G+SsyHgd6wXwKS5pHeAznTyoudbVvah9LJ5wBvgGQxRhZ9itp86xg2hodgv9TdomoP
dXySAYFlW5kRKMMse2pg/Qg9ZnqclW4q4MsGxRcvZbLgvg5bkoe3Y4XeNoZwzCvF3EwGg7XnCDCp
wRBWBGff+ONQgJli6UsibFzvl9MAQd3viEiDSE9utr2LHVL/bamZR6aHHYvHSH1CGzBYQ1YVlV23
iaJ1M64wF0yCv7hCRPRoXVZa3321UljW4YPvZjnyPP0R8xvrxyF4S6T3clh0IAb7S8sEpZCpZkEt
6MhunfRHco+5Ma9G5Egsv7bC66pi2ilWrcR9bXFm7//JqKQr0yNCcWFvzpt4o3orW7qrBjkxC6wa
qwjXl4Gao+EFik9A/rQGxbyA0p7G4JAxAqZJEAwPfKbCCdDJwPq25Gil22AAKrpAHjmDOJG2jw6r
e5VuLGULKq7Md1Z+aj5gEqJFAA+TX9XqzNafjNTaQm8+DZM5dyg6qbrb9+Fh4H6RGwJyqB1ZVEO7
+2yoGLPiWlWfA/V8dbbKs8MlqqlL2IHE2k4iNDpiUFVIZ0O9kQ9kNfvALydJ/2x1DqzxmzW/gHbX
qGWQ59tthRNuDb3dXDH+7tonCQsTXAopoz4GE7gDaQm14uRc3AF/wZI8brhyJ8v9s/XdiD467xD3
cWLJfv/h5we1muca4gTqrqUebpzm6PRb2JoDi3f47Uwzo/YReZx31d6mkVfJmGiDg8m0Pk9r5EMP
TVuRvZnoe+HAHsuFOktm2J6FZsHbS2gdQiEqoL+I5km6gI4ufDNa/7AYs0YgKCZIYjKmzrCOu81o
klC+NNOjUuxCpFrS0aSDyxGb3w3jSxnOibRKnY0Bv6tiQKpUc8kvoEHZADbQ/GEJrPdc2ZPU/FI4
BSz3KfZl4HpRp1rpZ9AdgHR8aMluLNYRppIY7Q6t96zTTvbr3wc4XLDUzsj/C92d7Fy69gXphStG
cndIq1MFeR9S5nQhWiY9ugg/c8iLI2PlrNyH4rwCpC4VWGReCU7Gbm4ZePQI1P4RxLkSMkC2TvFA
OtqnV8kL9NzOuqpRRsE+d6xJPmuSg1+d80q4hcx1g5VjUB+6+13Zv8hmpjWCQAu5tzhV9PrAGsQO
aWun1MjQq8DYaj3TdBzLCkBEUphcFMfrXmNRfq55YcxtYt/zRx9DT7VwDNFfyCD2+LZ9WDo+eSQN
AhaXx7LXoWVgOEn5W2tr92u//+nsguk0Dhp6VixmLFVKmJzCQp1sKns/9sjDp1SlEU+Vu0D7gyuJ
f7dGhcB2I1AvnrLRabht42gSbiX0fAhloOPy82Y+WAOCnSatuVbMdcLAIWU81jA3yzvyycARmnMv
WWW43eytOEYrZ6bMWc981sMjbFY27VF/hRUZSyDtDdZKGmuAceB43FG/JMzf0PrHJcj6E4uGCeeL
bG1z0h6mKI9b6+mKRh0CFOunmQMNWYYru9HOanBP8QdZ2O7YMgZHqH1DsM+beWXf0dAgu+d1xNLq
DGcluEKXdpibqr67z9WXCGvhBGooVWAJNAxLgT8l/Ulq9nJ0R6869Zkzg5mKNshKA/NYTfw5lnED
gzmhze7Sq6dM6vx5vbT1vU/bvdRtMlYP1OwJyI0GsbGMEkbcEi10TQcPHVeE3gBPxOGKONqwfSTC
YB+fLM20AKQD1Zj9QIbOHdXER914xBmvkoUcODrE8RUhBUxfFQSoC5TA2vpicRGxhodKRZEMTPif
XsjnlY72TT1nYkWXl8SYCeaee+81oLz7oVmCgYpQNHXl0trp2c6a3ugP7Y9xlgFgZFeCWYb4nEUb
MQteA9XQKNazdetfbSTvkjPtXFKVvhAZhhMGksFJ9PJoylQGs+q+NBiV32ukD96SpV3eb0WVjxNV
4m3jjefhHNu1NGzA1PIwajD14KcZ1vL+RVQgXEe5Q5x9jNtFJghbUImcW5zMhfsvP3cZu6IVt8b7
l09idK5Mhnh1QGbDtf0H7EOuC9SWRaSFfCaTQWrP/P4IbwErq2fYkxSLfwbYXrb1mcnNaGg1UQYf
1NEftJJzuHk0zzyTrUPs3LKNTqxMHhp8cJpnRIzwIjzjkfGG+ON3FBKsJ3wOUD5xw7nTrN8N/jou
6Z7FSBaSUnuoLMQPC60HjAQ7hKga0PN463FXK82CPzZEmi55DOHOjjdI0F0wB/bSRuhknnGOTKqa
jdvWQyMPETzR1gEAYoOQyj2LDObxsroPKya97EQykB5pDkmZPwAT4hiVf0dxP0xr5DBiPIlEpYsW
Y/KZArxzqk0wrIUBWSlmwsys2pu8OgXamkMmdxB3grDhcS1vFf5cfZNQpMvEVxa0C2vHok9DPTDQ
WbHa56hS2xNZHPlwzppwMnrsIgWYgmWEZHBeIJr/XxqtUBLx7fUQRgGp5zPpjku5LRfjFVKkh8o0
7S+lDq7E2wX1u3cWrXDMsn/03mkyV/KDmawJh8Eiid8Uifp1zKdi8OImU4kaX91F8aNjqQmoQFUW
CrmZNHv0igYoKiHmH5RrY3wKL1b4laH6tseT6OasYC9Nw4nS7jxkVh6hIHevWI3K0nZv/T1l6Cod
JPdSFhvL2coG4dnYnIFj1gOCi3Ms1Nw+M5jwcQcswOa/174D52iyaI6sZ7jwF5AOx+CnkDjaMnPS
S38xTL9sWTTgHBEGVznuPeecyhu9IzuQLg7c7l4eVo48lYFCDELrp+ya+r3jY6ipS6vyCPYwG04F
WT69fgjjnYzEVj8ifomL+oNJgLh+Q23Fy1sUX+TT8FVHLAw8QqgEXowM876bCV9lVr0SYgdVin5O
TXBoGQIDpr0FhaGXLWoaWKGflA4VQg/pIv6ADSSBRF4M9sMjyjTAeqkmSFigIkZLBOhNibZxWBrR
XFLvOqMAQlDE4KXYWkjJaIQsfI7+ijy5j5omEOVZG3CXtQ/dhwjvHsJsocFx7R0sENj2FORuAAaZ
J7YxN5R9MKeQ8rKHFEUTm0OUwaQAF4hJEvd5gp0yGBasxrhKmeAsmmBJbrBWnrA393T0dvmGwyeU
8PZlFLVKy5rUOAsdc+98ixa7WxXwO6ovvelmKXbNN2+Je2qbTZvsFO0mbMNMbL1oY/ZrVQf/PCV3
Zax/9eKzMd8eaocMsa1SQWBm9GEU80GfGebnwDIV9J2vLkTbFhhn4V7Si6nk7Upnz3p7UaE8Zq0D
pkDUyYp96pRPhvcW2gAPGh9LYI7Q4p4Z8y79LbobBVF8odINa7inQtcbBH+1cg7ce/I7hoc3ScTd
HN1mOv5mLW2NkLNuQsIb0lXI5yUTR8XYTWvWeTKpHFxgMsvqNWAqiJBMIjL7OHJpswYkarO90x0z
szOTA6yRCIAmmh05PZBRMo95SPvqLLs76H5C0wVjjTqaXxYgXpkzgSWLg0eNr0KUcprKK7YTdCjG
0DlmGQNFOyvlRyo9a+eKg9lg8KBeUv9ZAW01r+gMGnEDBzjL0UevdZuUh5scrRoxGjBR09anuFin
SGfAFutU1cM7I8Lecqbsl7zfjrwVC5Qjeh4hDQcRR9Fj8T8RM9qHHDnsqKFosR+Hp+UFe1FvyNGb
hT/sD1Sr3Yoh/4yMh4GZVrNNtEXBhFml6Pyu/LWeI5VF2xUv2f44xg645EddrIVfke21mGjT4pun
EgSHEgIt1u5auaobwU024nmb8AORMfJXTm3os+oq9l6mwI94O4p1/gOx3WjIj1zlgDk7trK3VBFY
TRYB1rVWgepeLU9lh8YyjvvYY4gcZtlEpSM3YQh3jgBwoeKaRytaBRfVIg19cJS1vVrzuhFub25t
IBCMLnxjJwzTUfUlHvNoxi8vuhnND2xkNWOJAXKR+XF5AOMuhptacCaggC621o4OENyMKkBD4ADJ
SmwWQu1Xrc9JR6PDChvRkr+a5tsg3RvWAeMiUbE3j60c9cykLWi5JDy/Fs0K9OsyuEvavnbRJnas
1b/0eJF6LKcCjFAEXoNokHSkSEzklO1gsnNh6FWkPy0cJHXLSE4Lbr5xzqKlqa4L6VJlaCvWBkoX
yJH22k4Q+mgz5sq4FTkzqnCTt78D9W8S7uMWJXhKO2q9yohDulj1xASRViY6LE15lUkKRuYZc/VZ
hGi1LEyhbenBgL3EvZdm8VIVdp3EYa/Qg7F26XBGhpvSBCmVl3yI06zzrqVh7ysp/GvK4ovkEu4q
L9WnhqQcx1G4jqgVk1T+03Tn6CfjPZEBUJUKkAbm+WqIfsyXNjUXcZmviHveK9Zy0LN3N351pEna
fLlaTy6XJ+1NWPJjZj6qBDya3y5s5jl+4W0yGPdhkuxKKslAblipKjf04pMGFz+YmO5soyQFu4q0
EP9bGpG7gcmygH7hjtvOV7lMsYEU+tJhmdK0PHBlxKE5zGmt5+j/J2qg7XZ+3+xbudlbjrLwcvvc
qYnMwqXh/J3laAM1X0I3gyG0jc5+Py4kRQc36izkiHJT6g8qu0gkGXbmQCay5m1tznv6LMHa7Dhr
Srn+sfWQVYN1shyx26GXiMk/R/jmoBsbkmxlBfhFgfwhM/eZOpn5uVAhxQ6w6Mwe+GI/CzNoMtaw
yEZ0LmTPujbSK9CSrlcu8pENMKuoWn1zGEttt1QSMge1Yd3J0i72023eBgSHjcsYmWCD8EHxuDfZ
IgxJR/aaw0uF9EdN5k2uLRp6zgLAa6DTG2fRcUzsW+tg9WhN45iP3c4P84XhAfZFj2zFyrQvRGxO
TkM3ojWMET5KOzNY6wlPBBVWgu+NFsxJPmPcJ73X7z1MQdA2twYMATkqZrUFUxTuo1hjZKFyqhww
bGSUEU88j3iNAr/YdjwaFCYA9FQyLYtFmFkYz8ASgbaHWzxvbUBarC9GheR6IQIqyaJRuCkVPN92
u1X0lyS/R4AquTh7fhQLgI1FBEEFT6ti6cnE1KWi0LkAIyollrYgHZ/ujyhLYmQrBnv9/hj6TMtZ
LYWoDX2DNgllYGSzKDdY+0FtZG+hMzfWw70Tf+b0VYND50zQRr+XavQPBEOOJnQa0Fo1RmeDgarJ
mngY0YnVMJ+TaBo2dDg9eFfW6nmiT1SyKWxwYQN3tkq54bwctEsF6WAKUsIOgYL49+h0WLnzdCn2
m7yZ+ZHyYWC44gT2ZHpjOs1gnLvjZoifxVjN+UFnxGzOYgN53Uih2/7oNTMlxiThwba2brBJcX0w
TKVSniJN0ip265wfFn6FXnSj/tU3lpZCBhibS2LrqQi/2vFM0Z1E9xyPb0MGWWAhsmM2gQwtkLqp
5yeLinQHm08kxusRkwHw4TIoc2U7xGNnIUQYVjoANy+ZVWg7dQYhUiLfmCg2HIvi4x0F14YoBAkG
voW62tL52NDOix8uoKGNM84H7dGSYdQJ+SW/YW5SqoT0oULSEpM2yGKMRJPBQ/KO3WOgpmrg7Q3Y
r7mu22zqddJMDdDbuv08RYI34hWw0mXus36sGK/RVCLMzpEoBANVCWggFT17qgBMxUSZAIFqRaXG
o1Qi10IvAEEAzUPLZ66nSw2oV+5GW71UZkk50G3QwDEYnBXmpczZgwW/GeBjkxmGyhMu6F5GnUxH
1rmZiIB06KMrPkAOd/CF5XAOajpjOhHFYuyGzDQjOcNB6pCjXbeg2FkQjH3qZfRX9Z+evGysxIJO
UanMg1lWioqV/b0SP8oW5Ky2geF1hVxf0QkDBKJETL+lgEkxI3Kl4xJjop1XlIYWOrB+qGYeuL36
VScbCwBaz7yrYjcnc2tn/KwaIBJNtpZdK3/YYY2yIpxgxsLVlPGm1CUq2q9WefseLNGEj/nU2aSY
0kpWM7XHFjISDtCpm7j8rE1cYawRuvrduY+23zv+LXYOuXbP1F0VfCrFE2iFXd6keMfDr9FeKj1V
ikHDwpgfaUKuUg9WYAboP2pagp6/z/p5U+lcGUgoenfttC7rqR+9AwPc/TaI1sQEVcxE5PAec8/k
Fg8QfspTypeSRMe+YKOvvlKb2UOs3PIQvCvMEawW0xCSgptiNsgIJUC2kUER7+VvQbVgmWmYOwWi
1GABOx64RW9pjqgv4Lt7j93RMr8S1NDx6M6E+cPRA3QlbwOiyp+vXptGgWzBzM1nGAsxqcblGASv
oGJqTyQU0QbpX9cgnjRROyjPCqNBDjhE+VWiP5upVP6VIgMNaeaucvLGpcAVQDrkSYoOSgnT6xmg
qhYmPPUchGDXMe8pZTaNVMBsycdqxBFavFr9ZvZXPokOLwgrY9BykUQgVzBJjXUvn7z8mhCkC/wo
3BABq5jkCPEGsvUm8ShbDYyHZH+RsJmNjkp0aCFqfTTqp6zQ/ktzn4VgzHcE/MKij9NwqBXVwkDP
NmiTJHAnNpuAmirUL+BHy4SISDkcMQykMp8FjsqabYFhf/KPEPphfTJfCadMn1G12AuNh/6fFDtG
64fJXOPGbmx/rnnmJqXfNax86jOKcyHZRnHFXgliZP/ltgINGH/U7IFVhgo0hQiGCUVkoc1f3kAS
gZst+6xYRuVU5IfQiFhs3JFVHBhVSRFhKnudGDbajGRJ3hvUaBDLH1ZC/9DtyLkZkFB282yNz3FM
5rCZRcWu3viVUjYrhqMZbr3gLIHXQ9PebGTci7h69GyVOXD7bnH5M4J7lcB+NowpDOUqHvIk/yqx
pXj8yJnT85dEsi4EEfbhRMgGTJ1iutwwGZch6iB0FSrdUyyD0g9QqOs3LSymWnvU3WyuKWdJv0mk
S2rqW3GvZvJWvCer8tFM/x09lY8T3KRsRwqVo3uq+1duPNNy31ge/CODoA3aw1+NEyQ7BSlRb3+q
v9dJJBWvZZr8ytZNtd5Vv1HdQw58xtqkCGEUjenib1zm80G9R9FWClcFn2/lzbTAnpsamgjlr2X4
7T5gnQGFLd0Nn2Vgb5kmsLZjGVNvZGdLFA+++8relNgtk0shrtngpdP3DdpVyZ9Jgsj2jz+zM2wz
/cIbMoyfGddsOnx3CPmS4gvQbxxdUBiOcDHlvW5XBHSTlqyurP5WUQckpB9Wmr6zWaQw868VTsSn
zPUT4mwvnaPcMKPaucXZbL7TYln0NgZf+pYAEx+h8enItc9mqshvqm/xxtzS7DEM4KC6i1GfRYWg
yGhx5xn2TeWYRsnU9Leqcm6NS80MJYZbfG5N0s3W9lz19mF7Vineh01Y0MvtSUjn1xb2qgNtMR59
5iOuetHsZ5krE4M7NY4OGNrYJzoyu8BDyelVXgb/O0leSrJkp9no5wR9N826MR7UeoUDT1M3Mmkh
Srhx5QFT7aJoHoGM2HEbR0c7W1vu2WfwBtWuczclq8p2nxdzvQK+sG6Ms9YgspRvo3nt0C8o6R4K
eknLaCsMb6pDhmGHD95VHnW6rvJdrDyDcS/3F52DoAluPDIKxwD+58L5VR1jq4yI2bgxxR9Hoxet
0nfLWteKrgxNwLAH3p/U3hnLK8MuCFmcfuRgESjJPG1rsqzDvMgSxcNwyOyyy665ciVeCAHswQyx
IOE7HI8SWEixtLia9qpmGKRvY7y+4Tx3WFcYW3bbQ/OZsJHvcPzQ2Qq9K3VjtHCNA/+ljI6yczUZ
xdoGI8qUEx1pQnw0yptl7v0S5tDJLzaJj4p/1Y9IIpfA9Wz/6CNfJDLC0Q6hYU9dmSp8wSXHWtxC
9dtDy++6kxm/ATvEfKNZgy6PLJc+p9bi9GwvBGHn6W8MX7P4ibj+kp3vBbMGxYLtW1PFvbv6si3R
oMwLLEvOSyrfg/caw4dp402Vtk5ypDuYLqhAfNjGJWdppv3k3DU2HqweNU2VoeXpwlnAdivzXkZP
PjSlHmk4aDuzeD/45NTTgUasH3zlFfn3rH2Y5i0fWMDMynSGGcgdNnW7VeMvne18evD8s8HvQco2
AwW12entVeZeCb85HCtjqnp4EiYBaykwevUh13cMWComxRgIkZkiSHglKCht9+ywQKvcc6hQP8Hd
UC+q+yPzBWQ3nogiOesNX+hfzqwMESNfvYZIF8xts9YRlns8tUe733juS6/WucJ8LPsavO9aXhgd
4+981/X7kLiYdhWGB3jGNPB2tySjDnM1B3z0K96m5lg1O0/dquUnPbYM0TMMHxL8TcooXftum3so
LwpUk6w1nE2csSFeBeqdZzXOv6tyhSyvt8kcTT4yJEgES+AkIdWY4ck9wGyjgLVTTgXOyYSzuIUN
Cc4WUvvEhPOcQA9jFDqlLMxtbxLaNrOqX/GCieFBXjMr3IXGJlUWHG2Nfs/JAEC/aCR/JWv8gIxJ
OsAJShTQOvxkubImDNmTVrLJtAtFKqeJ3a2r9okPoh6Zca1dZcvw0MFVHXqfKjNuKuCPqsMqzF9j
r0+bMJnQUZOpurIbAke1X10EKlDTdGj7Ivi1si1U9pyolnWy07PBYCFf++FVtGn8sG35pkv14Lnb
jGFFYdSiGLVK8jJc1FfbNP7VcCS1jH8DjIVGcO2GT9q7jPInPIbJiaC21J0XhTA9JB5b7a0dXfT4
t1FY78vPXv/Oje8i+ysQ9KcTpSNVcO13P2bUTzC4iv6wkX5E5mFCH9aWF119wAWrqEIkhvn+GcMq
Y/QvTUa4iZeULKl45drrpF65FSizhUKgjwW8avEfR+e13SqyRdEvYgyKzKuVg+UgB9kvDIdjKHIo
oODre9IPp2/fTtaRBNTea6259Ew3/LPKrkHAsvuWhJf8raV3AaqiCeMOix0n+fIvD689Tt/6h6co
v/kxfq7g4ACqWRizkIwfa7YiEjHxzMv1vC1QA0ooPa44DnZ3XDRJ8841kNsPBsGs6m1ir5fvLXc/
lZSjvsj47MOE5ozSHlv+pKFLd/PqEI3t7nkcc/5owY1jwqUbHTIZn05DIgGFBj3qDgUP+oZFS5Dc
8Sep/5KyIOI+Mfk4Vw4u/ZK401QN7MM42BMpCm6MeVwjo3Q8ELhkJqzw0r/tnXraOFOKHyT8HIr5
PfSst9psWTIhVlrzVxANC+vwKeAhYOFw7ovyMvErv6i3jK2b9J37wSY2OgZgg9JjZ9tcshVmjp+o
dTlBTAc3gxEX6uJQBM3J05wN6uoc4aIvAlTiAJiegekbK4AGVVnl7aPnR4/nui/OvesvaaxNYpYu
/h3vMfUdnHP0W/FLMO+lkAKUtKx9nu3tojvp0T6PRkaG7m4Oou081VuDJWXopyAMcVEmEEKSm44Y
UXzCgHgLSLTuXFftioESiramvtoV63p4hkC2n/3kIqL4qQv6J6UhcIQTI/dZFdcYqPTwpcL5MnA4
Ugkggczc9BxN+1ofG/lp4hgoJs618J16a1fK/L6gkr0p8aa4GIcpdfOGh4h7vWBYN4crAYHaf5hi
vS9Y7akEiAhWqwlRx4YBlKovs3pa7LuSFExGa1yZWXcNIqJhvWTtBAdses/SkuTOfO7xcAhNaFKd
w/lV5vF6LqlGqmjkoc8rc6aVWStcydOhy74HUmGsbDI6JYj67fkot1VOUCVaonHVTwwMmXG0Jr6S
/bksQ+gEhWplYa+Ldxk/qKgoqWXQnYCoEyReOxbGLsD1xjBtQ/rLPCq/XEZDl8NYjdHRt0gtY6vo
6JsZGqD8/oZuZu5HfNDsYi3OjZEGPRE1MxouBURqHK6mQfyvz7nvdN74TMhtKJ6Ndt5VkqayPj7b
YjoGXX8lnzhX+ow982zmExeUeChL9cQAvHNoqSNZQ2oUUoSmpx5+QpU+m3T7NYHxnk/j1VD/dCD3
o+++gtd1g+nZivPTUMd7hx4tRbBX5fa5cdoXo0n/GTl1V95i7+3Gc/jq6/qrGanp9cbvtCuvteC7
w7mUmP8Y9I+joS+jEJfSmy9JhsWYu6RKqNlDCQu9JSZsTz8dfKeeZqPFg29uMD6UtCDlTf7VtTU3
EWQLTSUDB5rgGkIG04zoWOaG8FlAE2tcRHJYy34pb6pBOroHdPbFhmAjjOKTplfC/etRZi9TYv7l
tg34KxsuXfinxXgdAuepclxItMPac+b9SPN36Y7r0NQPJMxwRZjQxmwHIx7Hi4EXXQwumgIu6AoL
qCuzdcR3evQM8LP+B44HkjzFlx2dgcugbrmLBcaBjNmFVDcJeCXGuyWbK6U2MKHtcxE31z4kfFY4
1q2asuFkPUDd52naVLd4nFti1D/amH71SDEKBsVDA3buzCMzZCsfsj7M+/6ubZbjBiadvKKcrckC
eY6i+dWXBd0Nk3yiABFjk+HcVbT6JopE3MgdtGwo2LXRWwWxHCppdnBork67Tzm9rOYaqcZx22Od
3mxKqkKM9YAH6GuR+8BK9s4cHe2gPbQT5F5oK1g+VZ2eLEbaPsf1hf+kCJDbg+I4Jy7tRiO0Pmfv
QacIzfuBtqnIJn0Hg6RGHsFdxTu0Czp5qMZ0Pdck7VX7ZE4Ex9ME8Em8Illy8O3x7MWw8k1jHSXe
hwTKlUfFSo5cZ3TfmmO3a72eykwSwt3AFJaeJQPbJKsjWJ1nQYE7X/7N7BNJdgQ21JfG6fdTT/Sp
N48ifdcDX27Riue51x9m0tHzwaidJg+mED8NJt3yFEQRzkIgwo3eNHl/WKwArOV73jT2jnSvAZDX
2ZcXI6476B1p+xjX7XGQ889MQwLX+GPoeAfd86xcEGweT2inXpfDQFyJbDxuGFHM953B5+3OZycx
T25snXofuoeErs8BwUfdd9LPEdpVDmOpwKaSTJyxPUg/47mv00uTyuMIclILLLegEYgORvV0r1k2
Jq7a21O/NWJoTW61SyEEFCq8MNWQzzrERnNZ/u8AKHWoU1qERyQOeXH76EGhybd63uSBwZJPH7q0
wyOkjjMSYMDWswGFT2X8FqgSVaTCWylQ+3ksHq0WsM5DUh3zZBvZF+qT+WPiHOA/DP2jVTFGs2dR
F7pAW7BHUv7UGn8euPMp/O3s93YZI4uvytj50a02X333iWyNSF60FCyBAVpE55b9d9t8S9ZRcTaw
ZGex5X2o1lvnLA+mx4T7WAJrshHGyofUESYCzioCJqQsYsCmIEERPpKf7cPjyI09lp+9/bjA692I
HYp5dEh5DeXbstmMw+eQecEGraG7x0EtL8hhM9rQvNq14M/8r5ibrWJ3jsLOgJ309BzCMrHlkyI9
xqlITfjb72nPIpPPOeicUDwRA852GhDE2bYzPvkhdC8kb0H5UvPgqcnb+tTsqlXIQ9LpQszk52J6
8ptNb+5nxllOvoqGbad9y8Sej6PLj0b0IOKv1vmzbOzlL77z1ThXz2Z2hd5r4ty1r5b85ftexBCv
PwuwlrH/DtON3NHc4Rk7b+VCkruvgBI2iVyD6O812zJ2894W2zghGBOJOMsuGpeXm0AfZ1FQEmAw
fNpY+prePy7w0LjzeriE5FEUFA7lQ1snmj3Sqjvnt9Rjg/THb4QVUGiwjj1arwPoSIvHWHBv5C8V
u+NgIBAiycWNIJu7JR996ygbtTgg8bBull0bW2F3/rYBYdZs1KjscajxMYJPP8OMhl5UxFiconb1
nSaa23K2Tipvk1PE0yLPeUZOR3W4iR61jSCXhXs59YTx8ITz5uIrpXGBqwg9R6ty50b5NlVLcrbd
euyvg4F5YTpg/aARDYGYbo6MBK8d3UAt0/oAErYEUhwfwSZrNuxRauNFUqvYo0CD2Hv4PAb/koKH
ookaBnnHYZXsxhrR6ZW3P91KzG099VnVXuRPhvUapQUaxVeR/jOtm+gZKB4jfaBbN9ym3CoC75IG
n7ULHCj+cabHoHggd4KEyEF+rqESy+8F7WYRaevvdf9YosFMyFf/z9tMckHxEcu7UbyVwP5mpqUB
DkLevJUxqe8bx6gi+I3Nd8+CJ/KacasW135AhVFk+r2CEQmr+fjm+WefjyGJupNn/OaKOuG3JHua
GZspypjtV66OIDglxpOcX2LY1CxQcusrQ3SI51tcEX+FU42qz51mlXruigcqO3OUZ+NGGRRm9GtS
kG4yoITcNKJsgLGPyzH86itzO2eCDNdLi0+mzf9p2lkGwU1X/rmFi/CH9D0ZBDlXhkNRFTvSOn/B
B69wvLjeZ5rz0uYYiCZ9Vixl+3+ZD+EeawdyJnEXzPRrqfI1Gt628sLnSeW75avUJ81mYZApsYk5
ayyrty6o926Mh1FD+BIDfbCQUDPcpxhjrc1sJRu2SoRlEmI8xP+schPW1iE0aB3Ez6s9HqmiX09u
dEzYNkWjc9JZvfHQU2sDoBk9qF7IStIZtymP4BEirpNqmkD4a90Swz+Kxrwf4/FJo8blLhcL4eeC
Bk+dZAdmZtqL6HIaAiTra5xyv5ydi3TqvcC+YUS45jli+CLZBmax5VXTOV5uq5az8tjsytTbzEGO
8UV81BLWSaMpDod8F+ym0b3ELVmtKkEBWQwQSDLxawzVIsgw6rH2HXF/cDxY13G6Uc3VTTJaGWm1
S/DcyG0yo/IRV45cHHYYfHMGaNM0oA1mW4vfQqq5wu3o1JQPMijPRKBBjjTG1pvDN/7VEbonpaJk
Tr3VbOIKsOCCWBCxmgz2NTVXkEJcByocIIQCINNs4QfW3ICxR+YIRtWI1EYEp843cItWHVwwd1k9
q2ZdccThbJaos6YBJi3Hi5LzpsDlUaaQ72LU/0GsRzVtxjE6GmyA8OYK4FItP0+P/l6C8HTzfhdM
PlBPJHbbfOjZpc1RsQlXLf0lTuRsjGDaTCH96kzZHpBKBpyNW4/7aST2giNDhXI7gI40sbpK38K8
NJPCufc8nOto3xWot1gFu4ZNECuLKXhNRXosmmDPXNKb1drvqX4z/FvXhWuTxSTndH5RVMHXJN3r
uTsmAf2fq9k4ewx0HseqDPFxYgcSAv4xOUvGFKf/G9kEOThOxiWi/Gdk72bN1inT65FcbOajDxFU
DCVxuOG7gUlTP0CmDdDgbG9VLRJ11mMsRt+loi3Jbn5DQfGnRNyfSIr6/YPTv3uoRFV06LznzP1x
jM+BmT8zOc2Ipza7pmR3CeefXJFt7ackvo+rDJVwHnhN3aV2jReZtgf2M9Umo4m67OT9MhrW9bwO
yetoSlKqZxugzLDN04cBpEIuPyz90opvP7+3h39uudfy3TS2qf0S0OBZ7jLzsW1/iuCwrN2najyY
THK2cU7HNQjzSLxFEIObJ7fPNgXNKqL5ydDMpMJwF3z14ryEjmJw6ThAzeC7HHGEP4coGi4uw8hZ
LCfxSvXVJvQpXf9IbHc1ssrL0OZG98dcspkEmLZO0R+lQW5OcqB8C83XzhAr/gfgPawId+eEeJaI
JbhPTUkGsTh5gu4F3HGMgR70SY4kniAhaHaUF9EU3lJhjAq2/JiiIDzhT8iTIQPGsvHeS4n/3B7o
Wb/a4eOUwtjncKmAfZNARIHAimV6xW+PNi7s7qC4hRqZizQvtzlq5EDWyLh0Ao/fqI5xSwtLCtsg
jlngwt2HFVlBxmgttW7J7zkaOcx7LXkedmGP/t7tRDnvdGhvRm3iTdXbuu6uhv0ZcZv2WbyCKZfh
uLLDFPdXtwsbezt40dqO5FYoZz1kwXaoGzzZn/bEWAIXJwwvnXyNrORuDh/zyseq70P51NuW7IEZ
RNxUbXIP+Y/qCbxlvHykPN1xDgSt7oyU+VBLnT9UmfPIaticct7w5ahB3IOOvTGkOAUXcYONFCUX
3CSserpJGKxLfC5FMu2KiKV9/FFid0qxVcTOu4VXGJdVQ/vZ3FT7SYXgUdyNzuAz4baQM/2Ok6aw
HfM9Yde6oduMRg16egsL01ZJYB3lqkKGD7k9DiabaYUL5U9zAh1pPVruJyncao32S/5tkdnbYeIp
/KZQiMoAmcWdN90UrXTdUftHkJIXpwhb9HRM5qjOEkeLdbJyLmWO18YqsfgLPOoYRXeZfKtT3G8E
OTjeKeM0DOCEfmsUssoieFP8WYqjt/iY+57ypHiN02xZqNbbofXvHCbwWVNdZ8h97c8bnln0Ap0V
3G6PptE67s/tGJyCjoiF1e8kxRlTATrUqQXiBjpMfh6yhCaofuAhMD+AnPvAClKwdXYn61iJ8t7y
uwfJC2ciblNmPd/tHnPH+ZqK5r4GCjaLB0fAhvG5NO6shlzE8qB3c2M79zxmOlYlrb7kY7+re3qV
cnGJw+TaDOJtSR7ZEpOjlcpTkHNRmDWxECrqrctyBYjU2g+T+Ut/931UxeDMgn1rTlxoCsaXB2ZN
XjwB9a5qjuPsPc7OfRQm33NWXSMWU4XRvbOvY/NcQeJXICWi/hdkY6K6a145OCgAzvFTDTH9LIvB
XvWXLISvlC68gPYSU1+dv4Y9kK0Q33L+WoTpxicWlaX6ra86MCecVsZbDrSlM5xDPqGR44jCVkW4
MJu2Vdw9WEmNST3vTlxA50F4+Ewc7mlYkl3xITBiLDEDo/0wfbQrd4R0O59EnR1YpOLAwrQeto/S
Y9Z0eYJNbXvfMojKlC47L78NTos5I7Z/u6DZunH87sTuWyTG5wgtLjRfKAB4znmTJgPUVsg+7U7u
LI/7SsDwSMHrz4inQTlsyXLv5E7kwNJsZ7a86qq9uGL5HnDsLMVLFWKGEdNraFDnoi3Gplrm7/6c
7gKHk7Hn/I1xdTDzZitGuW3H6FlX/hs/9po58cXGERU3mAVHvJtGDquu4LDveeNDGBLT6znKo3g9
tbLjroPrNyZw2NaQF7FyJ/ZP0tEc1tIb5BvnOg+2Qf0Ew38d0AeRcbGl6Jxd0519qFhM6otqVj/H
uMcnVDS7b8gSP9uzfpxTomLE+YwWF/mCN00ok8dAxDI+zYGdIFEOPOGEJe+rYb5hheN8Pt3zzceb
eDOJO+esN5EtNxMt8r3LMDf71wwDhWml4Fyze3LU2wCgoldei7jYkSw34ummMCmkibPF44rQS698
1L7MrPH7mOpLyzpPWXjvKjZxPVvi6hTNFIaPMEyhK3pgRT2N8cfmttjY3zPDnCCcFY3mX2vmGzG6
+3SwT1Nmv+axuXV791DXqJ50tAL6x3mwLWT8IpS64IP4iytnbSfqoODG++N24Os2UKEOoz1XyaHB
KZLgzUppF8usfDu76jtRwXb0n7H4rYcmv7ScbWR1nsISgQjBg60szPKDT5RrcmPWocVjNdBN0ESv
ky6NNQeSh9E7i1BQGS8B/wiGNrZXptdzZKZLGl+0rYtLkHZPutpTIwtHUkfGpSiBhNoYUr6DQO9t
rt+5IGkIfEOiGgdU42Y87MsZi8sszs1ILK43MfK6J3LY727v/+k/n2JTK2Af5dyjjAroF2z4Vk7w
0I7e87TEN5X7b9muWVl0stAXmqR5bGb/bEbmpTInopjTTmlAXB7N2NXwuJgHGqaq0ZhhQpePQQld
rwRJ5QTG1va6vai7x3gEykA4W4S52jKM3HUAA0QcASn0oTLaWwWaQEzDCZxw78/rwQneq5YoaIR+
U2Xdip0Ezrd5E1zKEtt1wHk1JpxAbiVz8EWp+hriVJMFbgO8hfbNHdqtpvOApxVyX+qtsqA/DmjQ
MOzFlIGtCSk9J8WRhSjiffTcN0wRaT+um2I6ayQhGt+/GkVPXHcKymLvht3Z1sMht6Ezs7Mc3PTc
Jlgze8rcg/tGk9E7iwR/Uol+NboU5NQHZUD15aFjSFw/Hnt8Za3oUy/I9VU8BOk8qJELVK8u0VuO
YTGdfvq62NZTuAIlZ2u1L+Zqm+GdmqRD1VUAW8AGM2GthtbbmuawrcGvVy4ffIHWFXU708H8Uul1
AYG/0DuGyUNH665ix+9R890xkZPDPDcUU5lMZQ2BhSr78EEndgSAwJgGn00Axf1mpBWTFN4IgSM5
TtZ8xFuZe2z/inW0BCdx/DWdArfwoelmiNZUz4fk9RSU2gnM+HLqrlls0hw1Moi6bBXchbhAqk6y
J7EXyxom7OZLtbiysG9JhlqbdtZSktioYTvOrMFQ5iUBW8FwVNBfPSckqId0++7bcHVMHtgqhHnT
EB3EvopJkjMDlSk/Q3suEbqD5HNKv7v5NiwrogKMoUfQB54fv82v0ujXFYdcHl2k9Cr0xmob2MQ6
vZOJDCXbgP0MC3fTxZ39Yslkb4gny6Opr5UKmjYHxMQWtOz0Fr3PxVI2SEVD1c/kEEImMOHA+qqN
ejiUHYm+UGIDcnsg1h6sfV3d/DZI1o7NeT15L2bv207VRw4SZi1MufZnAr/Kavj5afxpWylHr1I8
yJaOHz/IcJQG8E9Gg1cL+MjKMHN0jvXkNUDOioBlTQVoruG3UGUux0AfQ3ZpZpBoivoiGvXYQYKM
G4lpty/9rVJnI+IRZjk6WPkFLk+DQtVhXlSVnC9Z4sBLmWVQb0vqR+xcWHsJ7iRsau5qAtN3kOHD
TJ0yRS/m2Kldkew9Hj60oXKYhPAbxRl1i1irtDf6rLazdedH3bkiXGj5Ds2dRJkN3/luRh9Uq6bI
McpfhE9nhZH1P0D71kPubTNhbQKLsDILplXAgFBKbAPerzcscBApz1xJCwXZA2hbR3srgcfF+Zdo
M530QYgZVn4qv3zIauMlc1xAOzEzf3VORnVO3WafjzWnaA8jQTdP54D8VpIPB95YsU0LzjyOfgyU
f03LCEKHFQ2g6NJrmCRPvig2WUFWf/ZsRnVlIpdgDiDzD2gSI+BoYGcQAWVxekGPUjwgPfghsfQP
MZlmS5DYaFRwX2TgsBQoe5PCjdFibW25Ca7A5Q9lmSKZ+gAKYs0zxMTU66bBse2RVZP6amn3z/ae
aOQAzmi4VP/Ej7MJdzz13gdqbC0Puj+vPL0qq4DHpL90QWUCSnK1Kx3IaHbClyRuXuy0Jobi6p2T
c3HZ3Xgy/MHeheVJqrQ4FX20C3zWyIXPjBXn5rjXRXxuatArUkbYxtcBz82VjuF8piZQ/DKnEGzO
862YEkAf0gb8Hg0b1ZJTDNhUr+zJ6XctV1GzNB657Xfc+9kmTubFg17sM3eh10B/1NY8r6eZjKa3
uJzo5RK9HLeqNPQmqPXv2BQ/yqKSwxMdIzpbfIs1vZm+trR+H/I5oJArt/9FYCkbD7G6j9Bs7a44
mg0mMZ/9YRM09yJrENV7aLgyA9CV+QpaGEmKAEFgZb9xhP6NVUWCJZuxN4ivcsSiPdbrtGT31sbu
T1fX46YFCWm6vE09fK0RUomY6VwsqKfoityCe5PhHQ3R3730g3Tyy+z3FkH1gvmJIjRzRuaeRPTh
YgSo5vinLXC0ZjZNdSnm7bAobvWQentbRueyQkjzgGc1E+DF1vf2ERLLeigZ6GzHuZoQ5tD6doJu
0doHrM8abd7XyvyHc2POX5oZ49AUg1/UcrY5D8+XYGSn0w0j6VrBWYhKoUJ+uTmM1jF6GSyYuQny
pqgwWQ4i3uiEUg+D695R3ndqDae0pYmgnF2qFAlOWM3fGEV/k2AfoDkXyBrzXJMxluIcKGMJK9m/
dIxaa9/Ejh+anxHbHq2x9KSWtXamxU1tEVyWdnhsbHDnwvA/Qrh5A0SazrlmAcOE7Ub/uNcUPLBY
VHTPLlkTMUy/wm4M0CbUC0LNsnxQETzA8sicUURyziTh69hxZZT6M/WIGaczvbDC8e+r+iVjPeWl
g8Dyzcfh+Kz/jF3Fqfgu8L2VXcWA+E2qhY2WkjVhlNE5JqZmQ5QLFhbbXBVIPvl4G8Jm4wKzigqD
gQ3vdB9bnGwqRfZ2qPFUdA2nhecwq06+A+i6o4Y7zSQomwH3bFT5eJHGrS4dBM0pBTwx22cdQLew
6uTBdT6kDQ4gikCORouvO6A2AkJCCopaOLwbDQQM39fPyq7PtmOZ62amzBR1q/Oh2FhIwAFDf543
78i0D0VQAQWOjIMFUjvsnVPFO86dk51Tl0fXgS8PzE+orIZNgsPtmvXsr3XECd4z0M9KeW8Zzkyl
ylPz/zvROOnGau1j1rM36lrK0nqFycM1HhtsdTnHLvanZBb6gniXZrbxA7fHD/rcsGPIMc8QYesp
enHJHo4N2fflJJQp9y3sMHeGw0HENblT7O9tzNZLtOo5F4R9OovDStHOMJnA9WC6Ek714SQxKpqO
CdVlkjGqhfpF6dA0q4MtO3tdGtzZG1J17hTRiM3qxSix3ozBZ9phUtRmiVTvOg0ekPthphDECkLW
8gbEOSzI8UAK0YTWvbyPlNCvPVxgndc+d/h94CyhLDlhdSujFhXMZkGXPLa++Q9x4Bq0LQWL4ZZq
X8z74VjgByVF53nc3X2BczDy471Eyak6esiygmoH2fZHrkvCigmBtG4h6mgLCgZcwCktcTcPYbDG
AfCam+oslAu2iEoQ7tVHB/Mvw9qt5DJFHctWiaTro+7MdmOa1Awr+esOtBZMVsPMB44X9a1ZteyL
G8Pdc8WhlGm+6pEGQz6g++dpjOxAoMmqjE2V+fx9R+Dhw/fWTNQZhe0Ptlo2qx0cxwxSblJlb4PF
ltbwyBi6zE9+HGHpZTc0cPmwo3l28jJfD4RfOYBXq3EkWBSmfYwaIa5gRCtfmiu3DXMKitkrlnTT
4ljESZ2yqG+smnpLEQKQmIcNGcMpKsy16n/dMuIQ6Aw3l7tU08Gx6dF53Na5lpj8B7sEVD4N3mZS
FSyE4CnW/lIwPkMbGFCrcywbSWfeUpuTkSPGDCM0zrweRy3n7nljlepGcC5zUqgPXvxk153DjQz7
Upb4J69H/Y2Qxvo5a1d8SQllD5fUZKVtuS65bcsFs5UfqWEgbIigNRjdvbbc32hGfxjcf8bUmeit
mu1/zprM8dx9nR+KEYK86n5qA4PKHC6MfSaV3rxhfp3RAd0w3xle8M6BAWqc5JvoFJTlGvJVZFPI
cg8701SHF9k+5WazdIAAhkp6ckPjoF9q2ANOhtJNipzaISudV8+zynIynxExQgcbrSuTVzew471n
s7OUQ+jt0i5H1BrIQISNc4h4pJ4NqHF5kX7Ypfs4tSZ1181v0vHINDKL/4b6llXt8k2boY7I17oU
07ktH+Mq4tMw2dP0GraaH0CUYmQd4opwlRVTkUlMwpQIInMp2QeCwtRVTK0vXAExNdwOqM0MZhZs
WXcaLee1iwpAPA7ZXlma5XJW5HuDAp/2XU1+UZNJn6pPP11KGAt0BosMBcRd1ulm/Gxb9Tu6y+Rx
nDNSODxD67JQjJ7ywI5IDYgXK2Lf2WT6kgwBtTKR7WyGMbvPWsXaKpAPVqbJYnHuiiW6Q952wDP6
niIY9tO1+UkXhVxVnlVzXWpSVWP7S3gRd+xM1MiM7E3mJ+oY5d5TrdRXNWRs2nDv7TpsDUPvMZVp
79H3sRCPVUUsijEkzAOxi3pOcCbbtpqbulPR4avSeNltGJSvqmB5jAK+06F8c/vk17fVtDXb85wR
Eeo5KN95CMxMOICmlMsVyTKg6BkmW3VvzPWDNnzSrXYWrK2UQrYIukjHhJhGBTuikVCT3bFhyEI8
uNPRsxWNPSJk3xKYD5nJAd6O4a2WDNBtjjuScGAkS6S9uN/ThrPObAOSi2Du7S1qlcd0VWPTXglt
f2u7RyYlaBDOjJlGam/qbjiCa/+ykpCgdYsElZUh+2EeKESHHJvxUy1WuJbuASeuTeCB3kvk4O+W
SXAXdAGRwHou1paxKf3pNiTfRlN8lEbzoVKWBVFIkqWS3S1IYsJtio8/7pxX4b6kJXRvaK/UBfrc
j0a1EZn1N3N05TLmiZAa7Sqh7VRpGIaZskOsNMUul9W+6DpIh6QMiH5WBhk4MxTbiS5pIo93XQJ9
I7qvxxZuK2zO5e+PFcdEbIaUdpzHpRhPOWzKM4x5a9DSUQjNt6uNQ7o4LZLFm5xEpHXc5Xw9s1Wu
l4B733WfVK7/+HiYzDk4iSFfj73b4lfjMMJ6Zd0PVFgGFSfkaRRXHSOQ0+LO7uDHcQMBXItXV4Tf
XqGpJZwopUwkFiAWknAxqLaVy5GXPSIiE70DvnjoAvsTJ+V3PTdXz+y3KfulVT4+GfawuCM70IDV
e6lBGCToWl08YxvIlzlQE5C2BX3dCmaKVLsecAPukm4EN1mkJEm8cRvGsDwmaVAb3iPA+qCWeutM
k9sIorJJGf2SgRHaSpCLu1RBWxNYTZyDldY+SZSy2JQGb6+fkmvOAmcvDJ4i42hp2mfjfdAHGK5N
m5xUEGznmmQcpq+bLsrvpGLfNLeIJFgm34OqI3Lm7AydUvYZhEge7BxlGe3//+eUjDfUPD9Xhfli
x9YLCsYPAfVT73KytmzGwqL8f0raJ0nJ24wWOSz97haMSjP9i3vvoWuuKYsCADV8yaZ5uDXG/K+0
ccWYRBSj7FWPzD5Oq14rm0R3ybGsm9GCsiercWgHzD8rmh2DplqHM0yAkg1BX7h4SkJ3pyDKFvzX
77zlJ9sGdCiTp8mEGkI5xsyyaCGtZNm6FgbzrTXuAoOaAdsmgpeGeA5Mk7sV/xb7qu8ucX4K3KxS
JrekCCHXXt2RHKfj5d46dLHdVZL0ZI3NkAcX4i9iJ7eCtg/idZN0nx7xsjIhP9zY2DITb/gZa+O1
C9NkV733UarpXjuTBfjykpkRswPS0iAbJBUrqDgZYSqG2T9aPKzFNWNJZh926G/MrPsMAyQWp8zh
+Lfqe6KdADROzjDEGwCvYIF8h4J4s6K590yc8N+gkifpmEeV9YS7OcBULrQCq+8cksiYhjIdxpvC
49GSbJRH66VPGKGOwn0TMrjUY1BsXJcHt798pZT7Qm73wYrGbl0MfGZhoF7tAQPZ7P+YhmuhbkEc
517lTp8qJkvqEtdbxYofydMnBwVVXOyM4XLqRXFqRnUrwtcido5ZWa5yfGqTl/K00zlrQELhFRpo
XlbTZm6YxHNd//WtfxPxvo3sR17RKYsJKGoPYxuEYvbXcltNmqNHz4pmzMQ/mzbSSKHvzWF1lOG0
bCHBoRmDv7d9zFHZCDV95jDY27Fe+xGHZHvgsJ3EEXqUXjdwTR3fu7WjA03Vdqo1TySNvG+hY/Lo
QtfjntsN08rmJbEfjuMNVfQvrskSE63zNYbmQxXKhM6xOPnc/KYCliOtrkb06TZcFYPkG68mY90w
s8+1iLAvjL+Wwb2ujRmG9DztvRrkY+vzbetrJn/HQ+Lsk5Obc/bQMmjuYjOv/2PsvJbkRs9s+yod
vD7QwP/AiZEuKuHTlmWxbxBksQjvPZ7+rNRoZtQ9EZoTUneIqmKZTODHZ/Zem9/+XoEpXptKb7JN
HVinLa2MogWjsdwpHag6YuJpWM3kBybLOJeV5tfeI+aoKoVm3hhezAI5EYKBoFm1s82hjmOSV6aL
eeVMrcTqV7k78S0gRBcIna3F4LwE41MxEe26zPJbGJhri3OqNLwVmoOWyrdaRyjexhK8pJWwymmE
k9LCkm1ldi+jsblrT1ostaCS1a5I2xhh4e/l8LoblP1FoeGYU4EeaFhWcYNyrxnsUOsKqP4ARaPu
GwQL3NOt3kTKSsjzmKA9kgYR0lo7ScXlWOrMQpYcXlGaMDFaRrZFjOLwRNyRb4mFgLHeljdLFSJq
afZFznyaEXm+o3Q1sdIPU52fh1l6GjnH/GLtvmsd6zZF8HUNc2qOK+v8Idd4v+SGilXZnhPRNKG9
imM3NXeB9bVuZBFlLDAPRqMct5Szqk2TPqA+DKSeTOikZsgrxxKtAilQZQKd1th04e0Dx5dWrt9s
GW2rKbr0wW4siwE+NjSEv66Rc3tkKrTjZoLdsXBlsvKSr/AOcmetMZz1NhEWzfJzbyn1xri7TRKm
poK1ZmOR9dgQN1MX6PGyaRwifTIerW1unmvEaCzxJ1ZYF3odyPoyOOQ4xeUx+pz4myvXhIrt7Tdm
W5RZmsXMhhJ927F5yiV+Rh74RBf2DyhueEfbZ8ZQFv2s9c2IlYux8bdSQ6FR7sWhQaRwwD4TMJLE
0erNKaEZq9xNyEoYFu3tio7LINWyoEFf0zRQDRNAnyJ/G1JNQlkwRXvcf9Z37UIeipxOsy5B/Yrs
DupcqJK0h7hRqWa2GCpBO7sxd6VWhIXJny0VljhMjt5Fz8/5RZZoV+hfFZSak8RtJmfGxr52+sU8
Z0fDBfaRo7ZGFG1Xp5FsXWtRvKptgrHSfu7NTixgxQlvS25SiCe5IsVFX++oxlT+WEZASc2inRcF
ua9Sf8ZJuxzWFT6yhulQBfRoKBmLnw0xbEpH3ClNSdZt67eGhTS2GFh61tmxBAMCRhlHTSvEi2E0
nV/oqwOnJAkGKmQEI/avgjvN3ZNvWt7XQTIX9x+ZNplW67FNNFaji577zaiRD07AA9IuSXWGtCKn
VpOqQDMRu3XjWh5aAGwWY2OSfSmVN+sDY1U9K1BzrPKDqwpE2D5z9tf7YUt04PMGJriEbk9ZFhT3
Q8VNP3C49AMKfu5sooBm/B4rDbNkrChtaVZgWKNxiyvQHQXTlAerp4bR6o1AgLQYsH23XlyMv8sT
vVE2p297OvdBRiyXwexkEAxps7g9V/jo0g6ZbLIjK9i2bTksHYk5hfRSrkxvrKHTAp497AOV2k2I
Du+rfD9nuoJrPtkjeC8ubgpyUWv7I7fe1g4CtSmj3WiT4pZk80u1WVCsGpX1C2reWnAu7fVdnllW
31ulP88ZGxml4rLp1BwcSv2YlmjaVftupU+119HM/VXb3qba/KgU+qW4QJGpr+zsYTFNhNUsORcm
O5BqB1tnsMxNkQygfvolx5DSK40EFoGkw7bXu9VuypycRZ2f2N84MseDQuuFlYbh1FQXB9vqvxkr
z2/N4KgfFPM9HWXl2An0eOqAYj5Tv/Os8lYdgKehwxAo0hYtFZK5Ukq/dQmVVzF7mjU0TmM7i4F8
0qSNbXoKbcJxLZ5k9kL8TQp9KwGuKPXsC1ILePv92YIjxtNZ45OEeszKaQt2urADnx0aNSLMivME
tofxCxliOQNiWWqU4OuIfnl77cx48nPu1Qdr6sLCiJkF2nS/uCVvtTBfldIcXWMv2DmmupsmcGMm
ifBVgXB9TPbcteFzrGkM/tHU2e4l01NRokLFgrE2G1RM8XPVGMEOduP1BqaNLYlf1tQgaankQaNP
6WerDgbzSilakpgY+hyDDLGGaR/ztN4YfhQr0ZsqlTW0elq5fmLsaD+pFW1pPJa8+ilKn9ncOr9b
T7EtFp7oMgh83SKIrbLcqbtv8foy9redwdlW46mwiqoLYtmdm+282Xj6mloPTXVaQkAn11l+G/ea
FPS5Rojf8ADBjMUIQDQeqCCj5Y7qCeocCKcCefCxArDtyu4XC8bc1RIpMBYVBrDNbJV+SA/oHXBm
MyzOMuNRDJAXWkwA+OvRU27XVO/MCBXlHO5b/5mj+oBlWkrOttDbpcorE9geheXIiUAtPI8GWYay
E28ZiRdm6rbLiH6dHGJNEjGfU972Zpy9DGW3ANw02ryeiMeItFhqV0uVr1Xa1i5bR0mYNkF+w9NK
xNoAYYZUDJKxBSrUvRw/M6qeSBHzo0RKh9OX9nsRxz+Soc9P2khWRCLSOMykFgIKQrlSJxANPx0q
voYTPlWZfZpK4u1lw2hopkEfyg+0C+BJVRV8g752gWnZP4vFDHNuR86l4bqQVTPJJThPCR09Kw7h
TPax0vkeqmUcUwuqibFlGhtGAfRIksG/7b3kplXxYm0qsPoNJHWTfvQzsr66mMGOcbeXsmEDEV9D
sz+m+pLc1h139k41ixCv5DlFTlBSsG9OcMJUTX3VF7ly1pTBZYwfIOrXEf8gTzCVSRZWvg1oAuq1
BUaCL2ag3mOrB8KaK8dAwVXq8B9UNQY6VDOkZjZhCiitZttjKmUhiiOq+GYqFBH6pC6OKYbV06rm
vf/IdttPNDwsAy7deW7danva7SxzLYTljsqraRUwFZKMvLikzpy9Rb7EA/k79/13gsMKqur1c9N1
8psk/EE7+2VbkdpTKlGkShAhChZAhbpf6l4440dfGppnmMOLntenHX/nPrFax87EfpBkMf2Hgk3U
tYYCKre0Pm372RroF5tuB35XImZa0VsrABibRNGebbp6PSXUwciNUzHRYGb6ch4liLjaXZK9Gcio
aStHMp6pFSckbYwwhXq4c0Mk9Wd1n2xj1AOzU/7IcYMjdgBHx4P/rjxGKZqizbRHpjB1jvxqMDUz
oNNIbdxd9tDtEad8kAtWqsxHmYgZ9eOgaudu1yg/F5QY9x6mRIGJRY5WvunU3UlhqerKesN79U03
RMMZmOItN1rIdz2awQW2u80L0wxzWMXKxj19Kyck77uEgWaMdbipMTL1EZjpXSYm530MLHD1usIc
EZCmERpXcM5xw0BdsXANLD24dxTcdkJYj47kfYp53SqlqHHK9zBDcwX0IiTBwuB4QDFHGE3WDF7e
c3ws+8Bkwqo4LmL2n/jsPK1HP9V1TDzHlEIUNi3CT9rodl3ID0QlJpQ+8bd2fC06CE3YPWen6vlf
y6C+9uxN0mGo3VnUFwlgnNPnbodEzUFWnSG24HGU2dVwklOP/OHkNEOX5uTqUTROUNJ6RjtS5rcJ
p49tVkuQp+NVnwXHVG2inDStlzipELGPjEamDmzL1q+nQhV7YMosd3EiSw9ffvu3v/37v32s/zf5
bG5NyaKxHv727/z5AzNhnyXIDv/4x7+9NBX//fvf+a/P+dOnnLOPvhmaX+O//Cz/s7l8rz6HP3/S
/af5r6/Md//HT+d8H7//4Q8uT5Jxe5w+wVd9DlM5/v2n4Pe4f+b/7wd/+/z7V3nZ2s+/fvm4dxf3
r5ZkTf3lHx8Kf/71i6oqf3+h/uN1un/9f3zw/gv89cvzvnx+5N//x9/4/D6M/GX9L4oQprBlU4Ho
ZOrWl9+Wz/tHFPkvtqbomq1h6lRsVeMjPO/G9K9fTPsvnJu2KWRdkRXDVI0vvw3NdP+QYfxFtUxb
E0LRTFWTdfHlP3/zP7yD//2O/lZPaNyyehz4aWTty2/tf7zT91/NRCbKN9ZkWaiyZQjZsvn4x/en
rE74dOX/MOrptUrFxZ0s6VnE1kUKiuFJuap+T7OPIbZrrnmo+9aZkKjFwpe4n40Jb2K8X9Rocmdj
eJhQV8eAxUZXgtNXT9d3SMnJftNj6wael0JZPjhiGPzxpDfaS3XhMNhMp7qc616DKFU/EtHDRCoB
gWb/IAvLaxW4akPj6WrmGTZbiGp1waS6mM1XgiHwepgmH5FHoBnVtQf1yqopUd3ciF1tQSjYmW77
LNLVUwtQdwg1aURp9TiaCi8MefRfzDa+IMe8blJ6TZ0kIjnHJWcD3VOzczMyOMcbq3Unk6dQUg9u
dQhtI3nLekilefNsGvNjiugtV6LpWypTiLDYz40+7D5kIsZWwpKMOguKAks8GAw87djs0+GHsfWc
ueAhEkYN9BGMn8gniwTxSxYC2YYZZ94eh9NCTDTdg0kgpbAxt1rBohiB7V/6IiQWXVW+tvP2BqoU
Ldm8h/wd9rKneGpOVI7H9mnNx6iT9/D7Icu1QFYyJMIPWAsPKAFRDyCK6oFH27s7ZUSKt723CGYv
WuITZC0R9mL1B5qe63jWf2RkSLZ78uTII95qksDGVQvEogXJtX5dvtKKq+PMg/Q5IckyafF6aVmo
T2iATApVxJJZj5ASvbz9c0OqPD08lhKgO5TJFvRapE9yR5PI46AJxKm25OM/3Y3/uOb/+RpXhPyH
a1zIMpc4N6Fha0gKVEOIP17jBv4hRWe7C6ZvxxqrR11OjkkZqTE2+pQNYE7olUH2URWxu4vqMSpU
yW+hQY2yduxj82hpG4Pl51lihNSc32dnhX1U7vk5lUmcLOqziU4dsdeKkfxhkOIDpKitvMOJQXgm
iZ9Ihsf02UuV0pXAsPeNJ7vGWt+KLLsM0FqBvXQIeSw9WmZCd2rSNIiForo/FK4ulafRqL2Y5JeR
rNIiSS9gKwkmt89SX13iwjxhXmym+dKck0eOIU/SgISkX9VkfTOsF61FWzS5QCL8hcFWl2xewc7e
QHClWm97XZ/ojo6ddlGk+PQg30ygTA2bQOGyYEd/6VUjMhZHJ7e4CMc5B+AeICPyefA3qRQaYot6
vTya1+IUF/lNE8OjIrdPxZS6eo9XuA9aU7mau7j2E0aY78qc3qwHtrxl9lY2Gwir+KWrpWc7amX7
sZfApCmrj6cJSA+kjsOQDqep6k/k5PptzfgVKsn6SgbvBqoKSVmy/1yMLdSKBP8uOQNtVHNVdbH0
JK3dM1jaZ9sB47XdeDm09l7aqFht5YDBcD2xjt2fkjGNZtIUTG7/OtxwLmiEAjF/IZGu8Avl1a51
bNmOLLJAMgljxd4t5d7/cqFafzyMuVARwWi2rFkqR7JmifvH/+kwLmaRS/dGxymqnxIa8GyHgadE
wvjRSeDbmKLKagDkNUIHczRtBZwiHOx4gpWlndSImCKtd/U8NE2WZLErF2pEuxaJVvVi9bGep8iy
2qgTgE4sMyStsS9lP10Hru3MB5iKEWPySoQkgn2sobtjNrnaiQBeNfVyicrqCAkOt76YPBHg+qrB
1DG1Q/Ng+u3AMKOzA3Xtw1bVw6ysohEwk7zxyoFtTZkU1sEkpcfG3494BwmQrC4zKPkONWuPJLlJ
PnNdva5afjVvc1C0rwvjJE4Xmk7EgNJJwTrCKuWYW97E6HWr/EoHMiKOs25EiX+TSz2KzSUkY73e
29N2VYW/l63HstMrK3z++lP+JlftM5yi1ibMO5FP90DzvPbZisPKgBPkbt5caC/7Vrzaefuqj9mr
9XBhW+lKPLL2JQuG++K+sG/Fnt9KjGZUW2Tu8X6Qr6vLRwBqJjaljsAZlq2oHF1rJKrg3g+rKI9Z
cuXqe+XwpNF1P7bLYB3mgKshIP2rtgP2GLsWxDkh5mMfKu0UZsZVliGYNFM4GUN4ZEqS+8nVDpui
D8pXRBWKXYPZtklYYPMJh47F7km7pZ8ME24dPPL+ZpDPqA7ZJa+KAMH7G00DlB5AKtG/voRV2fzz
WWvgbVZM3WBTalmy/aezdpxky2rSmoPwExJnaCGEWzHyK9fUbu4zT7BhI2FxUqizPFVgOaXaHXhQ
o1V9zM3WR+80FSlXU4Zgj5H7HT8xZj46C7+o+f85TKUJPdj8cPakGjHxAR0gG8RrVYjAfiietrQ6
xq0aIdYG4XKxFzVU39LVOGWBwlp38KutfLBqNKvNRC9hERVuI6f1qmAxTJR7aMcmVG617tY8GftK
ONBml1SD+5b4pZOh8ar8Pqc+agEMixQnGk830QZDOwcKikwivl0xWPh1lFfr1vjqrAVFvAZhiCzv
YQ7oImTrTZPaN/0bIQRlaBa8KlKH9A2rHyFfRh2lkExYOXnlTlAVmHCCQrRzdoBcT+g1w5Y01khP
3MP0bauXUL1q8+gjNfcnOQ8GrQ8YYkvVOSmU837Q0vUR9d8Amoiru1wpLowKa6r1o2Q+iVHPx//i
q97qMte8rv107YjuhbC33kbdvhIQvL/pFUJlsXmXCeiQ1DOjYuAGjog32o2N2pXU2Mnh8uPcrfHd
4aVIt/O+aH6douzVsBUonpp34cbBwONDiYOprEOY/1GRGAEm54dFjvlWBGZWw60+tBhRlIWcik4/
zdpzsuh+3mVQ1xdMCgmDlz5iga07OrNpmJVkXCFBP8IYtAp0Fg+q+aiFgGZw7hhWFbw9qrhOEVkz
kzQYDydHWzHCf33lU3z/+co3haorqqHJhimrsv6nSrrnXk1nhYeEZXb+VGaBo73Ys+ROvIdwiByp
YTvjdHrsqLvmq8MWIKzwaDCdul4jGTxFq/xqVINf3k3i+UA+3rWD/Zie2ne9+AVcZLsx2MJuwwWg
n9+YRU4RdHDFOBjyW1p96+77/2Lx4iVxylVxZNvyoRt66JojmeZZa8khwCUpNaqrFmj1x9Tt1beq
+yh7LiLFDDcliRatimzUfUVX3hbM/qLG7bWmN/1X9mRkT7WpPpxNv7ZC9vsw+d3s3st3H2RZi9G3
9YKg44uaf63UF2FvNxCi0699iP1myIIMtrGSt4GCengiwjdZumDhH9UEnRxOthxKHeHsMxK2rmWr
Y0MX01md8DdAmW4x3hf1BqIFVcHsYkDXBr5zB4bIPG2VdkENcgNJzkbhUt8XW+kUFLV+k9qN1Ewv
2bRnOW5eKm19MUrhZ9uAgYQFxUOul5DM8qDJ2MPkwmcAt4vyEW/vzbxhKjdOZkw5MlNHfV0Qg/MW
qdrXtahwDWZ+qrFa2LIPSBdmnEXzJMKyCSAwPxXoT+CL9um3ErSMdKhlJuSmfLIb+5gSaaXNSzR2
SthXYYfxxCotn9gJFdOsU2CM78YaXY3w+p1ZZfu1nD5VKAWM4wlgOBQbKDecRCPSOdvipGPKZyvB
Sn0ysgBYOUiZYOisFaGIlJsc7o+kxEICkvFll/F+npnY3DHUjFCEmjmmiVJ0EcdNueu2lgBdf2Nd
2yCMc+ESIcg05mFpO79t8Jj1RHIwrGJQvD89ZYt+HdvxIg23RhAGLHuNIGpieCihwCH76SMdWiNI
Uzaox02b4PXvZ9n8EXdM3xkiWs/jXfVc4egkzpZF9q07DV3/umg1ZZm7K+NrNqOXOwgTuD1DbC09
aZAfS5sVUrlEQjLDqixDhRlJD73R31ZsCHrmqmQomTQ4pVt8zEMbGRwMCkfSRqHS3R/Du4UArw/T
ipggpY7ErES5JqIN8PTUVF9Z/mXOYoGm+T0lrv2pWd+6XffLeHhagvZ1XuWHZ/nHuLAMsxD2IGwD
A8+S5VDXP1rLfrKt6VlvalxmVSQBi+6z+cyGH/kNHlO+uL6hzqvJhSEpIk7MmzIokV69W8snBg1M
PGpyijfrYreko+knnauyKXUvmSAEFtK5AK56zszpdWuhpNF41ch70zh+IS+8HM8N5RKhTLCKEQFS
KjrxsB+ZQC3bE6QpcScszY8rotiuDnYC7LYqjSZL59MeFpxbMlZjZFLVXpIE37r/y1Epq/r/OCsJ
6NVRQMuKCh/Aup+l/1To7jEq9VWAx+YRFVh9Q6nt904KqZfVT+s08orbdIrQQx9nrTi9DW6eN1GK
1yCDgYCguJM38sw09KGYHdyyzy/qXF2PBJS8x9XG7ixYaR7SEPGC3+lsN8ACLcfZoIAsh3M/5hf6
PoScFwFVsj11PQFajNAwC615TIE54WHKz+2JDTyMxwNsZ/PVwvXkgot3q7hxNQIREhDqs/TYlc7I
tc1BcCr4OuhOzFfCXJ2yYpv0Dti0XdnsJX6zbr71exET9oU//ZFc7dQK7XqKNJM4LZNus3l4b7bc
n+7BUieySZTYqyiGqOI/jjWuxrIwQlaaURJvUambEYSeI4qvY9INR5q7Rg7TVbD3KdE+UZVXDvxw
osxg7aWzo7Zva0YebzkGUrMGgghZwij5B5nasYO9puFLG8TgrqocLXEb6eTSJKTFWdHC5Z0Eqm+T
7ztsDwv7rw38/2HB8IAuOzSNNZTq+VAT3yXbF3NjW/0xflh8U5/iaGrOU95dJ8IY69S7z2lNW/YQ
InnGFQnypM3nlkAV6Tmd/FXJA0QUwSrtfvF9ToAiGWqgVnpgE6HABQ4tmvpbqIGR8zF5CtSN0mnN
Asxd/jA/MY922Dr7aYsmPPG2WcGOM7udVrCbc+ZQm6azAnQpsR3PYMdtuKpBh7veYX+kRozCl/o+
SBYzSGD4yTjivVS2j2XcnVqSCm0zO09pc571Cp9oBhZqPCdzf2YNHX+7u0uAV96/08CDUTDpN+6y
co9GZmYkPlECEw2aWO7AB63VRzMGlOY25LducXLxQyDpt1Q7mNzFfi5DFI21nb5JVv+1+K42pIER
C9KnDqPdsh2CDtOpJgF+yJwRVJJKtXdFFetIkLJ1SIUbgj48A96KCWGGWVH2oWgfIRF62gKOzLU4
eOHkmLonLZrDT7Dh5mu2Leihi1RjHo7F73+f6gGz2g6wWa7mPFwa2Hx0faXBYOdHVeHnTeiIiwm+
SuIujzJWkrF1dVIb2atNUe/JrNQmsob2sXZ5ALh42sI5mb0JLTVAvjR874qBBfYa6kweFcfOy6gk
M2mEVGeZ5XH3JldqBid+fGdjmaXyKS22SzeKi8x4TBBDeQfKkybC+/TKtQFupvftcYDLAodnecEm
zQL7sUikJ5b2j7tjxTlLwS2cFSvQx9FpzbekRUVQ+dMYe0LZfVWzUYuQrXbmdJl2DExFExVvXLkQ
NwldxnQRmex7HrIBKgYvb17QYm+xl2Gy7g1cmsWzogCGgiU/6gInLNZKbibeJ+Icu+NQG0c5qpbi
NavEa59nb2NC1SF3IKuwnR7AkIWNkoTqr8aN0f73ZoOwBOm17G7tgeAAIc8nyy1i3WHFj8suwOvo
00R7MqasDavtKOnozIeAl5mE3/Owdi4NoKc+LrGLYZHOzERD/PBT1lt+ORMcYAA16inJsluTXicQ
UwozJl06ZZW/+XpLbGLzWOpYx7LftyqDBaoExfTdXMnK0bh39vPaEK01GBi3JWe2XmljIbCF8Vk0
GSa31s+UzRd9oIP20ygIBRqYcqwCmaKwY8/IIE0dyjMk6tIrkSC3BUL6g62az1kBRil/h0TDEi/b
QACX6pEWn2ZXmny56n2rqvyshY1LvaCdJgXWmHyVi/ayC+tpZZ5c3MkqGAB0f+uI9Gof39JwEEQA
ReUps4tgaUi+3M+TTNosV18/y1HGVNa+nknxk2rxuK7yG9XJBs4ohYaVnhSZfzAWaASKgaU9DqpE
uuga1QR41rjtjon9LpmKU3VlMArVt3quLmnzDEYpqYWaERcprio8V0o2hpJWRCoai7qvD303HiU7
OZXddJpbOwLOofBw2UIZI11L0VCkZjglZpgBWJoKnpTKHIJJ7nxVTg6IDz7i+qdGnS8PJym4nwNk
lFF1zNz+y+QZlXmRB9KZ6v1oYOyCiuQoz509XhuteTRG66nR2xfswdseWiNvO3tujTLZ2fH96QTR
z/Hua4VBtCUgP7pkG3mUE7/eL08AmghSLpuBgHzxG+xN2T25vq2CGDgzp7v9vNbfYt2b4US43OoA
bvqh9Hcys8seEA4+Z0V76ILBHk/az9JoIvnCSMqCWmyRN1aQWLSlxtF47lxlJMoZQE9Gm8LA0TTG
J4xMpfGY7Kj4j4Zl4p0sTovOox9i+NCNJ2txHCV/XTdeJKc8EWRAJvweQJKg/05DriwuN5cYYcDu
MRb2945BvcGLkSDlH21vxlSf3QET3BO8U4DY6MdR5hW9b0gWSwqntEm7Z+7bgEBeneIyx+hglioQ
73hgg7Fug2ITgf6kp+YjSYQ3lCcEmHUn6gkSRsyBDgqvkWTuAbNGYwoL+oe8X6NSNg9wBgg6G46b
pBznOj7KNZzYQ0UC+2hF4zpdmGvoEUXH+5It778TRk1PUSg3hBZIRCAhVse5Q0qTMnpGsNsvfsHj
UeHE79mNHyWgF3k42FuQjLbfr6o3PSEZPmD/nZ76W18lnGJwYHpGUevgmX3sLcbsawm3Mpt+oSLq
drsU/0mTB/PdPyCQ2xEOWoks3NYmvAe67CRADQsdz3Qqh+dyzWgfwh6Zqg27j8evBRF6SWOIK8zL
B9mbEPYwohYV3D6EBZWhutu38Wiw6pQwwW1XQyovZqfiiTgV5B3LzyZmF6Kg4UEa8svOrJosm6P5
oFzuWOh7AMnCzrQiFpuHUSkWF/c3gYuZRyfgIYD5fV1oq20iN6Q+bNavtTa4uuVPnOEEO7F24lQb
MsSrojyWIAGSFEFQjZe6PKmaOAo8LAN5LlnV0KAYEUqrSP2GdqclbUiAMBoAgqUDyyy6RWdDYmL0
h4+7v+k2BnHdn2OzOYEw0xFpy5LiPIAz0BECYObXSIfCXW9PvUdlJHmqML1+RPYPNcFpLW6O6aA0
byUsRrh48f3gts6LhZP4QMkq/b68g+hhsC3Ry6nf1t5f1vmifN17DAajdSnuewVGitKxOdMTly9D
mbzKLUpIyJVzhS6DPMvpkOQLGTlOyl4PnaGsipdZ/2VZAOAIqJIK6bnR+2eSTO33eYWEFIhCurEn
uUGkgg/BVUU6o+DfY8FiUK/chsGRSkBBvg5OooPuoW4Ye8hTM5uqnVMT34GGw7gx3KnIPKikI9NS
gqXyOQ2rmVEzadw2eefs/9SbnjakCDHbwq/eIE4pUm+DPlRuElmTow8rska6EeUD6uKVG/6zeRyq
7ZjK9am8TxXVyZEJp10FJvEaTb/8XbLoAvXmqEGqgFe9p43X8cgr6VyLNPW3AyWBQW2gbFo0YUQW
IDNobI4wPpnTSGGnJlGjE/jaNtGCrUX4GkheyH+HvTFoRbnq19WPEaT2WLazGRZJ6hPEiotVYkbE
VYIuB6cAk6CgMNUDtAUaSZgSnJzL9BYPsUuJ7sZ9diR/XKAzIXm3Lfcw23lq5wwntain4ODnO0pm
cWIe006+yX86lQ1AxTO+5nnXlFGK8E9/Sjdq8/WVESddA/EneYCjIkgFRz7gVHuYApOa36DmV60p
VIcf9ly6Gr9omX7XrPGYM1+Ua2ZgyvdGcQdrvPUooBL0NRLblsEwjp263el1RzTR53gcLhRZLYCJ
6tfYDL6wd98cTV/ivmrI9Ya2FhjdubIoZn/NcheepWsJv51mB78flpubPTOaqRcfooTfk3ZjgPUU
79XFyKQbnRr1uRrW6fe7JgyWzwILfmuNx17VvXgVsBPGR+mjflE4t9MJnUiTIgQl3Jesj/wnz3MP
gMGkIKzKg4JCxWB6xWBfxjPMDu3yriEXujtxuwuwFrtCnKMxh5rFBQIQBYr63CWPQOseNE4Z8bBE
KPvZiMJziu+hswBEDu2i+sv8CoD+yKtpMvvjboIi8rJWVrBDpJt4BCig5Bo4Aun63I/Li6bPr5t8
tsDf2OtXIMdIulVczN83fSPaefOnN0Z7c7cGOWvjfQb0VB/xEUa7qTHm6KOCLFnJCobJ8jZoliY7
z4WEkvGRje+kahcJS6JaSZfxVJXtsZQvK6/uSt5PJwU23SGL+vIlJ72HqNn27Z4wCB/WN1bVN4VG
RDSGgoGHXJI/r+bH0n/MFHfdLkUTQteWQ2LTeiJGvD2bjsNmRU02RvZkhSsK/pr2QTyB4PDXGeUw
li5achw7esQi6oOi5eDYwahe1JhbtvY2eunOp/awKRtlhk/oAzzox76ZB4kxBySL8B3FI/VLNqsH
1BcutdUV0fqVfMREDNEUJHJ7htdnkaGJt+BUmYpfjRcRB6W0hB1mCwOZUkl9beBQqIV+qtarQP7e
O9tTKflyXnpIcaBvfJ3gAWO6J6udoNL60lM7paN1Ygy2tBoG9epanob4ZiwaZczBoto0jXfilq4I
5kC04DKBnAkTF2kZty4PStOHt+C/lYYVMFfv2uHSiu4mM+HAqhdNdyh0t2B8RC7bHBuuIVHCQqJD
ws6j9mBdWvSeh+ZNbsqbjC6te0HAHAypcmvz/0fYeSxHjl1b9IsQAW+mmUi49Ekyk6wJosiqgvce
X/8WNHqhiSLEULfE6qYB7j1m77XXWxR9Mtn0VxzYQ10TzUqVrGheOcyosqB2QsqdZN2d81Oe5O6S
6KQVQBDqQf81y0FCzNgUW+t5ACHjAPwE+l95WRH5RSv6o4bEUWD+KOMaE1wwWLZSfjbtyBOpYLzT
OU1itvGCt35PH6NZPBT1t5HLtzkk2j3bOSwNB40cGFRfWeoR6AGZ6yyYylmFrJ6t5jXCw6jJFD0W
Y5RRYgoID73e0edtnssdOHdfva0KSTUIdcccqe2lfM1pdMzUPJi+pkrD9Dzthd/5QA6PJ2r405u+
g9d6mtjMAJIYCyDQMYZEf4bLqta/KpVql3Y3x/Q3xbee1RDgmYOURE6DLDBnMwl9gKgFIlVzyZ1F
wSUAQk5NP8yroD/somgP3WT9frQ6F+6ynKNoPDdDe0YDi6EU7Rc7j+Q0IYbNC+AM07kZ5ZNisZk0
dqy2V6/BNVgafo2xTdVAFDREcsSyn7VigHsBZQjtwrJnaQT6uk+DNsSgkkaOfP2JIlbaoBMhGvF/
c7H9VQsFqIDdpZmzcs9kCkKG+leTJSBFjCAMJZ99WEAYcPoGBAjZL4cnxmZ3xACGWYYNRDiXfg89
fvicGBeOsrv85P9Y9LpsNK5xB+O+ZhBLO9yBuRAOdVk7A6LMFzXKZFAxnqxzo64OMmxmEBu6rXbD
6NDjUrFyUjCis6SPZ2ZaepT4hxqPta7b6jtuUGSKtfFlisMZ5i+kcm9mpCqrIau9nfxG8IZFoTps
JwQONbzpEWXgLIMyVPVTZ8e84hT15fix/VvDN+FsSaWXG6OnsWJkNvyb0BptsTUAEfjU9sgeDqIa
vaW/0Yu/GuTxfDr0k4OJxVPHvbuf4JWOzQ+mF5Nj8DSQhLcrMTLtlNK6Z636gOKDoy6d61eEoOhd
kEvPWH22F044SK/xcErbH/6z/iMNEfEoqXiAanYJmDL+aj9aiiuWmjuGiivwMR9EJXVkZ7KV3HLr
hY3MBSacu4BohRnSc49N3GMFva80wq/4nZXLwdRT57e+G1OGaYxR1ZvJm2Ixg1f4DOwHsSgxuXLi
RTypNeZwlZOsPaFu90Werg3QO5aPWljf4ow17t6Yu8OPhnC63DQ/+T2Nl1tRZ7ABxausx1feRQEI
EIWgowMTJRhEZYFR49EOOVcrttwI/1PrqGrTMQSiMUon7RxN2ZW9ychESB5QypCkgMlNI8UqW6AI
cAdxRYrSzsp5mFL6TPGQD9MJfOuQkhKSeQayU7MNkuWzrOcTOoBjQ0wSgkjK6ZBHsSOXFrNMBtch
Jf4nZsqDHqIhpZZ5QPeJu1Bm5Vw9eUKrnoUD3aThY2rcQd0VZwcpJyYIOleE7pVV2ZNy08yRtu2y
oWgqBs18KzWhJ5W8OnUHfUcmVA4yHCS+nYiXD/CNp2S4Nkl5VbHJjWtkI4x2MUG/G+OHySr8JH/S
NvdlfsNQuOsn4ynW5cukhJypWXqVR0i6iWZ/YN9fUBj3q5+rzGFIuY4jCoYKe3fnU0r7Y2Gx84gx
hRQMNeIgyVCsCW5jMM5bJg/8UfglqdeEuWUYL6yqR64+oMYhcw3SAub6HJ1hpQLlqSGAj63qY6Wu
N30CUVItUCgUMp0BcGG29giYz/mGtJvcouRLGJ7TlwHETVjYu5JP3lu+SNx8rNYw2Dk6T4O+uqGU
YDtXH/2h4xiS35AEfYRvwxd/IFfZ1vIIhhUBWYBCX/UhXxbyj9jSoaWrRuRwNfMLRk7d0Pso2X3o
Mj17Ruu+Qn2ei9MKHsaZODqwLqEMjPoAsiooM7Ta2OYIQJmbY4JRtFLZ1FXkg/G/S63zUlX05sTS
LLKtX0/d0ux5keOI3QkDnOWaka+RxPyG/01jif/kH6E9OD25//AqhSLHwoo0BRxztGwEfb4FDmWL
/OOOZqdvnBhfSTIZ15WcszZuXXomumTzlwRpZh03wdf4aCtsYmv/xAn0MBenUP9Rwvpofi48O4aB
fJp7IN+tVY1cKfNry/KKUCZzZqB9TT3BEO1IvmEadPd/zdIkpwRrZ4aegekor3XiVWBaf7T8oGcJ
qoOVM4TlbKR6nDOZs0CfTbftwBa+ljnzngoz5ShlGjSdMh/fLtQ2bCuL0y47TO5KckVTswIeBooK
PhpfvAUySiGAUSAfAlTHrm7XM78fEBOULpQgCuV65moEYVi/Q6cmncrqtUNjYyqYdTvuf89EPbSJ
/2OmQ2DFHRGPToKJoPyH8Nygp58v3KH36SdvEhvjcts6nCmoHZHkF04ks+Z+5rxjWSO9spNIwuLy
w9cNLgjKBFCdzML8OV86tN9S+11Zo51Xt9ma7mvxD9C4L2ZJ0AIEysmPgQkD+FE7YE+CFG3tcSab
3QHamKWS+cRILHtFJUI4xfLNn6jzEUCCw5/sAtxyuvAjZ60Nc8KL5pBq6rV0/ohroHRx8QaxUQRN
sf/Ko7vojE8zd3qEhDnIbHYh8kcZXpLIOOJQPx4QEzTCebI1Qls2hPkBtIL10Td7GL+taZBwLLqy
OXHBuIroq8ydJuSjOrFlyxFaIHy9SLian5K57y3zDS+CRUnI4ke09EDkq16xsiLPLRzYzDMOyd6N
odQUxa8KyMqwvgThkDeXMNc+tqxkzODJdEhucTL6PeVjS/WvQnboKAH3fSo5+Eelrfbz+Yfg8MXK
v08ZkWhpUK6HinKdldfKSEumVuajXT6HSvksGuUzUlG5H3K+NAkSk4Cecn4y2dU+SaHoiEdEfVOd
UnwqskIXvCe/2/yo0g8hWR7RgMhrM0ztZh4jkNZl6aKnfi8JRpEVYjcM0dcKRhvJjoFStjoC+Tk+
S9yYSFrIWcAsVaV/41iN+RWZwhF28HrJ1+tKSgjGe+aD1TXqZ9diHWOyjtFSPyP7nCSr9R+yl7o/
lfKEVWqn87jxfj8H4shmJtLKKf1tDYyn0+j8FZtcCISHsCrYQOydVPqlNfgrXx8FMkLSPcxoOI80
4bQqykSqZAvtxhrPfHNstm+5ZF0FQbquosep0yWjg2eHlYpv/aqpX5B7RCFFwvbK1jAWpzeMXruR
syhjdIFTDZA+1KaVZ2O7e37rvWu+zffN31qxt5PQkqEY2o818j6QDfJ1VCkhZZI+LfQ8sy8BnyY9
IOjX5FgzlEwQyhYx0R8yhb8j5LZp+LhLQvRIfdqTjLEjNG3YHQrSbmoT7Y78PnHoEsphnzgsSw0J
B2k366bPxUu4oDeNDL5WZIkMXEP2imy0UbBCVU8Amw8XU5cu01ruMwkvD+QfeauuZI529Ogt+9MF
6wfIYWpSwkepwgB6ddRMqy3L4KUzWwAvmUXuBjmouisE/2tb/8nihFSg00ISVx4p56UhQcdAJNrn
1HZ7kmz2IQAsKkc34jOFJj8Lyz7UUWSvvRuBSwPpEKXjbWiMe8WSgNzgk/5ZqqKNgxbxSmTjuXiD
9q5H+cnswqMQCduCHcJqfIzkOZgG3hbpihPnUMuSZzyJai5QloluyPxVqxnfr/cGWBbO6l1bIGjt
D22GETWOnRIRtz6sThdbziR84QzXmZr2OtiL3NFre77ECyc8M9+y8REgJqxNa2tj94BFHX1VinHU
LMEgA7/+SRtYlCgXwU93XteY57qz7mNv3evfStAIVhBFYZCZeqA0WpBn2E5XYhmhluit4Gej7CMW
3eIcaSFFuyIoSH2M8hnm8GUJG4q8XacOXMZqoHukqTOnS4oZiQ5PzDi4hgRXaHlK3OKEi+PFxdSX
RP5cs2pUP7JlfU5l8cKK91I2GLsleAVD4m7u3rY0+yWHv+EB0nbACzodjNfQUA625i/wzDWSKgbf
2D5BnIB2sTDB+5tQZvQyidInBFYhvHt6iD45qk1xAviNIJT4GM6RDH+UblD9Ru9p9YDxM2oi0vp9
Qgkf3tEToUo7dtJsV47MHLOpNVsnqWmXodHcMjzQdNUG2aOjUwywusqJSfpBotCOJ7fvkBhwSSHu
9lYSOLSGnSsx8nrsZtl0q6e/aBB9iUJW7qNHnIF4a3+lbAUvlIhKF+M5VX1D6oh2FLBqDTsKtXUg
JC8cArf3TBaWUl3yq/okrQylH2HWFMT9wssWX0jZ6iltdISwKkFb0MJ2IwnaM3+s5KpSfEPukAQw
/tyrHVsWm0GBdE9NNpGrp7GvTqvCt7aL76lDEg8hyPNdJDkpZLkHJgfT5kfLfZhnJZLGgzYm3mI3
GfuBaGLsXXsl0849j3M37sWJIFL4vOGSX3Mo0cLSnMw/+jqewvlTKsLrNEaXIX9E5r+cWoTqBZQG
ZQi0uOeABCOa1bPk9ru2hxfcLl6HiFocABZaNw5GQ52vkhLd6QseWQ24GBOe1b4oFg8TWoNeeI0d
qZssY6FI8ywsZIRqDAyUY24uRzAmxyFl9auAJAnJTu7JC6AUccA9e82tfJhK78cmX47kSaYt5ZPX
KKGLIctVifnW5p0OHjqb3YlBCRY1D0wEjq2DrpSBWPIySe0x194SdJ7AFoyUov38L1khFkhNYJVj
MBlrICvkCtS+bFFWj5UfIWafkNW5vS47G4ZFENFV9p0nRKotyN0jVPK7FVfHITsPSnjuZJr2yYWq
6ZDH+FqpDelFXTRpVv8uQ+eT3hItt+OTnYQMIkQXgOoOxR4aNEQ2bnyKJYaELIVlDaVDkGCasAX6
m0yyUNDVHLbMTbhT4K8xcA/gZB0QvbtmFmCZ1KBJp0wKBlXxGUYJ6vRa9ek19uVrVcTnTMD1cGQy
qIG10cJ/Yw6Mu2Q+U+1grxyMEHYiiq6UQqQbO2eomOL2mdsN2KxpB1W7/EUYkA4xocb2mlQyfa7l
mVXmg3UoiujaavlV7NtrreRXg34pHUEEYUON0qsgthdAvGeFn4Bqw8t0o4p1X0eTU6wOpkTCkr5q
jT4gh4E9UZ+9d8e+UQNJzwOcpzt5LZ07OP4lTA5Gb2PeUMgpDnrZXzigIfatza74oeKEQQWcTSSv
BIu+3VHpqCZv9WFUEfGXxnGowqAH06BCJsK3GcOVX/OgMuLALJEOjMNp1lHXtpHd5SC6yvWKu+OG
93JR3t5gKjC4gkJ83EJSG+wh/dSwJAe9CE5I3Ond6nZ8pPPortPoQq1Q64MXcjmLzBh3KR2kzg/M
QH2epew3RjpRVOidMvqaBP8S8Cx3rI8TnGsc8Zkd2bNZfqRZ/64WqCVp1otraioXgDK5ciYHkZnS
uAPNeOiK4aiUU7CoEwKQ1RtF3SOUK7OcqiV+Tg0gmpILMVA91ezijXNOBjhES/rln8TOhPVdhlAB
o4DjCpW30mtBM1aBwqtfOgZBvkazHhg6or1R0sOMVzch/kdOOrsHzM7McHqP4+Y9J2yjK280dwRS
9pRY5soSCWHJoRR6JwEMRAEWrbLbT7pr8FGxtslY12yDl5WVjVGx3H6HTlMm9SWNopNm7omLckBP
H7QFY0s0gIcUb5ZSXPntgjwqJJxzIxeLjhKTCnQuXerJbknPZlKe864753qH6hfun10mylmpjkKn
3UH6CW6Xpfe47W8ATii/psvaPbu29lYIHaBp4LpJ/gTNdHjDG7owV7EQ2wCGIMh7Im5HC9FWIG/L
eFdaFOyG2LDcBRrvNGvkjWHtyePqtaz8hGUDKzuLOZ3FV6mC8LKiSyUnlyjbJ9leNqTDkl6NlYNp
UAOLEhYMpvJY69Y3WSuZF2aCPnTTfh2OFJbBikg7NlDfp7EvzbWnp6ubFH4GUlnP3bgIaTlRdhmt
L9+L17zQHhU8l/sc6rrRn40JPRmqon5lNkDO6oKRQ68URx5S18gc0dhB0PLbAcOPRbHypzRhSVft
sagbAC/F/5J3y7gs/0u0KOmmhn1Mosk2VByY+DX/v2hxllt1GUIZzzFfUj7rB5oax+RLam1FJ4Sk
J1O0N/aJMd2yqCVxA/bmRFohoM6kx3BEdz5HvsolxGBrMeerLkGe8c2OwPH5UFlvEtxwDCd72lMj
hDOm/fASotPCsN+JJYqFhAFvDzTTEhDxyD8irIRPJfpI8CgjaIuvTb2vE7plBIeC8TvM/8b1vYun
y9A92AYHqd7cM9zmONX79CQITs7spInOdfzo/q2otXPTN7VNTj7z1SeBSnc75SqGwJdKswUfbWYR
1ZbMT5nMoZPJnomAIZmmLLwVy0GTDFdacaKRDMOmEOlUmLxqi9ir4aMgHkMBFI98fzcCwlfE5lLL
J+RBww4WNkHH3/ytyhyPMnk3K8Q7XpmargYjBPRQes3cAsM1lLKUKkvhIFPg/oKZ53vv+embzTcJ
wS3DXtIbm5rpJy6PcTxHwgkHiCbwuCg/9H+lMQO5A3+FQqCU/qK/id1iVc5xjseMLnczgHkLMbyl
QGg54E5bZd5vdjjEUUwPEBhHU7Er9jz8C7ohpGBdXMWsvJp9XblcMnRGqx7iPgO6rgLQTTkT4Ugz
wSyHeySQW4VlE4y8zc9+vZpb9CXtPmqEQWcuA8NEDnNXpiJccS/F7IFQ6PVGcpdaBu2OXv4dZxAT
ZJFyKZGKLvExosYX/2UDTnVb0Vr8mYNn8ZGyAVTD0etNKBszg/8abWoCiP5PmPgj/d8SqJAwhfz3
wGJWIzQAs0SukftwnrsFI9m5jmx22oSWERjbojyfURKnqT1B/sDEemhVBAykKqwzaiqJ9kE54grx
aYbMc8Xvp6Lp5RbzJ/ijtQm++ZWvEsyeY8rjvarhzeJvFWpV6cSeyBehAEYPheh5cWS9hhOUle+u
4CjsIOmB0EpafE6vvPmEFeZrhHoCriQOkhMAmo8V+jJx3fFxhFgKoh2PJpxit6XZ+dZIBpP09lYr
5WV7KiTG24Ns7gThDlwR0bNuoMp6jnCcu6E5KdJrzh8TXMQ2fQqleV9VmIfqBZnxIiwPWa3vwFYz
9ZQk0zEj6idDH7eKf9NW7+xM1E8jYTqEYITiPeNEEOIPI65O8/S2YjPVeHEq60LahYxYcAEPh7CH
nhggC2vj8EZEQQJYWyf2XjFdqKRAGSBiEkunRXbPT0HRj9IqncbPLHvrZCjpBU/0pQRQvPF10135
yegU1QK6h5vUMCdHEro0PK2LdBPwQY1MvuJ3cS5ti1/Tsi8W/JkfeeOr+SEvPzYcZD/cm8XOR9qb
i9kTFifuU5C54owY2ToyzM/6f3l5SpPbxLYyUfyFAXt/Y9TVLI8uEc+11t43yTlgV+beVd8EUWMw
jn6sGvOc8iBO0W9w6DFGa0j3p0j8tmLW8eRXEuNOs/VQgSvH6qvzWutZQkWLQtv4oqBwW1JerOSW
EEs2jgcNRCXKsD1YXZRKsz81JmMwR5LCYFqxV8wBi1oz7+iOFzue3iuNJrQ61DPhCeujaDAWkm6a
stbor33XuHnkhUjJeTWUzh/Cwq8s/FrDyGj8uSov5TaZ7/yWL1vRNC/ze1orb4P5LhakEwLQiSkg
QWvsVGwZYvaZyS2O9s3UcxtU4YKBfeW9ynV+J8pIGRse2h/Qb6mUuSNQdKyJjtHOzkTGGUFFLhq5
zHpT1y8SAzdIjonSQ5TxKe84jtay88qCn898WSTe2eUsDO9Sxg8vIlpmC1whTnogeUvltPqGQqKW
uqOsgod/Ri+DhHvlaVgK2NjPSPEjWD+j4EoiBGXp99p/qRMEqfaokw/SkzOBD0AkYpIx/8gXUod/
mnQfStIttv4aOEpwR/BP31QKxm5gFhPHT2jGE1KaW0ybuX3Hiryf8y/omwlfvDXf5hy0fxvoH1lK
w4OGmQeZ2RvxNIv5GgdwR7zf1BcycxtVfK8540W6U1aPs87m+8RSmF3QXdO+o/a7ZOGqd91F6gJq
HRjRxT0/GY29cHcg0T3Qgx4Gjan7M6sx5XMdm5A2suZnRo41kBFag0xhLZchLXhSpr5P1puFfldd
N/4v4Kjxt8qoykDuIbyZmoQj89yqOgEF5FZT0hFI2VpA09BnKM+M1Z+Ieyph3tMmj4nDo5iigxD+
HpGtR6BiGVcg8fww+e0jEByxVCnJoxi+1XQNCqiqkc67lr/qgXGS7kxDD5UHuNKBv5nlDMa0xwIL
4Fv0mbd5oLKPjxih/V0IXzcG0psRfOaFI5FKqKOYtpYXBMsYPZZA7DYznz078A5VyngqlT9pM1x4
jq4VB02hWACVlhuMHMmFxYzr4iMyZj9UFL+q/qJzG8bjNJP1Sm4iydCrypJTQE+VoJArArgqQYvk
kpDZDklYRJZHZYp+PU2Qn0AwGSWuDlwy1vfcngWSlqGXehLUGY11AxxbB96EXJqbNmImACky6pO4
aXgmVX5Khf5CsQFW797I2idaKthaM1M1EbG3weYTeUoInDCvTdJRE2ZV6SOmQjCLOzjnt7G1q7R1
RbFHh0xUG38YMW731D4RtU2LEMC8C0QCHxLwnpqEIKYdyd0mf9FMSfuV/ZqgRWdR39eY+SFNGgkr
JPzRvsV055W+sxDJFmt4CjXKcpLNhRzSi2xcVGL4pPw2gHkin6CpL1Zk8RPalX8KUfKi7djsvTzh
cqwOFLOHJdOd8U9kyTZYeVv/qytOnrHd6rpACFFwmr/yxHKSnWrcFIZ9CIswscKfKm5qhtu0nO7Q
F+8MOIdpsuvkK4sWMkDtRaAUEB6VINhqMXpwn2iN2WIXbobkMh1uwvxch+g4ddWxNHctW2cVBhEV
iGm53d/8TWBgsXTPWVYvU/JnBbgJ4VSOlmMozKxmpqOQ9GQ1VUeTo1eRGVPALDUuOg2z1oFYaExE
9bTl71DZ9Ri9fkbI3ORZnOGiPjp9cU5tDYFfAQoSFxUt4ZydJTU5T2N2tkrhhEwFGwLGP9I74QpY
ILAQ1IJOLfcwjAhXMC8Tkj5mQgvd8ZZzDEmOod+8L6vPUHjCP2WWkHq6VROgs3hJ+a0U57yMrqtc
XpE7DPKxfBsK7FbF99xIb/xqMncx5AuTxF6LTuAqq0wGoX8xDPnYNBloI/3aT+W1Ezx0IwheDxrV
rNkXDLF2UcW9T4kXYX7LamaaH9MyoOLQghARSTO+VwYcMvjMZEgSM7UwDDMxsZybitxPkOrLt9F3
u2Y4j1pARWG+Gwv4ARxuALYZQIAnGFi+kkk311yDXNbGObNO9UDYdLOZD9jLsaVRQieLrgAkOlq4
5KirZDR/gJeX+u3ZmyTFySyEr6IzJVDShY+hew5Iq2JGD/WfQnvXmq88gf1IBM4ffUYgpQi7X2I8
oqdGsCJT62LDRCYHkxPhYhUjlG92U2541YOrSB4YxAvk+fnQVnY801AEhbeNqpD5vPIrn1uU8T1c
0enFbokxqfPbd31SdoQjcUBZsDTeLLnZV/XRJCBT7Qhw/CzXV6MWJwX0Zs+hVvIMMm7K2DnE52L+
wLZzkMgkEsFzJuq7CvMbgD9PobeY+1iUXaBZrsB/k2Lgliy6YvZlteVDCCfI42IqyFCks1lZ9Kgi
p8WvVSbIBkuVdpAWUqNQaKEn2qKdVtppHFPavutJgEGC19fVySIbIWT1NCYPQ9nLAVPFkr2FyPGq
AlDe4B6cLI6R/hKwksyOxFVXixktShxMMRMNrFVrigo4hcQjnvOpOa+yei7qTRX2RHN8ihPpDGv2
oo3aBTcq/BUDz6muH7d6cushowtMnw+GQx993T5TYXzWi3CtijeC1z5klUUY+1jMSCczkFAjSYVx
LPEwLoT7UKL3xHNFBCVAfianZPwptKOBi1jBsVMTjGOimUYz0yD6i3ECtDgBSqwcGVnADQN6MjwY
/oXdX0hHrlbd59qymy7yTWB0lPcNxrs1u5KndJO1nEPjI/ndpdJdm9KHYbSP1Gofqhz0p7rzJ/zA
PzA08dP1b7Hlt6i7WBmBXwh5ZRC4GEehvEZyoKG6aAgQ2Gm7spvPRWFcqMUyVTi2knSaxy1JQz9v
ejigGJZ8KgZ2dk3hU28xGKx9dHDhlFBLZn6JU4TsCj5BJ9ldf1kNW0nwdIqVnSJV+5Tri/rLnOuA
RKGjSR8xM4/Nj9abYGm+ZHKnFrqXTPqVJjad8egmtQvpiVX5CLx8F1Ib9YR6KRRTokZtBUdxs1wW
kVeryF9PiyYdZgvuQH9NP3rjVNYfwh/cfWYzHuJzJBmnquF3HNnpLwnmQJ39IKIiMoIQSzuBqa1y
rJYRJTn2tIzzSywzN8L81X0ogvSegdZQsTem0qMc/Snco2e7GX9Gc71zb14LmXacROawxSlgy6J8
DpX5atFMRNSBK2pIlWSvtf61hhVaGrTLPUksglePbxME0ChT3/U6eagP3CbaKh4SADPpOByjtg9Y
+vv1z0DDnCM2kGfgj8aHScaaDoEEGlDV2vIdAXhEQ2Pws5UStmOidEqU6jybH3D8hMqmKxxpXzFl
zb6hCDCXRq+tGGA7BvLMOALLei5I7KFDXwqS6/KvSbfnbadJMyZsSwCUaRSIMntQYVIdEQl3MbEL
lQKzQC69PKNkfSloagVkhd0jioRLLSnX3F9LmQ2Z5TdP+liYr1n6LuM4oXzU8Gjhd4xU0W/4hITJ
Xdk+x1J7jrHdm9+4XpRovc8GbfhHOJO6lEJOPsfYYrpb+it7UyEfZDXkA9Y8fFMHFXeopl4UIEqZ
/qszxUt4YV8WDzd11q9IdjXmXrkmsEA4q6F0b8BEG+x0tAQ9/zZSGX/hSI3xOrXx7ElXkjkihqS7
dDqqKKViP0afsDoF9VbFHrhsZ/ccpVqQsqvNh8Ezrr0dooeTTqEYXyRWgGxnWOmKu/O0Rn7Iu7GM
qc8b4Zdp4vcavNeBfs3wyI6jMJ378Gg0M3WiHWp8PuLewjyq3eQKK06wTHSShIUk03G1DKlhEX6h
CptXJ/65sks9r5V0wUp468rsPos/xd2yLDz5IJuAhQ7N6KUsl0EChKqX8lE0use7xjugD08FCVo0
YF9b9hhNy/XEoC2O3hdD8PKKbWg4PSZhvWegnsWFBaZRBR1iNDFmlwFpww6tv7VWO8lCRDamjJjJ
DVhDu2L21O98oaA26xg17/vmuyPO3ZLks9AV1x6zkKbs1Cl3Kz4khZcvSl1fWR8dcbA90WsrPowV
v6gEB7nkQ+bOCoErYXCuqMYrKRiHhsmqQyWyfg8YN2Ldcmc+M74WhsaiesttrvaVKLpYhOECBr1T
auNhyxqcTlVxTL5XlR0lUamM2BsajeFP2D/D9dHAN+hGJ0pTOrTIg0jnQiGnLsnat7r9ZbFM5mJR
y4+1+iga12hyFxwW0CcErRrC3hnLBr5XzbYqpuo0rrH01MYjOSBTDpp7F/FCZUwXVf2IfUA03zID
jQrjJRaVEhN+LBIyft84JfyRtuHZ9xgyW21HlyIogpONvdszORyxiSm8ENFIBCW6dYRRlLC4JX05
kFcvjNvPkauXV3tosa/jRiCOg2VtKAbmhyUTr4i5pCXq184QW8sLPYStTkgLF9y7zLdlaXBIXTp1
g3pCCYdy4vMfuOU8uqZZiCdf4QAjUAbfvGac8jO9mzDvKAbIvTwJ6njqVAN6tGGLinxsx4NKlBik
SInDEVPgYMs5d3XkxlCL1ckdJJCtONsEnG2KIjt1jfKCAWoRA6ZDCChgjcs+VVANIod2F52mOnG2
Q7dlEalPzBb0g4wQi1GaysRUYLgzoLbiCsLLGLtaXBKWvKJsYSDSB7nCUHVxelQM8ZZBmVyJiNlV
9aXkH6luk0LUSSVKHHLCe5Q4EgkoFA/NWlzjd5s8eAExSRKRRVyezbY7F9W/mNYqE0ZPDN/E4WHp
foWmESupURTeZk2g1NbQzHTuoipuKuAON+odUd975lr6PZ5f4pAdCoP12rdp5Re5a0AH7heg86Si
mih305WV7COjbliN51zuQwSolqlSzu6WR9jdCuNLHwdHVPN70+tX6TYTUSQTlh4PVGWvTAueDLDB
VWg2fD0uzwTi6shmCNf9EGyu+8YhIoGQhBbj2mHCnLyCsOqH1Cmb2SmEyG0OJj/iNhL9wSSKZBzt
IfrKM8U9Sl8aW75UxCmHbrwnqYUY5X02jf4gqV4+xV7JkTCHmD7Ys/eRrUN3ukAsJsBAxpAA1BXF
huQhpwiGecFszQyF7wcRHvtSA1POlOOhaEAZ2pm0lycGl+U+VTERM7OZEOGmMVKEFznwR0VW/jM9
Mk5cbemelf+md5PsCUNb3zR+uH5ZJDWOja+0LWMRR7Dmg4HhROwTZ0ZuiF05Ls2zcS1P7LZ0awka
pEbkvPdxbuepQm7DB+IJNt6SD3JkTfNjOKZHeQsNiv6SAGt8IRVVX/RqTNwBqn9vWdrZDbUoz46O
lHZfxF86SRxgFXoGcgQwNOPfpKQjG5OLnZjva2/3MdBunWsGkSd2oMpK/dJ4PkeLqx36CTW5xJg3
Ysg+DZsS1V4QmyeHGSzrOGbXCU17eVlMR2EYNwG0SzK/E2gBRTZYgk6dThjkvi1PfSvu24U83S3K
jI0eyEe0YKiOCJuK2pEwt8HW0RG3uifyzkxNaKt4U+HzTyhLB5SlhNx5Si476yZx77EnvlkmDY9+
5K9MVMCCfMq5EUfygNP/QKq0Bg1064tkZHSleqp7k4IJtopgHGPspMJ5UH+rw4quA+utlV5RrbYN
4RrA+8P6IlbFBbLkBeGXSr4xLPogZpMm8Rz28M849vc6DtsqZhxwKSXxquN5vKsXjQKIsstrQp0b
h9vk97Db8uAKmH0ikYszFEzABmwv6PgPIeFE++r/SDqvHbmtdok+EQHmcNvNzI6TNTfEyJKYc+bT
n8X/AB7YsGVpppu99xeqVnGQl0bpmF2UTuZpHUCENPYevyi/hLcO/8GgsI7Imwigv2ApT4Q8dzsa
Y5SgU+53xKfGsyc+669i0pz4nZrbrG6QBHVuRFe6D2lh29J9sT4JnpIRZ0YiDoS1uhcsQ5MPk+pj
nFakVNNtHBtu6TkErCsFKluVjK+1NWzqFEQv5IKVm40p9Jy1rw260Dxp8GjsxBFB+z6KOKz5+jXF
sJi4GdbNBNltgpot/tbuX8Yr9CPS407xdQuJOjrBUrjkUo981zHVY9UDdcx4YC17WIwi8qXkQ9S9
tPw7hkT3PzYmMGr2CtZNlQ4uk2lMWSiGFkZvnCpmk9mx5JTYUEAuudhQbmXS3OTsbnDiI831LSON
rEGFQbaEipGF2GPrs3pElvBolEj2rD+zkkbLOIZNlNgYFSzpoQ7xXZTyu1xJZxPceCVh9Oiv7Vxe
+olxNnve3v0AaH5XmNqqQ6QQe6+cyzOPiGU3n6qphXrxJTVu4tpkCX4ktfkuTetbmiMuH+9d1DCY
r8yRU+CccQHlc20rK08K97tkIQ89QPQji/TNVSHN6PCldSP10BJ4xSvWWffQAwzSb2h5GUEeqR4m
9+1zSuWHkIiPouwerEeBePV35ukJciS9Ma56KlzUGwtD4yRcrD9JrjsJiShx7B3/Po012xwpARne
K54uAzDaA300CB/jRlnLyKyUS/GPgRAY+OX8sUpMUiA4rwhOEMv4Uyv5Am7dce2C5ajAMTXurnXf
KE44zdEjPiSaZxEZzz2vmkvbbxcU+nkMZyG+Ii28VaScCjIQwp/DpSBEAp5+geTe3nRbsY7at/JN
XmCXoBAZDAiZ20pBAKI+6DdumTELeWf+5SNPqTm/klJ/S1LDB/LlmjzDQBU6CcYO4QrVvr1VU8Yu
njbvpGD5UJvqa7Tea+tdh0Qtj/wk8bUp8F5gXmD/IwFUjeOXxBfb9cmjuM6MxkQfparF/FK4Spw6
TERrE8kfM4hdOSOddAlllDZILZqBcMDy6EHSRHio+KMr6aqaZ+Qc2rJ6Eoa+A5+nde1JpxXeqeZX
OxF1biTwR9x1oDXG2HRgyYxpeh/ijM6RtwijXC4gveTHqrJzuUVklOx2JX4XjXjJur+GyGeIwiNL
2HCxmtVevlIiDwRpR9+fX9QNzRZzgmYYT1s7XLdYvra9ee0F4TqjumpENnwnCQuNvCVYmnPQCDXS
4hMDXGbuBfPbuFxA+myexCY950fQWeEWF/yykbjfF0Sr0rAHpBOhOE/OUZFLzkxqOUMed0GyBPui
4l4sj3tR290apSk+SkbADsd9riWv3ai+mkv5llUENKtgYGWbth5lCsQTZ7WlyYv1LZqGISKuNoKI
HzU35nnKr9Y0vE3gGkunE+WUXngpjIDicBaymY33xhtEWk2+JCTM6Zx5NEgbgV+4iYYmnBFOlgyN
c/kywfPVJi+hxpGFJkIsir7rooP0ktDPxNG+pVSjvAJL1E6dKxQkU4Iy0nvjVqrFvZs6rFfD3Txg
OtdS+BFjk0dz+ShlzY+TAwzwXXUj88bcZ+CMJreNQL2HKtYSsliNF2VKrnWqMlYbw7uOS2Xw420K
rDT26A2MYYxcuUmCrU3CHvmbxUrQ7PRLFcbdX4todDKRu5uwmGdS4nb1X5N8bShm8nnwLDy2bKEZ
XZokjIluZYCHIb+e2fiMehER16IQGckQdZJ8jW2JqDC+Fie/RyTICNEoweaIhzlM9DRXrbkXFH/v
KAEUHFA5ZKXVnkQ/a2MENSvPcnzRZe5EWcOpD3V00UI1iSmUskDGwB5kIO2HmKkOPtQfzDYemM/B
idl+gAz2JAaETUNmjIQXXICHLz2w6p0tDl3EE0mfsFVsUUoYT6VTX5CqqBKsfzIv++ZXvqTULnsw
zM0va9m+enbKsTF+sJPe5VfNzcf5qdfyPYvmHTfFYouYQrB4xuIjk7D4oyQe0vE56AX5wRVasPE5
Z/mTSPmHtuYPRWO6PQMJ+LeniIN5GCZ8vwsKf8JIeQABz2/Eg1bG1wqz2Ijpz/sTyWf8SThi6MYk
6EsL7f9M+2/lmmfWQBF7p0p51pS/M5KEBbWUab2JZzNvI65dWU3Y8GTRJAphwgv2M8/Gs+M52v/n
9F9EoHKWeZH0vzuHU3Ehn/0pEnefWcj0Gf2W5VNh6gDphwLlHzLdhxljj2ybU98kcHyVy3Ij8CRY
e5Epz7/jLdbVhm8OlbZ1xubrmFvLHMJyWtynm+ItyLyTkaIfbNaGAJVZ6+2wYpOHcFs37ZaX3MJj
SBWBmZkwNBwJmuRpW8LbN9y1t4GVZQdks9uEaCNCRwWXtDKWbjTeAwyJJVp1GFGpQjCM+nL9qnCB
0EJ4hZ3tHylStQSpWoGvDZ/2mdDJDoR5NZ+LJDKZUQ5LBlnYLc3yJSRHqWrIRxxOiKpbjrwYRXWX
OieLyENsXSpfMHfZkePDxy8g8sDxSwIlZntW4xbRT6prKCkL6/5p8Nn610xmkAAfIKAp/d2ndVgP
Q5CYh+hGYkW/kKBEyCeBmXKS2zGZyfkJpmBkGOohK70IxnYlUUdo3Jmg9yJ+zu/dn4L1U4tPaFEs
G5G1LZ/2ZXAaIrhQyZl0QyRLGoH1wYGodueZXFaL5LMyPrCP8B1aVB9ygnOYWxwpuqREOJQa0JMI
W6vcnd+VeXLUz7Q9L0Ss6DHiS1v7a41lJL2TQY04dvXKfbMzRJG6r/3tdBI7v8n46ErQz7t1HT0S
JnHrWaKTbLBH4UGoeQ7MnDwfBo6bSLyS6pJtUa8vg2y8bOgjmrx4Jcs5K60wJjZuHC66wZoTDjpU
mkjQsossiVcpBSKPxW10RR0sO4glrf4tG5WnI48m2YJnvfTEN4M5lkLK1Y/F1Gp4iKOzUehiOU04
eHhM1Uxk6BSfZzMa29gpm5VdfwUtmjEX8kp4RXt5g4aI8be5kCKkKgsXL0JryBmIDk32ySAKnc6Q
zoqDqE02+0v/0h055AG/8kdBAb/sAMYmdAQpqqPI6AvbtHI3WUQHai2jKmtZXKOp3Y7PydaiudRr
x9r6cw6AaQZHBN+WMNKU/GBVgPo6GIySOl+aD6F6CZuViztQcivQtlAyHVXZAnFXg/aK+nkVlgt/
NHI2BmnEnC+uWlSu3k12o9hpMbNhv4yr6sfV5DcTp82p0T9alTI7sSLtnf1Sg/eDpsFPdMVWVQ36
5Ao6r7YXo7ALi45pgJic0O64LRqoUzpY/gKAN97/iBtnUuPA7Q23rIvUVo+wHl+0eL6wnmqrK8UE
ZA4wN2p7FeL6OiJ3rpncMHDNBQRgbXZB2ba1Tp9sXo7Sg+GmN1lgfWm4E8gshZ44C+r6HJ848fFk
3fGWPHnl9A3NzYYvOf1MJ/XaxeOdqcwsiFdNn1/49rJFfl8162MDiCRiJ2W8f691kHPFK0FqUjHc
jaR/oCj/R3qKNw+rVyGIFvOgt2Zn+Ufqbf2XrRjWQNZKKKhnhjs9priUaYX1M6nYkDsMKWQPXwUm
B3VVRNvZHpEnVB9N8zC2nlk1d2hOpLZ4hLLcEPsw0s4kpjYyKnXA4XqlPYVedjI2U4wTz5KQPdPi
nS6MarJOSQS9ZR3oWJn2FiDIsckfPgCRScA2pLq+5Svs2G0MquSZ0kJduyJodAsIiBJ8t2/DD1Wg
qg23qouvrAmvYideoOPs0IfIUsMIUpeXuQK5mTryWSNuAVNaI2hAWiJYGn3q6HPHU4Gnmq+qLBG9
capahmdaCCxYD0pMwdHOD6tNdx2gQGR8JFH8WeRIlztlt8Vhb+BHEWv2QcsUYtu/FsUQdD+qYcv8
xHrzN9EFr6gsT6JSo3htfoai8lgp2yX8PqqVMSSIyz7cdsxdtvzX9IEJU05YZlLTb9CB/lPZK7OZ
Yg5ZcJwYWATmsibNLrkCc7jwZ1JWx0X77AOWpMkl6W6EBN0Tv3hBJJ4/SI3XMjB7yZdalb5anqqb
Okx3EdvXf6amB7KBLF5zhhIYvXlVWum6peAOCEwiEdFdh4LdAtUiVhuJtZmV3thPlHH9AnzGFLHz
/IyBGNMBCXVwtZBmZJ0nqOBDe/jqs6uu9MpR/YsEwSsosmsXphkfOc1bcYnicxYIzJZyEQvqWboI
w1tGxRVkEQWdaQoQmvjY2GL7jzRX4gsErm0qI/KkzjW+0/RgRjSl37ASlsbkjKiBZFClmV2L57vD
cIjqOBpJdP/qALQU3zK60goM9Q6/ZUSNsfBrUhBayXsLxKA+dlzXuUyum1OUnwPijLLcH+NYP7p6
O17Qur1lSXarR+Srmd0uWTjsp+9FeO1uGS29pMFZkX2qZC6o3ud3OfTZwoBElGSDKXGN5HcmkdlG
PGvHmWRJqVOIDqnjDe/BTAVuoljJcHlK/ZvF3WnvJMOvSBr5KHTwE66gdfnhqYWqgTL9vPOmARIL
tmYIhiSmgWVmJsPGcoeRVSWqDjSvuRpxQhW+RdElMrrdc6TjNNgn8ypUSFna/1ZLhROc+zISpVqR
/Q1FzgSJsW8wmHw0mNBgjsl0QRUqli4FJAVguuOMYul+/LWRDbdTN7cBYDLSyG7Jzqjs3AjthV9Z
4ZsgnqXLNpoDfc7OVFQ2y5Ioq9poHovoO8XZktLZAvELFBE2F8ZVvJ6U6/E/IbMYh05IyWsQYqnS
uf2AMHGH5mRiwlMOuS+hS8oXydqUBq2zw07CvyAUd3BrY/mq7cYT4COvRzvCmg7g59MTZDW8ND7i
CSIDBc54Odh6eWrW8VJQsvMQgorS0Gah+cevSe05m+HEp1xHPoIma7WFKvXzXvOSmnP7VJlDaPU9
hDe9bN8rzXgz+/SN8N8wLd+pQ4FAPOd+fxRNfqctucqOkK5n80f5aqv8XPO68UndXpWjgRKyO63D
TROnG5FYV6OFj8H3tUjBtDvt24T5GZng0spha/DkTOJrpVOkLeNjH+xviT+l/gMp5mG4FTRvZF6S
a5QIyOr8dSDpQmuVh1n6sIiQnjOwdHru+jGh0+meJVyl/10KaYwMprupknJrwfIoX/E3K9OZ/wEW
noGNRLSVVrC1Q/Zcsa9nJUQQ6qzdFTV7NnP5UlnZKxSk1w44qL2JIGS25Q1v3RvfzETwoRFdd8x8
G0a+vr/2CCJiujXrhJxkDYC4BeBVer7HSflVbYVj7tRk2lvsDdUBQqLT7gLxvNXs8PP+yXLzSaoR
jLPcJnn6Lg7CTeVz2grmRWO0RNL5fNm62hWAaHQL43kQKmPO5oYlYG3hNC7PQ8flkHxuYwFtb4TZ
dANPkHRQ/jUdWc0/wazeG9V4EyCTIRilhyYD2RN4lK7T4AriI+YKmLxB+dX9rCwAp/hijLJD2hKx
Qyf+ozGxuXfzUnpDhQ6sB9+q6Cd+h7yuazxQCRYhxwIHxUL8EKikvdDOIwfFxkFREnJmUb6k9dkE
1CFp6Hj6V9JBC8sBDURoDImrgwOOCCwUK7N8s3eTzTXVTeWUQhg3CUB2VoHNXemHO+i9ca2j9IGi
5Q4siuyJh3yGmzmW4ssMU1oBm2vdFcm4G7JxF5U31fjSU+OSkIta8p1vcor2snzOlnHXO/FmJOUp
76juZEL9BG8hGKYfUGSH6byGVbqHeIvBrVj4MNd7NaQPO23qR8oHRii+03JGQjY+lF24M6Az6pe0
nZ99uz+sWvR1SBxE4/GS419yCV12aw5Uc/2ZLMQjnKk9F0hVrZy1NBGJ+x0LJZTgL1jEKIzWkLs8
bCRSELycGDSWgDWg7moPZFYi6ySGG17iL+E1YYyxDd3dyBccEhUn1WBJ9zIV7+bagR82brR8F4O3
e525SkxfkxgikvZwkNImvD4qZhUhi3qLU7DDathTS+ghNxufLXAV9QFcIMGU6h3MrMNQGy8zo5XQ
IlQFud9Z60mjOsTOZrQBkQCrcuEBuwCs48yduasY7TU/GdRkrS+ijitA0ZTQAvw8wL9hompxFzAs
CyQ0gyRWzS+Zj5VZvFSdHO2jDxkC2TcaJ5Tv+PqpY7CpGmf9TDO4ae5CI/V7fNtF+TU2rbtMn0Ae
YnsT5pOr4Q9m8JaUrqaqjo4arlMLx3L3CjZCdWeQW2HTIMRpZmN8YnlG2rPZHGQuwHm9Ow34vVv5
rPc/Wpf7Jo99jyVLUQO5bnEsEZ9Sl9HaIwg84XGHWeBpp55V0xn9OotadhEGBo0v9Mll972tu6PO
2MIwURv1O4ZlvF+ps2+D3ZLRyeQeJIgz4M7MMtPNGd3KiIPa/wjY9WsOYHQzkKv2SnyX8ScNwCdx
kDbITbFbBnEFYlsgW/l3gYcUxhYx4KwgeDtjqjh6RE8RrvVuHI+jmhuXFTlTs2qR0jOQy7qwp7cS
OjZTFQLxyUKvBAs4DWRmVhnhw2YvMBpcLghOOvm65t2tGuLb8L4YMZ6IMmr6JtKsNsrZN8qOBcrA
mPn6TpSoFUlXTxFgC2R1MR8vu8IrXwcasYQ37FJKJ7188AKOpXpl1jCxy9rYGeWRaYLYB8G8kbf0
W/uEEf1M5exlr66trL3OSvXGVoIKCnnYJz/ZS49PuGPUjXF7HW86hjtaebm/qYQRRl2K9KAYrwuK
fgHLF1sGSE5ZD/BxmL2GOR3zYp6LwCjjO0Yr8PceKuXifd3nQCR1pKl/pmGxi37wtZv5JxNWTsLf
MWqIJtN9aX3R6CZlhS0w1sbJyXvAHWXqeqRAYZrNYphZ5JyV0FygCJ6y5ZPEN2dfNOckobPGgjed
jbPag0Vs08vIOKO7rlAF1dknKA3C4t00tweiiK4Q/JHpTbJ3wTAuPASeKtkpn0Ncek6MUWRtbumP
+apuNyZlOR2O+d5bt1gCZ7DY/EnjlAQ8YQfc/xavrXNwCYTxKBROuBora7pQQGkwfR7b14K1aXSs
awVoMKf1aZmtWgAKCGzmjSxvKZozDRaM/glQp/6JiwnbDnp6gB4x7pv/TEbiuejDGEcL/w4WU8uD
Cu02FIJRxwdNo6DwZdIGsIKim0rRRVspHAKpsTW9DXENknWZsnmXdOleiewlJNhH7couQ3YlhISY
sUAlCE+CjeyEIw2UHOQRL5YvwoEkxpUv2XkKiU54DGMo/0cZ/FHhdYlhHHQ6YToqPdxTGM2w50rv
ivdl6YhhoG0/bkloyZNQeF18OistRfpW+ZlgUJx0yDp8pf9j0UAA8A60DwufUSXf2Vje8pz03wzA
UpKfd5hcp7UbglqWmPZAcbbo65MTalU0S1zZstMS3PCeKow9pE9ZXAENnkopZCzXw6XLe4Gd4F9c
wErLuSITXPlFfDYUUmjYZkC+wtOc8xfJGl/K+CaYJdFA9mLH4xQuQx82+J1AGuQv+p6/0LsupEnI
3bVMsmu2bTQ7bElIWQNVHfUJ2fB/UlzK8/BHTvqoEZswp+DI5te1A8ypB8tWXYdtvWkLfJHiGlfZ
c+x+6vVXtlQ2nn+fRF2/10VfHc7zj872JxZazwpF2c4kFfYPub8GdxTut0lhKBYzOYGxyKTEdFWX
pkcePzRL4FOHS4pG1EJ2fq7ZP80gtPSoqoQAC/0ASwphIFuX1DkIIgZf/NAZ+IiaMURjVe8CkmAq
F632dU0GXsTthY0Mt+hY3ljJVHYmK6wO64eMSiSfrmq5UbOCuAkLXGDMSXzIN3yscYExlwkWCNv7
/j1VtE/0VzSwkp6EdOSm2qPyj6MfqGMWy6jkAXVGZY+QiLfpMsmIXqRbTqtvmemtYBNpceGtwmuf
AIsbWiCSqo84ydeIwcAX7mhnlH39Wr4wzuQRVvrTpzakX00FyB6tAi6YmLpWe7Yn0KibfoUdg9tb
K9qAF0U/aaJ2X9vyMdftQyCNRlV4jQcwLVP4Cx/Vgq6lAolDiLylWkGt64G6fca59GbEtyMXkQV5
0KJCawfVnwIVUVNuK91j0Vn7ZCdHwKGLj69C2nUA1XwB4I8OT3P/x+5sI7GaiPJAn/k7owRu/pEa
lk0RLkbpOsbxOSkRE2jqNZP7C8LFuERHTQxSfZV5YanOSDu30umFKKNnWrVPYfhPMsFg2ZaASOHU
venyGHSj4KP98/sEXC74BJxDGqiy1N5fJDBBFAa4+aDRrtMfjI6QbXRbZ1HeoYY8rynq8dlwZ9bU
FXl9GBgKeWEtRuI9/DIWAMhdFGQOAvkT1kTbuAH3JFOIvSkzavN1Yg9GUMyyMpArz/kHOy3qxcTJ
JS9Ten8Bj72Dx245QYfetkRvAV/GoAre/NnSqnPFedrRp0r0qZUBGapsAQ/xQ60jFu85+IVIRTgC
QHmhKB2St1lBrg2yogLnsjUx6YpCxDaF+8yI9kKOphT3sOzpXxugZjz+SKokOXS09o9BHSys6Zfl
YcKRn2g/gyVNbhVve7u9aJP2hBMCvMjCcrnZjMb92/6xMkwZPkGcKP96XMIbEAHmiWxvm/ySt7Tf
IbGNX7JrDcmngnsG5TJpeAC9eeeKwORlcYhCmliFLLl9jwW2Xr0e1IsVqgPy4iRna2Bd1fSfBvEa
AIMJkljyp7/LPlyUWb0UBh9qLbdnLbseni2ThrFxJ4IpWsu3dFJeWL/Fjqq9EaVk3U0RjX5FzLLX
dcut5N0q8ZSu28TDXN5i/D1ihcZbRTikKBe097KVhLSjqUFc8SSwLuv8ehnsqXldElSxvcqajYVz
tAZjzjpcWRBC0cWjE0m6s4BSe0vpvo+0jnxFbwvE5wcvd88/4KePvq6aWH1kpnRvrffiGE/zrfGF
dTLS+EDnVKYf1gmcpvXFHjGnspgqzN7U5MyDxsAgnJS+YJtlQu3Hqwls4AiiQn4BMvmYZVZowBd5
g5WtR2THFtYctg1OSQnaUPN3+LiWZsu4jjSj8Pinna8UwwRzIG9zcmha4o5Ou8QZ1XiqirenqQDC
xi6aiW74j+mAWKTPbGofemmgm3fiWWMfRAm9Egg3vKQAuA2EI3APyXB6OYQeO0NyJExpbzKwpO0v
/7FiDXhInsJR3u73NMNGasaPJIOGiaBtCFsL55TevhhMDvfxa5utJ+PQmullH0wfO5eToJkX0Vgw
qRDX+FDgs2HxIDPh3HU9BMaYwvy0zarPyehLUu2RRYt98ERoVcVHp3uJSxQb/Yb/KPH6mP5lUrx4
K/xCArYVTpgeBGyEaoZGfk0/Y8A4qRG2rD4aSkMzJmEamU09eaXM7Q/ZIp4SryIJdI0jYDzrwXZF
urRtV0NdrtvUX9fIwjA94vnpC787+kiclyL4Iy29C2evOgyRPepGxcSuvEIePEkCbrGaKQawcbx6
DhTeGF3u8Bdj8AdnbvFmtkpQ28Mz6Zgtn8ccF5OM2rSQPcJlfaXtfUFSveo71w2/NowToltGASdX
0as3zTTfmvOsVpG4Ik4vxghZH9E31Abv7VRgjdLCmVVKj0YT901avcYExBNexUf69jeFY4jj+NKh
RZdFyKN9fIRXLRgXl4eF51sKR4LipDPDN+3CQdL++g1PL60JEGsZIP43nAs5Phcl0R/xdzykV61F
ArE1D2WWn73u9ctnpkW7JJ8WeiKBVbkiBGNfBkyUeroVaDv9HMlph89pI+8XkYCleRYiX5BCY7G+
NAnkb/J020WNlEqKgI/coabX4I3E5WNQiMT6PaDb1XgbOmXxUhYY65h45kKN3wAYtDL340/VEECw
ega23ZYkp/9HgwMW9NBT+I20Bgk3QtqzAQL+nmJljm/WK3uepYtGu+NUxA8UyGIeSiV7cFYPzvRP
+i9BxADEZUmuA8thiwihjQihFh0Jx7cC5WqRzKjjRJjYEUFXinDJgFc/as4PtYLYjsiALOOwpHfN
fxXCcCvQyuKJjTYCFzPUS1AKo7Y0L4VW3KptvBdOfWynbso4Oqmsnhnc9NORFTo9lsx8dGnxrJIC
M33+xCmxq6SHaYwN/RKxy36bF+IdYLVLLIXr11FWolFfSB6SA+kr1vmZHGNTbENGGYDOsJW8GdRH
ebBV8QTlhzTjcTiDYo+zEgYH8fHPpJYeuU4NVI72Vv8Va8nRUpbLYhexw4R3ZHRXceGhHzN/mjKf
bTn/DewDgfftA+/1g+gJBM0no5nPBAAdWRTPrmLyb5C0baEs0EmSSkW/ymt3JzK6vFT/OHrilVqV
NrlA9rtIv+qlvyS3nBAfYudaYiokj/CBiITqyEzkaOlw6qBolBGkC6VrUEp1jYDK1+lBjRUvxcuk
ALTaxEiQ6gh2VUic1cyOYRQvLj6Z4fClhsUoRykv1wJd5qjcduarWHga9pgZpBVsACW4u1ipbUxW
oUibAUPMXUCDLWwlXsR4vpIP+oK753/DI8jo/zS4YPPCjM/RG/GGMvG6Mh47yO2iBYCbSNrrFTts
datuRLxGzA3PxLaeK3idijvkS5j4g2TcrB27emNcsoGftU/4xLbOshFfk61hWylRTQ1YhPHiyDJl
0AsXEuvzSn2b8pWtE1HJCGxWIKFxHRBo7GdUqSyM/5fMsvX/mgGdoPt7zAvyN2L8TAcen7AHLDVJ
MFpzgG0dFCCu/W5Gj66Gwp5HmtBSsWxRc0bu7HekvHVt8mXNarAzHtUQ4dFT2My9uZUXX8aK3mIf
TCCZglQ1a2qE4Zbj2LFTzJ5mlUG4o3M+gG5/h3O7Cq7KHGp7ii35XoIetdww+sJhskinjmJpgUdV
GOx0DNQ7RrRx86Vtft6kPAAVD1DwwnLkNExgbEjcMfn4tiTu7Gijeh5PmZ2bSUOxogg3Tij6ama1
DVVKBeRe6G59jMFkLa9KPV8kiXAf4dAIGeKnqei2mCHA56raRgHjnuybyxQopNjo3Y9uwqk8mxKU
bys7+jmGOWIgRQNxFMZr9674xDn6RGYEdUZQ1fJLFb9MughlQU3OBW7UhrvAPC3a2h0WyUHStk5I
rSyCP/ioSvutQoHVC2O08oxW5MEec4izNsls4479gewakHoHvedyKlx0Qgav4kDVTsDJMo2+xnRM
sjfclbFyqXzZMYXYXQvYP8YrAdXbKId99U7I6dIFYyUHKyhQVWnDfFrDtTnNTClkiiQe/+ZHx6XI
jlSmDSvfekmxBeUjR7C0WqgTWfKteB6ZF0eUKJbxNirtK4P2x8RDYN4Nd5pSr59nFy+5WzH3q+0u
ZAcWmDKK6PmOVg04Q0pUBSS+QBON4A2T0eC3BGCUbk2Eqt6s1NkHYYYK4ZksykUTxLd+Rt0yTW9H
IAebCnMuOTTbqyLekqZ8yh/toRuBA5CnhBdAfVAUUm6ZVMsaKaMpajLxkjdocavc0RnCEDzkJIQX
52vpTihE5V10yUUXfmW8z2qOLAgzsnaP+y1cc7YMe3zfP8Vm9pt35md7P3xVKJ71xdMl8ewi20Lk
+iOsFLeSdpFq8/Ib6D1BycNA2oe5O78tINHmyMqbse1YXDqtv1byfOu+h6R9aUryFFd+X8uTE6A5
pvkis25WMfR3THQWJjopl1SPD2RGGc3pjJeMAJb/dNZmwl2zyKgj588sE3eCFFvsPUDe3V0rImNg
Tk5OS0Kn/KrOmZP0C/OM8o0wiVewkE5Wr89JeXYT6V0om5RSZOTKuOmhGEBBLZ3l+88sQaRjz9q0
c6AKm98vxrHr8wcGhpTuOR3iVbK7Ea70fAGXfYpWoplVO5LWW5J3p00bL4S2MeJgsuXSWlae3dul
CIecKF55baMsQ3KCpHUgUEdFK1zpkThb0faJBjytg4EvqEj9Zt7TFPuekd6TAuyYn3uwtGyDnKW+
L166xt5G+ID4Gaql9BWcP83OZ6WD0B2TByCE8mBG1QmwqJbc4aI46VK/FB8KyloX+lgdlWB+XXvV
mXBKm5fCQm15sRFjKft67S9fU7KHs82ikRoZG1lYcdh30hUruEvjkLC+UzrG2QDSNLp0LTuxSsY3
ZsHCTOU1LJTK2cb/5I9D22fsAxKbA47Tu0QwwNOpcKOyVO2OlEo+k685K7YEKlmjwUTv/icMp0py
v3p7zcgy6pGXE7KiTl4x6F4lkMOB122mdaWR8Y1uuyA1pOnRApSm+o60Jn/X6AUHiht90KKB4sbk
uG24Ekw9KHd2oxkJfegPDfSH5cQ8A6KvZCHUwqTMVpbZ92rVONo7F2NXNDxXCv4F2mJbrYjocC9k
d0nSCCaablqe3AhMuPKyDB8I+oN2rm+7hXqzM6KiW3AEcLSusP12bPzyRTpx2pfY5YsO4vKG25Iw
IIuzBHJgZhClYzw2VfQkHwGAjtlwFK8jMaNQWbyita7p665hApsxma0qe1O0dNC/dzxLRqzbTRKW
teDiYVfy3ulmTLGMM8WopdrvyUEwcOpkCgs1Gx3zn/yzOBO1duR7O3OdAo8izVUii+ekfY/iEBZE
C85Mz0iA7fgtV11gPv7TxprToKVXqKmYbI3gT7MilAbui0Zj4GYE4ysCX67ftu+eXZO9lnZ7b0Gb
tkOBU4PGwQKauf1BinX+grgJ71L/zNbps1VF+Gjbu7vbyliy8mJZKyZOO3+5xcFjfJGdnrCW/s/U
5nfS0G1jZp4eqD+KdkiCGaww+a1Qc3Sn79ZSaY/wQ9Fs53p6qXo+fbjrpkIKBnQYMBXO8Qg9paVt
P0PuKx3ETFpCCAuLJrjzSRuj9ETcrgGDKgN5mAJwYC2oEVmfw2Njh2jSxCAi/B9L57XkqJZ22yci
Am9uJYQRIJ+m6oYot/He8/T/UJ9zkdE7umtXZyphrc/MOWZzWZnYLSfhmvYEWNPbXaA71FJkMe7T
OwwzAimZSh4VD+tgfVsH/mj3qshBwXBBZnfWCRcFiULZtt7Y/dhRYq4GEXV8svzAbPRAPPaSY8W5
s1LTgZVISxLNstXtJczH+uIVpwkXQIcLQMo6ZI+Y+hfOYNtaCS+OTSdl17GDI9VxOCpYi5lGuA0u
R13ImK1jrhT+Mc52Yn9NtjsqilsdKw4gp6Mgi5d+WaL5bXqj4wbd0JLkhHC3J4cpQc8WY+5Y3/9f
NTm8VTuf51SwF6RDWt0erI5CFWM8O9usCXWUTit2MchoUAYW1g+KmDzNdXvNvUVgFStKtuV1/Esk
83zmPN8IUR3eIaqYdfJXwx+Q5uxrkhjoy95IHJfyV4SRI5sVG3giGs0TKIRTIU2416xTxcOZmpH4
hs4Ri/5O0qoB6MHJI9ymwSsDpGITIiUxD7vyJ+4f8UcMoRazHrs8nNl/M8tiZ5zbHaNfghVcY4oU
sLQr8OnynWbW4ODMJFt7Yfe0x0xE5Q6qRJhpLuxMVNyE4G8TZM1hg1fAP901lelK3x2seLSB/JBy
mjTEY4zvfBsGg1B9uES7jvmJ4tREGcz4nNc/IO3cd94dI3JvXTSPPPWJdwkwQdJijkCsHm8I1FHo
CQhMRCCtFVhKtOqQydxJBsEMoAHL3EJmtPanteZPBsjz1lxJYqoX9ZHeWOfLG2chw+adg/UtxC6/
BBjkw1s81GkuJZ2rHqWOC6WguYCf0uf2Bom+CzBOMRF9qACFoPzA8EatziNUnSwPrWy24y6ys/Kf
Ub8W5A7giO2hvpRYJJmMO1hnM8W8zd/QQpjIyC7RV0ELQWFemeEkUyQ0ZqQRx7NozsD8xvrX8waX
71I1AJBYcPeWbcpd24Lw+oTCgpku296yG9TRo7vAFHKKQ4rKbiERoPZXGF4NIbywQ8n2TpEO+5ba
MxQluHAjujuVAzhyMa83d97EndfQ4OAbbRiw6+jlqnQjqoYMXUs8TDzDW05n0IFhI0NuISs8G872
sWsFJ+dtSnixhOxPjbEW4XcOsQNXrFgxUsAHjq908KQf2bz5E5liom3E800T+tuO3YeEMGB0RmiF
RBHux7evit3NnPlxQUhaNx1RkAv5gCHhJaRPvd9uixTf659p9bZdJ4+m2x9x9Z2JKwrLlBakirKr
gFQOg7t93HFdm7LhGfhj881pTCJFfGxZgnRriu6GYTL/wOTZc9AudyW3J/WaR970nj+VrSuQmz4n
UP8xPBaYPKE+IcyyTsXvhWddqsCpYtpTDAsKOJhXafJ1kh/zUgy2Fpk4jG1yKEa/kJuIqx90c+9Z
rFEEkBlMAP3swkyBWHqyCClIZBIhBALtkTKAJALux1duerGkMeyr/qcOWAzBFVpY7oXIOSEf5wxN
qy4EGbERaRKpFaot1JEGU395jm3LWI4aU38xVSJDWaM4bjibDqasRyhYiUhkH1MEMsMCnRAba1eC
CIMif0GZMo4evRU2X4KWQGX1kI+TrTVchNjJ6XDAeZCg2jB8OCMYyRfwx8oV5cpNFJY7zhiMJIPi
dBZRI/IPNFDAJYjLULZXH9KZtCIGUDCjFfcFav4w75swGQ5AeQmIGWXGHCywLJQTP5fPhTH5e3jb
yW63QTVMebnf+58Bap1uc3lqaahCfFnaHcOq5pt57Blj6g2Em5H8pMzY/8Ga416bHCKrtzZKaBuy
WAskSNGa/eauNVx9KIFXoQIrRfQBAdcGarQcZhYCyulqhRnr3eFq/637Hs00VmUO5Gz+jCW+Z9Sv
9env4Jmpw7wOhJwFTXQRcr8bFs88SrfEfHum2FPJUmS8NbPWGzwQlWpC1TvdyL39IF+d8KiYfKYK
vGKGAUjiTISxwmbubdchL4YyEMVHzOKDecr7P95vc43eThU33mpIzvjSSnSXotzicDBufTbcxlQF
LgtXKdXoBy3SSO1lr9AO4aogVKAWG2jPqO3Gf1jvDr1Ru2WDBCLIEKuKEAZ6CAONhNky/muy28mF
P5Cxzsx12c3bsERjp2cQvUO37upL3BHbQpZCymHbAjca1/H6nIhwQkt9Uj7GnKE/d1cJqQddFFlY
vCunnst8WUqnPaI0ahmLWf0lv8O6A9ueRZ5MWWhu4fpm2GAQbD/I6YDmJNRSIMQoNeUpiB/jWESd
YoTq/lumIqQBDdSlwpSH+VtCrqj6/ZL5ZNYuU2E3J+1lJuQecIFVpALJES8v9sUC5ZKOzo3IHOMa
RyLu1xbDiVrJD/MuPPdxO5ZYF9pw7TdCz7PLrqgRrs3IpIxKL5Om+4UUiVjTUH+gHEblVyOhlzEG
wtpqEmJsnT0EZXcWheQ8+4gHaGu7w/V3K2EmXFRvuQwHFc3ZQtj3JpKoxgrkuj7fLaeS/BwbAnu0
nPV3xQGKCD2nmBQ/eYcY8uFI3v2UJIW4U04pTnn4NtVS8XNE0ztjQ2SbZ0EeQmK9o+6lsJzX/GFq
tKly+SDz5+7YFnJWbPT9fBBG4y6V/d2sIDGmJyrOqLsk3v+0u53lQgA0aRhvEs3OdJlwvCDVYYIt
5i99ItoiWBr4NaN4ou3JXBhl6t8p+4El6YrD91rtNZopu1kl37oxjj/rUOFFbJgS3uQUXkhVIbwA
s7srhwUZgeJDw8/+J2WuqNxDfaNIIg9tn156UYIHlk5jbTkFll/lqf6kPe1OuJjBS03eOJiPQpBf
61J9zrb1NEfrmlwKHfEQkTAlSJhBDLRYD6B+8byJxxQMhlSod0BFyM0hpkLm7LjHNPgISC9m46T1
Cwrc1M0YaRNK7WS/J5wcQ9gnTYB9u0ONQoth58exTsN1vciT5YM8O5eqDoxNCe35mz1iyNiiqIZg
xw9XLtrlezlXyENWZGagufpOuAJnvaFTk62dgqCJeDOqX8JTqRoGkWyfJAUNlEZW576WJ1ZeBHn2
1l1VEgIyMWc0h+aXoeFl/Eweg8n+tBGfGm4di4mcwFaW/ELWmegAtSnkyMg+8wF1jQwwMF5uqlnc
+xq0k6QH+Eb+gUiUf2r2yBEG4u4oFLGbF6YnEOcmXXsKgDfRqNVMvln0XZ8QB+ICzn6eM1VujhM1
yDsmPbmsTj1ql10OZeNYCdvpczlLVuPNI1Oi3m/JV8MRDqPz+NeggG2odDtwtDpem+2d6z3hpuff
iiXjZJchOQqEV6HlGST8y5RuEurkSVFv3dY+3uOAit3xsCTUMCgJRzmEBIXRGvg7wgq9hnlOEmNO
+JX2XG9L2XkTtYfAeLM5fdpBtSeOUL9M6g+FwAWOWXer8QvOm8dS1LcGFOx4UA7Jpl0xZMoiN9t4
XphwEwuM8JLVLr153bKb5JfzzqicNIWI6OXSrHj9/ktAjisgjZORqF3dHxlbYp1P1vA3OBzmFdKf
PEMCqmEay1z6G9pIok0Vw0WHLWRkD8KmZHdc2cXyqd3+g3b7sScCO1lc+KZEWluiB7ICjWwn8gLZ
9Q4/hvovVHSTwiLz2upqD2e5B5AlsaOLB08dE1+sFlZ84YbQcUTo2FId8Nbo6gcYngPl7WQcybA9
ieJxps0WZed9eT6EfXrK2wM7WgjTix7c0jOyQiWmhuhnHZkfmTND5mpZ9KMwuFgpcWDBXYzBHrBT
hnm0zmiLufDabnUn5h4a0nKL4saqf3wXn7q4uSX8LnKpAB+Unkniaqn37OJyO9f+yhW6KJ30WdI8
GvFUZ4Q4HeOiJnMX4PUUMKFn/L1YcpCvatCzuioA45ntEuB3V5MLEFJWRqmNe/04NHVoqWuQNup5
Vkz0WmjxonzAkA/xc9Q/akrwbulOChSX1A8MaXcAYBy0lTIA+hg2RadCdtiVCMrxE1fZ4s7cIiNx
GUH2q09bD3iZeYymUznnjLGXy7hqF0Jj8JhTF4EAw5Mts0nKdIVnZriAz8RAsdDd7/iWljIJc3nx
R/YzeYece0QqODnMB8mT8GZmeG2tUe0CeiBvSRIg7Kh9wKux9n5VK8xm6SdoXI2CnUj7ay2RXfQj
kTEl2XFxQEHkiCRuyy1HnoGWukZGjx1jS1C3VMcFl5hWH0Tu+UKez2bGuJ/Rn9noQK0ePUwzo+MY
6a0rrk1FWE+kh5/eQvFJn8nW0MikZQmqKX91CHACwQslZ2rCaitFZqN8k1jHfonx1NEkwxblCXGs
OQIVsJWZRkOP+64DOqVMalBLEzYaFlUWomgMi6ZrQTHTHzz9O8Nsmb/uJuDzNnwj/lvAg0efAMPe
CqZ9hnWC8pzmrDt9zrjdRgoeXJEgVhp4Wzt9aAVvS1Ba9/3gVRytjQozoX21b7YxTtp01KiEHBJG
gEcQrwUqR2PMnb47RtlhcuT0KBZ2fr7VSWldNxYbHRLmtuxvZbbfSuTLqHZtGK7TqSa3TUO59GMo
QS5uMD/3i5q2iEzWYNDoECcxsJjE0dFLHTLKNIp+dtYW4NTY+geWOY9wHPDo5rMjJnzZSepCjKsy
mxDeVoQ1UMo4MO/sm/Vv6loG8AhV+pNlIpzZXJMP/72s4GV2Fb52NopYXEpWK5lyxqF66nEtlLHh
1vhcLTYfg5a7KnQvBlItQnXjm/Xva9hhUrkp+7Plk2gnzCmbS8otnI/iupnDBZdJlMtbqNRToP6S
OrAbADHe6L56QumW0MH09gSjve5waSCfxBlG10piUZIOCDW+8pkAMbn65JP5RMf5Wb/SmwIu/L0D
cmK3nL5JfV2s9jzn6TPeLbb3EqaGHeUA422kSapnlusBMdhRqUiTwAiatPTNGdKMD4t0ANFw0SOF
hjlfNU2+GVMXmUNIbgbF31ajI1b+IysySnrwSYSw5mbibTsjLeLZLMa3uS9yec7CdPtG0jHpNpjV
mAtIli3PsH5Jzei/A3cTwPjvgYd8X6/0cBqYTishnmdH8Fh5qqZ71cEeuWxULpvZseXm00wWVA1w
ngoi2pBvg9Amgeiim+pNsCrMcfu9Vf+ZBfApvA0yQdGIkO8K+PTYBBrkS4yPFKH3tCb1pkVyW8xW
a2s4GhG5AvsUsjJQOAS7rp6YfJyMnsQFssgNlnoaGUdab0BxKD3ntRV2qo9MyPS7PEkPZW6eHB7F
dtvZHHJHKgdjVq6a2t3XWiU3FleHYUf8NCjCVqchhoyTj7PjT3ZhS5H3t+yiY+EYwywXw/jujGgl
TbSp9arZqtDcxzXQuv5zA7cZwxQdeuNjU4sPUy1fXZs/xxfenN08yyuaXAQc5ebLSFPqH6mh2OI0
2qSx2KoMmUv/lSgjG3OVE/RMXIWfVecWQVsx52Efkzluq8fd5k6cTRrQCmLG6ulz+Ma3LjPgvXFz
dUKoLHJwEgP+U8apbwU6r4UK6mRLvEn6JjEqysfqklX7pYPFyhtej9zYJJgws3TBccJREx4J9iPR
mzf6wokrF7Fjb576PmFASFcvL26L/1U4plyiIwtPhQeNXeuu3WOdiZcIDmuvL202hHJx6FTRURvI
Pgu4C7HwhiOKUgu+E9CwgxbACwwGyD4tCJiB9c1UQtGcEU4dcCkqMHCnJDTWHHMDAtdXuV7aFObI
qf4eGGAppyIto2xSLmuR3zTc4s2CFeFbwtuwBZj8ifqtoikBXHP8juMbG3hqLDtjTKwy2FfcNqwO
2xFf2t3cjr0hOLtWuPL6Ht0RVgoZgy2Gi1cCHDLaMmDoJiufSiNolfqfzD1ivGBDiVyz02lIeRpB
mZCePsrsRn4ZTXD6sZEGjWMTCcsPgdOnLgzgcf1ZnsiPSl2VBXrVZP5Oo5L0hLTPKNyx8qSQmfJA
LRWmi6uvSBImTCnYlz2EWddPUmAV+TkxomI1L7Ca6/U6gT2E3HGKp9Um3CXbr3UsXpNrzVQK3AZR
W8ecwVQHAhyg9r3EXS3fJeQuaI9M5Zonh3OO2KKONJQkv84rH9WAnXDVHAbAroTspr0fdwnvGLMI
/WUZja+zcJjzJxGJyJv2cINF1JfI7NbqqrmVNvA/IsPI/Iy00ZEPoxyqcKNO5K5EKlkTQS2ALwEw
LS4dsllE783VxKXC2XEVm4O6a5f0ES5qfyKhsR+CGv9L0WCRG/7UmAS3daIny851we6/wmPOmp5M
9JdkJH7NWjppsOIb/xlD5abEYg4ZtMRVcYux90SIk8ht2b9mdNtQwrkuw6bM7nBwxJ3kzWY+S912
TgT53AHnoe47g/yrtdartlAzMH1Z5eOX7oAihEi7s22LPZ0YXyhLBl3xQiZVzhhB3FMfwEUv3vS4
eqQH0tF6u02fJu5P6rOqu2szd14O//SdkdPsj2ZUHmO2PuQc/RbOyymX75a9QxTUR3BiKemM0vJM
9PW+32h6lQwFe+PPP4Ya4x7GqKE9ijQD5c7E6Zl9laCfhny3tdjBvVwc7LWJMjIy5K1wPrWDmElu
8u5PEKEnJIc32OKz7Kw1PJ2Gdbb2LmDop7ewT/9JaG1UNDclC1+Tt+LNjBF4M1rwNzHPPMm4TrVI
Hu4+r8Yj2oND4d7oAVoY8rvpvqlHC+HRck0UjAEVgqE8DxR7eSjt90ioUJMhij0ay+TWrFCkjKW/
zIwsQy5YKT7sqkIcvKxEN+Bs1XKT4jZoufTFdImAKxzRPr52ew1lzJVQhg25Pkq0LauRv3k+p7pE
TKKBi8C//DvFUXHjVj+KZnOyoM5ASoEosG12vNA6E/CXdBuqB90xTECmVOrvD20kB6a2DqJReL30
X6lUJBmQhrFZPoU1NkxahemvtDHvXzBGC4o3UTxgC7Oz/wYG4DjJEACxPE1r9EYYM1I3RuyW++3/
N6jCSfHa3p6RIuVofzu0v11GCBzaX4uvFb/4LLM10WvCgudjK/C+K+wetM3TrRp9KP5jaQdigs1u
pSdnG3bq8I6VsmCTJjaIGcmmNCtO5Rkrv9Ms8+j2PM3c/Liuzimvg5b/aKxwjGmEdivITsJMvFVP
3NhKPzcnZMuzAd1mGxnzgS7y0rj71w4XIgVwjnzMKqRDWgmHlHWMyTiu5lgs9Azin2YbZEcRCnya
jV+FIZ3z8JPlinSdOHary9ZY19nc7n1cPPV7TpgpNNg5LZ95HD+tfGAei2cGGYFZSPd9vqr9FGoI
C/bGn6wlwkJg9BeBknQZzUutLuBWGIx8LF8GtJzJ+gFg3ds6dCaF6bdyxVKsP5fs07HdFz/ZBbhL
vl0MHCScflc9Tz05mQ4bDkG1Xq4KCVxJKl82m7DMBM89cTSbcS/YYJkCq4zAEJdLVxCFAbldYvTM
xz+wVwcKkbIkYT6VQFieoAez2uWRfsIEfss0G4G5TeslCsZbLBHpoHtcWtYIqSv2PK+ophB/MAdg
F1YgmWzLL60e3NRAVATWcPFAvO7nrsavPi6fhYQS5dJ4DUjHGv6qukOobT1tbGGlKHzQ0EFb2J/i
fCaDJh1Vh+iK537VSPweHUkgLjGyBaDZ72Qj0BSBwsrHHJgKgpfaIPIqgL90nBb0UHkdpbSAutnA
BGAJCi12WuKwXBmAZmxdajlwotrsTwIfljTON4FhPvtQECcg8M5Ls/nFihk2UrGz8WAes7E7ici0
qno8GCBAF4AnmSQCb42GurUHEYTqiN7WHlfxq+zW77WDtyXDByuGH/DyLRkL88Z5BUyWkYfqRhrs
xFmVLoJcXEfuFK7UV6U3UVmuAfNklm32pJhfMG2/cjX7ms3qs32ZauL3gowOGFsHg5WNG12iyAUO
smFXyln2Coe+Ild4Ldxq2FzpIKqD15T8a8bm5zJN617acQKZm4DIVs3O0wHjG9zAZETCSEQSaEYF
vcVUY4Ss9UiGfjEzgHoLKeDpE8yRx2R9GMWXkAhf8i4csgso8rOFsDV7x8CiD2xNLiQ7wbJdA2ZA
VXzuB3w+VBLrO++RNVgnSv+T47FNR5CnsaseeC5NnsslpWQufmBFP47i7hpC6ZHeB7UxueOt0+Lh
WafWy6kJb5EA+VX2izOhnB9iXz3znudFJ81n+de4vbm/Unxz2gJlD1lMAdjypSd6mP17ACb71E3p
1SrGISPZ3OK2wnagVT4SPa8mt0y1GB+B/VPIpC5JLBOW/Kzw3JWHUB1oRtFnlhg3NFjSM62mBec2
edPJ2KYqhJ6BVyLqtnEVvkqWqjtfGYvVlsWqxmIVRK3DcPGoszUdoBEPjwuM4HtuMEHUNK9BXTTO
DMT7OWTkif7/rMxIn+2eSkeh0jFZ36uoxGYLl+7vWqQH7Rhqj5fYqrwOsp6xMHdg5y83lfN+YjfA
i+ZZ+blmQ2Tu8JbtOM9f61EUq4/FCWEevUaMDytiys15w+LBh4hsSbrtpQ8KIzukDWvh7SiQKuL0
IHvGyaUmbFABaNm21cWoRkTkxmBEMjTz2fhryEQ6EDWA6I6Yh2STTtXQnNREOi2uYsQIUQdHW0jp
hfK12/lUX3r4LGJ5EypOiSaD6s59R2/bZE7+nVrdOWerO083Q6geHNfPTc4/1DH/LEqDJBvVS8C9
vBG5uWq4CWQWtoEzCwadWxShhfHHIPYPm/JpNfsHAw+V+gmgEv/FQK8EHRN9kOmZyCfTPbWzBxOy
VYF5aTCVQINo7B6bAigSttj/tqTPhY3SkgBs7iovLX6uanKME1Bsgnwlchdfcu+v5XLj1L4t6LSa
jgS55gFY20ucJWCN5uUTRmfxkH9Y/r1JtK+tIeb2kLtoWog06EIh/qsL33K/B0Ke3O7J7y7liDSP
7y1pw5Z0u2t2V+bsCECUxD9hlAc6IgYRUqdu8ltngLYcbZMwT7O+BUDXFw4aVb6NprvNw0UQiufE
2Wc5FruFGUGARBk1kJkCWcoFzeqKbCzTG4Nx4ayyO7XY9KNHcZDb6bjK0vX/bfoFNv3rzlQXdNdm
xs7WsMsnEbWlSVhJ4ZSATMWUNQJljeVssRWSInzJluGmbZ/v/i9Tu6dprK9BHD4EUM20rqG2LUeE
rV5tVkGDEVYkr6rZ9M/sxPjzmpTrNc7XKxlvqalE8GcPoP3Oj9QuY8kt+91tahEHTjSMaNwgLxVC
iP41lCHSbhx7qg/urgTwC4pWxMtMIXyQIRE3qJVIxPx3q2Z60lqnbSFQTLVNRpXq3J46CipDtzdQ
u8uaO4RcIUZHfw0pofd0MI3LbbQG+u3yQdijsf1M7tPc468oIvR6IdlEoSwS6hdNeh0t2R72wSYR
GaFcDHhEScTmXyVjXK1d66iA0sWEaP7TsfWop03r3GKdvdqWP3akz4u7RQPRJ1K6RgUgMvyNLdL6
5JFv5ocm43EoFHrw5qsW5y+9Gr9MgLNdjm8FSmT+2WfpBwEDlfFGrFQPCcfVKFbB1A2fWZt/NPhp
i6ic1AtjrGiphlAlHA/LBF1KqjLaE197wtnNuCWXVJiPB4v5XU1MibkwygDPqjK/U0CqgT0gxfWU
0rDiufjPAG7R7sxihf3CdvBiMINf0EWqV6hYxxgMT4lrKVF6f75axRoNGYGa2381DKHiYaoCe1KQ
agbeU309WTkHDaPBBXUTBAkLn0ySMSA8IsmqMO6Pg4MUSyAChlQMryf1MqaAGZLEz5vCz52iZNkx
Jd7Il5gLLq4roFCol7DoIAAnU7jbqfSp6rHMV0mwJfRcEHK0C9J0DGfjVS/G6z/isQzY6qrS0Vkn
QZPO+HDTM9S6CbeujtixQfy8kr/zK6lFUgmQTtadt9c0gx/zWdd3N21wuRObOCqSAzdzNkhFGehZ
+ydKXkYZY9A03NJw4xcgs3pOcoVwGYS/6nInq043mBMy0GW0OfWBMeZBxp/qBLK2dNOfxXeuWecY
spdLJ4ncmI11cwJdOcfOkqA5TteLCnc2Y8C0W3YiPCygtNr7sucb2xntYTlcDEcYJqcH6op1Kf5b
tsIRQPFh3R7LjE7WHYWBJD3qr+TGj6tm7oMu4LD9OGjZa2UMkqN7ag0eVfq96t2EsgW5Wd2zsaSo
MbXQZT/l84gbjoi/SPUtwlH/LQQTgPAttu9uuMok7ULtPDwWGLL8bRm+RM30Nb3y47KiYD3J82JL
DdLFTMVJeBRmArK3DZX64Oc55j4SiF00lLEKWWL7/qe8/ViE18PgPaYijtwWvRJX6UApzLs5VJFT
bK98kp5DRKN3InuoRb/eboa/S4Xdpf96XrSRcljCtq/MC6F+ozfVvKVF7xUZzl3MVBnnbcsVvACz
fMQQzUtoy3sB7waw02ZEtCvi5BhQ6qY2vhRJdm34y8zMXgV2ogV37YjUUX0lBTBcLGI0++ypp8uW
4HtFGZMIL0B6Ki528En3ovvYiDieARG2eXnqujBBHLDkUCfVPRBrgSSvHMwfvLWrnsaPfFdf6wxm
m8AJi9dY2Q6d8ITdA7wDrhQZSBPJGl9yjm0C65q4MMDNyU5/613V5VSRLs/bhoehE02a7vkim+Z1
IsiBevWxFdnTzMAWETS7be0VR833NuU/tn78sefpD00av/fF9DL0J1nTfqJzAYtX3zS4fr7c/43/
W1mlbKA91M+qQtV6dCiguZc8vUMK+ODF9MHsno1SCbpBD3m6mNtmJ2JtV5lHkwiA9oHM6CykXbCJ
KrqoLEzNLizrKTS2NeRjKy2MIcWF6/ykyqInrAutKv45ZDO0MPyC3QQR32acMGlVMuNoIi1wXjvp
DC0GBsRmio42GNDtsKlbh9GGRM2gzl6Zx6/M49fvvif4tseFgcrEqLH6pG8hoCcKOqndpmc1V6MG
O58aHup4bzdlcrfkY0/IC4fBIj+bTX4QTnanx7hZ1EZTIRBTl9lGNwXWytYZ23oXKBP/tIwAcWCM
yAkzkRokrX7t8VApmX7LoXztn7P12ubkFv9oIn4B9iKY/gNejNK7bUWLSjqYiOSEk9gv5SyKNzm0
2IGa/sBDq7AFtdiCbioWdkrlAiWsfBkJeeo6PNzFdBm06QY+KnwXy4uIlJ9gSxkWZ/IGtDPggGdh
+obcEnm3sl03z02eQrsHzoGrm3laBl1lPUlwTfWi5Xyq7yJGg1FMbxCArpJYXnQ+azFs9jgYAVOj
EN8FYHJD1NnKz5LcUY5Ke2jIn2JtY+CjGuyVFOjaF4muI+wMp65ZEBR2hStOO64zX9Z12uZFv0C+
JG6jPICqh5YyX+i0LkolRllkbAYT7YXdTUaOmOIeHiTbFi2wlPSfhX1SxT6po5sR6S30fggl1mia
6on1r4USRC8Jf7BKtj9WMKoa4UHs+okrYgxWVOpZ1MHuWEfRz4joFGGTGAju+EaI/Z2ny7oI1+U0
rborN+THzERcSKRU56x9ITYl+F8NpbF7gcCQ2KngqmcMSpbK13lFBCGnRaSTweoyyROn9as1ueB6
8jCmw++F0Vh+EfXk1k/bvW6FqNIvJZpS+OSSGky8KcPGBptalkA2r2xtpeNMmRtMTRD7CsAzVaTX
D5FwuQ4lQjUMoXCUUTxJfR6Uxb0Fv1romi/m/waZQPIJ+lnDwG2YmZgx7olfxpSCFN4P0hoT+dI9
pEl59EwXEdwJ0ikBy9SwPdBA/JfLp1EWrk7QNAqhIJ9H5qGGn7lWi6ikYSdCjyS8tauSc5B5WpH8
9NeUd1kmupNt+HgoSHPb999l13iQkiDgYWK4IZga7X4ssJ0KINMnz9n+tRwdBbb/ttqvmF0a4XMw
5K+pLL+x2PZD84wJALkL3Mk5IoGun07CxJQwhzdqzxlLRPKp0WqK72gHgp8K4a/Yg8M+WsiclCjP
hVBcy7CWeJmOmdujwTHkxQHJfVyIoOvUk3Gs2Wbg54TI2rNcXeGE8Vw+M0mIVmG8DkSmdOtZ3i7J
wlp9OI+k12W32Yt9ff82TAf9rafXuvdAPCHIqZvqjOoFhUP7P74NsvnM9lDLcpBBpF/b+qytg2+y
6lEa1EO1z2drTtD0Sa03lyvf+QwuFgvmrSdBFMjhmcXXfeg+9t+MzfTs0tX7RfKqGa33+ZB3mLb1
6FD8HMQtamN+4mf+LNPqLjN9e9NtuBpnfMZUTQn4ELZCJGCLjsH3Zw7MLUhu3dcamCwCeNI4HvWX
VB3GDYBWcvin64geCsGZkA9j4W7U1NkfBT/TeiKV7iFVpWPmBj6F8TDAidFf03usV6123gMxpEvo
dXvqy1OuYINC36U2qTPYX5bSXDplv2Y+F3EETtf8ZYGyOUj3Kj5PBPkaqXbfz5j45OIutPpDKKbX
XlMgzoRh+PmnVi9OBVgcJJzEcqwtLzkFro4eIemsy8r72xrfpY6JR7vUSFeUIwfKRUOOkG6Y5EiY
TI5M9KbsTJRr3+HaYwEnyJmHZQfEbxMv3tkMdqv0qWYZl5yVBLdOYbHeEziG+sgY58iQxmuPH6Zf
UeoWyXOMRMISlSzM1SJqf26oLki6NmQFD+Bomyt+ym718wJ3PMyCuICCo4xwdKQzIzasI83kKB1J
BTUtc4nwGicsuGlc7s4ycVfwPsOCZXXOugNn2YAET9pQsjPWUPlUmKXWGOgbIErou+A1TNv8dpM7
KkYSiRgcWSXAjB3uz0pDVaHJjOZLWy/QgOTysWml86qfWQpHO0LTdzEqSPcxxtcv/GGFVbnjvpwH
GEgmPnfPME27QhxNbvCBXKrDWLOItta7VkRqRnIjKtei/N6pkk1lCqCtAio7K0YbCJTUClbyKkMJ
1qdn8Bf+2CBkN4759I6nuQPqwUbI0mX4mV/bTggrE4xGM5yqFTFrRlJQyW7A6dByr4NFHhIY1M6W
yBkW5xONyuPREUmC2oIth9vwhFNcdJmFhIJM5/yaVkY0GmOoqlTr4W1Yv9Ph/1g6s+W2rS2IfhGq
MA+vAEESIMFRomS/oCzZwjzP+Pq7kLqVUiUPsZ1IxMHZvbtXE3+t8EQ1JsFq/GqwE0zyGJC5Okrc
NmWUOBMuGBELjESHSBEB9dJNO5OptX3jeAUkIA8zF+PGL/cyP6duZR+AMxQtvxj0o8W5q3zlAmaf
dvCmXPS89dSaynt0T3dyFN1XIb7j7vGWCANQREs8xwsZRiVjkUdho1wJJ87rc6WRS9KTAPknaFDX
svOs1EHllMLwWMYFEP1JFMb7sCVDmo9BrN4Ui3FBMm41wZBNnaL3jDzQEIQGaZJyn4OSsHsFpYft
EzE1BrNTRz9pFz1TGEiy25TFSU5iv0QnrhTyt6z3rBWomHweMzXoc+mCgftjLxjSfpxobLFaJFns
LcBMrQPXi306YSnhkAbyk802RsEuSk4iFnez4QvEAGxT6rWCWoValTwiMXusXXiP6HtK19DlWrga
OksyiC5QN5ZLj4VvqhTQCSWbJIXllOgXGIUaAf7tQu9U3wcUVdelQ1W9I/KHhfxhI5shBaZBt/2B
Zn0ytMI2t48+xFDLjymFqfvSj0zNQ7Tfs/dSJuO4hg1Pb+KIVCBlFIag/tQTZQ+s1NJu10zSTqgx
EPC2UDjePuyy1gFEPqKYPngwBYKLVdoVKWYu2XEs/ExMbokYjjqFCRzuQjOXniIeBnY/Mj2QVkXG
OdEOOE+PdutKFiORXAWy/ENNAbv84SKX1qWlekqifkAam+vspkRQK13H+8BmBUabln9M1YRv8tuK
8L/FLSQ9yK8sT7aNHbkThYRmjsyU9d2h0h9K+UJlgT7DfDzXDgajKKc9lRJAX6zKk0ajWJNo51gd
g/D5i3JHpw3JTepORoja49x1qm+lNZyl2dXztdOF8+jk3Y/EvpEdlI0OaAsk0/ot42Qb75n2JRj5
4VuZ6QGaMyf96eXojum7b+2BmjOxdXuQN5hMu/qN8Afu7OOCXzOM0YkumNccDp1bJ7HdnfeLNV6N
fCfPDR4caAfQOfFu5RD359buehiMPLewUMkjyRiJJF/hvgxRuGcSYNUChxI791EJGgLyoXrOoQu1
9Oq0ot8p/Wn5/l4qJgVsmf+9pUYqwdNqv7LNJvtzBR1GxSYFrRa2ZAm6LTWIJfHet4Q2JWoHB3ne
laNgZ3ofGOJ9bc8IGbt+oBgdr1ODoNW0eDKI9CyJ0yVBNX4lZo4tuHl0OLR0ItkT/rOXhKe5MFTs
hKk7AlRce37lkPFG+N2VKSV00OZzCIIzTRehcYKPVS63Nk04WNIkufeVfBcr9T6my31AgkeuWE3t
ZtIED09NiAnVtBpRmh+rR37HuyGhVTAzc719qzvtOY1v5RKdBzyFljs3DZivS0a/tITpV6houXqp
crfLAqqzjfKe0/Gl1cS7Yo7bv9WKX9khYbbKJ9xIpEL5PxpffWZeaA7o7ZyytoxIitbO4G1Zw3aX
iQ/etNgLZFz6OkPrLz21TbqL5+jcSDGRTjaldBVrmdttL4SFoEIsX+cyvv4m84iuHZcFkHmTymuw
LSqRkOO1gKFWdtSnwlCbC/gDvHcNocfa2d0kI3lIKNspk2tSxAEeFjsRmSys9CPS5Q+8X1rZ3FAb
bnGX3ExJvcY7MacArM73C/itCvOLYaTPUevvav9LZ/luqIU3cM/s2GAafiZyTdX4nooQ3e68OLPU
IzKPUeNd4uBY4nczMr3YgDSbZRxRT0RYG3zsORPi10i5W1XJHpXxfa2dBmggFb5ckHwplFeFihSq
K0gSWsD5C0HeT622T4pw31cepbG7IknZIeREcouDpWBbrHaxQSBiv57guB837aSaKB5R66PYlnaR
sX+rW88OKXW3gmX2J0qyMJakpszi569Oq3BKAkNFmkL74uXBz89SXQh+bl0/19XcFxTtpk8JeW9I
O9+YG58NFaTteLNNeNIK4sGty/AeqgsM13lvRv11CM0grgi6ahibSbh+H2bwhSogxIF2NHaSkLYS
ET6M3/G/J3SYtreYZA0Skq+Bpe4Wk5z42mKSIjSrLSNp9ZPTWa98BaFqhbtJ3Q1ytbcEAr1fEz74
VQjy+iqVVNbU/3TlLc3G86jEnHZON0NtppMckKoi2/XEEkmy9pO+x0aDDME/i+1fgayqoZbYVSrf
nGrPAo4y1QNgCJFVJZB/3GnLPa2LbYkmhG85/OoCWC01RQDea7Wkmq9ldyc9miR5TuELPfG9T/j4
xUfNeitiqh5w6KzL2cCI1aSbkQtj4gRG3HDZyRD48UIcpNMA871Sz5KVApX7RXJyztVzammnsEIn
qZ+RKrPeZgo09jJZNI6OqGs8+BrY1GSTW72fI+rnKUtzP4vc2LxIF3PewLymaxXshvCFd4BjwuIS
95nbNgDNCzcUfrOeryYiqT1rQ8Dt8xZbZV3D+8HQi/3mqtyvPd5rhytbRpFk4izdLyu5qiaQmlHy
BKnz1NA8ikQkmveZmi9c01KG8zc6y8iBmNB2lvxPy50hhprRfanDSyc7qvNSbQmTKOQ1yReKnOPq
7E4NV8ICvGLfeMoVQ1+OtXJB2VE/247L9Jz6ooZFCqQmsRpRYF/3THg/qLxsJe5166YTEdQpKz9v
Wn8F5atRW8+iqh0GPx4HvyDBFhd7lYwhrHKjEY6QWo4snc7ySDOKgJug64mOCwexnw5N9VS4t+gI
f0ZpubEjk0e3SsXPUpMbCcKF7nSKetJwqBTjXiSpHvdMLiTVgTMH0YizOPwqy8XVxdXeMP7xfZS7
a9MRiOsMBOcquLaKSSWReMtDndXMMZWTD00WX/GMsVVgx83Hrl6eBIIf7dzesB4kSCM0F18w73+R
kvIHTeIXzjugt7tVlpwYvN4AA7BnexOTbUML7LVTXpNWGigMhoHSDcRHsU32o+bVHqfbNRJglxVO
BupyEIsNrfIiUPJW3kxNfVJ4NAOE1IEPpIxBOiAnUz2oFatBwJvdPLD/haW5nvOFTfLYvIeh9FpW
5GHQ+SVw9vlNTXRPmQ0vi2GaGsQAjHNSPYSIYaWRfIm/FQiSI6+mIyaPVIARRDW1Gi37eLhFhulJ
6PE4lrkkkFjYgsEjXGdZYmhVHt/ZAaCxHcLmTKf5mG2AQHk+dEg4sdOTxcu/e94ZCNVk1Vqv2rjZ
K0S7kMqfXt6pKLiF2/dCIPbzta/Cm/zfksKV5eaZ5bzj9IKLvvkm5bXbQdtuwuHUVKq3lUyK2crx
dS6J3IxmRFcX5O/3nQ7NX6zcFQKsOSx7SSRfzMIimnaq1D8S5kZGY32U35ss+hiYiPGhr1MOesEX
TeWgsAmPGH8l7OgK9V1lhfSChDUiYW3Q8Qw2swSddNOvmpHr2/jV0WfSAJznCe4a67YQ2m9EJvbV
E7qStVA4Yjfs2Yio3XlS2mBqqkvXh5cc5DRJOu0p5OkxM1m3FO1xE+dzpec0b50IPoli9EegulJv
BAMTCppJsYWNLL8/xfvcmnCKOPSyml31YQGss/q7rIVvGE2e2rIrU5NsQRcY3L1WSJuUytjSJaM5
UcEcGCEQgkV1sQtwAw/P6VD4usESZ3Y1GRQvt1gqWK+SGt1bIO1cGifAcoWl34TMr5IyoB5Igbkp
YoqGzoi5ZvRLsQdUHdlVzP70wZnMFqhFbVrY7wwSioG0x4tDX2eDVGSC7U+sZy3Oh2ZOdsufze4K
42lR1yDR8svQNWfSuQlwVyu8dgm/7QSnWCuBxUUutUitMhACE/f9wsuF97Yqof3nr3Fe2ajA+p94
CTNIMj61jE9Kv/5XyaxzX0/5Fmf3Lk7AdbzykeFbcqpsugmhk1BYosbzY+iix2C199iaby3FiNH4
iGrrkJnckFBFkke87vszleGgT+edwY1iAcswAD9cxncRRz9+KbfIqp3EiqgmtTOb4cnYaV6URye5
bXyzw7csqke67QqBbfWReEC22hFGiG1rXhChkcp3yos8gQ8zmhvQ9Wc28WQpw2GoiFDllT3dIys5
U1UbnHYEsvkJ781NcD93CJo4LEqRFGc+nUqNp7Nm0OJGAgZ3ahdPkuZjCHI7v8e18OpF42PO5TeM
bgs7/ri6W0J5X+ycunL5JBP3gApGJBPpOzqVynM2scCc/g4Ix7JESJiexwq9OUdvVi8RAdNoLNno
GK7B9SYnwKjUogM0GPbo1t8+Hl7kq9iJ5hv+k8KAsWDpAd2cPlyltug+h/6U/8QebB8CexNV4KJA
s5s2MHbBHEig0ssp5RPlkSO04yXBWWuyO839FeDbVofS0SOTeFpYOdCdf0E+dobhL2q8TaacNbR4
GpwZrDwwvu42kQxD4K6wIxiUse+Y0M875a3osJf7SNE9caZxmxzafbWIO3XxjPG5mRYYffdxa2FA
JFr+YzwTyqX14U84mqfKqM9BFcP9acNzz7aOXGLyThrcHN8DdSF1XTqNankhXwVYWGxG3jqjkJJx
hn0yhRaddtTHeutA38O6epmJCzftEI9kXrQRyQ0BVvpXqqlO+l3jW2nD/rIa4bVth3svKg9CK8JY
7CrtWYFXFObXWBnQFnjwn4Bc5uagRcBshH0CP3XeGwo7Hqi2wth71fQuY+1ioiEL0QUDz8VKmcAK
8Bba70IMWdQXsCxQSCHc07+BNALauMobWkzFU2IiDYy4PFI6hSJUnolq8eyRA0wNKbMRvnu5Zv+M
56JgzdFRr1IfJoqsZUp3DJoN2ChLeJZk0DF8HnUFn48e2+PA5pVtyopZsFGCgr4btfveuOjsG6lP
n1tfpZWR47juqz0GJpLiMuQXT4XFqmGBKP8RnDxFpnACnWGroujR6uGrhylRjwNtxyMJH4E7awuN
T6Src5F1viyP/zTfKjHxmvTywd2ehg9C0iMW9F68mIrmYsS36wKw/UAHirmTp3o/4nTrdBAytA0g
sEGnilze6LsUu6g2Ov0NIIE/jDWrPZW+1+w6HK5gQM+yDPApXWxsNJeloSQas66cpvCGi/vcyPdI
zh5D9ci1Kzj2E4nEW6Oo1zZcripekV5/E+DVV89ZWB6Skt+1y78I4jpLjEMBcV2UwIIcOrQVGRZv
tT2afORx7WWORpu8wZvAcGRPWSqHn4QbYXdEv6m1I3debSqPlR57kfqY2vg8fOKMWyRypHKgYfiv
lnPOYO8yzm6obCeBEFRzJir8hGM/C1l8D6qn1gSfKT2h2ZAucOw5/XFzlOSE8jvrx5pWN2MGnAth
y+PZ31z3yZRa6kvMR8/UI2hiEsQJt6e3puooWW+N/Sx9VM0JA/yKejnIv9WVNmkSICIJkNwM2uED
yh4xPLrbtT/rAolnab0o+cF5ySxagP9B2qgtf1B5JHcijosIx4XWxZ6UULZSZJ6QZx6bgBEPVD2G
ZO1eq+5zaNJoIHtZPniLmHhUSIQGs2GiExIWYXT08JptU89OGrUCjXzOT+widqyq/gk6zmiTelu6
BLk84abXWRDoACvVLLFVRPmGVVRCSFWS3QHAai2Si7Ao7kZM33fqeMjcGrUwFJtDvb3sBLoUyq+V
sFTbHVa+tgbSrpgO5n9fGcbMNwvFytrm3uIJkEpAGJvmXVH1p+IqEjkrfHgTjZ8vOPckw1c0+lba
6FSroc+e0P9BdGdphqZOy7qfSNG5NOZTx19NoRPXSwgRGs/1l+mKzE6AeAjiUL4km0S4zePQ6Nz4
c3cC0x+TFqYWfJ+TmUyzyjZDagNmPm0FqD6HX8Z88GOtwGA6NyOVagarzGYqvo5G6y8WyCR2ah8m
B/bg8KRhwXMy7AQxSPdd/lm5pjIR5OVtqlv0plYHfPc0otb6eiQR6S7DctTid42wIvsic1Iuojlf
C3oaBYHdgGneOKkJGxbFZy1Ev0Qqtwr4Jzkr9/xo0O9QUtWxuFZk0VPkWhA51kw8MPVmj7Ci3jFm
IWELnwaQjRaOzAhKuWXhUPDTbsESJiMQdrb+irlTzsPmOHE3oNPQbjfW1ZUSLnULAHrxrxlT4xfG
B+uLSD0WtvSwZESZwumAgemQLFSn4uVYsm9JphdrTuz0CaEoP5hwhge+4qoGHsHZzJc55IchTgkC
tY6k0H5Sayj98V7BuFEYHM8mWU70jzSy9roYbRiz3fbM3iFLHJs44R1Rn3SN3KW4niKX2yT7Bcka
bI33VAWjS8uMQ4xRKHlokJVk7h0VD7gx6tes1i+RIQXxRDI5vkXzQ8A9SW+fxGpGfjeZp1eWM2v1
WSTHNEwuce0p9VVMaRpBP9hPW3+ZeIRld2yt9JiYJTkheBIjhCOgTnSBCQPDdrkDrr4fdfxtv4qC
fWdrj82v9q0Wfk8bGCnb06MiSmOw8M6pRGCySzQ5cgKnXp89nSAHa3RfVKh5YXoF9eGblDQByenz
oAc9P1KkC+8lspyciAzSfClu1Bf2D4X6SMP2Dc4yYqJ1nMrCw0U6eDW604oE0z/aQX2so/qQ+pVI
3mJLLKGNJXVDjqyIhiIcoAIfxTnyJvlNn5iHqLzjtgfnTqrubbRLSRgbtIsPODdyxG5DstOakyYH
6Ynsh1KrtggrvJzkf9U6OxQWQE4itMBGIHo0LKpHAL5lOj/y98ZUj1l6XcvOldk2F/L7lFMDwdVc
4DWBo/MQkUP7Gx8qpJ44NyAqHoqQ9inwvdwcLhRN/JUkyd5pu0FjtOWh1gw6vhwR0HV+Op0obbG2
2HxOkZwtXZsJVBlPdyvzhlfZ7LhJ2xAIPgk0HoclnZ85APnnS0pa3hHNQS9vcxefx8lkfIbragaL
CJRouW7VqRJd95kmersWSovKEIaRWaCskFI6Lt1EClPsrQMVwJpwCOaeaRaPtwoHNmte7VmzVyE6
xogVvPGYZDLLvEE1u0dJf++T9h7wf35PUosXasoEC6T0RWkZKL9AqexAg/4umsuJxpzTIAt42iZf
Bm2e67Vbjp+raB4jeBLo1OOG3dW8TDDo69GO5uoLETR06JBaP16VY6pfr55etnsB2RG1aZ8yvlQm
DURPGcVRQZVDA8Wp/a+JImzUIQ29Ew3P0F8EzVPp/5DE0ZN5wEzBPJZs7y8YYh8q3fBS1jh1f4uR
XqoWNynfXgKy1B7AQ4kCjiEDXfRI3yMLaaqr+PFGMJl4TRnuEvGy2i0s4IfQJRWyLDQYLZQfehzd
KL0P1tkRPm14GgRxqDDRHFHYLImOMfNbOdgf3OrbPItY5XDf9+mnDcgIZGOh8vm2uqNZkMODETkL
Z/kaAjCvhxLwlOkt8YzVHira+M9c2kvWLoFm0jm0la7L88kUZJtvi96ZtKnYtfRHgFsmHuuFzh1z
BjNFiW3KApUGbO1ukteaIKTEkMaE8hU1v7lSEvpTfdn8lzkzmGuTuzhHXveL+crkMrYOMowvnwOn
PkkmbEEWBRKSqSRelzy7jHhI31fpfSGDYwx7MWZZu351TeUlgeWqJTHuD4n/lmoUDyRZ6HS3Cla1
VUWN1VLEbzlgzmRVn3GHNglCNi87zBvLI+mle9yst1Bprng3qtrJKcmW4/qWGNld4equEIgWIO8Z
6VnpVZx44QMuwQNJe0ZZcwNTszypxa8SMUc2HJt7LsILnVey1h/qmDgiq5EGXkkx/FuUxCk+hLNw
7iUK1b6st0Gp79ZKS+WQOopXncKYj69ketP9KY3qqaBHA41oN+WsC3jJ6ZhYguFopOp91ZVbOOjX
Jppp5HyOZEugqitwO14h4KROaBi1QAqtOEnpFbRrOaFAyzjmYMLUexFDssBfIv36K6Mc6cvO2nhL
FPQOAU8s3YzInQyqVEZM+DfxD54pec3XQzvZWPb3egjaWf8FqqPisiokJhWQoRdX9qkaOWrMiyHg
0BZpP6TFRMlQXJBMYb8wXd0aK7vLQPHHnRQnnpjJtkhTR0eXmVYJvNUDy2KUB0cV1wvCiXIVwuxa
mGwipDUomDyEBvo9lfDt6g+PL1ULyVYsJ/WdBnKSdgI0yJ6gW7X8qlT11PxGe0hw7UdESkoFpTUO
JLsjh5MuVKmkGU1h2S3Ogb18YWP0lBVz3xNLOVbNuevw/f4a1NZpK5ONdA6izM0M6bbK4jUxf8lc
d3+FTiO3RD25LAJsKnhwVS7xWvTdkPkfecpa9i+K26AQjGKItZ9SyvgxVepTmujQKvmWyU4sSc6Q
p+c5HChwN7lLAXeZtMWX5wJ6nMbag3Cb3UMwa4noMi7SzUnvavdTSLhPAQkgA8cxEfOYp2Bo/uNz
aPDDiCwogyMQm7Qs+b6q87P5QWlUxLdEr16V/coFslWLW+uoWbswCMkZixNqdEreIuXgJiFlcrKL
nOolp3rEqU4Pq5nO6Kt6Ut+BOtz6arz1unGlkhHA6Znl+CXlYpCNDf792EONmS0xKNnT6dLpMz0X
vXlKWuWMmSCYxPjyuRCWZ3lEsZtELy7YgRkJm4KJ8N5+h1Z/VeTkPn+DRbqu3+N3P5rnRQbuQZZJ
aoeLYUVXeO1iMPzkHFPQ+imyxXEDD/SWRcWh1YfDp/RtbvChNr7N++wPzB11qHdAazimWNgqrWaX
bGwHQw4sak0wXY44/JElFZXW0s48qn5hWxHuyqlk1ZgdJw3LhKkfdxQFCKScMtNR6+SIKfIo+v1n
P7LQJfRosg8PoD71rF3zhLtoDmS2MPcERvg3O9eiJ2XhZdzToIJt6wgnXvsOYVLKrNCY4fykM0kD
mz5PFNwv87/+RSjbJKXqlp3bX/GnjI2bDM4inoVdtjWoz+EOE8C1SdOryHOzzeIS5WxbJhlKnRQP
NGwBmRoZ7lszCFO6MFQUkV0fideuGa5mlF7HCMvoHxb6NTIqN2tKIMPoCQxpSKZP9gUQeSu2TH9G
HtJc/8tu5FI2pHXz42iaZy2FZpn9tqjiNOXw0czt04qWJ1soZSGVgCuxLLu3qInfuIoNP4A8GPTz
Ats5RUfS4DQWbmgvpeG1q/e0H1x02fxggMhC5rdVAPRDpkoWWUzqbFu2KprEj/uaCCtJB5yMtFxX
B/k1yRRdE2OKz5qmnEJpPGm8AIi9u4bEkwigWFbqMz+UvamYtpHyFn9SHB7jVMUqJ27dYBW8vgUB
4VVwSl7Lc5C0uEGRatIo8Wb6u5hvqRbZF6DX0zftu1nIgv+A/Za65TN6cD0P++xdW4jhkf9VfmoQ
F/NT9sXl92Ds+nwffIbYjXPeLZObsqmbobS05lHjtzeH1MPh5ylWBo0+8/IxZr10Vn84Vh7xX4LH
dF5WkIyGJAlWg8sVbijNzyqD7CV5W0KqqZnzPFEoRVYaTc/ujZfYjjsYQheRpra5Al06Dnz0Yb9U
TZCtyRW04UEqIGmZtKL3Z+6KrzjJ/ZIlhbmCd8YH4uTn9RvLvxUEnxa6W8JDVlkXQ/kLb9JOoWSz
8MrPOkhMdU5O8GhYG7wXLw6Ygv1VXp0LLpB8QzS6yOT5tyJBJCWN9XuMVDtKP9SsszOFLhrsFMyo
PUpjF6RMiz2Ml5Mkp3edGSodL6zCzy+Fg8BT8j9iAspAQyr+j9W5pFwDyDIx7LadymLkZOnDLU0N
ukfPcsMCiBPE6izC7xkvaYHKyhLGUn/QeOhFsCyRhYjqC1cJjFcJ2c0ATGOQ8ifNf4C4CBWKwuPl
qlXvJkX0oXQP0+TGKH9Ravks4kuGLlJFGbWemP4XwvIqqWNyUK/PtE4f1Wo+Vwi9anZu6+X8uVR5
sMQl69kVO70a8BkIwjwMWgqeqXTGJLXbct4aTvjiU0wm3/pODCKmLzHr74zGd72cbxZnMH1DF9SC
18RTD74qVE5ZexMpsV2nIUgNcXMSBYjSXhM+M27lTbGTpo3UNgAf7fyGg0mm/kjiBUpjKMUWKyC6
vFBu6vyOgxqzwOyghurvGJj3A4WNstUcrB53m0KP3loek3k51ryjmpSWLyy5pWcyiWED9sZaRkW3
LY1wX4lcmNbHbIxvhCIJeUVd4a1tRfQiP4fO30E1mbf5IHknZRaP669XHHO0kb0efw3o0x8TCctQ
PEVNv+V+BUnzSralLyagloLcWXcm8bATmdzc9ttq0qBdm8snjSaDJe5pFiJ7fcX0jcE6veVe9gp7
UO8bbrxxljuamTuAOuuIJkmghZCytvTtqhPOqxgGRF9Za1fiNd1W2cmQ8NFTOhCE90nsLjqNTHIs
XugDtWfkniWtL2MSXWSIhJka7dSYh5WgCW1eI0Llg7Aeyf6JCENicSqTiaKMSY7xijMuoHmKfBVa
4XMK2Jia2ACnfk2pUtNXTsaAxAw819d1sC4T/AZTXANTVc6C+a01+Q7vEq5ChQhDRbEFsDppp0Q7
EU4cSLj9omh76pgn7EAFuNASBLfcKPu8BgWN2RSIEuFF3OWbzdNvmhCeXhOk4hzIgoxxXeETiwIs
AJz2FnerUIb8Gw4PLISnZSqfKxXKW9M4M305eg3m1AmWFWGmDhfLAP7HAP+jdPKxEfr9dnC2cEmB
tM+6Qrxo2hGojKcP5Tpb+CdtPlGJN2aj07jtPlrJjtSKqy9YgnPetzvKpH1erP5cXquqBt2DUReG
zrympKiW48Sr2npuFDNxTPY1pkddxv8I11Yy9zpHIaRPKGOn3SDhqR9JsDfakfijzn3WUIBNgQFq
gSObQeNq+FsgGvPaKJPOIV5qgzm7L3T/mkeZs0jXZj6M7Hi4i3HIK+pfzHdux9O14X6JE6NkNShZ
BFuOBHwOWwXUFBGVqSeSy7glz8sIDNQSnAWxdVKYeThzeYPMz6rsToPQ3cfauNeDcBeRyFO8boyo
7Egh4OxXDK0rIdiZEWMhH1hnhiuXI5u6p6CDsVWwT9B0+rfuritVmYTRozz2pUx2JwNjADVXkpQd
so6ONEo6re3+GJaXUrsliNlWuLUDqP/5PK8qweElDM9aHwAb6ZVtbLhlVLU1E6BAtDRN2BHc3Q2A
PjO84TqZyKRJ3ARxRRKc3oDrYOMRWxiPF+aReD5OAswPWCUtkmQx/zZHoorcT1P5NZJ7p7vt0gvs
o8NANdi40ikXN8K91qlQgeCtpflTq+meH+g3F5pDcBq2ThxLwiiZneVIBLWQM8Yn+/WTrLWPzgef
79jGf6QYKX6G+yj/q5n/wt8Vt9E0ik/qDLLWeg5bxe/4h9O+rNp3GiNaVMnSoCQJiG7JLbuT+BzW
83Ek7Dq5cctzXfV0JbBOthXqx+olxLxEbVAyAkprYB0gy4w2A6yT4LmbefXw8XBqBBf81H4HhTHO
cl+2Fn80LZoERj+5DHBaBZ9PgI05q0ljOErVcZiBFg0lXMDlYMDbVa0FLxrdssXfjWQrTmB1+/Ih
qeGTXMq7oFovw3xfLHUrjfpcZO2zbpTPyfg0uImpEz06qOyAqyybmYAGVP5mDh3iSxTINJPRALFg
FGkue3kCeekKpPQNFnzFo1R41OnyyrXhKLJtooMrZDU37l8WcPYyT7fOqYvZWFc4rudS+cvm+TBK
zUUH7pbLyrXK69uEGTHnBSSVDF/UFdccn5DJJIiM7fzE1BpTpbQoC35b/aSu5kkbJTtIJa4W4fjK
aEgdCtXJKKeZcVp0xbMxl51eYOLl8RrRiOOpO2gsy1ScA0ZPAQwkFQWSSjF9mTj9R/yKGU3Jmabv
WoXowrgLG3W3lJmrTL1rdqwOzNiuSr8MQVFTLJFHHXMXc1FloEreRJ04TFvtjGhLvHtlWx9TsfXx
l2zhCe3NotilE3FYlbINSIFGCHP8mrHRhJC9qUpD+iqvoAUSUgPFlzolj+HLSLubbtX3LJxvdLSJ
1EliVP87rV+SBF1GcsNlR3qL2OgQ0aGAzVS0GALagzbgljEbfoXmxhHVdXrJwrunaFZ2DHrgjCdm
KtvaoOZLixsKmw4vvJmMMn/aCF5vRdXE4wbdAim3AYIcZaqTQ8GTYuai8t4tDzFTz2vxR0aZxA5b
TDgl446QHxLPu6i2HqS5IINPLxzLiL49s6NSjN9POTY9FlR+0k6RR1daWa9FGl1J2tmykoOgnWn4
Si4FUSqV7EuMXgZRrFCeUzahd/6u1ZtQUtRa9hhqz6X5Uw6eKHyChqIGgxtBd8okZ11rGydJD68w
2wBbSnRpmzaQ2/msijKzt+FHX8lgHIX90v1UrrgR8ptxVzafCyQn6PL4//cQ0AHIH03VcOAAJFvo
Zt9uLNQaTubaHhPs4BOXVQXAUEFbQ0JsoJr2EZd5q6B/mArfLF6uiXgUrOxcpct1G0v0jEFcasLD
CgmAOdju2tZZmC2GUD9iOvVkLv+WmXkiZt/4PFF9iSRizbOvTLBKecPi5fSFT7FYfREFlDuqNDE6
YfrGwkSrugCi3ZL3Vbcea/2Wmy7Rtd3RyevqJuIETeHlEFxsixElmoShjOqjUX8ZCdRastrPMVyn
uHaAiklfMgT3jC9h1yvxMaklh6f/ka2EmWVbSnf8Uysl3sInM53sscVna3JPgvfcdc8FSsaAO9YS
TQTsNQj/VZjrtejYzBZum2tm2Iow4VtzxTphPVDR+/EPmgNqu0BiFX9VfBmKGBLROH5IJmYFdlef
rfhS5t6JO2q6Ly0E3F7iXwFn2rcbvEvej9ioG2zUOP0PE+JIVuxy1EtIFi5Xx4QcUBvSC3YvmRGg
0S68/HRefgovv76eDxAbIqqFNFtl1gdmeNQWeubIOeN3pemZkuLl1O5SSbrMhulWOoIg5N7Cqu4s
D+xa+ZGy1NElFpvb2f3/Ob70GAyj/qfCGpa6BWWs1v9oOq8dt7Vsi34RAXIzv0qUKIqiYkW/EGX7
mDlnfv0dbOCiuw4a6HIdFyXtvcKcYxIlKVvJZUI7AtR0x9/en8Vw4YRIPAOhNYcuC7gYom+3k4ki
mqhtCpvAH0k+MvsH+tavFkDf4ZBg5gibLhDWGJRiRszVBcVGnGc9NkVkn+CXRXcJ4Koi3QWKpE5+
VrsFkLPGSpxQwfYWOjmulyYXJ5z42PVIvpi5sQAchPOp5L0y+OwH3lp5eFXNJyHjNO50jtJMMuSG
66cVJPiljknTItldsB4UCOeJWg7X77rGbokOoDkATAMxD3kY6lfH/n9OK9YU+i4DJpVQeKAvc2R6
x6KTziriiCFLL2gQLw1XJanonO8+ybVwTPdlLJ+2PVFk1mfB19jk5w5tY0h+AkBK0VHbLeoW8dJW
IG+aY/zdXKulfAH0evwO5ky7zWF6Jd+l6z8yDe8avtSQz3GKP5IwQEMJUkbwaf8tM8Lj1T3E7FlA
ch41fXtzGLAkY5YqyoAYhEpTIvEWZSDeonLkf/FxXvg4a6nXGx3xoZE3jKmXMOrUlMiTKHG75q+c
0K7PymlWhlOx4a5WsghQTiYn2YD9D95kHsXxmAEmZzuKLnCkwChZFZB4dpwAdXbnFnmNJGN6F/BR
IRPRvhic5iMCfVlh6wZxQnMV/tlxMFmK7OiMEamYKE5DtTusLcFoZsYEvyDWAEcBIPKVr4zQtAr0
zByRVMOjLHiUmK1jje/at6M7KDWEzMIFQnWcExmBYckcBGxDQ+gqtvd4Twyc1XjD9LvreaPeZ30G
M4wmWqcw4PLsR2KIUoNVaXOaon0CfoE8wsW6Ltpuse7NRGxPGyhkwxhNy9vjIg/Js8P1AlEf/JYz
D7CFdYwwI85C1vu0sqzGUwxD+DQ8kwo4aj5NaTh32D7ZK8IsiuQdsDW2azIkj7iRyZVA4ZW4pHA6
qf3fWljuZDRugqkCrL/S7yGR4k6v7rE3i5ecvI22Di3AAvPDd2FGIn9lYT7M6nud8Lvk4gBoD4kk
gkrdMVJArazU1QaWHOMDmTqG4gxv+TAz8CKxxgxZHC/KPpqmS7d6pXFJSzSmaYJ4/KC0qt8RyyJ5
pV6d53oH1wGXy37k31ay9DN5M66ceauRoTGzcJIbQLQjMg46bdh/hFnGQOSsEGUshg/VstHZJkHP
kXpWk9+awcdeNeBuI2Z3oeDIG4hvyL2Rfrs5hYesYVHHXaA22/PgaWlOCPNsIdZpBnuyHZ9zmQYF
LHtmGyVKgmlq+VBEGM8s5m/M0HgrMR1V781IHAlGn4lwqu4QwZopqA2V5CLW0jHoGv8/cIvC+jTY
NMm5ESzM9jDhn74G1DwMjZGSxaD+AIDuYq9JCOOWoGqM6lnC6aJOn4JjUkGaJnqYnczUqwTqd9fc
oLqhXqqfyRUq5tp/mKlx0gv8EUyKhpjgB6xzm17Bij+rZFsmiH0d/2lSWHBIc7bZEtk+ss+enjl+
dBNWd6eNloS0n6BMS8pHAjhXJ81jST9z8cEn6pwy8NlmIxqzkZrpfbIy1GM1jj6td8yXTtsYi39I
vV3BFCqeX3OqX/K1f1XyvBe2CGh5A45CpNSqU6chCy39S5P4+yvFZZtnYik8xaNbJoNvsQddlfl/
uanyoc4nhyDgc1j/M7ps15MsUNfrI1Ig+eK520iCSLuIo28pWHZrCGO9wuywmg/NsnxbR4EJf4pU
KIVUKJ1UqPXNhIL6izeCl24i5sj2UCh4PQyAycYpqrG9mtjPjWDO2YjCdGTrFIYheGLlnKcjmq09
7U0zlJctuaZQo8uqmv4Ync0S+xpEEYW9N6HkLlIhBoLXllA6U5c8g7ohZH+CUcPGg9JizmpVTnhH
46rOoyeYWVGe6+FbT6m4+uF/4ba9+FxwCS5pfzD5kEiN7oRIknMNyQfc+i0HyIRwNBu/Iyxaupq5
SoU5OMH6syWaNw9ZRlK8pPjXOAOxm6X2ewoLSBaPhQAkPUGNwMZqILJcGSfPIO49RoFmZgitpNtA
gqgBtXDIT7qiO51gYgrhXWZxypfFfzojfG4CFnA4+zafnrmGNyQLAUiClOQFMjU+wbywPaPyMeVz
wbFaq8Rs2UiUluYQ1nuTCgYYONsmlkqLJ1uwE2R+tbymeGGgaOGIqrARTEeZD6JOl225Of/ttYMm
NSjkICwyqOhlfHvJ+/+mdPZfM+eAKjiFwctMzMK1ed4T5WrDhDdZbkg4+hpMBlNHhAgmg5GliMmU
ej22IbED56Nqt5/Qyr7kf1UVfa659ZVdlaOBR68BGbvaFAdwzH5Z669aUq4jk8LEBMdouln7d61R
MV9v8ljsSvQEMU0f2xC3ZLsRy3sjJsdaus9t/QpRhghDZg0jvbRZe60kLZgIj4bfFfm1djGg6yIh
Jn0z/4xxi20cl4Dh22DgzfqtKP+rut8Zg96Q0kmmdBrASmckfg28RjPXXybaIzEXbf9l27uSNLvY
l5R5J/BD1/r0WQsn64e3Ick/y3Ri7uqhAAa37IcFIQik5KBpS81TYTnT/MesKdFIK2qQ6Wuso5Ti
Z4qZvxHZZtJit/dKbvbyMKOcsB9mA2D4z3qugDjqlIyxePSHiMTeqpX9ffkRT0RLgoajQY6W+LLC
Purz2MV7sL1v+WsSLXYOo/DMD2K190az/q7sDwPBvvXPt2TlPvNuP15rZ2Z5b32JmgpHhqRUvppy
enaDCq57vTO8vHGw7+YIp6W2kN6Oam59KGXo1HAMV4kMS6RRjfp7AnneYJYFUYQZAc4PAMn4OMuU
RANp4UruFkdLAp2KeWAGcdZsMCWIkAIBOHugXbqlkMJeszP7pKk/7VR54Ky9Ii49fckJpjkZFngs
2TzFCgVe353+svUe37R+vlSEBXXEH0ipfFX2ofavAhdahcZ2SFwtY71lBSgYEjs4awVoZF2KHh0L
hgyx63CJ7hoAeD2b71e9ZUeTfaxx/THnu/gZWohY3xStuDEVuS6igY3U76Jy3Bsm3B22cqCW7KA9
zJ25swOXcWwm/tohmvuG4bDB8EoOGFBfC2vZye3sFshbmHpJ4Wecx29Wy4mRfodJ/M1WX3yNtXKw
/ijnCqXhyKkfq4ZHxhuWnclRET/9sXbNxWbrOmZAS/ca6z+JlzmPvpS+PtZQEqdpOBM+Bm+eP6nB
PswOslNfZ6Ana8XMWUNar57yJb0wZcd2iOjdRE8Wk+nsdvmt7ec96JVjzUvWoXGzLHTEhuyO8T8C
6BDfpaf03AZsRo+dBJnCR2pw7BGBJMcet/8UirMGn7JulbOlrYAl+vPUk6uM6HLwHvk+hmCUjJq7
0ErOVuI+LOoS7I03ocjXuAXu0kxgaYVvJvN+5dUQ3U/4nwjMSygU9t0cfm1MdF26V6ACiPwQ180R
Ns2xzzmxnRpkWCm6Yw4yLAf5DyGM1WpvvUcEYYWRo8O7a9CkS5LTYMDtw/CkRzoJFTxgzNBvmS6C
Vhnfv1JCc7P3+QjT6NhxJJgWpQ7HwcjXEIbI+l5Zhp+Ar9rO3ISCGEx7A6gMGmNESZxGTLSz4ajT
Y6RYN6e+v2dk1xYk3TdvaNnBaVw6dE4ZwdszYih2IOEvhY3ztNdpb0FETiqjYYrTCVwD27EGvTp0
Ry+XzosZB9KNNLlwhDmIUBNCcX8JGR/OMqmp6zGA4voumeN79bOc5TPJSgy78lMJbNdilrgupy7X
TrS+8HTt01hSNyCzaNRvYw0ISHJtKqaYpqqhbd0YiCzSD8nPEEXvuTd1tCWLflL500ky7yIJXBtb
2pWp0FalVGp8bS8Rd9t0+GLeEaUxBnygdkaxxw1x6EbsBSwGZx2ZRZgg5dmpX5lBzB375o4A9Mhg
ZnSlNy24JRoE7ePM8g1avNjzvRadp+0EHYXgKHa/UKKTjMlSpNttQv62CzJU8Qlt7mJXwThap7a+
RQqSzvVgmbZnZ6ZPsmQWXYym9kVBml+ieaWtn5Dy6RvzNCngbfH6M5CtwJbE1wDhybQ5bWeqf2pg
gpkh3BafFpuVcJBfk/JLdqUjCycrHw8W8qlepQthYEYOSfaPuydIpeLaVA2yEkoZ2Nflug+DkQE0
K1GQHfgrYn8kpnrzOZkhuXTFD5THy6CynfdGh/sNU+HM2wKUyFm1mI3zpot409V0YVpLQxtiIJVW
FJtfTQhBCZl7icx9iqwDvgrCTZrDDPSsJVvAimHc8R3IkFtig3qUjz3q2NFvb/CMmxWEVHhPhvBq
WYcsT17qb8XPq+im/s7S3lWtyYW55opadZvon5osey5vd1IITgCW2DLxCzEsI4WT0wJ5VfUkhuNh
FE9y1hsrhkSDT9bnCojxrtHmYa8qTpPJnWfzeVchKkQH8t3FWvM7Wi6AWVthyoW445IwZQRKEHAZ
xT0kEvRdIVvnycns9m06qo+uUvdDPew0G8dHmLiW50UKF+AynTUjOZt4sNNhdBDlcQEDVz0YLMNL
0qwi4jMH4jMVlhIT+vSC9tTapm88EAZ6jcNx36us01jusjWUlWgn30biQ6fe7RPxXOxdujb8KDah
i3ZrFqij9cIkobwskHAsAHC2Z+SlLxQ4y4zuEemvRXhpVhSMbmk6xILs+Q2QS0JVvBhQ4mtuAM3o
ziVA+W90tgepas/sAs8RoRJLpZ9rlQvBQIqxXWFA3fm4EExTkwWM/ZsZD/5p0QIOSS8JIXwkxYvh
bBXLlruRN+emjc6Ekfoy3EeIiHWm+lYyXaBaYE2A1YKBOT3rZcHKAp1xk3pquXr2q+6IUp+0w8iW
M7UNqpz0EoX1hQd3kZsPe5zdhGakJtSWeW5NIkFHf04U0FDftbNoiy9c/p+pnnzG5rOV1Nuv+G9N
7LrUIspe/IItQp6/49pdwBjoJitkokA0yT0a4juK7LtR6+e1/9Kz9R735X2zyMutdF3W/KqaTcBT
QvNZrAnSrPySF4xy7bu94EKTbggXb1U67xL2aZOlXslUR1grnfB16TkOsVJFdg++HtCREbG/FMG0
GEFuaEHIPpNYXk6bGvcNth9D7Losf/Q60atLfDCq5Ua467UP52BFZtreCT86YzxKeBvnd93SrwLi
nNKavp4cGAplYAg0RCp5OwRyK6N8gpTHhR511b5vvqSaZUn/I9EuEq9h5wDS2YoMOHsHNEHFspzg
uZxWKfYY3XXM+1EqkTYT5Y5c0Y1M8WXLCTN4+gt4GzosokzbdXPID24r8RltSUnS0dxWKhJUxxDv
NQx+SameBhJxXKj3aEWmOe5OWIskRrmHTAIflNwa4iDMgeVm/29a0Q+OyjFfK+b3qHeIvc3DX5sd
Dvkt0JQfNgU1K1JOAW9MdNw5pMFV1wj5jNyPkEoMn1LILbLP0aGDJT+2xRxh8tXbAz0RQGEFPaiw
LtMQXrJVvQiJMA3K+SZpLnMf+mOKsLZyf0lfCY2svn7G6LfCAap8CshYGk8QW04i360DNZ8luQsj
KnOdXaRVOnNcdoF2Ut4ZdI2s1WnwjKF9JVmMX757EyYrHY/ufbbc0RouBFwGNWvupL7KIUsFPvhA
p/l3yXzZTPE7lUgLQsnTku2erB2YoifjszJq5tbxPUyyLRlwm6E+W5Q+qAzdcYQIxswDLMzRyje3
KME9fP9I+zly/SIdqzJq8SHf0n3fqqR+j9nGcfPCBwQCZo/vQxm9D6bfI0CHigivn7KMFTedLQcU
bIGaHVtcb+BTr68fOg1ghbxNwT1qcgAJzbiQ6kdGYXReWFH0mO5G6rnM+cjkb4VQ4sx6WWT6YXWE
To3AU3ThQXDFKZNBFKlj2QfJJr8T3su2XBwkInwWrm7scGGzqyCEkrZ3nAqcinTXegOxF6iJGT1X
Dfp0/TYp34C9XOIfaVnr82DbQX5xtFVyRdzzFFtmlfc+jD3ni4Hho+jjZ5QuzxjRPu+Lp1pMN4ye
onDK+L1q891G4QX2kq32aSjctEZtzs8x6j9jru7btvEIb3dYp+3IJugSYCcoB3M9vI+19Cg+OsRm
Da6yerJ3MR39yjDZ0Oi7muqs5bZr5keFFinCKM5+LCylsy2zQHYT7qGswpCrG35t8lYZuSCIXEHW
cyWj8doDjDbqv9FVVw10c51L7JJLdYhfGVsg2Oj0bWsqNTXx1Tz2Q9R8ta6erXjipEPvqFaHZf6B
893ydrSV6LU0SKBV2RsOGnLkKVUe1ZozACU18sdS3LXARlmX97Qt76Zq4qRnQhVTKu+MeXgrNrEO
BvyK2PLmEYFEKZPxKl+7LU2WwVaGINW0ZKT9ya20AGTbOM1/1lp71vYM4zlOLPip1beKFCQb3xGn
kqmUEyDYR8th6bmeSQ1own1FuB1kSq+NAIgNCCcwHJbsQ1XMUjshMEtXqUcwl2dh81MHmbTAxOfE
MAEZoQLrWydhkauCBVlCyW9YdE04RSw0gjObLogwfQdCUzqnGpQHTJjKwpg0y72WImcW9zwlnR6y
CJWQLu1GuJHKLwI5qMMVRwaG3j3bWPNXjODke6jq5OtFCngFtbONfKFQbkmJgWT9OwOGXxrW8Pe0
Fw9dap6xJD2XpXl1tCjt6ihJflhoXntz+Agj6qmyxox+qaf/YgPcmIIHbfY4Fyw6JEKGKjYmNZu1
sqtO0IAHtPaJpeyiTudzEh6TFGWBIR8GzNJRxJ1wD9Hu64ASB4OlsF6fyqE6cUOTA7ZFcdoIDVNw
xt/VWvmmGiKGOTdqxic+vkIPv8bYGFYr2Y+hwMGY3ZNz2r9ijEplDIUs7x5Fqz02NhX0sNYUN11a
blYYBWblWFl4TZNjl95nFA6gUkJ4NfrdI9cBNoeFrbCo3zMjvq1qfYWN1harE44YetlGmCzMJxbm
OSTArowO89AeGEzPRcMmKT0mKrnsa8eYVcVEGrlVhiyzXHANqi67kc6GmIWzkEIT9NlVkeQr2lvO
TlCG2PAnnkSd8wh5Emxp4qQ8dPifrZiThw1kup930nwpSE2PeT4xhsu8CB8FDm+KrfASvnVVBbJh
PVG/uJ3KksMP+Wv80Q+MJfr3Pzi6lt6fH9wme46ZXRGDMjRO5YQecyduAoSf3KdBD8gOcSdNlRQA
kB1mREo0aIpt0GmkAYKAIAl3rEi0CkYIvM6UOjRoAecvTUy9FAeNJgX6Q8qpMS0BX1XcakLas7Q6
mMiVLIZ35bpLovlm9MwXMWei1iyM8mGxwQgxxyGJq+t5l8KrmwCDrmS2EkRSSITST38I1Srb2bcb
enyAE+UiKPz0BE2AKfhag8rOiD3ObvGf+hhi9WL6caxXGMDmZ5XzelQLCxhE57j0FVz6vcRtrr/s
rGXym9y7jQMs3nbROfqVRRUfm2OY1tg3skuZP+y6ekW9/qzKea/E67MOeZydb5Fej31Du7ef0UQZ
r0fB0/DKGgZbx+3VnuXDOJI7XiRMTHTc7P15VZ1Fz7kPvFSB0lwt9KgVuTkE0O2s/L6S6DA2SMVC
dLEACBMIAyEsRyyTpGmds0E5J0SyhGw2jr2NJDYVAYO3ICdgQNhR0KiviPdNuBIPFzZkX25Y6D0Q
hK4CAJ865mR6ITPtKMIDHqnMoRYPl4A3sdfOCuMkx8R945pAzVzps6/W8X4lBQKxFRfotnCJhj3D
NfDnq7OGUKk7C5WoX8zD00YxYi6443MgOlLq1xicLFwJ/RyU27gIiWuX5lvyyFXQOC7oSmneqASN
+4LUqy/UR4vUy0K5Ft+FYG7evVWS9YJiseT1VbLL51LGD0ICbwOd1VJdFMcSgTiMXhg/qGJTcnIS
C4PNwPKhzp35FROj5gGkm8qdfvk9N/klnok6XfZ6DWIPLyRcgBXLT5pJ+BVNL9IRJwPii7HvExfK
a3YMib2PSDPoKFbLqEb0XnN/J1HntewVpJU5MdMW5Nw9nu24SgAARxD4JC8j+QWNMe2jPLzziPe1
YR3wF1sjoKcI1psGuYuFvcG8OepJDECd2kYUWQXpcqvOHJB1clvtZxQ6Kllowm9kOloG/gzhQ0U6
K/KMRTU9d7Hiif1spUGul4cm0u/D9EP8CMnzyr1OfkDwZfodjySBkBeDlg6Co5Q6qvRQSIwzqQgX
+SBgTiJ+1J1JJht8tCFhuOXaA3nCMXdZyMfN+LBuY4Donwl4FVLjxUAToF/KxDixOoHnvVjNibAq
N9tc3oANtkeYj9pRPKRTVzWnWfpVLooDCjdmmGVu5fNHetHZDBrJZzQLx/o1odopxgUoZXQYWhxF
Wb7pjG4WVqWC2mABNEITzSi+EUCfpneJ1DZ9YwD1WAC/oh/+kNONC2ccgr1Sv6o3RMNXxKJojHzD
kMnHWJAwTtlwE7J+G+r83k5MERA/o8hkw4FcsjfRBFD9anzNVNztTGYi5Xbd4k1iBLx4g0SjXBic
UKwQleS0kYTtInKhyh8jlff5XqX1lqq9ARaCXYxFkJT+6vmNW0ZRgNAmR8LHGUXLezP3H9won3pE
mAlVcNuVn2urf8Tq9KZgnjhm6xooRPgyOYY0sfr1vSHpKMb7Vvg5kHCJEWDLgRtvAjA/Ht8kK3T7
LbLGgNFlggUhKppplmul2R5G9+kDtwa1IFgtil5gmBL5xyrBtcCrszo7S5ihxpIUg3uBnHJGLEq0
CfOdlmcKwYZOLl9gQ/K+1hDehXq9m86y9rXR6UyUfc2+JfC3+iM16UGarzwLub7Amkc9StqtdEME
cVQG+hNpfrIwsKP1YT3KC6vnR1yZj0KrnyJbnqn2T5pKn+bzKbHbG/GARNOGYIDTKz8ZOz/gHtyl
1b4WahfY9ebXUx3Eazj77cuSgAWs+e4eu0eOumjCXiBppZcRdLYUjGNT71dbS3zIwM/Z4lRdUd/y
BLv5wjiJAAWIq3G8HK0ntadizqcHOhJseHFgPYFusfprlRBTagk8yHZsgJc9FB6RXmqT6OExGOyF
cetnUcUOK85DGtdPmqCUEVTD3Ja35wt41dW0xBUtimqPF9lKbwtTO234kuXky/xW7Q9GKKgEwyOB
4Rdbqi6dKnx9U6DqbvXJLLINbxZ8Pqfxt0aMmp5MvexLjo8ALnJs7Cvpa8AXcj7eww5k1IyE+yWX
xpGsHeAt1t4mlA3GCHKKSmbFQwFR9950JgHer/HFrhSRIyiGnAoPLWUFJEdmymAmN6tvbtrZkuCj
siGs2A5afI0SmsqKLvqjA+bLjihK2IMsBdJAQluVmawE4hos7bjiNgYeQAzWLaP5Kk4QiovZvKA+
2xd26oUZmhmcnC3d3qaE/kB5zHs1BWg6UW+vzA90k/Qj+qEZp5iCjhvdZhigBo4W9j3VbYX4mLN+
YtbUJ6dSS08qXxOspdnJxuQk/m3z7RjJaoZiEoHX1AWKicBIZ1YVkSkD2N+EVT1OkjcDThi14oR4
kfQlewKYXQpXEuyq+89uz/ILgnCkZsRuh1fDZlhGBmGLJVgOGP/t8ojCVP4CbR28pWzu8+aDbY1l
v/qle8Xoy8oqfJCxMM1u+4nmY43q3X+sr6q/Y5kRX9P5k7b4OgpClS9TEK3JXQACzQcL6tu7McWj
x8RolIHoMobZ1qmABHcGdAubN08N7BXXephYh7FAtMu6mJfvUFfaoTiwtFJX5myTeUgxE67aAOaP
XCTiQFlRqmbBOAOrCCly26QUhkvJ5JxgEKGzy+arTHmykCoWqMQNmfa5iU2qtm7E2PzmZOimzKGN
O4ZKdDSQIRTJ28JFIwsw3SSWYmTI2Cul2epFa30O9Bcie3CwjCMzwiV4a5IfU0OOXk0JVQ6+Tab9
BQkmLBcGg0W80I+i/V2sYD26Q46mosTllOAqa80QqCujTBas3WC4NpHeuUpAZkJ1ix/DQOeJb6Ep
Mqcklm/i3Suq2kuW1IvAwnQrg1hxmn5sWUJ81e0rdb1KYNr0W2RN9zKRn1L6a8TzoeHoh9vp6awL
9D/Jj4a/JRnQUA28hKEI1Dlm/spTFTUcMY4yAjLkg4XCStVs+lZ9Pz1GAy1mvp8FaZ/CYLTyyXrc
bzUKQpVkhdRTwJ0I8rMSss+WmZovZMjGxWhIe3n8UzvYcqpDh91YApJPVtSeqYDdwfngN5kWl3U5
ftZ62iltvcc9x1p9Z7+1ask4N7kkn9azj8528mdNkM6KjomgcbO0xFHm9ppkrNK1LaINOuhSnxKF
Qkbfb6qRJHlDDG+Bum+xDSeEulr7rQSY7b/bVourHEbQL8zhRnaSC9PNs5oRN0PM9xj+Ywv/kePZ
HL38ffBPFY2lCdMSrMZ7Z00veBg7u2/98HBaO+PqpBTQDYaZdIPcz3COp4mNmZm1XoPeqeWvNJqI
TEl/lzARpbEVqK+YHVhJaHIx/Pg4rxvP7jeAABV+zsZk4sPTinPLypPhpClcKA5AXggTm1fWbiky
AwIAR0EeXPHGjJzQ0SrlhBBmECcLQ+rITbrxlk7Z3ciXuxlb9ylKHtK9HbMrNXiQv9vfkvoy83w3
/EbzCw9fWMyRk+Fue+Yd4lyAn4jjZrhYWYCojdG2ieBE9yyKcsPchVEKvCD3oj48dUQsINlfjfkk
snLfxv0O1zc5gg/42R1y5KRyIhNDeeHpkg4e7e92y8vmtUOKlB3hGs+EJzSoOusv2W3Vp+yWXxIM
fcHHVGm+mG3mSEJLRlrRB4m2pzmbaZMI4Jh4btX6P2xFQMnLgBYQghALixqCFtjudBjI5hK0qswz
hF5XQq/LGEsvI/wGrqIYHXqaQPqMjONkLse4RsBKHLoHnM8HXhPhnWB7uQD132JPJ1RQXZth6YPl
GuveOL0EeekDuQ/M9bdUNCrKbadY4lCNL+qIcUYtHuMXtznSOdK8zMYxcFTou68S6rBF0YfvCbeQ
Dlpr4/eKXZ7qruYy3EWgpPNzUzSD8EDTpUbIidi0hyLYP3lg42wxoZNfMKXYyqMeZXKvSZ8zv2pq
PJMmRTFj+TYDnGbo/IXxTZRNZxIWuI95UKWjv3SFF/ZhBNgHXAkpRWrkyPAdtUYPPQynCI+lBY5j
FuD7nFLlxroGbfzsHY58IhnToCG7SivsfVooQRSpNOIZTWwBu20N4hKTq1MCoswAUQrWJFNDy04u
TK9c87VzlZlJUlLRBAFhgHwUUyl+GAfljrvfIy0NEx5Jz44Q3sdf2BpuJVvHjXGziA2mBR9t5pgy
op6y35f8hP6I+3NlDlJSFsowthFNOC0oeATxnHqJ4rbNAMaFH7HVvvwAA5MR+qRTt24ErJqttFGn
XsnyZWBMixSpH2aIO+LMN55NfGZFfTV5a6lfQztdyQ+FAPZEao+1np1jQOCRZIm7YheP8GGRI5BC
je/8OECrc1SJlOiMmhm+dMh+Z4myK2ym57i7UDEWqBgRFWrRegyBe5df1ZLcvsS1Y4uuQWlQPKfC
LgCLtshjqsUZmJ/lNhOSPhPaEjL1hQS44q/6imbJzSFiQzFBH0KeAqRxZgZU/IoXA+aXZbdiSZDi
5+JPtfo1ldVb98/krpY8oaHlTgRx9OeaoTlaaUxTo4Me2K6T95z+A9GsY8n9eyKyd3Lvi+6zndqP
yMzem4R3QHia05/ynuA12yywwxWKAw3KXqJWEavihmzNGU8Hk0W1aXd3GYORBOyFXbqJFxKzljlQ
m5fG53qsmLEaUv8s9fJpjfZjliERS8OBZvyOIDThkDRn+6oQ7IYIhbU2C+l48aoWz+NikQs2naRd
TaB5zmVKIzQUEyx9HRWUpyKAFUl9tMkIHlDttgqlVwHBowZFXh7M6bioxbEhp3cyrltFIoOuXLru
jJqaYs3H2wMl/ri823J10mtxyp2yxTHPjcE6AmoYbi7/OBfKrgGFuaux3aevpGH5aMDcx66jaMeo
eEmmAXtU53MJRkHqMBAIi8jzEjwkWgZULwnq4/g7pmqSMMpsQnEjHPZKu5xJbDsbJXoUpw6WDqbc
/FzI21PfKzG8a4r1lu/TNnrC/rzGTILaSVyqz/CgMHcxNHzFRzsazw/1myQ84hSE10gp02PE5Thm
R/wqvFibFJ7M0+krlkG8thWBalsH/mg76wn/1gIf2ucj84n8nGUnFeGUsXo1LMLWwPDtpW4PHdHQ
hie8i5ysrmIFURSk/J+Thmy/2OhJwrfqGWABebPaPeXikIY3gJz3OMuufeJSZuQ0eSBHzjr+fDYv
JRnHws5dpZ5RU3NMIp052cbvSR8OTOzzsQm4IvG0HOpYfpBUcJ8qhwDfXaSJcy6pD93B11NjEFH5
LQkRiXHIqZQmQ8swGKY+QTcaG5w8G5kAFQ7YtK+InXOOgq3HkL5AaiYbKhlGfybtVL/YBRztf05g
UAxTJPhMAdAWYIExF1/uKJB78pZmR1peJRZoUmV2ikRMQvGtE5MbLnEQY4qVFzyE4xn6nS/wyhUR
eupbVEHPLfRLy2Zu6MOL5f4y2e+CWZwp9mbTMTTZSYDmTgtShypjrYZIoyuvSzpB5gAP6PS6SmQb
MZpGifYsP9tTdZwj+vtfM+YOaqgdRsOL3qVsX+OrER6IFr30rQd74WlRqiran4ybWWEjBasM79dA
uTi2xbHE0Zh9imQl9ZWB+ipfrAZkb4jgHS10qXRHR7lZEoVXxB8tElgDaDnN0jWxI7K9Z9gV/qvh
gcKuPcqb/LuB3/6Wv9NhnEUe1GQeDv5Aj4cEaTWPCgdpqcAI4AAdCJhJgMvJdGZ4hGTzWzx1B2W0
DQEH+/vcec3SQ0Pp6Zk1rLPJwZqawyRd8Godl/RE/bXTUKIa8jcjD2eS+ovcrX5DZ9W4H+IZZj1G
zAxJN5FOFKcQfgg4ZuSaM3UjK20mCgCjP3VcmDe3tGEUML0QL7FXifTcbwQkFNyKGtt6y2Zbz/Rk
Hqbd5tJvh31owlluAntRfYOFTjruFNs+Y3y9tIZyWTL5Yg7LJUFl8n80nddu41gWRb+IAHN4Jamc
bcmS/ULIdpk5XGby62epgXnomQa6u8olkfeesPfahvEb/c6xRdQP7THc5A6Cc9U22IHYgu7IJ17K
VO/DcKhArXVXp8B5ChzD2iGwI+F9YZjDhnsXU/l7a65HvhnL4TFBOFbhIWDWh75gp2QIIaAOqbQA
eoTPcp+qw/scaBddEELGYpa+s8x3PQZZunHsaK96vt7IlxH8rQarwMH2gznfHCc8Xjgj+5r51cDr
iq25lu+NKe6Stcja9FgSGoJRyeHbtI/224VXYqul3UbcW92XLWrydFcV8X7n+ASuTds6RYHRk3Nk
SxvcewitQSWpDafrK5qLZflUkR5YrYw2XCU8nswaIqwGqnkxAkRBLEPymhOe5e4Y2Kfcb2tpN806
7KfhIBOAZNS44serilraGg49QXeaaE/U6VR2zQeRE74ONL1HbWMaeDwlfIadWNUIXso+clsZ+Ntk
LfPW5U/TRa4jYSSG2jRoMl/gvEM2dxbysCrH2YvTx9xtOlDN7E4oBBzE+6QyMuXNdxaJE1Oztcse
a8+Z0oxA2/EQCGy2++AQ82oSV/UHaLwvu21p+UZa7oNWI9woQNuV+GBkSGLsD0MHLzjoafKYGCxx
TF1IJcVD1fAxtGeUYDCMOxjCgiRPddHqbDgZSzcRTlEvT5R12smboWKHz3oOmM6uG+Z93+WH2B2U
9Ngp5hF46lCfLIcm2RBudjWV7KoKalBGkBq58X3ZkHC3kcilnVrc7JsZDXfP+tm8Z6l0N4JTUpSr
VHN2nr5TtBAFZ4ll2lia39aM/oj9R+RU6xKRqmQgO0UyG5WrsSKO4FQPL4YWSaEo3r9UY9hGkkCM
BHJ1gBHR61uil7YpEUsdoRItoRIadJi6X4QGLsx+FcHpfT0nNfsCq2yXQHqXhEqDAruOeU0Ewrmw
BMTRLVEweXXqJEhHIbsfo2DQlZFLF+7E4oW0zDCwQadYlYblNbnrd/cpMnzZ3IpUAfQIFrAultt6
ixHwxXFdA8BdCou+P4E+L9tvirmzrTUP2j6tDx1u5T4UcDqQ+v+RaDsMBkPMcFNa6cZCf9jHzWbq
hs2Id67Gq8BEALwIOjSwf9hnpw/qgEeC/sKeO5zv7CwRzJV4nW28zoZg+V0TSatfNW/UxGmO42OX
UQvYKItCnPqV6sWThG2AgRCaE6bNkcnOEfFiQ/iMjA2GSd08bBqFgC1uhslqNtKms2BvmCh7+Cvk
LxHietZYD7xeRfpnTm3qj9FAzJMfnJKhOm26ubiMhReAyIJFwTBrU645vsnzIEpHEj0CeWdp7U1d
Xyt1s66DYDW93h3Ogjg7qDMcixc/uiaMICAT1dffGGABfrobbEczUnXai5Gk59acjrs2qw8CkVlB
WUft+3L0aY6+Hzz7Js3NMmaCj6fn/84Q+yCtA4ILQgwRmh3u+h5gR8Yy0Fkh0CQYYd/T7oxhcYCD
3nDPlwhAs+CElHCnMfPCWrjj2FnN9SVk7NW36a7exDMLB1A8aExRtXeuY5n4p7EhldZybHqOKmpG
RCOMopUTrGpbrHqe1KlCc5Tc7RajDeq4Slnz2Kz7URCEOGIL0DYV+5yyOqtKjXqPTAzSRu1FpSmk
jc4boEvd/OHE44ezEXZ1nPuDXGlvJmM8e4oPCZg+L+70lXHmvTonknO0Fx9OziaMBpQrD7C+H/Op
DRcdf1mv7vpU+sha84P/bDTeO4kPeXCNYHgbnf5iLyARIPFjNp7UYhXKyAzlhQKv1A+8qMtOVj4d
2KDPOI8rNv71WzjJG0gEEOV7ampjMTTxciB0GIRjHRZHwD/vBk7EWmZbX5WeNqGZK/6FolqWH+iz
KC7HBsHo88tIeKCIMikkcxeF1k7+U6joqlVhkIlTsd9ktxbwTxBuGGg6yfCwyaS4RYrFs1bvUPxp
1jmiHKGgeW0VcDysbTTPAo5qpOS+DCyh7qieeFT8YSupjQvkCCVJcfanbQZP7UVm7KqZwi87BiAh
pJoFuXTEHXRi/3ca/Sl4t5R639C6sCyB1FUgs7H5t5jziqoCTwErN/aqMblJLJSl6B1A/M0hqcA0
nHc+2RCDR0w3mSwGgOJjGvpq+mDQvJr5gRuYcPPABnq3i3F29TJW57W0q5iUS5xYwFckxp7MKkq5
WWgFU2hQXqQwjaQw4QP0/bIPN0FDEGC/w+J6gMHhFpjgW1nyI442pEfjogkasKxEOmYhZty4t6H6
MuzoShIbif8lFm4iXoeJCZX3qEqbYGI/wRyFJkvOITLeLettyrcB3OpQQ7vTsKLr9LVeOee+rD9j
LlzWReqRnSS430ROfUtTyXQkoMYdHR23RwrIMZW772ayqXUTVt98KNHIlpc2tWyi2TNEC0HM+B1t
tFOhhUXZGUla4yy3vtvInUc0uaCB04J5cxZezCz2RkbMkatX+1Q88684XbSNp4KFhdWLO6SxJi+F
S4SN2sEV1HCDyNYu1bTAVYg/rKqtAfQYa+lc3eyRGN+L3e5tJpf7mmkURgKMDgOfPeELBfJQ+dCo
uQfDhAgn2Agh50uWcjqdi5S4LhOMICkOpfBI99hWkuVFPbu7OwCnrZ0c5zS6pUGNDvaGmVMjlLFo
7ql5d+jautFN887LSAUeqtEj9ct3ygeFA7+Sq8a/poEbEXXwqGluHIMG4fKbUQTkdFtlCQkvSKGz
0LRc2/xSKg8wbitr+sUik5Z3JXnmFtsd1DjZB/lNCdOJWGMAjiclNn0jB0eBMZl8RqnGeIdZhwpX
swNXxd6qhxE6Hq+tUWLfqm7bm39V/C2zlYrMEJoiHt9wmTqLblgPre4OEk1ZhwobMTGGd9ccrtj5
XJNU60pG7UDWek7Dc3LYVXODDA994hmhpZ74SORLPJ01dITYItuCFWGDvLp4dvQDuDaIpbG+jEJ4
tn6v4s/KCveUXUhQmXkO5FcGfwbm6SpRfLasbj19Z8Ca6wgDS87k8U4XCoHHs/vKQ5pTcilsVG16
j8JPUqgH7FUtRpjBWQzt1xjB9277hWjFe8fCmT+AkhjuaJz4rtLwqovZI9w0qL8qmQn+K+kvWpcy
hBagju89dI2ANtOGp6Mg44vLs0pmIFmcXeuyCClkH90OSGmVJQ9ASvurNcEQ7Etd+9Hl4BhCxahE
uiletzWnSdmxkKR5wmhVeEZpenH4Z1RMjkzkFh3aaC8phghN0PSaIrux0u30bvDtoDhA3d9kgXgO
RLrNdvjRMRBvwr8mJK1gzJdOg9KLMMVsDMgpGr2CeyLIftRaLOKtGXxwu8DiO0lsi7qkPIK7PQDm
9XtHoXgjl8CzS/2fJOAe1/SlzQu1ZSKZiitXowzPsTDaUsHrma4AAqnOX2kzD2INbFAX4OuD4YXT
KbG8XuB5Es85v/bRN7YEyAEjUXG9F1WPttL8WEOZXrGmgD6CAHKaMTpON1nq3RTuR+t85+xXGrgn
Y3Ag5NSVcvbbqcYQ/0PnBA7/5XBmTcIc+qp2rfgqQ/I2XgK+7twSJ9kfGwfFxGbEWD/E0NxAYQue
AJ7tGafT0BG/fCYdozW/qsY6KBLBMcKGfQEMptFwzROKyyftN3Lx4SjP6BUDRjtho/xCg0tccXlP
d610U2dYPe9J8HSKE/2WX7CeTnj8HaTryVigwM6WAkyhpP+maOjsH5N5AKEc+ZkPm4iwInYNzkcB
QAGap+zn4SYunwrfPau/SA5OYUY/G80/EeiGqFgYEQwAgEPtyyhUKizWqUmn7C1YItZMhp9Qu5uW
9EIweCAdeXV/epVBLcJBThsBGtbsDln/C5mlCSCE/rOzT0RGufldvtY8dDQxYzoL9YQiX+zy2k3n
MkMFtVHI6IuuOl29tkD/lXCzw5TId3PySIztgDY9QMa1yhnB5cfUXPfdhwHXewS6if99yYmcgcNN
ff5XS7wcaYq5tRHOkDHQeGRIh8wOhRu9S0hBEr8ZtzqlrvZsWQ30IPjWPXo6dlO4h5AgYnRjmzvy
R16DDhggJGgY0JjB3SzH43EglquFrdr6Qr0j9YYkc9PgrNjC5rt9y6Wv6AP5FhVTzbwOwpmWUPq9
ackjj8+cNQhG7wSp+Lrzr2LsZqUHpPnNcDH6P7Uodz2NkUa80iMLP8fR8bIeDx4rJV1o66HWyfX8
zLTwQ7c/bLZnVv/LwAtVH90v5vGZvzcanZDXX2Qh9wIGlM3t5lTWV5jxpUmh9qZoX0pieood05d8
2ATNMCL0Z/NqgFrJrGtd8kTYKEdqzGH5s1C4EDi5eCp4TnLWSjMnBwx7TDq8Zya7/FPFc+/g1Jdm
xY9jvD9h7R5EcHQcFkaXgYdrYkYxT9wPcufHX7NcMFKc/IjTY+T9L/W71v1xr681SSV6gGdOivCd
Klt6AH4YG3nPke0I0BKiX0W2ZA7tNVFNcgpGQDJ0Uh1ARoU+R6y0FL+2TsBP+15E+5TEDZMgtv9K
CgyfGoHlBbp2u21JEn+0rxd2YP2o3+SxX4muhp3FL2+c0XAJR/g5Z78ZUzMgIHXiwZ35/vGxQcwC
7wUB0ULiDRBdYc2VcLkq/W/cf5rxz8sSx/mrj4xVhl/S26HVkbgmMSYIlV2T7Lr+qibnPD3D4TZL
YA+bMniX1D8wBtgi0GtqW8X8N4aSW9efzEmEdGywURYLsJ0eQ2Sixn2ykQP0fE7sG3yIDYpYI06W
k2l70WCS/g0ZkbQG/nZUweplaGbfQZlhUDcXk4M0zOg3pMYinsHIMHWMQ/MFCcFejJtnCvNFAgpo
5BuajGPGGSbvKwX7oZYsB/bTTvAUSMD0hmVsa69LSIicqq2CzCviQTD+qgBZRI9lKPzJswSzGNxs
0TBnijxLOvUJSxxCHpwBBSmKBnZl3klWULSoeFufOeOFqn2fBHnbv0MDFoqLy5j/NOUI4SKzSgqz
1lM51ELSYOWiZT1lUrOCKmfxa+BE5JBHpdaP+sJWCx/ip58VQCwYj+hy50pTchwRU+vxeO6wQ1Rx
5hso5ghhWBjy0QBEP0qHl6U4P6rhI6zPNdjS1vxVqz/D+BMyJFrnRykUV+UnfclKSxnW4J3S2DU1
mqD26CCAbWwYl3cDarPaym7soEBCFdNDyWhMXPc8IGaKLCtjbNfu+uKhQT4zWJEw1ZhSFthG44cY
dYtgBgGOu0EAoOefqwRiVSSBtSGCiaLnyrf56dlxMWOb+AJVHWj2nXqrGv74PAXReF18qQENoItj
Zi3DFMs2unF17BbFwtsUXiL9gwC4Qb1GzaMpfzsTCfiOIFCDiY6ip17HfcpYi2l5zyyjVL9khLAC
VJS55OmtUW+QjjcEe9P2+3Y92pgW75O6DcqzqVym6YRKAiNtI87UT4581tVrTzNusCqVxoXCtF12
guML6K+me7qIa480yg1h2WcgaLWZXNasQsL+JZfcdknu3AZiIlsbSpCMnXJIMeDrfPLKTovVzdjy
4TKOMifIoxmczZgMnAgtvi2vYPCrauCN/LlK2Js4gzaVkaMMJldyfJfnEwA/ojD79ESxGAl45qcy
2nSFbxuIw1ZOvdHp4pFYpm8VQRYlRCje1gngXSMtiLfPjLcEn1i9zsQDmkkWf8zFc0quXcXo7qvW
Qk9lWamwsTgkhL4n37Kzg1Q9lgcL1aMAmYKJUyOxUfvpxaN+YUXIu62/R1xvr/zrUcI2yAtOra0B
deh5sPtCZSiy1Zt9DEMbaV9vn0xL2YbjV5PcCUOIi8jNscyFxb+s+CzNxEvNzC+Lc4o/QwtIowmj
h+ZgIsYSTHA6o387uGvTvbBg7wpPMQj3RW5up+eGPgnhLoGttcJLSPVMlFkmf/fTD+ojUbEaOmnA
P16vUYuy4TxRRwlqZGbrVrCL092ENOdkvTQC9JbJMqlOEi6GFG9MagReLr51Rm6a/FF2t9lIOA/+
aqpjG2pAqoFLjzHh20BIMK70bNlHtj4yZhpb1F6O5zUof2EMBGng5jp0PyIg8jrwTazfAR9qA58k
5AGqjTd9AFlKvpHG81XyC6OX7d1Z+XM0c2fln7Eov4N2uk6Ssn2RkavZAX4G4abUDrHzMOTkALjg
azSbwmWQqurhRSY9oyxeXpjM7+YMbUuxTAjaK9r8pzKV5aQ+YhPBVUWKqmKsh3y8lILdiIlbL0E6
BpVXfFhkarCoRLX5T405Mmu9eWfVic0uJPSebGvwYk6RLcJsxypgiW1434v4kiXFGz/DdoCFY8B3
TjllX28AqV4Ga2oNVqUSMTkNITzAYUeHjNtOQzaWRrza4d22sXOFkcBdQty0ErxWw4z1SF2SvSk4
N8PTyr/4QUcCNWIDiLezm8q/AkR43W7i8dpzH4YhG1TlTU9rzzIYjxfTfuClKTH1vjQCLWc3w2sh
S24rpW7cwDwmspsn1syeiiEBbymfaUz8YQQDpHMeaWsRlGP7TgFqByOL0+TnMJ6WTf2VQqm1WbZ2
LJy56tUpXQywXe2kfeUVeLIEtEJzYOU54Kv39jitWKhsgdVA/LY9q9dAu5qrqmdZmdknu2TxSMma
htlBtih6Mp0kn8mT7uyYbljHOKjIpKHjKaNk24/hmpMDlY3iz3OxCXjTpJxdkm7BPPzEKftlVEwe
dAc2C/3sz0jllKH8c5W5+io6ApdD59KTAiHL7Vsetme9RFEhmI1MqHPq6i9Hi2cVBwVhGOw4mQzE
hF7m4yUybe0IpQn4I4MSs1gG42dr/7QJ78UrcBR7TVtKC0fHuNM+CgnfwYO5pd+DOjMQEPfxW4yr
w2stsJ9Ccd4gQdEgpIz0qI6L5t2YxHfMAD5XUK22AVjvyqh+bBLSkuLRKPUu7BgcsAviwDaxIESq
vklt5y0t+m1ArqzSpBQq3AoQu2ICGHJ6hD7X3lLVRiDbJs9RV0+AZiqvm0d4eRl35/iTG8HHP02G
a8l2JSzZB9kM56TqpozjX0uTkk5Q16T8pKvDH9upRQouTY/47Ukolg9SQ1rVSAiM7WyIal1c63jk
Tq2Xdiyx6h7e7Dz5k4vxBwzJXpaADgNKy6lvlH5EN8WYS2GPkibLXu43ZtQwFw0RcnRuHta+OuDu
R6Tx+gR1BmGFdZAm5z2ful0SSMfIwbfSqAu48mRWkcYa94w7qmNAsS7El6ahpSRyomPh4/XhCBPL
7N7SNPjCTHudTFIUxIAbDUoW1hMLs7vb9dQA7cQ2CpPYTM9Ymc4qm7G8ZfXV7gRFbX/S0v4742bi
ijdH89p1aDopJoQUfDhNsbeEEWNzajElqztFVx4AUBeFkQFQx6kzI+HC+PY9pcMlBIBLjwelM5uw
V5I7yyK5ybEdkA8+a8O6RJuB8I5jVMaj2hqvnKN6lxmHUXXuMTNANyXzKgx0iEGqdmPecDFHnn7B
TxrG2W5grOAUHMeGEBRqlsUAKoCNGRY/GInOVdS/wX1e1SnDC3RkguZSjshXSz9a/sw4EFfzRC01
Kf8iHW9VMYI57RyG7ISG5Ufmqobj6UBPBCKPCl0ce/pB3RKzO2kBQ6LA1TlvMOVNduJlZvDemZRL
471tJT/BimrnLJQr9abApcATektkshSrj1lcS20biH/Jp4BcWSo0ovqyUx8mfgbxIWs8aVH0rVpg
gFuVw3hTknk9XvPXnC18+XbD52AMH12be7n0KzMNEsNGw+Ay9J85ecwhC+4IwIpGm+zoXym6sD5H
tSPyt9ImHSGI3Ub+mFcztiaI7F6A57ia4G8OvzpdwyuPhO8oNFhAwiIjgEGjjRgTfuExXRTW4NWV
9hr/0gTEnlEfImIDB0KdTPZB2PwPc/cXjJ1fihtv+tEO0R4QADGur8LZZ+m1KrqVZl/YEpozIx4O
1rVTXmPKA62/x0p5SwttiXYvG96L5EuAJC07y0vnL0FF1flD+I4VjIS0fCkRbmqYLBI4DJX00olb
09xU5SAKh36q83Nt3ESQMCdm+E16I0/XHxHI9qpJg/MbCGeEuWNgdzXwgEDyBymPyMut+eeqangT
YERF+S3sZ2j5I8SXVLfdCXLSQG9kjxT+9anoejeug80YWW6Jh2tQ15oDLPfNaj25UG/5a0vCZv6l
h2gCgRJOvk4IIcyLaciEYsMNBvJGgDFtLqs8efJteP0qKpHqNe6OCT1BuwiWxTOovaJSf4MitA1Y
qKqh4lajwpaHyRvKekBjNqJX3jUXmBLNiE4fALJ5qNYa7r2YAXFc5r7gd2CSbCNJcZR7X97G0ALy
cJ+FX5QV1a+6aNK/yDklEU6/rao8HPPECWwaaITIvH6G5XEITWTWB4466OQ1r8h3dtUUzTey4WRo
NWqOW53jFCmZfvewRtchKAqen0KuXcIHWbOFBizLPezDEttXzWxpLcKLAy+nXUNbUonKDReGg0xW
+CxiKU95InWLnh5Fh+OF5lF/dWdMTtnQNpu8e1N4LOMogvyC5alkv3bpudh/yXTE1mmWHshgHDJG
tzXVFeAWc7oGNKax5SUv8y0ylFWawrwZUGCg5tsoG2JPzPw8O1udrZXFsmDNaI8QnZAehPrP9FPT
h4DvxJ8Nd4V1wK/ZyZiMVnVwaEkEj2yut3Y3184tAV8TWuMpbi3WG38tUOmGnwe7cxUxSOy/h3BD
DdWEFKR4L1lb+3mFgin+beZHg3BprCEKabZndJjBG8m7VnHotVB+K1bQpYn281qj6ZPfZxBfJlu/
CSOXbI3YPIUfpZQSCDZEAsYw+dSQDnD1ljwulfPMx5th02UUD6fL/ajClygx/3bYi4ZsTaJ/Ku6g
hPookfNrOG2NGpUCms+fIucEFITEMONANuvKEugYh0OVUDvEJPPD4fnDUIQ+dy9N/cZ6iaxt4ptU
DI5N9OuE+4DU9XYJ+ZiiEadt45bAC/NbbFwAU0eyDkbiKIXjU+o1kFnQ5cxt/dpDD5YnOuvD0i2u
iyfQOLZR6H5gZeFYXTq4u/UOj8or6IDVPhpdUo/bZSHNbnGKrTPej5REbCd9419FvKkzGN2wv8Qk
BqhwDoGfbOo93eDQ36Ygs/26t6nYgk0VsZEvJQGgiGs1fzOH4hWc3PWov4tjZ7ITmzMDOaPMAI3U
GAKhhZofAl7QRIeOghBbl9SLTlD2MJ0jPPdTUCAEtdHHyPYTqhfeYDZgtZR/Gbn8m1kk8wUTaBHm
P+Y8f2ESRwxb/YhOH1ifdONC2DwZ3MlJrW/snGF7V3E8paW87BwCYq34OenirIflfjbKSxMbJtcV
S2DM7H0GgcdKuZRH7WQjzLP0C1fpqW4ITy8McR05VKeu3LSozpt4ZsMsM2ZARcGQX42ZtbTw0qiP
JVa7FdOqTIkuJtCaYqppWXJ990rDbnHdGJH2FivSZ5E5W8Uw3rlmj2qGuXLathzkimEva0q7ypbJ
USBPKjqnHcv7CUBIWQ3oKEZmFTAGEuqEBoo2Ho1Rv7Eap0xBMTRYziGy9T2z9H3BiHAc7miRj6wc
0D/pC0NtSURm5skv4zTMkV9/bJ4FxfpXMrrrnZ/WCF2N+aKuoHJkcRfO61Jhds/sAKbnjAvItOZj
SthwJ5cHDRMxYxVHsjaxSa4VyXohrX6PvqqHQZKPMWzcZJ0Bf01xo4zhVwlubkwYpzc2L+G0yluS
PmKxcDQ8wna6I8NjaX+arGEsczjAjGe8DnrCjlZT+W7KX/n4DAjHa8LBSwvriMzcneTPEqSO2U2o
lvLtpAJonHBQIDRQlLvNfGpCa5lXud8PrjzoXvWqSE0QiwTQFXwvlaUvWq1f9Gnj2/aR6C+85/Ii
Z7nWxJRh2cBSBj72aDA0T1kfAM+PmBOZD8sCAtGw20brKzRaHn3RIfsDncdMenZpyA4DOcu49DXp
WvN8GDkFaHSnAyF5Ia1xOhNcIA9+iMFGg0avN+aaxATisX7LjseIhXvLzI6uyNeHG/KmQ0sbSLl9
lI0Gr/IGghZSHJnacF0+43iraTdiTT0ZmYGj8lih9HkNfoEFQHfQSD+c+XgCCVQGwu6KalNQE2qs
3kbqD/oq2gWV9f95Dq7zugUeregQQfXkhNwVYS0wivE8D/oxpt4KWXbkqeoPc4fKVLhOVHFPVZBM
LFgqVKP8p6boXEwcOUvEDqiXobgzR3WTU+LOjfM5DPqubJAaA4yaBt3VpsnTmHt2oUVCFIaliGFw
uEMjpqbZWi/g3cOO78QTOaWrAi+2c+dgR/VyClSIq2dH3iclGtcB/LIleXHGDHl43YAVnBVmH9ND
SQ8gnL3wde8yXkl1jaP7qWc/4fBdGaqbWv0WAyOuHGKJJ9utQ7EzIp7hWqK5mPycZqEsBm+sT3Lz
zxw1V4o7N2YBJnixIKN4keVs5SGHVnKWM5RBit+z042YG0McXThOtZwQQ8r9up5S3+B8ILamDc+m
dtEoF1rSqgRtm9MqdwJzTjFZ3XZ6zwYAnDEDPB68gjXHZGkUQIYLSJ7f6D2nTK8ZIWn2WtJo+Vm1
z7HBevyQJthddfL68nxhMkzsviU8I4oKzkDVTgD7PGBnPrGLODDY19NhzJ/W2LiW0m/G0j6m+MJx
Wxyb18542qZFxpXpoG1keKdiceX0aHsUW3FJt0+/DnUpKx8B9UHJt1V22rJUgqXM5FcPGsBvIII4
Lw2b7p44JD6gelTZO5Q4ozEZA0jQGR9O0ocVoll/2tymJfoUwVsFkxOgCv+PZ7wXlyi5KbTfgrvS
qGiSW57pWeFF8JKwPvR5t6ugL4VauMmGCJw1rHVg7w8lZxxJTOE8QKvf2jXzOtLPq8lCvJz7DpJm
+Ob0ytYppaIJk+zskGDqi1BiuWdPdwli58j6TADDw4gaTpZndi3u6r/mpWQxuq/cnJEAEFlMB9ub
hNRW9NEQkvTUxYHgDylYsUqwtVV55Y19STgm0yLrqqJSAQXsviJ3Rkg3JVguac4vIgn25d9ELT4W
n46J0qqhepBgz8MWqwJcP02+J34ZwnOBRGqADU2OGBM6tWSDU25jKkh7+qxknCUjbg7CapUOFh8H
taMZn6XGzxKCpMsHHZvszFYLxfP4FT5FjB4iurSsNQLoFEiIYPG93mkp2+LMBKujLrRgBMON5y/E
vEi9gKnWm7W1pLBNz9ilA8yfQYNCSVNUMI2C7rFJmJLrJOYxwK1ID6CSS797EgekD+cZW/ahtxlq
hYY4M3pcR5zbXXcwxNS7GsQLXase+pydwl7ftey+e/DYxhhQq5MtRuxAwr3KKEGa46OMqNWOW2TR
OpLtnFUuTYT5OXYNxRgL0hocfGCx8nclboWA9exsYv0oAwAIFEsW6JU6QBBK+Llq7pX0VehYd3rL
tUn0ZGW2e6FE0KNeo9KjNmbP3uqfShpt6gKDPj+TinfAKdfqPCxy1J6KODFkS7sfc3izmrujZV5v
vgoLR/12mvSzDOx1H7EnD9Fx6iuzdCBfWds2js9Cs5/jKwmMjz8YekaOdniL0GwYOQ5ZFPeKKB69
qE8KI/qeFuoXAwbtYLVIx8+YrZJ9SQYmFcRv6gH7PtopdIYm+r5QRSrfy15AUk3VvVIOGCC+gBop
yHGDngTNM+OMqByPIiov/AqerXV+gbMUX9QiwO+ZcoBn4EyxnmNmY9EQ4zJRGOeYLLJCc4cmGxpg
7M99Q4Q9yPTYWXYGhujxnzQwKCPwW6lHxlxnBH6ehJgjGY8J4TYo9lkJ9piNrEXb8WSKee1o6IMp
t4KphIzOw6h8mV1BWAS6Mbvalfm3/QpWe8W9srNwEJzETeBVSobg82o3txjcltM+SCsvTBhYV0X/
Mng5gX0h6oGkVdgfVv+jMGVl6M6XY0C+ccB/RuMvZDwI5RIbuGgR5s/EDoELs/QsxWGGujMdOijh
FQmUMkHyTn6e5H8BO4ayeQgJ6QfLz0D3ivJbEn9tCnUtzR+tDCIg6D0NtL051OvUak6TFgeAq70m
QBujYqSSSHciz/aSGGyrpA7vQa6/E4joy0gtZ8uGoE/2PH9oqTirRbNi2df03II95KoCFJcGjCCr
gZPS+g8DHzBs3glugPn1aoVS02LdErAJCHW2HiLmHO36N2ut6DoSP+dSiN4zXnGLeb0q9BLkEgVk
xzErILkTtVKpEwvGfxpFBTtfftKbJVPlcwBLrCsTkyqKnU3WRqhqwq8Q1lvaUFNg3w25tST1W2lG
V2dcJjl+/Vr+TsnJHLRnR9JthOY8XZHeuNCZ2M0kAssCx8mERGTALZhypBFJJTFSkFBsFZeEXMQx
hCeGHGZhIFTTCITIU0QSlLfqgLvA/pqb9wmGnRaQW1KmwBgQMCT6M0VvWdR3h2VfvxROzQL6rlMz
hJDh6u4XxUWCyaFEVBwX++EVNAULhrVncjpTei4AqwPsgh7QwdbBKCQhCKsduJbhCyESb5ipgQ6h
wrOaVVihRw6Tj1lj11rTttqS4EPS3degkTPVxLH3zy7FIuVJsCwKc52BSgg/43ViaYvXXYzthRVC
Dur3oSTZSsp6HNqNXyfPQb8i5GPfCUVqZvMCrDm4NcwP67BnzkeMq3TLmmti/zbNl6AQC3sM7Hzw
+MWQt2TroWSqwybesiy2qIWnMhKTE8r6rjw05m20SUOYjJtDCQt92+/l+q+BBYItkmWGWnlJw1Ss
QTiXmU8T+0TQ3EdsfmDhLKCimvdfWntyNqPfmi5to9a0AMRodYiOguGS4D9SzzF7Xzuj+niTc3nz
WriH9VfgkKXZ6XSWGI4VamDTPiCibV0trX4siYxVdV1pwbGvcR1Mw0dfdR/OsA9IhqVTTbNvBVu9
g1itqBCqRaS0a0hLmKlg9OWKRvMU4VQ1AcaNzbugSyi0aFURjwHtytNqk6HFyFAk+B9R57XcuLJk
0S9CBIAquFd6K5GUKPeCkIW3Bf/1s9Azc2/EOeyWutUSSaAqK3PvtTm+ZOGeAE83fhIaEZl5TTr2
gnYLMc/8VX4kXhW5c0+eYwAc4FAMMSdSYtcaJeJVjEe9v6RBxGiO+75WJFOrVcWvrv9U2G9zPkVs
J6A45wB4tWzNZz8lQN6hx/kvjQnFULuISQwcI0YexkCpJo1tqd/rvn9yFSqQFujxAJ4n4b0t0eQ0
5t0xPxs/IrvAQYDULzJ6YcCnjhxYvnQ/u4Tq1mCYTX3joIjqoZDbDyN0J03sZrYnJbFD+zfTA07F
zQ9enS/HfhcWCiq0P8oy10SObnKOAUnBglH5FocZAPSo/YYc17JamYNzdOG5E4t1c8f8KorpaD8b
7fQsbHVM9WZRhu+99Rpj3llbpIeWdOCERlPKW1n6pfN2tjjW/nOAUGQw7DfZ+PcG6W4Xc3k6ObrO
FcBQXkrjUVM0UMJvkk0AEDn7MYAHFNX7CdbIRFaUpwWrNkTXVdExor1j9lBbUP1pbCKa9i4ShkXM
yJpLAmY6icn5Mp56/W1WCxlBuAIWsPIIhqDpsmxwxXbkJI0VoSgMxuGpcXhjAqW+TIEqRZyiZp9z
wtMpGeWf6XwJWvQOSRBuUByUxrsKkbDIC2AIOfwy96CkfAEhtGqLZ7Jyiv7oVNEqD1AbjYze650Y
Fft7uXbYtTLe3do+dOmbSr9s+YCi8T5U7Deh/lGg8KMiWxJ/vSgdjaY9fuPEvIdMog2C0+yak7iY
SHqFUtUZm87GOzxy6YRIoVxh3eN+ljAa5ndEHFAgYEuYSMfw9HQR0x96JZU4pEG7JU9+GvfcVXZF
g9LBTKSoomgfGxyVcuMzYZBt+hrA+PQYbjx7etb0/tBNoNLmbUS3x98ooG83bKus3YOVX5r+SwsB
RmwA8Sx8YoXIGetfKhqOGPeWNix9xnDsvqz2K43coEwn9EZy0ETK1Gv20s03JQoiX14SCajwbfDe
Q/OOlCNm6sVk0CE/fDMC3PaKjA0UDwGH6hTUBGLqQ9Fkv73PW8iUFzV0O6LBxdBMw2ESPsziUNv3
OaPNyllO4bSjsdXboLt5pUMypXC0Vsi1/MeRATjRL0tlXoU624m2NNpmmY6cwpmu9KNYhBxVrKwj
n3FBxs3Wljjk6kvGAaLvV1YH79pY58yaKE+WBju/tNmgim4Rhvp2IlZUVt/ONzmGbM79krgdBaih
OiIpoACDmTqZvK3YmJFTtjaKu4hei0DY3u8TLTyMmQW5GX3hoK8b3MsKW4K09qPlffjQiJCdgdtj
NtL7+bECFlUZ9iIe7X0VG+fGHtBJaKu+46arvgJQ5ZbvPFRmd22sBt2Jt3XJeFclQLo8W2WK05kL
XV4oRklobRAmCkTySRevcyoBe8j3Bvr5CerxKwjknVmGGwqAg4+PTxDRbWlEzL5kTKDRf2XBD0jX
ZSQf/ICZNsPepDsX7GKVf6tdsZn1fv8+ZNSnd+8Gb338WBGLKM4qewRbsNS4cjRBJFwwi0yRAxtP
MnjxhrXJaGhGdFXgX4DOTGW0iioiXiAdsUrR+sAeboAcOqZlvdKo/Hr62mFLu/BvHDdJdGuKi0iN
tc2AAlXdwUJGaSJKGYm0RL/FeMPgEKcbfyXZ2+ZDVX74/Ahu/NWrx9B5H9NP0/ipppDIO6oYunst
r5wEcsmhaz3q1aJpf9L+O0/e8u6Fnit4NuFuBvqcRAWeGpiOPmIR/dZRzMXOB1wKvfuIEzI49gkK
dI6lvvcr0BwGw9am9zXFFW7di6Mfat6WgidDNBPH6yeGvpn14/ObqV6HPqjhnc69jZkAiXhQ3jvz
XluPsXVHCBgyavJ+WdI72VzyLkaN8KK7vwJ6mDFJwpahqNqrMn+IfHSOAW6G37p4DdzP0nivmp7K
EeIWS1LIqw2TcJO66j0OJeKNc44wTt8GRn1lmL30a9DxH04BjLJ/nJpfnstQ24smPZMVuMiyz6zD
87y1qRMHBrvxt9lf9YA552nuujvvYfejinsfff8TF6LLJdpVZyQyFidgRh7UKWo+EMJUIqn33lYf
IWVMot06hQ66f485rcnmMSwJOHupWItzjIkmfXzh1ZyjIRuUwGutgyRJJEY15yZsDn14DJg0FOpj
Gn58xzkqRhkWapW+DGiXDj6CsztGPZZ58Ats8R0xFoW7MkdrCTNmMtJ3T84TG7c4jRw0Z1Uadu46
0zYGPC6PswYrmYxO07TzZ90X7U567c3nSXA/Rtve++vj1Six0YdM/wLEWo5BACmTaOt1yt+s/nfi
jNOaRy/HloYV8JCVNcBWPAijefKGWXiHv+zHcA4pYjP7W2NTc6p1Ox40Y1oWSI4YcM4nfNcjKbAj
MZGhjcudPxeO9VFlt4G9x6bLSrBPSJO3ofTQSrhwFPwRVBTmgEsHhyDRFOsGwb6j+SuZ6PuUfx75
OUZzviGjHr1flhNbtmQxHKEXsGbZY7fsneDcmzoBkgwHU+ZE/u/AWY+sXiIWenDPm1w+1sOPSkEo
cthY0WajAmCsnvtHAzKR5AzcWx4DtZPg2/jAMcwK/zfDqqde9eu6ix6CFCt3+4Mif6HXj2Rx+e65
9ND85C928JKYry4oYZ7XRNnhhh/kkG/jvl2UyL8KVFS68WtM75F44B/mWQcxkqzkgT5rzgSOZtaY
HAzni8bOSNk33QaQCZeB5q0HcE8VHYE0Fcw25O8ZWkla2RFLupcS+cjiFSVfzFGQlr3ZJ2rzQHmL
CGSJnJjyK8KNlLMcYg/BF6cAwO5W81I2f775GvFaiZHBVsJL9hFHqJ8xxtmOpNhEqALVo2Z2WtIw
DpgnBeFnibCoLRHXkRpk0jsxgFj9Bkx2YPBjeqCd0j7Xw6ORXwpk8KVxEPETcz+4I0iBmeKKaFry
dirGNhHCcI8mh9cFp1bpy3C8jazBjOkG4q4K6WNitxFZh4sUz3ufp1uUy2tBRh25AQoNjHGyum/P
xwKErbTHMwrRCfQqrViPAjw78Z9GeztkL2pf4uEEtNDyCP17GsazAc8uiB5seqi5/m4VHPX3SfSS
CGsRyj34GaTLFJ50HSLjjcUljx5LECLzZd3pd+2TcHlenq+Gn2jyICxxzdRQ2wr2BwT13ptTsfjn
XNrIzcInjv+UFXEHp2bTWTtm/kH72NpLgg0ByaTWGhO19JBlkk7wxnWpJdfJfXe1bzStFEQDuxNj
3PjJD58zzJ3hGjuUn7dLCT5Te1WYwLtCLF1G0IQnrdNKozhF/AG2ENkhhnQPopS/mL5S85NOp2Bu
PCeTX326nYDGlwap1nS2bJh/m17Q+Vs5DJucHKv8EC8wDuF0kVBuOIoQVgB8vYPmiZEZSl4SjLuy
aggQmEs4cx3hJ2JQ1IqHQT30JpDdV614zYcJPeKwGmaFPRkyzUqkDY4UoifCgpQqgT0BT3ifnhg6
cRwJbsp87aLnKD7m5Vpjg2rnPjkar2lL2BPNLMe5ekG9c2dXSODhniVRxvogAJfC2xmfZv1qvoaL
Sm+fVdsLcTOffBuPlBU+EwpA3xsaSk9nhRQWJhXcTSGqIU73c8tHgQSLua684BGDmHCeauOTGf7S
E6RIDt66mz+LYlkjcMM/FCjqIiiwGyvfTfo9y1ukXmTkAUstWQvBYJevjUu4LlobXlDa8t6tFeM1
w8Zf5ffR/Qvg7KNrsG6JML8VNRMU/F/G4bfh1ZSH3PlxZyxqSKqcw3LmLqL4q+WL2wiPIN+t9AEQ
JAs2Q7wOqNQ9CT3O1zdVu3e0k2QrqeH25I82qOzsJ8UqgMvNCh85DyIAFcxbbVKwM4STFmSFFrkn
kJprwXoy+t9MOmPHIylXLYZ5hpSc3epD9ed0/EbRSRX6GAcsBBRIEHBWI782cfWYj0D78N1C2wwY
oz7r4uLOBNFMWxbaHlQ9XuDNyLxY+7HYQHVUSJomaUwGy8IGEKKjns+ARw90opCyMk2aaDEk+d2b
7vbw1nCczOYl2njCWo4rhgawYOQye1u2fXjBjeFG374kdetvMFE6aNku1L9sGial9z6kkHNYEHXU
j6Dy5zMjDQLn3edWENaHTlorwh+51eRREnw7mdkilWRjzHayiQa4x/5QE7jm/TbxM+xudmwATOuu
enKt9FDLj8iEbu//xVnN/P9Zd09YvJB8dQK1ZIbTAE2ow8nCcXdWt51abVMHDOzTq639jtGLjlk+
j59TJkV2vNJj0g0RDQ4sAqjyiurF4EvFOKs3o53d0h8hUbGgAXI0QqwmJyQdOJfb8NfB31W7gOyY
bcmIvmbcXlrJfI7bs3sO2HSD8ubMvcFD233WZMLR8F2HYFSyQy+OODb9fhf0Z8v6MMt5o/qMUsUp
gZ2K3J1+V4YnIlnIpai6WzbdUXIThWMhlZU1JdlVpog/c32tiO7yMX8k7Y1WuZ6vCSOvkHUIlEHe
uBoaxgFQHEgNoGgc5Rb5Tltiv+opc3ZG/1IUzCVo1OXJVe+uSUz/rxn3FjmsLsfe2ctY42wTbOMY
Pro1yuv8p8G05X063iOZcegppHyKXTyOqNfit87UaYElK2rKmq2GIkKh9pm0N/ABjgf+Kb2Vze9g
BVzzjKZAvWKJtYZbk/wJ99Wf4E+qX2yApX+RvBOqP9b5xfjoEEbhj9bZ6Lv0T6cZ3GbvpvgxgvPA
GVAaf3nK3MH4ab1bpO2j8IVlCL9NBElpIp7UZMfOzE1PhG6cPEXzIalE78NmPdgrWR+Qqpy7JqPx
ibnVQ+lL5IOLn41eGEuaIo46az7hye0VELicCizvmNOf3E9DPdmo5EqGuP0AFviR5lqNqS8IfZhC
MRANBLFQm62H2emA8JyImIWDAAFGwS4KLbyB4SqAik7nUbLBTyyQEiGMoDJz+/eBE3/GbN6NypPF
Qi3kfu5m+YHAOFPB60L+cgyyrSEulr1D0G8Qi0FsjnykhYkNHOUJrVIhPjlNLZqvJEsImeJ8nRw1
1z44UFR9RmAwsOSjMRIk0sHqQFrDDsJoxDjatLuZAZfeM6V7Ls9meKnbeZBGDlzwXmg3p9gVNDJn
Dr2Lc2SUaBtvSjwU+Wfcsfh8u+arYPfI+eeas0XQS3Zi0JQgFYkffrG205KviRlHrusvTdYKiukG
3djIwus3z771xUjEsp8z5kTlrF7AtKr7Pzh6bJyUlo6ZBC/CwF+8EJqoN+nKoGdUG/dhujHiJ17x
kaU81gizXWIvxrNHZWs/d/a1937K7ifvf5X2U7DmOP5pUg8mZ9yUuTRpUl1ySrs3xmtKg2t2LLoV
W3igOO49oeNKy6c6mUM1OW1T6G6ZeFP6CIbeUvA6QF8X5dogWc4bbhSuMBYgFbx3Dj3erxYqZNP9
it5fj7hDUVcYlGGa9jY5uPq59cDpL5HbptWr3bxbHPc8CWJ3bhTwlOLyoDnXkhge+s+oR3YBqUQo
M9L5eR5wdqDHdMJ33XvJ3Wcc1/sIX11RTG9++w6afAgu0URYLknXzIBCloXZwze253K8mSbfEINM
6e8S8UrVG1tsEx23YYnrIaZ5ABFy24J+a/hJS4tzKb6m9jdnC9ZOBcyI5rNmPU+657ll6mo/dfLm
IGioKa7a3UgTbJDnqEPJfpySczu8WQSwWYeBhpNWPolbCc89teOntHoacl67PKEjvchy+jPuVzRh
aIPiyYyycw403oqreLPMU5Ycwm6B3a0NDnbTIVE8ZdxkiU8ot3F0MfYSs8uthZxxHbG/dyBRoMhz
Xivkg1aup/TNh9SnHq3+2zO5PlA4OQ31ePSimbvA/x3bd18CASvX1NIN5qgRvI9c1dOX5IDPi6YP
bybdMB0QU5xAOp6WEwb5uTp2OZP5CZ7sklsbvSkdavr9HKsW0j1n2W0OfYJPwVsYuvsWSqex6Zsv
dGpJv5bUJJn/q+JVxVXg0Kh8GdqHgXp4oFbueOlpNptspyF3aBEuc+6PeIBOx2AUeXjBwS2OibOr
nurW/AiQQyQMAbwKza85LisuY5vnhNmHHmEYhTPXnGYLaUb9qw8nFb1HjYgsDTciyS5WTNoeTWng
PdbID//pGO9QT1atc9dpoJiltXTWgfdXUvh4f8FEd5TCQ5shuZ/ko4Xpdeh+Mi7fhL/d9sYpCgHd
M3wtWzhPLZFaNJNHfVdmBq5OouMDtoAKMYB5zejZRgyq8/S34OfqWhgCj2LCb8H/9QysdDrYDoyj
mOuXRnHNka4ABYwSZnRWkT1rEf1d2slkXyxooZfB0Us+JF0ipGVsB8hp2dM4kKkS4i4y/vYaoQeG
p36e2C9Ab6LZNBuiNok9wsDUQboFOj6EONi6blvjKre4hfQRdhSKIXDWQ0Sh+Nl661yDvLwh/2Ac
Vgz8PabDlnFnhLTAY5RmxsoxvmzurxjDuHKZzDQfMQMLt+cmjDwUY+XGbp3NnGMKImxotTdS/3bB
yICl6lYxOTJ5wQjI/HTfM+epQKFqeLO/V1vP5/mBw3uKJuyKLbP4GOuH1IcCMk9sDSwGAePhDWo3
J3iv6zP3AYWu05BVQqGKPeqey9vkQLdHVUrEQgVlAlPCiJ86PeTjk+2QlFqF6xqNcFw+16SxGDm9
ELnRA9TpJRjzIy8kevtjOnQbA+qYZxpw9jXx3tQVi/gl7OeUPKqtWkdqptFEdemV4xUpn1UZvmEc
1Qzmz8prfvSOoylFYCwIBUGFHNd4fQosaNCUG9adWvRnqrkstzaplzOn5d53qUoTTAN13tODaO96
eXfYD5v5fJeS6QGEFgU2sWxr0QLh78Kz6cCgMJ/asgIYZuwE8kLakTsOHrPvuN/SHx3aO7EiWJ3x
VjfRcxA6y4JZVCte+/bdGfGNoYWmEwMdi+E/SXHNeKOXl2V0c/IGSgOKefnbtZTKVV+R4mrNSqtO
QsxyMAcD5iD4x4vhheCy5Iv54WpOEBGVeAp7yPXpJUd7rUVPTUGV9pa7rhs+AAz+U/kdQwd6w22R
3BTKySART+7sHdaIy6sLdx1S+adQ7dq8eAvBEA0+W9hYntLU35s/eDrZRRoQ0ARD+KBaMnsjcFbX
brXT82rbpA0CdUbnYbBi6rCMKeKE758iwHKD+itr9E/zBIodRNHM1uL23WAKbrJRl0eXBTh/ZTow
jDcIIcyGpPYdEYlJ1OCXRs9nNE6a++D08OI2mOPQzKrzEKzZ3GlHbZ2GDlBEhDs7AcFj82mWNWHp
/hCeFFB0c0TfMXocxA5leLZM1S4wcahRMBGrkbBpiEtP+qK/lxmp2Fj5cUOf6b639+KX7gx9HhCI
U/lEm5u+OI1UO7gZzHZtgCGbhtzSmDBivu+FK7vlMJ5G6i0zmbYywcWRmRV3C8QBYygSfQBqk29B
f6jSGoJqPwmuG+blmbt+hDE03DL3JW5fUs575MJCO7nlvjpNsS047Eby8O93KAqhwjBKxA5ZsYjr
wz20annwWk8e/v0uI16SXbmsugPie6Vr5sEisIFyvhzEwQ0SyniqK6PF+vHvYSi1e6HgRKYWeFeo
f1iTSppGiFwaapa0nPdPFlom3lN/TxzrooD2bEoL0TLIxXsdDOVjZZnmPvdxpUnAGw+lZ36jQrF2
MfqVlZ322r3FGCM9FAF95PS8OPZL0DKK94sivKXsy+XUPjkdXRllc1wqJLR0vSZsyZ0SHU3zUEBr
oJYXqvoo9Oh5CoMQ+xMqAzwA9k4rgSm5Ltt0p0ixVrGsN9Qz2MXhIkekndyscYqXHcAz8CxpsLNz
rJhZjUpGrxXCIQ165RBUV1twlEMEtcmMoDkFdnP0A4LFp7gZ7yQUEc/hI1OjdgqWUdXo995OoqMu
NAejvEcIq3sfYqxD/JlkiKWTkAfXcNNXU3EpNaYQU2Mi2jMYm9QD+IdexxZZM2sBHQmepZTYUkNx
qXUlLp4FSQIKrrnzvWhn0bRZjGMiwayDvwRT+xU6pJbk/z4qs+TBJrSb5oue0Ycc8e49cPrQ9EXD
s1zpjfzrZpKCqobsyVAeXNYueywy2SMCZChkBUbyNEgrpRE07CQIqEWWEs+V4wHdppmqV9m4KTzp
3pxJ9lRiXPFdCt3NIHkjK5vy5Cksp31AKlVbSObmlXYthkF/rYYaqSRzZB+QRGc07K1uiC3YaOR5
lEKe4eiBq0ybz3D+FMqeew0ab8WT/gQsIM9DawnIyvyOHjaxkq5LfLyJOFenwYb3Hh1pBKFmqoAQ
/echNXT9PJ8li9nMKZT2ZgyBfnbnaihzEVRM84ehUVp7DOqnqDensxK0ETMdb03KWH8EHFN8TkUF
PbmW4zlUPHgVOPI0obGfUDISaesdE8uOoDVFHxmK13FRNNGcdVJiJud0vwpwGfz7Sr9qx7PfR/tB
IRuOSns4j6VC8I+JsNSQJvuZzRC0TMbzlM0Y4exQZinhy8olu9nqudnj5K6bcS+W6JsKF/vqv7/w
72HK9WAlBjSzPUjxcCrupQ6ZkrwjSmKNnJ1BiwAhapx9C1SxBxsTOcIIz2Bsvyq1tr3l84OM0mwn
SHHwHdbHulYxoMPQoX07fAnBWh0MMj3YSfPbh75/zBKs0uRs451APFbCFwcoNR8DdMQgbVQ+8TJW
7O22vpEAf7dxbDGzybrurDR/b7iNv6dhrc4qGcjOZfCWeAFTiqlOuFjKBjgkD5y7DVAdAmmPH58d
BOyAJVG+2X2CinqiJPPtXzNMmweaFkslZbhqeA+WoiImHNDWWk3OdxYYL36De0oL9DdHWh2hCeOX
59nPU5tUeyFlv7P19FeoSDyaOejuTCEqaNS6L6jhBmE+InIu05BNLIf0kyhj1RTFyOZQHoxGpEfT
Hk6pY91SR9/LBGGK4aEzqYJWA3SQHhHTpk+o5tHYoujdelMc7jIoHW3mOT8RWKnIZHbuI2JrjIow
Ss/6TfhsITPzIWO8pDvl1q5M4JjjS9bWxm0MIUdWlb2088g7s8Vnw8Rz6NJyGxHFU8eDzzndz7Zs
/3xpWpH9WsPOVdNAPqUByQ5WZXPRfQX8upEPdQqEqQ90+hIWXVpR6hx5MIGSDw9Cav4ULtDmYkQs
2hrnB7zfjGd7RlrtlCtG5zpMNC8C3aUmqMazMcvrYdlCiem4pgn+5tOwUZYIB51VxHr60FtLWBbG
zrL6t0Hm6qFtvPohMLPvwRvVTo6EzMblwOKls7vyR1001Q/Ig08DMF3dCoJd2Lm0O/Nc0CLGBxhN
egUPl1w5M2cFqwa/vxC3+lPICn+HbqpTERnDxU4UpbfzUzqp/4kPCI8Dz9iLwj2Gvfzy70FEnJ+c
sBxp7KU/Ws8kh4OLfs5QZh0pE58bxhgrkUEFM8Ksu5ie3WLpmYylPZOGOwYNPn7GVZ+PASABSDxV
pYdraQ7DLufuw9qi6quZJtHDnPeutCrYs5Orha28+BrQoBqrhIg9L5YH3c0+0774MkUG6LVbuAYp
Xy3UU/DFzMf93D9lBa+1ikjXqy08d7n2iuKzXDYakMhQ45/tOveg1b55qirffiyi/iXBKSYLOGR6
yaXZ5a+lYeuXASqdVk3jwpXCXKOBhtqMHWeVJbAdxpR7zhmr+mBxJl8EejSSqj7rB1qdXDaXOMKA
O2LlVJ3+2Fopw9MUK1uel80ehCD0GDfmigIPuRjjsfosbONrDHkypef3qyLVqyNeFdg4nhcsHczP
GxwE5SqsHGfhtnVyxJaUHEULYEF0kgQE1trMa4ZjmKlynUeouZ167I+57zJ/q+m0zh91VZwBgRMZ
YkYSbDADdydnzLlcDMWkpUMjknWRtzIidKu+Id4N+mFZHw4ndIqwm3oOnoxNxKdl+uhhDPQAjQKi
AbpPzR0BTyh+UMvsb5wcb4qZdTcM7Vfpj+jtCp24irEAkhSm4ZaSTl+aNQFRIfOzLVKX1SRE9V4H
yK5FUmP49ZAZm6QxrTS3lo+j4ez6CcBVnioM174758Rvi1bZe82lv6yR+WRrvOVajBLFwlOOHKZh
MuwzB7NAzqWpu3dqs8OjYzxnXTaudSf68z3cFp2M1tE8uG2sMsLHRSpmaULoFf4lZlrkRWjKzbTL
r4HnjSDTCEekv5V6YjgaiXcdHV8ea1pFVzswsGDMV7DuN84lixaGrRgkQWtMw/aZQHAsvTAPPPAV
XINvSOC6M5VQ/VzTF6Vo4ajrV5igq049z7nVaWCj8MHX8mClZkHfll6BLukRBeg/k1DD/cp884Yd
iiMwh24Hjc872l26OXn2FniJjfNPrApN5Oc8BshUmp76YnuEVH6YbDt8IIT2ewgQ7AOWywl+VCkb
44xeFDMNY0q/PZxHtZy1aK4eb4aWdpsQ5bjzuy5dBb7+HFhm8Tj62XWq29euNTHTBD2pMo75ood6
d1dVlm570/jOw9pcgUcIbqExsaTPIUKT1l6zTtZXu8VSii76SbSfTTJEt4ScGcx2E69IoMBrpgA6
ovqpljOIYCy+Oqd2T36iPoNOHw+UxITgUSvQipMv7Coxp2xHQTfznyrlOwtDVdgf6expaey/Bh1n
bDMKBeO/lmGwEtaLmZ3TNqREpO3NC0EsOKsL5sl+7qvpxbaSFshUv+huE1r+opkcDEceWFyzaVeN
hrSk7dL6aFfWg2X0YBcQZWySOWEugHD//w/bqoTkHfQlGqBQhRcr9RmQZCFkVEE8pVlZNFLnddTn
RT7LRuLdfYrDbjjZVkoUEY2CeMyjDStvfaH8rmjs0qopu+ILhxRdgvnzxfyge47YM9H8yVXKuc/2
PicrCY7KcbTDv4ek9ecYG0aP//5AVO2S6NCrUgpKYd/NezVEDYKVkmXo5e5hDDQHs0p3j6u231Bk
+IextanholPtKRM6Td2kGxc4RtfX3sHXwz9LCWPNtuUd7PCjmux436HMmT/+78PglxkyOWUePBgB
NHdIb5BGhyZxaK+6V5PVa6AOmJht4LBcuCaRGnCpgwUgnHjmT5zHTqupnVS4ov61KNY22WRfnVQ6
+8kmZcoiHnbGzYw7Innm/YThYtLrNPwy7FKQWaZNXJEjMhAVWxJasbTmeBe/6+mti+QzSKGo+m0u
V6aOz7yrNOtUWaQgDYmk3Om5KgIYdJMlu0czM81j0HPtNobYKHdAECBR1Pmcsw6egXwmiIGrDsFz
CEip92X1WLbDNZGsNz5Ygm1Ucg62WoQeaYCGyQi5kYjejqSxLwz5UmT5zH03J1oOsBPsnrkpCC/M
QAslmXFGaf5Xx9V46IOkXRkOXApbgp7o012bhOh3Sp2wIdpC7aPelizZpbRWgxH120Qbc/zAWncK
I0KyHN+ON3ofVPcEHHGYyGDdVDqMKddrdra0sLp2GcifPEi301qXRHdU8acufO9UhtOzZYtsmcsa
qyZ180LRJSedig6ql+zjoBhe5mojFqqhtqQCzHPcH4TYmOdAt8VJtzOmsBikDL2NoSNG7bbigNTy
TrwUvhPsdDrYy7ppEhqhk/mSGdWR3ArrLcBjbhssJZPXt7g22/4ADjTm8LtOqh7bVuYWBz0OzqmP
FTTW0UxjGksY2jcvgYjrF33QX2yvgbAvw/7YVp1xVpyqmGmFN8/iO1Rq5Gqfmu9ae42C+or82t9F
FfVI0qIWsNts4CSdhqcwPUToyrDsh6QZRBPUZ5vFsO3KX6sEPZx2mzZ20IcTao3mvgWbaGYQ6fOK
PgXN6KkCTxNhs+1slGmBI7UfUtRoL05samGLrIH5Bm9yyAFRHx46q4OJ4TTdo52nkFvr5CblYF9S
KUkxGVCOwMV1Li7ThAnoE/CI68C1SmBGUq8MBfKg1LAH+b1d4d7HuFSB4TOiGPlqnFd00bIRkKK4
q74kjixx4rNF4UvxNUvdTJmcIzILQE7DeWnw06KvoYGWiIAMhhFiUmV7GdF0j3npTFff9LZ6mgzL
ZorKnYMjYxV6UUmXzFXbOkRRNMb1yXdbXKwtnCafCNw+yp+nCSKdbsFkyrn3T7Xz6pi+CbcNdaMy
MvgwDfJJrhKDBoe6+tnQkxSPiSI3h2MnC8b7sBwwZU7esrLr5NlT7BrcUQ+50cOONungtjnaCdND
ohmmNZFgAiV+TCDVxgpibW2UuC41PfnMo3A8DzGoyMAkv65qiWbObMgy/cqOHPPWGhKLOPK5pouj
i6UjDm4LIqf0NMjOCaf1TeQ1NJWMKT8mOnnfPQigaH5gLDz1pNNMru6tUM87WzUa77aZAySfH8hb
yc5jFFAIKFRlegO1we5HZhlutKpDxUopyHoYNbHPmR2Uk42BOh7+7wF8i723CEgyHeEdh55z+78H
eF+oGMwAI109RwClSHNsx/3fBy8i9E6yDNAKitWib/pi57jqHHaEczDQYkaZqYD4Eh4MoT0kUiOK
KfHfGifZTaPOUBZ9xanPbX0LvPXN6VrUPXpBd1iPmJZPsA9IFDXZY/3qa5g/Gpocai1eZmoXvtRV
EybFrtE3zkRvYQx98HAWfU7peuPVnB9wvqNVMhmvmQjuvEHo138P7T81bEwx3SrGUYipjZ0yCv2Q
OOZvGhPe12pE/6S2NRy6gHLQEaULD7SRe1jYzDmp3vdVhmGhDVvrOyFVngPUqqt68WpNnMqwnJQL
Zj0QFQlaPTs+zEuq5GhdugJcv/htoz7/dlXwDTzwgVLMf2hJxHGgzLNF03vVkaLQn/hrgM1bpd3u
bRd7cmC71q5NaYg58WaKU4ICBrvdQB7yukL78Nr/4ei8dlvHkij6RQSYwyujqBycXwRbvmbOmV/f
S40BGjM9tixR5Dl1qvZem5a/Rl5LkUAzXTLSh4TEUAJrbujZrbVA1/C+k5XkfcKDnFUni6iFw12D
7t80BR5zhlPLqCsvjHSwR1bWZRJVuCdFvJ4V4rCqUjLg6BoiR5LbJBnJ6z0T7RQwhKn0xwGEjX9v
NAKvhkxB/KAKdtEVk7/W+uRPMR5YtddotJhPltMspe8EiwHjyT9S2gKSpbxn48KOeX+CCDIkwwCk
sz6TLvp90b3WlE7rAF1PThfZF6SmOLY6n31s3loBOzFdd4QAiCOwsGLEywAzFbQqAKtgG2tp5Ahd
smFoVuwsjCuNeAY+33/VfcY8fW3zYy9f5OKjyCzcUH1WnQfAitVEZzcifuS1X5ig9NzUo8BASYH4
LScjOte6JnnJytttO5xKTe83pTaN26FFQGMWijcWwFH54K/WZD5MYVj3k2XRaW2kwuE0btDoy67a
VMJ1TlLxWBvgtOPFeNc6BrSNaiz7ShlwWHXGv1JS5cs8iT67GDbkloNJQtZ0jQXxUK40/3MGnMzX
drKxgsRISjuWlGOqFw0uE3Zb2iiQhQV0S5POjCVfxTzEAkcbSUiwcpV0a0QDPWZHLiWxZq/FXSNg
NUeJvjYr00aE4rKE2402zw2sws6wxO7YiGkOd2VMEEPThNZ/ppTxr6Tl1wh8zUdmFm99AT0iazrD
w4z65J3g8BibmZEzdj97RqrIfBHreZSLm6xOlO2UW1/T3MAzle+eztOE2SImQhPLAtPo/lgATibo
h/YqzffpAPgRgptEV7yoox9t7h5yZQgXRb3hGou3uMwheIBsnrX3WoaJj8V9CiQZ2LUah1NKhoI8
3nuPfiQzgVx25MRa6FdoqNkLNRhUQtBGkcGXLvSZR8+RPF0p5aYnuQfok3AYJHr3NJyxDT2bdCV2
UtVMlw+0WQTAiXzj5HH6Q4dme7WMt9GonhJyjeF9Ccm8MmSVUeVEuj0SdVcQ4/tJTsdAAaA6PqGg
tFjvrpkY7SWfUJBMOfqWqEQYMSuc53T9EKt5Q+OEUx8FXxeksph6MyZsoBXpAW0sOQHUg2sGSNky
OUpqlcRjoFQkiiLxWwyNdaqexY2SgAwpIDXHcW6hUxh32mBOG3Gq9n0jnTm5oZwdrwNm9w2eZ5ok
8h6PL02MkjxCbUJ5uQ4oIe+5oR+HOEhMFGK12RzvGe9l7KuDLIm/MfW3ex9LBQAJ2CNBGC8IPqTQ
os54KWNrM6OebxshPdf0GFxzQCI3jSQCzqRHj3KCQ4zIei8RBsmLVgTpBW59v2pVbaNN9BGSIdti
9chpveN/b5i4QvYXmL6kDwSZ7WudcJwqgS+wmxFLUTE/Fkc81oaAFGsQCFqo9RoJPbkaqFunYSto
Kv3CHkWaVr7ktNJEIhdeutnCPCVk5K9QERBOa3DIhINkKgJRMKWXTwA3hGzFalYW51RajaPQa1dW
4OV7Fv6JHAZQn7Xx8ckqq2fsHwWy6lqNf02FTomeTN9Dv/ZbTSB1gtF8sZUn8tlpbfWbhI6+X2M1
i4qPWobDIkS5huSa8AytgrK0VKMjZonI4mQFnHneZYGUKBNFDjqVf+Uiq1wqIJSaTDZe3wM4HchH
jxift3fqzEHnBKDpZmkbQiq9sL+GVRIdBGlUj9NYnQRmBzsI+0OB6kAs9PdkZqtSpwJakcR+hxcb
YV9fv1ZL+V0t7bYfqzSYF+MVep25jUQo64JJxVT/f8MJr3esuVpKpMo9WjDXM46HHq0bdLaIESEm
ID3PUzdsTLWV9jERSMiznybYpxqbCS4/eQIYPqvid7eY92055cKWycXbUoPfEQF07kxhWTw14mMJ
kbb6UNuudcVZXFnoUS5qQg2VVFIINZiwehzjMy4xpZ4KW7OM+kAPCIRnd1BLIrIbZASHUn5SNSXC
QIGlmvt1Wb+5YZFWFC19rxKrEjirtHN600LA2LzW9Uo+bF/dCNexSqanIlLJSstfixRGal6lrJgV
uNq4l7ZpOmSB3uNekNeGeFhBcOIv9W50e2IGC3ldOXUBriQIRBnEEOWUKKpvYo7t6x4NRzlBktmt
w5k83IJq+19SKa4w9i9DP6mHiETdccDZtC5XbUWPlxY55tgJsEzT/CCSaLGzRp+G3Cu7buiYdhJi
sBpaQQKT8kh1UWcgXu24VrG7VF3zESE+RpR/0BRl/pR6bsKVBhr8xc/ZkifHulO9wgXasOW5g2J1
e06PGGZbjw+Pq3aSmS4n8iaO8FCa9f11hZF3LwE0iMhjsDIoGD3L9abkHNe5vcoi1ULQswNdPQo7
zLUTXvh+QiZCO5cT9UeCZTCUSLnHw+0VkCdco4cG0ExmkPUQVvBC7iMLmXTdW7WTC2mE+3n1MSdy
kJ6SO8GxElxCkHoj9vGxodKiCkQRCHyzuveHZulvsoxLr46eeGaLLa+YrG2tdZsOJSoBtuob3lIk
3Eqch6NhnsbIJP4cZ3hpKGiQVk4CI/QXlRo8r6wDdc6jndaRSXq2azsW+Cbtrvo9wU6mPZkvkfWv
GIXEMUmpFQstC8ak2DEJrU95T9G5dhWuGuR9kvaSzNNjiT0rGPbDfhbGjZGPygsWJBcuP0wZS0Ke
LJnMrFifaMqyQheu1IhjwFgHh1VbguNWKlThw2Ac2qh+E1P86+VqkYej3oFjYz1gVJm6lDh4FBTl
OJpcJpCRcHFbmndpY9AjNNA6VYlB54uzDw0XiZQDekqjdueBMRSiPBZog+6dYQCDWCwCLozNdrHC
mYyDDDkfpW7uz6S0eFZ851+PmXfvy50+Nngu52UJDOTdrUXAJ0mLtwmH0gnw/KZS47+kJWaaE66X
6+JlmHrcO8mc7zWGqE4yIlVp79qlNWweeI6fqATsuR/8VGg/jEym/noq/xqRh6/4XtGCLEH8WBHi
7FTYm25yBTGhYR/8IjaH9gdl2Crhc0oqIpvNiQ4PlIqBQTUW7obx7q0eX03pra7e+Oqn+hBHByKy
oy5Me+bBVwzRAk6U4rcgKZPUJosTE63qZ75JtlIe0OnVofEZ/RMlgY8s2j0X/9mv53ApDk2ueqR/
V4pX9wSZIuBztX4/VaemuQDt5/CO2o3WLtZFsmy1/C8u/i1IhJufVPnS4bE7RmHb1UV30Jzh+6Hd
xn4McS3haEtHpnWwMRF+FKGQ9zI6IrTNlhCr44BYnsm7fILpaxnHdca6eK6s01odrcNd3yw6FogA
HZFRhFgk7nOA54rVgJA62jkaIvfFAfaVpe40b0kjXqUXdIA0OOFJdPj06e0adrlhKNF6k+DXKsc2
j6gX2aTd7luo587k9wwmjz4pisUtk/jfjPhCYwa2uF+zc6/eLNzLoCqQIdBWIxLiKr8/MdUbrrF1
gaYjbpodcFiUzKcnw2yXbjIcp8xmVcrOPUKo+lDdRopF8qwqZ/jBAXwr/9EvaSuffklhTz8Rp1kV
6xICako50AHB/Kr6nI9YA3U2/3UDrUvstyLqbzLhQeC9wR0ufhGHLHbvQbQwWoaOG/pSXHimAlz7
aL4JM7u8XWK+umd+DasJZZjqQSTie6GnUIRR571umcC4ojt6bLcf4Kbjt/hNCeIjvGaXDVQ8xW/G
FyFEUWiNLiFRW+EQH4XFI/6x6bclTS7ejYitx2aJXLc6uygJrV/JvgcsjyPqcr+Nhht/02PiUeSX
3wAz/MVv6s044AFRT3ik+oI2uctPxwRy23Lu9H+r06BMQ4L2xXMtPvA9g4tq/5aP5EV5Klv9JMwA
VPjxHwVY9UAS1DywCh/kU7GXtlbsrGzfrnlL9lwO7QvB+XKGeYe1paVC2KIDletDbt0YP9vLB81H
wgq6znvm4XrtAb7EgzYAl01L3nlfXMkSJYtTvOLQw3tL4TA8fyBRkFox3UIRgJQNtAK2O3iE0wUm
hvUlIpFvPqwCpIXNLGZx+jdQK5M76xRs9iVmx0WjHG1Kcx812+gOftgrGXq06Rkmwy/pPddh/Bvy
izV6M4E5f4tEmAJbNrATd3Ag4XE+joioKJ2hPwvxWZKP9+LY+9yJ1yUgnes0bRmU2NyM/nqrP4hj
ux+IrSOANA3nD/S1GzWQg/6TjC/NHWzR/tNC5loE27X+/3FmWymUztydvvJLK9SJ3F+iT4m6Rrju
YjI6A3hwAa87FhHskzO6MDH8jISbvUA0bR6Aa/5ELePkhzi4e5mLqdCBskV4Hyw5T9hrL9LteSb9
0VzFRr2zHRyFqN/ne8kPv6Qqes1mxHJ4ls76UT0WPyQo4EoPF6IXPBKj/GV7/xK3csCltxensFum
0nK4CpSuDglvM4dNzLOEp5cf4sW44TQRiVncSr+IcA/FO8nF5lX6/FPOoAjehSTIDWJdd0RwArvU
Xp5mvPM99tNX86qcqaojV3wX3GGHs3N356PSztuRjPCp8fuvGA1ds+Twc276871FkvBZ5R+V/KpJ
u1mY0fnu12jDl0UveTg8A1L3zUk/pdsJa8fOSoiJQPuORB4SL0UJG4dTPn8sz47dScCfKwEq4dKL
4DPRL6Zo3JN6C2u+ob88IjXwgZsxmI7MC3Qte+z4f5D+d8zTO8JrFpzL/akfD1GPHnMjQ1BL6ZDG
/8rOn6rYlbIzsF8LsXt5lSZ6ey6jUQbDQ0cGrcdwRPaLffy2uIJrhNov08dThhkxtD7FHZwuwDiM
TFGhLAAKfcbjIaC7QHPaQ+WpB4auqKq6Tflv+Gn/DS/VO0ZtLijykg5K7LjRPXTEf8Vft9VBbv7g
ckbGKXkjg9ezuikPOhcfLcEIZsZD+tpphyghdBNy0ouK95iIe2DYIcum5M1EhyXEl9vVDleISZsa
+5ttbajQtRfcquYPYQ3zAes8PyMox3Le1oancvQDs6gGNBb48loqmZOmAWzjLgqMzIVypaW/YvUx
ydcFAfvRiD9SuvRyIARkLiMoU5ItXZgaREIDDgQtsFZgW+PYIXFJbYAcn7LsmZBowAMagb74dTD9
pJTgjYetMCfJwY2/jH/IKSARQgFNnx0wXJPwYn0Jo9Jkc66qpjPpFPoHx7FTDLkIyJe7pxMNwcdu
2OXiANkCqIZO2ZdfPewaok9J2oGfIvujwpOLGI0woV53Gu3tSRgaSO/EWzDRYt3c25d5DjPZHgY0
S0GBG14mEukszc7IasaOi3QAdSg7BUkfMQAD3KsQ9yKP0dhzvA0NWWKgd4TWTRInX4+RXycurMmi
CNzKpYmYo1w0rnnxXlk/A+nNUYT/7Hsu/5InE1BEbaphbJdJJfsa2nAYgnoFDes0n7UJDsuXCFWR
3IUYdjmYTZcMq7mmRzjtngZssgPSz0I7LATg9crNZHtX7U74jDKgfyAobcS+wuip9GKIri83Un/q
dt0ddhez/Ctj/Tjzojo0zQvl3fIe8V2DXLNJsDQonQnJcCvg1TTvgNvFbLXMKEMzfVHf0wE9/TU2
dzgAu/yl+c1MqCEOz8193se7BjmsgBSUPZviGA20wK8BNvcGA4w1fG9c5Kk90lO773KsZq6In/r/
y014UNPhAQ1iTON4xU07q8OaMycxEO4YiImdfKK6L+SzDHVqOkbxHnQQNugjbTDOn3pl81DjIpPA
2wku2izBmeYz1vTECJZ0rxS3pQ/5Wgxkb2wVoCW+aBJh7X8KYIjRLBhEh1GB8Iy76pg+2y8weTwU
7tPodL1nCQHPpWg81x6B6nJ4a7fLg84sykSJVhe1u9y5RU9iqmMOTvYY36hSoNjMACOI0FKPyLfR
qfJbnNV+hAwwFFZ9nnQUHfZ4ad+ST/6kuKcAnW7AdXCYrjoQ6ucvKZNDmiWnZpR/oKOoupyYcb2T
vw60hjdFzXocsr44ZPX+jqS/gq0H9hq5OfWM8XJvUKboyApwP9Fn4BEg21bzKR5onA1BVoM7x7Tp
P2263MNMjvy09Rs2ldaX5EtufmjRqdFr3Agaki6JunqQt0OKPKMhS3WWh7ufq9LX0sU/klmSQ6dg
kh6Eg5Gmt7qAGWZViL0w9kr5T4nq0Mkkle1fRfyGKIZO251CTppI4kSUxQgbDS4CpcKEKHYXLYJZ
jfQpcaVbEjWNh6X1EjP58JX7EGqjsu/ppBAYVL5AeYodwyQS3kS8rSUAFphCu09mOl2x7Tw0ZDq2
4yNmBg5kF10E8ldQdV1E11bCb7vM3JBxnbFQqES+GQXiYoj3F0NXKfHrq0Y2ri1nQxGQg6q8mlQ0
eUc/qlYrgB6UBTIrHMfm7jTPSET0ORD48tdV+5qy/LPE5TwY6k5nuW7fJId6FOqkJ1zKNx7WRxFK
29HjdvXNG66SF87mnG332gXRVsjFDESXWLVQdHuaBttGY/EGmuqXeqH54JpyYkXXTythFl3BFICZ
nNp6pGPMXgjaKgHD19KHoB+t1foebsibUS9pqhXIdfsuIdMJZWSqeM3z/dycLZD//cdw/56XLy1Q
oQYsU/5IOUC74yLQiJfSfxGYo91NOHQ7DmO26L8OrhimRzFkE2B8BzHxwXHV5zPalkf9bL8X++N+
chsXK7rLNNFRLkdx94rxw6ZEPH0SEXc4Tr5s/8XhW0eC8fNnoM/ar6a38KmHsA2O9SYJB3f2egfb
8jH2MMfQw/c41zsMEXykXr7sb0n6sZUtHWhbv9U2FDN7cuGX2CBxedXabr3twjvC/mpT6zuvlQcZ
w+bVHFl9698AdnjsJsdvacuu7XFTRg4TSuduL/7qCUF/wVfe7HkaoWKjPtR4UFS/cTEAD4rDQvW9
rg49zWrhoOy1na+znib2cTI3g7LXrCMnTl3eS/lNW0+ddOYn+gzJMisppisyp7etN7ic3bU/ecMI
wV5c0MV76QIc5Kh8jdssnKmvDVdcfE4dIhc5OlehtYUQ5TNXQyrsGtsq5CC7ZTC2N9Cp3m+LcCrW
3V3bIFDopqAY4YPAyAjaZBuXrsJ6ll+HvRSUfJn9t+Js0+BmucfB329zZ6sFZHxyBczCZ0qjqhty
joX0GJ10cmszT2IUXPhTt6FQYZRO6MXsID5V571Ze5DdMVvCgwHARX01fkeFg5vTaTeosrbQAPhq
uPz2DZK/Yxw69+6P9hnwI7ofDkfz2zM4rXYKrX1t+hmCIeMqc0y+M4PVWIuu5dfz6FoR7csk34ke
NEH3Eb3OT/yrDXay9VWChCk29Cd6fdfFuymzrto9vpbR8pJJDwYsh44NWm7MlpiCOUDaQATcsODr
JwBme7c8MT0M8alSCAM/i5RMkGiMbQJ1ct5AYzGXvameuvU64IVkaoG9s+WuMVqehQRJ4PK7xts7
73F5SYyTTJjwSiL7ISoAMr6iv2sSf9G+lvkhj79g40Vlg+pZG5DMEefnQTSDCYMKpzNC/Gv6Hj6Y
7Ogn6Q+LO2P2zMn/CFwyiDHD2gTJHz0dWz0l7L4Pshe9d6bWrX7z9CBqzwM/256Q/FXxV71+x6Ak
lrzEbcDRE7VLYLYbIrEVwF0+5vLi5QmgpAdA/qvoWgcQGxf2SMCDpF3FLEGk5HkJAeXP347xzNvC
Bdzl+E3XgoM3vR+7P4CN8O6/xT/riPUksQUWWsSCrA3CwXz+EThYw0a0tW2/zfbplVeGa43+nBxl
K3e7wRlkeyJfzR728sdzQ6XpPT57AVDBoV7fp90sHp6Nb16nIwk2kBbUPm7yUq/OsFcfUGez3pMX
v+G3aNece3AbH9VNau3yYD4YUPjxmxymV+t1/Xt21t7ut/TNvFV7XiB9Q7qOtosNuWHij0POmR4D
Pllpn79ROOFkEAwyeVguupfshfCipjsN8XcRNuHwccfZ4DxXLM3J34zgfuNd8KTxOUgBYHL8QTyy
M/nJvn5T/kRf6felsYvOMssMcdHYGFstFP3kkx26vPKCL/wX88Gz7U/uK70qhxwvW3P4/ra8rE96
mSOwVOJnK9lKSk/8iL9FrC5/1hY9Ci/VvMTXaZ+c579at4UDVsX0qmxl3zzRZfkWP2SXuJ4j21L5
pj7Y+QMo48431oTtwtJvJy+Nj9zwQhWINDaYPYlPNXos9pT5w2P0GAs+122vYaVnCXvASJKo+I2g
dbB97lgW7W6HwMJZ3CWcPRoLm2dv57MOUJVwlkLszvJDhc/Z6p3DmJuF33fnk4wg+z23v0daXI2b
OUVAmANlMVB0OLS26i50SpKwfANZcUCf5AOTkWNvGZwxPvA9E+etThjtCy3k9i2bt5KKsD7pqK3v
6HZg7kaH1jpOJQJZZhSPtvsp5c/7/E67LEJG4VH00ltO6Jzg2A+NcrfipRL2WIUweUXIdp1Ef1JW
IJtHLDBCjP9nYC1lpub1r+qm25ff2bnxSSUijgJCaGLH8pY/n6C3vKgn7cItrV2Uw/TR/8mP+K17
pH8xzwaNohtTXzSYeNDWC/9qefDos7p33GEESFxVv3eKE3U8h8/X5j1VXfPI0S//1x/mAJXhZdkJ
e2HvqlfMNmcrLPxhj0Rp+eg+5NN6oSiaKNTJ/eMRr+z1gDot/TcLG/T74HLhpB2sYN3mb/ERTPmF
OAE/Pcbf91N8JWD2cL/xBFRhvGEV4J5+ExgPPnITsY8dFzwajnWA8hIknwOPtrhfXGmbvcgfo/eJ
S5VT1ObulzvjaP5GB+moHMhjOWE+0LbU1nTYlkeXfdH9MzhNLn0QGRsQXJGxld/BUXIkZUmvfjhK
o3zayi436Y3TZeSIm+/Otb7FG6cYYGAhD9w7ZxL8GGHNGAgO0Q4JtHhRzmVwP+l+BqHDgWJCJPC+
WVxY27/dT0EoBDFBrEMssbFjorK5Vrtlk3vtd++JNyOoA7PykHNA2HBhow0/XHuwB8mfhIj/xPn9
uQlgSf7urED6jgDCJxumE4mr/E1hDOpkV3Ap1JN0pJ0c/YPbHgoXoGQn9PEx/dhnNrnPCcrv36gN
t+VGPIM/Es9JaPrDO+2blJbwhZ4cfYeCWT11AAsR2c20U0y/0jws4pTumGk5a7KsdI1rntrr+Apu
patcDojLBs81jGZyYVc3OckblS23gXD/Jmzzf/WB2JGD+sIgHiBb+TNuk5f5lR5J+pVTh+Q/8nBY
jwlOV+95Otrggc5sTeToFSCNFAAM2PGfcmfAjUzbVqkP9knYI53bVdeB2tgpo0N0Hv/1b+mOzvAY
mA/ezNBu6Lp2++42UAjogEPfrS/5wwhY++oZw5ZHwrBlV8RQ2UPl5q84auJXTg9Idz75CvXr+Cle
uCSG4iovhAxlf9KtJc9KsZvdAnGEwFcyFP4Vv1R6wrloXhb52Wju4TbyQQhcoOnXOWl803AeitvK
2ljSiTrCWF7ojPPPWuLApH/HFNuN8hwuEubn14gEMNbWJ+CBoFZoOwFD448n1/l+5P9hFFGKYAdu
ivQRbyPBxZKgiGGMnsQ6Fc1lUq/pQHdW9Tpjw3vh1FmSGoHbHaAyrVgEOps2BcMPAKV4NlfzjRWH
fYPX7DzOLzSmYNNXrkFXEfsf3bOeXSTbiXrQi14qbZqQrYguM0oIkt85mo5MKbs9EXSjU9PCAHqV
hDCGwIiuOnIxnzGd0OygzDN6w3iCJCATAjItBhpQK0y4TTMEM1IhHX+owCkWRg+BPn42BMx/aeTB
fWB+NdG/arsPqpgb9wBAxC7H8uSIfN/RgX2U8r1GsgUf/lgBWLUYmAK1c5sIxH/ldMZJQYKdv2oU
Y10Nf0yqieLqzL+MSAKqxWzf+e2OG1S65kz5QJ+jIMKe7kpX4Zuz6rzpd08hEwcAkkC8djNukgDw
IYFPdrJPEKjC9sgu0hX37syhdKI/71Dv1ErQwJeaSZrvRZq11W9k0NGbSjwZvGysxAc0BuTJ4qGm
hl1c8Sax/ikB8T//zyZab3beP79r27TfA8oHjkTH4+32980ZyN86D8t5BJ9VSAEPwp0nON3wT0sZ
MQQ1iPBkFqiMxUwNQbv/f3Yp/G+2eYdIdJtEak87cpbHpnEAreWRcklYETNNvnsb/eY7ThyinXcD
F/kS+5rHY2cnHjyA8EvwALFf8C/u4htf9e4Zj/rJbRXAUvekQA47ph9RYDgxWjc/dsmCoH5Tw9yN
3fYdCQ2WDZ+wWDv54hk+WTc6mOEAe/FcbwT869CkbOGYw+fZaBzXRqdyovCdHutFtNXT81lmrM3q
rm0V7/4+nCkPTtaF3YHpOXvMEOYb6UAjit0UXhBpUoOzclTYMkt4pa6JPsfjeJCBTlTBsvrZR/3V
H9OrvDFPd/YIlomeW/uIFYzCdV++JaF0mTm9yDYEG2rO4ZGFMr0O3SdX9QyXIvfqfwX1FrUcYMMd
gIkgCTGuvyEw0unIiOxYLVegcXh8gumz/Ml39329A71y7Z57F0dPPKgubEen32meHj6LE+s79pPA
DLVjFnDzMTWAZ8MXsL4zsVcql5iFgUnCZvxRrsVBdwlQ41Xwdx4UZuF0hH+AgZln/MjGlXBUl9TK
s34GIOABjfWtHiO6GYJ1ddjo/XkT/UOsG/vShuHyJx51CiN4oNuMdgWmMl7Bck53Dt66/agcfdtv
lAPv5oAy8tKe+1N1SW8IoU4Z39WlCdoTFglM7e/VAU4tZMvYb7bPPzMJG5NdxC5oQPsUR6flkPpM
ejtH/maat2tXF/aB+onaS8KSNdkQVNXP/ocYA94PndNbRbTVRv0kP56b2GFxR3BHzxstokNMBrwu
dHHsF3bNX9NdbKwVYaz6fngMv/pHtVcu1UcUxkfgb3i0MenTXQ9nDg7mL69lhryXkjvWDO8b4Nwb
Hsw9hxRnkl2ZI/gHjUT9kX+Xb90Hyvs85Qc0J2M4IoTEfmxAXh3YtCFVoQdzpH/iPoYa/AEokNKI
ZDC329MIX//G7J2aJnflZwcwP5beIMATtacd8xN8eWCyeKY+opfxj2EZAz0stlR3HHNweiLFMjTW
1jCvHXoC8C31B7PKJce76LB7k3DDoWqgzk6/9J/mTHLGueL40O3z7/RbPkX75BVq0ipvYDbFOrY6
T/mz6EFEPtH05bfoW4uTEasmuawIdK6rx8J6hcBg9vU9h2t04I/4W33Mf/qJw9fIogWU57lwcuaF
tkrL/Hv5K934VGJoZX5oK1/QjjNCwHQH6WcHrBKlK0JV46Jf7zIBAgp6pxPT4vYVYsfO+mSgNO2s
CTlXAOZT9vVHg8jJXmlAAsv5GOmYXeKdmPtU5tJfcbfjXfs6/UBdkDc08/mW+j8akVyNiPooO49X
YIjDSQgYQYrNhogEKitOpru76uq9axyXT+4gy2X+HkYBlV9rK5Pb/xVtSIPHZT5z4Nb/1MM16JnU
MCZJt8sGdh1dj/aP6bUbeZhSXeOgBMVevZmEcNoFF0ujFzF62cvwkvw2e/Ehn7A0/dSbwWdyfJH4
j+bhPzyMzkM73vc4W04zi0X3iW10vkI2DOdNciDyhhUhCtrNzL9JfQFJqA1yj4dK2Y07WKzMb1hR
+s39bJ5VTtNutoXqsuEPHBu2S5/0TVYFxjidLYfo7AyvRfAqc+Wf4E/ufL5HliMW60A/r1fluOAu
uz6/Gv7Q+0p1ja5AOVoUymTH3h3ppwsaB6BJKNMH0zztoX2gzrshNOMJwo3OA4x85CY/aEAeSLy6
tDsYTaiT0+TUkxDjgiZzDdFm9JO7pFdy89qyV/oIxtihdJfS8Fc+1+/sC0kgDL6EKp59uAtKcdTt
uJ8RjIDeAkScR/PXEue7Zij/Ifw2OKpzMh1l9lfmFfOumEl8QjhEV0Q4I29uOKnAONjmL+OeLBoC
lC/Zdvhe92OIKfNduIpEJV2m2amwhqtEEuPcd2JV5Potlr6JIikU0dLjWjN3ebpo9vwilgUB28Qs
dQXeBjlDCCyimSnHe6ChwVMegvyGXv4J+D83NTrk0rTq3dKBjlHWBi95ltDAi4GJ4mYn94P7dk1p
Ca3yIjvirDX7TpMiL4k3dWcJR2NEqgV6hhlo2tY7vdeYP1V3ZBQaI3dAQZ4p/5Yp+uvBECGfRoz9
xjvPZi0QAtdBFFy1mXj1Rdnq1bwt2rb3rXLcGXE829pKmEtsiOO+6pgK6YmaHXsQ6LhfBZlDK5A6
RSV7FrMhHRGo8cwS51n9qUSQNzWMO2POm6OJ8WrMIHpWOj4pAp8LnCRH3RSfqQbBuCDOgpmKzNQv
CUaIfx4P2u2EAWiUJJmHQEdgdkjW3hGpXpiUVU7ELzcWAHbwPC8osMJVJUoNWMLsYdAImfe8rOoS
ZJwc7hyxB4HMeNIuMw5ta1EEsGCCxLjCZHb0CAEe8swhLfjUd6+iui3urZew8hZU/M2nrGcOySb2
XHltTtDXwmHNhn5i0iOA5TF0+E8miQ6yaKUomfl1k9wliHXAW5ui8ZWR+G2M7upCHA+b8I8gqVsV
NpukgV6aL3ETuYZws6bJ16qSOYrpaS2aOa3wBAXeM18rkbp3Ll75ck8Q80TJRl5WXNp52NZiKIrx
lkcIoEoqAfRiN0WXsAFPLe/+4m0/mBd8Mldrza79EF2RLVL7E6XkZ73u51g3WibeGbzNDmxTnmV+
c98puIDRunr8V+6YKZqP3YAO8x0I6WTsmd24sFioxsdNzZyLlD/Zwppm4VFTZII2ZILW1n1ZrnuM
tDwnCzoMgQa8mWShIpibjIzhVvIHIfEtcieHuA5okPJpXaA9fssZbdoYWbnb9f4EZtQQO1+T9opF
Bv0Kf8mBcrEv2OWflpitAfVQ8+KYdHYIQObrzgJlr9VkCswR1YMrIV4CmJgj3pWElf5n4ID3QtOe
b2A1bNVF2CSGETY13S1UpXMp75pnsse06cRhW0dGODUJjD6SfeHsr2ZYtKp/z0/tIu3SXt83ty16
AS/tM4QorR8NK4hTvB4QPOP2Vcv/4+g8ltvGtij6RahCDlORyAwiqWRNULZbRs7x4uvf4huw3NXt
lmkSwD1h77VBLfUo/Y7qKHkLjmWNbJGBVzUKPCrMTYb6XNvrmcM2a/1df+wl+y/jU1RmbGIUTr0G
hb0WkH8EQmsNpnkM9oUFN500UtgxyN5H26tTNejJekr7ErzUEmZsAqVNcs2FDSgeypZhG2ArZytP
wnTO8Vn9tknMIfKRCHlxSMm6mXr3uQLdFmx8fWhrGft9JoNXZkssISLHwb5TI7bLfq+wHWa7fmfJ
gciRS4BOtQmsNQ9akfiJhrCkuM/EAeVZ5V9MD51UUt2t3nmtBKaQnvjSg7o5UVH9Z6vQnPvlvAzd
qTBJ5lWkqziWuhzVcxX16uYVNk1wHqrAV/mIVM010smdiL21OtKO0GfZ+GMGBlCbxubRorfshNdY
Fiqfyu8wlvPB+RLY+sXKAv5OGAzEivaZsiaxpK/cIw/2GfdzREmuq5+IPOc26IwukDWy0En30zII
K5Xm69tfwkUPzdj7RvhUQSAHJP9lmalxLvs6XBAunI2Fnp1TDTXhn0dPL8ZTlMj5yu93wjHSmOd+
zH+NTUeNSxzOnpa279yzI0R9IyFYUdB6o2WzblZXXdhUfuk83caKhcpzRcmVbuQTIB2ATdyZJXYH
/YXhi7FccfnfVvzvq+K8mdfPKpUutNVjOr5VVERiQurn6O/SbT0ujoT9PDsVYGodXsvHznk/Yn5E
26eLh6ExGUPtaoFQIB39YNaWt2GSGywETdIl2Rq/7SzP+lDcfKMzzNuwpNbCzYlixA7yrxa0tBkM
WI2RRP6oMuPCab+YZnJFx1Pe6ma5G0r/mPl752kfN/r2lntbhhSSyLVMpzgChnCSVI1g0uK0VjOd
VsbFesEh3TMZJM+IT99X63eQt4cD/ofFF3kdGKMTdL0WMhveh7BWk9BgDmcJmccWH73MRy/rcW+l
p7QqT9JRxdd7/Wdaq9+zQDGIHO14leZ3Ax1X0x7JvUcq3Cj096kW4wvsR4RXafJA3pIXw5ucDW9O
2JxnuPSLImPaWd/X4NiA+29UyQXRdBrBuImB9pCgcdI4AepIJ0COuuqu7BC0xsss19IcFCbgv8uv
3nophOySo+sB7T42Wn+cVoKL/lqwY3V1CRxwmrCKtlf20PAvnspU3H1dMqE95bACuU4itkTAxLp3
CLwWiT+exXTKYlYqA9WZvGXcokyHomr7HMhDfXUG48g1uxu7n1iPtEBoT/42dJE6b0IJ8Xr7uQ/m
x78UJbaOlFTzzWEH4gY+cUInRUj5CMGlmCp/QoxX+HLGJHN63nelj9orQW/XoFIiSqckNZnnUcXz
SNHcYZ48RWr8m/TqDOLY+HUznWmrOm2Jm4F5NjhRbKZezVkqHN1Vislt+aigLYlEOZot8/jrFGmw
6LkHdCWW3l/7wcLkR6AFA3ob6rlzNh+TbgDb0TzcJ/f5eKphZrlu3g5RJgl2HBumNM0Ev8SUbqqx
Y3fBRCQyOWrIfRoQkFWgVhkiUcsnBc0v2BWWqAcnNuRb/6OaoAMH6pYUiz0GPzWUOiuojQQDdQMW
8tJtlouNL5QrjbNmjUGPc0GUYWIt4QMdUJN4/VD6Q+c5SFYwyLCbW0D9g2Au5+d1y45x95sDou/G
R8oIfBPsek78rX6C4xLDJguNrQodgOclNXU2GocErb5E7sodatNhshpC6hxvVAjcWkjaLIJhU/ws
nuzJlwqT0gLVol6QznvH5exx71wlwN3demlTApiZheyssmbnprb7rS0Rlhk/WibCZpmvWWDL4hRJ
UdkXt1Ybr2Q4DgbByZsnEOoIvQ36pQxZpfYJYTb09LPmN3tJJEYbUHJkRjBlaaiWTdhxGRXBaFaB
UTb8Xy2qN+m4GQN3DiPLovCsnET14aF2WWgtQc/+s9I/LWt9t9vlzbaKhwrsxLCHaJ49i0uO+8+b
sKtSUzjcZhsd6zoWfkryc139M9s+GKG0GvvlWUyPpp8xgNu6t0Zz3orJec/Mv0lWYSekyVe1ixSk
uC5l8huGSUX+qd6kZ28zx7UHfNvv0b2ABCOfyPFL/nL1o4jkUb09HcGL47xopnPXcaAYa88O72XP
11s1GzDfQb/9Up+xzti3hhYxL+b3erOCBfmTRdcqA40zCvuoz/nbAgQ45U33ZLUv+7v6MhHfV+e5
n22av2ek563QMmVXdrBI55o7VR9KO0bdodT3uLexAdcAmanT+lQ5zRLDqA2ITD9QlQVOyIJGBg5j
/Qo69gdJMQS1jliEJdZK6CLvJpxW4dZ4IdD+uI0huLANENw5R23tVbdlssA7UxWT+jToHMAGrNfn
BICaK7/aeu2PvBxu+YkXgBs/51V3kke2qsXNczST4tH3aWDBdOpaT5aLa070FFJFOG9uocr+xmPW
ygWPH36uBTNqVVkuP3Nc/yxax6BuLrRg1RPEKNCCMUMZ6rnn/Cpy3Vc+DCeNClB1SWA1VjBkbZDq
bOcNx1N1ypRi84maL8DuN8aL2CSSgwdfyUyIcUWwjUvQcr2qc8a1ijOVu7ZWaHeZhZBfKYazQsyj
DlhtQ0G2w0wgIMLPtOpqZkQGqOrFrGpeUN1G51Tm17kCwTT9W5UOo+7LoC+vBjhvrGM8E9wFR1UN
TbfRa8LTpGMNCm2ap+MwlcdMRQyIAk4IWKr2sYlI52OOgsWfEFS2B0TQEYKEx8dDv2nqcYIVGKcs
4D6vZaxvmVQd6uSlOxbZQfialAVVLQJsQMDkmfo+x5QoCHPGQpmTAQojZDsXgV2rgVY5AclHR8K+
76XewjP4cExUafUesRF+0+vmlqzNK8jXC1ahs3tYS9kjbL7Yf0+jdVLL/lxYnJ3FuYmeb2taabTZ
e/dcaxLac6KqNup4EqGZKgj9xwF/ma81tx6ztcbxHZ7AA/BvhxXmHMrrEO2JyfCYNN5cg0ReBoZD
8TJiuRxcvW/oykBkkcAwhIu/nW2bqO6nvQsedC85vvm5yySbfGYKUsMWkKFhBdBVQpy0LCe68N+y
tmHzXmf9bZH4q6UM3fBffK5ChKOGVpeGpjQQ2hasAXCkbvy5huJjUAHjF0ie3jMPt+kijtZJ5Hsw
IwbfNhrxQx3DUzns0zmvtBPRkwQILIfkHep+TgQc4zHSVZSruA1/S+lkQQDNK2KRPfYSuuSp9c+W
YxZcVEy/kt+ccEVnhRR2zUB2mhZ17RUgJeruNa/9/KIA8nwx/iIbRseWFaR5Ft1BMyEYbCbKMxbu
ChUyL9UUPmFKS3WeZ8VP0i9IgketPcfZqZS30CnnqBmCVUN3PBKOttonEGggMsli/L0ogBcs0nBn
pr3LN0RgZMJGy5LTnqKsyuN5MONS6k+T6pyagxgB7UjiSF3damvYEOqR0Fs1mhJBUIwZsaLwr7U/
7cBeUWX6ug1hIlthK5dRrk9Rn/LX9KefTPoobhAxBxxlZ2twzrvwwQPdkGqO6wXuRqTisVWx6hCb
bViRRTEnOjNu7OqkskCY0OrRsyolIXOmdUqPxbRcLHW46IYaEx9cQUVEgWPYRqgqIyA+JtbTGizI
SEFalp9t3MfqTBzGcgP4dSHnJNSfauKDwJd3NY7HeUKhojKv1j09Hc9iZyt6I2+7AAsL3HkMlIFZ
4rq7czZADsjcOmaQ1TbXgYeBmJ5idVYjCh8Tj/2VzlCbfbQ8qJaBsjPynddT2fPgLz7F0vqQV6r6
r8Iql3t5YN/087SLjqdOc05FtZwnKb1kkc4hO1ldoGzoq9Z/Mnqq9U/u9WsZyUsZrXMWZQlaYd++
JxNfzLLH9VjEtrxH1hHwp9VGPHeIaUDG2tey39EY5ISiDZmPKcwTc+uZgDe05+gpIG3PazcqnNLk
6Wr3RcCblMtfU9qBk6RVIyRFK1uesc6LCvmNR678csAyGfTM41bZ3Q3bn+snZwHF3mHRFySmYRZj
Pt1stmlIwapw5AE6pFG6TPGEYWCu9HOnm5eGPp3B/phcTD4R+v8UfN90gSTAr/plWc2LcOTLwvfN
ACFazQgkVv/JM9Y0ru0OCW8jyQNDFj9k3kJpGCNydHy5C3B44yuch/mkyeW5dOjfyX9Vwh2OR5U5
YZemcIUsr2LxJtnIIXSuCyW0wuos1v8MArTUhRzRpb6vmvPac33LQVKngQFIqpW+qtTwNCCy39XX
bVQoiQb61032NROBAc4ttNzpC0GvgA4LegkeCZc2ztjeM/ImXeBYx0L+reGyz7lIlRmXwBg9r8Ka
ccq4DB6DRc94DEfjoVj1WfWxnq2EAQMRHqXag13tjd3Hky5mI7SbCOaszFMx/WL4PhGnDRLwd0Vq
Ei5YjKQYaNmv62fga55uyx6DG3jaW/00B76oTHcOVYGgzlUmfx68xUu+c/ugjgzjyR3CQ/1bcs41
8m8isVj245xYLVoB2LxP3WdWBw4OL8ou0hpQ+NRUVYUWkewYN6PCZABj+ohGmold12KqfG7y0Ewv
d+u3KREcwRQabeZi+VYrgoFjYG+KqAZoPBu/+36KnVaKd9xBHTy6Iq6CQrejpuMP6r2Fg0OxXwmG
v5jUpP+tVeYuPFBWByM/OLXyCML+qlR4n3o6lKl+TUrxqmWgeVLzdc3EKyCa19TLfgpME7X1zQxo
1k8dkgSNCqESIJk25/SvQrFX3vPGvPUWS02IlQ0TOcFgJhmRUOuRotNkK12oIhf/I98DfQfq3WhR
abzjrI/h8uR7TpdPGhWqmrT8LDDQ4NZNdz3MFuNALPSHmmNSJvHKOTIti1p5jVh3mQ1JtYP19C69
7PMv6b99B9pJGDFBIDPtjkM8BlD/tfDee3TCBM+N1u4WbqvP3pZq9HWkhVAGjdbgJwNj1kz1HRbF
7XMmfys2nEy15ae8FMvAJGSwSwWFkgkKP3432bj2pS/ry0yEUUFO1MaYuVDY+JK5I9i6J7rbjptr
OY0LdgVZ1aVV/6yDv5TlTW4h+6Qb7pPqA075B3k9XXOspbdB3FjbTxD4WIX9AdG9cug4GHxkVmrq
52jol15rrjp5yrWtXnWmPUnWvQhJXFPRXJUyuThHQJI+A2BRDgB3EbWqh2pFQVLNJyPvTjQhDTUo
FoRR/E3WPZ7qFtUyURGtfqLt2gvBfaR8sUGivJ+1oJJKhAazC5r3WFX7pZbkS5vIl2lcyBzhA8BT
McRzk8Z5t/uqhrm1jPRZhIN2qXvbhYYSDwRQtB1viVnZq6ESFp/KaHp7WKUg5HPinRcGBhSA0Dlc
vjIs9HuVe3PnsB2Tp2eEM+5i+YcdQrNpL3WmBSSLB8YHzEVylkF/2Bpq/usTIljMWBA5v9Mig+4C
9hfm/lIXvqAsTCkL2U9qFPqzYFLmL2kIoyY0qIDVUT7rjnbOVONs5ep51daz0jZHgDoHbfNZlGkd
gg9bD5DgcxngtT+sVPeZfVpWB7QUgi61PylSEmfdOzHdfY7Coi8DjedfTSJQO7tq3iEyNyEfrSxJ
Sm9l65aagbmQLDqijEI8Yryun0zRC0QMoJutqQ3lBikKo1vso04VKZzmgtPcrrJwZ9BBMd6MqIVY
R5oetXhWz+5g0qmzgRFZ7Oh/9nk8aFZBTNGlJcBZIoWluDSCW0jHC7dbJ3tNT2uexgvWQettlsjr
DhpW40n6YQIy23I4Vn/2/UvVgqTffYUEBtTvfqoyarZOEz3flqDmVlneOVC4GevIv9MRQTmjbgZC
OjmZNTbgwt5cg6dtUkLrRx6PPGke6F4/oK95g4a9zkJJwPqr2qxIw9omzx/2qh+2FQOrAM2H2JxR
aGPidC3qW1eBt6zlm0U32krdTbOt18pfCr80EEMo3kik2ODjszGAC9S0Q5q3cG/ONLCGvQV6RtlO
u6ZOzEV4CjqnzeB8mj+2JYlqTNUMvlsutw4VCtC+fFqu+qfCp119D7wDYFIErOZ33OUjtjqbJqsl
w47qBMXMh1A3HjW1wWfAN+QVrQBH2oQb5uu8D8kgZ0Dy01gPyVqwPojOOFYNNhgUu/ZnzqNaUhx3
U1CXTyP2J9lTGMQWz+2zoscW1V827s+SjwRqIiK28kzg49lw+La5m7T8zD5jGk/g+k678hz9rRSc
LdViI2VxgVW76kZ3eaYW87+M/R5IFjorFc7ldABBPyjVtbTkSzaU6BHmM9AJwkpIpNvCgjl6ZV7m
9LQgHsZtDvp3+5HIgWgZNrK0O+c5XFGbflEPA4EEAk+fqJFRU61hw1oZVg8I4+dyoLZiQDWWgUnw
e27Q1rwokzine37eRiwTyPyt5VUXxXX7BXcDskNUk7o4YB3ecJQhUzYtEp3QlHM0wSTJW9KvJj+x
V4p/Tm5eahetQL2ykQZqYL2bNmGOKpll5nhS97uEWr8hvmKU/xiTjnGQ+svIYiVd2HAlnD5hRnQJ
UBI3d2pK25xVZbeSFwpuAHoohZZO66qp27GZ/Oxknm361JKNO4PtuXldDWI/XsYIWGPlzujAzfdp
VY4kWc9jyq1rhKmOe2FnnY1gBkGrxaqaoUGtVCS4uC2PCjnz5AVGrXMEMcXpPwby9kdqsA8UX0WT
nQwdJ79rngGzAdWZWGDToeEMRRJjWkxqUDlQde/16K+D+cR4YWgHmvSE0Nv4Z8YipLpadVe3aMpR
1XOx6iiBqrPFgSa0CfV7FoADBFiBeBgVq0ECCSWbw6av1eMJ/ro0u4rRRrLchcRvpIl6TJ6gOQ2u
A4KtDgVafsIDmSMKHCRyWjDl82PpyE2Go15BWz8vhL7aTCG/FYVR+OB3h6YnA6kLaJJ0INwJhWHx
Lccc1iWb7u6kjofs6Z+cd5ppxb62Fo5+mFnagHt/Tl+dXzQaj6V717YIFltmkrBqnGuSd3uyesh2
FIwZ6pSpIUkx6QoVw0HthEvvM5HeFaYT6B7JcyPt5KACMeBuTU39rmlIBuwO/JbKTn+5AwWGKfJp
FOQa/0q75YWhKxgFkluYYbuHhig4XITUe8W+v5RkYmfytywenOSHqQwlklfs54jyc4A05Pidcu4d
P+2NUGqSl9y8g4HgX7TDjY1RpvCe+LcQ7uaFQBeyam3GbzgB38bURyIsKi9LxoMuPOe2H1jdv0jN
T7PiO4Bmg+im+3iaJkyM7Fyj2WV7sqKpOyPMB/Yj0wdGQD191lWCimkNE/aMKbQc8pp/95Q0SgHY
Fo3TNF2yUj5P/aPOP/IlTM9OsqHmwbJ5Fhz24qvrH8UfiSQBPb9o9q+FMK6nJmW6QPB6l23pMW6c
v1xweaw9552bIJUd+zH5IzU4ofJWGs3ZgEQm6+IwS6x23c7A86C/oqEjbSCeV/S9nkzKiMhfK1Qf
zR/jUmufVLCHtOuuO2YQ2TolhAmrOeJABqzzBpWYnwGltXiWRNi9uaKnIH2H+3KoMuOFXUI4D5Wf
rJbX42mVnY1NZ+nPXAZYFQe6VwQ1GW9Efu0Ul9TLIzEDBqr9X8n8BqGzKoYrLa0m8000QwxqMzJ7
vFxqUNgjFlvE9hqoAgGL2VxKZh8YV3FWLg3Jw8fe/kdMN1lVI8W9tcYK0xPyO72+Ly7L9l0COhk2
4IDJK2EnOIiVG0olsCdWdZR0cr062tSmDjWtfeFcyI/AlbKGcxBAonhNoGDpf3FLbibItQteo6z/
wDKEOKoT6lFisEAMpuXZp7zAu9IzFZQ8KfucnYh26cA/oZpSH2zuIOo0hKLFuIDTk/OeWL/TsNE9
ezQgRB7ofx3nuZRhloQm+vNT0wFVuOaD7Jcnig5wg0dwgaejsNRm80wyNFGDRcLxVBWnUQyncdPd
wsS+0P7aegIu+wK8geLV1YgSLDknGep41Gy1NPoGKxtiW3yHRQGVNXtNulgfYlyUdC/1eYs3mgVW
463S3p27DQDqP8bTJOwtMVYagAhEt5cXagdcmdJJOLyZhYQewDuVQO5pwA3adbT4frLPp78ZGS2d
ROiUhOBNipUaweM/i8Ixk4YQgf5hTCXg3XuY5FVE2u5S1+GT5dPE4gugRYW1IVukaIKtV9OEVV2I
pqKe5DjhNTEjlNkMNlsMqTie0jo2EzNigx/t7sCaJnMYcu7V64JtVqs7KJ16PAsnalz0ILQG46Uh
5Da/acN27yTrQUCVnxY9Rk05kNJH5nJqRDbnv95hSjHPsygAjFdUCtRZvGDxxPMnbVw9h4FdfZUq
0/MLVXQuPkXcoTGntmZ3mDG9WgMRl0MWij4L08dOFzGsC1gVvg0clO2zHATfala7N0m9R0Vao/Ri
4cyQSAL9T6NmcYwlajjZm6doSDcDxQxblYgZPKIaArs2NSK5BPmj9VHmlp3xObw75QcPS8j/LNRO
jkWtLyeBzBvsv1Rb+hLjoeTKNI31jOziV7HtX9Vofabt/mEv1fuuXWAvSP+xqe3eh12/LllygcHE
KNc4US7v0t82f2MARzUukDroPtKG+cV0TZeov0EJJ8sOBkISO3/gTGgG2Vvy134jMriOHWuIJmcN
LX77xANSe9VRrBpEWhsNOc8IjrXMl1gs5pLmAVb2SK2Qyf2muBf5FG9WFge4U7R8+mzH2K7aR9rn
d1AEXXKnXbLwMTMqkZx/mZxeVvrW5D+yzvDdjslbJQ9nAgoofQaWUIIllNXPAK+2sKVs0n5vCinh
m4gKjHm7A3aiYxeQU6ZWIwo6PsYtx3iUHvcimtjNFmVNkfSnF7ARPtL0sZYMUzHAjhPnN9a9El4C
bW5scoWXXCtZUYbyEgCj/TPkXs2wYJhfy58ELCeTvvdN2d8ytlq25BdEXjZkc0t/GVQCqHr650in
yhlIK3h27e57J/1PR7A/2bULn1l5h4z6qjnztWDtl8hxT+jpIJNRTbvx5jwDKKWv5tMgxTTpvlXp
L7Uf+juyo4Hi7PCjFTx91m3BU9OWKvgC3q1oWKHGG1ZNQKxJY9x1pbg1a3GVzIrdx0vGb4a5lnL9
FqyAde2l4afsYJfM+rdZowDN6wuZwBiLv4be12cStndfGOLQ6dVNsn4xl8/jwow2s8Pnmnu48596
XE6ObH3BQtB/L4XNHTwRq4PW9WLhHmO5Wp6t1CD/9XUiap5Zqs76YXz5MZC9gu6Ar6MfMDU2f6wN
anoSz4WLG9zEoiSFimbjtOVJ3n3+P7sHl1dT3GqJY7njwGYSQgS2RDSnan1wVjWOchs5i7uHQYTo
4qo2ubb/6fJKEDoeFH5BFaltrzpu2OQu6u46Sfs5XfnGXooJjGDAP6BBhlOfoD40V9TJopCPe3ZV
BhGatRYgxGZwlztxFe8X8tswHzhO/Dor87kmztbIkpO6KRfSGGWGMzL2OAwes9f0OFNHMrIoY1hb
z6H9zBksWCqKCMOjkYpnds6jXTdPWs2jUMwHmB9ofDCbm+Sc2mQXtPO5EMmprZeTXVlAttGlIuw+
jJJ9kjsrnkbUzdoQsuaKplTh4o8k0zk5Bccw85npAoX1aprmdeq4khmIVm/t4NuJzo54j3Ne/b7z
NyhegqyT0T4BPaiLD1RW73a3vPUcnIAcqRRA2Vil5kv/Fc9xVML2h5So4ohwVXFt0MZrbrqGFOJt
Les9oJ5+YhmHg/LrWVCbLhiZAZRkzUWjOfcpIbbbZu5LUf1lGBlJsThNCuwRjAYmRkZWisJwn/k1
krHCpXi6h+3SCT2uHdb6LeXNiLupCZ1GC52qjppJRHSlGpqegWwnJhEJ3520giAjHqQveSSap8Wp
TsuPNjpnGSSEELjybDedJG/Ln9117ausQsEQvnTma7Fyef7oCnLX5Ne6oXyo/0pVGlE1BE9P0F4V
EcGJETl6UW3yyBy/t/6uS6TWbu2rKv2C3Bmbu3ZPDA59nnb1E0TBqho2zpRckOIt3GRKUzZHm2qR
SctdK+mB9K95SoLNED0btEE6KOh0E5NBEZaCoVYwwmRIHlfykJlHOgpGZ4akpnXb05Fl8K9ZIDmf
gIVOqmIce8ZUy45qUwzNqRDjaSv3nxRBpAL7rnhiQtGhzNTHA+QEsfxTGpUBJWLebSUI5z/zqaqE
6T9RGq8PTRqRHIvzP5CTfrHCamIh7XAYMIY5Vtt5UdDDKfd5mtxlGUKnZSZwlOr0bXPat1W27j2n
e1CnA5mPB5FAgk/tMF8/AZGj3zQPJBadVnFBJ1/Mf5UZJw/+yXqamcoyhGP2sqFUGBQ+4+5iDf1y
KIX+C1Z8/mJnKCd3zcHzgsFD3nR82/KfoXyy0tkrEwYqKEfHFGIQmos90Y4qfnniVIkac2undc2B
MXiVB1NlQ5PcQu6lrT2KaADgFxC1/Cjxr/6F+lMqPEex2npiyA8TAkjiKVCxJClMKKn3ZZk8Es3y
V3jLJTFcBYrRo7TKH3UOMopQtD6tPmXF+rC+zEitQef12OQd6C9AdCIHJn2cqCJEoJFX16pXETbT
cL6wQMfnSiYRo8Snh34eKBVNv+dhY3Lgz9s1JUhqbM41MzvTuaV8oKVyEnZ+Vs2zuRexLKFBriYW
EHss7BtRqLG06LEM8Gi/1yz8oYeyvcAYCGtFL95yDTenrfiiwgq7kwc1gIfew0bkIfbHqdOCbvqV
tsT0yYwD94C+tub4blAGYgOcOjctFHcmA5IHgSExm5u1o8xCY6igkvyR9a+quyU7fLUSlbG4kAYV
mJke7HoZouHmecgXoVB61hAQCJpbcAL+264DaYrZqVXUs2T5JSyiWd0jdWyiEbIWspyPFhiKUW9k
Nn43P72D4wrCA4tztY+tfoy1soupUyE6U7aio5sdHtXbzD1cRBn2+Z2QyAomUrpZt76xXksI0P1P
BkeBYCGzgMeueRoiVU4818omtLErMClALMU/gTgB8sEzU32Z3DFV3ZmFCkVLN5aIcFuvYRJgYqgp
PYWB2J7eH/mq3VtHuhOw9pBN6b41Ci+8xlQixPjc8G9WsnopGGjmY6yiPoFVHWSsZolHvUtHjWHn
bF7auWHfjoDemu+t2d1KlmpUqYoJqygzYcHN7mqoIFP+ZdhSi4OR0OiQii3lLqmnI6VP3q1xz0pR
OEak9ourMdDtnstRNcptb1llP9/HsONb7FNGijqGhKT8QuTv9Q0B2VTBK6vSRL0i/+v3i2qgFHCW
YFPwaasiWJLHYCX3YVbvT6n3ABDewTBobg/VnNz1WFSRDS+pwJBr4LQffa1a/dnhwgPSsEI815s3
DZeknnzr6fsGD0BNsijHxdj1E/c+zKMoWfu4WuzYEOspEfZpRN5v+C3XzZr+nisj5Jm04iQt5ftg
eIOpXEfE57oW5rl6EeVkBxu5yZVcRHNpy7CBfldccNiDWiNauotql74R5bLyaeXzfWUQIsqPtEze
zE48HNW5tXrxmpLNLCF0aHjaCjczHNdQJojwFsKOnjRbJvRJxSX+oiBvcBizLr+JgnHHN4DTXq0B
MWyFqzqknJ6mWT6Z+M9pVAcndHoRaz8UWI5zQpFymfwt7+6wXI8T48KtJDyRlRqqiHOaOhfl5pBo
ZcOLU7sZact4XerqdeNH205UWXRHHTQXHZRkFSXVFuNgD7AuN3RpmkTfBDGwrgJSdgLrH1JCFIpU
p4k3p3E9kLauiJMDHoVIuhLUDa1waZzS9ENNFjdN149RMw8GE0Zzk98LSSCMOs8jqW1WcVdcs5Ne
t6y5Tne374xThom5VrKThbogBBX+/kxlZTdPm/rB85mWcZG/cetmSX1IvrrLLjTPtINKReXeIP4L
AbSMtXzlKtIsO75EfYZF8zjc806+Klp1KeJo19YLaIKRd3jUT8PQYCYs4eY2JJpW/6Gs9q2NIJtu
gl3QcmNr3jP+LpX/M8vyOu2MYTse5R6FTAqxJ6netZ1sNB53Ui194ABrsPd+Pcpra+9cHzokAhSI
sgXe0oweRxup+MZzVnO2WJhdPMyAS2eioHhuITBkob+HdHHniTVS2aaBRJ5yKuDKsuYgBJmx52JW
pBIzl6GqJOHBzWUU7RA5TdXwbHYCYqAnRUtP/LshxYUzn5bdBsdC8f9FLkminrPBPhPsc8lVyGdr
5hpc+HYoyeub3Gdv68e31OCBZ+8i4BPauEAU0/9uRuelLhBifdUL/EJt9Fm7EBpCw4hE0NcMgJqS
P5O13cYFVpk93GgnIYeH9mF+Ue+yLBMtqoW1/q3ip88yRlafGXq83TNAyBhHGFYMht+Qn7uZgAph
5YF8nw+mXpzMeUeb88zqcdz9gbeATGDVaRmcPsy5YQyDxsD6nZPh2JXMvFPonh27enHJgEwbHbYg
dsPlo5ysl8r608wMaGeMNb0co8SKG7mExpV6VQ7Eo6DlR+cDcWVCjnkvFwCaFs5eOtpF4ZmtH2v0
YNkSEBSnJdAFtWAfxoDcI1/Iq2+8VYjr2FUlivI6kf27yu8LkRR0OqQ4kt9A1yUszjOm98nZSUld
o4teDZC3EbsExto9xLr/MXYeS7IbW5b9FdodX7yCQ6Os+AYRQGiVkTonsJQQDq2BYf9b/1evYL0q
M1b3oGkkjZeZGRkCcD9+zt5rN3slv7UpFrZUFmr7zXx82b9Wt9MUU1dXIYEaRThGNtyahn5Oxu6e
t4uVIvPDYpcal9BZGbTb5eSu8YhwsgaDT+uqLVYujUCLWbJqMC2w6VhZGyeoNtzHibT9oR59V7+Y
9MpV+hD9ZwP0aojEGt3cZnTOlQ52xKQVbX60PTYQg47Cc0cXL8786Tb/GepVTrphZc2nEchRYIMb
dPfGcABgjUQh1pyVhj4YPOJtkP+d098TRuNpGd39XDkks3YoQ0JgvbwKL1Ik54p3W8dxkpYcYTJG
F83A5szHo8AO+OwBs/YZkW1UhIav0/3PHSSFaHyRb0Mhj+p8b47965h86N1Wa79jWrFj+eZS6bnu
V5C8VPJYDRNX9pIOXMoHJ5+D6Gy7P+oksRI98oErD46KUC98TcReM99UMRDxWi+xW3hF2B3qytj3
IyV/IXdLh+GAhuVfjteJSQ6MamYS7xOn/ri6J7cv8aL+oXOQAdL5FTQIgKPR830joWTBLGEkDZcX
q+IJf8qcVYlnYcOEnSFm157KZF1IuS4YZUbKuBrVYoWC1q0Gz40uiAzLHC5pIlYzEdkpLQj3KhSi
86CuUCCSlUzyQ8n/YDCm5oxqaC6E9NXLlMdX1nwcLAucYbC8nmSEXoD1zV5E9MTZHYhooltEK368
OjfyI5tYbPt20vnBTBjWLk2XYRwcLA1OVXxAOOFgi13i/TFmjrrJnRPVZwRfXAEdq8Y+ZRcN2R2d
E+R/NPhYDIoNavy2AEFVAiNqp5V9Y2rSDCHqlXFSU9ONJA+ZZiUJ9r/dyeaqpWDzIueG2WQoLzlZ
Z08JAqIxQCSPFJm0tqA5qdmbYf6Umb0hTxtLxO9C4YLWG6DUlo6En7F/Xc6bmgk27vqaPFl92zNA
dUO5raaXWJ2Y4SzmF/InnmhvCobdVDJGlb1MU/TS0sXdhUX04La0jsv0vs+Hq7PjpsD0lOaP44iq
WF9aQJOHGgkMZDAjXVvARObQOqZWecbew0LPxdAbd44D2cBiEDBNK16UXw4e8APOoED4kmHdFqSk
1vH6d0pgFk68/Naobj2xcrEs6hYmbPnoml/BjYRCAAlbyUGn861T7/7GISMDp9B4VpiZ5m70GAqN
beHpDD/Q+p6TKr6LBjgNYIG7RLnGlX7E9EVw1JkBwdE0fSUm/q9S8CgJzD2dj0rYDyDM0VgAwhwn
R2uJXHVmjUa+SqWFPi47OczGBoi8ndkse6Xx62ukC5YbF6QpebI6Uio42BGqrUnn/CcW0kOp5Dyn
vhq+dYP7CCMP0Z6JEZSBI7qt6K7Mxwta2zNEQJSg32NRnsAN/Z6UlMSygFq7togPlABNOq7FWB66
GHVYx12KTZ6cXR2O4lJonwOrUAPxk+fJDIzInStDRz29i1RqBWveAv5SgAlmNYwTLVoF5/aniqIN
cCHRcn3cOfCeJv+3dBQCYhVk9HHFFMpNt+zbOwiOG0JNNob0ynmmHMOAIoER06w5gqeI3VXU8qm2
BHHgDezxBmp0r7OeYAMugtyydn1hghnczml/ocdzgekHdfJSjy9P2V7hSZuu7sE8BfU3rcEFh3Kt
iWG1T19uUWZxBUJMc46aZ0Idske4saNGeoN9roR1N2Kamei6thruZNV6CqLgGajNdBjjdm3k7o6J
UEy52FiAG4WfPMmDC8pd4xJuqDj0Gao2XybbgUYPVbmw18kTI45niLt1u/gddGadhAZmbDaFTUCC
JxN02ib2fQMFZ5gf4vFH7aEeBlAevxpVbH/bcWO7DjICT/+olts6ny5VIu8U2d1ppXEHP+AYNxBT
GW7X6JM6axXq8Rb1x0JCRulHkzt4MZBoGBrZbl7F7rjV+EfBgh+UJ8lhqkMoj+i27xx+lPyYmGTF
YkWYuo/EAEln5mskrsQlVmQEydyRv/74t3/+x+f47+F3cSlSJNf5H3lHZHact82fv4Qrfv1R/uf/
3379+ctWNdO1dP52HN21HdvU+frnO4qx8PbtvzsLzqTSk+cQDKqX4HxsIMKDgBMYpdvKXbVZvtbq
D2vQT5QiQngRcSPjKlvoLfbVYlhN+fcwKQvDROUD7EWwFJBGj2iL+R2QAqvkqAKjciTYqNz1Vbpr
K2VbN+bWnG3Ptj9vUQtUs5GyJMGuZ+PEHkhqaR8CjOdE2zVEa6MDnzHsGw6kQ/y+K2vZUGHlg9zG
ZbIrHHsnDWOPUwbjAU0kIY8TUghuIvMmgHHpekrgEfURP0FOSyFMIHslewQthzCyDluH4JrAu+XM
RGpPqyfdlhMr860SYs4VcMgb144ZrwdHLlXDBFIPnnTaqMHbRMaeqra4h5Ln1JJ+Z5keKknVzQ82
x3/jviocumpUC86pLwAuMTAseuSoDAyHlyY5yNuJT+SbZzTwcbtJasGZFAAO3DlzQqWQ3iMB95MM
Qq4Kck0gXuGJ0iYkEmJUrSM2mW7eKgyDK+iAtI02inYbxgjc0sDcQEsbvJFS9uvhwer7y+R2p4Sw
Y1tfVYU8j0e77zfDFG0rU3BO2dqc+aIRfh/3fX208nbfz8Y+InQne57U/jnN2+fyppt+VMLiRGik
fqzbMwaYVfFct66vEYRqcNrWCauI0JtyFkSHCw6IAhq/q0VqDzvZoJ2kmx4dopUnf0K7TN41fmHO
P0x5ICOB7/rrOv+3v13ozV8X/mdR0tQKo/Z//PGfx/iTUPrip/2P24/997f9/Yf+eS6/8/u2/gZI
9l7+z+/82w/y+P/6/d57+/63P/h5G7fTXfddT9fvpkvb/7olb9/5//vFP77/epSHqfz+89cn7ZH2
9mhhXOS//vWl2x0sDO7Y/77lb4//ry+e3jN+7v5//69ieP9M3v+vn/l+b9o/f2naP1AFWa6DC8ky
bU2zf/0xfN++Iqx/OIZtG7T5dKQVjmH8+iMv6jb685fh/sNSkTq5hjBUTnC//miK7q8v2P+wNUeo
hMxruquZtvPrv175vxaj//xQ/t+Lk24IfvvfVyeDcscSLqsH9gpN0/6+OpVzSBpaXQImxplC+ked
b0P8hWOSWKdSqA9JkRCYIrVhV5U1hKtUI3JzAEqMFVS27kkXZFCk4DmXcyGzjZXiD5WJdRi6/qWe
KlpL1gz8c5yRzynA3auwaU+N7qCKmFrkWiXRK3mMfdixirPG4y/mHmnYnJnqzpmBNbZt/CDkTL5H
5Wo+VUyEBiV2tno1F4uIBN/tyq7wJlTjcEhTnsEts9tUepjELXIQRi8zZ3wEbMOo8PMWkKRWm6CX
yeEeCdicVXS1DLCAZa8zuZ+I1KKon+ibZyODwAoOfQttqhlgX9YT+7YDPWIuN6kaPjGWvTPS5Cls
Yh4kNQIqIeDwFRMRzm4c94Tj1RoupJ7v9k3Z4vcjObZoIYGT4p0e47KiZ8IZeuCwv8wmathREfem
jSVY0ldNuq9UnX6IPP/s9MzHxQY+jODXIlkNGYFhaXtlqL9Po3FfucWj3WekYzrOU5gUjyX8UNfu
PvXWpMl3O+akrUlHitCPUq56lRC3KUwXcVAPWGNegji+1iluhipEBRRWn2PrXOm6loY41TjaSE/D
aK6SqcdQEwakQK8+TsDSoUrk8uoY3Vkzpkca9KuhfGKyhgUoDc69UzzUlrMcQ/s1mWA1mFXdLomy
gosDHKdLC1BNufImg9na9Fl5X8bxLsb2glU2ypdzaXybhbCOlaLsRB/dyyjFLDkxhnFHECmOpeAZ
yuhCsc8aS9m168zUOK0H+E6jgJDELLfWdTUyoOBzHSpL3QBhKBdhbCjstK5c1EQecuwAI6l0D+ZM
pq1Rt68zhAzbrDEIivs0LEE5KcTS0bW2EZkvUg3x/ETo8iKAOGdwEp4JE99LDAmw392cANMRE4DB
ObUWmLZiF9hHWTaPaQWfOjHJ3enD4TOI3QYmAEnUaWQsotCt6I+XLwUBldPg0KcDv4gRCd0W1G89
jvABMDJ1K9DxUw2e14zp4bsMgYOSoKWmb5eVIGmdoxICCIqHEbxNiq5oUOFTOLfMFL1w3pzEhjqv
wMnvVHy3t3Q6yCI9p3QAP7XwRR1QK42txnBZPmZTiGggq8Pl6ITnvO14/iHNfD3kXGBiD1xm6taa
B5LFgvQ7sq27RI+VddREX05BJ2tAOZRnIFgmYphQrYKTrXVKYGm8NCUAeyZzoq9i3CqLmgsiMvDB
6CXjA6MTSCJKtn/ETGbsAsy0QtdPVIVaqC3pi9xiJOhVkeuIYSrsVk3Yu0slVS2uHWR80fg4zPKr
d0tiddzbnNWBhcynduEb+Uxk8O7YRbSQgYuEU7O+pwaP5aC955EDqaZkGlWO6VnVambcCmKOQrM3
aQgTiqUcBlj2XBcteThIzAjGHAGOEzFAyVunJsupgndITuPNG0e0AVJdW4XSS6DZztXsdzHclPNE
M5JtEa1ncmXJPOD1dEl0nVJanbECPK9vqnEtSj3ypM5cI9dSTD+pV8ar1qCgRF990LX8IuZbMobS
n/WZTjWqRmdt2cS8xiQkOO6NgSyNjeEGjOLRcYx6VRFfdKxor/GBcLyYph2p7iYzwPw+Cf2WAz6r
gMbbHxf4+gn35bpCE2DRRRkaLqXYyLCWOyStBbEkUaMHkpkjyeTzPLmSE305uV5MOt1yRJi8qFxk
HgpLSHKzFOSCZX+YDowrT3J4Uwf0VeRU3yLHBpRtAAhErBGkxEcURAadCt25yimOzlXjSMQNbr+b
dAVYpN4RiKBCbMwldS+/rAqZxQ2gjcOUkCs1fk0q+Fc2gsG5ACKcogeVIAhM+anPxiEruSdjLWKW
JpuHqMGkpBcY1VQACJfgzg2vWkJK9ayymkMF8Sq73zGNeW5qcmjhAY+IQ8EV57EXSkLGhhgSdDoR
MZhfsNAHoEYSHbUG7bG8gBmCnl/Q8ndvpg2U5XxUnu6IAfnTIjXValnftMjBQJpFpJ0nCldtDA7j
rBo+nX7Ga8Vcn8oSPCa7queUQnq9Uu0q/joMTrEtQBCsZJacI9U5JsbwRWhplsSpF0jAzYJHX6Cj
Y9sNo7NTZNsZzTyi10xb2wHJJ2pur81RfDEgNX110BlIp1xL+WwBS7UjFv6o0sheYHAJDztObgIX
B0CE00t2YXgMWadyQCZZm20OHWLtjB8Rr78O7JmYKZBoCb3qOMtVZlDxZ5viFGjACtSkeuRTanAw
V/2xxXaUdwBg8zln8lAi/tRmX7gT4owYF4hI6Ru1FjSRKDa+88hmWNQaFsRoMk3s+n2eUWYpRgwC
wGJYLayVjeStbPOblVdJl2XZr3tdwTKSqtiDrbzw6hbd8l/S7jocF4ENeFyfwpPVOARgDc+G1hh3
s/PIUotRo+J3pWgHKEO4Vw0LP6BQQwj9Vg5WmMvXkqzGTYzgNiKUcmG4jqelQeZHZZ14cXbTwWJI
YRYOZ1tiaiZ4gvnU2M4/2pQe6ZOw0RKnIm04Ci2LUCLgocd0po26s3xpNWjDawEJugynfV8FBQ1F
FI6layxNSdgf+ZdIlIsoJZzC2Tk3Femoioc6ab5iDflsmCEvDYx42acBYS+ARAmsR8tVh/CLHNQU
hCmlRCGLxP3qRqJy8qyHH1bHH22qvqEhZHAr0Y/EZC9GTM9lAzBAbcrPLiZWxq4Lksna4SMfFAC7
U5WsIu78Wh2/1Mp0N50Q05nYPi7dtocQG9rTco4CD2uaCkU0c5bpKLmB5lNYN6CtUy3bzLIAouKg
UOi6cjgmbYHfPiaROg9PSmks9VKjL4M1n5ZvFJrn8qa4nblMlGwakAnZz6k74StTTcJcKle5ERge
Jj33FNFdojx5lwpv6tPkIlHneODNmoWgW0s2pWjfbLf+6nv4pYF9mz2HLBExSiwTsNYa78qHxihl
MbhttNJyZtuB4KaeXRU834CFrNUI3lL0jgWQeA7C3BWUvcOnmkJRZQ/Yj4H5M6N3krFymi3jkXQd
KIkZYOe4Yd5UVQ1bGggtVwKUo7OBXuZdK0C5aq6OUoHJdNrSv2a/cWH65hKfRmgtah2rs3DtO8Oi
0nOaj4bb740ViNDT6Clwr8x7F0J/G2m2gZIznDNlLuAVAsDfqu6hNY7RBEOdzt8ZANpHYnwk6bsT
vQz1Zc7UJQ4Oen5rDEs5O1KLn96E/GpU7z1lTkHocqJ9luFTCUZdWP6QflXadhBnFYWJu9SBMWgS
1hi6QQd4RMSNfhjJuVFTLpyEcCO6OehXMa7blzmipw/BixiQpS6vdQBcXp23RakfCUo9Nc4E08gk
7pOTt/uiIE+vISsTwsVjyKHg1TI9KTIcHLi6kKmim1+G+wZhSz9pvto7wAcqOjBoi5L3dgL6IFyv
1xAJWwRUQM6zIOFhS4cVEn4kHQuXeFNs6s7mjnDlpQbKuyg+HKYeNIYrkMF4RUtq+/HSteTeVGd1
AmRqYZAm4acth4WdPeY93egMiiTHExcMqfrcG1SgGaAzJbrySa1acHx5KI8dLDMp2yVp1ptaA6zR
LJJum0h25tv2QHRw9mh3zKWF4Tv2Sz4MiwEKeZ6tqvJHRY8fj9o1duGcWTVuBma4bPSUNykRWDzY
PgMNVZAZh8J8mxMBgEdx1VLkRfSTnZYPRgUfFcBJUi6wdDgX3VeQRpbtxfgpOMXRgu685BP2GQkp
OCwQBhDWdOg79FgAPT3iaIiityYPVyS6ypY5h0n88baka4EJy1EfSVkQ1a3q00l0J1PTXfBvtq4D
nL3gzQJpekU/TamC8AT+RmwtsPSMDVKFYpkcnLv8RZt87AKD4rvBORRHS26mmEIO/NGMxGbTK++i
9iL1xEjL0XawlCvsuNsBn7sJnjNBDOoJ7EgMXJj7oeRYFE99ShF57Kk+qVZaMrBKYimo39TxWkTn
YTrqhE7E9kOBkJ3hFu+TkdNy82qid3Le/KWpHCkICChrx31sMSB6zt65WIhS7B/N8oGltcbIkK4Y
Lf/lm9swywAhzv5+F8hdGpH91XyELSfZlQ68mSY2OWYZzCJsbGc13UEoS8DGauuabbpBQf8VkqFh
fCfZUifWCfYUmjWg6AozOM4SkMO28ZX6EfNANi81wtpnf45olV9nyHUm4FPc8/JQH6p3befUC+Ue
IfaZaVD9ysIaI8Ngw8XiMC/HCMsCiZ/LwNnfwpHNTXVjs68UDiQaGVdLBVEUfPR54c7kCnkoToJ1
wgDM9ow7zEEDEo1uYhbjjzDigbsA30LrhNIv3zfg8qhxmZGi6adfJXdmsEvQbHAlDaAOxE61Wao4
v2DlyqrPofhKXksStjd5BSJ0QdcNlOUj4hY9f+Ae8RV8iY1vGj7qyZSgBO2A7SBz79XUBX2OYjH0
UGVxWVXNB2LsgY518VWyY7N2OHdIMXUsqjL/Gfi8cMwn27l5IWR3kWkAC3zZHgyVwBMmrem9JtYp
Jg1orxcAaWRrdG8N4RQVZyNatR63aNS+cJ3V2GfIJ1wh0DFDz8j2QX7JwNJPxkrh2eDKnrf2zUrv
xfMS8nUy3mcnYDLEQkzyfu5QRF9wjTnmvsMdKNYS1gt/52u99tyz+RnfZkgL8qMZLFPgYAFccaZt
Ae2FaLp9W3hW79X61bn9mwX+NQxoCuKyIS1uWbwH4dEUMNb9Aj5je1U+Zea52SuxhxR/hA2SQahf
0vEUPoXRsv504YkgHOQCo8UcLSrG/7cZEjx1bF1LNFujspscjILQrt+5z/V2iTcywiuGhzf0Z7Jg
OhTiW6tcMkHJdRJdj1DZbAKB5SomAAFf4mebXR1zVye+Fp3Jtoa1X+UX7HF4Zjl+V9Q9L7RO4h/W
juIpo8KvVyqFKyjcCdnZlgkpT1AnH5PsCIK/WF749GMCQg9Wfmpjb3onux6UKcHECL9gGLOqNsyc
1rJdyZBhAnKIjIBV0BSIuJbFiZfGZ2s1K8X0heZV1ops5a5DqECwLNS1vUUeS8llrzwim6OpRuHa
I6Bn5uAiy7iL7RUi/AoUl37JeNkhbmDG2tRoqwz5HxL0fakt7FWxGHyJ+MzjPlJgMPQw0DcB5dG8
ssB/wxVR7kue8YSPAVxDT15U5GPNQUhoQxxksQBur+2kvptdhCFPyDy43a32oImjg8CEgbLvwuiO
Fk6yH5SrYK2O4ivXT5VAI1YuKRiScbx39SdNg91ETBE6JkSazVPLe8lsUR4MjaR3khbXDWnJsYfk
KSCwZV5yk9KHwAxGmydxdwzC6lfVOsk31JHp9CRTv6D+k8sBAxJAIyxFDGXuM2IBgUywrYAtwvxV
09BTfD4Q+7kolrgsG4u1bDFwWAOdutGbPX9K7+3ojOHVyld01hr2mBh3KI6aYjmgDBp2kuLK8KLC
U3Oi5eBNb7g1JgiSJmBm7jyaRkwMmTgshjftx6J4AlTb4vQ8Zu0ZIDq+JJpalLxLwfAEwBxTPdXj
nMBUE0tR5n61MFKS+5qsUMTg9ZJ20k26oS/aZ4kyHpG9k1MCbgSRhjgdjj3ZKPKgzn5MhlmzUJTz
iJoHpIPYsnNPWGGtL0auSb9uiKSfl9noCWexYteN7pLogjVDLdYZ41lIu0axZuGd0m17kdrWGZeM
MgFmAGWVS73ycSPzot01U+xCea5I5SH/Td3Y437GMRfuE+Onb7advkPjNZEPJ0A93+WAk8QdFTrF
rleGn5hFuM0AIJDge+aDDpg3IeIz/YZ9GT3H4HEGp3cToUXABIdJcqMWezZfhe3P3rsEs/bvVcNb
v00iT8EH9ZzIQ4EflzEiymDnjO5CvYOdxE3oM2dBx637RXG6HSut+WhaG3R01AH9uOdlK8qRoaHS
7eqJ5ZPh+OPE4k28EKekT27FkljVwl2mJPslJyVa6SWMYMvZGwQJPPBeQKlpCBlLHsW0KpoVEEBe
kGj9sP8omLdxd5E62CAO3LBaw7IL9QdwQwH9LcihwPIDlFcg51ZD/4iJLA6PjMJVoBnKipcEPWN0
GMcsCn4FsULAiPE1JoDeWEiPxQgWGueENq9bJnOl1zIOto+d9BoaOcajaJYftPz0mXP/Mv1kz1Vd
5NvU9UuWHtLdCKEwydE6pA90YViduG/YaLlDqBCE+NQt7BPDKZyOpXalikW6dK+EB5P/ohfRpWuQ
HSJZjd2zFW4/UIIpDObP0TD6Fa2/li43tIy0wLl1tqBTG5vqTQ0xM5K0urCqR6NcieY+4pfL86w/
auYppN3A4kXnFB/tzrH2tGMo1z5FBWhoY7knyitqkxSSM6U0NnHVi/sz/mvnG4OaA5uPFVVsuyMy
4zfKkxuDoV8a3YGPF9tmuK9NdEGYKDc3FwSHR21rgK3iVE5Ts9wXBphEw+dUCWNkDA+psxC8y6mf
iHul9GhsVgUyhbU5PRMar7e7CeKjhb+IrjTnMU5tcJV93lHb3WCZ1RGP/FVCkbO+YMHLEAULQNd9
s8kgLGdviHxzvo39pF/I0WPnjN+BBMHyVRBxCNhlR2iQPShWjOergaRG2FbtroObKDcGDLInQz1S
kFDHahm+pxcqW76LJ5Nd2aFB28JqTgnnwb1K/plCM+v2eZcC6g5JZYvhpD0Z9GAPvQf1icut/qTo
RFn7U8VdSQVpfOTcM4NAlLNyaZul9MTnRj2rek1EqYaR5qxibKHhNKzM9CH/qyJxmmv8PhERcqNn
XoNtdzVyL8694Sl64cFQ3hOLQPTqu410Cduo9ECAT4/qE43nnVPs6dGxJybBuTrZnzMi/WtA+AXd
T9ObOi/1JoxOCwSu04mSkUNGsS5L8jnIvSs3FjJfclhGe+QkeBWsIbOoKHndVdinIATDRdENUO0r
ELLwvqgUghjE08K00Wq3MbVWjT5UcXzesQj2CQhEnX5XDqtjMTXQ3dKS5f6iJQ1Rn9hMOCB27q0v
3Mzb0rR8RTEeqb/CeSm2DUdgd2EdEYqXL/pwjxpTkiYGmtHwryNWvq/0JUcIiVjgCNg1fprEDjUE
xRPCM8SZEIw5x7FiZAQApsRRLTQUai9JfE1eA1hM1OhUwhSzwDb0FZGKVNi8IyTVAqg0b/P5blx0
3ItE6RUg8xoEo57ustYsc0jd1Wqsz311dO9n5/aUUJqnGiKLyxCSi6o1nOexMPX3dv9c0G80Z21j
az+dBCuKD3k0R7LjH0WfrJ50/dMdW641Fr1TnM9kPAgoBgBhBOAtfzDOznTF9xEpwd3cvEJUCglb
44qKvDE4YwedCUN2IpTYPw7cWggHi6pVEAgEiFcg69o3yQ+zjDDNtp46QlRDhdYoIA2d+oRYO7op
w0IbpRKYfDA/4ysGK4o5Ykcm8dG5p2GwH6q53zMOJQ6UMvJcp4eKQsPyYQAsY13cqX10p1vcPmrs
3QM7KkkNd6DCV/PDCHnUFhix5r0bdz6d6S120ENYJVi4nEVvQogZ66tO9mKXAOZkdkUqYh9gWoBC
S+uSg/+qOIUY9/h8xqvaSgInXEANdrttp+3Q5ER6Y93yKypKM6etQ3o1ktBxEpgLup9ANARoj9fW
VdtVWgXXOMtgZdAJM03lxY1e2xTJXTC5ykENKbYpu5Et4YG6nc2TQOVmyoFRtGlPblILNN1iDhsq
2bGcB5RNBhXNALF3aSUaQctx8qOVur1yS+Xd+nJZa8tEgzfco7YRAlltPH6VDuppnIsFYGoliR5b
5HjLSRCslU9vocGmLnN1n+hY9Vh4ii5kxane0pbRDGshVaxWbiv6l7T5b+UPBqdiXAhFf0xi3N9z
RDSE7vZIbxQYEEKYe6zoCH4nmSDLKJnxxN+9SVafNJNHaaVgrKDWiEaLAcdl95aGIFD5qZPqEc1o
GemYWLtj272YenbpunE5FWg2NTqTal/BvHDtiygacTKATVInWoR3YJHupA0aYEazHYVMW1ukTCTR
0lwMBONlC2wDzFzmITbLfIXYUJU5yL2borqKLkjHgJj3MZmvQQNC3aUWdtmtnTHfaPJzyGAbkRx3
G5J1P1HxFdWxeddEIvYQ4zHQdWiPNJLgACqmNi6WOKTyhTDlZq7sbxmV+nJC19x2aci8FD3mAAa4
F4pYynZOl0WKmWhOnccE8tSyyiE1I9k7GDYVrHBrA/wlcAbDU2v3apMjwhBh4myNldWwLaqu6NmN
QAGNDI84JyIHRVtGACJxn52WPAubXIRJIQ4BgQuCUYuxgZaRvhIb6oPZGJTfnWkwXaqxB76WuvmJ
bXsE58GJzK9lcnB1+t4Kg7mFW9ICzRMAC4H+JqT5DQOA1hVtd4Y2OFxjgy3EDQkAgjhItGm3qcr+
TjcifGWBQTOXoati6n50q9d07QNO+CZLYLRiVLvZqQhvRT6BOJZ+dn5LV8i7JNj19KqdBnxpJJ+E
XjzGcOIHx9AW9NJHdKkzUIuo4yiH17YqXLp9RfPkyAwNPxaYJc3Sss2iXWVBmhIKl/PgPA0OpwW3
5jarOvN1cKJtoKsfakw1gcyqKgtlK9uBYxBK3pkBDylryoziNFGBc4rH8GIpqcDhJKk1emYG2i2K
L9HYHhN175gK4Rcx3qCgHR9MGdAbzqavtE4x3LQSmZ+traSwJy+0sy+ZYiu0R1wEWhOt+n4qV3WB
ODrr6BHkjkKOZNo+BkONw0OQEleIF9sxHfLrAlI2bB9u+CHrWmQ9bZqvhmE8mLfXbo/125wFvl0T
zawVDYcPtjnZZ092Z96Pmb4KXTb7wooX2pDEOC0qT4ts7RQ4009XcXon2ZCdmamyNSCFdm0yS0Le
rAClgsL8YWJBsaI2Wppz9tYoj1oBvbpKfqwYA2pE+ItaVMQZu6zsCFzJ6Et1pg0JznNMgDVlcp2Q
IKORqxZaW8Ho3DfwcDLSbxYqXelVOvQXJ53OI3irpbRv8Hpa7ynOAv1OxOmTkt/SbFy8dhMtmmDi
KfVo2HU32VqY0fatmD6mJF4PZhbxytST2Ye0UiZ5spvxx7DZOVoj9JuuuZqY4mrbBncj4goVe/Zi
xTQKGOkHk/XUapA8UEnIkVK/lKwkEQP9hRxoNXEXLqz+FvCo0S22cR7q3SVIjYq4g1sfyI6hIFIh
ZdP0HBjKRUE8HCQjKLCZhFG1oLImYjVQA+oxUhX7kUvIqrWYrnl8yB1Jf0eQkiUryDR1g2e0pLCI
iMz2ANox81xZOZOhyIxezFtgIgDMCuZk/ThPkCZvYeujvFf0qeBoT2NX7zAD6abDqpqSc1qxB2rW
cAbQSjt2yJ/m1ix3INaemqKgLUibhogArOJsboYV+sNE48gW6smxGGjoAhU8jDbe4MRXq5ljcw0u
M460e8VV3lqKV41Td0BJ0MWg8KqbfFwaT6ifzoMuXqO2IzM22yVqszFH6qHM8HsdELiD7aNUmdTq
z7VJB7iOdF+pYMU5o5PAHXzV7ZpdaMzfOklTEskG3krksTkdKlm16CvLx0iaX++OCm2nnphSidc8
ikOO5uQEJaV8HiVH/ryUXt4jiTYo1NKQ9pQqOWxDnV6rE/LB8S6YIKIAzYKcpT7Eap4CEGtf2ELw
POnFR9a7j6FWKbsOF1BL4ooKHQK1CTEmlsq02TBD8DdutBWORZ5qBlHN7fNDoSOgd6e3TrML39Rp
4pqY5LohgxDvZOduxs1XCAKfLfcjb1Nzw/C2iMk2KYb6cwoGgkeNnjN0cs8c8m6Ywk9bhhhDUvp7
FdbQejBwJLe2tcj1+TOLeuc21PayCESAAMJSCym2og/oBhk5YecSLzU0fgIfz5INw5MRO2k4swdM
jnlwzfJzHAJC+hA+aRV9rCyEv5phmcu5fQwjqre2wYQvrquLyNvLDCBe0/ilUFuhdBScdrAG2Vy/
i7CZYG8VYgP5AliaQ7LtTOZxZyOVDyIT0XjkLAaAYwvur8m4VFqgcpK33oJcuet1fd3W5XMYzt9I
KjQGLAws0FU5/4e780iOG1vz/VY0eyMw4A8weRGVnt6LlCaIJJmC9x7b6VEPetY7uBt7P9ColaSq
SqpkxGU/3hsVIZE6RB4c85m/iSDq5Ogk5MiDTAfaPKYC8ieq6Hrk0SXoGUokIYCmxhbruNOhdbgt
Zb0ehkEqT6yKdIOm+1Eki4fWcEAh8EnyaSNoB8r+gNKoYrSTSrRwqT0NTpQBhtK0uivbpS1VZQge
ego2OjU6QoCL5mVKobrsgbIPJSlTSS23RPRPFpxunQMzPkv6hvZJ8jkSsraCIXml54276KT0ZPBT
7sn8Xk4QBeKax0nF0m/0AnRoYNIqUQKYxkpVH8YxahdcaSsjKaRJ2yYYcAEZHOM1+ja+PQsG0U7h
A0xyCdFi6zB1rW+OG11gX3QkCjC2vvBUaADZTPLKQ0XoxSQc6rHRW2GsPqpDUGmOaLxohvs1Sh5i
ONlRh8Nzfu2Vqbcv5Xk3V+HmLGvpswipWcpqAg+h4touDAP5KdUEExtzfwUYzdWU/txuhe8EKiMe
Dtlpi+BVldCcg0zhLqM7vTZjvCOTlev7EiwGqEGytrbIe1VJ8fFlZO+iVwtOyrXQV4swBGkTlH28
W1vJJXST3IdMU3j5Lkwl2dXreUKxT5JIao4MS0EDJCRa0ir7zLHqM2G72BDmt3oPyp3GKJml7txY
mXmSV1hoyQE+D/a1lVBuLarqzji365pMxi8/o2mGl2h/aomeGimmSkOHNbcpB0horzTDYEV21ZdQ
h0gnO2KlBbT/ylxpVsLIYUpRb9KK66Yrj4o0+RICy29N7who0kMuQYCFnx5B9UyoxuY6lRLXaD5X
deovQB9MOje/1SyiyQEBG/xybjOjAc9D0zSnfAv+LKMM5whkjLi6pcBd9L5KdqsLFyQUGmNoZNkl
Wy8o2hgUonacJqg/aTKlAqNB6KsHnJ15X9rhVgmabF46gL2y8LOXHKZqfO7CFydvM+j/V3JJ0Kvt
5/D3pkTTuH9ilRKDp5xWvilDLUTVKikLonaUl6RhuBqK7ijsbCgrGckzWu9fOxONCB+vRxnNoCQd
DR00Bf2rsMffRbus+2YZD6j/lTG1/hoOVd+V15B5DjyVlK3SaRbFKjhoJGVD6ElJigajlN1YXTyF
DYF5MpLnnCM9muCyuZ9ZOHLLNFeK3DrM88ih0dKjwk4xKOvIoFuIzYPtr1Sz05aagqFkEKBMVdrc
VUCnEWTCv1LrDxqpLpCSxHtRCDxFBt0cOZIhHiA+UtFFd1/lwlkCA07oO9l0aWIItoYLLwNsEw65
YtiYMSR1RxgQt1VpJRXRemgye6a1+TyUnH3ZRDlJViD3Oxh9gc1jrvPCkZa6ZxSHaN7DKyuco7rx
crQ8ItIKrYa0ZXj1IdRDF6NJs4Pj3+X7oSywuqmSCz0d9g0J2qKOnZostfDr22jMw49LZaDC6jZr
gIcI/ZZ+ByEnI1JopWpammm2IK1dwAFAeNujQAfC4Eyvg+S4pUpn2fFJ6MvlgZ34ALLMlppKCkMD
FK6Uw2rMa1ptlnkPAts9iNqiXQW9dagoZCEQolH5Rz6XQsVwacetjVwtAbfHkT7NNMgkMVqKjZYj
z9YhJp7WFNpUPYwuvFFYPvB8+QBIWh1du1k9wyIA9QnfGKKVaTXzJg28lUspI20z/cLE02MF7Bi3
FHiLiUjwQHd7e2HZlCUin/zHKDlQLNmAAgSuM1WBTQVDGAEnVuepLU4djQ4/jXA0T9r+NBvXN6qu
kyJF4Z3zOkevmVBRdgKSLRXzjPFXJJ1dLAyfdiTJo7aIMbPREB9UAkRrglAJFyVqWDhMKV/bTEWm
q8y/VQ4Uu4RY1m25lgIjbhZKFgpi3hQ9mIE+lpJHPruSw0o1lZqKk4rIKEVkC8JYI5f9fh/jIQQX
Yz8RxT5nZX5o4uri1ugCJxbYw0xkhDqRQI+ysda5Y9QcVgHKTRlYwNYtp2ngG9NBEVDph7Y5EirE
qdEQTkioA7VtfgwyW6Uog2Cr1oRrK6Z8GyoxHqRYbMuSN4VK3O+nqXOCmiWtyLBAXyQNQGEgSKp7
nHoi9vbbAPZHOuZjzQjB7Ss4lU7+FaGRANBrkIBP7IlHVEdZxUi7pbhZzcNSxq2qtLuFkSX4J/QW
AN7IyZAfpI2G2Zy4MigfIJ99YAi9Wpe1v0SjaWnWkrk2NcoRiaqvNeAIcQFmDFO99hSdw/gwc4uK
KUJMTgl1FCFKEGsaFmEp5SVMF+gi2wSlghJvwwgIS8UpPCaLv/O1qx5B5Es/6Vbg9IlaIyAv7ONv
oqd7XopvKoj0lV5h19UGUxRS7kzJvoHLSt9Khe+e6dpVk2v3mAAswjZZZrosDo0OJTbuL2DV/gGT
CL4Afsskt9qrIjErvPiIEQEJyG4AnqRqb4u8T+aqGIUAdXwJnJppJ1YBawQjvgiPGifsJ0pHO0/X
hm+mlcCyrjp83moCp7ROv3kOKWLPobdwR8ME6UYvMZspQBLO3Q76SMXz5kKHd6+C/2/selUVrQsr
6EAj9p9qZnoA9wklt5CCmN9RaUj0gyyjmRe1Lu4QhO7QttGA5YGdYWhPAx18khDFfenxPViS1DnQ
oqaomHhIp9djIiMnsxLlPRHS05YpgbilemBLVJrdVrKXkiMOSZCxl9aQL/B7fM9ijJ9tOiRBp5Af
KR69HRx4cLmmy4tK4khGpV8VAt+ga23aiEtbiFNrMo3VYjRCG32bUFpiORrRTYk4Q52AicKTMYpb
PMclOgR2E50NEsgzvzBuTGoVhFqQqPtwpnjc3CZ9Macq4TKaa0MeJy3NkFdznSM5rjemL0f75bzN
45DHRwSqcMpTu3X602gZx+XCkTEgFNRN+8jHFY7iIcAVFW864jSK/RbgFyesj6IcZ9Vau7BtEJNS
C4E7l/DWsCpjoeOvrqGtA5Lg0UvJ268o7Qnag4NV52inylRq5WiYm8hqTwbHUgH82eCMS4j4o1Wf
30LRlVvkdqt8wEAJAIxjdph+uJu6dOPPXGZLJe+QLUjMEXsoJyuDPFWNUshWHv1IkZCVBiZrVrTn
jdJdJf7gnttWc87QoIQVWIeSVN5w77tXNVVyB89gbubEdp0lfAFcwiOalVFHb9TycPMjpk0OZdnB
J24kXlcyxL++SS47rGcqPzkTmcRqB+ApifrWLqKQ5rqL/qBOFy93pGYCxfym9aiXh4AcSeMyHS24
qpgHLfUCp9BB+GdA4CAOEBuO3p2SNZV0l3I6EJJG8774Ai/FtJDWXs0ylRusTSJNv+Y4wFkDBVoF
G5hcJZi0UhskgbI0YnhafcAt4eDwEsMrxpPTr2eNaC8Cz9UniZAvspxEvfIR3MjKJbBxwK1RVy58
HiWCLrQqHQNKNG7XahpfIJiC6y0k16nRdzcCS5slrQOk4hq4abrHhPk+fl+mFuNAShdg8GPoHhJg
4ChGyyGy6Cp4NqQX8N/O4vc5X1dpzP8feVp/Rvj6U1rYByR7qQoEqL8he20Sf4vs9fhvNutnSpdJ
3dWE62kZskxb4DvZS9vTLJhWtm2rsmnocMpeuF7QwISwFVhYUMEwduEJXthexp6uKhit6hwZGhwt
7XfYXoohbNhcW1xUTZVVRbd4OAMyqv2Ki2p3BqB8LLOoqVEJdhSdU07BFa4HOkPRd+pFGFP2kFUn
UtCATSp1ZVKwZU4LCXNxpyLBjAHP+SFUID8pL4MC9a7IDok0T0TrAd5DJNIqSmUK9xeckEBs10vW
BVrxfqSMNmiAMhPJHhCukdJZ3aA8XUvSijoPOz+m51AmaJzoIwayI5GWGm9We0Z/mMDnNqv0LHaQ
nha1gkaxBpQ58YCl+aBXQU+NPs8Of2figqmXWUlXUeT7CdDHMEFvD+oB+pocNhNZ6k5N1BR7XzNg
KRCeUxik8uwgiej4+gEUXrpptTp3cmshMto7uhits5sEf9IImF2VrG1DIwtABsgrKehB7p+7WKJA
oti0GYygzoChXI6ivzJwRqmhmoA306REkWSS4xYak5vNIbBR99VymNUmqLAiNKg/eib9i2DfU0sK
3XCPJygPeKEq0MMVCs+f35aNczJktQQatkNEYjwtQK4d23ZxIaWZgUVqTxY0nBZ4AU5iDeUeE+Ma
ArtgZQvHmjgoHlZUkzF/AlQaeQMsNwkjP1T70aeDFAKvhApO11IikHWaE5T/4LviNhJjPgHjnGCi
NQ3+PYnOTEa7SyNInZudcZsH3tKmPjvJO/whmuILZ/ZAnzK/6kYJExSVaCq30kaV3BupGvWbPUzC
ncqaYUY2U8fOV5tiaWlAyChSe9EGFlgKPIqBeJdMRe7NrRLTWKuThkmWNuRoBjAQP2SlqMNMpJE2
c12H2kUiASiGDchHjGZhDuW1ogNDHtaki0z7rBj4azT4LMk9gm0AxG9AoWUNDCXZ1EC0WJgzUeKc
pFpQ7HsFHWyLxrhekyflSQpW3eCWbssvdjazFQOiVAdlBx1SGRsV61gozF9fAdJ1apWN4twC/wWZ
hwHV4RCJki0FHSPX5WHmRzdJDJjIh9NhW7DYDOlaDgEtKlCZQnU4jqoSnUOPnq2dWSeOCo5rLNAk
6WBcJHXfLmLcz3htYhaUVJYGiufYBWlpD4XTvIhVF3SOoYekCCgOsBYjGgnQwnPNBhVNB7BWuvTA
QxeW5f8ZXsJpLbeUteOxjNiZwNeUUYUcD+G+Uz9XcCpof6JtRkvyAJFuJEXxfJkSsygGkPIkZ2lZ
8bWfo7qN4R3X2JhljBIVbpWuVJr80yooZawZo6WacJIo9OqWJbrTucSCV63ki9W4NOEHIHEepg+N
rrF0s1hDIx0aaaW38K4GAwgBgtFUVzKIcNlCqMo9hr/eVLUxXSrBZmpoH0WRsZQteul0WyDSgb1q
XeQbGHYaKhivdHF4FapqftCFdU/OPwB2aaQD3x+oHfq1Sf9NwfUkVeeuoWAfaJ24DexH6jngFxCb
g5QBkj8TuIuBiewdKvJGTuk3cpcJiJyWQ35JHRL3NgodKuKWiBvWWOtCiu0Ddi38Rz52AfOr19nf
7YiINK3zTAoBJkfoYyaKfIh81K3uoS/VJ00/La2p38IuqZ00n4Q21hNoSIUlKGWyfLdEFAUqqDoL
RZzMG2I/zwEWlBWDOpMrZFk6gdSQjpdBEoiJEYHlyALEWkWvJtNQpyhsoJs3seIH4vhypguk6vOE
VxnjqIqJHfbzFuQuV6MM3ZeQWQJWdymITsuUY4Y6xblw/ZsqPUbTKFmGVnlfDdJt6gefGwH+zYml
w8hQ5Qs3oS9LWr6CUXAf2MNV6tr7j0dl5sMmSJADsfXyqPHnJBko81rNJe0sjDQUj5KNXR0G4agZ
a93V9HCXuokRtdn7K9e5gf1L3x25jsxrCtBdAOo1Hs/4Sp9CBCDBqcvoXG7+ndaUD66lwapwQOJV
yDejWo5CQg4aV1Wi83rQqPkJ2iTQVNjJOIRO9M4DxTT4Z4UiL5FrCmVmgp16JawWOABtTxs7v/Ky
ciAp6wZVyiB8sMeOajWk7qwoDCoVAFtkJGjN5D4Z4BAYanMkSQi5ANZfRsTHiL9RXijpiap6st9m
2Rdaxw066v1UhA1YrYg7r61NHTtfNmAhOxkajAj6tjpqwfLDOIbaX7ilvm8rqTbN5EpdtBVambFE
pcTzwyUOOw5pWXZuxHVw4bm9f2jUXcLUKmdYsC0FzSLoEJTGVDLBeU3XDn4XauadzkdRSgsUIFDH
Xk2vwhgfyyTHzQZgh5QhIEnZF3VLDI641CCkqrQrQ1mBoBXqx3ll0WgN9TMPalMN4L1OUTVuolPL
R+899eL8KHdAGFfLSmDXnrZjvVAeVXlVfzn4oJSCQTpnl9I5LE5qpTwfitYnFWLvO9VRpsSUyJvh
Kwl+Nsu7AO1V8zCNKYSqHhC+BD+4sDFpOVGzj4bGAE6tXeqcBrMOqRDyIYgPhQXDvUnn9QycLMna
VNXTdRR0sBQdDF0Gyr30ebJumvjuqesFhO+Ze9JH7cpUNLwnwh6cXHBLI52ih8cF0cUnaNBpCEfS
eK+tAdW3SJwIGaOCrPYoQaUmlSc4hHMISCrrMUEdCybzTA6xS5NxT2nteam4iFsj2mT29EUcYAK1
HqK72PfHSRbhQwxzIMqaQ6dtYOaokDNUF8PQXgCurytklem3dE5/VMfuNBI16jp6uAwizvrcylhZ
EBtmJrI4VJxkus4FPVx4/l8qDVKJbJrc2xGVk9jt57qZIKjPcTxpMxFPAzOOz3xhmBOpSqfcS/MA
aPLKrGv8jNnM6GXde1CnZl1KLu4qOKWp1TmMuUkqyitlBNpRs1GoxMJHaFlDldXOCgMx4RZ0TSSD
0bG7zF1kQTGttcwiZ4uCmUqBpqJLu+hMQBSWDvoblzrpokKU1PXBNlJlsr/Aj1NUqChaPiHBhxI9
1tKApzWY0B/0ArDCULZTSdGj/b4rvIXUlfRZBupkxpCIuUP5xMdFW8DCcobgpq0r5TqJDE4/y/5q
hBF+9GoINFPr2oWuF2cNjquLoYFTnBUUcbrScOm0gl/uvJLjUGjzLgzzuUp7et82w02mWWjAxxQ+
HJyiQmRkZpaUFCSHFTQODZUkfXDgCyfALB39XEsoWNqqQi1Ph/Gok0+qGM8gf7SSWz0jeidxrgRQ
Z3HRw/SiLXzVe0N3Qiu1wcdElWaAlaqJLoN4Vrx9rad7oAwSywhpYskJprCiVqIMJYq1Rr8s2xoe
4ljHNDLw3ao1rPiX9USPIRFRab4WEZDdInC4CrsDyuTDvCw8QnMfWlhV5R3uCgqtF6LfwA9MqlbJ
fVphlotCPVg3X1I44k3aa2FozNSOvvIw0tzMSvpGUkNXxr7PB1gJ6NgdtXKszAoqC9TMidIGCIZ6
QEyZWRYSxIl7VKuuPA1t6KZBC8ilppkU85Ma9Wf6bR4MWUYpXFpLosVVxWxNDC8sGAFdDT0ic9N0
NlRElSU1ZfQl85nSqICHFEDtmFcBO3fuIhd+fovUIDy0Yaakl75NJdZDl4dwPAYGw3GOO6yN5kM3
pTqTzwP31giIA43BuwWK5yztJvzMsX0Sy/1xlQ0XvqjyY3pDjke0lNtULhQ5wF0ct7MImQGp9S9w
WnCvXaXWwOixFtAISkXlIR+KNpaDjQJSbjCy7NAEeVzjZejCU1ELWz4p2AYGCh2DXu6XTVvN8sb+
hiY3FTJozGj1LQLgAlNbuyrBQo4VnxBx7RT/UejMatGZk7DKjTPYEIR4toTYVt+EX7UW7a+4pT01
uIij+vWRS29+2g8o7XOmnBuae07Pl6wHM9vUrxZpzotFM1ieZ2oHWChNCSiDK72WP9dI41JZ1i/c
wDotQvzwsMkDO0WYmNRpPbVHmDtk6oOU8QbysiXi1l9rFLCSFsAQx2u+9GtjFXtsagU8aSd58GSw
f1U6GaOnG4pJYBptXNYlcN0paJ0y9jCdclzOvRAQeyOnqzrTCWXc0Z09hWPSF7Z3pHVSNx5y4IN1
KBSRcwjdHDabdTGU5hKtDOyLNGBIhR8fR4TgZyY46DoX7CeN7Denpj8FKIZul31d18Oxnct4H3K8
xRHQs8ZyXQhjKB20WKes5Co/sUozZqq4E/pEkSiCI3ebDlSOvZwAJtU69N0C75hOMPxkB8uOwFqp
vOGjCKQZqLxFwzGyCsuKuq/hqgeqFCxM283pd6USfChkgMpGxsUEhSbSO0BdXdofVQHOw3VAx66l
RozPwsCa7UZaLXyG0IEZFkrtvoSrQaJ5o9AwyDfUuJxEvQLFgSwI3CvNplxqN2dNSJfSrnMVvV8O
orBJLrwmUQ4UCNlQEB76BFhebEizuu9AAeB1M/MGSp7AgexDP28AF6EVUFlSCLCdGiUIDrwrKzTV
zLA48NUUPGWLIUKeKnNJljFMBc4VIwDByvVXSl4AGJZbD51Hjzy2wxTdx0+scHtI73l50Nj+fpdl
R+iHXIoASE8vq2sEGMBaVEnMdTnef8mxIqPM2Imp5+HPFdgJ/R6EbSaaWvlLWekODZGg32RFFDC6
6Ejz9Us3QC7DQj99gp48Z5sgyVXtoccoVL4KKwLquqj2XTXEPaLpwR3Kngf+imxUYK9Qt8dGL4jb
c0U/xA9gntZds090DS+KTpA6nsBls3EGRVki7HHUu/6y0NnrEbCmQxGixmKRxyr1hVEjOdH2zbWE
6sV+QmcZlpRNS4F2GPpdEgVlgFwuEm9UY90yqGZtk1orqceYi8oViV0sG/Om7B+GGrhnWPgwcQjs
9KxET6Vz1g5SIPR4YIFQEc1LeIhUNUmEJkWbikMuN1vkzr4pY2RoRtaiiRSq0ZwntZf6NGpbQAQS
DOtEt+5bGcY44vGq5p0rNFpnhnYha9BYoH4NrWovjYzjJ0fUgxQaqTbM5vCijpe9T9+utmV6Gpmo
F4MbQn8OHXKPvjYPFafFlZvgj9JSUNbSURK41wEqQBNZVdNlB4gTOxqIco+duNBSufQok2Fv19XH
rlNcGAmYCZpHpF6WzwWTGAScMfzPoqjzaR+QuhvEGBDaD1XX5VDkaboWzItsNdkhatXfOkA786IL
jUPJI8cqfYBgVH2cRYjnJ0gZJMGSk7zID7LeWwE9m0VoCWa9tYlE7Cy8QAa3AR5yX615qYbsoFRX
nKImER/wzLO8Jz6RVAihalXcx3Z3Xjgbp2ruLeDLHSz/aa3YCNuBXgUhRUJwWxfFdVsAQW2cFqsk
hO5Az1shnodpHGL6msoNmqvKykYvZ+oq92FNFhxgAD/XXMme6YV/bUBvbpPooSAD5GrH7EBN0nkO
paJtIVn2cn2iStRjhhB+goFK7YCDixLS7ndi+nASdCRfq+XRG1pbCQUViUq6LeMqnGNt2l7YgB6n
reEVhzUpOHVD5FfUL4oMcK9rRLhUQG7AnYcC1jvGuZtlxjKz/TWSP2edrA4LzYsA1bo+SjNEZEeW
Fi89hM2x9/CRTs5gA0sdTls9J4Pd2sTmOlpAFkIAvTT4+MxCgo0KCefutBVY1RRzg94PKSWqFTDV
+wgFRjtHALOGPIPJSEhTArJXr5/ehJZzM6DyMUN9MofLXXXLNBk3OGeW1DvNKsbVxeZFHxWVeRqm
Y0uv9U+Qq78gXTUY8061agvOgLMfdFirq9lBqHSoysyMzJu2I+1JrdfEUfY0dvERifT00MfLmADn
TO9ygtq6nNWqfCj58ufM1OhaEQWaiNIAl3cW1Vjr9JOvoPY4m+gUhAmtFc+6zXIwM7mORqhd4DDh
sgS9BqAi1r6nnoR8jpFQgTUoMw2ZaxJ+BwdJ132Wu+BYpBZcdE+eKtlnXQxnucQF4gRI5UhlN4NM
DnWem2ji5x09dwGbRVa7i8FDasayzl29Pe1FvOqta0+V0VHA8S9v95mN6YAQa6lER3EgQRAp3NsQ
Eg+oflFT6VCscbSCNr6O31oaRMgq1SpMbI5AiXJqAqV0xHZRmbgwC+3W6oMTYM7fLHgohibBL2Vb
G/6JnruXKrzJLvTOiwjM5GCFt8KXZCzeUFhKI/9Mbnz0jg8xS5kDTRvOTGCTKOUnyrTr068JB9aR
EevfSPqNRQRogXI/pB3bLA7yrF6DpoHgV7Fq2XDc9ZyRzPOdIsxDE9+2EJnWWrhrulvcgGZ9YbOF
lp4Lbd6SA3hEyGuDHNenOuIv+wIRXsQQcow1IZBIojqWwczycsR5rQ0IsHiONIlT7apNqmsvgyzj
0beyugwri14F8lZU6GmnNUTvNv1WdOLWkrLThtMd3UUcV3sfdptPA1rDyKrJNoNa0nh3sRULmxwM
OT1JZYj9q0jCAE0YuB3k1rkRZhZoWKqtiaLBiWJ9j2pMxtJT1UXmwQcpqmANNiWYOcN1L9XU2YV/
2eSlPgWNaaO84TSg1rSxB6ZH9OGEWx90OZ1L3aLwRg8LfcZrqqruTCSUVCInX3gdDBXJyKAiuviM
StmXHlN3viNBkYO8HQgaXMAkPVwrsPuJU5fopa/6ZZYHF5kEeqIdBhWiJeaxLX+qHEbvNGuedeiY
54Dxl1kaXCkNEzYy0HINZyTwxSOzSTPIykDtQVzLzgBSfMFt6a6uqIghPQLneUyGZQV7j6q8IgOq
4GzqABfHMpfteyvEHYGxGJQkbTvLqZ7D/YRi2ZTFQ4QQyAxMHLhnk9notBY8+IHw4PJHQ+ZhBVmj
nYpzSCHFZ6YapyeW7bKG2Dmlb8KuLcObTDGvS17rxHAiSG1hC/NIu6YwiKq0TdYu0mYVgBs0IK4s
9bqF+QEMq5au0FGbN519pNWiurLxSweN1OLal1eIg4WUOcnxYOBIdnNOof3ATbjqrBgwWWCGSOxA
ORM02G2pbRdDi7YEx3ms1F881703Sg9qdHMJzEmaRKlyE2PqgxISOJm4oylulBQuPDNieansa0/S
LqLMWOGshvqWVcCwIzT0RcdnZk+gxNzjyolSDRjciWRWVE1S42s/gAuwynI/sbAlUkDQ15l8q6tR
h/tAQOZRxwgzAM6NPI2aL/uzoHPFOi5od3ADxGo4wFcB/duTH8zoXbE2QMpLBuLYsaUZyxDeR0jl
faZovTYPCv1WrnXMYcHyzENuk7hz15Sw6f6k5crsAa0oiK0vcjl4PFypFkqc4mZ6ItfqaSsjLFKq
8EsIYsHSd3wyw02POx3Mk+FX8pRlC+xt4hqFidooznU9BE/sMGauonLulA92k4ZH1HMFBdj8xiJ6
eZKqfZbQ3JKH/N6qfS3huUs7d0vzc7lJR33M8nVneIee7/MHGRU456/lP7+rXo7ffdTivUr/2Q+9
yGn+fKBflQx91UR+fKJHtdK/GiBaU9ipHxAV1cWeYQlZyDoN5ChN3Oe/V/Q9msQ27WW6y+MXYsN0
q3+YmT/77H/9sS7eaKi+Heevnnzz+D4e1VJla9fPboyfUVV13aBZPn5tT4FJTxywCMfc09eHmwL1
6YnYDqiwfl9Gv/H2DXnP5C0bpiWeJmB7Eeh7pqmo0Hys5xl40qf9QItA8MBbIIrfXf+mtkcfCjVC
4/kzgon4YRuoxh6vnxjA/KhrQEOyd6cZ0NU9ATId7XCqsePXmxlQOQOEojwvkadd94HWADHtjlNg
qCwCw9TUUbT4h7dv7JmqaSsCPfXnr8df9IE+u8GRtdPb1/Q921I1WTOfTzm2+A8zoGkckYZCUeZ5
A3y4M9De9RbQLD6iJWsad8Hj1/YMqNqebaiWrpvsi491A4qdt769J9D21ugHPa1v5vKHl68Ye8yK
sJ/31wda9kLecdkb1p5paWTC3H6PX9sbn2PfQvnZFh922VtIuO+08XWTw411j/7j1ktX93SDz67b
z8f9GBR9rGVv7hz1cKlz1tuaeI77tmfA4kTUbQ6E5/NA5tsfawbU3QM/ZP/Hd6wa6k93vr5H2YDA
72WGPtwieLyqd9sA8p5myyMY9mkGxovkh8NP0vYMwLMEwMrTtfABM6ARVbvTHGgsA4udIIztLSCJ
PZtvkBW8RD4fbg+Yu977BH0W5im2SfTz+LUd945TIABCc/t91Pdv73oHGMoeuQ1uduZPb0GFHWLJ
FnzF59zowwV/iv4Od4EGEt7kHPzZKhijP1nnpsA85fHrA07B09b850UALGDIfy0VD5if3QUma0TV
YA183HNQ3zkchBlhwIlQ+M/j1/ZZoJIkqQLw2YeNiRRz56uAkBdfHsV6WenbaRD1QJ1amfLI5PhY
0RDg6B2vQa4CZawCERI+xwJboYBi77EsdNW0ngoNHygRessi+t0CGHmAgikTkNDnOGg7EuC9Wyql
AWNMEz7We+epdnzv+pjmccHjcfX03rc/+7jtLepChnjaXB/ovbNPd/3sxLdQAQzZ+p+b7YfwV2FL
jIEPkhzft8THev3KyGzbKfrVrT06HxijGeJnp/647S0yZFP+cNtekXet+9H3UQh6rJdd/yr7GT+7
Mp72+suV9+u7/xe2yfcmGopQ0cNj+8zflI+Ni6cG0d/+wEuX6e0Az92jR0tMXf1OY3z8wSsM+J6G
fuojjX/+v1t+fI8drh++Ofpv/vDHrZ99ajn+8N2X9tiPv+t5Nt4+508/wctfrvxNsS7uwcM89rue
P9OTD+AfkbsptomhJAL/8xhvHAa/b5K/HDVx02j9Ms44eyyxXQedpFXZrpOtYZX3GBdm7JZ1ospx
uPPD1kWdPPgvA41ToL3DsFNv/fDjmGPKsuujXmyy+i7y7z+l3z5V3ubTlMZt+jLs+ODj2bjrL5lt
4vS+oFN8/+nvf987rMApXfwiTbfeq/4OiwWAYQqN6WVCxukxiBx2nZ4pAxTr6NMf3wr/fp18n6OX
kR9/DxX6nX/POtt8+rwpHjYvYz2OTKiy68hwIe5Qt91a8WOXY9dx56jeVC/DjA9rvsPDznMAiLjy
MONLKBWbrTPFfIdlMi98vGK3hhXvsFXhMPvISm2P+w6784ptv1zHd9sjjxnKrq9vub7b3oTWO7y+
pffqGrDe4ZW9XQjUKHafgOm//rvafHr4P/vYOBdbu45MaffhDzdJv7UcgJjsPuqRf/c6KlAIf3Ze
DUcbKLXe1uWi6O+wynjeV7Ogv8Nle7x+WLvr8n5dvHzy8fzB3vjlj2PE988CpON1n1bV9nJAJmPn
CT5eR+vWfxnn8XGNd5hfhn016Dvs4mMu0vv77cUwQhB2PXKO1zWn7/qV3InyHpfRcTqMp2Reb7+5
sX2w61Of+ATiL8M8vrixUPAuo26f6srY6d913KfDUsLSr1zXL8M9PrX9DsvtgjD/YetUU+V3iAkv
N/29t4mizVb4Rmvy5QP88/18OfqcP0dvL6ON0wHc6+WPOwy+STbuOnoZ6HFc5R2upkvywmL96WiT
JlvrWVXeYeVdpjGHxvZLVN5hbVzWD+utqJ6O48vM/PMpRqph6yBStXe47S7/9R/pJ6DJ//rPT6zn
T2fFv/4rufez7bnW3mGur7DrLV/NtfYOG+ZqnQyvz1G6N7tP9zUY81cbfGy77HoqQUkM/WT9abEu
t9+m/g5HHvUS/1WArBrvMMlzihrovvkvH/9xe5vvMBtf3wT06tjY2XWSv/rx3fqu3V7F5jtMxNMZ
+nZ/j4ixXR8aecNPV0RGW4eoob3DyH/c9ZutdydUcN6abOsAHgA8K/LfJyc/K+t9h8e/LfZtw95/
//vPszkuNEArwN9eCoU/lhpflyopHaJsVf1NSTO936yTv/mZD1H2fKyzvKyrcSbE2/zm+SP/0Bj4
65pnRZGVAtfWnacgnffya16up98c9/XJ/pMM7/dGnCOHsH0LKbLxtpL4e4OeYIJABETV7dUMAPi2
lB2noC7H6tirGw6pmR2n9jlqe/vMmqK9jWN/bz5Ox52w/cSmZtECAv4LFAy/Ew3S027zcgZrCDG9
V79F1wUkHM1QoSEIG0LKm1mqKTb2FxvXTxNC4V+q6LNm1q8WIphXLGssfgOnHH4QmvxXt+yv/qJj
SgRZWnHZbu0jwIWGjf4W3AlFCA2SyZs19Q8+1fHa9YrN3ctbeDwHNE2M/wPHBGQLYvcI1fvT6+dX
P9V0jdn8HSvi08mGGjsC6ckD//Zp3PHXWghlWhqwmZE3ADQCJcaXb78cG28+37/v2nja079ybfzw
0P8LroUpdcXtuPQ9ot1lsdkk4xt/eaPjCx/hln+6rH5xUx5vOv9VAcV8h5Dmcu0n1aezMTvcPGYu
x2PFg37+yxOPz48c7Msff7JAf/ED4FRYbR4+XVbr6lVSrr9DQPm9qfL2gAeAZf1Vhvfb+/plLsap
oW7MZrb+KoR/Gv/ft4Efw5L///bvH8nPYjDj75fqv+9NALqyfykA/991kv7xzaVJ45fUYX/cGu9w
6P0xbIq7tR9sD/xXoccvHkZ/FPFrjew38dkPL+EXR52sEzdaP2xK78d5UN9hIo77dRJv9yZGXN2u
l8rEq1+/tHc4i1E2SbbzZO0dnpUu/1368P+4u5rdRo4j/Cpziw1kYcxIWq4uAUiKoiRKsixytUhu
TbIttjnkMPNDmQoC5OKH8CPkHXLbN8mT5KsZtjPVHJFcTllK9mJYXKCnu7q7un6++opbihKBpH5s
vGs1nzITdNNB/PLTAA+bA1gkIlMXAGx4PfpPv3lvD0DxEAns3OV8jPiwY/v7/jareM+rgZH51vkS
gecrteCqwQ+2vfR7zrW3AuXas6vOEOex8j7cCCo8517k4AX8IwERFx5uxdgCB6OnntV0sikSgXt9
rTjExpfATt2okYo2rsiJgJTRdAx4N+csS8SGkXcdmyU3jYG0rH/mKE+8cu+0BLLmVi94pgoF7/Wn
e6diNdKhd5lsOM7+B5Hxpxumin8qcLfvAEk1C/QT53u4Paiwp0pCk6ZHtYDasPLN3TJf4HQMJsq4
/mogYVsM1E9osuGqDATM7RIO16IDZZA1tuPkopCwMNDSZ0pm4cacJTTSx+ehrhAHsefUteIejEY/
j5kdKJeHhKr7HpHYaOldpsC3LrzvvA5gdFGarW9m+XNoIEHFznUXsv5gD61IE3T8xSft/5qqjzaO
JXJc/QWgquGqSt8c+Sjirb+sGzMeh9rroP+OHYz2CKUzW0ffNy6xlloftPiIpc4htd/+t9Ch5Y8i
RYGQ6rYo8Z4aKX9VFDYoNuG///FrMlUr5XXjFWJqmMEFoIAzZXcNKymOBi0b0Zj36Mdsf6qhBQzg
ue8AM+PYqgYK00FLUn/8voZTMLXHPfnuzKgI3S+wqh8A91Ys60yF0EFD4KNn0XQcQYADNYUbaWbK
roNEh4qjY4TG7U+Hi66nMhObqR2IxqYyTZQpCtiKd+odWsCNJka9S5Ks4hsCe9+Hp10xsoAOulaL
dOKYNYVodj5cbxdYKlRJ3Rhfef50tlDwUv6pg6RYaqtt2Lfsv9gft6VOW2oSI+bMNk9g29qrRZwx
PSNxT7pwexCxjs2CzZeYruq+dZcxt2B8CcDUZRIrzXAPYN8Smetf7Si5riAakboCuIrisSOCQEAz
9LInZdg7i4Z19Wd7rYdqzrMiyBvXH/f7mSMDCXTND8gVx3Zu+YZtZp+z/+aF93zx+yobG68ZKxcZ
tTUXvO/gK1RolKccSERy1jknmrPXmRkYeo5vFgi8d59ggXgI/bLnFClsu5rDn+k/a7gjdhjaR/RN
tn8ePupt5OHQ/SHxXLfvREKvdVEMOPf62XAMPwr4EHYVjwM0day/AmAgh1X2OnHygHZMQEbNYebd
ZAk7kevRBXT/3+47/c79Q+fs7x4dHh1DYO75BwgCPTWPiEYTVIKgkdsK7chvWdVjveUJF4SWFZgi
+/y3qTZ3bUC40LKS2vk/wAg0Q2h9rpcE3pImouwAY9t7QBd7p21ZsLRsM6yaBJzic/UFtFtLozNB
xoMLAhesFSUQbI44uNDxs36Mlk62JBBQoJi8csxCiZKpFtrZAeTDdpDoVOuaRGeaknzsHZFQ+Jcx
xMARKRJVLB106nEuB9Er1hVC+1mT72gHotshUcVybjZgOcQBXHe25yqOdNVbtBWztqdRdA4fYaTt
JHM9IXCju2YIgKVjIUoEwLsZXrJEr8oTPhV4Lrs6hsHCh5WQA6BaXLrEZVH3QLTjCBB/dnwBC68/
LjqjQOcwIeRkHnXne4lci6McQFxYf76XqQr5bIl5pu5sr3TsHDBfAl5xBZMVZZrc2PYlXqBrlS6d
0yABWrg26SRzTZOc1K6uhPthtFRTd8oCkc1rA72e6jnsXSf8I4GLuM5+1sCHZPGjPWSkLn2J9MpN
FI4hEzbuiYBaQyZZOYjOE4ErgsB8yicrkSV5AcqcU6jXPXIARTwprisknma0E3EVm4RreIfih8wp
0QT/mz0eh/vl98iYOPZUzlRWV7x0o12wW07/VnvgXGvGZs5SIYGE19FfODHinLa39oSXCg5dPLZ7
RSoCHHX2z8O3rv+kx/zxyJmWa8/3yaRAQLrHOJB48j5OKQzPjEsUd9QXxTrk1gNgYRxxt1ECVPdA
tEI4d230F7aTzbdxaw3FnvY2NDIeKP0Y8wMt4dX0AWTlj2ogQRKDBK8mLqcbJ4p84kvE0gu0GrBU
GrBAPnvQH0vYcz10iV8yaZ+egiVks9gr++Jw9edf6N5UuWaN4yOfOnOgdPMDYp5Hx7s/93ahtaJ6
oW5orTz/dWSu/FNHJrWnQ/PsaBR7Rw/Xre0IeBzv3qk0lEDcdUKvr8KlQjTOTpNUSUPAtuuCc0rP
ALwrD7xZHfrlpxr43zGV55XHRWDa/nm4mG8h4Fg9ZmzG/tbCmT216h0KrTiOwd8dFag6na8Ty35f
UVP5utevau0liks2GXZzd0X01+537hnZuiU22lo1fEnQvjzZ302zNONsyA9m/QOP+iGD456HoFsq
HoJrxA6aGxT2j8OvVHP+mJmQ6wAJyCbNFkqL6wABz5GY4QDPwGVlQ0skYttqBeem6jGW8NDbzumQ
oME6i2Yg6uAF/hKOtB23mvdRAu+NElS3slXC78WTNkZhaMbZBDZL5w940wDYMPa6FcpJwJ2+wjl2
9g9c7fYzh9/qGxUThYvLCybBDEr+R0I8TamdZi4NCSjBHWLzaURmFLO2A4mUf1FD3DNpmuTa9FYv
DdcgEuDg4ivX2Yg7IuCatsI6fE8HCGKYsRrn0x9EQzAt2EHzt0AiEkzo8kI+bZzLKKlShoFEdrIQ
1INB6gil3eQDEdNvoRU2ihMkuBNboOAzycR7MPGjqVTywDJYeR6+SR/7W78gYLW3EJF1iDsDCW+g
DYsd9UhWBPmRkgAL9xW3ioKGgH5DqUnqdQAmQKSFIyoDiTxscTphwqSTz/8M9YxFcU4kMk/5Am4U
vsBDcuBpkqh6KhZQvALeN0WK9tvy1qLzoYhDppYKjItrNVH+APWUPEVXEXDtHKGMEqwvvv3nl25X
2Uq3LsPruFMUv/gqi94JbuPyFPkCSghBtx+jcFqx72g6FoBr4vQ9WsseU4Pt3fzKb7fvBa1SXe9y
iyf6Vk0U4kc8qw5WaWsdz55hkhaqSp1UsUQMtxWrZ06FJ0F3SRA/FumTKOhpR2Hk8pJL1LF1RnBd
eIxPgjrnHH7WaEKk8g5DuQSJ4bkKpy/Gr093qfvdaMFuBkYJFvBAAVD9YfsoB0O0jx0NXwIKRVXB
iNYwa8H/cFJ/xnc6zuwoube1W6nulu7HOHMnizZh9jMvPdK7x31AduoZ9Exs40Aktmvkt3sGqnjw
vsJHoWCdAoxbzSK2ORIGbQv4Nzc6KeBP9UndRpX+mgTVRSvKljqtMGMkynHaEXnQ3/Q0Uk7zx2+r
fGkJzzZPgBI8H+Y+afmq70hAgdpRZA0+FjiRwANdqRjhmIp9kKg0Ojc/Gat8SHtKEECcA0tBlTqW
Ky7Pb5tRvMlMs5V2bU+za/2KAyy02mC+kch+tVDIG1dI/4NAiHM995z4hU4pxXp+o0UjUiOHd1Lg
uUQUmIE6JArLLjQwOWsR5Wu4GZ0hEhPa39iVQKmJPXCHv6MX0VPJuLLj5c+/RKjSBsRy0qO5l9PD
egMEdg0YFLgJIwGWuoomQFVCkzfTKOTVnxJEHgTloeTNvdY/MlFJOBI91KEPEWniAwvcjfYkRgEa
UlkVd8+XKNa4U+FshZYKm0KX4LMsGps4ATg01rRyOvzs3+onr63CCkiPBM7p1jj9UiRQTg9qDjwF
N9MlQp236B7DR5V4UUjAf9HAfvCSG0CO6m/enUlHCFFXGm2gZRb4gFogJ05LqOiRJcMOEbpdZAQU
OuyzBKwN1axREribIup7oUPkVv/oNRPkVhJQahcJI9I0UJBgPmln8wmz/8GWXX9TBtEUPh87qYGE
iT4AlxmfrQQP3SADzNaZrMDJ/ITthR1LNs55loIiyMo1T6dIpPw/wVSreC0CCSt8wzEMJAqhwSwE
5PzmEwR4twTYtk18ZpQ3tvqmLPITpDkaDRCZowU2EGjHJ7sx+28Yhqjgr68bhiivhp7j34Uupasj
JFXZWZcgwbvPEocRMJCgTBp8/he68qx0+ZyAP97++ZLRUpbk62anqloNvO65qFq7NNivUdHn4Otb
ZVVbhf+xVe7Y7LUGGYVwiP/0HwAAAP//</cx:binary>
              </cx:geoCache>
            </cx:geography>
          </cx:layoutPr>
        </cx:series>
      </cx:plotAreaRegion>
    </cx:plotArea>
  </cx:chart>
  <cx:spPr>
    <a:noFill/>
    <a:ln>
      <a:noFill/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_xlchart.v5.13</cx:f>
        <cx:nf>_xlchart.v5.12</cx:nf>
      </cx:strDim>
      <cx:numDim type="colorVal">
        <cx:f>_xlchart.v5.15</cx:f>
        <cx:nf>_xlchart.v5.14</cx:nf>
      </cx:numDim>
    </cx:data>
  </cx:chartData>
  <cx:chart>
    <cx:plotArea>
      <cx:plotAreaRegion>
        <cx:series layoutId="regionMap" uniqueId="{55F2D2C5-EA16-4910-B803-7DB3CE92D250}"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600"/>
                </a:pPr>
                <a:endParaRPr lang="pl-PL" sz="6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/>
                </a:endParaRPr>
              </a:p>
            </cx:txPr>
            <cx:visibility seriesName="0" categoryName="0" value="1"/>
          </cx:dataLabels>
          <cx:dataId val="0"/>
          <cx:layoutPr>
            <cx:regionLabelLayout val="showAll"/>
            <cx:geography viewedRegionType="dataOnly" cultureLanguage="pl-PL" cultureRegion="PL" attribution="Obsługiwane przez usługę Bing">
              <cx:geoCache provider="{E9337A44-BEBE-4D9F-B70C-5C5E7DAFC167}">
                <cx:binary>7H3Zbtw41+2rNPr6yM1JlPjh6x/4KalUg8tTHMfxjeDYDkXNAzXenf8tzvuc773OrthOO9Xpbhsw
kADHBWSizBK19ubaa29SzL9vxn/dZHfXzS9jnhXtv27G33+Njan+9dtv7U18l1+3B7m+acq2/GwO
bsr8t/LzZ31z99ttcz3oQv1GEGa/3cTXjbkbf/2vf8O3qbvysLy5NrosTru7Zjq7a7vMtH9z7buX
frkpu8Lsuiv4pt9//e+uNY2+/uXXX+4Ko810PlV3v//6zQ/9+stv+1/1p9v+ksHITHcLfZlzYLsO
chBzfv0lKwv10I7ZAWZIuC610ZcPfrzn0XUO/R5G8tj4vYF8Gcb17W1z17a/PPz5pOM3o37SrtvS
u39qr9yN8L/PvzzSb9+i+l//3muAh9xreQL8PiL/dGkf93f/+Z9yuCv09d897wuB5wcYC+ZwisWX
z5/wdwlByCbQfm/se+CfNZTvQ/+k6x74T67sw/9u9ePh968B+ld0ets+EJRgQR37e9i7B8JlAlHK
7l0f7Zngy3AerfJ8z3/otgf9Q+s+7P7mx8MetKZ8VZ+33QPuUs4JMMt3fJ7YBy51HOFg/l3OecZ4
vu/4XzvuYf+1fR/9IPjx6H/4v/9HNdMrej1QPeY2cR8JR7jfMr44YJhgFzjp3jji0cXvied+PI9t
z3f7x3572D8270O/fP/joZd3mXpdwkEHHHze5u4Dtt+SPTvgHBPXdt0HwqGPMN9Dfz+ex7bnQ//Y
bw/6x+Z96OVP4PXeVDWv6POUAZcTiiiHWLr7ALJPVA6loHJsTNFfMM5uNC+H/b7XHuj3jfuQex9/
vLeflI3p1HX2qh5PBVA9hFjH/tbVLedAwAWYB/SBZfaC6x+jeTnwT/vuwf/00r4RTn4ChSm7//yP
un5lbU8OHNvFtgDu+fIh3zg/hFsC6t7B+IGUIB48VZpfh/TY/ALieXyaX/eV9JMv3TeDDH/8XPDi
shmub5LXFPr2LpMihLEHsQlx9QkFYX7AiIuJeCAotJdoPWtE35c9T7ruzYYnV/atsDz78VZ40GWv
GAfelOd9BeK7ifD+HP2aDb6iAdhbururAD0Lf2++u4mnv2PdF5YaxIFDBaEu/P7lsyf87QNKIQY4
/PGW96rzn4fxF7TzMPx9znlo3icc7+rHE85CF9l1cfuqCojTA8K443D7QdX/KfoC5QtsP+S6+7z/
dUiPRnl+9H3Sdc8GT67sm2Gx+vFmOOzS9i7/1DXqNZkHvN8ByckE+5738wMEU0NghO810r4d/hjT
yw3xtO+eJZ5e2jfF4U+QAi+a6wJk0GvagR9A4ccFtL/NCMgBs6Hsw8Rj2QH00VMZ+jCSx8YXTIP7
R/iTBP36hfu4L34C6RM2d68LO3VBfrpQzAQR+uXzbQZM6IGAmhBjHOjpKez3A3lsez7qj/32/P2x
eR/z8CfA/N087ED/u2d9WcC1IfndOTSxyfcoB9ZWbIKg3PNYft7z+GeM5/uR92vHPfC/tu+j/+4n
qPgsdTtXr1zgZ+iACmB0/rC2slfqtOiBbTMoROO/IP2vY/o7n/i+DZ503bPCkyv7dgje/fjgu2pe
XQLZ5MDlNhYcKnBfPt9KoF0tyBGQFjt/oYEeh/RyK/zRc88If1zYt8HqJ5gLz1hVfRkTvS3vfm81
fj/h/c//Ls3wmlrH5geuzRDG8Nt3HJ9AVZo4iPO/kDz343m51z/22/P5x+Z9jz+8+PGsc6hfGfld
Mssh6SLiu8iD3EEMFn6dB8PsVdu+DOflwD9028P9ofVPsP8E5eYPsKEBagyvKe8hphLbtpH7B7JP
y5wEFh/BIhh00f3nEeWH1cX7AT02Pl9vPjzJn1T+1/Z9+Fc/Afzb68y8Jt9QWDl3XYzdR7f+VuSD
4GRQgoa1XWh/KvK/jOOx6fmYP3Tbc/eH1n28tz8B3kf69u6LvHlNjwd1Q5jNYSPJtwmtDXkuF9hx
H1e49uT9srwXWi/H/Y+ee9D/cWEf/aPDH8/xD+nHK5LNW4L1gnL+kb7Lb17V8THUzLBwQbbfU/m3
/o8h+XKRi5zH7Qx7MfZ+PC/3/sd+e77/2Lzv+f5PoOefpHz3tPs9jn2hon9LbZ9uqX3WgspJmbXp
a8ZboH68K+7DFsKvauap2IGtVAgxwt29JZX7gbzc9R/77bn+Y/O+65/8BKR/1uXd6+7aZLvtgVAr
cB4X0r+lnV1S5UI8tp09kfMwkpej/rXjHuxf2/dxPzv+8cH2cV/dq/HN267BZy7bflk23+0deUWh
w9wD2JzPHNhG9b10FgPRuFDd52iPaL6O5eVe/6Trnt8/ubLv+e9+gu3Kj9saX8vz7bdNm8/0/KeL
ma+FPntbtv325aFnKZ3HZbbXssLb6uGfXuXaLx7/kXu/FuhvhYVn8s6TzaSvhT172zP70pfj/mmT
/Mvy27cd+39+e3Sfcv6xbPtCyN+qx9+8rLsP9z++7/cyuN/ePnyWlPm6TevVqP1tA9q371B/Ifp9
Z39cLH4t1N+Wwp+77fvJ5tzXAv9tD/KLa8V/bBB6LSO87YL64wSMZzH/P27CeHG8fdsS8s+i8ukb
kq/l+m9vgX49++VZnv+4lvla+NtvK7XPLCU8LqW9GvJvK4T7ZyDtK82vy2ivhfnbAuFzNrt+3Rj3
arC/7fz7crrXsxj+yRraq+H//9Ua4V8f8vX1mDP/2lwHX85He1LK/Purj7bb6/qwWfK7u3buzbe6
/f1Xan9Z9r9Prnff8M0eyz8VqR+73F235vdfCZyJBJulsAtvA2E48Qs2NQx3Xy6QAwpnM9guHBvg
2tTGsMRbwFEdMRzaxg5g0yFnjm3Da42IUPbrL23ZfbmEYVMiQVzAeQPUhePF+NcD6SDETaosvgLx
8O9fii4/KXVh2t9/hQep7n9qN0gHvgl2UcO7eTachkWYw2AnV3VzfQZn3sEP4/+VD1VXkL6zvYLT
K3i17yzV1EjXMfcbUO4R+c59KDzR/q3gFWQ4HIoiZhOQ6xw2TT69VT3ZU9UNw+BNrSOptSi64VZp
q/PhELVKltWNzsfP3RS1XoaKu6HQMk+T3ksSO/ONqE+sJtnGmo8yibHj4Rx/ULMVxmOTr2q9MsLI
qRmVZ1VRFeDjic+zXyZR5k3IZF7Dz3hbC8lzcTyo2UjbST004MtWp7ksuDYyiYp1lNRe3Texlzpj
LqOGfhjL0zlCuWxK92bWdTCPZpY5Ok8pOp2MvaksfJS1k1lx6lYw4u5Wd0bWvcsWVVbkMnH1ecvp
De1H7AmaMa8oR8+uLL5UmC1bklGZV4p7JOLvM4e4suhc5GUcnw9ETauaDpdF3YfaxY4cInuT1nbu
mWxcmYovyy79WCH7cxrZx62IGpmkZlHb0WXhZpW0y6Hy+Khmb8TWqkhY6fESHXbJdFa21TVV+Xqw
Nq2bZzLKhZIp18cIp++1s6mIcztUR/08fII34KhHUVZKgf2albE/Zbm57zE20zYb8EW+G1RDWeFr
rK/iclHONpa5ZrmMm1wS1BzPU7Piil4Pzsw8XqxyK2ES0eyqyoQl+Ta1SRfqLCkkLvM7wdpaRhY6
MX0u5Kh72fPxcshLFSo9f2xijv0yK2+aPr9o3cmH0+AKv2+049m8Rh4XNNzyPE6lk7IxqAflW0Nq
+VbKU6+NB1knbuuNFU78Ch8K3k0yFqXlGSv60CS9pLlNPZiPxsvz0oObCFnY6eBP03tLmMsmn0eZ
9ZrLPBfDgnhMV8m6aqZC1tEcSzYPn7GxVnOb8yDlveySavabKPWpVrHsLPOpaYQs87KWtKSD7zQN
3LMJCB6gmRZMZtNkBUWGZTlETDaZE4p2fl8nSSWNVRnPzEdc89irI7VGcV1L3Tna0y1t/FpU6wTP
vYywUP6k14Snjpc06W2LUCtPWF4oL4Z/knYopW2/r6pa+wIb7RmnOAQrjl6aOZ2s7ONpamuvK4rR
n6wRSTXqlZO1g4wzmbb8ndUUl71Q71swDjHZykJkkyWTl49ZaMd4km1qSt/t0GencY9w3X62nfbd
qGtbzlNWyKRStcS9ZHXVSBGPVaDieM2gEV40hgGw8h3j5rYcYWKnhbtGLfyF5HYELhFWZEi8qDCp
LK1K9oN9YerWlq2VntZdfdxOqPIiZG6JaY+Kvt6Mdaa3ed/JPikzmdjUkjPWuRwt229VJYWpstBS
LXhy4dWx6/qJW6yH4cw2/YIOrlfAYUhe3/cNMM1w3Uxt5ZummlbWZOtgcKr3NEGfsVt4mUjzJSot
ACmJC49H0R1JRybpUCmprABN+l1n9FaxzhtGzqQ11o6MosITOfYH3H5ye/y+TLQ3JUMTdk5xCpx3
WvbVCo403FBxk5OklHPaa1nG0bLi9HiweYjndxEarkSXaEnb+XQYspO+C7tGnFLBtlM1hHUlahjC
qOWko1ES3iLgtsSbKztUioXtqIMor3PZciuWQyFueNxQryt54dmqfocHxyxIki14PYGXJl0ruS68
Kh+UzHAzBoVlWtkVHfOHsdoYS/ShI7plVAyuz7uY+lMdbRHe5iW3ZD02rYSTc4rlHG27KAtcJbwk
urJpt9aZfZL0IY/H026sP7COHlasf1/Ek08qEw54CiqhAtR3mwj1C4OD1nFXzTwG3Ch/oNy3o+4k
LaNr7VTrTLDFRJhfoeijXaNgtJUsEF8gNH6qTdH7SW4v8ZhsUCKWwhUf6lj7hi3dAVzFtQpJVSdJ
7lqBsZGWthLIc5zRx3MNbMNNCC9CqoDV9XEB3A/UG2+6ON8MLgS8pHcWlDepjOdKxk62thL6qbAG
5MdTGAtrSbsilnEitlNTHLclJtJE6zYPjKJhj9XWznTII30YwaRM6XwOIiIsy8gnqITIacZM1hm6
GV3LNym2vLitiUdvW2vK5FBbt+4MRDjl/NjANKmTIwsly2mYJWqp7QFRH5VI19KqmlvSu+s4FVe5
uUZTtokrj7jDkqbjcVfkYKlizqRdXBvTLqmlem8aqyMeFbfdEEtkiZO2rD7yhlzU1nhWD80l6ecP
qqpWEIcYdT72RtDll0BShW3sNRX5QI4i43Ze5RST7PQHosda2u1wO8zE7+fS5w5531A3wDB0Z16Z
Idnq1DqbTXlcVPgTxt1pFr8fG7rWojtuhH1YlO5pLJq1ieEX0RLl2UnM6m1LChllsZIJQeuCZbcx
z/25LrYpj86a+YjU2VHLxFlW8MCZ7Iu4mU/qzi+r0Wsre6EdveGf9VCtbZ4YOWjxEXfmXU+OEqde
pCXrpVOaSzLbm35siFfYQcHVJtZtOKNRNnYVsk4fVo66rh37mtgIzI4Ch45ha+rlFCeLlruLphXn
Bam3c6oaabPhonP70JrJddupw8Q1V24MRDLO+KKYL8uCXFljcUdHfIjycRd9vMw0Z3aDgFv1dJk3
rAaSTRduzAKWpO/jlp+bYSkafEa79sSKrfOBVaeuc1RSda4G8clNOuPhtE1lmp06BfLzmq2iYt4w
ywYjF/gUwmWYtWyhmHNIourGLhSTvBSfcC0ObwXLT2NqcckQXSbJQlvzlSFoy8kQzCABIW4mgd1M
V5E73cZRfIhs646nNAc6S/zIZacERFA/KddX6ZTLfGJhGWfB5DrvdcGRhJ2Ls1TJKq7yZVb0S5XF
i7I9Lysk7RQxH40kl6ri2wKrS6HYNbOq07npw2noCzlblp9ZxXuVq48RAhocRbHJcLUY02Jd13yj
Vbt13Pi4jW2/Q/xDE5/m6qovHNmA+fopeicctdGtW3kJX9qouqwmJ4zV+HFIu0PdRIUPeu+SmS50
dnKEkqNSu0s+ZolUcxty4JhU7FRf022aND116XtVD+/bwQ04ppmkxvbTWl+BmyuYcegDzstYOjlR
EreDj40PMczLKnfLiPMRz3RJyLBMMN4w1K8GNl+UTQk9Gxqogfml4/pF152N3bQtbRz0Wq9twTzU
qzWbXD+nQ5hU+lBUskhDk1jnirhbFTV+MiuIKq4GdeKeEUcFVn7NumhF2Hhs03YxuHQxq3a9m54F
N16RE5Djk1dZ/bFDBggHaCnqMmgy/j6vCq9R0VFfjB8dpMKhsm6iGKcQe9gJG6qwszO5+5WConDF
To5M26kufTjwNEQq8VvLPo3baVvN6bYGpm3Gy6kKCYBJ7HldpOISj4XXE3oy0GqBFF6MevDTKT3p
2BCwsfccQc6xY0Hq0XncTfykLQ+LxFop5AQlHk6tzUxmf8Y389QtBA5Gh3iaTEelKoMorDMC7EE/
ZjnEMqc8dXsjWawXYqa+e8VQG2RiOmooCcq5vOgqePyoXw+U+lnaBrrlIaL2cTNC7yw5zIjxHNUc
kSFfaZIHFTm0DVqXXAdzBcmGfTQPTkBRGiSq9vIy9YQdB52Y1g0QYETEqkPbNh1CjewANdEhc1xJ
R7Pe/Un4dDyMhV/Ng4TXaBdply80EGJfom0+d9400VXilodu42x3g2vAfzvbhAUuvC5PpNXm6137
VHlTqX04UX2da3zilvamof3FzgouKAYrjUORQ0StBz9DLaQdYumwW5LH521FF27f+1EZeSUZwyZh
fpyVi4FOy4g5R1HMZTzq09HKFohEHlGgIqqzRg2BxdOwvtCtWvfMbHntXGSWdQIuuahBmShuQSSo
wsFu1oI0vmuXkGsx3x31LdDTUvhZJwKctT6Pk8Pdt7RZezUN6jO4FKlYmNXdsu0bv6fOMtaz5G6+
yKLSy1RNpSuqT46YvJplC9rwbQZyr6mv04Uiw2KaV2iOztwylVUVByDzAqL64yEeNgNqPIsLvwHQ
CXhXW8x+y+oFM/qIpGtsJnCkPKA99wrQm7t7zk7Ry52NxaCCvuVAkZCAtQrJdgR30eK0zeYwpk1Q
ELDgMIdt5coJ3IaO+aLoqV+DCmVtULLytK7M0pq5HI3wskIfNg2GgBStTHTrjOXKpvGmqAcQu7IE
DKmmnntioH9Ey0U6dX5cF8E0DovOOF4EEb7bZcGlexRN2UXsjBvRoWUcT4dQJ/BLnS2Gtlp18Qx5
+nhoQG9Bbrh1FPbTWF8g1QaWVa3QyI47wrdETD5mbFFkeoV5E7DBlR0dNxYl3jj3fuYqGRs7bBAJ
bCsOITIcooh6bb2oarKIjQC12W5LAZHNIl421b4FEz/WeYDBc3ILRDy1Vra+YPPs4fHSCLLA5mPh
wLyQEK59EjlBPupNZxdLlpYecqwTm4HUxuD2mdiYeDjc+bPT5QGCEYquDdpSLWmpw0SLYG5sv8g8
t1GLSUWSJkISYkvST1sxuqucNIu+jSGoLFRfLtNo2KaKLdzKOXMnvuVAmAYlHmmcENnDIu6c405J
YQu/1umqtcRpURQQFXXkO5UGDmyCWuenrs5WPS5XRTmtpywNi9b2cEZXUDBaRMoJo46ueNP4kEr4
bUc8UXHwI1uyfgxmFAcEfGvHZxhS3EGXso3wAifNImo+JVUlJ9yuU8cJdkBAtWZBMrMkKPdz4S4K
UdRyQNmHqsTbab7ifb4u4ngZu6m3+6rYmZYjxOApboEnnZCmKKyG1Iu5WnJanWX0IotRuOPCmulN
g816MokkduRpprdQSTml1XzpcgdS4XYTpeZ9ZEThD7nzfnSyoFXuEWmtM2ORkNGQlpkblG1yaFwQ
ioTRfhVnArILDRNiqpa8aDZZw66qQpxFFb8ooJAj0VTeNWKKPFvjQ7vjt2xovK6qz0vGjMxy0vvz
tFO0UYFlm4jVVPRXX645eCLeZDHtlQPy0vEcZhfxypl2Xg8RoR5SveC51fqRcj/YuCylO9ALZX2u
SBrLzGVQHsIIElhaxN6YF4PUjXVWDPNFhlJAYYScrxVnUKD5PPPQwsWhLpNElq5rSzw7RmpIpbxJ
41rOMNImtMV8UZSz8kpsQlzrNnAgPUlsq5EqtjY05ZaXC6ja1aYjQTrB94x9f9xYbjAwoaWDmmLJ
hz5Egl7NKWoWXYtn2aB3GP47DGbtbj5HkEhOXeHRjNxhA+n5pOksO0ZmacHU9OoWqA2pMxUDM7X4
czXldzPU6bxKWLk/liOEFYeuastcN5Y/QUlIY+gLp/IRCKRR7ruqV14z9FArKeJE8h4fOY4blpz0
wCXV7NH5MM/qQGEgsqicsmM7N5udTR0SQyyj2V1MwP724Jxhnt2ViQVzcIaaUcbzz7S3Fk0MTzI3
AFRWxqumHz/XdXfcp2CQ0uJGVjF0B77QcHPxvuutY9CAiWQAr1JKBKbWl049R15twVAHQy9YHMHg
IX8b6JWY+mPkwGhYeteJ8bimwpZdV7TSmQpfxUlYInNtBABpQX0FCkPRuWLEyBI4XnW9h6gBb8T6
KE+PEEXVZkyJWljldRG1Z5VtCNQK1I3hc7NoUH5WJMccBJNUHZplDWi3llkilN4IAUGAJ3oNFd1i
OXIHkB9gLM3k6nDsTMidNPISC0JO4vojZAjVCLmeAw8HVUI59EjOqLvQUDADoJha4BkyMrurdGAN
8YJPUyTt4bLpweqYF6Uk1aS802iCQkZTZW1QJ+rzoBj14cztxnPq4rS33k+pJVatSS8ayy7WVr0t
YQaFJZ2gstAXVKbRSDyF+aWl6gwKX6LezJ3lJ/H1RHUldQRPUOW2KyOn2lhdHY6m+eTq+Ya2YH3R
1OGgFA2SEDfxtBjSfGs4DFupCe8UxnnJT5ji9QZFVqAzijcN5x4UQwt/ikS1oJP+PM2VT41zauWg
cVrBVnBMPswFe5aR6nSI3KHwhjK5rTWkzb2y3+dRD488QvmtVkkApeFPk21due3CxfCjcxx1nruD
FBXWmY5nAlU6kPYGIDOgk3ztLGJtdODAf/8CpRMH+VGka7/f5b8NVh5Hcedbi7Z2zowN/86QIcHc
QfdBFQS0+7QsYkgCZ44nj+ZEQFm+vuSkctb4uBhxBBJqmPw5K2DCVdYsK5pATHXt3u8LEFI11NVy
S62+mLaNhtyHo6JXPIa8pq6rO6sq7irSH1dlZCSuAAaTqI+adnhFGyuXPUqjTVs3Cz5PSPIRSpUq
GdakSW5QunJy0DmjAi7dsVJOqnYBk+mOsgZI32WXqY2do5xALR+YeSR9YDWx8VCbbeE/0ell5a77
rJmPozxx1qQbz0o7uc4LXIfzBLFUuSb3xp4gOSJMPIvMoJpO45hd2TYUXRs33VCYx4ppSJWyugSa
ZFedAUYoJ36VNNUyrasja4AxMhBYHu0mb9bFlovqsIopyIa6aYPoc5RUo0QM935bJu9sAWl7ZUTn
adEfZzkvlvWNwXPqdTXe5BlICQ1flthAfQMsNxS7UCIap/cn1nUS4tBVNYB1EQYiIgqci+Gde5Tx
KC0DJce5AGIxTgYVSF6EuQu1zMx0y77PblQDDIXTPuz7cdO7aG3NVeaRrvFNnN91qLqL2ABIdF3p
pXOQFTCLJ9YsSOyWnimR12lWLEvTjF62qwry6B2UOSCQGciKxi4NB+EeozS3j5w2o6Ft6Gk5J9x3
XXNW7pZNJijHDFPtzalgvlMCyo7YeWpbrpNOHEU9aAdajHcxnFDiWwgtO9EDZVHVLqYM6mEm6SH4
82Uv6AgFc7g1d/XhVNt3uAaYasw7rzZJyPr+XZ+5wHgwfdiMjsYs3Ro1HDule2anHGIGgmnHOfyW
0/EU7JEuZu1wULvqAnJ70B0F2D6aEiynUVVHpFhNYorDzhDsRXX/QUNtf9W0UKUbPNuJ6QLltvGG
1LkTEQGtNqUL3owOJDDjp92y11xBuZQnSCwbuxNSjLrwC8aDyGFQmaWQqyiI89KdmgWCValWJ+yj
6IfzdoovB+pGi1ZNIF5Z7OkyPhcKVX4f93qdOwgEjm21UM1or9OoGv2kOccMvt4ZOAgQPm7der4x
BIJ3xIu7tmo0cD0NJwaOwksDFYnJ+TDnsP4z9layqByQLCWUvxyWlzK13A+l4osE26tuAJLeuQkb
p2ObcAZpGzgyoWB+Y5DyVBUfdVZ6zienlBxZshNklGZqdNCPbahScjzCKuYyT/Kz2fpklykNMBuF
bzM2ruFUoARKXnkZZB2rYeGsV77Bk8/mLFkO3bmFVXPoxuUHZlIWNjO+tGjWyjjig4dmlcCiWneZ
udHo8abkR6ppP0VktEIMS6bLznJOTaXQIUCEDrV2PjBF3w0DVFdTketwzq1RCprngZ5ix9cKinpJ
3LqLtF9NUBwJ7LyFUuoASriaaLqwdT2eiiEXQQsLc77elUUrTI46ortT3OeVb7lQBihAapIYQ0VE
ZNy3lC3rJu88NcNiiTWlt1ncYaiOpNuyyy7R3NOTIj935jGFipPV+IUWfkEhWyrhffZ1g25sR3eH
VBhwOzaBho9br1Zx6o+u8WGlMl/UQ6QhR+gg52mND6uugw91S5mbIjllOt6YsWW+ctIZpHI3+qwb
zoXFhyXoses8nbZMwyIBHNEEiz513nqQmV2MJQTP2DT9EiNzFk+QJls9hlryWEAaqyGDL6N4Ab4z
Sq6G06Qoay+eXSGNY9+4FPKOedaQM/Bl00O1KSodDAFp9MqxZ16aK7iVXYOjjf1i5owv0aBOiM2O
ec0ux9TCMhFx7OGGng9FWXkDiKVmRj3UryLH086ymqL/R9mZNUmKa1v6v/Q71wAJIb30A4PPMc/5
gkVEZkjMAoEQ/Ppefs7pe0+dO1i3WaVVZVaku4OD9l5rfVuUZ0sRnLGpP2EZMNV20U34S4ak2DVz
sFs2vR1tveErghRbmpfJwhtb9XRsG6IgyddpT6bPaguCC5kRJVJv2xWlvd1chbSoEDz1O0jOxiEP
GTvyOoqdggMZN+XB1poenEHBCCPv7L0q2D2pfOkdKbNHuXVBNqPnSBwqaBpCK/TFWqdW9tc7IZeh
+0AftC7DL68p71dt0chpJfPAeYntp5dILMFR2RfeuyCvPf+NmNGmUI9YhertXbiA7chM94VZSmhX
N+UL3FQvaj6DEMmQKqJ2T+PPItrCdBYaHoGa3sm4hLmCNWeLtsYSz4eENUOZjAMuCFO0O3+Yx9QK
GE/1CMW4zAhpxgoiTtZ93tJtD9VzzbLRlG7wUZcRpbP06hMazCFdQ6xFsMDTyfhBxrEGWT9G9OnC
OSunTBe2SOMuJNnYGVwNoa92vufei03H2eJNRULn6sZDlt73xCC/Hj58xci5xbshFsDV62lZ7DiE
2VaP4qYyFzv12wXGaVLTCepirqMsmH/XjNRpqyuVcVyCuJjGg2HqM8KZZbSuD72gLOFR+2mrie+H
0d2g9KiDbo8zEehYmVUQUh45ktbmzpcqWypDU1OGR+1v/dnjsCfjHvnfGqpkZcF0YLF711EFZ1ji
3tmqCTmBRBil0Q1o2Kh+NeTNSPqkEH+2oEGJrTXO0/AlbbPteH/NuaR3JOFC05mhW2L2HGr0aMaf
zk1oHpC89EfX/gTV9IF0ur5+GX4aduGTngO5Q4YIkT71X6u4GRckNk4EJB+G6j6o7HyRx9pwdSqL
9WJKtK5OlgJMRplP2pe7woveJq6DrApPyzj7O0KbIZVzVV/YyFObt7rubkZouzyuXBKsJO/R92Sq
Rq8QduVRUPU4DrSCUYcuQbXTg9PVV7fVa+KtQwAnm+x7Wbss3shyKjh0h2NjMhL47fGCH5B9KJBO
dzzRorBJ1Gxv5fpUAGPIhr7d0m6IabrYco889NEbOpeLsGE7rz6EJVwNiscT5uvqSFYNPjLKokL3
JE9xVJsExzLtcOAtFMuUhqpIWaPj88xsHqPy5Vjq0QWZEmTH4GdV1GUFkfSm2KpHGZM7Ea9lOuOp
ijlZxDEa4melYDovtWvSQniXUvdxUuIJHQl3Yw7oQGdF4w8pyIuT75ox3cLIJL78rurNzyvmVCr6
V5RRlod87/yBw5AYhjSu3tYpEMfSW+LXwV/eQtkGOakClgxdbXZysQvW8nXbsbD9sHPrHdYNizqv
h0xgTUxrg+XS9gOsG9mk8MduxGDPs0Tz4fhY48j9nPn1BTdgdIRmvsXuS9XBeNZkuhk96HjIyiaM
twMIiEvBHN6OxzZtuRyyifHnoWMqi2yMqFxNdwVrl8MgewXNWyKKGN3ZVHMaBMOYjjEyRAQKl0Dt
KtGaC3UGVruG1z/qsslMlUvS+tkSd7cCHkbewWOllf8SGlYm5QSJ4Y/4r0GNLx6p5T6GWTC4xWWI
WHD+uPIyPePV6gEli471jXIe3YmizkfespPbjIDTj0QDfpLZNZXbkiZCgZ/8CPSR9PPRG2USIcnZ
hwHs2dVEW6YFKrrja87HAbESDZOtr1Q+Mhmgx5EnVqBW4D6/+lxFpuJwvqrnRNuOnocx3Nu2ixIF
gy4r3D1itTWX8XLs4vJQeNOxcoPMCtuOCZ8ErIoJLZ+r9UcUuPsmks9wIwEUmSZK2iJUecy6RC0g
hcaNdAlauJsl6h6EHLukjv3qEob6UJhhQyxJ6sRV6XTtjvvK10kxKZ40Ssy7pefIUyfmwYbVv2qv
WBO4GF8FvOSu20zCvfB3vySo5Z2A/kLHDtElDESP67M67CPYFGuUOdirJV1uItG/CEMuSyDtbTT0
6UJ78hTpCspC7uRV9/YFcgt/82PM/N6U4eYerfCeQxYXcI4Qp9Kdi+ZEyJ5nflMfoqq7MGae0TST
XfQrHhmWoO2Wqw0fya/fmgZsURPqCw36EkoV8FG3sUzr+U8pvSptK/dpgRpZGgw7GUHZtV6ciBoI
EMGiKJB/Zb4oy7xbH0drdU5M9K1IcF9tYo/OPGre49i4XTSHgGSCbrpqmQ836DmJ9YjENZ7qdPQc
egD5SIBQJS0dpoQx3HOgtrLBKUT41iYOzfq+cbyE/bs+hQLNTmCBmllq0iJou1NTag++B/5O13d3
WnoiFbIGQ4Wuve3jJjUQ2um6wV6gaILi8VxLd2z9SNzJGW1WbcXOWOonglffdDZxJtbwrmzr53kb
vXz1fJfQJgaPBWctKbmFk8yjc0f1llhx9jsSZ8SreToDG0gp57euGu5s5aHbltFxaOLffTUMh7FD
qqNsPe43Un4P4ZJaja4mxtnE8gmHqQ+BEZFyxZkQ414LmCYe3kPFqjjSKQaQZUYEUEXxZRrxLjcw
W2FsH6qSDye/mf5IrptcKGqyaVqPcE9u5808So5rcrBHE89dvgXrmz83+RgQi5YumjPGljOL1oT4
LTpF3txTLy4ygsVnWGD9tkzlfNLxLvCBagHsOLIGt1g7Zn1I8XFV8LItag/foci8Rjjo4/6PEcoe
J67YKVhXeOa5IHbI7eiBZZDkoWllEkewo9ECkkPRUywCBs3TtokDcL4qZ2P3s4Ti1PPh27jq3U6I
DK5kC1avrvD7HW8YYIBVjgcwgAflyWU3dq+6HJFezstRd/S4CWRjS7/eeH7OI8T0FKgUeualRR7Q
FHs7eEHKvJbnK+XHdfORToh4SUZ3WdiKpR7RBrR/U8PA4XFKVu9RD1Ne9zVyXs53jVu7HUiLECZx
AStRkV+urWxGtXxtrDo3Uxhdlrb+E4PYzJq1iLKyly9kKsO05pXeCc6ewuEPyMvuhMXzYJbhoKvl
0WiFVVMVXQ5XNFWUVnkbAxmCKMwarM9JAMgsbxB06VrO+ViLl4iyexI0gPJGFORajMeunSzOdWv3
4+S/TPzLdbF/kthyPY+QhrL4Z64UpHMXIY/e1NGfojKtmnk9kGA7R0jHCEOqNDJwWBwdX9x3FNaL
5NefflANW5JgbHi6DKqChRonLtp6OMoZ5ShHSNrsbpQfrac+fLSBjdL0wmjAruea7dZh2lXhJ/zB
NR9jnyRTMwbntRLvegk1atA64l3HD9vh5BcA5EK2jDmL/ClV4qOGPt2zci6zQrg64eWcdqh4SVAA
uipJ9IPA9J5FCKvA+nlJnbqK1EeYIPkw6TRy5Y1XB7CAArzVVpZBEhtFccfA5IFzcfUwHHo/1PGS
14etB3WC/Z+SEm55WvtN7s88Sunc3ROEUwMLfwuJS8rMEfIe/QD/t0yC0Cc7MkB4eB9F0xgwhlWd
dMI9MzCAkKt3Aaw4IvlrJcu7yBR/GApi2H84D2SQL/WTx0qVDBvC0GDm5554qRjRhKLzgAMg+50f
b49YkeyxCft9VNojwYsUzQK7Y8tHf0U1gPba4ttYROgQ0XESH3rWn/usmA052KG+RnbeOcRzkPOO
4v73VrFhmZvLXWA9pLQrHIbqtPrDrS8KtwM/ZZOFI1tX4m/vttr4ux2ZyxoEEnOJPlJO3xGvQENO
JNnQFkxFeEMniURHtEXiBSiDIUoiEXqG1gLMJxFethFF+tTF0MSDSOMCb4krNfe9oU6qLnjv2Lrz
hvXRdiUKtqd7pA1bUhl8LaVxBJQg8A5EDPuucqBN+9JLC7SGCRmnN2gincww86sWUJysA7AlUP1a
wp51Ipci+MQjtmG7Vfa8rjMquBxMGtbjYzP5QCcGHG1dEbC74MfKogL72vMD9UpACYHINk/blHvF
F1J3ki/QuTtt/F3N0VoE5XfrRTQrwvgRHsUFugNWZwAGbOnesFwdwIL9oNEc0BayW6M4IqspdxZf
u6+QAXf5YLwu4wVBtr1diAREJRYKjaeLAPfL3jmnspkHIGdKWcMHB8m3kA0LPKhDXFrnaYBiIuXA
8qbAShavzd42ZQqRANexkiZdukanPhYFsEvJKuA2weQ4+LZ5QaP5VIv4lzIAqOJqeJ8YwFBmhxMi
tGybVJSWHUp4gf7KDmibyXysOZKKxvZBOlMQRNLYOgmqImNbcQxa9+JP3neF0CWpI4NzPDcHWRfA
tyMc5QApOK3dA9yhKfP1huoA5ln+Hhn8Fz1RL1ey/DARXJ91w60Lsbh3elEQ/PzeNEGcx/2wJqLy
XiPwlm1UW4SmJkJCsN71jLzqeUUr9rC2sEXbwscXvfQshZrO54n8TJt4nyuRrf6CpZHDJ5y6Bq5V
MCbeArrP30gIJRof7MKxZOr5EuoRlbGogRZX3W+6AkgEq/NMjTyHRbYY0gCAajWgCQEKvYZ5wuD1
wn3wEgWwnCj6YOkaZHG9fjJbvwAwSkNb53ocbjoez1k0be9hDdLOSfDujH8qD71RsQXHYmYJgcHX
svimbtzvKLjxmjfWil+eAm5H5wRc3e+1QeYJk+gNHJMCkQ5+rsIllE7tW2xhN0I3OYiBrU0H8bVs
w25tCc+EFSzppgUZ1I8GYpr7uvhYF4QOClz2XD2GY488KAhovvDhPABTlVsjUqTItxwASBuYKiGk
3xdecMHztRS6B36BJJyScAje6qV/19Z/X3w+gIX6inT0wKMy0Qw9xnr9Qw1lu43Tq4wA8SBfPxcD
qLNQ4+7gekj5BmMYtzGqrV8TEOjjb86CoxjqhwJYqtKlQ6aBz+BX6rx2zcm6AlhXZXa0RKjtw66X
aAE4nLtpALcxBhZNKSJ1wB8yDfwZRQ+asO27N6RNz8pfz1EVQQJ45ACZio5SqUffQxuOgQQALOye
260CTl/fxl54M9PuWFD5TTg4HfmbzZhMmFX93JrKR+K+7tqSfMXrABzSl6+L33WJoett6dxbJ3EF
mAgezyrCIw2tykxA1mS5Z1fAprY4qKENoe2H8In5fWZskCjGypSR8m30hvd461hyREH8asOZpqsE
y14MUSY7+xEuak0FQdDhbbxHIWrTdixfuyU6D4vdEEDEmJQwl3VF06CaU9CJMIm29dBE/rHAYaoy
hiAgECUQwoGePka2futef3JUTwHCv/S3o1nn+86QYzgsn92M/tGYLSu6EoLzXExgRpG/gmSxxa9J
Ii0czLn3kVDDRQp5CQTd+655id6+AkXFmP4KPiI0xXqUj30TvkuJjq/2oeaXITraeH2efHbDoybM
xglzIGETUFBeFyXksWz6x3arzwtUifCfKShDZF83SzxCVRd7Fuhvj5pHCpjDwSBXywOc2bfeIuxj
zu0hfIJ1uMOTsS4jD19Yt9ypqfqCQTQEMZCc+GkIptsusPsB1rqszeNWVQaHa0WyzHDHAoUO1P6w
wh5l7EAWFB0W/jF8WoFje0F7B6IETWTH3hGb3oLBfIjL5WKEd1suRbIYXkFIRwCYgIqygX3aeQZZ
K5GzClSloEUyUdyE0Q3uGZL87X9WmE1AugXpcEB79AqIVSZeh5W+WjAEYGSTl5M8bE35Z/Por7Fk
F1v+zF1wawNikrLCJb1G24dXV/uZXkNeFEzE07dDNAEbr47liK7RLMgxjfvUpG7zvx3yslTZBrU/
m/LYTkGTxI330pbhobc/Hl1vfDnt2s7fT/7NWqCZ2+YS+H+P0YVSN0/ttgu3+LOELME3LeGalzS9
JgRNrwP0GrgYAz5WKTkNLqyTsGq/1Kh34aBaSEhAj24SB6IVRX8Io0pCzaBlwMuSXwBqgS1j3eAh
rtirJFsnFEFwCfBDCnC1NPxBlAUfwK9OPapRojtcREBFfhUwDxPYP588kvBX+fTbn9S5KINb7l7j
xodq0cjTV0uP3Rw9ihgVom9HjLxcLUjh+kfb7AOyaxX/FVUyj8cZjpna/pCJgpOm28mU7duq2G9D
A2QNGzLqGKbypiQuxwaVUo951SK4xYPZkrJfx0R77gvJCE8MqMoFVgHUCHQHleK5KdlxcdeYSt8J
ETyvof4qxxp3K0wOf5I/Ba3uWk4/JuRACSa2TDdjRASDO1iEohs1y3sin8ys0mIsx3TqRhTK2Ssw
d9PdkaJ+X6tBw+C0eRN4NtdzjXQwHB7bcLhMMsAViSYLpHoFWJLy1IshGNDs6oSz5qeIuiRs4RcN
0U1Ylpjv2Fab4PjuZqdcZkw0pM1c/dByAeTwugz1bw0ot6XV0yy2b8Ryu8XXcG2Yg4qdfmtUk063
O9H5UMwb0HPQW3lPMMAUHrzgPYaNy4Ntr9vxyCd2pMKegk0B2fTblNUwsesh3Htj/yba8UY6AbuS
TQloMWjCeABSFKJzraa7is9AgTFTl8QOdxLxY8CI9d6ykWHaDXl9x5G8l2+Fil+glR4IXrahMUCc
WD13APOLKbtmRBGjp1htz1aR10luh2B7WcBEA7+/4bx9bEf0lLwN/0zWvWKeBfNTHoaoehc/LN6d
4ttNNMgL5kVYen0VGaW63c48cr/m2MdAmIFhDEr0zh+nfOjjOqG+mpINKg7EbN8l2oDUayIYDRR9
WVc2ZzC0AfwTT/DfAont0QmNawcReWmmVLNFZdOK8GJu6E1MeJP20tS7hdJbEWDZiajdBf30XFKi
cbttLyKMPhWPcibwjSPPw/XNFp1A0d5SG8cYByvQWsbpvPWAhwg+c9T7WQQTKO1i83s2NYJXNR+U
ca98vK45wDWTSTUvi+qPtJ6udyqmXJhXXzzlciKHSzupHRGwA4NRo8RVMa7BrvrNafdcDlU2IR0e
ByFSiA6cSqPQN26vxnyIqjp3/fwMF+pNEw1GrO9/0bZCy7dWuVdH95gpe+/kHfHLP7BtqtB8m9h9
dl18QRN1MYTCVQad3Q71hdjith5qLxlZ8RI5Gmfj3KBdR33HJtlpgYYzqfl2B2P6FMN4SHrbPKEd
NokuQNxDnSe22wrcoe/NXFiUfpgq2rtfevURR0WQkcF7nmecEVe0Y+qios9nsSNMAQwRy6mFPzSN
y96hOIGxeBgkatfkVpzgrceYpXEvdKKXBgDKLg7Nq2KABCLkSTjLPYwdyNFgNSHc6/LINvv7+vGc
li/r7P4EmmAB1PNteW3c5hmtB7iikagZpqrRu3H4BQqpP9MQRWicMN7i+7h/YcyDbt+8I2+PfYzw
GPBAsWNBk8oB4w3yOqXkNfa2xbMJ9rSxxcmHOXesEHlaRrqzbOIhLxyHn8Lci+Rg3znBOAAsW77z
5yrYR/VL52ZMUMwtuA6G0RBV31pCWeqRVPkc9/c4gwdxd6HnaNqXKYZaHyUm+jJ46Y/G9l82hn3K
DNwCC12F4DMbrioNz0FLStysifdRlxOoV4k0jarx0xvr+xF2f8XmB9C0UVG5HQAJkfsn8Ebq6IyF
uldLnPo1zjAZthkd3LKmgWeiXFLuUgUSK0f7MFDX5stSfDmLgTW4R16mQt0kweRveYwMkQ9ICmBA
C9w2+Owa3aOvl3OFkyssD+CyFBdRY8B0q1kP6NC/6ILiDui8bod5x6sfhlKhq0cQTHd1CJrNYBAq
mf2FZdsS2TSg8QOpIIkJc5dQXAAB+mnQFWcboj/0V7fuEIPCJIBNguEBgDBx8xN1M3xcwlJaR++s
xwFBhPN0iMlOBTTct117YfhfDrQOGp3pR5H47vprC7D6bwJRg+z9bs9XqEPIiO7KjIzhpYlFDW6P
P6Ku3ECTQKFyRHMGNGLo2K8mQHNIuZ4z26pdMNEdm5Yg6eS1sQkxbkHMiYhtX4UI+sN1B1oLNHGI
NX7Q7DhW6y3Sn9Ni/HcKlaYiewEx68/171UjbZ61arOplSCIoLyhlbIaWbprA5csIb6FyBGV48F5
UOv6uy0wsBLKL17Q37INT5BU3wyWeaOr59ZWPCkVABkZvWt37j1k6n2wYVPm+FIpuwuL5uH6tuC0
v/oJ0q2d7jBkBjrKLPnS4vtZkHxEA09NsF+2uUW+2dVZv9Jv2cGp0s1XX57A4TUpHdGqhY3/Pkl6
vnbNY/jjbeolLodvIZGoVch9wYteP+PohX9KXXuIyh40DOzDVL3EFDkrHKZDGVnEd7bBbC/4q5DU
mJArpzsP7jrmEuaEFsWWUgk3xH+p4MBKvT6rynyHw7yvujBreg4HJsDU4KAweDpMExLD8LI5cj+A
uDNB/4VbOFVNcxSLf4P49E7G8uQZ/RS21y5rBC8/u+3GwVHqaVpp+1C0kGEKl8OCeRCUV5uRcMTo
FR9utex/ln65zEGXLEDuO4QOSRA3uy3oLACq9RcGLL6QRObTHLyiO9p5G30SMATGCfaBRmltA0xP
ze/Xf4/heIu7+2B6+IZbAVJ7lllfbLj+thWTlcS8L1okPoiXZAu8J4m0Fch3vO8NNYnEKGDq0xKX
EW8zpFaPXdw60Phj1sISDuTt9RjG8SbyoXf78d3E4ILWZr6bYvtKOZaiqERwpMtvdJ4Ytm0oZuXG
Bq1KuyRoO2aYsNEjFMrX0LLHsEfxQ2vnQ//KTHo2maS681t+qtB/9Cj3SRxEh5hXwOd8rKSjIFm/
gTa9nmcxO5Y0M6axF9NeChU+kjW4lDx8BrHzQjCy6gXj7TyMd41zEBJF9XA9Isvsrl3U2artew63
fRG9VJ2+IP75MhV7AvV/7FvvxtoHOq9Hy70Ps34P/ng3efTdcKTt0UDve8UPPAStCaM/MSsHxoRn
sqZz8UFFc20lMGNesBqfr35kWDLhfdhflRH7dZY3DQOPBzo/WeHVrHh0VmLIlA0MmkjOKCa8Zzel
r3czYXtSfMYxpgr69RIhE+TXa1p53Zsb24OYVL7F7D4IMA1emWO0iZMV880COVGgjWK+uUPectRT
A3IPuU/sbpGrB5iDqw2cTBWMzwsypQnm/aT6e8lKVM8SFfYq1UuiTE4Zmu0Nc5UKfVM7eJfAgUvp
LTxzQAp3LX6ZIYzR4/uXjiNhraEzs6IM7/UUnJqterNm2DMvwpxk6d+XCyAkJFvQ7e1NxNEACPDw
KNvVgI5Bv2NFO7r6cTMLcu7qYwG9Q/FV24HC4YkwX/bAgUcCFnoOi7x30Z22QLZj7gZwxQuIB7cA
E2Gv1dB/ajTsTYlrZAkbrP9EHEIkyolG3LnjIBwxAf6Dqasvv0PuPIxjm61fJaCSVJb22wdl1GAA
XTSwsIp+HxaTn/RC+VkZDm8tbMs5InA3Y7DsFfzZnTdjNB45O/yuCDXm1QVBANsShnRg4DISb0mB
VT93bTSc9XqiXYfZKowtdCH66rJRXsJ9TK8T8qeCQC+wTucwv7dUgPmaa4kZkzqjHo3S2XE/WbRB
W1CC1SEYL1gwFdGR7mGz9XU50UBaNlgkASpDP3ppJU8tAZJE5gbZExv39R33Wnkqe6w02FQDoCOS
z5h8FbWCUU+8gz/VJK2uIkARpL9lTXcQXS+9CA7/67pB3j82SvnLrh/fvQayJ9X0901A/v23/xt5
Pv7529/5jz+87ib0H7+7Kb/HHsj/9D/+1P5Pf32gn/nXH7p+mn9/Lbz7Pz5dht1S/vKb/7Rvy3+z
M8tfn391fZl/+pv/b9u2hNjNBOfp75uUXF/hr9u2/Glk+fl/H59x3Q7l+vN/37OF4fE+BJEmC7nw
WYitTP6xZcu/AXcMmBB+iB1dooBgM5fu71u2YCe2yMczh7EHAMfDcGOOFzNoma67uYh/uz6REl+u
H4YUz9Si/z9btlz3SfmnLVt8H82/iOj1od54Nh22cPnrPio+rVyDdT2CUYXhnVbFtzXaxGVsnjHP
dRIVfYqaaEyNi47/dHr+qz1ccAT/+Z1ZwEM8kIRiG5d/eWckj/1S8Wubu1DIwa1+rrzqOVIGGw/8
aOIfm3a6RI3Kqp6+Fgt58+36CbPizkk0kuLUnnDlFqg29iTIch+T5e5s7jnWam5AZ9IDHZajnPeS
FGV6Bf8Tj3f34E8+/ucDwQYy/3oSg1AA+aEE46N4giuJ8D3+82Y0Mya5mF8UuBEpBv4wJLXrXNxC
EGxvlUV0QmfxZUG0pSa2Ak4KnEnWeXvTkw/ppq8FOBF1I7T/VZSmcSPZ4Wp0VFZpVCv3YydgelGh
EcK4GuuLhzZsK9Dca35QRIAzL+JPWSBOM6CIKGnOJWF/JFgRSI+qSGZkJNEoDDQc5o24AxMJoyrC
ZjbLLysUwW4BOePyc+kwM4t+IsbUSXjxYvtSdD/kHSgKrOHv6zRoqUbgnnPkZzLELiM1xQeephnS
ZCxRbOLEeuJn9VtsfoIoby6We2zMgOEMWmFGZKzvaDXfzebLTVeavEENLE3TpF6LgAUmJjwO5Ldj
f0u0+ClnbMXTbHLfSe/K/og3YcePYY6qk8fL++WREpjGpgXBpTE/toE4MP68pMY2N/FM0onClIu0
f4Y4CoGKBABd2qW5q0wHKghia+qmMYUhdb3si8M2Dfj+qlqcynFZboE6n0gssRfChNRWoz/AvhIl
IFOFQYGa7ucNo4YYyt0y7xo3h+MxqmcMig7lZTbSO4iyn29lWLdY8ot1T8HvYXpb76R2fjJU9ZrX
mDbqwg3gKuIqT+kakUzQYJeh5n3FDgiZptg1BgOMYTIM27Muv6JhwrYm8MbEgPQvrqCYYx7e1wpU
tIkBqaPijHCqwABhukKq23Ake6/335ZSm7QX15lS5j9hRyH4IaPlx03n27rbEbdUl6D1ihQ5BIbh
lTgTMF04R6h1ldMeWiR9oH47w0JDwryKaOdTKIc+GKoUWOQYpWbZnjt3hTN4/QDU/9JI+VXX/GOV
3q8i8jEgTnUeVQaoULQedPSjgStlkVdCTiEwwZD5Ax3NKULf5GGs2fdqckuIj9nGbsMHmJr72bnj
HGFjA0rUrdHXAlkeo6LI5s2tWcGGJ93C/FdhhA2a4vVnmOB0oqSjY6M0ie8wmPvu4D5A0B2xV4Mm
PfI5WYDqt/EIBe+zLHDn/8PemSzJjTTr9V20xzUEZiy0UCLnrIk1kxsYi+zCPAUCgQCe/h78v0mm
KzMttNemF012s5iJwcP9fMcXxBW7tqfRa8xanctR5o/ZENwvDd3dcOmygxITM0vPuabLeqctJotF
WwhiVng23AWDQGofVWv0kyHFASQV+eIayeknhMV4yEZjdkuZf2A2WneQm7/90fMY3lu7uWkAn2IU
U6H9mSm5z9tWAMePF6/Tzhbuvx8AQA+z2312Inw0YYB0yI8gTWOuqabOybsb/09bkbwLhszZ22H7
s7bdvRfcVop9piwUTJ14odUIzqHsGSXNcEc8QyYQdeLMG4pakJZYO8qJn0cTh67rY8oZgWidfOkC
iJmqGw5kODYpiXd0uymC2t7ajxbc43Z3AJNJxrCwPF03H8Nbp4M7BF7rTsRcsLakFp6YYo1d+ECt
THh+aV/yJr2Gbfq9ZhWjLU/8rXt4SwJ8tIQ5KDMNkhm80DZFpmwzgbJ2ns9Jzbj+cSX1Q7ekHTm0
EfpyeCrGab+nok8JghUvGcc5y8WTlLayJ403P6XUs6HNydJqXJJ9y8EF+ebKWEG2OccLsG078tQF
gJFS22zzVfd16Wmgjl2/9+Loi3mjJOMhgg/Rc4397Wr7V2+BSspGpaeyUSbxxukRDdCX66Y/U9Cm
H3ZGECzz03FvglQm3tWDenVV6yaytMN9bv0AmviyotV5DrbpasltXaZvhccX3FAt7yxLOcdeBkcR
9G/SCsaj0u2j1XLumDMUToH5YZO/3DefTuit+yhGTJU5HdQHH1Xfz3wrXahgx3Oxm9bqk6N9eZM2
bf5Q/KiW7sMPO2eXyUicYkIw3U0qTWcjB3d8Ez0XF+HUWcTvjGX5bpfutyl63hwMiKHAGWLz59xN
Xs8ov4k4ToQB4+XorZ8aYhp+VpOhD37jlXinK4khbCvrhRnEMfXLU78OS1K5/VWCRR0H2zy3MOJ1
DSpsKqoPqRj8delZ1z1zvmg/9p11J2+0K9OjyAeJWch+gwr4Zsz9SLzxsma09sOUXgYCkWeY4ku9
pj8nq3bPBNj8U1VE+6ldCaxH1vdcxJ8lTw3w0fWl1dABTd+5pzgdV2isbVjl4MUZ3ZXog3OL1rS7
DmlfHinrGIFOP0kt/5zsyEqiHCDOarzLpOCoVRUMqKgCAmMOxgW62U1HKrjpDDPR/Aez9Oi0bqkm
gIyDvTIciearbO6tPLQTJjQmKYbiw8Be8CQYaBvM6bHMOCtV2+mqqZ/tGWjXls3RiehL5Jb7VdTo
hbrsJolx8trSVvTKq5K0jpcUtb60VQ72zzRLNCVzqN7rk2YhDNPO4SmTnrUbI/ep5Bv0hij44Y2K
7vfkRTs1dh3iiYWulwcduIwlN+fIgahzPQZtXEIdLMfB7Z58oxniC9HSFx70rhxQHHBcUznChGAx
EQxV+Dma8KVdonzfNO1Nc3aO9Tv1Gn+XfiEglHO5YMty5jo+rsNIF0M/pOQ1L0NnfnQKmKlqurc8
4EGilj8VCPOllrzvebfROSBHXxjGW3KuyAPnl6nwP0UV/hblXadtdT9k46/MFrRQea5UYf6wdmOa
xLCru750/mS0qK585ox0DZ+HO6UPTlPeWeN8cVI0g7knsDm06tvioGVNjKT3llVldFF5WUQzvK/u
ADjHMlf3Ojs5zgnO42GIJvlSGOcttfOVQPdWuDjVcJ7BxaBAPXNq6/Ax8Htq3Hy5L13yWNEGswN+
plH26rgxcjSUDXPev0Og1zueZTQK1Xu4oV9r6n/NYXizyE06rf/Y6BARmPojQpOSPFn2U5aLJMc5
x7ip/eWbOMSOxMh9nmOoklV0e1v3z1jTkgAbA/xesWV+f0dTw23JjHyHrSIDMhw9qNUSBw+XavXs
+7RIQA5P2iketh/GidITcxNsWPa7ZghEsvlDqmg5MwkaniQhYQCyiMP3BmWGtNKPM9FXufTZLeQN
eRoD3mO2+1LQzbuNbYpkJx/fRtc2VzwW55go4qle8upsp9FlmwiYfjqmM8zpqXRlvM8jniw9rbyj
nqpPM1fBC1HfYpNp+L41H3sj/RdPQLkXpnTueZK8lFHGA1kw6kWycvGVFRwptj/G2p6OclW8F8Tw
mnvg11NvSiSAHQ48pHw3J/7bsT99j43MoN7I9bUIvIkMwOQeJD/Nbtznq6TC4CBCkwAtRQReSZw8
FEyqDLzk3lXOX6eYm7cl/R51MJ7aTtP+mACRqFC1tWY4a/zpuuLwsFTQ7j1J9s0y42VWxEdfqXjF
K6/ri6MLLjXfLPTPK0Y5/vo6ea71EQbBoaDH+ul5TbSXZUy6MpjkmY8sxe0YyH1IrZeXKUcpnwAj
Hp/eNNDkFqaOuP3Z9mu0s82HQib2UKyKDB9/WhpnX/G00gVLhz+lX8ZngmuShHGa/XSb/p9q0Oqp
rshk40cEbHRo4cn1cxjhmlemnn7flqTk0EBGGdmUQDkPTWcb8DGvvoktb2TZdLGqbjy3Kb2hJRc3
exIRdV9HRtAeftuYXzjhTdGlJjmUGHd+ESa8751uAQuX5EumCAUAU63UAqqCJ+QDxMDIqylET8QM
oJhobaaBQ/jBfVmnkbHmNKM5dH51kXMsgAJ2g52FtFKITBUcwc+DRSrJ1HN88NJ6g1YYN07OnwX+
JOnLbILZjj5dj6cTSO5EPc+MG2sbh7zayu4bVX76qQ+hTZDMcQEAchs43LMo6v71j2Dx5iPMv7tL
5ylIZjt40pXdnVRFyH7wj964dPeB+empcTmEGbOJojjHdvdWL2T9m0BFNz/AAOJX60kv4tPm4HCs
UqSI62q9yk1+Ij0fDneJTxZytH5iSrCMdBUXEWTXLKMbJ/hzOlnxmit5F8w2ZVJUku2kaTw8+Hb6
ZsiHPi+dfBvb4Npp6w/An3MJrbusrdfbvAZ/rJrXTmZ1RGA0wWRayStPeXAM3Wnw9eWvFWPyZBhK
TbcWdD5nGV+zNfwkiNUe+3mFzpvlh+mLx4YjQGJTY5rNezr5DZ4rjBfcPH27RmhcZr7CCT+PVXWn
fkihcCSs+7xJEtL4qZP0xUQx8Z53+ps30RzrR5Cr0V5/Tmn+/S8/RTdDn0Qbz7ZSKnRyjA+1Nnc9
rXYmTfGQ6HH2k6Gpm6Q2g5W4Xv9QArnuF5VqBDdIWAdrnW4VyZmTZTv9JZ+49bOwdW9+1t+qorU+
bZMPp5Ag5VG7rryoHNeNhhGHYKEZOJUc2LxgUrcS/PnQrzJIBkfLQ9PStuaA2T9Moj9lPI0DvtIp
IBw02DGzXKRDB83JRKqZUmoRKB+z7sHX+mOM3SeHe5JQQv4EX1YeZ0ipyt666O7CAVbJB+btr0x0
uyTMvkR286Kw3EGEH7QXf4il+EPcjOQcCY51Cd+nUvWX4c/QD7ywrcW+8BrkFgbvAit4suIuP9MX
vnEmxq5QZVTmQ9juIIQgcIIDoD9jPZ6brQ5Ok7vzU6fA4KP+VHzxzpRT8elX1xvDR0q8InCm27RY
gB9Ol8Q13Gy1uE9BRD87BhzU/jAlXiScF/K6s92NnK9hnMgd+v76oOz801dqK9kQsQ7deVa4Y5qp
vvOG8K/riI5xF5WHP1TDTgp/OXg9uKleL0aj8LVybT9UzH4RE9n1sStITwco9IRfZTcf3joRCvVY
C/2guriH+GRS4zU1cX54Oq+lYiiKHr9dO/1sThhsjlpH7YvglRUM+VNl5hed4w+beGfnMrz2YWDf
dxkOzabZuy7IC2I0OCPxGemajsgAicMBzztrUN2ViwFQuCmZWaPkDVvrfmU01lll8dCXeEuLPIzP
AhXPGloBeNBe8SA9Yyf9J8s54Xk5Zxs5gHsNHFWjtixOavH4hHp5nkJKSQpoeY6QXCAqfawGw+uh
Au/LxX06phBQDpCZA/folN9+ar0KeuM0CrnnUB1Y3Kqjvisu9pjbYIA4hQpIjiuRxAeJHuGxUf7Z
XisGrECN+0no7C2vSQc2AyoKJ+8I3mYyOJlUOc+6F2dSd6CAZJmGufeeSzfQF78hIkxXnNK/nl67
QhOjMmS0kLUM8/QUIQu58GExiG9GoshqBefbflPHmR6P64Te1RVTkuu+eRjbERemYz10CBkyMTPd
0M107MGREMnETxW5zn1aVtGhB7sMZRzf8Fnt7bHl1moI7o1edfIy+T4Vpnn69z9S7131QIY9oQfG
/cCuXkQYxL218xw9AtPzAnFqfay1OHWxDaLoevkl1cM/c+W9xl4IaRj74ymNhucSvmNnDxVq3ci8
MsemnbQcHB+weIiLe8oX9xBZwKsuN7/fIHFculE+mk7dLeV0t8YMfjXZ+nV0fgazuvfzyk7iQDN3
JygqqoK5PPVOd6Mh4uzKHuTdCveDXcstCg1phFm2Gp6UDL67KYcnGYmzgI/u8YJTDrpP0zqQDs7s
57G9lT0eCfwGfysC0EQykNNhoyWpzzFxBn21TLNPRwh30vB76VHEpFsl8TtMC6Sv3OHg9Wd/Qaa8
jDVnS4VRdYE/4cC6HjPh2cdoRCiTFXxCzYx5yhLuieG+SrKgD3cN+cCVPiEyPfrIqK9uRbeNrIif
U0UXYOU6xH6scDN5LXMyXJnx1MOj6era1BxfvZ6c3ZguP3ua80neSLVDE8QPvnzxK9Bj81gfwgEN
1mLEzsKksC+a6ctaKBOmdkat1Lw6BfEE08IkhkOFh3d0BeN66BpL+D7OnkO9mN/0+bnxqE16mVfH
2JHPvh7+eMLfeqreoTAtoMBCwIjSVzq9vkljnzHWOQgx5+FQDAnJjPbsSk5uoYUQtgBYrFwGkYC6
f9v+N7ArJqQAgqppI7C5sJx31crhi57HU52VVxqc9jHFE8rDOVOA0sM8doebMIiV8ZGDpQUHM3Eb
e1w8UtjWkSiX2bnC/i0nfHA1hFbupc/E1+hy2UXJxA38pZ8eYzeFtmcQTZyjeCLSd++XSBv6efFP
ThnuR7wdgd+475GJv6NYf8HGWMHP0iVZSAP512wEsQbMCkm+8DRE9lI2moRla5iabx+ybCB4xp5g
b6+nHx0NOKU679pDX9FQjaJ7IjTn3gwkQ3s6km1ILp8YhQSP46xQl/1Zue1lHiFFCRHHuyAgcLLJ
V1277Li4nBvMILWDaDnEAItwoOjjxt0HJA9HbxjuoiCgpp+sq+neljxvruHKB00ffj9EZp8F445v
0nqOVEoaj/hIgEJ3Y/fK06jVSa3edJe7JJBLOJJ+GC5loU3S1fDgjEgScl7zio5Lle8YGkdojM2W
U8ynxtytPnGwTSJXZMWPCZ+TDju949x5jYNI34L+pIz5mmdX43Ja7nU3cnasmuXsegLLgvdrC/nU
uc8DLKuemWNSR0VEzwoXrWI94zao+Xl7RF4cSrJXIhGF1X/lhqdCXJrHMENUAwiNxxu7gFesiPX4
ItcAtg40wqvytyrEa2lX4cNQj3VCIYkA+a5r1SGPR4iYvD3JMfjoGyIq3khJ6Q7pqa7v3GNRdPYx
oNOL26e6nyt5mFPEy+BGnzUxikuA16NuXAa9Y34LpoVgMQ8dwoyhql/Ql3nXca1+eEFU/+ga82BJ
O8mU/0cM00NZtk9IpK4W9r4xj49F1lDCejgzq/W+zxfrvmv/OspfTpGfE7BaS8QbQc3xJzRECjj/
u73DASrHE7Z2PEEc4mykqnLmtDGCOrqIiixAw0c1jyOJyXT6M4nmRM6Wp0AcH2MOP7zRvYIXon6a
V7DT0GU2XFnzsPXr9rHh2upK2kOVKbe2axacgoFJgK7Dhu9KdbSTEGczpL11gojLxI2hoofWdf8U
hBkTK51HWjGAMX7Qn/tx7QixbsniIBBJ2DCmbiKIfFK2cmeHOG5wv+Lennd+DBXrpk2Q0Oo96nTC
mu4hyOQIKCM6A3VBFLbld3Nb49LS3YpzFnwPq/mlRHzeI5OiIdh8FXMxHHnRfcRdZ3F4kTgmcyLG
mqTcLmv909AL3mvYf3nlfRHuTOVMFmd9aIboTEa+vbMLPlYrn4DE1jKJeTNJ78Nmfk0rgFxO2Xrf
MlhPVlEVJ659mk0Zr4aoZPKkiUmKlQNqs6nnRUnmz4MnHuimh+Th0MQtL2G4HKYtsZeNxfOykvxn
wMejESb7YHvdOaQdQB6amAbXchKHWt832fjR+v2VIpKvr6sTZrciWYjLWuGaVDOeN98PaJFAoCLx
KXmcT49LLx8ge/IEuu8nof1vd4zfpWSOE8zlQYQcDpwYgCdrcC34+gPfxzuqOiy9tX+aiYmOHM1a
pT6WikHiAsOe9CvTmsy80kI6B1N4EQw52OzgyaQhdlXVmwMiJ3zhd2/V5Fu70v0b5WJkr0A+nyrf
fiq3w0U3TvPRtd/F2ixXY62HeIusllzUPuikyjkmE2BJaHBa18ySv8SGD2EtI6XYOAcqHmpMT09H
FS7iPkrwVvLOA6EtSMh43cPaqM+1F8tlsklmrP58blv7Z1q4/d3Ev3BCvoaFM3efkiwbHPWE4CTf
FTNOC88pv6A1270IXWKatIgXh80N4XJ1y/mylnELA42pEkc+VHGBmaEbrF9LYCc5/yP0FkR02Mah
pvxxLqnL+yoMThA3X0E465vxMBJ57kQ/JJsoL/I3Qpb5gRCrK4pv2Yv40Wu9M54HSniTPViVZtzS
YY1oKu8sQrZylDwVPRrhjQUBaVvjcYrMY6aYi6TpJG/Rgv6hQLObuDMfdEHfDo6v2vNOpT/Efct4
KwTZgq4aIue6YGW8Kfo8vF5qmrGHvC/ftVkf+jUPtuTsp4VP/zFsIUW1z3gxK0sSPFZ9oGVN5WM7
B/T1r+XSP5fSWZMi7J6JID4Xmlrfsa19XK6vjpFiV1Qt8wkdfKXkmC36IvwQHRsAAGtcPnSELPN3
G4RPJCC4F1vDB8XJfs44gCBZUqcqjg7UIsVprsCh7WGF2HMPacxxw3SBuqxkzSaEx/jTrWRm/obC
Ay04YbZ9HIfToQia4eBFjbguVBdlxg2TKzPvpXS/nGF4m9kOQSG04W4sFOG/C64rIiUTp9d1Kd0z
g4Wn3GqSKms525WGJnBWz/tx0s4Zmu6iVXFDDctShJpAV5ahahru+oZErhvSjpvdQ4Hs5iRlfxOE
LPY2HulKqvCcFvULDa0qXA++Xe+bCjiosxyza9PyFpLtEaOfb9aHp3hu3+KKIIWVuoYdBgsJruhI
9jqnwD43ZnlmlIc/IZp+6I5BnCre/Cj4shGf7wIjRortkkYo0GFfs6ljddEn9vdpA6kzuGDWlgXZ
oCd0jNbYPnMdfxVR9j1ND3HH36DMEQB2BOa6IWVZBge6XTt0t36Agl+cujst0ka27cu/YS2bnQJq
IDbIFxt1z8S/7Eg9OZOGNGvnD3s1/V5qH6CJsJO5lw08vIrndz34BOTRZU01H36Yy7+d47zWFkh2
Te+lWoLPYeGBRjJoc603JwhDbA41NQMsn4XWvXyvV51f2tjGeyS7S7Vmm0+2EUfE+1da83RKeLeD
dxEPzUrSOBlWKYL27iU06B7RU4XHqGTnjbAe489jRSYvqdMJUWbB5DSsuO85USGfikfW9ozje9RM
/9glPxAa6hBW3fyS1vLS0IBKlnhKP1CI0boRlGRW9Mx2meLB2N41MAxbOSsSl5OiOko3iIn7tJ8/
1gzVttKCWdpi3u1udslfI0k1OfaOfjj60nrTo+45IvgaBXAoL3HWPyujWGEgfg/bW/tfNMn/p6uY
kP7z3//bn26Cqlie/8mKrv3faSkB/vN/p6v+B1lG+V/xqu0/+DdeJcL/EIETQnFsdaIfBPzKvwGr
+D9YhBXbMYkTIPUYVup/AVZQVDbPcD92nUCEIgqhsv4nYBWwSWtjklyILDZs2e7/C2Dlur7zf5BO
jmszAxSu6yBiZjOF+1/xIBL1OFo4VicpEdydbbfNsWdOhsUN/17amJsx5SHyPxxjJypdlku2bC8P
c0s1cdAgwPRSY/oJBz/gxkUzxQzLbXLv5JEZccmMXSMmXqhNts0XYkt6kz1zV//iZeljZgfPamLe
2fnOO078VxtUX+UOHaE8sA+zYjXV3E7HjMj2NBcFqcyCKHDzw6wLgK9Dx6dCRbdk8+80YoWRM/PO
MLr6FW0ikJEzU3Lb6LanpiGoyhwHkW2M7AaJFM9cCkBTvTEsA9fEou9000fdUIxKzSHQEWpfBpm6
bOs3PN67AfG/KA7oUKbIl9C4Un5CpMQ4KBA2AmC0ocrPxgZ1j+NrLmgmyuxtPPQiKp5nbyMcHnNs
nMc+DgI2AOXbAPaQh2q4H3v0BPZyT7D3wfjNe9NyAhFZ9SmQK+IH+PQCTtiWRq4akBGvWJKyqwUq
NMFIqKD1kfj2i8FlsA9Zq3KqsCQ1WE8E9t99JOc7vw/JmnGq2it7wsRKFwzArWOlDy4p3HO4VGbm
UAEt7l3bBuOe1vgdJCzTG0XEtGZyC1fSngtQrTIOaZv3tZ3oaM7uVJOevAWTgu2WBBY396eOlh/a
ZrsPXuW7IrdIHKi/bb0gk1DWt7sSExQGv91YQbZKWOZd4HbOXVjAHbWKV9GatX+Kgj7mUoFPsDth
7zPISlgqhQEHaxCYwLgeXHMdNv+11s56iQv7zaUrvWd4PtGaEWcx0pqPN/4sUguoRpAxfBhHWNQo
PktONdLvOFZZ+ugtJXnY/NIpUJxIjzRYSkSKALV6FzAmfBB5+WrS+LlR4XOYY46HKKiCiL+PrvR5
wlLleMyJQ/JmVkCPbgkJiWXhj8hpySCt6bVz3ew8kpTZhRbFj61i0vM1aycaAOfOjVDGBNU/7DpY
LgIBFwfCwjsggGDqVhBC3yRNqmq9o8XfHkpf+xxq5JMNG3UEzaZFT7nN2z7+1dToP/WkxFsMKZ2H
4wIeVYhDfOetHDTjaGRvmmuGvTEyP6bCqy/LCEgcZsw8YuVeh8Jh8uzQimOQ5CGgcFb2iWFgYuD9
My+sMWEmsMctbz0DLzBmC9YaDqzqjtw4SduTKNOAf/uhJIUV6ezY2Jtmgm6bFS3iwOxr3g8+i4YG
Q6ZnI6JQU3DnjK8LjMHkqB/TFEUn3t578rHjnrnsH8chvbYE+uwGJYYR+m9lg1xIEL63Ahqc3Uw1
Nqczp6RaspCpWA+dTTt6JJl/i/Eh7CwHmbONtoEsYr8f542/rlxzHIhjRA1H2LR/NqvMP5CSvZV8
ffugKSoS8MWPQFJQ03cABFgBvgaSRnxXDxlVuMmYdfdY7E9WZCgi24jtGdo9VSuS+rJCOtDxGAQv
cfZLSCpiwFSwGzCuHFr4STwMv/O4qQ8U5n9rlLZ0L/MQ+Uox81VYzt6Nr8BL48FJ081aJ695RM/e
aPtxkcOzHiI3sXOWEVVhej+UH9LtT5Usy0vv5H8Jvt30wPq+lQ4xTU+GSL6mLZeVr2xtYErFo4G4
uwviGAUPoqGLOal5H211cBtXBVqh8h2CIuWtwG0URRyPlqr8nZaqvjpL4lCoTDS/HwqH0q1MLRq6
y5G/JCTCKB5JfcUYjPbGGuE5JBP9WOn+xGvho66ICWkGXik7/LCKmt9TGsUJR7GQmEL2MeTrVTCz
T0Y7fzbTv/wJGeugCNxy6K3K/tbaTsCMirbqJIvjqNth3w0cXnOwdUrxybmaVN5AXsiD8ZCOIgkk
0pdP/jA3p7CNJP0Dl3mSyq+bIfocosrkCcQgIQQZGr3wQ3ShdWJuxB4cuMskQMa4+ljGyRRKkZ5r
Ot/8irhvAPX3Ua2LezLqMhgibKukthlanmTkXiPL8052OkZJsW1F8OvxvQg+fMhUryaO7NpDy2Gh
YhNgrCjxsrthUZyVSm/TZzLzd/3nTg/fNuo5lJWId6ravtMeGEETC4wx1lfns3IiA/8cS3z5vY8a
3cde38bTU4m0iisL8Z/rXx27Q2ImF4AsXpuOj3AdLmng5J5a60MWpv7LrO6iqpyuqly4XB2ChH5o
DkqVrK8j/ZzEreIHcLhqoN9ILzLuG1yXwb4Fxkv35kiXWKhfbmYWuM0wu8QjWFvnNo/cDhGjE7wh
HgKVyRI/84p9NS4rGrOx/1HI9SCGSu9jsnZJtsyEwcNTNWRqz04wzhErb25/ax5p/VkU3rCvNKFr
tyDFbBMfg9ZCMlbmzYWORL7nwUEpolgWyAy5nWwWe/2cJ1ZI1uw866z41DDbGKcIM8BEjm1aIY4U
DUhs1m+2kO2xaDdwrCie865FrmNpCm1Bly1lIkXvZb8WPZgTWV0ZHQoMHj9I4MaWWQ9elz1lQ6nI
7O5FM715NBWObl5xYsu/XB9vbzq0KK0zutu5HpqjxyxmwUR5XTz/DqT+jSqrsnAvAt6QMUFfRh3R
2wKdC/NT2/Z/u35tdlE6/Q43rqmN7gwtiLPxrDMzzYssYA5cdUC9/lvnzt3YWt0TsqY71YmPBcLi
4GuGum0VXXqtwkO1NRG7Fp5ZcSpW4tYWPANmck7SJx7JeoWebhd2W9iHLtEOM6rFPBqH0FWjBDms
cl/xHNwvXZ2dFTtv9Bw8AVhAl6GC2rn4xIacjCXfhHM0sPSkUffSCFoG2abCmpziYrEvjpcSweAs
KNk2FL3bH0ThafoyljrHQbPuKmKua2Hf+Wwe2EMTvstUTLRw65Ru7PKTGobUVIYqDbf1x0oNhKN6
c8625dkS/ODFSLNvar8drV+ybGaHpbu82eNIM9dmCU2ln4pSIfVwDF+OPX+uM44zlDG0F4de3S/z
QhSzyfyDJ3IgFi6wxVHrlYGPdZh9UvBuyX05e5N91xj2ZLmiye5bB3yxpgGAzycZZN4fGdrN1Bs1
jDHsbGJZnmafQ/GQ0cg6e9uuURJXAeE2miOBZ90P+EESMMiEQY2f5L3gEZK57P1Iq8SbmFd4bfau
QAuV/W7TZria8BLjVz6Wc20BN4wkeOiHGkHM0YiKbTmBfxUjdpSl61+7kQq+p5tKHWnhsY0ZtE08
g/e1PoE32ie4pHdMXX8tk90Rw9BHRK8nbeLmkiOo2fUrFEFpcQQegoiFcl7P7EmNj5bdnFifd2xO
KV/OI1ahx4zdfIkZmuo0IrQe68s4yX+yHllIh9swsCG4yuB3o+z0HI7pi5Pj9IgXMp12cF5sGryl
9D9sC5UgC3yffOF4UDpQYXitKDYQUqb1GXviR9embFnYtlLY0utgcfQpzswxjKE7vJXEaKOqe5q4
ZDfp0K48at1xYLIo2O1SGZjZKWaNQNo05hx5xXK0mY3ycocYCW/5zJMDXof+bDY6VyZJJ4Z36B+g
jIXd7iuP2VtVIrJyiKzs5ti1OMZsneBQ/qmw6QDlrPNjy1GhCOjpsuiXYWE2nBlI9KfNvmPTnhtx
kcCKY6Xygu7qzX4JNnyd5JxdZvZKWg4MnMSHTi6ADy036FopkMH7opIxYv7Z2bDjUXsEidTsHpHf
pQ/sUihTXcKojQ+ecb59DJC7UIOXK4lSN+PRV01g8gTwpxpSiHwyQ6fKaw84Yz5tTcwSR24STt2j
NeasraWNl7VjhF0LX1GB8kxtn0KcF1dRpOGN0MUpa9vjPLh/lOW/Ng4ra9OGnze04g+vVF8VFphk
Fmd3MPPZbdLvrc6Wg/rGTc0aGY+JBGZHsgbA8hBs58lN4Ys9pz2SsX5eVZ+enZkhlcV6qtyL3vHn
kFZLg2u4AHcMSN543r0sxYwszQOQXQBOKgt7i/qF95R1YFx0DHdPbu8+hM2NLhIzluau7nR1Nrm6
4+PsblHL1gLp8Cm53m+LEzLOhugSlqw7Gmfv0WmyZzekniWLSltu/h3F6zfOd9hdw7Io2ZE/KBjp
Th0VOJ67maMWkyeXerCweWcZDGhYGnyKQmyjbr7+qrV1Fls7dZnEdWJWVs3lgC0canHb3DDI9M1i
rH+gq4lm615XU7lvJa5dFbqHWIsYqd/wPFL67DPVP+bAYefZyc8o23kFS6ZmNgBcwE/DQqK9LviW
89D/h7Ua/LkNu3N8MYdHB1ZlH88rpseeJHqz5OqCRZ69K739PIl4vvkcazN6nccWwWfatMApWfmX
fAF7V2aWX5gQv4xYrE/GVo/sTOVRKj1eRRX/Nw2Mnakf0mUTBNsP76rNj09L9rEmD5zSw2bKl44J
YrAuRwubI1FaVp/ys0IrWmUbzu5HeHfnt/RfGACkV9IGtBhJ+0D7bMsZSnZ53GTg456YzN8ll90p
0M6DUH51a3rWuepMP41U+I9gPSKDVBOsAZy5oA5IBxmSuv/J3pktR45cW/ZX+gMEGeCAY3hlABGI
iWSQTA75AuOQxDzP+Pq7UKVryqKyK6313CYrM6lKlRFAAO7Hz9l77em9t+xrxdBu2waBy/WCkuqg
K1i8s7AE02XFrKDBeKcr6je7K9/1JoZSWrOm9CxnweAr6hJ7jWzum4yXx87t99Jici+zb8rSsd60
JNLEvA81WYZXMkLwQ0uXSDtSVTFaMd2zEZCOCcFqykIYaamsep9gh8PrVeGYoZOAKKPKTwyNkZaa
bxvMqAyMCOOxYIdKlBLaKmxAonDQ19BUQUAt3lp6yCLcLQtkbM7sREsYnF3xRRwmUVSH0ChQDPXE
OmkW7OVGx/9D3XZvBk63Ae5Lw0BXPPqTL5puEokGEMBL4gdlNHQ/7PR7UYIb13Iw7YS2eXSiDy2r
hI8e9BCpFayx6WRNuXIdnhMLwXdZDIWnVs4pniLgCQ0sflz7ASBExeguQH60czczdkCTegUenJSy
1WASo30A2wXRUNZ79QODHSEDyRHwOZNQW/HNCIeBjtXdMyRjLXTpGMZiQqJoQ62LNTW8nTI/opxJ
N3FabaKxOqtVc9Q78yYpae8yJH5KZ2J7EkuDQUZ3d0v6LdIMxpPeOEVeQcW1ZYRIUayfGOyeCKJ5
dGYqKbJ+d0BNVm8xFP4ucU6cRfYtv8DWVELf5i/yZxnOLFbNUWIGF7FabU0o+0oWHnoEDFEN6EA2
uAMW9rsrwQlvwPACti5ws1ohyHJsnheEjrSL4wTY7yZTw2A/2VugHL7iBGfm/J+kJ50NlTjtAT0+
qrsO9H5+nc3DGSbSHgnhdc5AarX0ooHsKs5SSfAcxvzEcRAwGx3nvQ6Ae5/MyjEzndc+689LOxPx
APyrz/jKKJ0i2p20spsn4CUBnGNTsX+kJcPYOKw8vG+0NQBzDIB5dxkzVoR3tP+kMxxbDdJlUiYH
W8MsaBUM7utW+Bzvv/XLNedFv7VzhbQNrMTqYF3MGH01yxVqCXIllqa+GSmAMQdSCVvaJDwZTm4T
Kc22Rg1AW41LC9jMlQjgoiy0u85m0OxkBYYvMblRjFI8TbX74pLoPE6llXxHq7ONFPVSFrb0HQPg
fhHYL0NYoGhkjwtIwPY4JLYuEMzN0jTZcUQgE+COXXkdr1LuR73/bvcRw8X+m8kxhEotPiSlRnZQ
7sYLHXpwBW7f8saObPEpJpmNppecDvWPnIMUZxMUzM/0i+KrRp09NZkOfL1touIdZI7MqXh6s+fR
YfcwgX/hOol4ljhoISKG6FYMrLxk/OIIsc6KIscrQ6Y3PK8OBgXcUYh2I6UXu1ZJnpEqfBJRwTBQ
yT7yIH7qyVk4SFtCILMOCu23KdGekbNSRC4BUnEFoM3kOIE7VTZ6JidA8IsiNM/giubx0a666Soc
6ushwhFVG8W4tc022uVpY2Fnz5FHh4R7p+mdFaIE65bwoKf0C52qGm6ImdwsU7ENFej0GgZ4F+oL
znymqFanGXe9Fd4UNie5avUJDWT1bpJIha5jB9TjhjusHMDKVl+TCZU8jwyNiQDVwCrFFg+WgmYG
Jx/HYiPbRF1BvWWLY8d4ZqPMtglbM4JxEB/l4FwyRr8Hwxnf01uRFcWzTlFlRkQHY/eoGjUA6pjf
953DgDZP9/0cPBojKwPO271SpPMmtJcW+EBN5wJqqlesrKaqfQq15GJCb3VH2y63TOb3IyEm60aX
HweUxnT5SnatrDgE0vkO+Gkrl/5drdtHMQTBQdkUPb29WltfTzP6sKziHvH9GxHh8DTgdoJ7OfTR
Y22eVD1Qd3OtoO8B7IbiTp5V53OCeOaFioAkOdMfU0Ye+drwwo5nzx5x/wwYGCfFM3ioThatViVh
mbMsxNk2NCa6KsXiAwrZBMqIcKvZ8xZj9FTsF75Os+PHdxGu7sqAQl0PHc8yCNVKzQ8cVEoEjUMl
LwcvCk7KYlVXW+N4BGfYI9qyTxh2EJLUPM1pWb0vJQtSjOQFSRsbpzZ/pECQNk6t32khrCGj6j/r
nGpyFEBtYgthQjHjaVjqnTaoyHYWgAmhzUC1Tgqmm8pDtOhnpnhHwu41SjznA5i2N6Be3YFxpFQM
JhSQq54uUsdL1jTiwFsOQak0nm3aC9cQsU9dzKSejk7vwchKNVqDrQTsmve125LLxn0GoJqOLxOY
JxyIivKIBNhRxnHXJkrht2ScLfHtoJCOJgkFToKEPGbaqBnKLJ0vQQ/8OezRbln2m1XPL+GUcDRI
g2+p+Th02BZjNQYmJ2NAXvGl7XVcjoLIa8cpzoUCkId2LnYqVmOKPN7WUbw1JGhFOt2VjlkBSvW1
c+KiDPqW9GVwJcbUAF730keCCbfAK41Ex4fWhdR0IEhDy7VL1akfkERRcgj4lUV8Wya7TllO86De
RU2wnYLyqTVkxow4ha9khrhUND8sm3CPc5WQiJHNYZUb5g0Tn64YjwZ348Egv5C5cKbz6xzoMT9k
fEvoa9a2TWpc31H7PZ8k5wdYR7AxONkwpB/BFh3nMTiwnbIyrPC+NI7Tbaq56tw8DcR0HxqH8lYT
8QXD4UWmKSLn9feVwmHxm65pUCzAUBEACBMVThydU125E3nOVsFyspE0jyYyZRDyX+z7qQQ7THft
1QZ4PmozVML5mLPoSFKAiSnHkgaPx3HuR8ikNWrTTBv9SnD6pxJdU3BSWjdlKm1EOzWoYjd2wh/r
+rPUn1mpec0I8MTROZDSd9lLrTkK9ixNd27KVLyZyvIwqlhhB63bTvwlWxl6BKWIq+F6LFke0nyn
zEN53xXtfDUk4eCG4XUW+WOW03kJaXio+WdmYxSln3CKOyionDQzQDZc6tj5dpWrN9ZivwQDSopw
xOyetmTcJOwfgm7KPTG87kJnbafPZBRz5xV0+Yg0U6JDnRuMRKMbAfjaGiWz1L6kPxVS3NQ0fq8g
UNIZOLaNjRafWn1KFjwO+nybMP4jSK7ep2r+bQlU684ujLtGhmhPRXdb0yQnlwDvFvJoJI7Wcu2A
e6Cxbr0IbEskqWq7RkbnAiwJsjEGIkMLzqXzzFruWFhCMhxK/ZhDIZLq/NBYg/4USBoh5tAHLjlo
m7ZXiQaN7oMam4/TyBurCj2QBga+0P52ansTKhPz9hbUd5A7yS58oeMfXbVlQA+RWUOfTm+RUX+W
4MoRmEx+HoxP0GNcu9J/2MWAg6rg+9fkGy59dB1ChyeXOtkza9KAPXUvVludU8wOXhZO3xc7OC0W
vlcShG9Ekvv0NDQ6nkztGjRU9Ndm347I8O3K6aZtadTkctxVIJy8PJFIlOv0YSqc6LaaWGImdnSf
praqAgAyaOje1Wi8+6R0pSpWAtox5NDGANZ0vJ5oPLeNGulFBPEyGzVsGuBZFmLvcgyPcE2NrX4d
r+r+qEqCO5tvRqa8zqvwqM9/KIG1V2bdz/ARS0YcO1XF7ZLr1FRV9kxuUF2HKCAs6S42Dpec9EOC
q8v7gWnX2z15bXgBU2q5EoF9QQxqV4Derap4rY0Mwm5tolUQflyNbG8um9HtkMQZ9wweBeJxi3QE
GfX5BUUNHK6Jfzdk8KtD2N9IOzpbs3mX9UrjlV3Ixt1VutfXYOPSjr6kpnxC2n0FESR8E5AvQd0O
7bu0Phn5MHCkMjBBdhCNYX/42KX0TR0NC/w38Y4dZSBucxbQKJHRq9bU3miqxXgvJmoo12zP0Xoq
thZOGS1kwhsq2NyrKQt1mcmEdhmxmugyfXWo37W82eH8wo1IU74f4tcBgxQ9GGw8ROQ+CVrrCIWA
U9rgQVhXrCsRqu9zae2qRENE2ACNptw+1RKBmkqezFYm5RkmWLw3Yt3vJK6NxuFK2KsUV4GYyIPH
GpiSbo1vxofh4va9ta3rIL4ObHsf28GDJkn5hRgJKJIWsEhumJ/BMwzzu06q1zka2VMzjQfWfNLI
B4gVtGtfC3OURBUU59KIMJXpXL3WJIySw+e6MyjuA4xujrI3ZHidk/G1lUp74ngZ7+OQFkivypdR
4wluevyX5CNf1Wn2yrtjuaJnSxkxp6Mv+DDKWvCsFjdY17qS5z8WojkU/cIbbp6cqB2QQiOys76H
Y06XSmdEEMTJexGT0omamIVpDOkWaPE9Oo0WV0jEY9YjkUZ3wc4DoUJmxr6Qq/HNgWmc3TGueHI6
9KrRRMvNQj3EEI22d40n7SpSBIedgmZtlJf5JmCatEqiNJqMtNiBiRBPHNvqlkUf14t+EnhEL3kU
/XAuMBuccHgoYs4XxCSThZMP5C3H90oM7XdpTWc3yYsioZdJnlFyKvA5ipmNa1CfBpuooXaiGRoy
PTCi2OH0UCIW61rzQhmijYW2tSUc2ggRNod3BFqrNzwvsPA64plZouPhcjnpWXwHraT3+l6lvbTq
iwu8U7QY59OghxmHVgjiahTot45T+/akvDQA4zme1CSwFepq0IsuKh1sGFwUeyk005Vky9k2+ozH
5XsXoCQZbf07ctP+ZFoKxV1YvA79Ir1lapgaLSgl6Ii0yN4jd+L2hkv9vjh27GcObh0Fki0TSpxD
lf7s8GRg8H2MGg6isTPWblxZECtihJk2KYcGnO7U6slxMjkdKESe5AV08yTC9lnuyWd64BhzMO2b
Ngaz2BFu50YzhHGl/ihUSrEEDT3yQ6BW5bBqaiPgjuRUgt9XajY6UJKCvQselmfFdAZURtNQl6Oj
TRXjkFbnEVE3bwIiejkWTVRd88r36EiS4uBp1SYJLC9pasENqnWY0Wl13wQEa6N1DDZq71zht5ek
jkvcAm0QbCIxP+goeLFDfeQZVn2nfG/C/qGIqGSpdErklFQnRqFi1nLU+9akym4HxRuw4rBgIFrG
MI5QPKefp0qZH2yzbNxqYgaedco3zL865iXsFHNmMoOPSg99yqrB1oPuo8XhPfZDSX+Ewqqqp9hL
oXK4NUFRQPxU+kZ2Q6xjku2hP5s7MTFVlxi2SJnDjaciKYnv57pfdmbS7jgMCp+tUA6Ezjcm1DEj
PM7y0iOM9psmZcsp1sgzPAgbCrllt2BCvBIO2W9wWpat5rQHQsG03aQpLf35yidlAHcnADSTEA4k
zUBR2j5svEgyEp8L5ZCqJKmWWCLo/KzKCIPOY5RwuCZ+/p2cTelGBEHSG0JQRGAp/WRjCy6GPwbK
67ZbZ48rjSAwqICtnOfTptwwOc+hGb8KDO1pTHHYV+gR0BKScGZJMgiV9EdnaiMEZWOd770FKzue
8PhLyYjnauykdp7S+eJ0KQX5MZqyIyXwijY07wjO+jEEKcDqUDsgHi6WpNokmdK5y6pD6NYoH7rz
+Y1dWB8IeqZtETzF5HuTkqsc7AowSTHD/Kz7fde09qETtIz1YSGdMnQIgYvQ1rZaeDOLINrXee/N
DVXRFFHe9LySiUL/P0+ZPVv0G/oJmOo6IA8r9ME0mVqk+ujW5zcHKnKkZfOZiN/pJhvxfhTK+1KU
As8OlVeEbgxptuBUqZCCkpJRva8MnjQn4t4vw3KYUzLtBo01uSAUoa2DV4JQkrIbzyODMgIVGM5i
DXkLg+lpsLrBEw5xRWRseWUyKDjU1N4T0ySg7uv9zuk0QAMthU1bXhoDm4SalodFEsdN0CWakRX9
USUWWvySZWrKtzxH22E2wRCqxM6GevsUsRsQG5Iw5dT15JKfgc8oRnUvFxrA5F7R56C/PPEUpBbj
cKaYepwptOHN5xCcEFTTBg3AkviJ5FADxt5Elob1aupfHSY3bgOagqezydFmUle15K/OTgw8eqzI
LBH0tO9gebT3Zf1tqpRTBH7b6JPFA+9ZhNXNbOdy1yv9Jz2r2ltIIXRxla+zJrFN5uAjb8iGa5zx
WwqNazBQfNSMRYZqoXSxmZ7DcuLHSTlCRNGzMGVztDJ2fC2lTKZJ00nBE1gs3bFWcm8eHjWQtBuO
w51n43aEWhqT05MoB2tXLISdJuHCQ0roJT18+641mzvk6scEDMOmZ2/1kJy3dAJhvGfbOlL8Jmmc
s1PSoDTRVkVhdRnxqG47jU4PJwU6LGVy6wTKDCdbNRGNMxXUmUIqpLV7tYLZhLlqRm5aWHgVIXbo
Jly6xY3beDGiijswU1S4hnYWGC3hBTgbAiaIz4r5mRH67WJLXIZ4bOhg9DRQovmosQBpZX1M++Uc
NrAu5j6zyDSQeGXm7K4WkqToenmNRTHvoiLCN5SfSB+X12gMMSeNmzFT78feGU/MUffoKmE+mwmW
GZ1uTJMs50UoxrrVDUDIaWwq1NVBN3ptpx5IBj2GJeUDiop1TJkMnq0FiE44X1m5wlOxvkKGRkdN
kXAyYcS8ObkFYK4lBymwqVuUEnF5dl9V4efc4wou80F4iVZZm6BHRcIPawdi/I5K611Rmlej5iaT
uMZWmcIeQGj3qiL6moxI90RYoQyUP1o97dypxNSmQN/Fw0e0JQ9Ryn5PJx+y+fRZrrB2Sl58O53C
JJX4mG2T4IKZVtLJEjkkIdaHQU7lTZARVGYSi4i518/m/G4eBjT72TYbyYQwWrzZcfxQtehCqVc3
rBuwa83hUMvoMU7b4Jgm1/C4KHtN0sEyLcBNbxrXgrEKxKBYO47qQNXWDtJD5PAde6nLBBe/agmu
ZNRpLAdQbTr8mg6rMf46MPGm0bDzQiYSNed3kJn3fdP7VmgRF2jHjGPxWXiphsyl75tDmG9Npyqu
B8IJaVN2wFIVTFpCx2Gd8hvYWiSOaT3y7pv6IVEvTcyvyQiaHlGFtzgy22MtcGVMfEkQKePiMhxg
93XSFkUEU1269iHeRWPPMBdGsDmn2NPxVSAQ51npoQFEGCGIaWQdUfl7C1pYlRISAI1quGX3Ooza
tSPp8UeF7gtzCL3BpLVnrITu3Ai/FeUImPMABr3aDfh33BhzEhq6yoPhpJ0SUA69OQ1eY/NvkTSw
Qp3FdU8qQWVjCNE6/cWss4NEA4z0631WVcVT82mnFkZwqCjeLHNrhLva7O5p3RZPQqOPjMqyhViy
b9P+HrHjVthBjrjJfOIJIMM5XT6ceLq1wv6jtlJmD6oaEf55rFh3zxzOFIPI1hEbRF2o1AfjOaks
nvqIU6JgUKcBYcSJngOMM2HsLUzK4TOivmQK3aUnG+YMNcHgMjW5UQTzNc2IT63NsMXuaY5nhR+E
yVuyDBtaowY4k5nqPNEIHU6xqIrKXSqLyNORxudE0jLhng7KUc4Zm4aOkIvJcvKy9bDQJzDwQ2ZJ
JKu3XtkgT4aQSY+8zC4CidkSzfXemit/5n3wNXtm+QAS0+nXQ8XRG93GOtSyXtOmpAZb0Csw5OUs
natvJoWSUkSuqvwRDhe/0iAdj9Gar4V4p8WI0y2RfUXHjERiQ/eUnm3cCEJ0fmbi7FQH108EWyq3
b61KAGiZeLY1oz4tSuLN8hxky22dVdEOYzVMIhAPMN9E71VhdGgjvd8oy/wts7GqDNRobLgCoMOw
SiVi67VKO34FWDIjfW8wwrXkUElWZVsxp+3M8iRmA9hV3aZer5LqO70MIKuyUhl2UkPurcwtYQrj
sO3Y0xNOYztLM8gpxMuMcTY4r2NWC2SCiVwELkiNZIjtrFSK/qFap5HSwW6jJY1L+XeR7N+uSgua
0UN8DJxIuS5Q7fn6gKBPZm9dupakuAIJESU0IqKM2wgDg1wlu8U1NF6sFqVcQ51DOoavNMMld6zP
9R9kSTL56dD/mARxeSHMlUMkxkdIRAOtXMLgi1TfLRkbRpUiZeL9du2UTcPON1qp/0BKu+xwLSGY
sUCKUSLQry72TB8R0RlZ55qrKsiOnGv640B4R9DKAQ7TjtEjrhPRLDvdjIdncn3adb1xS57UjRpo
p7aciTLLDfAaNSQTOmXE1876OS65DptBRpG5isrgc5nxzoWopQlzUx/JSwKnXHP+Cqdir88VJ1Up
jO0geFviCnq03WbbUTMeghiF6xKGOpZicaS7TjJhJ0hDTVY4Sx5TX7bwgHMmLYEVsOMfcIZC5zDv
w0b1SEMlNYbhQJDUxGRa/T5CXOqj/eDiclFt4W9rq/VlR+FsoaLMPmJtl4km3XfEuhoShHq9kCdk
F/5oOyQAOb0Fvxibt2pp/lQM6k5PugcTgB7hCYlfoVXcxGE/QnpmNkFdvhKlXZjK7XHWeuFbtTzA
AGJmTgF6BRxUuASj8USIbNsM3T1QImI40P9vdfzxpo0zoKyb1RE9PKHB8sGfuksLC9mcG/q2RApU
DGvf08Ks97UgtpJUN5K0Np0kuFihi0wWnsooz3ZeRaAKt1IGNgEtbw9toHsziXuMa8gzBypU4kk+
8fhe4F6RTBPh3pazsy3HQvhVzwSZ2cJ7QFIXGR5sS41p1mfKWaQQJFt2I7RsxCNMZxwOGx101G2w
kMmI1LpmIvOeWHfGkH8no1HsZFgwyVcuPb+gi+xz2XB4gbpFDIZp+zEOb2HhinbsAZ+5k2OqNgOU
IxBgoJ5cNdY+/wPzkuMzYtIbQayNWcstEm3Nkog1UG9sYplXkWE9hxXpGNUhsoKrjhjSRmgjoh2b
rayemczT2iUeGJSlyLrHbiVpo4yY2UumbcnUBDaZdlVJcdGMEgvC8CgYej/1aKbgWJ31mRHqWkjT
ejef+lUesDQEsvQnY2hJXtaF8JlX5FdNq44eMYd+i+XcQ5b7wjnjQ80qKDEWSlkV0lnBEDrOpxQJ
yuI6fc8kGi84actrgLBRdajCF9zHTjn7Y4h8cFKRFXOAPI0Vkyhmd8pBLzBLG9K5L5Qm31T1nnOd
xlcaPxA8IwjrYTXaNE1pCRVtuRU44x7UdDyOurytlMLLLJq7s3jQ0c9cgfQGjdBRGVoq+mjsZwWi
xw7x0irxGW1SNVAeb/B4EyxHx4PIvpWQEPphMn7vUtgkQBNmAgrwZDNqAwZnwMqrxX6CvHWVBjoL
VdHeq0X/1Mj3NIpoX4STsi2z1xTUPH2Lelel7Sl2nOYQqxNtrHA+axP4HWK6gzKCRiCyt9yueHyU
fm+2U7pjQkSKkwN/qEzp1SwYMzdlA0AlFajCU42lIDfFS78m2wRI4k2Sh1hLvpfRwigNpwHqPQS3
3QL1x7YDdKTwZYkz1un4b6sOqujyrdcxlChB1NCKvh47mzCjWL3WVA3BemH/SMY+2tmCY/SyIIOJ
hIMTT2mOuJoD0MxYePTyAzhWwYGvil1Jw5Bu7iJcmf2RM2DMbjwFN7OuVz6jIdm0j1RLkLfgMjNL
RFzP9qw37UByMqhZXkrO6jHxikgyew1Da7/6jfSJUdmaxArR5Z0mlvSISkRYCSWnLptX5t8qav7X
bMnMy1jke1LwCHaD/0m5mb4taxY285YXOV3UyBB7mt/YYths2VKOPGEV0Wrho6mbz0KIm9iuX2Iy
de5T0yGFjHds16YMRbWncMSCFcQckwIQVOR8bWKiXbdjgn7cmZl6BO04nTk4RBxb49g8W4Fqb5wc
JsoUl4Mr2bgDCdeYLoNbhomfIhKfxpanOrXIHKNP6ZL9GPmcz4otVFO6YwhQkYp110CSdVdTMeI6
do0dONDjXa1PPecbyKP0O2nADi22UYvorszk7hYjHWTSEDtcI9OuXVscztLl23DW15hvFlNi7BD2
GeOq40YHPFkABzkKl7SS3szMMD2liGmsRAzJCDBihCbVbk+6yzkmFB59C1ERYy05jE6pi2yBRli9
fJA6BsMILpqjOOpO67IbI0trhoJqA7HogAV0YSfF6wNuKgf3bYA4XMN1tStzLCp/YSSeKyI86hO+
pULry+0I/KyO3wR0rV3bx3QDZJtsZJKDgqpoJ+tacR0GJeOJFJ1Ub53KSS+PesIQdwhG5kz1bsg5
3EcrglY4jbMfx5nUHGjT5TRkHqHmn7aCHnHoZXqSSx0cDR7VMbZuusZ6qjGykqtbx9s+XE92LQ9O
kiSPQYg3Cm/pPXsKfwf1fteDGsomPcc+HdHNNK1NV8mNaPv6qN9oNJgI1TTdMa9yv1l7SkZ5b9f2
giIh/5A8pNLOMreAUHA13cyzlt2G5OwWgUBQpiUuiWW3ljpKzjPO91bJrh0nMq9YCpiW9I+a2dxO
mdoeQgvHQKhW70aMqSQJrHu89/5CLISnjqq+cRYn86YAxlYWsqsbNvLcWZUfKrv3ONIpmGu2F0PF
xB0pExwILczP1ochSVoCW0E4bQukHbLAYpC3hHOjdPpDYCAyzGZ4i5mDkFdVV/6W5nGIq1k0yi1t
yeZQOdEBTMvoIRNFbOyktNV7CEa1nF4I98JLhMOZBARU7BhyNdIeFXcqCudQKB+qgmw1HJhFW+lQ
3I24ie2+ppxPifPonOG21x3IiXNWYy77njN0fSACssmsS65DCApSc0PexD4J+ImFU0LbQSWHF4Zp
P1JHv0tG8F0JGbHBRHBHODAPJB9ZxaqoMsyHvlSrPdHrYV0fyUTbMlhlv2pBdPRYzHwnKLYRwd+0
RLpTxnTWF3PwHiYmiIaEoao+fYS1TpbpMiLN1VGLm9Oqbl8DyFUL+B28w+vSWiRDsWE4NzIjoTtj
aqMNWLnsWj0LbTpTgH8Lm/i2qlDdgscgpby2Vh9JRPu4L2/rOD8bnb0SAVfIorB2orzPE3V2Z1M5
mkjFMHFRQ03IGqbGiU6c0ahQw1rSsDdIrVBLn02q/v+m5h9Fh5nwN6Zmid/4/25qRtHb/GyBXv/f
fzqadeOfpmqaqqMbhkFAgsBR/KejWRf/FKaDnxiOgkQx5uB1/ldkhC7/iWKSjiPyS5v/tv4jDstr
ZAR/njSFodqGYdGBXCMo/jfI4l9JDX8GfIQ/yn/97//Den+LfrprCbJY/co/ZUbQn7N1bJ0OqQc4
5a31g36OO8hpeZBXLyH/u4Nb341e+mpsaDp3DF2v6NW52VPrapvmil1+A/HrG6COt/Ltp3v1i2+h
fXFVr9+CVgzhGDb2bq4bA/fP38ISInLSkW/RegGgCmQ+rrIB9L4rvBEqxZPl/lcf6Ni2yjnYktYX
G/ccrPlPbSc2aD4J7txqPuUKXcSr2W02LDB/vjR/5of84gLXu/jlLnN9//64L3eZ1SKZyqAVm5UU
YfYg7PrH31zRmkvxHx9hqpptS6FxFlkjOt5f7+Ii5GfX/sEEV1tChT4FAQWXwZ1cEqhv0rP5sdxp
s0tV7HKm8uvKm/+ri/vpk9cf96dP1gwRrY8r95KzyPgx2t///tLEry8N2YBBtonGffzrB4geCK8C
7GQzb0iBRm69J09oA+CU9Z1uyJX+NPnOJt9312CItpDbcZ9dVTu5j7fVBe7Mb35Mof7iVmuOyksr
YRGY5pcLBv6fUYSBz4Ln6q1sNdfeCW/hOySfxVFe6ztrh+vimRdmS5kcV97f3xDtVzdEsF5YUkV2
qBrmX29IZkketYnXBS+yOy1bMKMbtG3FZqj269fo3cWbdTfX7mL3d1e/vopfn7OfP/tLPkppmfPY
TYMAfHRBD4v5ZDdjtvzNFX4JlPljQfj5U+y/XqE5pkONHF/foA+7Nrxgv+zKPackt9j87vH93QV9
ebrmEcllNHMzkS6C355uSyx3Rjxd//0l/WoJ+OmK5PpQ/fSWQKVdBl3lY0R0HoNHLfnx93++9pvr
kF8WADXBijgBtOChQFG9AR3RAzjAt+IScbGZ3emcp4RCer9bS393YV/eBkzVhbTXtZtkaAkLaMAB
/ptLM9Y/4+tDp1umcGyN5QQh4l9vntrEFgKHhEPxmiOQIx26nztU8RTSznDVh2CPywUZeyXtNSrH
GxfKpE7HSIbE2+Ro5Lw7LUqCQELv5nTxCePAOFLj2SAiwumjtULTA4aavNA1smlVK9YWWhadzlnO
KFdzFZ6sOV0JuGIP2hCsIcAGs3QJkdJWrPygKtZz0K9qHugdvT2H20wdBBY8qrE5xtVksmrcZogp
wfFZOcTLbDVv1RwQ0H5toazrFJHxflgZA9PIytaR0vEyYdDbThkNAEtDu9PEQeLr0zAfmVgqfmg0
9iPhDG96C9AnZ9atN8dsWJHyOmLLRUd4ncBHzTKJXnfCxKCvmtegLg9zBt+hXvUifc14Fec9JWop
IMIXQ3yyMmLvCwR2QzW4GixJM1FBdLXBDmPSu2UjBBiGldlDPrIz24gk64yGjKq/Rr2yzxpnqwWK
DxmDZNX4drEZVSaQXR0NJbGS0Z3N79s807YSMAFvBaMlph40aNDj5m5oqOPrMjcBse6N1w7tfrDp
RJGY+MismihNcYzm4Vo6NAn/YSi0SiqsiJu6bj+SufuUdb5pC3qb7VDv/zFSko2RFTKWyAp6ipNP
OvJdr47ORleNE852ZvVtCSgv+tYuoBtjGZ4qneg2K6GaxpD9QejbzT+ayhpLFVnFJlsjh8yEOCYG
Kq+1OSOTKGlrdAMy+d889796pU0WBTZXZiKW+eWV/veXX4R1U/Bd7PVLaZLGZcL3nHqcwNROnyZz
8Wi9FME1devFBVzlvLDfc9V//6X0XyzNMGDwT7H1UGj8sVv/tJBlqeHEPS4BYiiuag8a231zym6b
U+2nj/qW+ZzrbLrPeFd9voeeskn3tVsdG2/yhDt5qptvcZLe/v13Wl//L8vDX77Sl90CU3hXgSCX
m66ddvms+b0sfIDdV0BCa8CjQ635BPP9GZ73/1LU/eVTvyxKVj1mHHP51JJTb4nNBVbo31+X9pt7
rX/ZNPIgtYY84F63nnw2vHKXHacNKsOb3+/r2nqT/uYm/vG7//S79mOjZZxgSBLD5nctPkmJ9lM/
PvCm7Ox3UD2f8rDWVopr/+aR+tUh5Oc7qX/ZQuq2AJRhAoSBG3BeXaRbMpw32lV4yQ/JDRKQ5/aE
Vs1dDpO3nkJ6vzn/7kv85zZGnLjJ8Yx9xtIprf66xYDqDTOUssbGai+O9ZBl3e9+zLUq++sNhmoF
xAqK1Xqmk18OASAJ8wGFmNwE37XbEdiuF/swY2KPPAcvyw7Bu77B/+T+boP+5edyXLSJBdRM/Wui
XaIFhAs03N2CBbyy7pLoJhmhttd3f/+0/udq5VAOS9UhHtHgZPqlKgXggAAuSCVL5LMmvGmAjyXP
/8VnaMztTVPjP+aX6lOEGYxhjTbcYnzO0E4SYjm7/+HsvJZb17Is+ysd/Y4seBNR3Q8kARI08v4F
IelI8N7j63tANzuvRKnErIqMmxk3j3Q2CbPNWnOOOSar30eZ+WPfbhUTp2zMQYocTY+Oh6Wm+CDj
uFXtFndjeDVvsAmvX3RbsmjZh8qb+sRk8sOrbinS/FQouggi0zyaw9RImwYw7GR3bCYHqTHiAU7A
0RnRXxtzOvUs/vAFWcQ4cH+c+c2PN/LTyy4bntc06Ebm8y9mrA2kcmWhXtP538DIdjIbxtKJ1ezU
kPOffxpSS2FD+RJD1slrNN6m1e7ETZtvytH79eU7Hb3BOb00M9EAbtI0Tu2P78S5NyiXynZc8WI5
p16sHx54XOsf9RlDn0kKX78R+Vh1K1fsfGfN8YARUqtBo5HhceKLyT98MUPRCBxFoqFb+tHTmKgp
h71Zrdlui73hTDth6e9RQ6/iVbE+dZt+qMVYiqHK7LYNS8G6erTpAGItNl7BaOplb0ur8ZCu46Xc
Lsiu2/mr9OXEl/t+mP463PzlPz0WoRZ1JR7V+aQ32jwc62rXO7qTbE++Yd93CdbH9G5Z0nzQ+jjW
fxqp1gusKClFGERptnjpnxEvf1Y4nC25oLBlHmoHOOmNvId0dOLw9+3t1inLKMwkxAhZmi4dTyid
T4aHWbRzgWtYFY/12nSHpbRUnqPT3/N403A81tFjKUn5UEwePpZsz3wPW6R25pW7WJ4+O0vH79zx
WEfvXIvKppBNxuqXmZtShGGPQumZ3vqK088SLNOJl+F4FpkHVDVeOlZSJmj16OkkA6GQvJj9fpcZ
r42CcHfwa/3EIMdPyvEgR8+kZIF6g7TAZt/1N+m22cSu6jDnn5qxfrpT6D1kSlssnJZ6tL0bpUwC
UN4hIKHsmdqBgzmm47HApL9BFHTiTZs/9ef5cf5WGgG9JoHDYDSPy2i6kZulHJBzM27n8kBsca+w
GjuS7QEEcKIT4/10ET8Nd1zw6Mf5nFxK80XUnHodr7W16oibaP371zre3Xx8K74P9n8Rwqd+vG7+
6wAoWhWyIQ5+OifADudZwYnw97GO627zWLrI5GFx9KFefTTW34dATRrTZQVKclHNB0CCT57LCAhP
PB8Ofx/zh8vIoy6CeieSmAL90Y5HQHVJeDnsZ3E7n67ite8K63/jWfzhTf4yztF3s6ZySNuUQkfn
KM7kei7sInhgfX0+n93o227IiVj9/t24Zt+eSYtEDNNkoeEoyXX9OvuDLAgKkIvkIEfSfRlZFxNC
adJZ7qtQdKZWccAY6Ks6qW87QRTPu8hoLjVNEHeA/9bVNDnTBIExRPV07udjs4yj/jEeiYcUEcv2
ZeyEOkeHsdsBw7iXhAnHp3VD0N0IdadVViglSSaZMJYb4FLXujyS8Fgyd6XS8OgZtbCzgvJKihuc
yvkf8ARuo8+WQbU+a9hCOX4bDHZl0J8Gor+VvbzbYG6Tz/0wRp2cInot4VNDE5t0G67NuCKy8FbK
i7cKeP2CFrhGszc+63BN2p1mYHQP6SHmml48WI2IXVXeW5112+lpC/gacXhOojLVonSDvvUMJUeP
XBOFGt7c+5BOx3rKOog0qfkK6HlJUQFvEHw2I6FODrsCeX/o+etKtDhBgj11etEY7jPYE2flnAtE
f/5ZnLQbOrfrIinpN/vWn0SaIlsoB3dSdA2ZM0F4YaaqADqDSzJhJLyQSnHAZE7K+IhEYMQUj0cU
xxVcuRPPy/cpDPgub+DcCdA163gJp85H4b3tpY8Jk7C283yZLpWDte7W4r21/32072/718GOlpqK
bi3tMYJDO8PViyuF2wM/ybRw7pgnJrHvL/nXoY4WHFz5rUlQyER8UXguABWrKWbWJeW7cZkEl2MF
AFt4+P3rHe9edShln6/l0asXxbWU8V/kotYvMvBBq35p+/ffx/hhf/B1kPn9/7TnktsmyvKGQTij
Za5sq/FqriiQIEY7ezUj951T9fxvG9jjL3a0J+lSRBDBxJhzIRy+3aK8nZt7uYsU5vbUGUD6vv58
/YZHp94g0bwAbtW0VOfu1LQiYqFcQqGh6IxhdiE62pJUHeBPNpKdE1f31OtwtDZUYp3kbcTYg1O5
griIVhxSt5ggl8Mt1a9TJZL/4spSIBFVQ1QpZny9myP72nZoZ1HbUntVbUgSZ/qC0OiNvCCK/n/2
sv892tGVNQlvlgllYc5eEaqEzdFBvQ3Pfin+Wz3an1/3v4c7upjGSP6ONzGcIARuGBC9jDww9N67
pnn10QaeuHff937zc/P3cEfrbVVpkmfkDIfbgPd+I22ye+96sKW72Dm1R/ovbpwB4xcRAtSGo/lF
JVYr82c1YuSGG5gfkaOv9AVbs42KhfpkxYmj74+PJhhEqk66xLnq6GoKuhQi1IuIWAmDp3ocH6PG
VFc1DmZ4HRn6LWgPa+RwsPwVkMZCqII4IF24I45CLlnSKh5CG30xykh1bUD0Uqt423vxZTxk60yG
JWPWTWKj6sawGlbxOWaj4dICR4f0nwjLYjIoICqmsVKRQwK9WWlRnS8sqmGX6OhGtIb1cGXFMWGX
RKhrnYrIpi7XmHVMO5XrTZs0mBanCILTdFVruqPjz0Z6bDctBmTgdAtEwPFilFva0LWwDX35MlJb
VzFoqFhqfJVquP4/gl87BzPADrnlUy62dHDwahpk6NVRuC/6xO5gRBcgpZMamE+TDMTJegMQKBPS
X1D55UVB3tQC+nKw6cTRcLU2iM+kiH6Uz4d1M0W1py7V97JJvjgmg2yj9YAGeg+WeFD34qbFI2IT
UDReYBmrDrRDXiSc7HrBxr8qtdERBDS9AbiSNhL7CxwuaKLMUnLxQPu2LPS0ume06NSe46gYgSzM
EmICzoTJchK9u9ByD4cKmcVrnKKPsDixoQKriSPLXGdaOV4g1xcdKY6hNNSh3c7NI8FLCYGhnxTN
jSWDDpNMpwmLL3QUnT2EKLvx3IxK57YU8kxSHOS0QQOsY3Im8HttDlMO94mWFtkSOBtHDeED/S4a
hS4J5gREYIFeGPTEoM//IZ5o3fbWC9QE8y6f22fy3EgTiNnd6HNzrfHp6EGRF5xBT5tbNZScfm7E
tXNLTqM3B0gcF4gAxUDSumTlC0WACo1mXp7CVh2nvU7SRhP7Z7Hf67vUILg7n/t/8dwJxHoHX8GH
RDV3CC1ahWSLPciZvpuKG3Aur5aI06lviJMP/Qm2d3TR1d1OS5XZ4EDXMcJfsRB1oCRTRnMTzovH
DfFJfzahouOTfk+M6r0VhQufd++x4GBpF6EK0RnjaV+G+d6f250kE6k7Uj7frbkVas5N0YzuaF+X
f6rUvGnnnmmes4n0wP8xb7xlc18106f3VkAWTfBt8adqgRFnMuQyUHgjkjYDKShp73tCEJ5NcToj
b3vapiCmhBHWZd8+DQjVrJwg3jza1TwJJFavJS95GHJEz1I6p1PhecSrW6HWx92u5fxaZ6PAdaZk
2GIYXgLJsRtL3PkFjO/woSqGjYrGm3ofpqJw2YOATykuoiNyY4w6lPgPJk/fkKQ27l2QfzV506Od
gknIxcBWIdJkvMOtRFrZKN4kHeS3arBgiviHOctRVbU/WSDsSD9Z1Em1KbWK1FPFTs2rCfv/wvDv
qwYEYXkuNsaTpbbrtsTch8pw2Q7ZqhhBOGZ9vDRMEFOjOrokAjoBlsqG/7PQ0zt61XZa+k5sUDSh
ZE5G710mjGcexlcVaDBFnIu6Y63jGRx94soncmvi6RIpsqvkuiP6N1kxp5h7bmDBxI1eS49+d2/s
dIWwhJJQIszl2wC1kVgPTJTmDlav5BjR5Kgh6aL40cWyBEp0jb1mMzWyY2lsdjvIAwkAjuxJBFkU
0xDCsECqOnQNOb2M044s2tDCwJUqW8LPgFs1m1B7we2+rcn4Gvp3UbgHx7nUwis2mOuqhfDiKU6f
XhuhgX3BALlv0vclFJVMUhVCgeinpCy0axExSdpZdoTUVe+frYpExDnByqxvgyZa56iCOSNu/Hh6
qHrK1mK0Us2HqeSsVVHSSJ6awt90OH5SjzQEkfXb5BRVobxsY32vN+F6ROgedCgkE2NtKiGjYDrH
8EPNwGk6RV5MptR4HJNq9mwWSZjAfSqTJToKN5ERQhe+kNULk5Q+9M0v3CZSBAWmHngLUvEo55oI
4szfxAEpEqjuEdFhT7OugzI9COQ+ZYAVdfONv70HNz49RsRA5gJRmKEC+KMfhkcpDojDU2AGhSpp
tnoT2HoPTkfLatGWs9wEz6WGsBEbn2lrzoNL/cYZmzR3lday9hMc6XOzhZzYCuml4oUXmuzJjkkx
zU1kPbz1QaLA5OcHajmG4uuVzYpNFpN1IL0rg55AgK53JKSvzDbGFZHxiafAt8e4iqGKRtxXKRCu
lGiKbvS87m+iOawUol5J9HcIAFAjTvFcBBZScX9J3NR0IyXZnWMjZ2kiqlKMpxW651YGVY18rf3L
TJKYzXUi6S91O96qMFWW2D83njedDWHlX/Rled41/LqI5wFssXIe+K0rzCHb4HuccOzWgRkdpqba
t62+KQSMjIXgnSeG8Tz63kPqtdetTEgDgu4ZLg+HsdN2mkVckWBiukrePZ8gIhKlV8ZFhyeWlKT0
LiZBQGxwq6oamYJKsgHmzURmsJKguVyqJb6FkNy0wtLcqlUAmzbGn6GEIwi2EtvaQNxFW757Wta4
SDoJPkGQLc9uB7EXXRADN9xa2Ly+fzGSBR6yhhRZvDOKfldEBHjpWoAQIQROrhPzHFWsukE2dXCN
UmmjEgoDV+K96oW1Hipb+keAVvCfgaguoU+C8S8LlrXeA1eTAfCRN4ogb4IRJNgUgeCI43U+9C5M
5E1fRzGBlkgtvHyn+hhpjTD6E8ojPjBIm1NnXout9BgSaOn3FnzA4k6cckTsaXU3hDrwaf8tLs2H
MdTPekm8lQdlC0VsP3XRH63FdkhKO9NKPL31nv6qaRDHqwmLlMFTHJX8eRtntpmTmS0TgNiBUIMw
ApLbx1jv+eMS1M/WVwTJBgmvrdSqgLcusSORdfFOMBQsN2NLSCxSzoREbrXLb8jyRmLPfiIfLiXF
l9wCNsCiN4Zdp2POKJvbGR5FluDaMq1NnKqXUldgaJuIa8Gm4damfOk1xmvNxJDxhA15cIW88iBJ
8Op878BPv9SCBfY+Oev72hFM60Bb7162oq1cE581RGdahqhMtm5ircDUbko3oWS+tGNHOmjbPJSZ
wEaAJwbsSqJuLAPsUC11d4VQbAx2T+iGrMiVTXpKk1afKQnPZqGNAAWk0PWCcSVN3SFRQwSA8W0S
x489tKVxYJVNR6IiOuRJ4Kd8srOqgFfOLKRXVvAb4tyIR48FAyw4MF3iLQ6STH1srGDQF2N2j7/B
h1w2Pg31eFP0ynrUtVWj4ySYAQMwMaG6RmwJIpIVgg4HWchDEGGa5kFACkES5vwgDr3wRjruddoa
PQm71Zkyja+tPBwIXyfJRxlRw0fWNhXTPyJ2X0sPyXkDqlfNsEuIOtsm6HcYjWBExNvB7E3wSRPN
0YIJk3UfLwgUOOz2L6WevXVMS6CD26WSK6xO5bRDR7ZX+1bYUAtzJiBAgHAIIRBC0l9A9mDGW5rB
sNH19DaJsD/EQYsToD4YebrWhOQQG+/pwArVaMVNqYobNqycEUqlw+EuUwoyHaNqX6TSuDNF/xWb
JBAQXWTSUoQ7LYAXbCbjthuUvdXnh8Avl1FvPGkswXGpvIUdZFPS6d48cXyu2+ip9zgCRRK1NCMX
bpWeOFLYpgdAH9jyhey6bIko1c0LIfV3BUzWVdRoyaZs+tpOeaKrVsdjVOPL8SvZ9QxftPEqi1Tg
APlJfXsXsbgIbeZUPWcfa7isyJJXq+gJWOatOlvBzdja4O7cyUlsp6KygoK58xti2waZ+NkkMR+N
XJ1YJb21T5Csmkn3LCaZA2K05MJrdzSUCU1p0ABNGBDrgXCmLLoJdSzJJsEGIKFIYK9IZWNXlGTl
xZTP7/mUXjHV77NMcLSQJLrOwuuSZDvAXmuzM89FU3Qljc1WpLEzZMXBMzZCIunEyglgeCvscafO
20QKWRdt9jJq4TocJSfOak5oOYhFaD1mc98Y1j2t8JVUtgu5zXdlmJwTVfKk9loHUiGJWL+ChyAC
udPkfKMwF9alSAmnVdC7jJ4DHg44DCGK45DB/gifpTZwsd+cK3r7WkVatuQ9yzB64o1PRdVchLBb
QRy8B6MPXUXwH0zwVZXaEDdQO2oGwsjwaByAQ2V57fi4Q0F0b84lJ60JQKE8Co+IEsmor89KrMKA
GdalIDyGavAYZTGPlfQWxqFOelRziefrKaHu6kRt4kiphn+HIJOMMExfLUkrGEF9WQXeHdErdRxJ
dX6m0h9dVpBGVBJVik6563LtaZT6G7oAHaet8MwstXvEgMJS6HG56o2K2NlLb/p8BD2osd/pQvOG
BAJClCh78ZQQWRUtUaCqKTsqqWZjaAjo/CoNxbZZ5tkF6TzUbsLuTG8QG3TtGGwEwbyU4sHEWM2p
Vy3q2XUXvsRADZxCZLNUZ7yxsT5Mqwpf3j6NssfRb2U37cqRR3qiiQqp6Kzneq+QixTnWohRoQ5X
umnsYDE4ph++J1p5z8x5nxbWYcqDgRnCOIhm5EgtfecoCq/k0H/yiWtPUEysDELHujQqcaK3RJji
AoMQcEsQD1SGAD9xALt4TX66CTyhhrlLF6009yLf0JDCYD1ExYXvBWuQacTKhmw2M9U6ZyO61hNc
YcSeXop1s0MaqtiR6IfPWsrjOBRJcVXHUTJTCee91DA9iSaMangEV1oxurEynM/+ZczeAknyWj8x
/bFhBcCHEFMe7otmulUaHSQwQLsxXE0aFCGMuDJgQwFdJ1xByli23PvOMHD+xhuxlvtu76u5y87j
ofOnC18l8VMRzBulSO5UlpF4EIkxM/dRUl4JkX5FttaZnGYXwRBvhLB6CDswA5osjNCe1edRZeMa
Gnj9oSxeKkKBt3JySr29MjpzV6ikfJreK2hBlksF+1ysdzPM15Va6TIKSrBMJGGOTblNyEJdDPA/
FB1X6FQE+zaPr0nrWhcBlAulAP4UG8aTKZUXnon3rjLC80okek8C6YYMnqAnMSRKpMXPm+bZlqly
P/uKjbG9zjz1oS8k3KDEKy9VkpMX5JiLCyvuntVcOuut4Fn1c9fT2jWzKiRS/eDPpz8RyEKG3X+q
4ssum713HDUyQH6mUrpDMhBPVK3VZNh3U3yRFZYtqRXB6n24qC3VDZLCWnjsyHkxshvNqu+lOL9M
hO5gzjtCue1JwctesqTZj03g1lpzBTGFZZLYXXb+UA16gbeK2O69V/tL4oXXmiGflVa3jpTcJv3H
hf+lr4pGu6j6+CzEijgG5h6/5t7syLpgFV2MAw9YNKVPllFfcUwnVwikESx0AIlFgOJIBYrWWU6r
K6+mr92HQ4trr7WuBF8qeRv9dT5npQxzYUHl4LJEvMq813NVcrFwNZNSCEAflKE4X3HEGaBVzY2O
v7qqjOeaHt2y9ip01RLJT9k0KgDgiCyo04gc+lYNSFlIc7sc6c0NRm65MyR3OVTqG40qF/zkvhDl
7h5KVInvL0r2XkImCYHeAXAPYqa8Un1p07o9kGVak45Ub/M2L4FDoFVt5/6awStvT7TckOwgiBvI
C9T8+q3w69tqasdVATvdaQYPugvlvkWigFYWApp58dzWk+YGH05e6j7zTEos9WDXcx8w90DXzp1B
BRL8JFd/RFqGPL9XXiYLML9V76WUOQfrc5cRiRyrztx5DOYeJEiscV3TltRYrQPalKbX7IDi7Dva
l83cx/y98vxD3wftiyjJlqQCMD1uuVaUekzZs7gR2Z8Ik7/1R85OtJa+GVRowSgaPQKFKUoy5GMv
glV2Orw6ZO/9cnLqM22vbSJnljn2e8iwD8Q3oOIMHTZ0v3+3H3Q2uGIMgBjILCVEiEdl51GVisxg
7/XR+/F3s+wAs/uyd6v1yaL6Dxfyy1hHFXw9zDgOWow1W+ekfWznb7OKY25J9hdMN/YgO+3mxBec
u3JfRRwWpSlUWZKpiUhh5k7ip4aaH2T9OBjiiFyqcEmGSBfTLl73QBcX4g21w1V6//uIP7QmPw94
LOOIDKWBucWAg9PtM9REiPjdZGuc6of88MU0tFEaGikUAfKxBVCfKmEAXgFDetmtSFy6guVtx4d6
JTqsEs3J2zf7Lo+vpKbSEVF0XUHo+dEz+XQlU7zIHmdmAi9vB/TGhYNBHyPHYdbjZhv1ul1R+lla
Lq2I59IpDuSAn1KF/dA7xD8m089GSG8gJfx6M6tOaeH9oZ4CRtFUq1nfMbt1sjuZc/tiWEJZJVNy
7pHa/+2b+mXgo6coCusqaEEsIvao3HpNViTanNQ5Kbn74RozDsJFtDl0nvSjFl7lm7FX5YwDOv9D
vy6603JCw01e9OqU4OinLpch0eSimGVavBpHzeY265JCEYhare3RxiHu4N2hqobxsVgLN+3J9usP
EwDjzaoqROMIx+c///QEdaOfBcAHKac9DSuIPqysNGAJvYLuwb0rHU4zDqvI7/fup8nVYOIxTDQQ
kiir85v0adiEUlsamOi41MPwIG+nVbkl5eBFd8Vz8ZUIhmWzDi6j21MmC/lbx9JiMHV+XFk7RL7x
13GVvNaTqbDEZQjn4lU4N7eY7JFFC8vunpquzT+bclWVS2ReNLyNx1M3+JtYiA9A79IyDOIoZDzV
Xz9AlGHDtyJrWpZQZSKdnBBKWb9f3O9DSCxcKvprXcbi+RH//Ona6hSQhekjIqi5F1MyQU5aOr7N
c6hPP49wdPf0slMmRfxYNWZ5bWh7/aLYsVuwKbTvPFspTnyl78/L0YhHr0XZV1WR6owobqXVQdmo
y4THFJOOLdkRoy7FRbY+da+kY12vfjTq0cvR65FRaQqjquvGjbfzOtyvZgHgqUlmXtK/rIjzQEwx
+HDxSJkfAo1Pt4zaakQ2KAPFFEZAmgfTlUIwQyVtQuX596fj+5rBWLx4ImYKVTZF5Wg+S6da1MgC
oyC59J91FgtgrY60iylF7NL167AEnZNtx31z1u8VOz73bG31+0f4NufwCUwg9IRea/zzIbj59G39
RLAab17/g+iJmJZFlV+E+ant27d16WMQ0rnN2YugqEfrUqiqQzD20whrdlH27G7AWfLKhbZwFS6N
S/mhOdNfdUBcm3/ub/7ji6nqL0DBK3q3KvSD5uhf/+8hfK3yGg/mf86/9q8f+6Ac/P1v58Vbdt1U
b2/N4bk4/skvv8jf/8/xV8/N85d/sT/ID5ftG9ELbzUd/f+PUph/8t/9w//19u/wI8A5fLrT89//
z987e07f/s//XgZ51T+/RjyRf/117h9s+/Pv/IWRkKx/INyw0PCxbdc00eBP/sJISMo/VM7qAByQ
9c5mcBbzf2IkVP0fmmLqCi8Hd1LB/fMvjIQq/wPtA7VtnmXJtFRN+e9gJD5ess8voYQzX1bBFuuq
ZAClOJqaie8eps5gtlRrdsCdlSwjkyivfIJuGmV9R/2JWOCsJIt4gL2/jM2+IMGMDMGoCR+sAmxX
JRPTpmT9JWl20gkp3/fPh/peBzKhalwI3pyjc0GXczrsYL4QT0XYHPLPqS7GBeWX19gjbaCOMhoi
Ek0Er8l8u02Cl0SGB8S5vtMt5i1CR/MovOz05aebfPHXFfrM3/jmupP4YBZGI9GwZD7csbM5o0oD
gptDbt9CASNTfSUPwUESadJqk+Hm4HZdw5JQCBnDy0S6nk3Oik8BH7ia11BZAzY9BXn8lKBdQRCD
0Mzvzk98SPH4EMCnVCWsUGyYAQtCmPi68nqyJqKfABQLjHxyhBwhwRQAigwnmEIceq3MzVXhFqz4
baAlFnGopCI1anSOkVq9IjDJ55zJ6b6p4z9DP+X3fuydYSp+iPwUJHGjg1AwvHplJEgCxVajrRqm
AtmjqGqHUKLKMlDRKSgWb3LTi1eyAC2XTmFAs1ITL4fVGz0H2UnCeiIXtg3tQcl8txbaiugJoz7o
Yrcm3NZYTYqSXPQDWZOwRZ20NIZDawgXvCg01Y3Y3GgtKGlinheWJqAzIol8YVaT54wjIW2KCTxT
G6Qdt3Ljk+ywg1dMKVOGtQqMV4ceSDpsOxTyOYF1pZBMDmmUJBeRF7copbyhw0iWI5ChnSJAnjeL
fJsaRHUFnVCdFfzoFoLbMppkqvu9Gru1P/Wg1tvRaZqUyrBCJ7BrVoZXkZdLj8gJ1b5bCHFR0aGo
tlYsgqQWc4K1QQ7RWor41nLlZjpNdhp3W1+LrTWyCHpUZkGlREmoL45vZmJ46ySeBsdX4eGNZQM7
WsruAi3fx97k7Yw20ZwTD9X8zHyZMnim2MShpqdKgPj7aJGpOO0FqS5Sy2xJSOgwEWuNum5JVWPd
mNZzZiUXAYJ1l0PUF7zhT96Dgo2B+T78/lE+/KXHH8ViZ8m+zxDnw/XXx9s0ZSMFXycsgqlx2YOS
HpOipZ5aJ+8laZcYymJmKzhtPzUOD/6dgAJ61ZN5TtEZDYNswcgjiR7h1ljMAUqPZmf42zSpdWrM
xjsCKp/w08YORtQraR7dlBPylh4FTm/AvxPHsl7lfQBULlKuQz0iNqWvTrlNjve2vMSYMwERsY3m
f45XdeahSqwGwPOWbyUHOtnlTrgCJA+CLVAx1nJwCFy92VFY3XQyEvBATnwna6HGNSTY/n7Nv+1K
508DeFBmvdJEnYfg6zU36BSqnkCMjVq+SJL0RwkM5bJVknOmS8RVso4lMffpWyXkAnQhdFdRoHY6
wTdPitu6zIMtBctp1RadyuRx4uMxgX1/PDXD0hSJdWM2gR4dkVEktWYs0EBX+nvCIJS10irmgvTm
gzHXUKeIQOdietQVggwN+tjoPxRvhQ6PsiezxmMkaa+tl9bnKnyucRTEbdMS1D2NWXDOs72Eww+l
kVju5ZD3+R3vxyt2/npbIGMYOhoFArI4oqa0C3Dd4EdDY+ELu1Id8sc/RZ4ysXX+Dq6ufzcM5qXG
H8d5njyYRnAZylADqx5tlR8k76MJUp+CqkMgMm25aaNVU7MviMZYmfR8KzprNQHJG8Q5kt2Spe6V
w9InGG9bRi2w9Kl4zBuAyqaXW+uBmBbW98HfFEP3Ig3ouJLpmqHibU4QqJ2P2uAOoUYjvoraRQQ+
d6uKJCvIPihwudH3BV64gzhWoxsV+kXUda+RlPlbnjfSkZjqV7LXs3FA17UQlZCkdrnewYa7MYqq
uvGsjog6a1NU6UEk8XYj63OzbRrAcvvdlkb6vecjRErroEM0VVEbMy7UJup4mcvWjgpNvOtlVEgA
EcGK9jS2U1m+jdl2rOjeL2PdBO/cdrVdqQZHF2UUFx52OicNKwLpE3RLMa2poOy9x6RHl9xVa4B5
xsYCQoc51e0zuKiNUTTuiLSiEa6JZenOm2p6SbjqQEGs87DMJNRz4Qax8avZ9sKtbkQ7eSIPQPCL
+56HaaHH7bCZpGKj8XhdMwve4mw6N0VS51tPPcQFjYZcVkPHIoueTDMdXzcLcVqLpHNMRbamPyJN
NtwkyvFIAeg6ebrLKkhzPnpWi4kEoaFIifRJpUWolQbri6IDh/xDhnx9O+TKVc42YE729HeDiApX
SsvhovI7b0v/uJ4v2twgVKXunr5ZDPU6X8iV8YZ5tHb9ooF0WtXNQcrri0HqabbHU76WESCrCjL4
RkZ1x1f3bcSJxIrFAtfVh4giSREiN7F/U1IKb7EgOsIsSJQnEnhUGMpKGCBoQwNFGI3C7LToAh+t
gdG/+6Jsp6PIICkQPd0P35TSkxeIBlgfB5PWeCf4Wx86Zu4RnJhDx4rcsWdnGvkD6eEdqui8CTHP
SORoT55B+HJCHClCico1SkFcFlOD9tKvquuAL8ylla66qrTWmR/oG80jWsZU8BlrnrEuq/I9rgO3
GpJVH+XdFXDXZikYphsL7XDR0YFa0L1AFCQQPezBr37T1DOMBOdZOjQnDq3fymLzTGsy8WtszGdz
/vHmTfeGbJQbYeHDe7SAaC7RYBVk5IQXsuUrtzrfqzL0mzhqvFU4mhYZwg3pVwEI2BOT/rymHy20
qMFB+CgyG3GqSV8n/Q4ETM40RHZZLSpOPkTse4OBwFEpeKwyJABVAQBS8aye5TLLl8A610CwujXy
zYsUMfaqNPt1JUVEmAXUTUXlyQOJcmryn9f744+pctI3KSPq37cmmgnrvVdSirCY1ufU2nTpy/i7
dQVceLDKdOVA8Ug+JyRTcEVvBJJf3MpqNT2kvnwzNTlbrqp5y5MWMz3U00eTiEogsioFMhDIUU8/
9/cr+7Fb+vaRVXqBujGvqMfFuQq+RtOEMOjTtGrdsMVehjWOrN+2rZ2U2t1KVcuNN4q601n+cyMU
u7RkL6JmgPD9/NmLVPh3St1tUtE4/ziQ6TyLdoZ3le2pStQ0RHOZ12GFLa5acTluYx1Zb2dmh0Yt
K/rIpx6XbxVHnlyqfPN30ugimcfezlTPiZtVIcrmItj4YiCBtE3kQwSY37Z6o3ZICgBoJUfCQtOD
2k5M5A2l9EZcxoqgX/Az/N2ocGtjDWm2XaRG+ex3gKRLT1IcjyrHXtXbl99vxU/vG9taaIoSBan5
P18fckR7VT2U9LfVojeWSe7JG2tsDuQKlDL5UsEIZijWYHHR9CNAPFBc3vxsUZp+cvH7RzF+2MRw
shRnyCHUEVpxXz8KsT7CaCQ0HuU2EdfxUJkLgPJdNyL7ncrJ7kbOkm0TFjtyBLGYZn1xEVaBtuFY
qZAQoxFDmzTXYm2+smw2N6E13E8JiXyZXEXXgVZijCj2hdR76zzkxdTkxpabqHabIt9EoTfZpjGA
hbbEcIEbc5fPtTMfsVHeSsQJmCqQV57Zgkzp5yHwhUVY+upZJsSy25vTe0KKvTOqmaNLqBdaf3Dh
WVRnemLYmdVc1CH5R36LQGPIW2/botHJizmRZOIne7VrlsmQyk7QJPucWJC0SfKdnxavfcmcXhMI
eFkP+xgU7DK3ivjW8C03UYabiuLLfrACYSkp43MhF6f2vh+NgaOX1aTLxQGImoSE2PbrbUn7Ilfk
GuFwPS+oChkaLYqZXdohqzFAStnMknu/UBu8pcj/wqx/V6fczmGYLRJ5goFILPbUav+PsnPrbRvJ
uvYvIkAWz7cUJVkn27Idx/YN4cRJkSyez+Sv/x7mvZk4jQQfMOhBTw/Sklisqr33Ws8qwaOLbcsB
z7njAh3Pt8LhjI2sV7ef7noxU3E6S7ftTGKTvbFj5efcC0hX8IK6mqvdIPAfIKIZOzccVFVcehWh
r4i0f+z85n8UH57PWEYYtKg8VuTvXzlqSMwkm1duUIKQO5xaZEFL/V6X7bWhMLsj9IPwzqGOgwHy
4nayehWWsaMuipttyVkAW3zNKRZGdEwFN8XhTap0eFSo+DK060C4TLDaZGmWMThrynW8IROhfvNA
Fv1AsNiG7oi1He0CbUU9g5Ir9K8aCOLXenxupaj/Rar53JeGUmM6HqgfdsiV4PqpgPDdSiN9ABAx
sPIx6BSZsU3ePCwJRu6hSu6bHIFkNRxS5K6BtxRrsjzrluCP7FmSZ9P0y2ttxP59rOX6KSF/IByV
GIIxMWNsyUT0rXFv2bBEx7F1nE202NP9PHC5cWcp9grI2d4mQZfWW8TSiLFc5ZF+P3MGXwjLRgi0
uPs2QUI0Oh2Ej6ox7jpLgvtGd4WY8kvZiuhIykLVJI+IbxF3mvTwm2gMC5pj2y7vTpEhjKAvJQp/
3TtoTXb2idc8K5IwnaVAVxsTk9S4g/6vWna9s/z+BlkrmgSehkXH0fg858fgqbI6mZDeLwNxKwY3
RVl5MKVtpw8sakcNzzw2LqE41FAMap5q+Mbtozmz9P++y/5hcl2fNPM/4D349KkXP91qkNvqoql5
0nMpk2vtxTvc/JusIqZv1CQtgHa8MYS47WxqbShJYcx1cZ9pP3Jf9v/odIL//Y9fhkXnscNAB7U/
jSh6bRm6rI+5WK2X07lFGUsgEOGA6z5QxG10XFqfQLiYzFcxQeYbcDoMRYdOv1gedWMtpbRIsg77
Yz5R+6Pnh+OXggPWp5o4o1rn9XLad2hSco8mjLIlxYagqA7//rv+wX3ld1170zRl3PVBf57Q+3oE
vh5HEyppUqHBehOsfpYOCSM0ye/tsapfbfIgOz2/wRdFJJLhIlSjb1U6nA3RrirT7mbQ6Jn6zbo2
TFs71nEchWD0rtJsxfPANqR1hdihR6Le1BoC4D3z1ZQ3//gqnycq61ehQ24AW2YU/quv/78zW2FN
hhpmvkrW9DlKMn/cAYS0T5mpXjn7VeLLO5x+z8g0RTChIpV9PzyNDlKjhEukbRXayYriZyJU/WNl
aHPQxOm+IV7jmMIEJ1lAwsPVBHa8Yk1PKMY75RLF10XxPx3P4j++DB1+4TGBNlxT/3x8OZVGzlJP
Mx3VJajRrMQn40bPVjtFoZvm9yKbQUiRXYDm12Us56EdJ4ko6GJMCfoakK6mDzcNF6Ov34SY92Uq
Dc4o0DyGnpMs5yBnUw+FeipcQg3x8SiuCW3AbaW//+GYRmBnUftCMpMIeM1zXniZHwbCZB5wuBCM
kJryduqaISgnu7uZV3MIvU72YOF8sbUEm196lxEUCkufvQF1Pfod3Sess6+8c1Evr4PSzk3UVRd4
M29EvTSPbmw8zrLcIqGuH12CCEJuOI1uFbfOMg3nCb5a6C4UuROySUyK1J/0or0FHVBMVdrHC7KE
TH/VXPwTA7ZG4Tb6rkbFFHqEQKMz3Ja6nu/rffQYoyD1/bHZODAvNmNJWp2lK4iUdHUkOXsIIOKN
21GfO0UvdourEFlpSD4JOqJDT1MXfwOZp2vTjEQ77zZpxbTRJB58a+KKLJY+f1tjM7LC8g4RINVD
l3wwV/DDrCvHO+7iO+YAQSRq6w33Du0jlY+7oqXLmcRkF2GhrO+LSKF5kI0dDnHV7dfjdO5t/bVV
E1PDrP7S65heE0YXuRulZyIrvuARpFon9u4f1Y/3H5seQdi6B5USMBD/+f12gT7XGUkF5HZhEFXj
kSsRak1vn1wrJWNVYbHw6biQXneFRUBCJuEy1aJ5x8gGsKDqmQxDT3+yFhZwRhYH3jr9YLl0Y9x8
AGgdE9SVJ9VBmE1D56zryZPddCMeiaQw9zEijQepdPoeJWkik27tZQb8jux2/0S6kbcpcLLta7IU
dtU0/ZRMrK9GbYxB2nvdKSf30Y2jgzWxMvQcJc4wEjA3FMGoppooYHF0O0u7QHDN7qSlKEPnfqek
XnxzzIY+OTazitCh+86LIdPF7nBOuo50wkHTbqKpOzLF+tqXfnMBKyK3hksmepXIp2WxzIe6X3+v
pTtacau9TvXkY9sbmz2mopmImsrClFtgyEvcNSP5dYnibZMN85tjREQzRETGxl2ThhG5NqfJXq6R
lxtnk7HB///+6dhQR3XP4LjX3U+nGsdWWrQCWRQWFTJFTbo1UpLmXCZMg3rcuEhB3NeacLTRjU/J
kGl3pHqZm6jEypUjAL8xMtvdNXN5yAbaIKJ0beI3sJ+npj3uxkRrN27WVqHJYUbqzkmNP8REcLbW
6/0/zrX/aC1byM+5DJsm54L3S2XwPzP8JsdNkDM6C9o2SzBppheMEl+LtHzprIgILLx161MAFFk3
Cc0+XralJberzaK32dTiq912XkAwyNZXObI03y3vGj+7epo4tOvTGTKX2tcmGdxAyzt3i9oKDAb7
sketk0wUpU3xOnTmN8FZWghjvvEXBNdR775oJHEeCjRPwZorEY2qeDCHnEQy29urqC2pMRb7KZbN
ri4EEt5uIlHR1s/0FPOrQ4ZryM3k0MwuzKAWZ8Df18EfkGuKJt5vurouJDzX+bUR/M9Pl8S0X9uU
calNT2OD8eqStvYrmh3YS4N6YuJ01CTjk0Ejvs9OriQSYlG0+onccD58bvjzP472/7j98ZEY3FLO
uQyKPg8K4iEeRnPokCmb8XNDKCwB3CS+jqB5VAKpryJqVo4Kk7OPZn/QYrqhPhGUU1bxwcZ/sct+
aVB+vxqD3kQkwlQYjQojlt/3wiHCaJoo0mlKg34vH7jFMVWMz4QWxuqliFZFc1TrW74NLt80DnOP
5m2b8qFVUdQ3xEd9z1pKsM5TeyKj14ys5WGi4XltDOdAbhU1KOdfnWcp+v6cmrLxuBJqJn1jcsIK
4ptwtBg77I+HVEBpjj0txCNz7URzzURUX8Z5fPz7wjD/bNnxrenZOSRqMOayPp0AHUKWefCoL21G
4Ek9Qj+xvQO2sn7XEVlIEaTaDRnsNW0xIDRakWd3BVKhvi+Z8BB2Vir11M12dptJawoSWluHWiWY
Vq20JiaXC0ZvvxmxFeK4sZ5p20c7FUM4UkYM9ABubOPPw/bX1zOnl4Hr0z8Ouf+QCvAV4bYBvwMH
TlH5+4NlnFEkZVYjnozcNx0e9WZ2xrtpabgjrq3yebEvVoT9yq457pul+gHGrPy/91srfWgYNcdW
Q37bdnCWA0Y+uy+Tfwga/mD58oa6wnUR6DFpRCn4qRhqm9qR/kDLKbOHL3Qg9jE28oMSuNex3yrp
KjxACR1G3sQCjVXQz9OTzNJnY52iU0rutRKCPCAv8mlJAA6LMZ22vXtNS9fdZ57oD6OvvXCgHf++
hP7jRXbZV9Yp8LozMyr9/ffVpbv4lcOLPC+LPLgJFIY0if19OyfZxmnG4i6P7Yu35Fawii14660t
6mLkIuXRjBvzX2Xln9dsPo+nO6v4YMWMfmre4QqyhW5zQe39xsXFQjiZGq00ZKgaLmoyzlqMpGLU
gBVPDSr0UbwlLgOpX2Xar0m/vzCmc7Pdrx7QP36tPytwl4+HGJRGN3LMz2JMQ7PGvPAspskjYZux
PgV+5tYb5uivEX2RPdVOFA553XAX9EG07Mxafpl1++nvn+OX9OT37W6F9II2WS0N/Nen9ebMegrt
hMPU7OtXUG7ZErTxeDuPzXKj5X6xF61B5xdnSpgMMeAbK8XUXFOFjcvI8Es3zO3qtRmNdeRD8bav
yIPrlwrYBagZuje2TyAzzkHJ2GuvG88uFx53KU4TR2qAVovAzBp7EEKUfNvX41dN02gu25O5bzLz
XHmSDOrWbRkmtPDqct8/FDmoXaGu83pzN0Z5W5BpGxIHVJEp3dOjLaonL7J1Kli328JH6QI/Immb
iG9Yb62pHUErit3ff8k/oMd0UQghYmdB4EjSwmdBBrKbCOwRwxmnKIrDmiwgJjKRw6alXUqbtQyt
xoS1Vxxxr1s4Wsv7iIpjW7cxrH4LmMDfP9CvadCnR0t7B7fDSstmpX1+AcrE8UYCtTZTOjBzVKQT
thPjGEwzVsO0wRUqDTKpiD3W1z1bzeXNkDV5mOomVSS58m+0gh6qxCGvq8ADMvryai5kk2qWOqUN
4fIudRlDfdLKpiKPQOBMzY3SnPuGvVT16mh0s7ghibGAI9O1aG4eCnv0rjPyyI2VamfyuInV0dz4
C/kUxcbMynfLJ8XOaqv2miNI25hikHs7dvJQzzBt//0n8v98C3lWwsfAYIpVqvBp9afJZMxpA4hm
LmwXHI8VnTqDjHndNlowGBV7BneNtQzJH5fZYZA2WhzTU3/IatIVtHhC90QOYutWD7Jo/T0slWxb
L820MXGl+uLdGzLin/3RCcHe/aTRZhz0zPtmFp44MqXXrzrOvSAGwRg2qn/tq4l4auWmF782nB1u
TurxZGLkn7ni4pPB2ljdZXLbE6Kv/CZWQ36Kkjw/QTbC7OZNaZg0uXgYHP6NKR27uy5dnhfaS3tX
kuAbe/NHay37XvT3bWs6O0nQrGnNFfPcOQodo3M2cde94r+qMuYEnSPyoGIwfDJEB3MFMouCWaZ7
WpBuNJ8Q5dqprm5SYeaUz4uwLYjfnsl4HPlTUpRb31GwUWN72gNBqcz0UXTWJqIzdaIBhU7Gq29I
dG6OQr3I5Vu6wkZUCaTRL3xi8379xTf/8dj/owPj6SvEFf0m+x5m3d+PqtKqUnzoI05o+aDHTHW8
4sMstTuc5fXGLkh+zkbthNd10zQdt7CkOCflnBw96gaPIFw76ecT0jEi58pt306PyZRCehDRNS/h
Dcm5OvxqH3p50oN9AeuSeuofNwVjPU9/f73XGYgwOHK5z6BD/f1LIJCBAGJHXFRjv8RQSy+8ydq9
OwkyKW/0xTu6ETDQWdtGXTrdMrkudqPgrmpfZGJNZz4mybF0fDeAoF7RJObnIvW+//0N+49pHvMZ
HELcu1Ae+fonZWvcshu2PcuFXMwhdLTpi5xRA9W9Z2/TXGKpBD5C873IYU/YJKTwJk1VBHGwYAT4
9w+z/iKffjFU7kTaEpPm45T69Is5tZXNfpVLKgttU/twnaviH5su2vnP/xK2En09Utf+umn92nL+
p8SqvUyVZNLEG2/Re8xPDABvuGlMZxhSq3UadltfJNbJLG2SrXuHF5MmiT4MAbb6uQ/hOv30hzo6
KyD650Zxt85FdmT8nFU4Hitx05nG3ucS1wUmr+pZ7geuOWdnnj6qhJlUJ0nYbBAMr4MoQSdxnL+z
PhNiXyoGGaBgSECviRPNRv+kS/hGmlMBAO2YlyUps4heX/rneW5J1TbMoxge20j153nqQMAXLfSN
0Xwj09TYGR23qQL8Xupn745Jf81v+ACJ1cWbSO3GjMVmZS0cNPKYO92BdVIArMuro1hQptY1MKER
Ds1cj9/MWgfhl92bjNVDy04x52QdcdSIdNjQMAJwTTenPD5yTSIPNX4CUYmICNFUmPniuSUIM4yj
3A0TuxOHXtMf7IxOZd7IS1dQs6UxTn1/Fvl95i/XurEuyCHkuWjmy1yg1Og7lZELzQeHSIneC1nX
oLzLUIwEdsyW2jaK6WI5KPbvZIWZOEdmkNWBPPih8pNbAHJ9oA3RozaRfWtNMBHQPB1IrdMuLsDt
oNajBn6nZZySpKW9kPB7bmQbuTs76/wzL4Vzoy3FhfGfcXLHxSASvQkcUqmPsVbpJ4HtNLBMOYY0
1OyjyaXp2LABS8/S9gQvS57jmP/r9f1zl1lPRmLPMYYhNf0jV2EapmLsXQlMx7HeTXAMd9YyvDSY
SA+UWMTgfu+cBFZHqsw9ie7JJnML7ZzNbRnWauFxpauIWGfKlqXavGr7qAmFOzG9J88ejsWZATEE
HQQvRxZMuxk78o4sr/jeQqkxqBC9DoqClTpeMFaNu0f3cxurqr1thvTkLC++NuBcxjWa6m9Gl8cH
N3PzG4vUc0Kv9BsxNbdj5DdXDTrXfiiPBXbbszC7S4ENJbWiI9QseYzzH4w+iNt1pgohl54y965s
4y6qD64XR0drVD2BV2yhHMsF8D5N3KVw5+4mP7UYkUMXwr6czHF5a7hNebuI6pss7NuJLiEiqIkA
XLu+ZubyDkwMerKF2S3NeLXtZM1uhp3AqRzUgOZ2FRBlcnFQOMpDanNxLiYbdSICqA4GXss3jAY6
zKJd23Y15v0MhVKo/GW4SQyZ0fC+qJQUGGz2oWlXK29nzuli0QJHXKVvl8YaGfSToU1jZrgdiTQx
vBJltglhLefmQ5NwDO3K51LXONFhZJQc14Z9qigeTzkCBGSXp2x0wFJZEhd2LYt/1OrgwP9oSGBB
/uU3EKa/9i0/7dVuLbtZpaynqu6jIG0ORm/DcjO+tiIfdn3rgtWav8ctmiZPr6Z1hqG2SUKtYuXu
M5pvMK4tgA/PByk5wueFtbYzl/ibKOkqVYnx3TXBT0ILeS8jqCqyYo2XgLrSVlu2qmQk3sRa6ItS
36RdfW+o6JFr6EcRTdc4kl+qAkX90t9zkO01moftOEzbKmrJ+lwW4GTxVwfzziZ6pWGlDh1JvLTA
aOr4LH2mhGTZt9lem3kKcmq0zWyVuyojWxrwz0fbMhpwFjYNB6lXNoLB1QvGo6mu7ay2vSHMPd71
MSS5yrGv3G/XHG7IkPnj6BZ9iGdIBJ2zMMOEqJiPT2Xk/xBzKwLVRsQ9RqjXUsf+7s5xMHcO4cVp
wu0fPKcyayrlxfxmVmHPqgwGnZ8HyUBdo5hgiEm0UYvnpCof4ZxstQz2g+FG8Q4l6/pb6u9V13nc
iITE9t+dPJBNprsrbDRm/aIeqHlmhIDmAK8l5iYZ4WRpPLwrtPFi03pt8ypsDVjZNr9jZ5ikM5Zt
SvNVf5sBHRBevQR6rUE4sB8bFgeUxfnkFY23mcElIN9CF8jkpmBcvU3tEgJ4Bihtdm9rNz3CShMQ
flQR6Kl8Q9N4BsR20WCrBJBTQPDW0g+Yxp2YYx77kYHoMNNrzGS6MTFYjAUziYUjPzQq7YUd6HXO
fRKjm4zEFDK/S4e/U7PLpTB1w9Rx7hAA3KZW2W+jFC2xRkY1HAUarQlUHJALd7HQ3hlanoAchD0M
qw21XBvYoOM6rYzgpCHXH9p4CTVgVkV/yFuu3lXee9tBZq9ycB+XSh0t0sC1WNxns22yqSY/lP/T
atWVRfLqe3zbyCA6jqt/mitSuV3zC1jIZJPnecFMq/4YW3+AZbeLnTgO0wFzken4iHuzr7oZ36Q5
DCBNJxgc/jooFOfe69J3I9Uu9chX7X1+uEUbfjjpcKMmKhlH8r8Y2cVMwf8xQQNKYtLyTKT6CXud
H9gqvkDQA85zESn/FDQZqfCmg/U3lnfSSN/9pXxMonwO3YHhSstjN1uWA7/8sLHdK+wM/i1cWTYT
rMGdmqJjRIA3rmEPfflifojK3nlTc+o7UeEqgFHijiINDNiZcQvuQm/e4qU4Lx0iA8ju98q0H6SR
U/yAl9LrkukVdD+ttdUOxmoZwIyRqbuCRGiB1vkCos+BhE+n5MYd7W8L2gburz2jPZdZnd9TIt0t
7InrUCwLF5+mYRG9LjWmH6BvCNWKDsVmjvakTN4mg7bynDz9el15gvG2dj2IfilWKsc+RzFvEhww
XuVk+OlDie3dhl+885AUuxb3g+hB1N0TL88ti1Bu3bZCy2P1O03qK1yPh6FlzZ2su/cKvWjYTD8w
0iAGA18ZYEH6vowIlhBPV/dl533YZpHTFo3drfT4w024+eUaHd+xETW2eoVjz2PJHxxUm/St/XeN
l9Ln+5D4BDwUe0ygrvbcA0EFb+bF+k9VQU+qkuw1x8EH+GQhGrxDR6uMsJB+sh9IYo8KdTX1ZOHg
QSaDRDWQy4LfcJHhBK+HElia5WFSFl8mmt7hw/EOi/Kr6+SnKW/eJ0Z0ICAJKGjf+9YjC8cXXBiH
D1mxY7Vivi3YrbIS5WKkeNDY2eBjWT/saj/Z2rApspwNU6pHvSJRvYgf/Uw+1p6J07dll/cm6rfU
hz2rVR96Oj3kbvsMR3A7eBrd+4U7Lbrms9CTM1C6AssUvzq0rSUg3Q7cnPZcV6aNepL2fuVpV1G5
N/PIdpvPbh5eqlJj4eoevmxg8qLG1BxBT3JongY9+jYLwSOP1OEcUkW2WeiuZciGDCb6GkOvDZrf
bhN1YZmXPU47dvid60+Mn0vJUK7n8UZJubeUvDrqXitHvIVawfB6yR6rVruHHzMEVR3VoWbfab1N
SLUeWzgMi29xCsCQnqEfzo27Lb3pe6VgQXc1jowhVpulZ7EZaX2vec3PxmPJ6mYOtWdAEyWPhZWn
EGxZqak7Pkaqe2rY8CHPVUgxKka0HW12ekPfE989YTiDGzzgiwMft0+8r4RSAvki9p26Gpxp3zGR
mM3HohAv+OHMMMJusSlqSI+W4nApd7OfwiGNWTMNdDrpySgoKnhKw4CGCkDR1hx2lZB1YI98PTIt
nWBGy6IGHpasJaws66vWtPTrhPrIpwkhfcJmGkE/0QdcVKL1kFDK8fjrL/y7RJuZ22XhirIqUoWP
KB2Q9yrleeIm/d3xaoLtuTATSjBvJ7wV0ODs70MlsUqO2XmJTbnK44HmlMtuwji2IvgOfmf0W0uD
vdqV/k/aYMdRj55iIsyo4vXA1tgLMp2HWnTerZH353EBHWi3SN8hn0b6a6NrFvtki25/sF9pwtE5
VXRcAT9wWFVfmT+8GDP2KcwiEZodD76t2Pdp/14WcbqZSOoK/LkdQ44u0rhKbjm0nZTuMPv0aeiW
fnZni5r1bEjCoYF9NDRMum5hOGelD3iqhyj5muU0GaNnL9ffmonFSEbwyB8iXiPebm9uQWN51btF
P0krG1TQmDYGv30pofcG+mwcM2uqgCCRRZqzq1Ydjpi+Nr92+fzmxxGYllm+jI18msl2gKcXI6Pj
xdYj0XLOTTwuWkiQNKubxonzQEsBLzUWKCyYaltqCZph+U1UEPCJTKTol5+OasiFFCAxK4pGBzBC
6qTWpnZwHi6iPk1q1KEZ4lZsk/4OjKITQJTGtsgR1qKM4n3PuKFxRZhN/6Op6lfdn7pdFN23Hn6g
bIkpnm15l/Yltznfs7Zd9gALOAICrX1kOpN3TBPDxso55er85A6tDW1Xf1S9iZmmeV9GzsksK180
q2FttLodiMT7UnWY4Hj9sCqN794Y5+Fg28XOZM4M4RdGaRYmzl2fyMe2Y9hWznkQjyCipcU4l3Hv
TnTc4UonfQTxNW/y/kdlOMPt4McfYj5Dh1/vD9ZeF+xmLIGvTlSztwFgSjWWsGLib8R6A1zS2APV
QCQK7DCYc+RvrNPE8L9KXwMdNUCenXmGlLPPtFwvMLPfex8tBok5Xrho3Hv8ivwhHxdOLbL30UcW
Z/CNAclxq0LQxTzEZuFwSIg08wOfz0aJXkUpLUolaDxEcQAZG7U2begFRqcxOcYmyUm2bZL00C/A
kN00fTDa7BWmueDP0p6KXN/GdQGfmFslJCtXMpadx72sPqQGYtw11YMxiGnrL9+tuv5plsTqmHm7
UTMUdccubF5lqZBHmZtCZ5yxFG2xgUPM3h4szlyFvjXb4djF3F8qVxJNbDa7ggbODso98zGuZzRS
aBaX1luOvC5mWHQUXtMSwQ6VuyPEMC9A/Boz6G5hXFVdGcHEqGTr2Paxpae+lWNmBlU57Acr1w82
E5WkvjHpqAs93ktlioDcmWrXTj8NMA/UOc6uwTYUUjR223x8q6o+QxJDRanNwy4fEBzhg0lRhXyv
ZRzf1RVA/8wbSVpwkV5Oqgjhh5AVi+2ljpsbZt7DqRTiOPbeeJmnb4yKwbYUgnHQmmRsiPRGm9zQ
J67hYCt5GahSAzHbNJJq7DuO1bxES5YFmBTKTUvorrGY8f9pdSNxZS7+1Xeo5qIszQnUkZD79We6
akfHgMLXy4VGjtttdC9+mVMARA3NCMGiSzI/3otEfc9rFj19exJajCno9e9j5FbkuxdkkpX2UzEl
H10a0+pd/LOlDTR323M1OdzYC93i5lPsx6X6oBK6q5Ro2WcaVOaT4orYdC/8H8EeKWUFffYUZVIP
WgxtG6dmRZQY2+aofpnySKN+t6+OBFRnNnBrLbe6dLJFPcajdnMQ/K7/qPX+GEwGG0TtnECdc9kb
W+4jMyowQSexz/tAjUiTfNkxkiPiOaCG5hLPLrro7QfmyohysUy2BR1DdrNYManuGGHzsj/lFvw2
WbpvU4qJIOkgSUMwsYlTjxjplHVvhXaRc0YMzsHLkfQtthx4S6qDVo/zDdTsAGfC+0CwEEKH/K3R
FTeitYSLp2mfdERfST/f5LbxM43pZmYKfLCWsN0O84Gm1i5aAa3lUP9sOwCtSoc2wm1CZ70ZZFkv
vscPmedfi3EM8Xt2OxdMOA66GZBVfehqnOQRRFnXr16yJhaUgBmSRq+4l+Abdrwg+W6wrLcu9zvq
SS4ui2F8611aVO4ML1OknQotbHSMz+OvizF96BMW+YzE9aY3kM3Xq12QzQiFoMHEQ/7oJIFY0+Dd
5Mti8tjT11qlN46t4O/2j3PdPEw2uNzFjza9PdcMewCRj/qknVNiBWbFFEQ2OEnjuPlCMekkIz4c
g4G8M635U9MBTjT1dNldXGLX4D5Gl2bsw6rn/FVttxZk4QBIMmgnlRKV1WHsCIzZ/tm4SxPEVZqH
9mielD2jKAF3th+qaQ8dublJUE7bS3NVBp9jiGgwaaxSFWH2qZsKCDzYgX0K5C8lrszwi2MupPVc
+f6PnqUVOG4zcICafK+8iG94dglT4JFG1GKNQWPa+wpZNuoDrAU6x0E9IdlMzAwhuUd6hOFfLGsI
iibX6Rx/xdHK0zZT99Y2NJ7Kr3ZFWd72U2BP/bSbZs7SWPfzfYyDWkuJbp8NbdvTxQ5NAcG31LQv
UtS4rWFBQ3eYNpE9fyN66V62y7MY0mzfoX0NlhhpehQ3OaNL99bl+kWLmyHdMEPAtezo0ueCs91r
I2whPjtC/ui3BGpDJnbWf7hMoHWb/WA6D9rI7TZJwdNyByqT1jjVc3dLdL1JZSRG5P40wm9GGNu7
uu6/wMndRdJ0oUATAJB17oa84DmIeWnrCpN7jJXyhvCNMO4VMIwkx8gD2hmteDgb87vK2Pd0iXqD
9AWiKPJvaaYlYYyLRzPoRmqDefSsqeDikjzUFX/yYLGHTApwZT/uYx/9rJn+BP/Yh07dkCehdSHg
5Dzoreoy1hTi1qyRFBFx7OPqMWYP+a2U35fYn7kO23kAEXw+me774LbJUWnRW0v1eYgY21gau+xE
TgrWhf7KgfkGbBnGt10mFBs2RaLV7GlbPnWF960q3peWy3LhL29jFV252XfB2MljgzCA1Ion5pzA
1ssxMJcB8UDmcHxx1fLoE0fvhVmfLFuNQWaVkKx74ma6fm8VCR1J1yE6xLxQVH0hvgNeH6NFSQ0S
UFRKkSBVpriMu7vY9eEiCipSU5zcREt20mYW46bGpe2MK42zZ0ei0mSZ4AWK3SMbJA5ySTcQSA8G
oQ/LhEiBDDaMSe3YLBDZK107WFV+V0XGtxxvc9fJDx96u251V4s8HmgR2yqmvOrqzei0EJ2Bqcfj
WwmSZcPfz/QKmnXOtfWQExrKuje15UrPs9/lpXzHVDvvRREd4DjfQZa9r4ym5nZNUpNmlOcR8DNt
mA2mx/WaHS4Fj3qZtp50va0Rpd/GpCLiL5WXxiXMjfES5/R9N1mnfBysC5O5y0J1seKdDhV5PUdQ
y7go5KWYXH/TL6HdRM3e1KPbwgf63nrIrs3oqselCLgPZXzOfdqvu04LIrYA4Hm2GOO6Hsl3aXrw
rDnZZ/KF9ZWZu2kxqOJrWBp1W38pjGn1PdYpN8Dsw/Prj8ROWL0Gez54X4Q1BbbZtk2B6boP7GHf
6pVePj1FBd2DXOk0foeGW3vRf6TZeHFz94ZUwDc6VeLWstS3SA3f6F/rN37BcMZpxIImW3HBLoqN
MVH72w3XxyrSAYgzFiVW6N5c8leEe5Qg2s5b+u8UnuNOWMObaBa4xYusTuVklqeM6yZaQHFUlb3s
BnPllOg/m/X/rXf9j7p30l0LgtgbGoQlOrw2wf2W4+Stz8Aj2/3M7dRsXCxmRcBcYjrng/Y2rjQc
04UboHVdveYkwdkr02cbQRnxiEvomLy7Gpe2AqnyHl8yc/LGQ133VVMyIT/GSrZZF06T1u76qn4X
epOF3eKJXe2YdLyjreHXUB80k5ey4mwTNXkNydmo6YNNTv+lE4qGGNwcnCuujiX9lkorxorQjFSY
vgwd+/8Rdh47jivZun6iAOjNVBLlU+nthMgsQwbJoA+6pz8fa3RvN3DOpLF7o3ZVlkRGrPXbboxs
Sb5srIspKuRAwNpkPQ7aF5esKrJtNXGd2TH1TCqZ882U6WPeghhnaUiQdwq3itq/5gSfWKPCnkb6
gms1ZdYV1rR3GioaWerAf41ncPBGrOartpNPVlbvHM9/dQhoNtJtOgZDROwjueOxVRFx7SMhHPtD
Agom0E5d3b67SrTXi+IwQFGC+Zw05JKOiuxxLpEGG4lAcAPV1BLYG08NP4TgTg2aXeGLT59QHFTQ
2Q9TtnF2x3ZS7PRGvxsn3jTTNW++09wKoyQ800ChUJGaulmwPGYFOAWLob9pOueOv3RwpmDGP1tW
83vysmLfC4qWCpxiWyhXoJS0AuioNRVYrvVDTC01zRtYc3WgofGJq+K6zJCPKNebwHvUjnyUKW6a
AIlSiVgCnG+HwqcE6YBb7evl3JrhIZPh/BQ69ck3OYntaVZRY4KUzSQIUDYiWe5icfNz4OosuZ+1
U+yF4Tb7tC3AIcsq+3JKGpNqv3jNVzFQn3cfYhsLpTa2MJG/24yAbriXgXuHSv/kTv4v7RHVGyq1
pcDnB1/G09Q7OlrhKS6R9mrjbWN6fjKrBv1HcrG4OWTvVH/6YYTGifJi+CKZgUKhGcZubTW9ckJG
gdtOW43vVXxZSfVb+EsHf4LUHvTaWVXl7THI6T2yWYj06DlR2ked1UjOZpdUk2kzKKDOKnXgSnqE
c77yzlSu3Bd1c16YRmBA1LgLgvZs98P6IYOQudV0K1zzjz3rz1AyqTWF422FMR+B3t8kD8/NauV7
XXhfXBDeDgLxXtlcFW3HK+YtA58PuC4Bs3qL8BHkqwvxdWAWShtBQ/DivcliuENiQhTG4JRR29zJ
Lj3EGDTNKucs8ABOtHhoyuS18H/FDvnZ+AHgw1G6+crBieMyQeDgBS8mw72Jw6sx3gcZ3QjaLcUh
y4yjk5BTUbaIulpfPNbUoG6Hjj8hmNNf1dzeBnstAjAgMMoO3wrSrQzLfwkXptVfQYTy3hDZd2KA
cJdEIPEaPBReqdB806/Tj8Z77qTz3lPBD+HMLrMMm/4i+VMmEqC2DFh/YGxfPEtYF5Q63Ex5F3U+
od701TUzDYpLzi3bcI8PYd6Q0NNT4E3Q+6bywWuLS9yGz24/XPvgXDsDIzB/tiUUSbnE8abodgjb
V1GAkKrV/uuSJDwTjoZXfm28/rnKV+FI7BIoYOLUH0cS5YWNjA4GDyo0dL4SpFVRNfp73tNz62rx
hsSY/At8yhjAWpp7bIxVVEkwIie9cRxn1KuG1s3JrYkrqAf2ZVngtCIKHhMwI+emcjLwatxwnWOV
u5S41F1tideZoT0JS5cooKqIxtKE86651/KFlq8JuITTm0LvgSz/WTUgudxqw+iNER5vWiALg2SU
wAIbmANCXSb6PU0PLsxdcw/sPjvPrUfg62p7m3R3CYsSZViCrHccevhXuW1TamrAxe+d1LwzbOtD
lrq+pCKZNrXrP4m2eSg6Z8Di5lNQVGcGRQoLVxvVQqNRi4gz+DSYd1nCqWwmM9kh3Jjodu9EuLyr
dga1H79cEWZXObsHYw6TfePA5mSj8dMCCx7NKcgAJzHb6FSfOeK+kySX+GPdq0mDybRyFXG1qvin
6StwhgfdzN9xKRsCnkiTQwG28ZQT37BPgEZ15DL22X7Q4ftkcAHY9pfuhCBovTAusPRHTyXukSqC
o98sR1LxwvPcB796WbxYwZ3i33usq7ICPkl9NimrPsnBOCAHPSGHbiLEFpe+R9mW9wcTzoloDzBm
UKM9ZCzlZrHxBMYeJTrE5kNTEJNnOQUXz5vTOzEuL+HYXHvli8NoS5dbugRBln/c3qTkRHk/Teb5
jKzLLY+Tz6ltdxUbDVkqvLKYWhPmguBvkyqIYIefDvIO3MziOqFGBOimqIxDm3qPsZfui0mMe4Au
GAbPsBEOZSzg8z3rAQEsQNe7bhb5vhtHLupOH0yCnjDGhss+rjMcbK5+C/H5PPmFuIbTfOpaw10L
ho7aBKNx3eXdWotWEuFtesqmNrTbyT0arbMUE9K9unitq9w/5IX52i+NeRlAZ0VFWQV5Nb+d3L7I
qibUZfUR5tPXYtg/odKMjUSLkMz0mRY0ODnATrTddCdPZy6cV/2dz6QJMGjVcHonRQANFNrRqtkm
ncSDxyjHlzwQV5G1UTgFL2UIaRz0AmgL7IGYOZ7pkDEIQT8+kSa98n5x5GSQ+FNg5fsptF9x5+Fd
8r7QSABCDPnzlLKqFDwsfDDYdxiazOoPhWxvpA/RvCIr+9Tn+oHLE1I5hU1v4uDm6ZrgALKmBDOU
yIKt1i7HQqBPlcr1trCBVK0c+tRLvZ07FZGs/gZoPA5pS1lZP+tfXkbSflwR/0HYIJb9bKV02DmX
1ynvnWOWRHYAwe0UGEFtW+BxCfa9A8KAafJJI7LZOr19r+v+CzfiAxoY3K3GAuY2T1BhrMltGvw2
qu/e9L8KH8QXc9x+rrrf0GOwuaQ3mK39ERq13gA//iVx4hpiyzgyA4E8WhgcXUo4cEad/Ml2o3rN
Dpsghj0S2baDU3vbcgYLgG7lIm72JIW84tQL91wg1PKogsoUi3sv9x4YuC4TqWObPrDwi3KAwFDA
A/Yz+XTlitv6JtsLhiiGzWCpoeaTI9QZwVipk72QWYCPub9HOgkK9C+GxXssy5WShqmMErXMUdGM
rxkDAyUuA41Y5UftIOU2Kz1tawvkqw2PBkP0hkobIJoJMArTZFSYtXMqyA/yof23IPg79Cv7YLB/
y0xYPG3WdlHxs4Tzw4ba0IawXnUp/W1C1ls1zbgFbPEkOyr/grPk6ie8JKfxCM6Rze9Ifc8nKaJ/
CUNK4ce7QwC2hNh7ceGC7OCL7AisYQ1hS3ZxB5z1yX9NmmEr/nZUgG1kWh7DadlWvO2z6R78IdHw
5xIkIybL0WEPbWIV2RNj9dwiBdEF/7r0XnnrDtqY6i0EGIatKd/b9keXdi+GBojO0ItunAraSBX+
Z9x0GXEQf8uqmT7b2TmRSfDSN7NzjhPru++oi8ohaYpq+m5sUiX9/DQ1dwtwzSoYykjnAhSCqcqS
8qvIJtKpzMrepp1zsucnJbp3BGq/K/7/tlCHDnbq6GVkszi2CRWFa46TDURw9mbQkWQ4TnX9WSAE
ONmSzjDFCLf+HpQq5ockoY3NGq6+KTBqOj+mMx4yYD96cHokJBUtpj2/Ps3y342D81DHKXdr99yG
F5N/6lsSAiocHcZIiWx36UzjkC2U+E2psRMGSHnq0xs0+HaBKcnWG9ssHluR7CjDQ/lr00TkL2wt
aWAjKRq631xiPyjH6E3OVgwPtsH9Qga0UZmIenIjI9cSB+m2PWWn75M3k7hmspnppTi0/Y898l6b
dXeRNmwmXuskArN/hsJHEB/sjHboriSIVTLDL2g46RZK/CTD5WVWxq+4XB0YZrCV/mg8hUpcOKqY
92T2RvbJRxZ0vzBHloeuuiOv630IwsdcAxcZSHo3uUXPSjf729Tmk3DWF061tQ00kcOwA3VBRLQH
gg4oCLB/wT/RQ+/EKyvCmtxkBOx5hQJdgeckhSXbwQ+c2GJZedrVxRx74Xac8SWlaRmlS8t7NDok
7LWn3CjAwmE2PQoXNerFjTfU+cGwt40FEuKECdz9Yn9k6XJB0T9uKpFDYHrBoz8yR+NjALMcYQ9D
W7E0ATbrJo34feC4bb7i2pk0PoPm6CgaLxcx/0Lu0bs5erc4r/dk4IRZoI8OlSibYkbfmwcAUsmE
MVTP7LqcL2FBook/WxzXQI9yxQjhuM8Y4CYovgo3c0tf3qzyl8IcXCiJEl4u9h6Tydy5WgOgBXbH
SGMflsC7Yp1GMTvWW3uc+ALT5Zenqj1qZyABFEA72+zdXRMu/Cp7hCUC5RwdDOiyGw58Eca+y0LU
YH3xSXxhwPNFnGdPqpRdurwyxEjSUM51aqCp7SlrPmYBGUg+OjdWaKZoWm0nI38docLBscwv9iPR
S+4rjxdw1MU5RFoUTS28kSyNNyXjZs/tT5MNZ3XTQsUQU6U2scrvjdh+4/w99CaJbnk5f9U2hWKd
ufg7FIA1jyfn+eiihbUMwN6iDJ4Gu5oPMYoRNtNuBvSlSa3QVQaRCEiHGN590qnPnrvwaNXBjdGs
hy8own0XTneT15AZ2DKxjeErNi7iUWSzW3qc+/Zb0w0on+Ta3lqwE62+20tXj8G5GT8U7qAtzxVv
MujIpja8OxEvRpT4VNNOwlz/MMDx7tMuXBHVZUXtjlujaVA7gvhKJEkICgdTchwEFLmMC+j9Wnbs
tfzi+h1yNTm0tFqnM+x40byZYVXtGeQw4C1UZhYtcqrWy4/oUXnoLfSUpcdd0gsAKAclXNvM5aGp
hhul0fCmIjN3E9E6SLJL0m77YptMNkhxymUf42JV4ISxh+THc9mS4j7gbeK7TXT5xxbJ+2gHf1TM
SmT20FNNVr10iGV2KH4/PfiFyQBQkYHYe5n94RSVF+UzTTEERcDAG/G2CtCPKfKnIgkPzp1l05+J
rolmIZPSVz4/KqwIRUqtVY3XD3u3HFAleiVr8jTGa7gsyhfkt6KRR2nxDsYBx8ww50w11X2RUuUJ
H+aCJdRPhVWB9/DWpsSooM+AVm2H+NaXzYefoNhIcgvSoEbBxhqYIfjg0TzBvNEnjkB2b8FKbky7
cSIyFvmpXV9GdCge2xEk0YL3jSGEd/+OykCOvPdhthmoPYvS1P0zZt1xsHOY9a7D67S8A7WYW11+
+2vR1ziU6y1Lk5FX53Wkcn8/tGZUwnWSRurZ54njsbKhbkh/IxJL2u6OWBToovHeYv3aEPUO3MDG
z9HN5O/6zclGn8GSprcy1gCXqwk85ea98Jgz6AHObzyEVqh5S9q0++pByfzap+58acWAcThB42Cj
ySorscsV12rewoyhdxHHftCAu26FGsVaDgBuSM9kX5xKs1rnWZTYPRV7fBdhizaOzWMP+Z9d0Uar
ML8gZqDVr+yePR1aJIwgkBlJ4isHytuGTrb33PLmJlOk3CFQIbGmYJV2ixJeG2d6aet4byVAUN6Y
U6NusYzbzbtAu8rnD3pRWd3v1LS+SCugdTCbjV2Cts5tvVNJPedm2ngScpjYX8r5Evobp8zcqAah
Qm91KEwQE0Smtu7n+G6MSa2U6YBhyMgEioaW8B80HSgVuiPOiY5etOS7QISlBHZRU7PDAld9WPZs
R0XJlFasQEoAJ5UFLaR/0+4SX1BK7AC09qYF64FULcJ6z8VZkciJTHoXdFN7doXx2HZ5e+eEhK+m
CUugBeePNP3DImOzCoo2MoOuO2F45l12vxZ/BLY1QKa9enppJEsH0Xl8jP704AyT3k1InYhhpXkm
sI/o6Z8sCzmD5CI9eF0+cCcwhpNURaLQROk9R8+7ClgMZ7N/Dqlc6NvwZ0071HlkjAgOJ8Me9yhY
8Rwv9W6Iiz2dbHTUli14UDWchQgHZmRNs3QbMl2ZoKzTwO9HbgU7BdPCyziF14Lz39LiZYF7dPUI
I0HoRk7mUEAbl0GVJ6HuRsH6wU6CDteDxd7kOQo0lO6veZe/98QrbDFZGLu8TJAEBeVNkLWXuCGM
Bjg0g256EH5MO2FwMhP9251rZFYr4OsWq/TIrH57anlMYko6WAyiscKcvDhLuJ3wLvwbb+KQgBeS
WHua9poXHseF3BqgnIqMcq4rD1FF++N382cQ3/cee1ercC+Vy33ZJhTsSnjdqiAct062vUxf8HeY
h6KBBijYLNLUBFCRoidmi4+VYEcWS/5fgY+jmPv5UFZE0xShAdItp5TSbM0ME0NEq7gRyNzURYj6
M0kR7nusrYDlTIBcpFBTBX8H4JpyfBWdPDpMoNFCIzZht05/rr003rTQ2GJoUSSEdrmTJ/SUzna2
k+e5AwkSy6vvFdmuQ1bb4JjjRrf2bl+7BOMSsV+Zdh8VE/eKlxOkhwjosfORcyjhkkOjJJOuOhRD
o3YNFtOj3Va8O7b6g9Ca3JRc/gKHewkQ6GvEene+qO+byf9gzftL3jBKHoi/raUXTIZTbUQy1xEA
KPYA0byq1HzpU4Sf2iElt1DuYyAzaNasu0MtRk1P4jUsO0C+1gT45ALW0vF4CJGJr2nCessHSLee
p58ktNCRRO/vInR/+x5V46V7afKRsr6s21lQ1CwI2HNMcGjE0d/88O15Qoe+YbVHEWG5ZICZf9ta
p9dCqi8vBn70UbahG5uWByMsovYC9hHc14V8SAeQs0ASOWsE+Uc8oyQelKITQHzTEr4L+pC7LCtW
ujaniTFz3RcvLW+YJP5KC3TGxRL6PQRcgS7RhiXi52gU43kRdUh7K0qkvpW3RqrXaTGak2a4HT3x
O+1MtcWv30eE5oAIyPprbGz7AhoN/GoE98R9uJeSLB2RTd7RcU6kyg5oHqEqB2sYLklXHowlJUIR
uLfKbAJoiATDFvwk3RwVUzVkB9QxnCDkm+zrzLsn7gCz/eqBHgjXvbd1fz8iQNrhRHrtMTXA+KOw
MtaQabQSEadWtu9b7+Xfb2C5+gY2H+4Ix5kvacuPATm492N7PGElrqOlJx08xXUWCYbbhU7v2xpC
UBUdQrmASmDLhZ1VUiBv6kF5Sz1gZ+JHqxpu225ybnneWY9hbJ0GpfODBQm5n6w53y/ee+475GnS
J0yqr1hV/mg5AlC2GJWWR4qunBR77IoB+d1hdis/Qq2xG7oSNKWm7CJhRyoDozspm5NUtaVH2jkw
kW+/J7PlRliS0NCxs8EithFa/wy/xEIBtIwP/1I2a0FVrM9vxRjN3T6R0LSNjdzZtWsHu0UR6RG8
GUQsf3ZppI0K0tK282AjZ+irKxGw196exEv1LRAFR6iA4vO/eMm8ueVpERzndHxOQVEO1uL7e68l
WUNKwzqhEr3LjNhgDKMfpm96OqxjhDQkh/qwu9xCYdMyyXcTQkb6Fbcpwf2JgZMt9zEnZWjEammc
rLWWYJE2yqueQy4uU7T/UxgS69rsZAHnh39hs0rHNi7enlNsTkbk6547kUQeZJCEl9YWw3+6ZDQq
xgVYiWOqfVO1pBtlw7UyhIZlAcyrOw8moRZHd/Q4IapxiRwrK1/SUGxD86HtR97tLvySuUkOdJa8
hWVr4wg2P4d5MPZBU79p0vhvuJRBfwL/IQeeR654N8p5esbsDXhK3lnCiPHm+BSlzxgAGzf4S3xD
ubVgeRMQ+au2LEyNpIIMU8CZkPC1mgmGmr4FUMqS3zn7722pGAtoKMa3TLYb1VBI82cz5jZnnP0g
EP5UmO1tLfl+QGDKCL2wc+SmA32Y0ucsC3VXinUiX5rgEiTIRUK7Pha26b2PXboFsov/OPn0ITI2
Sc9+dGxkJQY26s3c0m8ZWuUftSZ1g5oi/5+UvrXYE+Rqwwbxd4++cp96SUdJA4JvMhmc/VX6yB1m
3qNnclFtpGFEE+2VzHX1xk9m3MD6DpZFAuISBB8tFC2T+ga+D14LGc6lqhgCh9x+K7XvbKfcop7W
4ktk2Olvfod3wXqg8qN7UNhSd5aOuyhVQR95qo83IIbVpUySPSLVGmRwtODznRdvdIYtubsdMjF9
FfaISWIU+zJIQf10kEV29YRDYXhjgiRNz29xG3jldbQgphsE4U4NKKRfCThx7o1BUUbCtphMzkej
YU5rEjg3tfLDHeu3els6d+u7cfUkkcB1aW0cGksWhyYbxFuqrF1IEcSSoSGIDThH/DCwfAA4VJOP
XvC85Gz1ul9nID8kS6H2nYuJSGFmE/wlVuuAnypYo8649aGS92mF3mSouBzGsUqOiti1h0I75S6G
lomSRTyZCZWyAv/eIZlksQvLa+4jAo+5Y685uVcIRtmEx9gdoiopUbgLS+0su3nyF+t96ahGLZti
P0wNYWLrWxpif34wM3Rw498CEDsJtXlJzD8BCZyXDjXfotE9+qNt7goXBx5HV3uS5BEATX7aYWWf
6QCJiqEPPhSq7NqE0TRK1exj5fypy6l58PsB159P9ew0lj2wlTs96YxJeriMIbhpXRjZAyAMTvF8
Y7ZxdgaNmo4uLSmx4WVPCEGuZtiPGxYSg/Cu4WW2nUvOJnOYWhhTsuG2ViLMN5xe+lgQcOB4I3XM
U3c0/uWo0ADkQKug6VBLFM/zd4OA/Q5/fHU0BulGNINH3tAa1G9j+V/RRNcd8se88q2NlRrq6vdL
wWoh+32QJ/nJIv+KOSguDyxgQ0TD9HAXsorVIhQHKCCWUwrRx84YLkOAsrRn8zEtcRx5F44WIvm2
83ZB7WYHKiGsyF6V7Lx6e8wNCOmSoL7+S/Ns3UzvA28i5TspEKTT08lMRVkyEVCneqk/y+FtHGb5
kKjhpk0SjdDCoFNlfCY6YXjnZchbcjMUzMwo1yjA9eGiHBLhVRWbz7lI98TenLO+qS+8fUev1e2p
c+AG3DgUDxMMICUhc3Ifak6Q0pk+7Xy4J473zF5E5UFPlrzoXYrcqW0YMf5VQJIXAPivLM94CqRy
kCas1rP8q42FDd3N84RvBfw3rH58w3wljI7XVRUf7dy5Z6L6geC8O89sxjtUI1MU+yv61qMI52ix
H0RefhoWN/lMcPl14c4+urNMDlk/3ED/8msZzNVehtZ5dhr/WlYIwH2wRZ3K9iJGQk6Rb1ZbskCo
NfLkM4Xc86kZKYtOprK8N368hYIcMLz5mkwwREBS0GwCB0dtDelz28Iw23J8pEc5P/vkMJ2VC8tl
d+CNTlkIhAEYp2gPBkgcBiYMfR0WZAzpNCZ3mlSHQ6hxvDJ8U/S80VQZlNkY7tMY2D40vppcwWg0
+fSQxcGpxGb/VubYKHEArNcerpqhzl6V3c/Rv7qSroDvsa01yc2D6Evmob8Dcki3Kq2vKVzAxgPw
2JRYOfNuZECovPK42Et9yVTwa2Jo2hFDjaklzMIdvdjDGv1b75DaU4rgscaRckyfN65GkmCiztD5
95i9ZYxY2K4k9aKl/Ols8mZ1GjvRDAiL7iRlOrezRwqfsCmy2/EqEUCSdP0brvONnnxwu8x5oCF7
uuk15q1OK5R4DOs+e61e5gzyN5hQoIC+BjMQPSVaw1m96qISfyohz7LN/oahpRlIBCJT1Y+fYuYx
i4tzHpCVorv3rikmGpKgPMiO+WNgq4Al8Rk7ZpXsBL493gpG4XlGml49+0K4j9KbwEgsPiE4UrxI
A6948GX1BG+bebrsnQA1eNiCzMnsxXWm4d7hb0Dh4z3f3kvSAhSZvUb2aBMFarq3llN9Q4jMD0q4
3Ywh88vhwu4S7weW23wVc/eTctfiDXtPsS+8T1P+MjR1eHYRoOEu0PDofvABWb+bFZoicu6Xj3H9
p7k2WT3iWJ+TIqZBwVsMrH78R0haOU4FQ5uBkeO3YL8ZFty75Rjkt6QbfmSxMBjPIow0cOfFqcjS
JtNkJ3xpfSHCORWiOk/FOH8Q+hYB4C5AQRk91clzaoUo8928O1Uh9G1VH5O4VlfDApU3fWLJZEIc
bz24dxXA5eMC/XY1iJbxAGo0QGJSwhiuQKPHjauJvWqdVW3uMgcu069C5C6iTbhTUa9woRueayHT
kxqwrMgzAbnckh2xegvD3SY1KQewev3BMp6iirUJeZub+kS45EdcFvkZX091aDoa4VG8Xdny+Vsr
Ze4tyhw2vl+Dv0PSiPJNunVC1ReHDPwATrC0f8+SxbyapI1LJpuqqBSbpMO6Xzd5tNBjZQBNaBGc
smYMLzZx5phKqNVJk6eqc70XjawJsVa5F5S6EyAQLhfe1W8lPP+cIZlWnhR8hNWdiofnPo5JiY15
Y3s9UkvilF+LWQYR/tg2nknDQHA7t0qcBQ1aqE19n0+hq2/FfHAYWB6VydfhO+RYZgTIl8AyR1kC
sCaZcTctkA58lf7Ozlu0bab7Q6M1EpUZNI7Kk41hVtjJZYBp189fRANmzu6JPrD+CGllOqRc1oYk
wVYQwLpXASQXDl30gum5zO1fPBfwucD+meXMu74rIzdP/W2n3wMHdynBTaAM/CQbUqlpgtHp34BB
wmhj9+YNvy1CJraZmasjKf/EA0nq2sIOCbIdIHuZqhdNGuFBefMr65rYu5i2diMMypbkd3y+BN7v
53EVvHTNOkyZV52kdTSidyfPBXW4c7Pnbj4ulfVF3jL2Fyt84HoBhglafUh6HrfJnHzk8Xlz8btP
H8fdLbBmgFk1nyVyxHUKzraNK5A0MCeRBrg3DEOiLiEz0U/nTzHK52Be1Rb9BEcGkKocZB0q8SLb
U8W557Iz2oVwr5E89n9XeuFDiGqDOJQ+Pi7Gv5WJsRClwFsw8hAlfpnxkEG4GB5IWWryuI7AI4dZ
dT9jQLwE+OY5MKsXO6blzRhItAWPB0k3kncvYJ0iz029BEwoIHlrvks3W/FRKru76LqznowK9Ybu
cTin6B1YqTmjKlgUOXfOdXYzoFIMAhPbwm7KyMEhHODf19ZqA+ZEVM9NxWvCq5uzGRNZ72WCVxr5
1KXKxr1N0P7TbPDZGRMx0BJhFN63rZ3pctvyxW/pMVmehZzxE6Z7YKgB0eBtMmbnmtXoI5Cmpjd0
d1AVBqUs45KKKDWDexqgVhmd3742rr3x8/g1bdsb51DoIN7uJEt+yhazrT2BoNWNPcBiCvPweCC7
xvIesjaF9qUuKKVAvppNqKfsrIrm3hW7GCHXwV0679oV+WmgpUc0g/3Y0um1refzTNPtrwE1mNt+
wQ7OvxXu6jWpgjgmRl1mp57GjZj8kDRVVzMXw75p32Wj+ruYJhkarmIuGg+Cv7BRYVV56z1Va/zy
bPXESmEkmzExPvk5hlAadeSVDIvQ/Bj6vnww6jQ/FpPZrnLMB01JxPPok0i4TGiWGlDKu1ZeAnuJ
yPlF+73OMZZ3ppfE/AlGyCfBH4jWTzz26/GRGWZza7Kxe/cRRxHZObsPQ8qDInric63uKZcJ1DKB
ZNs4VcmDSNRZZMVHORblj4ytc1sQhmNMyaNZAprUbkjaMDVu66Lyvwch/XfdDXJ20zeohLHYmc1/
jX7/T0gR2lLp+xg4tzB5gD/w/UkZMiylEQFm1ZlVND/Q7cBBgMChxr4RV5gS2nk89qZ3TKl9i4bw
fV4Mpkh0l7UVHFpNzmQiZxPuzbn5RENvxrVtgvtr1zN5X2tEGFHfddy0jRr/j79R8F9VLT5CIs8O
LHJowtDw/zPsLtehmVXAkrPRPk+Wfy9CnCQQnQ6BH9t88gFPub5Pgg65QpR7jmp54K/WhG5GSJbR
3EJaQOIysqbMuTMzNKGxBGSQGgy/68jcLhf7FQ2LfUZsR8qImMQhUZZ7nwzD2jRZvZP73WGi4H+E
A/1uK06BOXPKKz2R5+DUu3b12KmkPiub54ACGXWBh/sKEFee2UxgYBriVIY+BLglhT6ZvftW4R+2
kZztlO8kd6mYiIM1iINplPEzOMWEXhWJaEGE41HyU56t2br8+6We/dUVQXfqGjy7kKOPbT5PN6TO
sNZV6D0s+E0INESWnqC+Momcpgcl6tlGLsqtzDu/W4KIvDO5pfzDuHfhp/aBU9JJF1inZiZVcNYo
if/359L+r8xOvkWy+ByLxEJ7rcT9/zPNajCfDIiSlmTfeujtNjgmazUkFpKrSHBFxBRKXa2gPBCh
1e/7lFe/NO01VRH/uGOQ8sOdUQ1o7wvaAsiGDCbO0fyo8f3fYupBEkknI8AZbXRLSjLh+DmWzgse
rmEvdZvuJkc/N5wZrU1eqWf3KP87cv461HnOovp7wxoP5BAG/0fbyX/VfSPiJqKUxiPDNUh1c//j
8fW62cnIMV2/bDzyjDbVYakbTdPLbHODc8wuKdiqXzgMoGMI8u2yHv8fn34Y/Fd2mUt4GR3JjulZ
dB79R0w4tklj9JIRxVubc/gkgtBZ1EeE+Bqvq54J5eu1LfTVn1rjvR+WNxwXKNSm6Q+u8Tec4eGn
8tNfk1V7h9VlR/p1g8F6JAjwhNqw2fSLhT0NdBthuNoSF0VKlGAAX4R+k1b17S14a32HkqyRRHGH
Hiq8ndhPazRvWMrBxdfBrwsv3HuIJmJ6HrORuIFy+Duyw0eMvGTNgt2UDsY/lIAMYLq7oRDadF6G
O2SUxJZNUTPP48mOMaxoVFoLdsyd29DL5IZYAc0GzMECoWMR87a40V8L+TknaGkdLJ/bPMOZ04fO
e5BSk5Tzr2Nj9dBDpPULQJRbie/1S6zoYtpo5vMN+rIaCBIr/IylfMEmmHMKUL3zlDA+EplCJu9i
3APgQRin8NGYwPG6use2IydTm6xG0MVxZbAJBI4NcvtqoKWa+QtESlLGq1WKMCgmMK30wmgYRLcj
DmYt7/1G+pxFXQs6k4bjh3YpeSKBH7y+DiNDei+4vZEMkfQi16LSrlPbvJuTfb9O80lSXxG2XjGF
PSmTmPMuoQiXeLgPN8ABtJ4sTNs9SVWoBnumwYDzXgcIOZEEtQTgnf0cv733P4ydWW/cSJaF/0qj
3tnDfRl09UMuzD21L/YLIcsygzsZZHD79fNR1TNT9gBdAxSEEmRJKSYZEffec74z0odPfVAVZvGt
NvXbpaDOTOWD70FfFNneyK3QY2rX3ONslrep9CfGPsPemd03XUL0ifv6ZvAIMpbls603XxINx904
QBG2UPnHakjWpsPvNXHxINutb0zoHDOVcIuLAXpNuYYz+9COBto5E4HuaFybohhRdooipBIdlcel
dacdaSB1iDcJGSMk19GGCNA7DQNkRZ92IB0HvwaknqoQcseAFTU1KQ/sMZ1/U6VPjqyLXaGIiKL1
uC06lMqq4bX5QTXfU4rN976NH3fK0/QImhltpHgs4aLv6xqVVq3p0akxeT9Huk8huouKjO9ohONo
QhVKst0c98EJn6l2NU2c2fZQHWo3KC5xNBeXPr1La9M7ctPrp66yAEAYFudUN+P27EZ6GmVC8yUX
GVMXxzQPjmHG10Bw22d2/ZoaYB6GilaoctbLMhqwSQEFdXlXKb/zCslVbS/aL0Cti9WOY96ASS4N
bmrKyRvRew9ViwYgmlxk14uaQs9cRm55exPYCAUSRDHb0rLLUxLbj5YxiBtTFD/6qfAPfs7BLO7K
m450RTqQYu1M5jVTot6lmgucxRHlzjAQRSRAEQ7YaBd3NhLvADisG5FJUaK4YN52mXIdzjOjyZDR
pLv1rf47Nn5kNyXNJKJATIIzP/qiR+yibHD7duv6oY/IwCjJOiE53u1X5jj1pxKAAQQC7AaKCsJI
aKmQOXDf+rQqRuGeTXMxW6HEWruF+XVQjnUBOvKkDbl/LJMcqVcMWqsQtjygvezq8WAy3+RW4FDR
9VO3932OQghnYsKRy6+jKwkHQrEHI4GGTzFHyW0pmb5FiWWccaP7jnKZPdpA5YviR6us5JDkWr32
o+42tajHUGRQoLnzI1Z4eSpRAWOuHPsvaRV66I7yqJ9u68hFzp06GAXzLj0lQzetMtWMd7ofbzuE
Ew9AMpRM8wu7wxOExfa2beb7GSYRK2J30KqZWhiTyeI65wr6UXFJ+voL5wowoomTbzw9fpBd+nWu
KjiO1ldrGY/Rr8XVIOpNmbq8YUMKJCGRJBL1Rk6TiDbwJxSyzsZLXXNmyUhaG5l4br3WBwLYVC9d
Y7R3MNpOk+T2LV2RbtKRzi0JOeVajWV2SCpmtygXAWlrDt2oim1Fh0iymyfyC3sXRxoKfPGC4Xrr
OSDJ9dEK9m1N77yvAT6VbvpSuoW11RqPOxqWRJKi1wD0KbalSb9bG1BFlo1fPDZLluXSav33+++y
x/+EJ/XYfS2bcihA7Eaw/c+Hn6HzJ9Kw+xQRNxiTlgRQANb5gCdEGntsS3duwhHo83f+x/v4n/FH
dfvHj2//+Q8+f6/qiTmj6H759J+PVcF//1i+53/+zc/f8c9L8i6rtvrR/dt/tfuorm/FR/vrP/rp
J/Pb//XqNm/d20+fbMsu6aY79SGne/BOeff5Kvg7ln/5//3i3z4+f8rjVH/8/tt7pcpu+WlxUpW/
/etLh++//2YsESj/8eef/68vLn/A77/tq/yt/J68/Z9v+Xhru99/8/5uml5gBbieljMbgIHf/jZ8
LF+x/m65GD113dRNgzALBzxsWclO/P6bY/2dg52u84224+nWgsptK/X5Jf3vvPfgccmdQDzqBPZv
//3SfnoL//ct/VupitsqKbuWH/zLjaSTlmeTkIIyy9X5cb+S+A1ikxhoowlSvTWGWAd9FOX6vaZg
bTUBKnRDBfty8e3N6BlXLjlf2wrL3GEABk+6LeujAqHUt/659VEsNEmD3JIY2XhBXMeohsMqrqPt
5BE83MgQYxRjizraGWkv/yAftzaq11bmtxhPD4YRXbJeMWoUzAeV0/shple2J0MjAU37cJHO3Nq6
MV7YZsIId9g6g2hIAKHfnaXVBAgzdcK6owVinWQoRE356DrDGkkaZbeTe8cxJfB6SByxX0LPP/NX
UydYzTmN/T/dCP+62n++up+hn396TJer6/Ae8ZD6KP3Jafj5MdXtyW8sH9nkFNe3eYEJo6ycCQ1D
Y9wze0B5xum2abadDyXO7tJXpBZqM7XMW/W8kvs2td4CCHlmNTyPmFD/4vW5vwCI/3h9PscY4NCc
5vVfaigGM8SbDxP1bvDiNBK+HNyhSBr2SY0I/RdVgx8kzPPTDrzJokDIstreIYN4oGl9DvyBxWcJ
1vTStjo5r1oi72o7Ns+5n9NBU/oZm9IrUyGMx+QlHIZEBbu6zr66ddtvo8y9GSTReUU/n8lILUPV
jeSHm/UXXeiH0atxjHZNcYSdiTWJ2EE4euPApqp5zXRCkrnHijStCAvor2aKGb+C9xn3bv5ARi1t
NUS/tTN1d+jHdJSkyQ+777Rr5aCaECkKEirHm2JAO4akxCFKY497GPkyWxidKrQyWIgJ4Ub5wZSK
qdC/vzm8hRz+y83h0lExLc8B/mzay5vzp8ZKiQK597ImWiVptqmd6KHO/PzgxsYt6KXx1Bv4AJZp
1t7QqeYioYVxMz0WqfdsOYUdQqeut22KxbaH/7ZzbImRvRi9g5WWLwAhMfrTCCWq5CCqebwOfpC6
K8uPERdiFtpaLZAtqUk8pxnBb5z/NsQWfkd4OxNehBi28gccXAmxcqSe7ZAArIUu6IOR9fI5dw6o
1JAFBdOB6QdeRQURd8qrdpfY5AdMg+p5qJvqImOz2QVSfYgxSS9LlPolm+Mvtmpc8ke6d7yQLUEQ
M5SB5QNQSBAczQgpoLQGvtugJ05ISICqgyLHQIBAvbEFOP8k4J7u3WA0d5FDAJ8yYuo8jnp/8Ubx
hvyfd8r1yRgm7Nk3WcV/rXUHy+7hraLmbisxID/BatxWKdK79FYJuC4ysJB19i9BXF2pAfFBDMjk
vNS/0FPztlMhGDC2kmzHgTR1u/tmBg3CD7e+RovvnXkmCZGzxFWc1oIZp9WdeJvT1QQii3WpLRgx
50CVAg0pumUaIfqZZtcGuvaa682J1BbrBBdTrhBH1Aekd8MuyQJ1ijLt0acy5n/aozvIfN00EImw
RlJZG8RdAIdYW3hxw1EfzG1GavHGrx4T3cSKB7VZRFvIytNpdgY4QRB4zImVWaVbFxLMrqiya0VY
WRYgaPV1Jfczx+LO9n9oNXLmOjaMg5FwyIqo/ELOWO/02/yN7fXfKkeDNxDNA9b1yqMcvYJzBTRS
2++Wo1DjyYEWV8qsIpjiu6gy/XOqT3SrFmiRM25U4LfbrHXkNq4Ifg96ZcAnQpYghinYJjG888Kl
49WS3rWptVZbt5yUt70CjuHl3Xg7Zxdu8jF0ZLz3td6+nzvrvqqsb9j+H5kwjiE2zxcPxEDIbxBL
yG2+z1qOkpzJmm2Qlumh1xso62P2JWmJiXWAZWEMyLaZljRr6MPkfcb8ztKULdEe5pfMjCKE2UA1
ZYuUTkNHxSjCdWg1fL7MoNH8c1Z8mc1o2GFR/dDrrN8r5gyqjpqj2cz2ysMTBRPj1fBwCMJrWKbL
m8Fy6JY4g36ZaM8eLWoyeiQoQYcHt9VuhJXsFfCjh9iNw3wXoAL+IhMi9iwYQXlOvc3M/zTUGHHg
UdW7IqWR0VG4dQHtRUFX/9ToyNfoSe6qwc3JwXUxxmGSvU6sX+s40g/U20ewz9MWyHSDYFKQGOLj
QiAz7nuu8nPfCX0HPXefddYZSW7DoDnDa2hc7Z6BdhIAzKggZ/YHDj3mg3IatW4DYCz4Zd9oa936
OViUlkKsg07DvAS6dBntTbvl/N0/Gkp0IdEor7Pbv2NNSkK6FmPZuzt4gvGGtIOcXvS2AzPWeOXi
qV14WShs/Tk7RUEl9hOVkQpKF3+DsVXapB/quqH6/FFUBuD2IEBv5oR27mf7sczflR28ZFO0jYms
gmd6LKc3cvtAhgb+o9bKa25N4i/SAj63gz9vF4bOwuRaNqoq3whgeP68XdQYt0YOD/FaMB1cSB/r
PrDmY41oaa3aJeqmCx7V0inuMnDGNOB5RLzgAsAzQ3rqsq828aWJEuNo2/pdXuI1w0JQIDU4T/Dl
WX13nI/6U6aYRhlRbYYjWHtyU+OvziIQSDl7bThDGgB7Cw+ZD34BJsrOsct7h7Da+JBI4kQ8psM0
O8LK1geYl0TC9sse340NKv2cfo9/HlX3oZxBhf9+R/0VQK9ziUiBsh3DdT3XRnr68yUq/d7yvIqO
QCRYcQPeb6vu5MowWOtEFxO8K9mVVGqOeyYYg7D7vYnxKIx5nMM2Oaej+taZztucVFdT86N1YjOU
8grzr1q4vxDLP1+ojdPTYQ8n8uLXc9doaRWnDKw8+l0kPXAXZqk9GubiF6roJeDdHs424tJWY4AK
koJA8v4v7qeluvjp+EHMqkfSFe81o3jPNH/JONMNFxODIkpZSJhpJG6c6shGST6Rjm444upVd1GW
PTGtKnenP04PDQvMhil9dlP6MfreREM+GzkOuC0bW3iKEI1pr2J6suQhE3K8N6z4pozoDsUF9qBs
SS6uyiBa1UJoRyy7SFSXD9zx7c6JsoteODp2Oj70QCWO9ThTUvTQu/XewoyVjjc9nZWjCX20saEM
WZwowc42HRbvTcZM8OLW3k3OBTw6LVxI+uR/qJqHuL9xIRI7lhIPc8fkd9L83V/cf3Tgf72ohHws
x33oLPTG9V/DM+Xg+WWiIfnvZvdb0eESnGURzgNyFq8i37Eku6SnGuksLexU3+FJKeSmMbKXhpkY
960HKbG4eGjIZzhsTcHxQRszZpm1v/NHcTdG+X5M+2eP7CNEyeKNzirYVf+Ria5nJMGTLRwCKwtm
a+Qro2Xw7mcf1k4GxnXVAojfOhtQISQmakByZEZ48Uwys6ucN5hIHLr62F91ifle4xtcNx6FEWry
4wRlE1Myjh+25nXUOuDBISmgAMq37o4hLgC7LNu4dIDWiC01LIvZvtNtgkEQ+bSqT0MtFc+Y9sFW
Jce+sF4t3PWkw0LxqABEpG91VtonT5WhHyUtIioEAbEm30WvALFk4DU0aaxtqim6XiOlXAAzhHcA
7A/bR8WYgiOt+cA0bTfFyNeyAXbIwDbp2zrXvLaQLWk76enayQ/aH62rekJhaXK6LcbaoIG+7Ihg
I40UmhGRPhjGnGTT2u20Nmni7JQuXomNpYTAE1jjgHZ81NEmhr0ND1qO54LaDtxqa1r9dg7ambqU
HqQsaXAy3yyKuriSCr8SbmTsM5B7W5W9oqv7nhuYcx2noYvl2ceqG05j9MwsH3SBvdhRo1sTZ3CB
U24n86Df0TImoa76wov01o5tajfBe+uUe7d09FuP45YgqIdXwNsXJWOydbHiIVbJju6laHF7Bq3j
0NUycXd5d5pLHw7S2l2O1BS4YhocLaEdwJe7t8mzNgHTiHN7r9njRVjj1wHYPntph0LbuOdt+Mau
lKOvC7boZdJbTyJUh8NcbEd6fFGMO2HsG7qekQ12tajqO9vPv4HaIDB85Doy7BggNgVvkVeSc4Fq
zg1WnI5aBqi8IZVd1BckMpdcg9pjomFmV9NPgFrnPXiUm1k5B6/FrtD5GHrG2X3Q/fqxym35ouT8
kkV4EQg5Rbjmx48NWIkqL+kKF32zhtuPmhs2ES50/wJNE4CObB2sK3Rd5+pYqfsizd0wo/O0Dkak
gNYZo390KfJro22HwPnoAyCtlp8EW7vHuk//YcUYDg0XHkGrmA75yPBmWnxpcf3sUAiuujx96Uhx
3ToOT2bJ47FGEeZtuHlPFh312ZnaS4wSlB0eBApeGiZWhnUqh15uTPe2nnX/HndxvTY9E3KM5t/H
vnmdKeU2ZvLdaqL8BFS22cYm0TwcEGWKCIHJ+0pMLnrCOCdvym83ft+M+MOGs4NtwzW0AWu7cWum
rhxQoQDlNfpGD9UAY5jm5g0qzcXxnT4ujOwVoAUUMTRPMp7CtWubzqo2YMqhUslSLdoWEVCbov6h
L9K3YPFPzUFX37kEhOWZUx+AvYkwMPvHmiNSXniv4zQ8MjYOTq1vEmpoUpc25nFutCZ0kD1sQEoe
56F9ECkn4bxGOsrAwwpwBNV+tVE2y6Scv/UzAEKd8+tKZfmdKL6KaUTSS3ytnAsLuxgDn5EUurpc
BL6LoTRu35o8j3c1tTbhUq+GNjVnXxKTIFSFON1gJgGsORso8Gy2IHQsYNjkAOI+a+Fxq4o0iKKp
R+BVSbdBh7Hg3J0x1LLB3sQEu0wmpkmwLDjSKBCFqZ4tJKyFPoTzlIOR7JxLNMUdZ2+wMnT6CNUo
cOGgH8XLSPw26jhaEzIt9whzQjYupKzpGrs+tD+zSfeTJDTJVTzyLVbHol0M0lrC6cu/0TyMUhy6
udRgWTdkr4Mp476nT3nHkoRVe5yJz3PIaEE4k1XAM9DJYdmmwljrBJisnEIuVDTBQxPPR1Cu9Owp
qxDvgAGoAMNpksrBtTvKouDk6zVqV0VUxsBf2wYP7gwiTcTBszGJjuw0eX6kKpuu7FReK2569qAV
lhFnMR/QAUHIMndMvxximzbAr+FcaBd3xq+fmfqZSeQu5vptiSNY+IU+NYivHYEbPxZJ+h4jy2Hm
MVmhjDVIzHC40863Dj5gGoAVZEbkcbUpal3A5Mh+uIM3XxoNZEHcV8VuOJIzH9+Thj3trUajMiiS
FSW1uZuBbq+KrjB2qi2mFZzwg98XO6tTOLD0Vzb7jdNC/taM8cFo3IfeMLyNPkNC0TVGF45acHJD
wyRcUBGIbhGKP2Rmb1M3sK8y3yj2mVs9gxyEdM/53Hhx5ojxS0OlLfu3rkfIhMyVxs+CW0+aCimN
NK7wP8kJ0YrQpEBMoPiGSoOBFnXI1Kxaf9cQ2IWFYmBr6fTEoPJfNUJBo7La4G1XhAfSNBvKKcUM
2XwxChbfYDDvrDF4GrYunlOUE3CdxHT2ap4bppjwl+MG+ZtcUodHEwvizks90kgmeFL27B3mHn+K
0G4QfWHzaOb22EvX3zdQ1ybfm064ecGCaPWdJ8bvRsKvaaBQCSKj1kFpkwompq0CFgoUof5a6C4B
J1Z7O2g5unzf/CJppZABdY1qewKUT38uiydwuYRRbFB+XHrfbfZIt+BB6NFr8A6K94MFgJFMP314
/g9zNv29CkCRd2QzmMCTEHa448rMygUBHpzMqHj3yC5f5xjPRGpuyE2Wu7GXcptbgMERmnyL+pGZ
XF/4m8717VU0W+U+leBH4yh7I73vHZZMd/FdomRmeYtZNt/qTck2XpQHWrrW2ePIsJbOjubARxX1
wHDcriDwrevBL1ncc6jnZ3Oyt6y4JxwodC8NfyCAFN+aISWGFOfkdTmkB6pOIqi0O+gT52a0t73W
f9ZiBBlF6bOvP48qty66ZK2zJKN+V0MaOkNlquhIn9x05NqN5ynJQll23d5Cs4RZobW5LPrwMGIr
Ycsgf6PG/WQ0LNAlw1bhx21YeQS5l3TRkabU5wLiKs8AURO9Tw4o4s8BbyueGkQT7d7tSQ3wpocG
auhSjR1mDuehchcDH62DtTDHi9EWl5QmwB2erhelMSEG4ear9naei2+GaPfm3LZQ5kC89EZxoud4
qyxg7yPBQjyJ6C8Hex24YHFloz+DoONkGsQ68LjG89YDiseWuepGmEQalI4bJoYcN2bMbMH3oDy7
+exCU5tIxAAsTa/jmWHnuPLgua7I4/6RmtAcbWvHuq7zHfPLXCFhc0FUWLV/03iCGruCtFSMFb2g
mT5X7t8EgzWfVMOTQ2rQpmpBLGPpuhXDUB/7xN1jdMCR2xig3vzg2ZFibyRzdGa5yU5jg8tn+Uz3
/Og8ojlYZTAwkBlW/am1x4TEIsJ1QhLi/G01FlzTiTkM9IV7tpJvhisN5CNzwCG/TvZVbU208OTX
cfDSU6X6+YA3ZDpajEY4vNfntG25JgTAHLEucmMZ0QbosvEYWK22B18OBsHfZDq+aaATMZ0oz74k
hFd5AM1IuH0VXU56axOOThEc0mnhWY5fe1P0j24c32XjXexZD0arHWg4ke1J2BIMuta5tT0YRBw3
MuV46x6O3w5ZBLZS2/7iZtPBsy0oIUmbrw3DftSz8jt215nFL3+zXNHtEenSksMnmbKlVDEicM/C
yASfPeyzyrkrsbw5CSeyYVicQZDUdvmIPVt3nO4wID1cmw8GhRc5POCLymtTw/YAcG4dgqwet+iP
t30JtFE5NPugr6SHSEeMkS7uvGqky8k++mGnV+lr7iXWOUF1+dheYJyGc+e86EFqHhPdv2OaXd76
BKvg76qPny8BpedzVwr3YNOmYibjb3K4f4vCISu5ZUYrqU7dZO+7gD64siugnuo5VtMiTU1Ow2SH
o2H80ILqCYZgvzIWwb3bEU+IHQB9ADT3b+iqsnPWIrpNItsNnRrwqiHbC/syGicHjETaje4NaWPN
boK6iZrmHn6XeS2H6N61+2JvChLi/viBwTzieW09xUiIHkEJBlCpJtjTZpMnl/D1XWM1d52PLLty
5WM29xhp48Y7xSXrpsdVJ5acucGkLqTEkmtVF5tWiP4Qg9zZNblmHaa0eomA6K5rXb0nunhz8o+m
nb6WUav2QZDtYVTEx2gJeO2I7Ypi9vbJiG/AR4vzhHJkXVW+zoxGc0+fHzITltCkQwycGCNenE57
ymtwM6LMHxsxaZeS4MFLQXWNA1HPwsYvp6vIl1ZkSy91HHG6O7FR3gtVv+AKL0/GyGyTP1sDmTd9
cyqsWq2TGrc6qmj2IzJmaohF2DLgwnVgnTETGLuotOVVISzYDWJCe5+y1ngctXb0K5mOWXq2R+Ys
NvbYHTjGNY8mtH2O4jcYlhCUg+IwZGk9jXUdVhqxmLaNHiERlG4GsKeTqDhdxtgE/YKJmenel5l4
zBwcyGXCJiUd+v14ahwVbK1hotc7a+2OlfKHPk/nzjTURpndiFaKE6iihWiyy7cuZ8s5GXZtVp27
zFWPMgbv77bJSWtqdWrpWcXofkEkiAR0hC1PMnYnwJO1tS1xZ+2awkbeF1F9zlY1HjMceassadXV
zOVzYA05dMmmfR7n/dxbxcvyR5SIvG57Q990vfQeZ9goh6ke75tlPgCLB6GjM7Mte1BO2XnNsxTd
uelpnqTUOauZlieMLYEHOWbRivXiQ7eeB+GN5xi3M34ImqLB9rPHbrZ4YvElB4uIu94Mgk/nrtiM
M6mMNqqzLBG08TshEVd6EXqQkvolV+3WL4BVk7e689CKbWYj2tcZEjzfdqAXa97Ww8OzSRS2ZzhO
clD3PGco9CoBdQdQUrDNOop/DESXlo7gJpsbHnzrIi0fqdGidqx19yyr4UixV14WPkVis6wGZobH
txwfp1Z8SFcPzoSkemut8HmALAIda/KiD8prLp6jBbelrRP54DttmHJC6YJJv6BAhBcbAxDvvEaB
IDapp1XPMbfrOCUO2ktjB+khJTPjQlOSlL+0uLFsO7+JWLxoVkUhdZB9BD/ur3q7H8K2mtqQ+DJB
/Eyskmuczj8GIRBTduj0hkj8EKZw931kXo08YAmPI2A+XqeIS16sLrIfoSzY9XmwIJnwZOBOr60n
CIlnnENN2KDCCSsQG7AnCP514FfZfVLdBx6huJ5l0kYz8Z9D0N2j0Y92tSwAZKSf2uZqBcxueutK
gxqQMBTekOJqCXpBWSfKZ5rQahOlmKMZVR1q0aiDQfTzLk8bfdPYNmDbOQ0xVY8vgJuA0AxustGm
ugB6m2e3Qd9SIvVjOMTV9LWt/QtB6OOj1VOLOMreNk3qH2rM0OfWNGu2oqMtTe1RbyzKtkn/grnC
2iYyO0KGkfu+BiJCSOsdmolnJljGFi8190znfdOS4di4FXb7mr5e4XH4qGWX7IK++xLHEe4Kiye8
1gt+igdvfwqGNuxZ5KG7Vsyyp/IJtER3wCRD4xHNI5pTFPXMoyBM9tVp1p9qRZClAwhbJyiziPX7
jD8gEIZFUzBWq4SM8yStNPi9QYDEOieS3rBDrSrrQzFK1AhFtZ2hQIyS+UNCZ2xLDqFY9mOSZndI
7Nx1J5qj3qnj5x3fBUBfBDk32H+cpePdv9hR2Z+zpiAoxUFZ2mn+EhHJhFUWXhpKnIFFAsQimpA5
+v3gbElL3HVOn+wG9CDhoFckGFc1/s2qwXOaNzcwT4ZTYzfvvrFqRRYc4J7Ile5Juf98CMfJHVa8
JzBoZl7WiJOQuelqyjwSovg7XLjGh/moz/K+dfmcpa2/Nbzqm5qCp7hm6DkIM19+wlkYOfByxiow
Doe9biWoDBlUUTHOOtJnMWx0T7dpIFk6ktHqvfeoopCii5MBuywbkl219G381NnYhXaus5mTvmPo
a1aafOWo7s6sBpbvicumOaXPI9PF24rxmdvPzMsD/0x8NLY0K1bXuIuSP8aNo8+YNpbmju5XdcK8
BWaqHCcc4CNxtrAii7pdLHd0ZWlR57uiWK5YNJxMCzlB1Ev+aQT1nJ6PHfpavDdoFNF4VB0NfaCQ
wj44kJZXkSnk2fZ4d2rgmko3btpA3PUVXqLJbRH/yfmAfcnfKEWvhNiPHkLXhYwK72JYxhc6cRFb
O4KONahogjuUiC/DYiJjENms3YbkueXum71XjDvypvPiZmuVTwSJWKuyiq7uxBPUoVssaTqdhr1l
wG4ZHColTFbDbhi+asuNLrXymhSlDGfLHdeNh/HMAgCNDY3V2gnGe86WWVgaEQFW8YUdmfoW3TkU
Z0JXCn2+pPOIwlvl4I+a3g4r7LOFtO+AR5+Z9oMbt/CG4PhRWwf/2c7WGVoqOh8yuE91XkACvE13
K+OYNRj2ZonZsjeT9Oir5NINtrnzhPWdFoN3iLoOdjN1MLhSWjK5u2bsC7DKprlgaRcaTxXPKpiv
RGhfm2WmPdrlcyIwoYKy4vA0kqOtsEXAZ3eizdyWZVgtM9FOD8golQG3l6B3T7TsShTTd1UhxCLz
GkUvJjEKeFD5EYsH0nD0QHXwDsoHv2R9Qd5sHupee+9KaOlD9zSByLh39egJiRJemFRH/awTjoOB
heJIIpwh8y0UFFlr5Ms0XZy0vOsapGUACXEusuBqkRtCGINaT/pUm6A5bXukEWoyXu1s3gUAww9R
ZvmnuhrNlQiaJ44bbjzRFKYVs3Wwv7dTden5PW0G9zHDY0oo1G1Rc8YaBmmxBtqY4LQsu3x+iHUd
9EI7GMzQU26c1D2hEHhtGcRd5IGW2ymNsht0zSqU8IVXwxS9GgQ5r120t7TdnPeZ9sWqGgqsnyaH
CEZ2wCdzZx9o8KCbnvMhWgcOM+QrkMH01VbDEffzfNGERUapa+6nhHUYalPrDVCk6EsCEbXabaBV
Ln1g6n+Pe4UHA+mNWU2hPnoXdsiHjHWCe0bByxqs6erozZvdptNmVoZPr8I4FajbSYZoITRQjjq1
2a1QixenCOLRziHcmvxCfsOcgFwVXbotZ1LHWQXWDgid1ygz8bd6l7os5EmHl3WLWfzDlq34AgFa
bi0LVi7KoHdwuBN1bvrN1KtDil4CmGcXXDNkErnl06ZqvmRa/kxN6mNRD2xqMqAvRXms/QB8ErG4
wWBHK4Il5L5JgzYccCJs6HS3rxY84c62tJfCgWeak5BlONj+wTTFu5LfhorOeHwY6rjeRGN7sCSY
+nTUSqBey4E46Y+S7uml6KgncaEVFegQ2cPXHaMfkUyLp9mcvxN2hcPboE3hLyGpsR/OLZw537T3
RgagjaWkQ0KDWtPaToPoj0ta2bFX4JNLPyAbIfg+BT5CD05CGzTa6SWGigzDtXlsZsLVfNvl3nGG
F6MqvLCwxwOhSURIJEUL+CN6mJAiXiyDpno1SufBdsB1w0oMNk3DcpW5D+T+vXaxFYexDzgu4bpv
TlyyckM9okLCXWdABBnudTIO2AMlTA1p6eNxFO2TLCNIyjB8T7P1IF3OC+7irW0mZNADTltWOJ41
k6HtMi7bNgncJeC3zW2Dkphac3xRjnmT99Nz3I5bw+foK7pnZSbXDsf/jiTqrTdk90mC31LaeCTw
hBHauk89O0MiKKD1Dm8lsVDrxmAfcQEcZF15X9PJ2vRDkDNShLEMaJk2fFZ+7RKDKVtL0WZbtGO8
MSIytHmn8bdGW38T1ZxmPO80RfikuTnAhnfPqVOBY4W8aVsFrxLCmWUFD4UVoSF3N3AsId2kFdRa
a7w0qnwBZnxDpPq4Q146rpUI6v1CLyPhBCdQU+lPk53IB9NSV4XmEENxZkErqxTsT7eWCETxgkU4
5rZwlWekVQinUtX8yJs+DwsxaqGM1EGNYrGqAqOXHYlbtPAHQv6ORje/18XAndPRYGxFfO0T2j1C
B4IUt1+rgUZh7Z70zHvrEue1FIAvMn8nRpQXXdNPl8bVr5kkGC41vfnQTu+4FOg/FNWT3VNQNWV/
BwYwPuR+f0XVvDE5c4Rkb/ibQIj1XGMCN5fypH+WXBPlcOQbEOXI0XsoZPTqtqbPywqYqw/JuwZS
wKM5BFfTL8MOhy+kq9tKtxcYoJWvrMrijEXbaGzTfO3o7Mt0kEWIp7/acO6FCjqwLlZR6d3Rv11L
HzoIXBc805bHCYNna/aBT8fVf7F3ZjtuI1m3fqGfjeAUDN5qnqUclc4bwuW0Oc8zn/7/qGocVLv7
dOHcHxRApKrsskxREbH3XutbZMHUBmcQil4st/uevyABCbOF/5XI1NKBjpn7xwDV2//wQ95TxWDO
TbNviARvVh3Af5KMMHN929vDvuOr69aXOg3P9fNWmT1ap/GWZcMh8IHpJYfhRGZ7tDAoqadu/G7E
OpJ+691KiC5QLVh+Yy+mX1ZQb2MtejWn+LX0Rb/8H2HRIS1TSWntOwzy6BkXhXxxzfzQJ9FrxKDQ
SOxL603Zn1rD/6+x/xuN/Wwv/L9L7LfVzx/Rvwjs51//p77ecP8hLdTzrjQcqWzbQvTzp75ed/+B
g1YwU7MV+npHR+HyT329pSOihxvHUIcOGxGqCJ//qa83rX84SPER3Tumbdqz2PP/QV//UNH8RbVl
4ARTNpxCk0JC4CT4TeRrmXStUT1opD5AgAgla4ltVs9Wj6PNpcLMUN6sA4B0C31Mo63qLALPx+y1
shGGuvS86EbRwPdNPFy6BD+kQblMwIPugsJYieLuTGTW/+Xm/ifZ+m/K5Meb5mbijrakPd+I33RU
iagrna1jmZpmsW7S/mpmrJxgD4ld+FmTroZPhwh5U/U3X7n9Ih9kviNT7m+c2vMn9FeN0uONKIDa
QtncP8Oe3+hfJNKmKPni255G+imwFGY+4PttTFucaZkVWtbOKeUvmA/jUiONcM1XX6xsd/r13+8H
Do1/exfuLJLH84/i0/jtM4Su39e+FxKmXIzEFZVYpzwO5DZQUiv1rb+RG2Pn/e3PwyeAYcR0ddvh
yRH2b7e/80wmSoj1QNewOxVo1zrP+g4X9FppDQQcA3wmljP5Su+Sxd0fOZJFzA/qJj2OOg8AJvG0
7+9EDLUBUfYkw597C3IBJSh7s64rlq9R7OIeaii6iK8cknJRz3JdzH47+KvemseKYKbwGZFrQkeg
aY5D4b6LdkC2VZb+Lo5itWxo7r2Isl6YRiqPYYHaXKsvgHA2fVe2YBTjEBqnAv4Un6sctEhOfnPx
QnjZ+No3DnE9JnwVFXhgYdz3pmVunujpzeaQjCYVb3tIkjIwQAIOpazR5iBsqb3uV1vSWTTq54hn
71aS80VV7p+9KNIJx0M8S+YQxCuSqWoneGkiLPyjNtlLPfDiA3PfZTH1DJ1Iu6vGbu8l805kDztN
a2c2GryBJDGJ56volnrjdEktQPCUb7SJhHlp0HIxZArPvYjFGteuNgTHuvKWQ1bRsLUzf6MMAB2D
9F/jLn9N6P4qK9gySfgEfp9uY8e+e9SgblInn0U3iygwUsOuy7IV2WCkXfmtMfdSuw1NQkDPLbWQ
MErrbM2DVJMMTsf3p5VTR9nVHgoS1dNw2+RWjVWh3Q1qHI8YpSfST5q3QVIdE3h88XJ0JfrYCI7K
HAzMzk4v0i3bZSyUcajvejG270VLbnlgjBuzcMeXhnj7RZATvhi4DJtUU73mvS0uQ1cYx5wgJ6ca
o62PO3OLBMBjTuEx0WD0vbMdO9hakT8ftjjldig1tprvf+DTGPnz7V+em3YH5ToafGzIwj1wlM5T
OuBit3pq5ovVax8Wk49RVzSRTIMAGI12vXC6Ys1gzv0bNaTh/ofvnHINeg9YoWxrNlz9daXJMwcV
R0HqhxXqZKyQAm003dGyANZ3HeM/iURH+eWmcj4JoqCLmdKE6BLjqYeMwbGyf0WJuI86N7x5r0Vo
qPUo6LxxySvYcxW8yHX5KkBasGpqRB0CMQZYUJwZPYRHoEz/fcnS5zXir/sOek4hSJmTMC4U6+hv
amFBqzHoGQgtuxKmlBVkCIGfnTED7FISRNbUnYNmyN7DpaK86U5oIvKt5nocxFHA/Pc3Y/37m+GI
JTBOYA7hH/mbzSip8yTUmQShG0oArzoow4dGpfux9YvrmALpsmLdOnE+s06BRY8gxqy2JsantRZ+
vomBv/TGRlJZHFRWBWfwawHYBb7XPZ22qNV/IO+DlN+G9HdcNoMBbAoQKVSzeX6aImFuwso69lo7
0jKQxQuqDI3jX0SaaRiZb3VMJ1DTxS+w7caiBWJ5N/yUdATmdFvMat4dsfS3dMqrm4W+82+ePd38
94ePj8tx2Qkspqvm7x8Wz/OgJnSwi0ifaN0LY++RZXfSGg1+oe7M4yTLx5lL0VIp+0dIk++nS+Mw
V3nPvtDoy7SxnatXluN+4tyQpNSH6NeTqyVJcoVQYryGo3PX9DG7UKgMz4XKUhQh04s/MTiLpb1j
ygBt3xnAMHj8icpu1DbByP+ivBvTx2b8WZg2Q8O+d56qJOvpqpPtM7+Kvea77abjmToMxg093mM5
31UZevpC980r4pXuZLf08Q2zEYiKkDX2CiL8qgzkS9KD66WhsTZ6jyEZbrnvZlA8IYCafvrotyJK
i8lwwqehT68VJ5adgF25LQxnPDHKCfeR8MkprpS1KyVJZlU4WvRgiQQWvU09OWjFORU6F4UimKVZ
bBjJ/crJUBBKc0ixNoxsE8a1gXKVQUFIIAtm8UQhf0aM4/Zu8Yeu7ajNmluR5N7NL4DXEUMw4zor
9MZhdSah86h5qb53K6vErUfAQ61XJDLJydmVmtg0zKhwlCtiPL12U8y3Rx/gt9KUaTf414y3pqWr
mFlUGRBMV6ZoSbtkdS5bm4d8bn9oERrwBJj384Nb5DQZ9TB+e9ICWriwdfRMmEf14vWTIrMp8+hV
jdWTVPSMEjR5zA3JJTCK6mxYSj0ZFmu46ev01Y7CgUPjmE19RFdIAE1fO/v/vgKoefn81+XI0iWn
cIxBhpC6NdNE/nKQS2Rfj0iuCGm17degDHZ1maUnOvQFJswyJm3TuhEXLxZ6QfgGck8+Kbd2z5Nr
/OyFVawx73abJrJPUQUyUQYFm2UacgKWNvSAro2rQ2X5L5PXTXfsHc85nJ4nm4P3UxrWaBuH9MMU
8AQFgFLZe9MhJCJh48T9PFzyNKalocSoNYzPjwsx7RtVpfWVKCsIy0VztFWnTgjLoZKmCnVljV5X
m77MESkwSKrsuQtsZHs06Tf1+K1uiRNIGnTDjM6Df86L8m7pxGHxDpYAfEJBPyQCUlyS23bUK6M/
kkbz7tD1hhQ5S2CVnp5jCb3U6lMeRsKjlvlIezcZGYUAVEj2jIIYOo1t+9kpAwh+ar57JgGculDV
n//ebmtgP7p881NZHFAatX93Wv39cGzwuMxWdBersqNb7m8bZ9y1KfAx1DVGbW76MG/vspVnb6CV
n0xpsPYYvj2nwNToe8IXRsBLt7/3rD3aRqtCDWUR4Ls08IguiBQzXv77g0f9Nz9a//LoYZM3ZsoT
PIb/sLiaQ+UGHtq0xRxr0nSWOmWakYDNExumA3A59Unvl72ZetvIAHdYW/4dK0PI8ju9lU69g5Zo
Hh6XKhjw+rBTrkoxXmNv8o5EknvHSMWwFfJnu85LpM9e8OYYrMChm6enKfHTs0ySjeIkTeuRc7EL
vvDNiOVAbwQ/TE7kalocQ8PWUE4Y5fvoQP3383yL86k6eQ1ZV4ULlM/K0CsbsySgjPa+11RHwm4D
WIQ9m5uBnCUKiNl6vHpcSJZLN3bLAY4xuLlkgKvvIgi/r17AEd2KLdChLtkmJTJA1IVDeopsmZ5a
z2lWLYzG58wZVr4xtAew18Y8E0HJL7O7FpefzTjIpd8XxaGlpXkKRE3epA2rzeDwvMSc4N6JQfwR
OuHwFUqyrRF63APTHo5FrBfLxBjMO13ljGNlzRnLqJ8qW2gzk3ykhSaSt4wpaAcGO0Pe7RTTcxnx
rMeu6yGV8ORRakYEGjD/snWo+hqCgx2zYFCHQUJn0+M3oNnUtyQ5dBviMct1AGJnJRCjR6MamAE3
9pXA3W0oTXHsSH04Pn4S+V0EbXWk3YNlUZXWFkOBxt1o1Q5/frHITJj2DZ5WqEqk/sjZTuLJFtAm
cRYZLqq0ifYpfM89FkV4MsTJLDWg1ueyZ54YO43OTgLJJMesWwxMX4DeH7QcNtIA3fQoRnPakJRq
7BxiNc510SMr6x3njHmcyWHWHK1SDFc2T+TrQ/S9zjWElYbb3fFl/9C89glV13uA1n6NeovBRgOA
jzaafmyqxMApyk+FBe92grl61y5EHftXPoJ+raGTpSdX34NosE8jBxbi4Erj2YJJP+SDex3z8FqP
TXaMEnc15nFxrLWK6LPRHZqzmeb9VsuqnxOyOoRGrXeoGZmvfeLEMsSjP2jdoXkgSM8vP/2j2fjd
dmyxcUBatC55GRjbUAP8IjG6LtmNhRpunHKo7paWb856WfuF83925RSxMrPxaR7//OHgDF2Ieqpu
xJQGpwAQGfxf/gNiecshhimQ5pNe6e5Ka9BpBmGB9Db1m121V1nv4sPPqquW++4mgdy4cDvCEzw9
DA9J9oiCnsZNCTFg51e4v0tCFF90Ah+RyU3mWjdxb5ZqEts+zVEjaL3HDcAgCN89I1AENM0G65S3
suzeXloV6GaN4q4hruTnhGmiFL33iggUWIGR+EvZYsWWOY53t1f9tTEvtJP0y+NFQqNzYWZEDAa2
7tBKju39nOADMyu7MfMkPmHAeWJULshPy/JXykjFTnTFeBSaMx7ahqmlyOUuLXBikRLAWKMC+Do1
o77XDJnPCQD5rghqFImDn1wGg3BviFkGkH5HcmZpnjLUJrvA9TEV2O1OFKWDxzXBUJ5m5SwTheAn
9eTXiOW2JagJbMW+SMcP7LHOmapo0QsU0YxCtkXMoGjDXxeJWma8dU1qHof/c0l6ukkNgpuVEMk1
pPnzjJ29uVpm9u6jvf0uWV8WWtIiLK0BXVWRCRld8ZVzlXbmKYFKoxfMO+iRt5sS9/+69AyX/kLj
noCIfwJRNTg4M2tsIMfsQ8e+TrFOjp2P7AYzFspAM57O0gABCd6xJ82ito9FwC5vwDoSTnsYnPIY
lLhq4V38enwGhU13wuUzXs1alKfWQ9dN2QJI8EMUGmTWikSvoTd+KYKIj7UP9rg23jv6lodhvjQJ
FqY4ofkvet8FG0twbjkEwN16x7okcfo1JtKBxhlHe76n+rrgU9hbuKypsp3hmYT6ZWZmw3vvoix1
yC3b901Rf7hsyeGoniM8hgsUs+ZdZfkL6a+sC5Z5NyM+ZlM0GkDVle93xIwZvXhHhniRiujYmkgt
TtzDrak1+5XJ1MVHjrDqap1xrDsdmIZhTKyFsZkc7A7A/fOLHUP6qoq78Drj7k3VmbJnrWn6dEwT
q2BGKycgWtYPpGzZd5G3V4cd+do/Sv7IzFcMxJZ643anEE3OWmuJKGtmN6Q5R22oIn5iL8DWibu6
Nrxh65B1uOK5fc1lL9ZxoTd7J5T0ksBL6LlewSgiqliLAeKYFTZuumYbRy+KI9tGcRyS2t5gT0m3
QR/sR4x9t1EG51hXwQoexXRKJ8CjpNGM26pIfmY1mTJz/pkf0Pz0yBk8tn18NzQc3Qs5JNHJH8cQ
L2XzIcPphxl25kcIC0F323xjVyQMZ6UdPHkzD8ULCm9FWh+hE3XkYfNW5HshZ9s9iIrkwUoMH6QB
AcA7qrTEB+aG4OYyJ0FzpBhLpv3eyRwWqGKG7qnwuwfp4mAomT1nUXMVVeRcDHC+627AqKwTCoCj
rWRbKt5hcBWfoVY+DRXi78wdtYOD+GbZ5QMeOg3Y9cDoiuGu3D740YnU9ox/aPpWWFA0DxdIU5Yv
47xNS1s7RsM98B31PTabNyMsC+rDmq4W35fEdurj2KI9NXVW6pixdh02auNWlTjRZ8SwXzviYnmK
7lZVERQ3jLfJSr01fEsA6JnalORfHBBI2Ev0/Rj9gqC9NbnjHjSz0PkkDFw+VvVuFt9DFZkvNR5/
VErYXAhCIVDSaddtA/pKt+L+FFaTugS22xAsVmh/VF2Bgblmqeynnn4CsOcxi4I3HHq3hnBVwFd9
tEnGMOKOFMMCbLBGc7G0ToC0XsNwZEmhBukW8ZwEqdfxRCBueDBZuX8UFomojl0z7677gwj66Chr
BA5xXcLJi3yEQpZ2ra0nnkHjg2ZNsUowkMsZ9u+ao3YlGAMW2QF9H/EJoOWcrs3WRYuIARfYMs+w
OFEc7vUm7FbGiJzCb6fi4A7+F6nCwRFJf7qrWiou1J4RwDmXTGTWgTP5VsOLo/pzqSQ1Q14kKyqX
6Cgq21sCdCWPokT8LlWjLtbIJyQMFWF6R0ebZl8EeS7yJkXxYLWChHh9QrdF1iBbnRMeiHoerlBG
GVtagMnsOhmpBKhT7QDfHG2G4S6/ATUs7oqWy2WKga5BTu91Iu4AZ5rdth7EADdZ/pRwti4JbuQb
Wqw/czAeYRjzBcagx8x6vEYKuUyp00krRPvmBwSL5BaM9Tzt3Z2nZ1+xjmUvSbPkFKvyE8wMMSWB
1l3Mpvsm8RsfmFICaMyJXUN9Yd4eF6WpgxUminosNsjA+gQ/bFwe9LqonYmVOjiWPvY4OwKgCWzr
YPJcMSFsL5pOEmLK1/gpRr+/J+rvDy2t6p1da788Kx5vZGd+6VamrVJQOYc8R5jWgpclms8PFy5C
w1dRVSBhXNGdykIydh1a0NuQxE4KFB4CKpTDweBOl8aGuJkzLzo3WkoOaDQuXXSfWZ7Lk0Nw3FMq
oKFWP5UeoJqh7ZCy2fmQhG0j34pOalu2X/MYdcJi6pR9Bjpl+CO/hf5GuaIN46GZU/6OCX8BVjW+
QV7g/Rhxe3ampnnuiAR63My+D+TBdrSb3ij/yn6GmQ0uaOPa6Q8UlqRcwEMfyGDj7VbVra0GG46w
PI9o5kYTTLwa8OcPjd4d4q4xN6h67X6hmW26cSZaGwgmm9uQRwYNcCJyo69pIgQocyHLidaag9nT
/CCKKfjWIkaOpgspyAgUZsNEGXIbnF/GWLqIqgl+i0HhnGwHlq2JB1CXY76D3Cqfc3pbO6P7aqzJ
vuBJ2UQ+KU+RAf2b6pe9xAnk94iQVXCqHkOib2GOXtkseqyPCRxQFFHV7XGZhy+enjYnq87do7TN
Uz209bVAvH3t9prKvQ1V2ktbFtO7Pe3HxCDkruQoU9q+cdA1U0dZzk81glO0sggvpjEl2DUpb0Ug
iz8vQRkdowawYtlBVBFFhNFYl9pmQiS4TrpbMUiMhHXR7s1Bfg9rKC1u/z75mQmNzs6Bm9BCaBO/
WA+W6WGWruIdtK940Upa6yGhaV/k8Zhh6b9VZTeujKxsn8IoM5BflThJu8ldO1gP9vjsJOo+PaE2
yZJNXYp0M9Tkmcw9mElY34I8iVcwYcKN0wTB2c1anlV2B+h7OGpLaGKgtLt3DuKfmkUxuKqmTN7T
sUbaOYh4+3jZ21rEYgqtngAMRY6R/+o7SN7ISQcsWJI+EcqqP+VJ8t3Ni2WNp/4NeAp0PEo8Ihqa
CgE9pptZe1IfwtR/fjg5sPEn1/H6oFyEyaw3CdKfTtSqba0hRknCXzBFqFPiODji9m2X88F/VSKd
GIa8PyPjceWiEpwPsWkc+FYbHGSECcKyxIEITQHrDVUGmnLzGSAQZ4ois8E8aN+FZKuRChyhSJKt
56T+2ojZAh5HKNUEXwAOMiKgiLzzRyvb2FPqvpS0rvC+Vu+EFAw3PtiroxvVO+rG7lwOFISP/8hw
x3UiAC2DLe7WWL4kpQzvaeTvtDhSh8gT6lDHbrruR2jVUtrdxR7B4uK++9HVsbj0iU+RHBHYzrzk
VE2afmWCFhwiMOgrHPPjB9nKIaHqPeSPAiPFIprGbRonRMbY1amIpu6VkDWWf7BIW2tmeibBVO9I
9yM3jdY0msjRx4Yt8L/XI56f4LkBn3ui+R3sUBo5X6UdRviq7BHQcvRq9WNx7qYs3NSZ0pZRaju3
zuzUzc7BPMiCX6+NWB87GJhXCx9WpzCXdYHv7TH60pwtf0WRdwxkZGwct7GfvC5EySciCrQgNg+P
C8i1bucouHa58p4m2C/Z/HsY6h/4hD8Cpom7aaABYHciGhctMew9XcVFNJIvHRQ40jo7ya897cLH
EIs2S4EWMopP5Gix2mv0LZI5+SSibxdjSFqCt+le/KDtXirosknc7jPmTu9GhSgG37I5+5EkCckO
EElN4hCs6nsRee2pFAovGlbQvrJ/RvFaxW34k24y+h0/kS/ahAsuwyKq+U3HRtIcgbzpuzFOn4bC
++l4Srt2lp3iF6NxCap7Zkss3BYZAW7eJ5b8gjh2nldI9WT9ZC3/47HDSDp69CjFfEFqQ1GDJxha
GTkyhuHVH5mvcyhQnwwVgusQYdyEBQGgLMTP17VOdeg1qEqKwK4nkejPfRtOd7y1nL+rcjr5Am1Q
LkWyJbydU5lXyWsd4DemNAx2kTa+6VNlbTvGgv4qNUN2ELxZR9cGrxlpyNrEBJPdy0DpJvMZO+ia
F83wzuaYFSfk8MWJkO2Mo2BivemlM34ovng0OKbsNsAaAMBsjJ9hFH3ZgI9M/hcL1wxbnCZadU7C
7ASCzTuUo+IiMNDoFeZDl12xyjdW25Tnxp7WNPgwzNeBvoVob+ONCqJ1ERJSQDuKyEHRP3m4s/U8
Kfa4CtsL0pD2Ih2tvdCYIGCut5Lz4GJCyfwGw4ebPwOmeoXjY92Ak7WvdSxJTtGme9lTH+YVdIPG
DE/s6tEpagQ1SNbOotoLhjVBrjA7Muexz17rnJNNbsg6VOIbd0B/AX4TtG5/Thq+yA/vWVA4wbXF
F1dmIj2XbrprmaS/Wz3+HhrMv+K5IR8oFcAbfxuGLzqdf5DGKLe6NsHYsMHoXJig5hd69twrl3KL
xlifcRhjnFVtI6eMN5GuG1tha80qZgU4lKi1PrC5zBh77zUYLx2hIJeoSrqzb34nIyn94Y3WtGjE
FN6E/hTjNXxBB4ShRsh9qfSt6XX+1pwn1xW6GPzkTFv6NHOute8618bARaUoj+cHuuLr/9HYJEIB
qqVMspNLJfFjIjT+LvSofip95JspuY58Hz6bNrffCA6ExKBDt4FyFXBj1/bcxEQh8lrA3rhF6H3A
SnJPHLrAR2QPOKQj8vLigeDDMEvkOokS4sFGIu9x4NCRLNneclCs86u8T37UGfHTs6ZpPdqTugf8
0oXUhorzpVUC8siBtdWafnY1B0eKvY/xBBPbARyi9OoNqVJiaxGmAMmihVXi+/qWu2u/DLAIjlVW
AUNo21lZBEAk0LQJnXMfnWoippeTDjZAh0A+VukP2WkawkvLPlvEfwUGUxl3qluqz9JKCb2hoVJm
Tns2iAA6g47ND2E77sKuVRxGp2aZ13OKOBNdlH05Ycum7e/nu4dhQtIq4RY2o/quAbJ51fqsuXuO
9fSQYD/gQY8LsFe2Ar+H6t3RJyUd5qehGn9hVnn6Zqgh2QRW8MNlIrnLjCnfDb36keokDvWkDH6A
FgPzoc1BYLWJu1iGFxsh9SXTI0gxVmajSI5Z/QcLVUyJicdlezi3WjLcTfyT7Ljryv8kmHu81Ohx
kDIO1lHwB6qo7y82I461R7wgWnvsb2S7HFI3TM4KhXnijJwXQ2rj7k7iQ3NkmNQcHz9FQxYd23St
s5rzAKG4HXD43qZM0576AtgROKWLZjqccIdK44SIL4wCvzwPYVbhIPI2KYEF701avSoRimc5hPLM
EJpMVT8ElU6rdQsWJt8Zgk9f1wP5ajJ2YbQ6QWkc7VcnaTnk91RsSNBe+ADf9c4S790c9UryvO/m
9ldWobYmStu8TIl7GGPXQ4Si8ndzYCDTwG+dN9h6qZWxd8w7sWw99cWRTnu1USGhVK6zQx6BEbGx
TGNnNYESUCvyRDgIPYb2GhsKslW0HDFwV6LnsI/jZFNJsjLd3q7vAOIblwKZXMKzOTTeUyn85hZW
BIwAhH9yff8PIw2CgwxG75q11nsKyfwgYLM4i2Kc7QSRexaZ7nNMCDT4Frj2Hqx0YtQQq/HXCdyu
349TG7y6fXfXoHB0YSROYPG61xADjY/LH85JMX1UTuZePC8Ur0kiUd8Buz4+XuphKldVlcbb0Mme
AiMUZ1trDXATxDxj3V2Gc1/2cUksbydDU675YIgJH+vUWtR+GIDjy6KdmuAXtGX1mdAx21qgNd58
j84PGUps4wjB7dyuqVTmnrNb4zhVeFLJRe9ufVpn+G3I5a6EUjs96qHfKhdCrD0+90awQzVjrZsp
jb9NkCglToqV11nxIQ67fhtESbhMSkvd8EHY+w5D0iaaaVm8j21NUYpCN0+fe8dF/awJdwcv79ww
2Fn7XVEeG84oHqp3I4nI/rA4fvQxjRcGsOOtpie6MPTxlTRG44XTDUYYoJW9VZ0IgSm2JAQBsrS0
6LlMVHOqWfihY+6lE2kXoAnxabAN0iqd5hT3I82i/vPxwi37O9ab2SSqHx8XzSIGoigFKMQ0Pecq
TL5ZgfXuEczcJt6x0PL2SR9ogg7EXkRKvXlpUGPRCMCCyCooFrBqul3kTs2CLYMJLpnoh2Qkidvj
DJPD8373e/JBDEiIi54zwrmX2kfmiWuYm+GXH0zXcag/bZP83Dyyf+W0Ik5USuAHJt97N9UvNWo8
NtrQhvtBop3Sk7Da2roln5E76YyOjOEgCbxYNm057eGXeYtytgJQC0E16cZ+M7u6YRk9i0lUL1Nl
Y//BvLqJyVx9IXFYIIXJHcZuZNIQmH16APNDo6+v/nwJ+fdEVs4hvUgRaln6WzjkZLfMEgWV01SV
znMso/o6+t1MTefXw7yE/RwpD+Mn8WtN49mHAbDMMTBxIeWpKxYNN56DDJIFNPAMJfP6QBQwgwMI
pZQU+X2aSAAJTR6UNgz1U9NY4lSBwsE0WaKPwI7CeYJjcHXwJBVXnWIDN8vPLprSk2ydz9KSwcsD
zAYzhCNra8QHu4/J2CnoIZbKl4fHxW5iOMKlBzBt/h2dx8OYN8t+AD0EKG4X48w41X7qrth4Pkp9
LKEOJpR4ZIkfWn8+bcd3eorJxUkQ/FAq2otwDPILKcDGWXP+bGMnrr7TJN5cz2y0J6DJJU9DJPcp
szZixWxSMS0QTBwziqcwNveMhaY/tCymDoIXes1Mm3gCuEdYW0ZmGUEDS7S1xDNyupy2imtunPYn
XXuY1X0BqzAuxq2dkbpOwgCqreisa7AaAm28mTXpEG0r5E5LVfutFWev7kNOODjqwspNdgJ0CiCj
SdyY+k+nMhVnM8AzA4OpQSipt7dApWQYMYGGXRIddAxBTum8mGkntlU6Mp2mLiYuR2cZMxCIWnnO
CtjoYhGPHIMqHDNubLymmu58dyXAl1rxXBftitNZ+S0ldbvJ+FZWPBiHxmhgpHKobZZT6kwH6YBi
FX1WLmvV+/T5K8652nCSNCA3OZXHoeiKmtlCGS8J22jI6ZkmsB1VfW1i6jwtprVRt/oNFWi40QQp
bV1svzmPQbJb0k4eS3XgHv1sCL0yB926+qLYtbb9YUV1vzNyJKx8E1g2Ba5TD7Mpm3ieX6TXnQX5
T4t0dF4eW4ei9l4Gvr3SqaUOZmbQ7itHBrfor3fR4M1JgcZ0GS39FcZwu3+88irjHrHUn/zeohNX
+vHHnz+N8lUfKuPmKrSKY9PMWRyO96x6IkgCF6iDWQRfLfnhumqGA1OZbMXEJruxZrfLbmTubZLv
3s4zqiA79bqTIlXjs2pDr9s7+BZa5ubvum4GJzfGXao5jB5LjDCr3EFeSGqI3AGgWMWEqq9rM8ZX
TAefVlTxR9WOPTBaK7+V+uHR3gROnZ+CxmLindvvnmuSJG3au9pAA0TKzW7KTk7vyssj2YmsVnEt
YkceEzs8OBHfxLbJxDFJQvLkYpG8g9AhMjwKvW9GH6KUDIlDGaZ6izqChGD+mhtXTtM1s1oIXJ3+
nPWWcUsAxLxFxTNnIntdFAFCDDMKLxzpm23dw6p5vIRqonaNUNZWHyf9heXp15Ah0iOGZ1q1ikhj
1UbdN49PC8/s9Ec5SZDJfpxdzLq0lpZHXg2IJW3fxj4lZWtnN4/dgawRI7jUfnOFDdpdyCZmgiZx
wTkAxIwmLFZxbvjrajC8Ve975ulxsY3MOoXCr7bZWH6Ph9bbDYVJ4UrFtMWIHd1tv0YcHNIIfLws
h3jnZrSFtO6FeJb0hxL6vXdxm8S+My7VfBwP8ZF99kXGQasi/S5SKV684RvDd++Qlnl2VsgU5FSP
T01sjU8WjVhS9pYwRuvLkCDFAK+abhMkSysWyWbhOBMu1fkSpqlYe5XWoPWYvHNTnGXEmLcnTUi6
Dq8elwITYj7H/9SgAm4u7ZlEkKCRB11/8eC3gRHtt2o0MaONWLibUjeex2TCw+NQK+Zk5JL4KPRP
4edv5eS2V93wfsgsHc4Reo+VDpXWSNri1YqdEzyV8vp41RYZYgoNjlZvqZFQH7lwGqNlJG7hPQrR
uW2saSRKb74kfvNR+X1w6PoQwRtwu63vBOhZ7bpGg5MSR9ySMbXNpRE+W2kbPXvN//J0Xs2RIusW
/UVEkHheKcpXyZuSXghJLWESl3j49XcxJ+JGnNPTPd2jVlUB+Zm9117Oo1mf3bF4JXqPeS0zdCii
bN40TMg7ky3mCagbzlJdJ4AKH5lq6/m59Bciw1mOBhY99xEZg/fMZo+ErW6C4hTXhyzxzItYjOHZ
XFAXWKXzu3QDCfepBj1S5jy54HSzEu7yN42oGaSEqv9my3Ssuo4M5ylnm0gNJoGUXP/72X8/VCsF
nU7ldcATsYPxAjU8Cfh6OJmk/oQnm5lHGVf7Lkvi317KZxMI3sovS3ncrdu7rB5gBtYM3p2Cu5xf
/ffv88jVw0rijUzRNz0l9JgHrYE5M9jlNTbgFo4E5TxNs8sioLfrl9xN8QtnVr8vIYoxVnTHp4h3
JS0McYnBGT2BMuN+ltdSlSB+jIETZmCPNdS/rluEOhDLkKLOuzCfQ6Snx9ajdBbSNoE874munox+
vEvibiSbSa34RKCOFWZggNjLgObdu4x8hFfDcdJT2y3gFJdZu5ToLne1k/eAt+paBQV6XbhV3r9I
4TLXoK0dckFgOiN9diqdVjGay6Zd73bAFeqlv1jrD8Rj6ltzQj4ZNdauGKr06FQrMUhjtiWaosOt
bVYNTwYLG5+V2zuvjdRdLqIXdAg15FmedFbDFGVMplvTecPpvyuL/fyxSPiG54TbDPM6QQj//ZR2
rQlq3fUJC4MfuEE4enO4WA9zIeFKupqBK5jP+L+vwrC839vPCmBXygREMEzagFMxifXm14vPRny0
2LSPusZzz6rnN9lZLx6WklM8zKy05k5ebYPxajsghlZUB0VJgngNZEm0A0u9VYgN97X0TqPtHxTL
f0kg7YC2Jqjt4cnnREQMvNG6PUsIRgjyKMvkSU7FfYzhwsM+qzruW1i+wEj3ahZ7fQF+vrh3EjdD
NbvboXlvAS0vF9byD5OufReoK7ICGms52BfR3iQLmXku2Wd1RyQc4KxPzgCaG61KkKaEUVfztnCH
G9qcE/SKIU/uxYAYa/60GPCWtX3MLQ0i29nzCDO6pS3NPiJuD5KGlKe69zGv9hh0AS843S8vMUwt
686LzjGZCN2tEp9mZzysRkXe7q1gfjmX8dmvPqwS6krMzITIkChRITjeIh1PPWhYOX1H16U5yHrZ
CSydfd7SpqPPYijcRG82alo2kcQFy0RsVfxMDAk12kL7oYiqRVpF5z2S2OCtmWPPrSKzG41xEzEW
8ILS7/ft8GM38wn6hij2nuDxW8S7bEHDh6lX95NQM/wH799oexu5MCV7XdJXXXzgXgAmdBI+pKpo
o4O6RSa3IR6dnt3tl5Nn/ZRfBWy5qr72RRnKsdgQrut1n9LsLr5DMhsfP8f0tsnaH51oZbQAztNs
9KFL/Fjad6FfP0OnCxONXhWRqsm6urNrgKXFptSWfTdqVKzFZq0aJqc/uQQ3+DLbTGjEFn3eJB2b
7ZwRcI/qTa9JfFXuYRFqx8EByMvadFKe7dTYwElw62aXJyDoo/dIGGyCUG+2NPHnJOO5x0s3qxhT
cHrMfaDlCdm2RcGijrFmRG5NZjOarV9SAQG4KAEcZNGRTa4n2uvCnDlYnAJ+XoWHPEnuYckf3CkH
doInw/lkU30xcUyYA4Zr5mJf+uBtQe/ThkShrzGeA4/v0KcQjWFfytT8jaMCQBbmpGlXcpdq5sHp
KQjtwXs1iAKda/lQaMbWy1J8ftxhI0e+/JXcLEih7pi87YzUoC0DbmuTm2se+/l7TpEu+hBuy/gq
VPtF2M6eRNjXWWfTEl/jpdvnOFQanvi2PBR5JjaKvpIYnqPsUZynmMh5R6s5+3A406blF5XYGvZ1
znvzqQFMib7nqxw4WKrpJfdj445PY7sY3wmEV9RKwUTQ1jD2d2h1wnSyHryOhA2gzqAXdg73bC+1
O86HatdysJca4XKNtq1mRKrIAkYQYwquBuGgI5ao/NEjIiZxcWcBAqQDZ6SLSWhOTnUlQj9Kt5lH
g0ZI1hxVz5NTH9MRtCp6HZgMgWRAJwHX42tWaNsc4o6dPDu1JGwNBMIFfuWfUBcWZIYBTh9OuCP2
OgsIJp7LW8wunfXKuShBG1GB/2ErtvkWzM+yJs84mq5pGl+ylQaT+AdXZzRtL48WanLXGbnqeUSW
PlRG3TrUBSxUDhhrPLDVO+Ez2YHnQoA1v7E0xhzY2Qen9sJMO/E/zfmq85fBB/WgjAcRUh1AYys2
U4wfPG4CzU7+qjZCdmU/TPACkDTzlkHcNoHCJmkTIHR8Zl4Ra/m2SantBbCMpmt3se2ecrN4AXRB
EgmyUW4t9MJBruESVVkSxHxV6rH3NHaCfkFM3lJsGBqcLC6uHKiLYsDZ4p9c9Pw5ysVtiON9yipL
h2+hL8PZnN1/ua6F3vQx2V9VU36PS370C25LY+HZMjh/cTTvhmIMe007cwves+LcpPUvwyJUaWLv
qxrbHpm/GvlKybDrm+pHmp9QCwJjsFgH1fdp6mkUWv4ZBerOMuJPphub2HR4MtndsJEJBIBMVcQB
Ryy7mNcR6Jpw2ablTsCOSAYiNIxmW5fNt8+Q9jAszWVEKgFAfJNXBlNeli8tGhwF+cwz2m2SlFez
Qp2jeVsIF4fSLrcjrC7TKL5HnkBov/dtnGwGE3+tpe0Spjg8i6VQtzmic6NTsOrsornNwWdNrdXL
Q1ypi8hK4AvDQ4HUjtv/kgr7wUz0sDGqnTaRVlpOzLTcu8LVf3NrDdR7jgdqZ6Kt09EA6SDBcPhn
ABSH3jTepGz2josgeoLLfvWU9zfq/t4F9ZC13n5y7L0YimaDzzXoK7ZKcqrRJYoHi5tIkVRBlN1f
w3eM3B/cZfwMdv+vBhDKUwjvbp9941auQow6jBVLAw6k/wTLbI9CuWBfG0am4iZ2g8WKjg0jQLD+
YWWaiPw6ttHaR++SP+KwHuhtCuEMekYznObfuCiYwHyrRyhib06aUk7x/BLpXkDojOqCSpQBQCF9
Mg7XRD6e0xraLbc6qjr9sRKT9Kd2kyR35LVvPABQlZeDoASv28tjKdUexMylMiLW0g1DVRntqobn
kymdEw/fRxfImKTFi4GlMdn6pRc8zULf1Zr3NujNF1pBWbG3gGQWaX9StJe6bra2G+/s2Xnsxiy0
l+mQk39G3t52Tuq7lhxulJ/6CWrpppz/2UYXWtHfbGKMGvJ9WvhXmXb7tLN3o6vuncR/rslOrNBL
duD5pqgIgXOL2jhEqHuDfChQLsAWKYxAKfeV2HpG5HeFw9ADPpW7ZNy+2cXAQDJG6HJn92nSYqR9
0xZoLUVsXwwsBObncREfI/kgeHuseyAeCb+fUElE2wzIbF719EA16RbkTZKB2Z7jvna2Q0pBW7Bp
C0V8lzChbLWFbxfalT/DLRz3lWS9kZFaLFNkOEhv6+8OPSSTtK2N1wCLlWHDgrU7I4gaqNyjfrTt
aG3q5Aab+DXOSAPJvx26915GpPj4J2JnU/h3EabTJi63qnDfE+rPkjuo4USp+zdITjgS9CPEanKt
kp1v6wAlGnwM5FqnhDWU8dOEgqZ3SY3R3EcEw4ikU5S87c5W46ZhLmyAhddWnIjtI3/Wsr/Gijho
/cNY45WSV91uCHlnopVUp254yr30aQVZxhLtT8yBh7ceiVWCH3Lo0qvex8+Wha6F87xvwWI6ufcL
vwilPlMyglIkU0w0G1am/5FN9hovdrrtm3qGz9HWMELGr3FY+V/sv9ivuejKelwWT6lXQgIyGGaV
mzihQoq6Ot93MbxczQ51lgsICE2K0ISVNN6LgOViciXI5Fws6q6I1D+JDWDjTNW91NLHmhQYnNzm
W4waoS+VDJSB3Gpm7AvlJZBtF288nX6ZJOwNyp5/lVUB/bCJ5WCjB5Pr6CVTvTUVkJOabHHAKLBU
c3qJlLW35baro/vPabw7t9f/0F5BfksE8IIp5+k1byLdOIsOEUOl33o/fo2a8qZP3nNOLqaAX0ce
7HHSeEB12PHDaUamVdn3WQ4rbKnIuGjd8uIhW9xUtUpRxzOnB60aN/IfWvJ489Yy/lo1X/+EI12g
4yefSihMBU6duWXzWMzMfxszBeZaAF7qaTzhDRL2ho4FWL/jaSz0Wqw7ubsHaGqx5ReMM2ey90zO
SSGgP2KW2TroTY3KHPFsVXwdIhCNpvl2CzTuWiJDwySYSS9oKPPY2drk68RO90dOGSVTQwFkTXF2
YhU3GeOuFpGNJnmg0B2bm5O/ugCZQ4y9PPA4j8ak7jbuqJsbDe6iPXvvfiw1BIMk7ormMtciC0kl
bwHmjQESDsmjJ2IPp7PPyuZpi4czC7ZKN/Z+WVDOz8DYE1YdoYym0Mzl27pKNhddkOSwfExMwfeI
4285f1m9fg9GvDzYI52yPWa/aRKvVoyh36cXFupa0JbZZ8n4BegxkXtUuvNif+lzczT15v6/RRyB
bkSw2QIxMjv89LM1gRIhZaaDGMXb3MzXoiG6OiXfOZgdmEeE/TYQGwODwOLNonXfFdr8yPrnTGev
S19lFN//91+wMc6DSTtbcXGqnOKrj8cnyNGXKgNcPTOqS+OVy6utUgeBZidtvJsWNbuW7VnANOFe
6fZf3csPHnOHPoe4tH5TU2Sf8bmAX1bDvjHH2wT3iJmteHEx+/Db5B0awnrtIYpuOiM34dRYlG6a
c6gqMlgokjYWQ7uNLsUPzKSXdV4XOAIgXsqytu+af2q0iQxHAH7MUUyltnn2xPxolC/61C0B4Nlt
W3k/ekSvm/sPhqa/5+6E2RjbBRlvSIS64uT2WHdwy8M8ZC3qoDEY9aELUvJr5gGr+9A/qaGGSODb
cFz7nh3rNeuxQqYNN3bNvEQx54XWebSqiNJgftdKEkHyyZjYtCZXO6rWSiQPIxExKkH5V+jlL0hu
craK6a9yvmtD1MFor0R4s/vnWjuH2VvN+qOVGTnm7HdZ6nxKxM4oBRD16qaGiCzhFHDN75kop8wE
m1qhSfC1Ij7l967DUrPPQYyZWb2V8SmtEIAgEPGDHMi7ihFn6QOpcWb5yPJJAbmyPuOMa6Bunc0w
sVi0NQvgpQwHSaEc8QAomOOTMU2tZ479V1b96nkNRq1g8FDhCg4U3jvWJ7jr51NV2Oo8s7DwTI3E
T9FOZA9X4SwERuT+zWV/EI7cYgPPAVmbcJxIJd0ONsc6mKkgM9R77VO8mVGHeZ8I0SifvwrbfmVv
jnto+KEOmTbLd8MumK5HkURW+t+6/qsnA9tyfTF3EYHCga68w5gDxbJBigXKolVX1ZdXOm8d3mXY
HcPBnKkskH2SdbiY96A3uRBe3Kbd5o+pjf1OWTxiRFLwYHypsuRjSPs333ocWk5Mp7hJGaMPGQYs
wHZGOVUWED5aBElg+FhPP7iazUykVftiyd5VJ05aypyduTKecdbzxOBcOmWQvBeb9/X6/8GUG2Mq
7KDEGd8nbIT18st26N8zE6qcn/FMniVyD4fBDFSRhz6yV//UvWCgKzM6mtqSj7iWk2Qka9INVZef
lwmBKyIAzZ4+J7yVo99fu8Q7Rbo62mD1NNd6sKFaijg/pFr57utArhx3PIoJxwdAgmz8Mjq8MEO1
eravSb+aSwgz3XRmFy7CI7VVB2FSYLYlMu4zhQRVGixDmuGTp+S4LXr5VEYOOkcyjmyfFnaIPhKf
ZG8EKfGmI9w58I2MOCrv4CjrQZYzN7hm3Rqefd38M3rah93Px3F4rAvtOtW4OzLnOSm0b4mmTLNf
B4MBhCl+IkwCozPs3Ih1fIT6epqYeKqGzWyDv4EawpxeU6G/ZN5yMaLlCT/VJcGYuKIT0a5kfNT1
0h1aSHO1jqJYy2hUy9o6jC75gxq3e8uhPtF2j3BGYH8xB6t1TmOm6k5qPeFq+Za5/SQ9FLbY8YE5
N/mxzNcYdhSLJA/+OCmb+Xjpx7Ceujenau91H/yy51Q3US3vQ3LtCuepoErEd6GZXCtuAQqMV6RK
E49+Gv+zRIl9NxHYyEZnDxAIy5LQnkXOAhlADCPT9kbbg6oMbBsFRxzqUX6EXN6joIpYKzV3eiFe
4UHf1n9S4b5pIHnZdjL9cJ4dnyyLXrxh19pGdvI9mcNnWWbI6ky5czU0JOOohUYGl7gaL36R/2mc
+00BGBgaW0i2tx/89xriAqtm1T3GiCmJGzDILxoHzqhofZ9pkp7jRjta3XDvjfq1M7PjHE90HsV3
Q8FA2vdDZKB97botrOmUiRSgwAK6XoBmPjQVZydDsiodX7Si+jH5ZPHW21G0MMPCUM6h9Wyl3b1p
SkA26zXt2UNOw9WfCD9nPwDU3TZocEz94KnHtNOijVnovywgTj5R5xrSGy/OnpxU/VBvMEZa/tab
vKXwyvWb2VAgzQOu6TKlu8q/xyG+jp74gQwnw6pT6Kd6+kSEAgoEIi0XhdO4hULDwLro7muut1SV
36Kn5IryRzgxu75jmCWWSxWBsMurc9Xc0gWGNwYodDZZ8qIsLsLW+lm/R700/vlp9FVG2RGi0I9r
mNifaEYmo9HAtQmsMguUN7MPReJt+iKegqFOEL9Su/Iglv88d5vaMCH4uKxourWWc+IDvcN1ezSH
uNykfURpNU67wdRDbvE9im4S0QB6EG3EzdwKwNcmGR4x8ybJB58Aue5j67O1uo1ZY5cBmGkzxPKv
9npJu76kUjdQiMvrBP5xwwg8LrpyX2qYEMwRlmdn2/Ru9v0kmz+BmwxXrXEzJnZnMMTIDTN3rVaz
OrHMaQMx4oZ6gUFg2d9MN/+bbEwPAn/wpmuGEJM3OQC5P22o9c4D4ll2dBfDmS5GFuHnNe1HM2F2
POijg56Bzyc3ojQYnO4+Z8Y+4K6pe7RvWgnhREW887WnX+Dcg02ZVlhK7V2iAVyOhO4savi9FF5s
tpH4uLof+IpPoRxBZTU9OkSjpneZZi2cB1qOaYy+G2sqtswCUuGU2wrA7GayizUyjM2HpZaegSk6
N4seG3Z302JFJ+lKHmlw/K1f+2BViee2WxAdxjVu5YOdNF8GKdCEp3RzGH/iIofSD7mv0WwEBCO6
h9HEr1mQSplSonhu/h0X2mPV8ygqmTIjaSvqzmJsfe+m9RB2rVWufFTmcg6ws/Su8LKHsYfclNmK
UZf1QkqVvu/T0du1+rKiNWiv5ml47V3LCGAXq63Livlsri4IW3OOFdFrp77QvX1cDHfJUtv7hOS8
wBWwB5RFHhnzvo1fHLE20CCRqhu6rAORH0LdthES6zrJt636nOXqTBioD/yav0krtOMEHD+G3Ehl
F4+MTj6XSv8efGvgJOHPiPkALsXYqo6izkrcR09EJNwuxEXJbHVjT0AbgIyyi0JdzrBzMpx0Uzjx
b8aCNfAqHNcxcz3dn+5sn2W2yZbD589Kp/2KJho3hdCWEquI3F/h3Vjx8829wYch70If0o1WWPvC
JEhSw94auFbx6bTRGzpcLLzxsk9p0PczwYCMEkgNaOoG9V5yb/orj7ejsyJm685he1c/Mbkytn07
/0Kk58xk96wz7eVtJf+l9oD1C3WxFcl1iIz+0LqdVFkeUqnWWMsK1p3DuQtedJ4AW/eAQgJIu396
gU9Dla/mbEOohtk+kEq+jZa7LDK0fafNp7bSEW5J2KRQV4JJnoaewqdMaLq0tn5CV4qsDZeZ4kIE
MTS+NjihOCEGypYVsEBdjbfR2UtDHsm83NSaTbL2RCta4slJoLkkrFIRh1NSlaW+BQLKf74Cqi0D
FX7+PiLYxzsi3h32xxZ8Az9OtdCcAc2QNso21kLlYk10KVB/AyOiKQLtbeMFcCfnWNbRhanQVaDT
rhc33jw4AwmHXSG/umg+GXpydsxkV+js8832scLTFpneRa3WH/5yMaxTBOZudr/KXZ0u4ThhqKQ3
3c7hRDQJ60KpeCIXSBvuk6GF/y6LhwoFGmuSE8kvDVowbD2JFGEmnBu2+m8v7f4oDz/8NPvGT7Cx
MSmmKWuLlPXYMEtevv7P5bWR4pef+h6xX7nUmOsZtekGHqMC1aLbQ7WxMX2OyD8gAzwoVKebDq4x
grPwv99NhfhhqKYCjJdxxwasiVmwFw0voo2d0IGttejjiWxb3FgIMpf1cCqJX6lK8Yp29FuvSJuK
U/PoNNmXF+sZA7gPwoAPQpWXSFu2uta8IChbKa8IL9qrMs1wkct7Jvt3q1EhaZw1XlZ6c9ptdMzT
c0MuZlhOGUC47FQwROQ2GD/dONlHuAYMi6FSP2K7hXUeeGzpN0OR4DDCZxTQNvgxZl3nuShTJ7Bd
8jsXPWgV7uSKW0W0zbOxjPioiNhIPZssr2l8aNs9oMmFP54fq0E+y7J4tQzEidr6Bo4minbOXxgF
JY/e9CtfiINr0XTitMwelzJ/7DrjLbKWg2erh0XUWtAbAON1LmCDkBgGRTQBWeCMfEmhd2+z82MM
PUmKnfvS1gmCnJx9i+VrUCrMc8Q9FwEXjJip9m1/Gcr0Hso2x2o8X7sp1Nv8GXJfwkvLn9qxP6ku
OjMsQrnw5suE8gCvjZ26b/b4WS/pvelUZ81SL3VZXowYCzewYjL6eDNG6E2uO3xZZv8J24fej9Aq
DgV/O3tMizQvXdg2dg+tPrEop6iF6+Gu2zRNQfIW1Apll+DjJaFyUPeLZXSbONMh2h483xYkbiYd
pBGq4zSiiJ2uC7VvoH1aOYVehbeEEXmQJxPSfu5sp4Yf7E3RR+YBLBSPJJFw5C5+Sd1azIH3UVrM
4rMUCla8pmynM3NwLu51xabSwEYfy26P6VwbPWUVj+lyIhEym07Kdx+x6vwJVYNKn3/A0eDzdqHE
sp5jnYM6tjcPRPJYgTVnKSYVl7xL9ZoNZHZ166dpk5IbNEq+AWxjp8IDAIoxLU/VjLh43PoFd/Zn
38ckVqQocSIofYDllm0WbSGjelsMnkSLFN6hrbOrTQm+E563r+YEqD8TpaWjRypQqapLzu2fgagK
gOBNITgKZiA7L47uJk07jS4RGosrbk2FB9pgNZl8yra9pwyWAYIyLubUOxkjKzxObo5GZ2/YxauT
oQscswegMmQU1A/vZakJetcab1zto51w6cNiHIp+N9ykbjVbozNlkDWq2MXz8oni+aUoC1K/BuOn
8FghgkTlUxe8MSOZErnn7IcaWNNoJWRMNG+AYNC14do7l1hCUO9qR+67/VIq7oE464KBowsTGPNh
SMYERv9gU91ajL1IrSf42d5Vpo40YP5SHkPaNfCOBCo0RGb9YKZLqCS5J0livGYWYQO8KTeGVV/c
sHttIg4Kr+/A0OpYma46WmJ4750sO0xExoBZVyEqm3M8eg37QET63cCSRYBgHiXjRCzrZE2Y+LhL
4wOa97uyLg7UbkrHnKmH0p69Psdol1E+1Kd2nh+8ek0A9EHzDckjhr11ghy9LM3OX8SfXY84Luw1
9Wmp943WEJ/rvRvlfdxyCY0V06dG595A6XICiX7Nyc0rhtIEaYjOpFA8IjQipCDasfQ186tG+N1c
ldsFUhK9a/vozuIc2xxDbjgjeA90cM6j95oT9UtVgKyC1JovA0FTKkHmu/H4p3qXSAtafTjKr57R
X8ex3bgDfwuA9jwQrk7so3PhqcrYqzGHwPHwuDRC3XCeUPcbw+NA2CpwxWpbR/H71OdPvpGeEWOd
l4yqK1mz8AxiXMGfo1DhmkEyypAxvs61QROZMUIhA+tnGExs0HgAWG07MVpMYABGNz+7iwOWXt01
dfI4egWuwPZN4fUisJg84KqSiGscxph+9wm75lObtwr5c4CXyhkb3oGGB2Pn6vj+XPTeb5nIQ9/x
L1ThlziTh6VLIPvn9jld05sMjUk5/qLoBDKXEzuirvjvy4j8fZbiBVcCNbtTXZfY+OvZWWySufhk
tgGIabybG5NohxqPTTqqt8gzz6jynHINzpwE70IhntxYIHpl4DHKM3w4mHEMs6k4u0vCQDBIrRh+
Ynpy7fmMjzzdDBJTQS405HkZVJ/4nbQYUn2K05iP+J3UOwvB+7nRvtG80ZWgSvLfB5zpie8/IbP6
Glv3p0ZPtPjWv/gjNWimtZm5m9Jxn5oGxLxp7wzyJtCegmPkOnANMMJT+51ywCMYT89OPnpbdOLR
Bl6TcSi0KqOSQrYSh1n2LhVXZmr4L7FTU1J1e7vlfCXSgDra6v8NpfemHJOCJzV0akmHIFD0oBJ7
Rt+23z5req23wtZSj/0w/bIQueoAYpplPhA9worDrFlOq4NtTE+ZbEpOGpoAa3bPJDVWlFExtlV+
j4WaRheGSwzNjkLgktuSfKPqo6T6n3zF2TrjBtf2ZYJTxXNa3odMcchoNUFzdMwJcySr865tru8x
22YB4MJ8W4k+PTUss0c6qoMe188EnZjU5cQOM52wwjHltPaI+jIGow2UzngQgWHI9/5UlhVKwaZ+
MvPqLooj1siAdrLBrUjs0ELGsG0oZNlsom/fRZmV1QCRAZMmFMHVtZY+cIrYXoUtzl0leapwFdcU
YSUeU2JHdkt1sf36c6pHLIU61foiqiPzUfa1HjRcn81w0TbGdpY8VGUX/3N69NkRbL7ALx56RbxK
HaMtxHvPWtr2MMW1lPG5fNI1D+CGMlerPEkhT1xjPCwMOhjuu3TT5t3nMHDEVpKDybAoZ6vOrFgP
ud/KJW7Qse8axcuMNUftjUH/wTi9PmUGSTUJgQTYLsF/hIcxUQRsRoEorJOepm822Ee2ygYvM+d6
09BjB5HpbOhhD4U+/vLkh6gRPwrhgxoq2FnQLsZLLk+xxk6b3PIUF01GigPWam5+AERogHtxZStz
4CFRYfwgwIntNTqbmlI4UvdT2Wo7J3aLYGUO7vTWaa8d7OCgR0q1E1m/r1IvDqeulyGRPDjs1d1Y
+LcuFUmIJrwllWYr7KqDGegtYYN0P8cyeGzNTdFkyEBE8pL6ltxmpR4SaMm+QtNR4UiF0tojy1cb
pwj1wdJuK4Zofgl7gWJLg+DhMk9k6oXqp3nJ6fjPHC67xM6fNQjIe6Gvtp2l1x5bO4JdJ1KmTVi1
rPqF0Oj5nCod0zcRQlupWlxwmTMSK861kLpVQ9dnfcthHLaeadU0gzLZWgmraT3KLiz+Km98pIAn
iC62/zXlUm7LIcYfkognIyF3t2u5DTCmQDXue+TwVo3CLl/ob7wYolxzX4qa7TBpVXFEccdqjlSR
QrvjcK83sz/DTFt7u2i+t0rWyxlLnRP1QL21O/DCBiI0t0hfBosBBjJ4OwRkI8K4i92gEAOrVQGq
zNCOlFbBBIUncNuufEeq2DNahRI1JBbCvy5B+zIv2zH5mJCan6QA+Eu9vcmIyd1GZF2f0V8zxZA5
HYdvfiVmJTa2NX+keVUEzJ1IltRnrC1zdXa0sBNNsi/znks4tqMtiL4MLlaSv+KQY8NhSrKpI9lf
Jg9EBdLEKNt2NQwlgB70ER3GHha0zYNDaEpQC3LvFRbno9ZCfFUsC189tewG17jTlrz448m0g6tj
fWUTsYBxqcZrVMqftOkZHSX8acOoGGgbE7sePzb/90vkPgW+IAiDwKmuhdDkU64erLiZb7Hybr75
0U5/CggpaXUr0VSqG359DZ/viyV0tOKcxpdBJcUR7isjZaJSt7XbpWeLcSuSgxQadlSpN8MtHuNk
EJuGr7URtdLu//sBHX1+TCT0Mey3AfJw55XVUb2Fj9VcWX8zpFM2l0K1nEp4vZdhsewHAx8ysCl5
07PlU2sX5+JmOXLCXEwbHL8EaK0/LJmbIZWtdmVkPc8EjbrQV9CZqeW9XegTRyIiXzTGDY7y+i//
AaF289OuBaMdddh+vYXIE5e4QwZqv6Mr7iN8E4/96B9B6853TQT2qmxvFGQI9AfHeNUaNzr890tp
GmoPupfnYb9YR11wyBgmgHYq9c7dZXarDrOTC8aj9lWfpSJYs56uAwl9m7Lr60s5k5sXWf4R1RC6
VewtH508+zAd3bUtYFedBbale5eKIN2Dy3HAyJAqfBRrYjFMncBW5nBGe2zzdCs/WgW6BiBJfycW
69G3bO0al5jgqmmSBPSOK4wxFuwcPP3qVxF4BDO6JUSLfkiZ62GdDXVYpPTILRHBL3U0PRMAXX7N
OkL5wcOUZJAbfadDoz4xNR3YfyUEO5lQB8qM+Bhg5iB/NffBygr1mNfLi3AcqAU9pzUeBsHB1UzZ
1obMuasMZDek4iK1m2CHkG29midz6r3M3SGqqu4zPxv2vpZBPiNGh1Kv8O/7lV/IygT7aoWyye9c
fw9C7Kmyuha9nIcis55UKBsTnRny9S3OgYqF+CQh/MfWT69VpAgaUX43/v/P4qL1jxQd//v3ppkv
x9LhEUlIYX7OCyzdpp637yMzTSm67J/PdnjoNsgKvLMECbPlsb7CZZr+sDjIS8Dg5k8V4oftqDrY
3NGSAt9IrL3v9ESvNQwLwdLMWTIdaX24GxkMcPIjYlt5oyMwnVeRcKxNrMmLxHj3IgSlKdtruk9C
utv/4+zMduNGumz9Ln1PIDhEkLzoG+U8Z2qWbwi5yuY8z3z681F/n9NluWABB6VKKF1GKcUhuGPv
tb6VNldMK8WOu14ghnksvSYnUqWg4TRzgv3ocfBtm59EvsqU88sUbn4TFbBRSw5oTfOCv1OjiwBJ
u9LYRRG3RJfWHei1WqbHPLv39slskxrCcxTX/Pc8ABbfhsnCG0igs2v2lD0IGV+L9hEPmoN038tg
ANDdyPDRo0toIUFhWtVnS68lbhPPu9Rz1nQ1eGsX2hL9Ij27QABfBZVo14NI7BMeYAJC9QmfW5zC
doUBUdIA4ttYqR+BnxxwII5b20z7Z2eASlWM1gjyeOqfpdTeQMPCuBu7cAelrFo67AfINyPQVFfN
i9vr2qpE1LxxYi99QUCpYgs5oxishSkreVdGsFliy8VhYrjbwjVvcra7GEmebfyO3UftdiNRVEaL
JWGEkdETwMsfHboaxGE0wm+MOo2cdY8pDiF0S2ZC/t4oGa/3SbNrzDJaf5yeePgrNYfgaoTptc69
+mwkGvEGvhIP5GbaS62KcwKmT76NJA0EWonvA57TSFG6ZXLvT8fRKkgv1Ayk4sOzi/HpIWsZo/h4
k7eDRSfF1uJhSQMf02DvXeoh7tZeprno7xzQDX1Sr1pfortqtfRmVP1hQPHMdiRjJkh8mMXjaAif
fPhx90S0D2CVjXfqIu1JD/l8tl7tIiG0zWAlDqeH7Yw3fiuLJZhMnQn5/zWACsVlJh3nUAezN7Mw
HoSNnGWq6y2AJ7yjrVKbgSb9znRRHqId00evx/eL3sgFIr0d/enJxXO+EWqwD/QNunUVU38X2DIS
xyQWmtyJyarDk7KyV6+LzQc5EmUVaThdPddIj6VTZMdhWE9FsJIdAN7mYjyxLayT46TMYeNrnbvP
HMvFhZ41kBj64Sq9Ak+FUrD62CIjilxWXs3aMm9jKwRZtx7zBvKPMWNClS0Nv0RAihQoGHiuSddY
SUGrwWNKjaRmzM9xaTygr483H6anIkOtY7n0rGaYTtfY9SUAxZUbBs00zEyBOVabjmAMjLb67Cpl
lNlMNkp8i0sgTwh1cP1iI/EzM1VV15nsuVZ6x8Ft6AEQw6iB2woiHj3F3lCTPMJVsdlcl8yiZzeS
auNLlkf2dhjpiE8t5aeVkPdsuxUQ0ooGBkpksbXV3E1LUQt1ZUd2UhTnq35mLBhsxhbK1t39x1tU
TLsK3uRNymI42mnZnUh5C440IBeIPD1fNC9jJ8eTX5TzUfPEEXtOsi6NHPWD04dLo0ECo2UMb6wx
6HEUc4Zx+nabJGi7Ay6JFVCf4DnPIcikPsycNjT9Z2PQfnIh8kFnmYTvJ/0RLJdYj/T2bh6SR/BG
o/5MUNCuHMXGG1BwV4kdPwzhpRc5yO/ERp5JF7M8pqrLNpBA2TXUYOBA7EPwBIt4T0awf2J2/VD7
XFZGTI4dPZV+l1DoIFYk0nDqYqaCZbh2pMlK1IN5nSxi39w2iRcNSl5wzW36LFqJDLpv1mYlaSvp
1bDHGq6tmVhfvNnURavOXDMu/fnBWGrLelvRiBIyiF8cUh20YRpPdr5sdc3HFzIEaxa3Y1jM2Oly
4POxS8pb7wnMvH0Pr1gWvvvQCx5hxEkb950aLwUwOh5RdLPbHCqZ464FqSPLTmC7LGuuiSgHnFc1
70Zl5xfNbLZTwOHqpu++ACmoHHz53WiqXdj6m2q+yYPRCWmw1UT3Qgy+ps4O4OthZE51LuHmshXV
rD04sfukoB7SeraWsqMdnsRN/5i5Juik8H2qRf2CoBKdZwuALbVx+uQKpVg4HHJsxwhekmbTNbQU
rGHN72WePtg0+Ig9Hrso8TPbwndHhvXp47vQ4uTR5lBRET41VpgdBM2QJZKS9Bv1/wsNpePIpI9c
djh8skTw1tGpZan1Y8gGd442xfsBisdDm5HOrOyEpix66yaD3krj5kzKYcXjYXRh3UB+9gerObeF
Y5wHC6S3585GNXIKHgIW9amtmEBIcFQNTdo7RaTIvapHHCtZC0KoTluY4jpGiMhL38mwOKbee0+n
O3cb6CW2n5HiM6tjQkLOmA1HmuQHsMt15hekvwmUiE5hAOEtWBHiVKbJ2qB+gQKa5O//WU/nRbXx
82GXsSLflSG8N4k7ctXajnrAvQElwgyfU6lJhhPm1mKIt1Sj5e9HN4qAHzrn1iRBPM8bxCYIUejS
loB1ZimLm/8gHlJuzKlzlk5XA1HViZEJ0/Ixo1sP6d+k9IVqgDy4j48fL7rlYd4eHQbJiszgwhtp
lTH0fJsKZlZVq5tnvUAehavmbWyleBuR0S1sNLxJVcD1jT4eiJHc9Aj7rklgky3k9PUreMHncIyi
d8sJNqqKN7Pi6d6BZ0ByDrJwqK8PH++m2R05hPnjxzsY1EDj66eiqvq7qqpLttJZypyyYNoYZOVj
G2UsxjZ+sYCezM1uFEPCGTGluXPN5Cf6KbWCcE0FFaOmSx20WcWBdG3jqaK7bNE5PbqBmk59FItT
mShngZqiISy7jhnmJ/GjDMS1DR3rBwE/SzaymD9vrtLG96ilvUpbh2TkED9uOXjMZauKgzC/ZEgi
DgPCfSxVFfJwozp8fAfukiIhHIDX8ufEgeTmm4Jq9xPlnmYZPzHv/MUA1Lvy2PL2XuB4p0xvXgDo
iZkU5Z2GPmgY7OZyBRYtugAzsHdTXz+O8zsHIcCda9XdRsyoJVJ2/6YNmD9LY5ydEoSFR3YYvyQF
KCNAJ+XZaoInIJdsPjWI7YNm2a/OGD9RVmPnQpYSWkK7jTph5zSbFdJsi4/BPMCDsJZqtXdwgqS9
D/ruu5xFzaFVSbSMsTh8vMTzd5o1S4SQTq9Mt4G5PDGqsI1abmUmzKcq0cLlOAm5/eDta1ERLVME
7tskIpZpHMqdB3GTyaHLDZSmcotPRD9+bCD0hvlSXJQ5/P+pUjymbeIvRxEdzU4O9yP4ENHgaKxT
sFQibG5x0sTbyImijfB0JIdD/p5JRKIjxI6bE8qXnmHgnT5I620Yk2XchFBPPCKFS8PslmQaybdB
zxCk9e1NH3V57rgOGGk43dxwa9eYOfyLW4/+KVLdQjALvHy8pA77fxW5tDw77Udsu8SCZXp7g1pX
LhtHv3AFHilUx7MoY7p7JMh8Fwy6RUKfLo6hP36UplljA38gckWbYFlpwtijI0ln+j+d/nR8s9vq
izQRSaTfL5EOiMdsJXQSHaTk1Z7zhv6RJqL6jLTiuKJm9fRmOxZpd3Xny6AdmvtOJM291nrtRgud
nZ8Y3+Czb+066XZhlsUHxum3ZN7ohX6gMxDjtP3v21zkHRv44u+s2Nula70XfekupRrVwapi95I6
zD7hFsvdkDHdb9wixgjix6eP70TrUnyHklvUJDpWmyK2F1l0dNn73VNg/lXxUN2EeesuIVwAMdTb
Rw99/SFsMufq2TDFAiiLi1R7itFTpqzeWlb33sKxDk0Tmk8dGrSVwTRPZ4U4ZVFhLpMhcpZ/zsz4
nOhhmZap27pFtWlB/RBzKN8/jm5fTV4QSWAG0AadrbTavevqP2kIaNg+cDT++acZn8Oh+HG2KYga
pD4mTFl8CodqsQ6zgSAGLcNP8hf8+jvpxM1fOfmbdyHk+/uxd4NNYDXfigYBsjRhXo7dqioL/4Wp
hO9cJ8a6+6Ikuj60kr+KOEGj4CfuLpIk7BhuKW/FNMRzpfFFsJX6nE9ombbtSFtBgTFMW6hPKVt9
lPY2o4Fu4Tb6sefg7Nk5B0SxXSmKAe8krsnunvNlamuOnQnVtXgZ87w9jczwpoiHXDpY1SKFXICj
oNLWlpL6il25h8jlOiZCvnmqLJcFgUarMglwwVldvLNA8vnBEJIeXv4UNbMQiUh40TeasUg9gpH1
mmdProiuRVl29aKyPmhT4RJvV7sossyjZdjeszKrVZKrdZjS+zVp0KyoItdu7/U0XPFZtuVcJxdQ
nAssr+wRhFyntfAYm0QnS5drIwjEKTTGYt1HcF6rHL+mcBPCEsoOY76Odf7PVwvK7N/ufVrITMQd
aZlC6J8DNWMd1JFuYvQwlX42eaH15Lu0StpwPeDSw5lKidrCwrsYQOK2ohmpT7AmpZlTowTMlnSe
ynubNK2NV5TMGhNGg13JnrQuWfgKouqvDWhz1CAILv1keqnsaLrLiBFYthkDFrC5ak9p25zotDmP
vh7RYUZNqgAOY57OL23TZDtZVeEGZaH7VNfFA7iq9q8E/aRBcyw+11Okv6KCDjFclsl3AxGdAVql
k3MXwau10zjSZnAC41B3KbPqOSDPxWm20uEOX7EAXozGN+9ou7Ctrj1xH+lSvwxoLopqGTg1rMFc
HAAvQ3I1fG3vTIW278zRh4pDO7HvHUZfmuPuldaKXdqHPW6CdB6Qkde1CmtzWkJ8qO7x3lXLCYOE
6QkdlHnanJPGQAUT6qgaMLUm+dUQ9TFwwuJJbz39vqnUgnafs+tM9EKYLi7M7MIns9TKnWEECR28
Pf2cYUNmDvVPYPZbSCHWqvcZT7iaKHjuYwL0WTMeQnNASiECi+wBvkOe1F54Ejt3bCK2muNkB3Bq
zeHPV5j1OarKUqZp6bpi4ROutD6SAv+x/BWmqbcIziFIp+IRNrH+seFb1XC92GDg2G37amsCwsUY
SOBhDNL2rmGLtora0lu0pm+fc02eQph14Zi++hNCcGd6B6UxzllBoZ1uB+zrx7HRljBzmEMQDJM1
wrsMJJOkwmqPWvhi6p57xWFvtqXLAROzVR6SVmCFxrc6Alhh76HivGoSmnfnuDRfIMUzPvaD1Z+P
h5zXsDwZ/Tzb/f3f/2UbHI85JJeIQwF43RGf0k8FeT3Qh1EruiUQUN9yx73Wd3iULFtb9H7/6urI
VLyg7bGsgrcz0RKekcoeFOzmo82h3pZ629M3716CxB/R2AnrjIQ3WgoCrMAQGj8a/AOQKAFjDEsZ
cJplPRaPndoLUz1j6JgDp3nyhEJ/ipa0MvU1GDAN1OvVm8AqRUlxiwQ3u6bjVisDO3nHpAhVKiZe
oYztez98wyindp5L5PUEFfIcW8F+EFb2M9JbZ6kx8voiRPdj7f983EzTYK0Srs1h+1SksFGNdM+L
cywozORZn2oczH7+raznBKx5CyD71NslujgYrPMnNlr7/L0H8B6jnomchYJaQh/SyZ64YX/k0VtE
EWsE8hk5hbHou3XWZlAUGt25o2eKJ9b23EVhO8bSIS1or3qcNLUYJw6Y9BCPYGt22zdZ1eiwc3Kb
xo4sM50PSCH9LVRzFAXGsSRkK1E1LHMgj1aj3mHj7wBTeXQOmM6Z6cYNXWPj6c48hFLf88hsj7qR
LE2LiaAQKntmy3HVYr24eqYOWy07Yhyq79suPBds3Rd/vj71z/le1Cks84buCpRVAE7mYvEf92uM
0FFYvV8sLBF2x6Gzw10V45duYveQlSH2OStImV2DFgXEe8j9sT+2jf2e5BEs99CubnpShQsvj5k3
YpeA3N2rLerhL3Me/+2TEpA2F6xAYimufv2kzAgYd2AVxSUQDMBvAtpSwSJ1I/3Rs4v3ntnIsS0j
e0Vvw1zhxt1VxNBc3Ek8qEy1q7zvEto50TeMp0xz2pRJcemZX5R/vxXXHE/HMFj/HFMKS81hlf84
nl6KVc1r6nwRTiCVhCQUKLYNlinS3o8BTohFkeLj+uIszlXer3cLnTZpONSb/Ksbn1aZImusaoSX
wc8qN96UB+xLaX5AQmktwnNgyFpro0sKWCyA4LJpNHbWIN+gWYF7rTWD3gWmzS8+1O9LnwXTynUl
n8gStvWpvOuivKqMEbBGpJpda5ftKQaav/NpDq1GYkW2gd4OuyKJGuSv1q4f26cvPsFvxbFi+XWV
LqVhOg6Rrr+ejKYRMDLpTy6SCMujC/kaW5sH0YMfZSGp2uSWpPUZdzsaKDw2g+GF/ea2U8S9kC5m
fnGzyfk0fDpNLteFcJRtu7pjf7rZnBZFjJGE5KkE7SlQXbnJ4jbCp5XYb0kFGB8pzE5kYXqiDfoI
u1B/AQMLvTyy5CnWJnsPyPVFpV2yYw+j04qIg7UiVUYxLD/AZgiY57kQgGWtt6tGD73r0D3rMuhj
9tqmuaPgg3XHIFR6943MtJ9OeWpqK3gmvu11MgbwFXOCDRswDaZylByHvn0t5hbnx4trg31JlSTl
Gp7hfeXU7iqagmtC5+BsEqN1l4khfJ1MJI9a3faHj5b7x4sWNj8sJ/W2vVn7xy/O8+83ndIpaXjO
sh1iF/Tp8pexGeJsQqjgZ302Z02uzMGsnx1EQTuA7tMSB3Z3Z5SFe8xJO/fGIX0w5rGyE2Q0SV7Z
QwSWVwJyc/ST08bf//z5zN9vT6Urx3BgbpmOzWPt1+tQywpIVhNbghJ3wcmx89sk6nYVDCX82KFl
INFk/rIKnb/pWrVrZw727usKicgcPDQUslupltrESTvvkvuz6Z7y/eMFGjWK31Hk24+3Tf4cgkw0
DeT7RHf7977zVqUmz6MB+hzsNXcXFnTqUmsKz7awDxQnzpnu4ReXuv7bNlgp09AdAlJ1tnnO5zpQ
sV0S9CFChlnpngUiuiivdE89JOfoOuLL2np+TrJ57Z2hYe2IUaoP5vzXBn16x8D7iqWFPe2Q3L44
F78XqFRkwlYKtaSFk/9TlioIBqgFuM8XLdOEk6bVLtB0dMgm6TbcncZKC6zhyC057VyAVsuSlmeT
vYkUVhDhJcUxmMbp2PbCPKOmyYBihtaiUo51AmUkT/PYnk6Y7a0zKv0064AaTcO3qO2mlcICShsl
lPdDbWNdBUq8BAcCO8Ym+6th4vbn3/VfHu5KSpMKypQmmXGf00XLyrJqpizhwjbUggg8GtWNgS7N
sLULMu/10FbufVBC+0TneBgCLQAo8xqn5rINi/pIzJp57ocGb0SK0AUBC+mseuhc/vwxjd9PiW3Q
A6AYs/m0VHu/3h5pgGCJq3KOj8dIQu1APV6NzfPkMadKydPwx9y4MWDRb0mUsvHP46XNonRXxd4D
xRE9ojyH4u/Ekp4WjBtrnHYtJFrQxrxINmQ0cS3UGy7xK3/+8B/R5r+u6dzQ7HZM1nWqfevT2qOF
GkHg9Yj4na41qFkk4W07PDaubR0xOP2N4Qi8C4LGpCI6jx2/fsrCkpDuCFfnnz+L+ftNx4aA+S5P
O0vwTP98IGMrdnWrAd5UnVKk0nd54o7PvY/+wZWyB/KNxVHLk33t6Mml8x37ALf1WXguPdYoNI5x
6cib2+pARGz/b4A52k5l1Zw3HUwrQ0+AyZXt8SNvTkzcQ7mh3mDYHtOODV1gd+Fr0goy7kwoInEp
h2OaqjcgsvapLSqYs+gE14IcxLWf1IyI/j9+fZ6sXPPObGEQn2ovfGdxUlZpsqgM58c0SftEVLG3
ZcOsQ3exNHiIbrGuAEDc3NywSBYduhddMVXxWhlu8iJgol8VcxI4esoucB40OTKQl2/EOSWnmNbI
otZCkFLz2z7M7X0Ym+290pE3TiK1j6kjq22VoIb0a6OwV7DXV2ztA0t/t8m86EdxtNCS54h1rS86
gfbv9TGl8bzb/CjnKXt+vYtGPk4AEz5beC3gyKm4xKXtv2KjSo5mCkLf4em28SSkLE7dsDCK/BUM
U3MSU47GpE5IuArIU2iGKHx1uxo9kExOwdwuS0YXDwGobqlhU4wJgsQKEm75ZYeD1XgTTMSwfepz
xGJ1QcSZsWCRXZFCAsDfMw3UsT7RWqnu3jKcCEtpF/a51vxiT3iGDzaqFQ9WiisXeOuw9nvJots4
2dm3GnocoAIE6Rta7ZvP+JveiBp/7EyPxBh8andlXtdoI/XqFtpFsXVQ2/VtPbvf6kdTxPYuhmy2
NtpY7keICXYemG+F6amNiluyW8Y0ZS8WMIxkMriKgrjeyXTG4K6IrJ9WHMAAzIfb4WLp1bMbOh30
B3160LXCWuLlV5s/X8L/thQqm4c3nWOTprs1VxL/2D60Y0wAoyFg7RJRKQtP3bKu+ltkGPoyBDeb
WF7TySg2dTTE2EKJMLAG4wZJzXxyGNC1WbXHsurdD7DzITS714SgokPuINfrcWB9vKPhON39+XP/
S4Vj4w11HRyypmH/VtmC1cSM30JFNAEfV/gQzKFctGPtr2JRgGXkVGwzwJU7PZe7IIDyUNdMc2pg
tAuhKfcwv7Xn8xh33g/P6ZFyNCOJXpVBxjlmv0U0tgiaDPIYOtHYG8/EJ8Yog5qPq73BzHrQfSe+
MgPu54jZAXuA8c0Mk4kpRS33lYVz5c+/tPytmTqX8cISPF0Ntnwf/e1/nCxGR2NqhWA+XUE4dg+7
4RCSCHzXjX67qokK3DE+i06OR+vE6YPb0FlYdCv7nsmOWH5EzBRz4imknhB2PDx14lKjhdOT2hyy
ZztkLhqFvMHWvAD3HK6UyOPTJLFwNvgU7ZURV9GuH/TvVmDU9I/8mgilBRQA8t6DbT2kjEDA4e25
lstd2XUlSlO73oyjR95CJQwqEgg6bkBFqURAVJfT3Vy5KEhFfDW7LTIZ8aLRS6Lbhn8LUWf7xfX+
8XT89PR0DFiWjiUN6mPz045IdjXEGifLFioKTZ4gJCsIPYWbG9TBNcxoGva0AoC29/B3tLh9QPQT
kQPfZfdTOxl3o1+MW1frwltvYFvSUQezN4mxzlWRTROI/IX1SO7y2sr7/GAYMVKBrouenKqK1sJx
p0PXASVxSz3X4ZfpwTr3GT5/bGMwcrqr3ssMWMGus9Q9DN4f7eWqtPItasn3j3d9ZLgEnHrlIrXn
zI1K6FsCHvBvzY0jHyrXVzfbv9RLrk1/1XKVCZTW+LRIRC46R2biEAwI3kGO+9TmDc4MA3HCx9ss
L7Yy9Ntr6fas6pojVxr43J0qUrVStOK3WQeuLYGz/w2bslUJvNk58I9kl9i9Ovsy7i/+dKBjDJmA
CTy93Pzah6OPl6Ra5RGgNAT+w86fyG2JhI3Ex/zil9R/37tTnBsO0yFpW471eU/XeUplRWyi7yis
aRPESb9ToXodZf7GxfGf+8O2xvsw74alBSzo4Ctv2Hs2BBr83NMXtfTvgzYFA9rFzEClii3wc0Ny
0PIyZH1iD6AlG6qp/EGPgvBiTdjj6wChVWRWW2sYxSFIy7dCmqeOVeFVa4ejN7WvbTseKzVYPJVd
aym7kshWw0LwQOOQseVIfi6B53X/A6KQ8+2LhWq+IH69yxxdURhwIKVi2/OpRlUE2eGZHPHYtzC7
UWY5a8Dw92PZA8YNkuA8kpx8zkhs/s+L9Kse7GlRLgawUDgTiDYNQCrYF8M0qxd+025fIgqDacTb
0JSYDScXUOSh8S3g+8R0r1WU2Y8TeNgCON6DSEi5GTytPCtNf6u8Rt43BMrclW6VXNybRIr8QiWf
r5Vh6DhYpmZZN9zuiJpJa/VTvCzuIxkE/TnMs3GTaC9l0uU7H8r7IjZrRW1VtIsicxqQopq6xaTq
+mFDOD3j9i8WLfV7mc0QzZ6PJteDjRv014f0IFVVDMjG0AWDHAbBMaNNtT39D+1qgbFYicC2FlFm
AWWvcEixrNWHj6ySGlLoxhvx5La2hRNUlMF2jEC9z80IbWrCqzldEw2ctKZ3IWuR+p9czDBR6TGV
3YFMrPo/UZnIhim1NJIGc2rpw/++jGbWEwN6axkF3Jlp2r81EZO60saT0vSh89RE7EWx8LzZIZQm
MubeGbXQfzC75L7swUyTv4GxHdFQBJLvAFO8XCTIkDaa6QLE6nyXPrBzGtDtR7HdrETVmqvYcLBc
F0G2ZhtpnCB9sypQvdUhU8WxfJjAzxJ5C8zhi5XC/JeVgkGyoRBPmXT6Po9YHC3z0HKwHDqzqXI0
IxxqrdGdzXDoVp09Gje0R5AIVq3CNQcKpmj78qAVhDxonC5QTfq09UbcJlMMHLnpiU6z9ZVhDaA4
yZfFc+yKIz83XQZVUa/z0QhuNpQQWU3RpTZYClE2+w8EPUCRRBVd5zbMiAkqKpjUr3pdv/cQ5x6S
5B9HskB+rhDjhjDEFF8DimM3uSmn/h6ljv1WzvqRIHbtfVqEs9sz3nGZQbZE6r2vnLbe2+bdULdo
rM02IB2ntVd/XmXU748lnuIuH46nEtRU+WkDQt8ejhG5U4uyjzZBh9OrbrThXhKhfNA6GHuQ/+4/
/si3C6iioSLfKKmpLEL/pBVKJ9s7MS/CNy4DOARiVsKr7lg/C6RVsI8TtY4Z4N3pzLbvKh5e+7Kw
IdFG3qmMG/3OnDT30gk9Pw0Y9RfBlE7vNFX3JNYlz0aviW1DoN+d56TvhPUON3N+sWP1DdpnQMRG
/xyL4C80qdlFkgZA5CGjocRbkuBFKlJRo6XMnKeKFIc9+QfVKlB6vs36rkJT6vinPGy8u6QWm6TI
5/1z235jEhqeoYztikghYfMvmu5/seWnzfDb2u7qypYWRwJRj/p89XMT9jyjAffUY9VtcUCxH6uC
UTtV8KT80Dg5sZsdU4wAzpCLlTVp484ecrDqVtjLO8Fm1rCubdcDdC5LcztMS0xiUOmyTq11ovz+
Nkv9nQV7oIrHHDIVPhpNpzJgJLXFQx8v3QnM0CBa8ylTOJ6C1hV/mz3Z3UD+F24raBgoRE46E4CF
mo0EKUi1jdNY6SoxcAcUXalv6jLFej4MxX3N4aMfiLvJhyNC/sZWnzzGxfFERGNmQYhqoMsfGbvP
uTH9rUbmiv/BxrkhvHpptu5fpUs1FxWVdes9ZsKleRQ+GL+7tpvviBCiUBwARZlCMbIbRfbkdbl3
yskaQjj7XaWxAnkt5b2LRZHJ8QTre9zmshV0XokgZowLr6ZFX3JKZj8H4ED7jmxvWrtt5G5y5rSI
PuVsmjEWoRNZ2GgFPC/YUrgMq3BVw3m8Mgbq1ykxU/sYhm6KWg5iKS8qEKB/BfNovW6YUWFxf3ba
7HVsPP2EYTdkeFm3m5RVfKHoI17Ie0WjmRv8zypjL2Hps3g1EbDyKJltSshbAPXAcZziZZjo2b6d
YmiZtSjXXTHKzYAFYmOleng2snLLxeYezfklnCPaB4tLwUyycR9WsnvMtK0S+AoGEJmPTEi+2y09
L6vdti0VT///Xmqhv/55efmXAsw1+EfOT12Bqv9T1SviyojqTrGtTM0T6eOwQprEJoZlIDm1JgxL
Ru3wjNjukSxZoMkjGh6tLH/m1Fk3i6CZ5VRD2ZIyewp9c48oo/gOwIUoXiy00ntuDPjt867LKqwv
KoaP+duvBRjzEIaBNOcs9sf2p88eecNsEyjqRcoMdu1oXDRFNYtkqBSWbcTSrVNKzEHF3X3UDSNF
ex1ga8tc9FAKJwkPoJb8w2VGIAszfzvB8IjsPpy/0/xeY+XRk61RGMmpzAZY5p2NzGkYGWGn938+
Efq/lOauTUuZ0pzt7+9jNVS3Uqcby5kIwvHkmKO+8wKGwHgLgsXgOtmuyqzqRrNFQAOBQ4g5dteh
WDmno75v3di+mV0ZnQfmhgtiQiZmTXHgUKsQvDqzgir3vY2b+yDopjOa8OlRJWyvHEUcNP/ni4gC
80D2inmIYUDdNYj8sPDwVnnFD7Am2UGlpVoFWthupiD/aWPBvlbiXAmIi2WRYY4a/KM3Guk1mipW
eERRSGExBTi68Z0N83rSNPUmh+e+zYatLGtnbWoqggzRbTIR1dvQiEny6+tVYwHCYaqZXoiDNDG9
2dBEcePBoeppsUJvKrdAbtqV4dQowREu7urAwIOI9iBHDkpCVNhds8kxYdv7GpWjni7N0tUf7KVo
u/FBn78vu6xBAZIfi3RKeEoiAyGgM94TfZI9DCVwAOKu0JNp6RxgYa2IJ+lestnQxADiEKMjX7kV
FKBcs9jL5n8HDKLPhGyNxwTP/iINsxlQ7lariVi+Ja1F40Dj7zrhQd8gIxowQuikIpnT8A4t/q7r
JeKAMdDIwOiZaGhBCybQjp6sGqjnn6+239WqNtoE9oC2MNjyOs7nWycs86Q0oENZRtXt+gw+xWC+
lDDRl0mc+eUGe2K/Gd0y2ep2PDK+6ZJXfUZdNQbmyXygAxyDSLjLJYDoPuvT9xjto0C99JdfyUOC
8PCn5kDuiQrQV7ilWBQPdeGPhAAPyGJZZ5eABdptnYdPEgP7G+Ku4Y7RnDyT523cZFxc7fQMX2Ta
C0bHKEHmb4OymfZW4im4LoIWlYxI7qppyrv0XzegoIpNliqCt1U5sPIm4lKX9URIj+d+M+XszJwk
iHuyQCYu+r3Te+Y+x8aV3QnSmr4o3tzfelkcZpoKTO0QmcyD1F/3NAH4s6i1eWDnbf5Evzhda3ZX
ryRdL5osWX/UGxIQ87x7bUXVMakepuPHS5AHWLKCW2dcB+NaV/NrW107/yr0C18uQVX6pT+X1r72
L7Z+dvWzj+nyWiuYESxiAUQCCUetnPEBe3ejgnct0OA3AcFZyaaqfmIwPHipi40niBXtdc268rff
u7JFOp0V/TIqmWLNX0q/N4MHq5m/jI8vWz7E6SNf3fgYpo++9j9fU/XkeY+19TRUT6X1lCXPfOXW
Uzo+8xUlz5WGtwES2UumPfMFUeNOq9KuJyIJhqEL6eHmBvmGKKv/Q9iZLbdtbVv0i1CFvnkV0bGV
aEm27BdU4pyg73t8/R0bds5NrFNR1QyKop1EJEFg77XmGtP5Vpa4GxlsezP1IvEZzRlexg/LPqr8
bt9pscnAMItbVlXxVfxSLFMMlSJEjrddMTFInkgFZ5YOouRcnhfnpPEm6WeOA2jq9BIxXEbOVH/p
pQvpXMaZuMGuufab0OJczepGjR3p9i2qblOF1fDRthkkekQbg6LOY+M8tvVTx7J6e1p2bduTHQk1
7T2K+Bjg8d0HHiv3mL6EV/CevJhwXKC6lS/9UOpHNY8vErNVkJfN9hg3VvIY1zkeeEMJavUoUZA7
yQJ2d5Kmk0XqfAQrkXNeKCGcxDlFxRnZxTnHyU1IhH42W8LFL3F0aWQhjXCK6qpUV1BYKyQrBiqL
GwKmqxa30bz1waydnfyxNW/r9Gjlj435OE+PFYGT5mNePKG0eMrmp9oSSuan0nrKraehvCNzuXfl
XV+EyLcbVE9d7oVzl5e7WX/KnPugTOrZIa4jHzVqrMKCytWGcDwb7H4uZROxSAYXJEuOA4gu+V2V
cGTEYzcHTFiQV/rJqD5pu5TqE4osyGWfbOvOWYbTj2FS3brr+b2YheT8pyrj6YcK48lJSZl5svZj
Mjxq6ZPUP+oaiWCPTDyW6WM+3PL0MR1uKB7YHd9G/TqMV47NeO1zIQZyMFCZ80XfVcAkc86UB1He
ndPunKRnmsTVfJqrUzGfHKKBsg9s4e9dMvihcA0oFP/YSjq/zieUMeywLtGxdapJ/ZzUue1Ngzx7
C0Mcz+s6dreod3g5hfFMB50YMuH56+ZxJHhCJxiemoqC4+K8P7UfCADSrrp2TlfDIQXewi4O9YIE
u2m7J47d36Rx9FsFk3aywkYsIMcAEKnXb0nfHUwlt79kHQ0Mvpmpvw8iieetEhT9OthmyKY3/fH3
ZRbWidmfYpyXfg64+EG3mulxP1SM6T2mkx4Hg9qbD2v9trHSvHVaWzwxAMYMTP7d1Nviy7j03bEv
PzA+vF8/iyY7HjFTw82s0af55Qrfk/mL2bs+GJvxkuWZg2Fo83WBQ0tntq7yChZm61rmn6pbUk09
e3hyTlZSuJZyeVZN49U2jPzOuFtqsMHV8tHTm9GAdQzXawFQ/Igvj9Ti+oN7kyKua/9YPfObYwZX
cJHQ8Hi3xbWpBNdjuUD5GZMxGLaOu2SnvhaMr3i6zhhHXjbmExktwJOd+LOBGx0MB7VNayoHCj0T
gb8iVttSmeMa8u7UiiSBf1+nqO9voLSAKMsAeGDKwP61GZRZ28qOAtjRsIIQrk0GXIzYjsNRhpsD
l8a6rSNVONbI3ixXGeiSej3kgi0Nm0QiqfDNaMsumJVRhzYzkbcwl5fMwZ2urtFXwDWPQ7191H95
b9PhraVwhm+QTgI+6F8cA/SW4q3vtPKQyV3ELBr4QNsgF6HXCuL34G0eaLzOR2M4Vz00N7NdA6PV
8YGW1nqpbCnsMPEzcjMSszxzX/z3N/W9gYVfj4WJjoUaB/W7JsDGODQBk3DbkjFqXoF/E601dxkl
g2j29F7DjszW7xqZRBoyJHZTJzqLWa/SXrTXb3I6AnuMqOnVukl7F1RG6Bg21c5F/WCH974IyW/q
CNcFt+3dhPnLt6sk9Wrp4Hsmq7jEtjiQnR5nnpUbHZNpelc82NZW+p0yqNjRCJBipooZ/gkW6aaK
6zc2BdF8UtyhmZh7S4hk7ZzVuiq6KtowNgiRccKhkJSK7JXYcm5xSeB2Lhsr9B3pgU2W/ZkSDi1q
JVKeTT3T3GmlzaVKqUMUhlH5VsIW5YOP6H+c9xqWf+yGNKx1doX/fOFy2VA5xUd3oI49ncc6s4m6
HCi8yg9lqn3PMAv7jCUz3zN5RsSrtQvwWf/+S5j/4wqhcVFjBYSL6L3RqcDGZRdKKYAaiS+rhNZA
qA8HoxOpKU18gu1JSZotJnVDsv0YCfVx0mSvZEF8T4gb/gPSxKknfuTSy3AnZ3a4VIShnqqD/ntN
5sodU1/7KAonD3yR5PMSY1dau3J+BquNw3twuX42XqNT9kr69cI0c3Nz4pEgxZLZ9lWUS4ZmJFMC
SnJeMPmQtMxtwGs+2vYgP2mF5rxIbZM9aBjfmZLOohfLovHSa0593P9Ul4fMG6OHbKgwbVkR6YkM
hodcG7MwJk/EjRbNetwS6RLLTfvZYlxGKRNZJMxQo0uVT3hjrrMMaXGVyzbESOJ8MltzxZ5LYt2/
fyAMfLy/Zhv0amBCUPmw9F/L1NBox5GCUwP6DDPKFjtXW8f/tz9q9PFuaixbhYoJe+CRjEG0DEJj
cdyG4+SEixNy7gy+SqT4IDRrgRMFqybE2glmKnkNbFsYp2lI21NwccBdUO4rBWey3r4uzfmH5Pis
aSdjV07I3XTClYjS6KgpQoZyJJRnHRhzC4W7VglRNITxGNoRxWFC4YNFCzaNEKbA7AO9DwhtrK2A
BMUNKwwb+TRk3tVYwvR7NQF8JEXpiIbkGBnHbTl26ck2QJCezPakt6dpO7E9LG2hHI3npDinpCuN
5zm+FNoZYZT9oXa7aI1QvV3K7WJBZyEXFCpJeUXgSTJoeB98hPt64Je7ro1DkzsvFzbRP/znF7vq
s6ZZodDi2OyXRwf4y61VTgmuM0bDmKjKaKXcqZQzvFbbf/aT5ucjuPMkSvMLc6f1KTMLcrriIX3O
oj/0pC2v1FPL6/5IKor1HKsWN/IoP5l1+lVidufZJAfMTaxB/rSthua2ZLKELSuKe3NherF6wL74
hVm59qmurfZp7Z02TFIqwlYxt09xrN/lFZS37ojEUHs0CW7rv2dZsz0OqSQ/YYBIHiyn0b8yyFa4
TVXgFirZT23pttgutQ/9YeDFgtqCUJjroVUNryrY2itz2NY1swYLRIxu+mXnwHHAgAhvz/gtMxky
VRkxcDXSyB9254bCWO8DW/bhTiT5nwRqO09Z2eFYFMXqmpE7Rk8rA5M5sOh+UqtQvxcyedeMXlZS
QFRufzCH3IJJ6PQgGuAt9Kmq+QxBwi2bmN3Ntal+Ukrp87CZ5ffUbr7j9oUepka8JR8tHeV3TQZm
TGl7c6sxbMYadhPk35wuALQkvSwVonfI4JODOCO+LlS4iLQhhos+PQ4kCAEBSo/2KhStx8Y6MsRu
ZydGrZf+tPWnKjr1ygkge1udp/ncV+xamYV0i+yyzWcmfVFDwll2mdSL3Qu18XVTL6hpr2Ms1GFY
3zW1XMyE1l2agMxfreiq7kcnIjLpWjY3oFuS86CAP2lumXRFfXNLFfyIt7m5NdIVdbsG6Yomtm4m
wUJez9/ZNStXtBLnl1wxb+rJ1UyuWieOhX6J9iM9DuQocGW6xrxb5HR/Xa1MPrROX99Lgr8In16z
ZyI+1QdAfOrTZjRfGg2O17miltlcxvjiNBeLB9vFwGTsXPjSS/bF2aWWV3nXMotv/DQLDTP7NaHe
vC75je+XCAcyr6V5HfJbNoOtJE34WuW31LzGJlgVoTvWRdu4mruk7CbyLueDMl1V47pN12XXalw1
i1v2dSx+arEuqC2u5DAM1gWLtIpLuhZK6ssandEcnQtFKOrOdne2UgJpoSGcNDaN7BV3lfVpA/ov
HXPmjbWjMR4JPEq/4FNB+xI03LjmMuU3hg2EUO7WWqBrAbalj25RYsPzzwucJivc5iymHliz/2pR
X+RtMjJ1ZCdnWpLL2PaRwqZ8yYil2pXANSCojUEtMYMnRMJMXAotUbBFxAIEtRYksxBD1hJz1mmQ
Q1KThczB7yp/bX2N5FvX1Hxd8yFx/VBfgBwi8xk+WUAKu2UGbRoa2HaakCjiCrijgX8rTBNMmUJJ
81NY6BA+8sE4msmJObxKzxx/3iQgsmoLm6JSjqhRjhCv8+GYDsfYCRMienk5uHLBvgxho4Qrd9Qi
nKMArVFQcGfTgpgXUgtFSQASDvWybww+GSdQ8FKCoX1k8EJ4WZrP2NwPjX2ANu6FvKJNoSdhz84L
DOrE/nDPwoLuf3xwrDUNnd2WhUvyF/9Fq5iTLhFARwwMFejDCquELG2woLEL4QFprRvj6VTcdKaZ
6RI7EHMpjeFnemPpzYCle28tPeqbSNG9pfc0XcjYZbEw071c8spdNdG8gMx2kXo1cm2QPAuitgSf
ySMZD3WGNxgsw73JEFr4cSB/gMKFN9PewDwNGJrdauUl2PjAzpF0S6Kx5iLW6Wjpf2pKXQTFzdEP
qnNoZXo4QKAPCuyoXTFE91iIfpDUuHbuDrJQt6uRSAV0o9yryKDNGXET2lpvpoDCNp0Eitkjz4Yi
FlptDyhtw5NQhW2v36XQ/0gxkHjC/2B7iAoMSnfFtseMPdJ2kRaOe3CAOOXBLyUZEamZN2GCybw1
8xySZh23xvK0uqXuQmHRVqw9blG7Kbl9mZtFLBnI4T2UkHZEqssBUH2xMh58YMw6Cm1CJAgy5HON
3a1w9dYFE45jN4P1rrgAjIDMqnDhLFePPZJZ0LaL7szae9XnHN95T53AI8aWvpu2emyYCj7BlbfI
iw2ydISYcRdj7nxkfNyGULur2rzeAFvujYbXD0LDRmaoB4VV2bXSbWOyN/UG201TDyxPrAkppAsu
7tzTsnKHyp0qhipcTCFQZm0dZ+Khk8VR+L9WcawsfBAkGrsOy/WcaFE3m4R62W0JVTOEaok/4rR0
rdxDKx/oLI4zUr1u9sb9uPA5qvwmEB75rYS6XZSvUj50ili2B2QJZfxNUFqErae+qXi64jmWp0ye
BeZt8mSFFRRTrN7cCI27tsyzHRekJBboSncL3dVXl2TzYXA7AqBZv/G58ulGTJkdlCPVD4aJR/ng
TB9UB3YL4C8XcN3B+mMazFZT0VL/uUJt1qYowefiUotUpnh1OXlmNjx5jjrNm+a5DMk4SDCc2bLH
4AnLk17R3iTrHmPDiCJWX4W23WkO1oEtF8cZ61yQTzHLVEhiWNOTx/8/FMxDHCzrzbHe8vGtHPnP
vG3xWzu+KfGbtosMMPCnOwH1i1R8MfXP4/ZF6z7bulCkf7Z4HL2iZH11TkVyz9bXvngt1lcgtpb+
gvqexsFLEr9k8Yu9PTMEaFTP1i7b+pTMQtn8SdPvff7J0O+1RjoOoOOmLslcTk37OV8lojLq6D+Z
mVav5B6GHf69JywqWKPGITsUzDF/+vdb6f+o2GK8oo3uMPyqU/v6pYokTz1gzUhUvCrrUW8Y5doP
a0HeTF1g9alnDM7Lqn6WG5NEzcFQzm2bfe0cLtCEvGjuzApJVkBL9qQ2kSyTZ28r4BfXJqHsWKT4
VKCZd6qm+EYE4zyrRXpgXcr3sdhYijn5uTQW+b4/1fPjgwVzklTXxKGZYJNrIuHosuzUfl6XxXgY
2AUXUfaZhHXjTGjY3w+p4lYizH1rlYdJnVmHknDLoER86gbJfrFHclOLqeMaAjXNBSsbGn1Tvna4
uz84wa33ZQ16Jkzz0oLHNUBb7p8n+GKqUS53Gyd4a3OfEybN2urXI4GfaHGOpXLcHNYnQqxbfiiG
+usw6yTE0gWxbokKcWTdgnTbHW8sXqTp58oFF2Bq+axckE4uzr5yYfGS5WL9wrolWX6uW6bIZ90y
7PqxbmHpUrMBTsNxCbVGLFpQYYQZao7xvnSJ4p+LFjH/BoE1rVYf1iC0Jiu57IdawgAbee2Ivc5e
pccRENj1389S631JQqOWKEyCDEg5jMn8893MidYeQEM2ZGKBICkoqV56rLuX1X6acASCumvWt7Tb
MO5aUxATxgK52d7O+2HsCtogWT4fWvhsYWenM3NC+Mz6QtV/G1Tl0AD9dPWtHgOLFg9NT4YZ+T78
kRQCi/Xfp/bnu66LDjXgZG//A4IK/1zUlTCRLPV7p4K5P5LvYRNYfa742JhNXnHqvzkAmQ9ltnx2
4ux73RuZt2Vr9DzOKgka6Ua3wZjtUwzlhRa0+TSpWGDyTK5e1UrSz+Mk8ni7qnqVsYJe7e9mT32s
bp38G5nFv0XjWn5fhugyUYd/7XAW7MSNpsLTJTmbFTqpis13UF+VXm3vTl91fxpyKz/kOg6B3IBV
jsGu95qhbF7+/aODnvR+yYflBM+tzCfIFvSXz06myCgRZt8cZkVtKEfrFMostX5kKGKsvY0WgOO2
Jms/j6V8R7L9rnIhS9VjSBl1tOWvacv0oL/N/oL1ShOaZt9xfDtnICiwHJ9ELz3HoRtoXWCvQoUZ
ZLvmJBx3SQYr5BDRaCJee55Dow61Xf0cYgpkoHKrw3oOlzqcyN+exTGdw6EO4znU47DBOFgzdBkW
NV+VALDMvCsxAnUJlGaFYQnNCU46Pve+eDT49bpAA2jaBc4aqF1QmoGxBrkZpLumJBx2dUlo10JN
Ek5zyBTIMFMPYCZPrUMGips5XGshCisF88W1UMZf4UXEoTSFWhw6U6jEIdivBfNbHE6xeBAbAYp0
oQ0rYBtAoTGAxrs1U+xZUGQBuHuU2wQ6C60EGVX+PPpz4o8Je4kP2kLvESGUFU3u/bLpWIrq/Era
KgqrqKZWBdQ8YMOWy5wQgawcnhX6VxVU2pB0APvZtDIJ482WPtNjIEliTsvQwFp6ylrsN7lKdE1H
/fYbhMBzbwIySQZSz1ZrUx6T+KtDphBYyPXWrNNwobwTX5ON21FTO8mbPM98QAmhlO2gDIdIAXM3
yRAfoF6ajzbW61PbD9TFnCl/je3iu/hnopJ2oItkPWI2Ju6pYsc8yg6o2Ek/qUZDdC6FpaaU+7Ns
/qYI4HUx2MRkxFwItmQlNmaNta+xIf3BsMHwO53Sp7mUvieZsX2qc/5dfWzyJ8Cr0kdzuu9L/XAU
HG5H9Gex5Ow9kL9VgSziUQp7lHk7c3MKR2NNTgM+K1CA6bMBfVZOVr/tnO1LHacNVR7ADkQpT1jD
05z8IqxFrWZqIS6h9XOd9DB4DQhZkxGxkk+mq5FLpMsNWvRB+er9iC7oXE1nUov9PpT73c/2t987
4cNsmBDBoKZboPXWWD8sJd1OSWvbE5hA2C5LdsxSc/qElcsJlPqVeqB+JwVS+oBr837AD9u2g3lb
ZZiI2/qvAC4lXzY9n3MJxiHzGEXS1FezSb/jB7B9o9AqQrKh1KbO0IZZQZIpAPAySFfmMQoA1KIn
nWkiy3vMCVyxtgeIrSpMtN48ZqaRsvXanK9Dod/tzmk+GIFhOffuKgxhjquwrAPHVd+VhIe4Kvpq
0eLDvEVye4jha2IclVbXlluFOc0R+GYtrBCzrlLy4TBq7DsTk7jl/Q9qA+deWoKTIFrQVybLPG2T
1oLTqh03q8oKcmtMgUGMs2nigKGsfxzT7Q9yTAy/7a3hrM0Uy/dHozK/1XM/BOZA5lNtZl+wyK7H
sSZwvGkwpsJuPLf1FJ0HfQIAEmWzb5I7Tam/cEC7Uq972B9WctmfZMvHMl3az3XtLHUQN5Ls0cMw
yEBqjAuBxRWt0ZxaSA/ieX9uXbPGZVwocTeBIV5qkykLemGenXTKLbMjwKyrSdpRoiVPLcjtQ9xN
JHHgrn7anxvV2nlkPFfq/3oio2aABcEiEMMeyJFlrxvZXGkVXqc7Uq6HDMvBbPIHlrSkumyLl2VW
c5dLEpllmQDFrO65s439rWOi+5xoSvsEt5zou4Ug88KR/GFQxlCP6uFF0UgDnGqb6RrjP2lFLaXY
QL53ab6EsyNbD0xwam61TpSwDGWC/wlDX9MEgncIYm2oyX6AH28VJJxyETstmHWMeNOfy0hjP57R
5ipMTPy5RNSfoEaSdkdS3qiqsDUd1iZmn72Z82y5i0oReaSrDzaU22RuyS+93cVPlSapn3XnN90w
y9cSHnWcRlqY631ymkFenfZHVOJ/PmrK1uHqO7U/ZmKsEqhDOzT2sWm22at6RgQHdZjO8BfG8wj4
5VwCJScbZnMCokQe4P5l3wpmSfzJGdbjlrO6ggD3hWm7a5lkzNRGk0YnsY/ADOlrfiIlRIa2DP2Y
MObud9mh8dmv9m1NM0w6ZTXcbBYk+0/tWm6u3YKVMgtpoEmn6MyeGIOCo1GfHpIOI7cEl2SI1xdL
xknBfNnT4DDJapobgUBmX9PVZvtUs/2ctHo+gembT+x4fz5Sx2U+VQ4nMXtXbri82vs0NNvdHpXv
kt7rJ6zV6/3H80XPcHztXPaf9udX6k12OhBjom/4sNjvDk6xPqWMw5wUlfv4ajIIwZ3t7lgWyHOF
pnustdEpjyeiGjd5I8GggND7kIpn0/3ZhKCeQsGxtU90W6QiBCu+V7owkFZ+HPpp8yspBmFWGz3G
LJpwjKvhqtWkCFQRBWOZSxt90YUo6GaylgBK3mM7lf3VkdkG1bMcOsPM61G/bJHOG2eqg8CEW6e2
Pe4/jPKfwCuMo7yOuhLGulj+zwrR48X6tV2T8lWqYp8buf3WMRbXNul8LCV61uwos7h1zgxFZdPD
/tQGOOCyH8b0WzvbEJpbfUrcnSI+C7h8Tw+wEkleM0E1ztj8PNjiR9sh4abN9TkYl609D239xyiI
q5yZldcTSumZYjpn7mziaMr2sdOhftPXUYMpbXWsJWRtxxLUahP79cNgNgpeHKDqdqLFxwGDwQN9
qOZJJjI6Lbrpxkr6PxbwwE+tRrw4kMv+kpMJdoJw8EyTogfsZTEMW4HsynoJIK/GxrhMzCpw+B+G
m0rumk6a29WpspTCnCLOc1lbH7BmxTSuFKqUWszIYztu55ygsdNG+h8wkhX/YUYnQzzaD1isWdWu
2kalzPpiS2kVEiRqXG2pM656pWqnqp5ebWXYzpJhMWjLJu7AnNF2tvYASnuryRA31c9NWX5pTczn
yaDmlE8jtmCNjp10Sc5a3XcneZjqgw7gxoUhRwjpEFHzGmySU0iHYO1Sy6CgUrliAkVrsWa1rTcO
BSnqIyNdjREz1AFsbgCIj98bhhHVCsutl/WklYS1RcTw3KZmqm+Snsc3i4azciDkfNykxkuoOvmR
02M1nafmmFn0Q5mescIEmOTDpCsOoavdz8NIztcDdg0A98Z2WOy4E3eKZAjrsvyui+9CRhD9w1A3
VUgicP8YGyW50qws6KAk+Dvi7Hdr0f/DHIf+ddLNkZSGNfncpseo4dNYbWulqVZsPw5SGXXSwSjt
g8V34BjHTUasbCPSn3N4eFvdnSFVRptR3PCFj4araxUnxcF4yPLlNydNEiIq++QppoDupJJxaow5
+oQh46L0YHUVaTJ8SEvLbREg+nXdFtceyVy2N/kYWS2cdXuZD1KuVz6YqdZdrXqlhhtp1zwrj0o5
rhQ3p/84EpsxvcnA5wqHBeaRT4oW03fM9OhUxwwjAd3xloz5nnwkCE3R4/QZ5jvNJDHtUCV99Izt
5nc5z6zfjbgCGhwTXTw55PqJVBPdnuyLCvnTbRfi1pZE/tYMTv1H3+mkt1vJWxFNoxeZTEoWhnZQ
cXjwARN8UZYSQ0H/PTRk0J2zxpAp1GemZ8Ta983Um2d90bWjopHCVRMqEjDRap/HVLI4qdVPi4Id
tk4tHLZM9oSsN+OHvM/W8IPd8vtuLQGksgWGQWW//M57QQqVaQ8jqUwJVq1b0qkhb6nsyrAn7bSm
MTKeNch9B/5dklMdxgeA8lTEuQIyUNZrm2XfCEUdD+3kPNe9+k1mHvyDdfDuHvhn7dZhIQwnz9Q0
ajK/2uU2wCmRhf3swCqZAr9U3Eyj4mSLMGazd3td9Cw5z7C4QpOzfjqrKjGQmGgcY+kfgeB5K+WC
gzaxl98YwPUSarluXpCcl5IeBMgxKd1G+RQvAZEpMix6Fv1lWRN/lC4635TsDxhosBW0+QGYZOrJ
g/6H7URgWidRx28z2hiqitF7hvtRmJckVxjIcZjdbq2EQn2zHnB+b+HGBARFhrQO4NpkgW0y47X2
asCgweopTaCmNMCspHpLnILescEZCHQbbpZn9u2rEi3fi2aVQ6wC2kmPYJrPawXFdgZywKDa87+f
Ger7BTy/ockFVzMx1bGG/2cJrFa2weauUbIvgwIXWcU3qLYpk4GxW9EiMLQOF7/WfhmnquHCsPU3
vnNOkGgVXaKiiN/KxVEefK8zM/zRcGuPiZlYgQwM8ql01ldFZ0jWiBWy6pkvS25j0Sa3pmitD8wp
5rverU0hiOFrptlNSqT6Ly1ApSrgu+dWdWgWRX8hfXPT/kwdo3zONGKrrCrNr00qPY31d5ad+WU/
qArbaOLEldCc7empHf7Ml4oppN64LotCfhIzoRGl+m41iqMzq64l8pLA/DD6xryCVaeyW2gDUUkb
yGaQrvsEUawqX4lRk1+oM7OdYNT493V8SmwuI0pBJtIGXf45K0l0ofKHM6IY/mQSZPb7qVG8Zk3U
W9kTv6PJP9gSWmuzoJ65u5dWmr5AOg3qen3uy/wySFN9StR0+Uzwt8fUi/VazvlXyZCe0j6eXvaZ
vCn6k6zL/oNai6IYv279bJmhA8vSgVric37Xa7FjPZaIQjwonQf32tKEnF0pLG76wp1Q2fmr7k+S
L+v+IvlrGWySrxFEOpCJKGSxccjDElI/jgZvs4M8D2EmlXnILC9SsWh2IdVGAruTnpGeULNCe8N7
HZrZ0bLCmNWeFUbZUbJClNhhmh8zO+SGvriFzaoirOywscNepkobjnLI+pBvGLJ6CKuh04fMCkl9
aDnBWISOE0i7VDVIomCahJh7GndNSYCczVdNH7c06gcfiNUa+wONXMBv3tSu5IUusgMJdXhN4ry8
bH3j1lPQ7qrqAMHLbvlvmX6/H01oqZvf5OPykKQG0bK23v+xhhaRcR985Y13dwOcmRArTG4JVL4V
/RcqVq3FqxSvDtDJ9qrLVw3MoSxktVfMMU57jWRhiwEZFitXnDH5rmZ66Hu/BFbWkXt+bbpriwmm
OGFqS65Dd52664ofJrkunTDGSDDRk2uiX8bxkmH2ZOZ3vKw8LoQKQJIsRoiAWs8wx9bmp+QGaM8Z
KyDKJmEFRGt5+uEGZJli0t/YDYEz/bniiBFQISVdGAL7UmgsQwyBUiTcgMMMwStoLEJvg8riwhvK
aVi0ob2E5hJuhtCcHJeGluRRXY7yLqc9WcbR4tiejPbU2EzH4gQ95bjxdmXjGdG4KPAXXKThPMWX
Ib6YjVAXXyACNtul2mXbF3hDplhmCC3lVbUvE76c8jqU1668tphyyms9X6vyms9eShLMfE3na1GS
LnFN8PIRLDld7ekqFVeH1TGwYL4MqX7pWY5c6mJ+sbWLkjCxcenGS6yL40AKPY8LIcXi175o1nle
zwbv9HpmOgvT6PSXExIbJMIPiRkSGyThxfgh4+iIE/KHGXJm+0V22l9myO0vJ+TfzZD/dUL2c6AV
P82QOCFLeFS7EzKnstr+1wn5wwyJE1IhCq/5aYY0/5cZsttOzCzjhEQSiSSa8EPihMQdle1+SKxR
bfwPM+SGa8q+GLvSDcTbVbEvaORtXwP59553nbccwlK5D4+rCdOc//4d2ylF/1jM8BWzqCw61Bkx
vP4KngNzXg4w4ZpDWyY5UUKW+lyVTvKQLI11JsIlu+G+br0+TxquPQsJiypDy6MIeQd+pT9iBdcI
iGwIMtKo5ZGftsB6WorHysFIAOkk9qmQGpxxdeH3huk8rgl5WEMdd4y7cEWOHfKtmXrWz5a0YKgg
4/LqUHFv8ggj3BZPviwBBZKnunbNUko+b5YDkZBZ0A/WdXTU3t0oSBUQ/DJCwRngscWf/63YikGx
a7OhJ+hkcn9opS9julXsbWxR3mL2D50XLZ7UeT2j9CueZiEr951dFJFnWOYr+wA/0n1ahZbkU7ZC
EUwAogErajVBWgXVGMAWQ6sSdHQAlEDdlTnBMgYFo4RKUDmBzc1mV+cExhjEbKadAJRVrgalGrDX
Ff55z66YdwkAHKC4DpIkYE2XJQHj10UStKa/ce2HiLD56SCEl1/Z1cY+O4BY9gpGjukHyF7NbO+u
iP6wDQ1RqCSesBdiz4DI3DYkqmDsnMQR0DYi1hXVjgebGvbUlPkDomhJ+mzjN5n/AjKA9DmNTZLq
K46/5kC7gjkPxjxYumDaNXRUSIKuC+ZVaFyDfj8yu6EYQdYFmxGUa7AYQb6KB+lfileGOwhuC7RW
SGmDNQu2NgDngQAVT7aPBpuwNX9V/Jlu/OjXta+NvpYIwc9qLQ9lipegxotGT6qFsi8kxA4ORjih
jiziwSVQG2JD37rK5NJ2R5spBHEcRZ2XAf4j9nf1iExDU+Qtu4YOgqQPemPpfEf3SQORdD8xhJil
iWO6t0FSBWkcZJwsu9oxqKoAcMK4q6sC5g9n1uZKsI6BowRLFUhKsHEaqIE+BuSG2rtWlabpg1UF
yNklkdHN/4IzZFdlYr/zG5MkPB/b+S2L/ZkVQulng09dqYF2aXqp6eWcJaNQuotBIMt2OUq047GA
sR1eiR4WWiZXl4UK4sVNt4M4uYt8r7TzUs2TZo+kicLxxsxHfUbzWqidfUkl89J3VF91fEv1Zcdf
OEkc//8YO7OlzJEsW79KWd6rWvPQ1lUXkv6ZGQIiuJERBGiWa3DX9PTnE1XndGdmW9Uxk2FJQsAP
SO6+917rWyP3CbdEf1DcG9wtZKyxPByA5JM+xEop+oPtHPrln1e7HLhALU3OoeL24cZZtiv7ujTK
qu4QzAeTTPHuoDMNLA5Ldxi5Rwos5gflE8CxZ6X1Mdb5e1dhNNs3AhIjqSfbpWd7+Jhcmtoht0jb
XUDdzW1SbBcxK8i/ubRhu2gV/JsV+08SQgTtGOFsj0XKooT4g7KiWOpZ6xdcfCBhzx6Qkas2S8lZ
12fCEtzYlV159fW/c8bj//gvpKTzEOJ3eVhNoSJ/4ETvTOlzN3TJ9WiSH1mRKvvd3kzo0s0ZJTia
HWWah7jEb/rTzJ96sTwIo9XyUPT2ZZ3T7OYr1crJVEp3I25gMZ2HNKO5PEg/dFzth1+a6k4FRfNo
VRvNff13o/U/A2R8w9vg2Qz2mOxwSvz9gh30SVoVmkeOt5nlAOQNtlgrmQ6u437Lt/e+/pcJ6xLK
FFdpn7PsMo5nYZ/9eruIr83N07hFA588eXKr7fKCY6OOqXlkEFPC6HO2yyN5ODt5TPDbU+ue9hYn
sZy0+e3y17O7nlf/TPt5qi5cqrqM6qJb2xWkV1135aVXotsuFVzV3dUQbFfVXOfzddFcD5CU2306
XyfTteZuV1nd5F9XSltrvEnKG7/sM8LNPQ322GyChKW5E8O609pLkl7SbLsq+6zG8zSevfoc1JRc
J4UnGT5pHlvVyZcn6kM3IC5juwTsk2676OP4zna5/HjZSZu3S7gnIz/X7qlmQvF1zdWF0O2RH9A/
T+picLhRtN62q8U73NHavbLXK707F8B6ruoGkM8VVzZfc+XNtbbl1P6bKuF/EVj4cMwgJ7FjM7H6
ExbbWJopaSvS5+lxoUIctZJDSm3fZsmkxaNorcd50ATmVugKHIGeXXTTq5+vdwlIzgdBhIiVEmxe
me1woHMoQVDC5Zwg7e9mnKW3KjXPjeMNT/Qv5dOgsXRZg7xx14YVK0dQjJX0KLxVvPhdtS+U/SH7
/Fm4QfoEm7Ene2TrFSWStkn+Iepx/NmgV1xcyB0zFqkNzkBvN+2Mn2U1nBybRU1OZnfXAuGL1rHX
8PF0dZhrcxOXjt0/8Zi6nLunZ+HJbwRIMF4z6RHT+sTnmHUucDZL3qxO00Z5szpvfiJuMusZdEaw
JXqqc1el96Y/eQfPpCZUjeXcLbU2xb2Rv5RN713joUR63ePwbTX0Fp64LNAbMDdM+nOfmWfQ3y75
gDVQpkVg7Gsz99XUcAuli3W76KNxUZk+3329KTqCCls6XTvfTgi0KEEPqr65ZMuiPw6d8cLvZzov
Y83AM3fQ0g/GFeqJx9lddKgRA9hY17dDg6ULOV2/SWlVfbYmQBapyvvH/nNcgP/6YIDuvt5oS5qc
raiYujVSib1eaJDZL6174QRsfxcyac+LM/sIO9P8lZHOi97W1Y3M5luQnC1L6qTvTFoipMBDkdDH
/t6n5XifJnTQkrIDSJIlKovYJU0yn8xJNDd14gocHFgZW1u43+lffRia1bzPYjkT2pOCaXauAx9X
xb/eDP6XCpnWy8Zw1cHHmdgHf78CSm/U3NoZiE1IF/M+l+hkkhVjuQ/A83ujG+/rCter1QoHo5Gm
PxYcHiswyDvCLTT8EcEh97MUYNk9l1GjyiQEfaSRcvnvN3J7F5M0U3uc7wcryR8rYXivRokpWGik
WMtJBfeMQz6m1r9OnW9B9Zwsz171XKQv2dfVyRfLBVi9XcNEdPahFt9L8V0vfizFD8v4Ps4/5NfV
zz/YzSoWyWkQN94o+sfBCe7+9e8NyPmfzvoc85F84nkGiAh1+/e/uKkjLtdZsF2Ounbbu9m4X/TV
PYyOMf3wYbeSiQ1fuRwNGKNzBaDBowdqjGdV3PWtD4+nJ0LcsMUOkjJUMmnAC1qAuGd59tPyh/Su
LVIzShGZ3Q7KI8WxgfHc6zAUHce7ck1r/uFMlgt1xwzbjt9H5qEVJzxSPqSe9hqAjuHEQeVamLUk
XNX5SHDJRqsL21QjPKk0hhvblWxTVsu5UvTW0Ulq46Gvk8dVFtaLMpdjrTX6u+H/9HUPTLG/LmRc
80aKbrmqK9cjW92sT4VBXtdS5t/QE2ffgvRe5nVFhUWOt1kWkTv3zW2gEEM3BKxGo6vAVDjudK3n
c33FlD2yzfqDaM/5aajz7uCUbI3Mi8TR9rX0zuA5DKEsoguzsWiDl71Yql3fhS1eRwlxkra+5JSX
0WlTw3DoN29xnI1tpDT0qlFRNcS7wYNX7fLq5pPAvEAjbUbVjZD26wzy9cY1zCIsJzSS/+5W+eOd
AsYB8xheG+YSpE9u7cX/URXyxVU7Bb2KbHfujkuiPdvj9JmtQDAJtVfXKCIEEXuHMnCnqFUIM/71
C/gz/YCRCGc9XgI3K3vdH8rSlJzJwQDzEFl5gjchdc7S6zAOyiEBxIHloHFo5hctx9KOlcv3pjhX
1MgQkbp4MtN4JEwbjYm/89WPWuJzrFCb2Byzp/QdLmYNF3NpH9RaH//1K/9T+44XzZLkcTxDceX9
UeWWocgcDZz/EYdUpGouEKG8TkLl6w4ltvULtcJyrSmM1V/f9z/e5/9MP8TdP9oXw9//i/ffRbv0
eZrJP7z79yeBGbH+r+3f/L/P+f2/+Pt1/t6LQXzKf/lZhw9x81Z/DH/8pN99Zb77P19d/CbffvfO
rpG5XO7VB4TIj0FV8utV8HNsn/n/+8G/fHx9lael/fjbb+8gsOX21VKAsb/980NfkW3cmv/xP7/8
Pz+2vf6//RatH+/Z8sfP/3gb5N9+M/y/In3XwShhTiKJc8t+mj6+PmL+VSeGKICFEJBy4W/jikb0
Mvvbb47xV5g+vk/7yHD9bSH97S+DUNuHbP+viOoD5hxkg28Ce++3//u6fvfn++8/519INr8T0LqG
v/0GUfAPcnJ968lslCefOwpBufOH6Q/0S15a4TdRt+1DHkcnQzbNZRrmPtpEMhOW3z1gWGxFenEv
hpeajlVELti6a60t4MHnEAy7h5Q630aETsa4XJJn06jLkwRV2Gb1o9SQ861ZHsSLfCjIakscvfmO
WSGY3h2FF9SYNfbI8sIAihU/9UIHYUxUwg5OJYLMzq4iFElO6JKSyVTEfOrpFRgGav6clE1VZLHw
9TdFzRJZdkwaA7V1RqimMmCviM4ZQ5I+/FBZ+e3YZ84D+3eEWgsKr+Z3sZZU+N/nhm4OwbAtbBaO
nFNI5gGnU/COc1kCFk+3Oqi+VCWOXXQ3hFsjBNh7iQzIKBhuvFbOYZVfatvEa6EkKjeAAqA0yFYM
giTWk7EI2yCjwxag9JOz9T0tsQU53hnU1afZreqs2uolMcQvN5jqcB2yz2Gov8uWIcS0rIRAFjDE
GyoTE2L8GExh5wTXAaj5YvTJ8pYIpRpw/rondpUT9FFnebtgmYJDZ6w/C/DIVg1LjMzOvVHM50Ff
dmQQ5pC8pu894nz6amXzkRWTfSgMtyW6DifaEGghC9kU+5jJx6LBxQPYbyrOOeabqG7Ut6FMj52Y
X23nRIjGG7eaE44ZJoG+ry6MBiO3KehxoVbcSdqfKqV5Vyf+Dx+FDONE4F0yte6TSdLhq19Lq5eh
uK9K4zHPSzbL0pzxUzQ/le+RJt8YWF1QFJoCpoIgbhrT9Rw2a0XGKoQSEpXMnVuSnmN3xRgx87qt
C63eyzGvYy/nh57hSq/QK8dqwd5pFcckuMnx3PSDedQaoL2BUa5RKYqzNOZ1+w0jB7OwoNVuGk+Q
Rw5TR8Ci02VRx8AXvwd3pa19IDQknBk3yPSSmi48t7EwQ3NlX4X/NizE4gXjdSvTn02TXa0aOEQ1
LacsSZZIy9DLe3P6o62AERc2HVGz5bddjvONnXcnp5uvU1NAjmBS7TlTNLWtEfrWeA1V6HO10pvE
gYaPylqnZ29hGktpbBMcjhinaL+3aBDY64nZJD8jqi0bz4iWh3aPYhmoJkSO1SduoaLZ4KY7Ghqv
C2mOIFK0LrI0G30ZLlTCT456iU6xStWpA31Pqp4bdgqmpqtrh3nB1mkX5nO6YBVInSuSjQhV9719
hd1PIcPdiYWVoVzhmZD4gKhl6WCclN6L5ikDEZF7u7akp0/tdee3UdqRk+eV9RwOjaNFZsX808lZ
AKDE8sA7U7EzDSiXTqYVhLNqR5L/CGnCUpwiL1x/VU7Wn6yB1IKc26kvy+s0LeRObKwYOKv7Nl+N
68SW90siiWI9j71n4GfJ2oiIqisyKZod0SGEwVyRVKXdpPOGzzCui0KdB1MNx6GCT2DhKtT0OokN
gRlisB6TybaOzGcla94O2FN76ozyB7LYnU2cSbjMDqF2yn8cg02a7pG7Pin4dpQz7WEyyccuenXO
p2E8OmTRI70AKGDS0U6T4mI0Ciym13PHO9VZX6YCImZFKxnhSF2vSLCwRwZ6vR/tWQsN4AGmScUy
F6FnW28NFFyGlzgi5/WWp3iNvcQ/WbNHQDvnlHCAJBxWaZbHRN5NTB/tMkwG9bwGwo4q56nxoAt4
tf8+6i2wu0A+Jvqa7zAFwC8J0+2P4vk0u3zCogtr+UZc5YPh5YS2p4LhnJas/OByPkO2wg2f2MZd
6wREDc/vkE0A+lL90houtCfOYMj5nvoFzZwxpuNd1cq9Lp3y4ozmzZz14mBb6ldNPvxuHHF4LUuV
h2puYDK6fR32Q+PCe2GdGsfpm+vgqE0hBnplj1PXYtTPMligl6pxoD4JKNA87zrdPauPSUNQt4Vw
bxIia0aFHLbPxnsz60NYKSBFEAOVBX5Yz8ludfLh5FrZoYVoYDc27hoGZvVLTeN6WrFmEZU87oOC
rC+vni/uYLLrSRWZditPnUCilFU2CpfJW2LshN6+rfCvycnVjsHqfxSKWNqiGEmarkGxrD+4L5qw
cb36djSzY5pZPqPq9rafkz6ure7BH/GPDszeC9eG9FOuRezdzk6NunmwS3wvybecNVGVfkKuYNGd
JCvarGAwaE6F+Tg5etP0mg/m3tHIPpyGmodCz0C052BvM3D73qyQCIkBNVXe8Bz38BCKfF6J1pqx
yKwkZk9vGn6oCHTTzqjTh36ybzW/tvdO4J8Smfm7tvPe6gDknQ/+1V4q5rzknJZiLI8quAQ5Nhtt
vBSVc9N5OEdyHyCblZ1qe3wttM85sO4qmxHSnMP7hAf96JIg2VSBgu3knFUuuzC1/WehCaZtFTY9
qNdHQMkPXjs1e1Vzr9OZazICt2wCF+PJhhvulEV5la/kg5jp9Oi1zpPoMzeax17EXpHYx35mHR9A
XpX1QpTDQmEkGfesPoUTiQU2vBJxMJpJouId6ku5Sixg5PKGOC/iLXzsLcc268KjeVtcjbETrhjZ
qDdTaudqBYtulv4TGuIZbBpR2aurtaENwwb5UMe0a3QEjUjaDvWQx9DOTHA3vIZ5KgiZ420cdK+z
tHqwP7bG9gcgeCSm7tTq+UkQGXOF2CY0BKYLZZfw61YK40YkN4nO7kOBnkXlwgJPJM8Am/ZEK+qt
dgxx0iqYFLYYrsecPLq0Vc0ere3RWyekiQYYE6SfrK5TSs2DDEDNRbJvE0eFzui/tSTsHI1S9izw
AFCmynJ4/BMCz/zusvII6GlA5KC9nNdAX04DHuwFG5lNsc7G7qpIb3S0ftCDOcXRVc/ZHmJnS5jS
Bgn1sBj0TdyKVzfTHwK0M0T3VTdtYL0CFpgP48zYcO5xZLKp6kdTXlHX2vsAFwt5bOWw/yKht6lz
IAGneOnHpggJmO922loPEWJ7hqicDwkbWW6bRiceC8VD6gW3nPB35Qr7YTLKgkTgeQxBNR+NrJgh
jXmsdoHChkrh9o9vUSs79oRZhvnsYvGShv0gMN2vNh4xF1bZ0ntoThqvkKGNbb9evhV5rDmdfq7q
pg/NkSaq3dfkxTeZOhfLGKAItYdjQOaMQbwl7ulpCpN6CtCNrI/uQnCr0VUljAyeVsSdl1as09Hz
N5x498vF1UebA/KV0yxXAmU1Hq0Jl+gKa5POCrp5cWOr6Yoihb65cMs7LeXRb5R3tVrrXu/Y/4uk
UJFUZPBNZTcfjRacWbUhgM1gvQ5gonRZcya0ujkS9BpJD6s4DpwTvLsHPSn9C70s5NdugTUXt38M
1EZdnJwRIfstBuxq6G41yP95WdMtrvLh4rpVeuxXe+AOZrCn2zRsdYxIe1zZ/E56nBFtECd99cYL
1Y4KvowDAfK86uYHanl/FzTMGL+sx4WduSH2m2bXOrnG/Fe9D1Mu4wQdeDxuGqGp0mK97Ah9mOz+
Srb62RRTHyJO73d9p90WvSxu1kXEVurEavLONPw+AHbMa/0yBQQJ+Fvu3TBApDOwUeouBOeFc5Yo
tOeWkO3dAH0/KmcfAVHnx3NV4LW0+otDp2s2Uba7s4ymSX8lOIDU5NEZ99ZCM7ueHUb0zI/lpl0k
tZWAK5bh0eW0RJZk2uZXRiWgDYxJGGwOIVyaC0lmR8cO+n1ikNKy8e96h+ND7+7zlfSfWmBhXjRx
ltW87i3mw4uHc2XI61BBCS0wO4dCK4hdnIwPtdlxxu6D82i1J6YvzMYcWaJdnju3Kglx6Y6jJjka
5DnjM0YtvUyoEaDntt0Ae6n5mRtBFnc92qbKxLQmNJVExWC1Uak6nPW9bsXw6Ze36rbQFwTl9N71
BPCdYnUKIVqkhgm7ogWavKQ8eEWDSLOhkRkOif+zsnsR4f24T1rvtk3pMiptek56owsXuXwLEIPv
EtCcsTbXMjZ9v9gJssvtRbsLmjksNfLk6SniFCbVkrZOTy+HqABc9ncLdZmlBfjVWwXeYNJx8q3r
7eL4zDfdgHV6YhY45iFC4fFxrRrE3YFHKIhbMDGcyY5ospM0W+ohgM1KHUe4Whd9SZ7qgqA7ikjy
8IxIBAt+mvbT1kxCBTgl9ww4SLdCzFiDQEZVHxsLh2rmHq+t6e0o2tvQcQy5R81xWWrrUWJdudEq
KagTP+1vNmfEeGqFHU4T5tSMUbRupdcJ2CFyGSCcHGq8VaHdFN/UFp8VZJ4ddqRFOEPfRNsrmFcg
iV0j8qjS1yyyCPybMexwgEaP4HUIsbuVIn123zRWsHT0NaA5YAmnyf5IfhTjM3FCgKwmfgZVgr90
8MI3hRojkSzdyV5BRnXej2DUIgtmFX/M5LnVy5+Vw7lp3Ur/7CMn3jtMcYsJa7zHA4SFnyzGSzY1
t6ktAjIrBixab4vlrKGW5miz3foeS8oQYocTlkj2vezeGLm+9hUOsi455LPYWbJjFm6oKMs2B/24
vA+L9akpcWkz/t1C4Hmo6TBh3QFimD1iAfJ4hEiAwAGm8aJ+0mapokF2PgxK89n3y3DdmOlDut6P
Bb3qMp1uR1FYJywS3C86GoVqauPW67RYeMG5TAIYf7N3wPt015VaElrjiNg6sd5bDKNMystockHP
Fl457WlF2mHlo58tOUxFpRN7iC4PlkA+FCSk4+r2ocyrqNK65jhmNCT0HKo1aY8tbgK7Dt6CTvvR
e+XMalT+Gh1MHXWXX2f+VkWYw1VStk+J5h+hfN0MkCaPykuY/08SIUp/MCDmO0P65tm45Hy7/D6v
SD0YfP/okpRKzh8vdGnfhrZJo9FEES1Mrbj07Ht1Jb7JzPhFNgHWvdSQYZ6RcppqLT+eI54ypEih
l9Ce6TS6Izk5dQSbwdpdWtrT7SjjuSf8TasdN9Twwdgm0gkYyvx5GQKGkOXWaG3Ml7m3b50iYzjT
tXeLN1JQ9G9NtmShXwvFywDamLs9J9giHA3/rXQr5O8WiovVOOiOcjGhqArWjwOCJk0iT97NfqA4
tjIPKFhgJfKDjLI6sgeCtPPJY+mtn0Ve68w1CsICvO6zhA830IAq60Lf9+1jg3+FB9NdI+LVwW96
CRYskk08Gk3a5tQZnPHXbLTDeeDMGhF28FqWaXHozOaUDD7SVgUqD41EgksNvvhC5hWngLXVQoaW
HO3z5gfpq7eeM2yhLvZOo28XaSMfdpewthobTwa827VASCl0zn3gTS5yHE+NbbknZokmIQeIdz0z
H4m6ruHMJU21E+rsa/dt3o6xay6P6OtjQK4FiWDRWs2Pc+n+JD4I2k8hVlZNjfim4Ue6pphDGM03
6S8rZ87a5LQ5Vu+1pEtDG+6TMZu1Tx2dhMIpaHYQ0OawhQc2DuLZ6fIymj04H2X6MPk0bxrIH57D
H8weiGaqA4QIdWeMB0j3uz4FzPP1GQwJi6hIp9BMSSLQdapwzJbKafPISpJdNvVyT+RUF5ozDxC5
md98RYdlZM/ntD20Zw79190qltNiDw/rsKpvldKSfSlkt6sVcxLGwE8gjVYctJE1dIT8CHXJg579
V6faVPpA2qDp3+I17aPeTl972wF92D97ZflerubNAMaoHd+qioxdVZUyrCxEtEFzw4mCFcQd8QnQ
Q5ONA1HfKalV7NesdModDpIb35Y1aBP0/6twfnYaMRQrzz9xfPHA/4kq48fQvZadOI1pUcX9MMfE
uSZQlVJaYZWD9rJO70A4eDcOM7fGyA5kNqAJdLuntKJHBOPzThKNxqEAUdVqjqGFG3as+oE9vplh
QMkDlbUk/OY5nUjFWsb8QRg0Y/wsm68ye8U7b5NWIvN0565jflh8wZ+y27ZQGynRAAGoTJOja4Dh
Zh9jTpuHZJFaSLPQfiFpKgsHnJ+h3WHtwtuhUAcBOq5JPJg/51y7IFPGd1cSwoP/bWeOrG1DYoUa
zZuwW0kRWyvUM9wXdzPIr4SOX7jOOVO8on10VZCQ/6NlJ84dtFP097IjURbnQLb3upZGhIWMa/Qx
6rn0Z2xOWotkLTcH347Xzj10VVufB+3ElBqAVhBkkZHRve5Z5/dVJwFtWTKSQKyshYDRfs3x5Po9
LPilD1twP+gzj+xgx0K3OVnNL5YvsthLQR8VyqJ2swUckeqYdZzqMGgY+8pxZVjWFFZjcSeKmYWV
L8x3ZoPoZYXosYhtkvSuRsd/sVcPfUI+rYcy5RykQJlgRwzdDNZSr4spcu3hpShRGDemoOVekKzV
N1fB7JYXqt371ibkUq7Na4Pd8crQ0+dplB8b4MQQ7DJVdp14srnRYCZOBQVYVV7Rg4cKZXpuyG7/
JqZUjw3c3BAW9q2dEN3UDS+qHD8He6bBvgEH6frsZdC/OgJX/zpwxK3Rd5VEZ0VE5dL562tkjCSX
uXIK4rVMRNh5/NxJ2xAfQl9pSwolIcqKeslfq1jmz4kJ8p1Z6qiExjObBDkZNgrIfIi7QDNp6Vdt
PBm0t7zNJiraIlqLYp/pTg9DbWZzXts7+tuPhprZxlpSVEpHMyMvmPM40Wc6Z5U4e0s9fqMaYQoM
Sik3iambvOJTcu+n5fKgholjrV58cou0kTn0KzoUdHYu/RqSno6MQPLQ1wsWZEuXYVa6+AGn6ugv
pEhntMg20CgK/6QTsQLTEuVkkjcJ6VVf782Z/Yo49yrz23voDTMeXKVFQ6n9wkpJDAGbZWrQ+cDA
SM+03s9miz6cSsUTYGWa5mmuzJ7pcVGRonMR3ZDcVA6TB1FVcfOoNYoGO+ynbXO0xvwZH0OAeCTW
a6nt63Kpw9JLJYRbM06zKcd2gasSSYgd6iIL9X6prtPxzeugzDX5vM/M4sLTJ3a6Z2lkrI5jVN+X
opRELc1vJtb7MOjSg5fgu5gRhOr5qoXzjHkz57msU7c6lwUt87xFJzUYfHduDyqWur2VjOtDiTBe
N+vyulCLERoKVWJK3zzRgLQs9AdFj8bVKORCE475eqrK9kCgOUz70tgbubxuLWs89LN5mxvJk8Ma
FeEtRkuZvlsZjkc6gCVj3MQ8YDl7ahR1jGFyZNDn4kFCIoqSaRP8zAP+G77pUXN7jL++D7pConvL
ycxVQ8qjT0MJDjOH9EwkoZa5v+iUm1HnZPHgrqdmxO9ZDKt5sijsXWN5bQdIMybIXMSXE8326Yrz
gML9Rg9WCdh2QLsf+A1joQEFFWnwZtkBjJ0wxMPUkXpMFfaamoTb+8UUYdAnsloz8C48U1tcE2tw
y4bHGbF3L8QD+eBCkLSycjvh7FcvjZ/uzMkCfGjm75U9oQQqgdbqq3WbjDKLlY+FdRxpqhv0Xqsw
SOjFDJU9H1ZZX+hLLExRShFJa17vzcp6xAcFIQYuJMCBsWthWgfTq+mmL0FL9HfWvxhBOYaMxFyW
WP612d4vqfuSK1psVWtI/J/+zZBzDnV1ygzO8tE4eDDcmB7quMjhgAyP1RBsEfMcBDpprZGZKXx6
U/CAzOCIGa0NDY1/vDYlBMGU1dbnGShnqpXMp8wqfPCVEFca7oB+jQ1JQsxP3U7pyqw57hY7HcJW
BX2oO6BL2HE741KQcbwbS+6Rqev2PiL+sCsQ7TO93Iu1+WYvY0n7bNy3ZvUC47q7nMbK6cOyZGci
KzJ21x6K05XR6r8GSXdpHRhSuoqbC0Q5h4Fk55IpDy8CReyoUgATAvDZkCNnZ+Qxm9ZzLW8th9Fn
0oZpsbyMokrorelpVJnewyRHl/IYdAJzgDipi+AOnWil10+BZISlTxWKwtSu90m3WBEm61fdHKNk
9eU5Nxg9CbD4RMP3ZEzp/Td/BgGxmEArOkFfrB0gSCTQPPCqHlhIkD1P1s060hWkEkd7vCg9smjP
oOVn4FRTbNCnwjzav7Rgg8OmBvebTueWE/osoC76I1J+7sXJrd+K3H7v3K6h7c7jlnnuq98aBPoB
boeyxUmt41bpW+ZT0m3gwaE2okaCJjhqCIMLBkkc3NtHL9sglul0R38eNah5jafuAggrDUWS0AfN
nOxAiBPx7flrprXXpfiJ/7LsiIAAv/yS1fJGxy58ANz8umbWJz+5ESEEfST1ueKQMD4sDDVhHgWf
VT9fzISWVeN9t5hfJkl/X81Qfi06fKWaHpqluNKMhZ1WRU6l+ktJ/medZN6pcSYK4aBFzj9YL3pC
Zeb0LTIvtqutb9sI3Qwbr9sA0riW3U6fcN2bN5mxGFGuDEbtttsejAEEh7HOUa4his9LFHC0rBF/
k1rnBvtCNObF7Y1oaY3YrxXZZL5Rw00Yy9jV5mswB2vYEjQVTXryMtiKCkq3XvLUYRsmYr4lvbSy
EuqtJUtv+AJhO7fyUnMekcv6SyxEZlgmQzMGhS+LDiQeBVIXlR20B7+t3iVM52khIXOY1WclEckP
gIig/5ffdK8zT03y2OQaCQXOR+0E4myb+ctahfVI1IkYIHlNobMw15rY+Dim9WxBWpfcWrIs464A
Ilvn9vdRwKR0jYHeLYvGGPyS40QKGPdrtTjvvezhfWTr9zYrbQAyM5VG5nsUBoUbEkt5j3YMkY8X
eCFRabSS+kaGq9u9FSKheVA9bRscTfGW/cm17QOLQowxx5M/GrsLdp6i5VmYfVhn06PVY5QoiZlt
Pe+KlhwKhzY/s8C8D82I8wF3Caha+v+1fxhcItpMMgcjzeaAbkzPpFaR+VK7tyTk3ttKvdguR+/W
7KaDLQrSJAfzXKUJJyFbu0bIdOonnkZZJGEvMpKvPc7hCQ26hO5XvzqPOFbrOMVq34uSQ5MBssIc
6ucG5y69afOlrKpPDc9Uu6rnHJngpLI6sioqqKFbkKZaERlMuz5DWmDqnDHmZsEOv/zSm1Kng38q
FvVOlmsRd7+ciSOP01Npki95Y3Q16BwIZvlav7eevJIwsuBlpfp+cTwnGheqqHzDgHBAF6AV9D3L
njqNWnLb+CRUbPNdpX3vk2DdVahUImeQ702df7ecNDiUZOglxKvrjU1T9eR29hzptapjn7I6knMb
Wx6JRqRUhrRUzz3KLOGLKmxL7WwMy162tdptxqRwooAIJlx745TFiRgYiJ+UDgKPzZ1GTdxlGuSG
eep3Bu0l0OWpXI1otk1zVzfep1ezl1srzHMilu/Ie46nupVRUAERI7Z0x5Q5DSXBnYXJEwhOh69b
nebMf/eUe54dpnNTAAuopNLfWTqzeJWq7mJMY1RSQ0FxIS95cfSLBx1xSQ0KEoufY5y8qCd0kz2x
vEiXksDVmJobWvFr8jQnNlaSZLtKfp+5d/b/h7nzyLEc2c7wivhABv2U5PU3va8Jka7ogt4FuRPt
RwvTxycJEARooImgSaPRQFdl3ktGnPNbYfE5W37ZoIVpxsjVV8rtdMRsKS7odUs+cxyydxzZQyd2
28TpkYDX0aPq1QGn635CxRz0BYt74+O4FfZ3g7Qy5GQlZhZEaufYiXXQxuKtN/U4LLK0Iha4uR+r
iXuHw4dU3RXgoiI8J6sIfpVxc2LuWYJGzgdPQ1BuNoZgpWGElV+d5iK2SSi3I4+VhT4WkA528yoU
+h7KFkPqfHR+/83L7xRPlfII55nxswA0cK1Xaj4IL/4Qe+k2dC8BAxErtvJWEO+wDOKqEvNxpUYQ
tKPyg0onKjnZjueEC3xXO13U5ESktsTWKvQEkITMZF6bExLd2sCidwO5QGHcU4rbk69MRhn1T0Xq
RxW6oChfEbcYbt5DzfBQLoYR1AZhAWvqjaGfgJRbbvzkQFk2tVtFwIFvaEeBghQIQ/c4W3MfEUjL
uFMNf92mpXtsIGKpWykpaddj3pU971GeXHX3UImEpEcFZlka1cmApz47mnFrKPGaUdKFLCimVWX6
5ps9WL6mw1lvn1sSddP4GUuQiWk3Ejs+FZZF8UxNSEr+pyWkijAnERLniOPcVDJYuC7L+VzDoA1I
fTDhWO9QO49oBqp9OxpPc/wM0laEi/9jiJNL6r1GjI6pPfFFHwuteaV/72ed3J0gupM8Ky8ULbR7
OyAmQv5V7tz8LbV59CyPz5Eng+GoI39RmVfaWGG+YF6DevXImUm1Q2t2zV4fC2rNTCqhEfqudGxo
o/Oj9xCbtV+ht5u2wufdUG3r1Niyo1gvrY/DcMT2v72E7Om7eaZLIdO3akIUU4HRVBv7YiFHM340
zkbkGNVbvW41qjAMq0K1U3rwsTZLcLr+TJs5rST7wzD40buVVPh2gEI3X4Y4afe9hkfa639bTuFo
HVxWzqyt0ZFqD3GW/s3RQMvC9Wg8GPb5NDyzSdm9DfCHOsAh22SAriEa5JZwA9JwZ9d8nk2QRyeF
FhMYW8oS3K//NCbs5Ta5XuSdl5eGgHdVOvleTm4eYXRJtwozfrMQzU0S+MjKI8v1k9CygVR9xWRb
m1jSkAWyh/o9mn+FcB0+jobMZu/CXYXe4P8hLfQnN93XGVEVguM3GylP4vzQ3VJGNFMEqdDOeSOd
k103L8SvfCMUUZdpzX38/xbaV+sJueA5blrYT1rr5GTTPZtZDD+k2YQ8dBwnnDG2eLWtrKC9OU+B
40UfrjBrhFSUT4WvfsBTtYNmmTdkeABVO97PUlOBtAJFo9Shr2uZ1Dmna/2gJeOX0kDFgZpvuu0L
4vBLgUMJ1fdGJQLHlPIgakRhBcrGbDuEOq/1drpHtJhWM5Q20+OooemAb0/4CfOorsou9CbHP6sx
v2AEiaHhC8YnpIbQW4d+k2XoYjvubbLXe97vWq52YCT9yUO+HzTz+myu8yHp5lPG28Ob7BTRkk/b
SQikSNjXz/xh96g3ljQmIN+IXSyV7RC4jBdNy5xBg+iqh4kH5l0JsiwNu+aIwllDSTkEHNctCn1G
xnzBpNezN9rT8OLPqWKiKebAK/A/JWCFcUn0uyT7KJC8J11HhB0OkEeRW3qQOomBqGcUAdLLE1ga
qdZTdhdbyUU2cGm+4K8q58Rkd/MJCHEg9m9kO9EeDV1SoQYLEHEYAWFpMzN7QaNSyanYFNCElf9t
WwgJi2q9K+VqsbDPA9UbJTnn9YeOR73QV9xBBGlgihxCfazycGDgALT1o7K1qquj84EI/tyIzdqR
duCBZYVyr1PR4qTHxmm+aaZmMxliP8gdlFODy/Hq9xY90Mi66q3+qUY5QgDdepuWKJhc1RIxtL64
XX1qc4dPp3+aJhzZTAIOnjzyCeyo9EfnlCWML6bNwmR16Q/CnLfSFbdz1tFiEztFqFOuzIdPQJaO
ZJKwmEM1+NwyvnFyOTAClvAq6tnceB/PKnsz0hJEoAINcJOR4Lhp79VTGdX23LMjYdSf6CCdV4T9
KYF3gHGlqo8p99VeLfTXkEXS8lXRAaVN2c6tfarVW/9LYu3OFChhKzA9ZM2LPaU1RzzxlmKt31O6
ukMo61PdsvJXAMaWm9WhnNUbOVP1CRbHMeCnyM22HqhMC1rzuVne4jl9RwCBdgCc1VAo3eyhPWhl
v4PTTK9z9hF72PaI4X2ckZSRnfhIl06SbnqGkecuZ9g7JcTTW0S1A6+SZZwNGkH5I0EyWZztkA9i
6hUu6WC42JL0vtGdKVjQxKBnYXBQFjkLMexJ27BPu6rYoaJNLnSXVWfPaJ8ng/gMc+xRV2GPpEEK
rcnoBclQRqh0mbDoPQ4KE0xohdUtEhTBkMDbTTlQ9zd6IGTJvpWVyxo51zys8a9TOI+sDMz0fY9L
rwhkZT/KFfEdAiSGvLiqgrI6DTMNLv4LQB50/qJDwHB9YNMSdyCFDHOqbkMUe7+dSL+7GeUssoiA
8LeZOQ+/gSL9hC6ln0SDcXZt6CH0DsHMfwbvpLqot8WfxZhZGaw3Sy/+SqleKfwpQ8wKZJwLJAyF
byRn9LBPq0nZBLR6bndImRWpgV2yAEQZLGRbrFlaWuUxNsC1VRlZ6UwVW13O/F45dQfk4IdQ1Qcn
I0DRlViDZ2wWi2PDf8/ruRkcNzQyZB8dNQsZKvMIcRLtrf501clVVlxSuj7sTHdcHxl+10e/B5Wi
2DWAM8mRvy0jpch8Jym4RxITGIg99kaNZhw6ueQPIG+TnYANF7RWYetlvRzH6UR30VfZxbwlSPnm
2UdnRoUyeAZy7m7rBMY8XnrEsSgtl2H27o/9FVuqx7aevuFfcYK+lB+G013gGF+xMCac+8uXO7mX
oZaHZB1uOq43E1Us2e8HrsNTTBJmp8Y/hOTquzh2R0BQX4JFsptkjv8y5MnDRIRwUPagL6N0fkZG
/lCYKTy2R+zfhPKwbKD0ADBnFOtNl7fnrtKj0dIei4yI6WG4WluaOvBCTIoV6FCJXWvYSnkSxQJ1
QsKNHhuOhgO1T4+oGSM/z2gp1NgGs9wGIFjrL80uw6VH0Nxa3rNrJ4+rlTU0vXUYpJv2XWkEqFdk
prWiG05dYW4X0UZ5dEhu7Z9h1pZd3NAukhazfqBV+c1v+bW0GA2sGbMsZ/29GIVzwEQyE0nL1iwF
0qmx/xbjfOOgN0KUh/CgEO5ZZP2473WH94xxlb2gikwDSDyRN7OUQBIjrSkdXZNhOydvWr1RTFA3
c2p9qJ6XViPVMkgcJyqMTtF+Vv+NczOmPRXkJ280k5YSLmHKeuQlt2kRnZYxagaOLHRiB2AjXMHj
g2ghjduSc6eFXUsbDZTRs/WgyV1OadxLi2WSU/1Ysd1a0v3FLlmBDDoNSAj/aFUXs8amb8NsnTkz
7kbdNAPIr19LZn/iTBECSw5zLCasm+hEUsdCMsuWA3wPamX1Z/80l9l6SZDtRuaEuEvd+ylPY1GB
2C0+HgDdnTlLeKeCCQUlSGvh0rGHRLeKp4ekLRrsBmUZiTHzDosLq0b839R43JIlmoHeQhRtkMlj
xwjDRuAMqBaZQMJ3BBEVKn2T2MxQYG+/0T/JVIkUL2OlVdIqcCS7T6RC4SZtisfFZfiqloGPJkn3
GBLAoGi/s0fEXKj1Pcv1YEc3LHW3KAOSw3oc6J5dTJS+nimwLsS0uMQaoS6Llv4BPYnKTrsSCXYm
1KQNjdxgtsAQAAebnOxpJnhx0wvdqH74TLLsUZO9fipRRa8bd1KnnQo5rclMTJlYwavBMpbixGz2
RIMF5Urdk/Kzw4aV7lJrE0DD0C8Fu2qiyG8TDhuLcukobzJqPeI0yv30W3gG1BcFRk4ZATft8Nz9
ijXOd62XAjLKT123AIkmVqlsCW0tcSKjwm5gil7cCuUQqJH4Z3Rk19aCga7N8lCu7mO/RWoIfwri
en11txJ4byrIGGOWrwxOKX+T+Ajx3FJpeJIJReDhoL3GBsqHWMQimGupn+MM1kVyKS0tXwlsdXeo
pZayLsCr6eKuNBjCJYMFAPnIhKGDpBB7pEhM5CklcSnBZm+sRKeYZRY1DT5HXBI3hQ8gl62vwiwD
t9xa15ALGs5Il4uFMG1xr25ml7eytt6ZzjijGALPTEvzQ1ogkm9iRcLcNAWjN8kDO/MOkfRP30jj
oEEYJitDeJq9oJiseGltFt8KOggJKYsScSCcjOfUtQ+TEElAvSWcaDP+1RMOBq81H3PUKGzHP+nM
1WPSpBnq2NcgpJrvXtO50sxY0rZFpN5qjIHmgVgv3AzxmI3Rqm36NYPuUPTbw2D+aJV56qikmQus
JmKoDvWgoOic9oBp92Mg0BQz9snXoOj6DSbBq3TsRUVvMeHwBD6TDOik1D9pWX8dlEamHxokvUpV
WOsHmp0tCJZMcQQjVRns91mS07H6fxXlChSigUB1aDmKlLyyxrkO6etYpueWezdRXhmN2vrl0M6S
OulPs8Hr5ShB20NjiuPz2vav+DtASeu9b/t/Gs8r/70p+//Movf/0H1nbNlJ/7P97u1f/4UUgf9q
v/vn//Dv/jsh/kGHse3qCEwcRHFbncp/+O+cfxjGlm+wJRz4no6T7j/9d5vJzrMd29fJyqSrdPv7
/9N/Z/8Dw4SzVSML3aP+0Pvf+e/c/5a+qAvaimyHfCj+Tdjmfw8tTPI+zy1g/1BOhQqWxmwuurTf
qaajqRA4aLbik0zBgr2FLWigvYLI472kFRShu9pnDckMOXWZVomWSnfKJppGttHW8+71OiZ/T2fO
1W/byiDWBeEeewcII6SNbJuEJRHuzUriKSQxdscqkjOn26SAOgNKoGGwAd2xWBMOZVhFGfUuOy4y
TXDUJt/ZQwV9JethlwOARi24YTCUm+pqFe0pIcokrG2DwgucBN2ytXPQlxChdGEYpdd1okxr3HSx
1pkghL2GNmyX+hY+BConYiKjwD0zLyoNHGB+DPDKBAdGq01PmXqJGfb1JEl2k+m/6CyOOWVqGAJt
hBvcpapFCEDCJpnS2dmSFYdtY2jkCqLa0An7J6wz+4OOiwj3dL6QVsxA9eU7vnGm7QErhkZPR7e4
55rwriPehw9vfei0Kb7OnrmrLXBLU+jpLgYQDpai+pDorOmk/pXD/GzOCI7rZfx0ZWkwLCy0dHGm
leoXzK1mvEtR3Q+fJcXgEYfAXxx/gD4+EkqUSIjHs6gQ+kHPU1aDJLFDmJQ8IlX2Y3W+pZnHKFnZ
emK7oqagCVaNb3upLnrswZUZyADx3G0lAmekZXgu6opaezaswmkySMXxoZEZWVGOCg18+pgjQYTy
wT1h1jplM0qwtoaVKiC3jRF96EpbcJiY7KoqdR9MNEyEkU5viKhhIFv/mjg411cP/ipJvIxCkRUF
8lZhUdiSaOr5q+rMv5aNbMno0pdBincj/hgRQRjaZhUaoIa2BYKDcLfEOK7Z7nWNhJXhIOxG7Z1R
G6KJEPLW4MLMB73loXBeOdtfMg2esyme8xYN26KQhZfsA64y/0htVGE6u2wWercTDjxsIcwsgBiC
qadZFM+9CX2TjoEllovqJhkN6g22FW3c5N+qLv1FpAvegIjTyfbxVAoWC/BdUDOTb3Qr5rNfGquQ
125qIfX3fcHI/JWr7iftKedzsoVdKxEsQO02+5nWYXGmm8L6EDouTYPgl0YHldG4fdjNDQyFiFyL
AVNj4ZCcmRhvCBExgSjA5sWjLdvoXIb+gfy8ieIpNX95nrwnaYS5ZTM7Db4dlqgjQQOSAy0gftyu
l7yvYfc6vYvGpH2t0ICR3Tg5TEvkb4q0jrpW6WRSZiLKFA1hhliqo5uy8ZWTFSAERfFXAplCwP7K
QqPQhEt68SGBTb9AGmKvcyTZugi+9HEW+M6X7RdPcd6Q7aTrGF0w3obeUmEoYnydZvRTzpJiNvAj
YZqvVlVhEYbq5SQWuxnZMWyx/jCo6kNP8121zhmPkmuGslh4MHqGYbiTV8uB/MMh8yk1+TEnXh6m
7giYqVxoDu7fPH1rloqotdHmK3ct7DjIXNOxRONCsWxawcjjOIDcSPmUt8dbrbQFrg0QrqSuzFAE
eGsJemdNO6LSWu2ODLOcvF5P4iqrapTKzNoVyuhwJNUCHBnXhaGH1Qq9MM3sntMyA3Z2TMCGBdWB
B8IAy+4ErAth81XYzcCMRUEQ7Kw5L5o5XIpRYDoCI89iNOueh4KpTo6enr0vFf6BNdvE4HCIjKUr
32aN+kW4zDNecxnURCY98z4YHDqF5X5w4+VaTC9Fhp6g1QYK97yvtcDYlfU+eoK6/YFO3nWVe2/r
8sMFvMf02l691jqlMHVh1ks+p4kWUpuY5tDy6P+xsvRlxFSLGDPe+rcLuXsYN1mkrYDezMLQ2CJw
8k3qORk5A0YcSgHyOJR84qGV2q3KfQLcM+EHnZa9mGVLZN/WnpEx/q+V9maQyEZkMmrvCPH3+ySu
poFYU7oapJ77DdJE6h1V3BUJr4MDM2GDbbjljAC59n79dQ5mYf/gXLjZqh5QbPe3KPc1AXBk2jYM
tS43sd9tM4zY8uK6CzV63HG4MRsb3sV3DXHobBi91ckeCrNFfeHBs0zvnjOuOy3hrV4SeV8LzgVI
yTLwbfFegGuzAqw7+vbqQJvdglIO70GxoLbL5BBnBCFR6ulBKudpadiDWi85G626cE++W1uLVj/+
qLgkMtz7kBr1ipj1D41gMUpzoJ4hTs+dyXNTxIoKBwVfW7mZjjrvPU6NJy8fkVrO2gB91PM4Otl2
nEh8Fs2jWDCRg96yJJSsE0WIYATgttN5YlX56jnDT2J7GCBdQM/U/aZLjPTneC0o+MALgVg4QNW0
12Z2XI+Um3nEWOpzp0uVMC70Fk5NzT62zXzUraENES1koTP2N4bPH7gM2Y+he7uhcbrdgGtie4YL
fMgcjgToJLhHcVqcs6Z4EHyVQUPmfVVXL1OWEwfIyxWkNHl0A8UemmTMB9rfo3bG8+5NdKOP6Q4E
ABCJM3bcynFLblnbGUvUnVQf1P5chklFMgEZ2nsvHa6emT1pq/nru/l9g4CU0egm6bp3FmuNpYsn
sfCHx1bjc9ObyLa7u5k5gbdAsiIjrBxwKXg+WNQKHCktqpIxjC161RLW3sAQe386R67Ehk/QLDL9
ykz/ziX2F35FmVSATqeJCDhiRlD/kdTRWXJA44D4TFXdB8dBOIPnlo5+6jFW012JeQ705rFP0Mtb
GinjCeB/PKEMBz3wgK7ctoQj0ynaS8XWn7raeE4ymOEGM2D/OM3ke6azAeJJwCp+x2Uz2rR0VI28
Otq9Ngyc/51xzjcwlrAR0tZYjxeHh6bKHsvFX7Hn3LQVI4ZPKjvs8U7Gqo1ce9oB2GEHdqBCBhk/
kVzAnwsUwbpm0cSjdkWsnSCTaYbjcwTZfvOpp+AmsoPemx8WdBrITCLmYR0sp7tiDwaVGPbpkAqU
LvY3xQp8zwBwcW4gO/NwOWV14Jd/hMzvjF6qwGztq5bA5qC3Q+06qT3dCByINu3QnOnQZtSwWBUC
naK+WPGjxbVMWMq0CQMHaoEB7jQa15nKNKJQ4TDJlRzWhWAnrLf6gtXI2j6JmQ4GS8VXl3gchIrs
5fkiyUJAjDfnyBq7U03GB9MSinAHXUDYI3K2jOfWybybKqb+bUnnu1X7Y3FShV6SvNIUeQKeXBk4
0C/4hGX5a31VCPDNUYPlWH4cJGi13z/6oDSCwHrUb7+FCZFsc4b4WE5sjdie+GPR+ZmXRjvXWtaE
1gRHo5QrIt9ocKIDDOSfVYmQrDfXKdrGmtzJb6tUojV0o7wBzF4Yi1cDjS24FZPDPPz1RbdzEpPX
DcGH1qiLPThfjGBMrWl/TmbqkkVt8Gl6pAQJ/6riZ0eCj2Au/SRMYa90caQY7U3X8a3SMnTLIWmi
8ux65AkufT929Vx/+tL8hcwg1DtzhygduHHK8sDsjrvQwYRLqkg80E5X1VuOd7qGXrlCiS35MXe0
K2CUc0z1+t0s+rAHSyDHmPc+qfNvX1BMK/FRNGQnMUgxQLPwm3SMchD2z2ZdfsiGDlrNJzFXbwUR
m+7OXkm8XE14+NJ5h5ASm8Qs0JuJbiDhfhO4wZ1JdPfmdZ1649Mq1qeUlN0g9taf/ENHSB9SdIqh
n7OxbXL0qnaG5Lfcksz0/gaM+dL3wOJWX56nGBPJ5vkN4iHD/Wj/qrJUV5MH6NTPXIvQJtTbIbNE
rttIjgat/vYS/ccmu2eX5kS9lpjWEfgH2D1Jk8+wGffEGXpFlZHxie1SJ5djLlNCZJ0vB8McHyO5
LpaG4s0a8eyWaLbamqDpiVlWLGkb4WSXmC1H7kiBDSHpkabLAZ0XNcoZOiKtzHYGmDIZxrQDrgpI
R/ExAWsfshHTc6ousTuZB9HPQKCLz8dqY1PMm/MsnvPatkl+hfwce3zfkC0UYnrrJ2Au03XLvNhU
c5jrRtTO3hsmoTc7S+5nDYMi9Xpwvg+Gsv+WZfekaSVAtH8m369kH+AdtUuMe10u73q+BSRL/GMm
vY/kjHnfePNPDMu7c8qYNHNESzPxaOXYuqc412RUb/IDcuxiJyNGdkOkWkVtTDFQ/YnsJKNGfKIZ
aeupUyjeto7u/CGv5dMkOQvMOgd/H9wnz1L3aVu+FLOP1nidT54D8dboV0xSJMckhMJMRX+U5XTN
/OYqyuSSW/YN0PYzfPFdvWZ/BH9PgE0kJuAEehAFdhOTfY9/sB95N+wsu9qT4wDdlxmouOuUPz2z
ROi565NnYvrvKWVnReyc+ZvFl3O6qJ9XDzuBU8Rf3ex+IU1Bclu4LzMnYjHUFE05GOAdtm7lgweM
9KsdpUg1jE4Xu+2vs41zgbIxFHA4bU5wzZyXcKhhSsghBswhYjslhNyOISToz/T5/YLGdqZ9LhJ8
pkJiKJ3MncAcE3YlttPUvHrNCPfR1zpi2SxUzXQ/EFXddY0dUrNn01cNpruU/ia0R9wN2JfZOm2/
tvVgwHYFPir7YMbHMnHxUAEsw6Vaeawq4w6lO0KQPPkzChjOaobkYuiHkh9RAC/Th6j8r+TNNGcE
qS1C9zpu362RCQfG/MHoqil0IU/8cpmw4bJMVDOkO6xlGa5KvyQG+MhE6iOiVOC/EUU2RsbpQayW
3K3pYya5M0hUyLirV5SzXf7OA0+KW/JqmeqIdv+uX6ajnC6maR7SQt500IMTr0f6KGJZE1dA+3bJ
970Z3iw6iBBV6/Gjudz5HlwsBeesGEQE6KO5c6RPKIF9vDlZhZeQCoHEbo1P5JjdY6IjTnt6oP88
7p0noVbc2B6xgeNfYGAvSx5lASlHGUgC35udsM/su/rsoSgMnBoi1yvwfDnoJxL/GQX53lco103u
1bKm2FLVX3ApYV0XepChyQk1dqEiFzL0NP+rHT3zYMSnXKi7uWIdJjZBlztdEPqdyF27DhdfiT9D
i6CJVeBhNNVFJu6lzp2/6FICay13rRovYKgP1VictUaep3k64W2BMsIa4g/33YJQIn5sXO29Hc27
Ufa/TIG3tltdEte7d2Kwp64oX50VBzlh5+Z0otaHDTc9aLr20DYXk3sQ4eeVMw4NRmNz9+nrne3O
tHS08bdFeQtoNtcqwt08ObVc/JFUdJpZECHjZSrLx1ZvL3bSkuyrks+ydt+wEz3AYBJaQqhoTp2q
xYZpbejx4iHCIq3ZLZcgXecLDsmLZEgooCVpvcAyD5HgHUpzJPHOYjwSmgdJw/3XbRlCKSZUpg7k
s51OLY1VkX1OPsvORstW9UUVjPwbIzXpMMi0jrUqHssbjvwOIf1yteZHEx0BFCwoWD2cfcd9IQyF
uMABZZ/i2grqbHNKNTxGXal96Zn2QwxNwQgJbjBw5K1wnL0JtaOuKSED2mROUTeWV9L5olZPzNAT
pBZZ4mzH4g/6hKCmr95sxMgtvOxT6e5FO/y6k3fCF32ZBovCV5Jq0vhr8su/qw6A46Ks0DV+5C3x
K7DMgHAu0hX4k+MnRrVLM6BlF5rxCgeBxCzdKcO7cXptA/7ViEYvPpQNqehahqXF/Sak49aoNDqw
p33seDhBa+tDRy1nj/5Jop6jMRBVwa6UBRJgiCGzIiIxXe8NzzjOFikUTapFef+W2AlbkT4fNa9h
95ny4yZDKrTfVb576WNh0vEh3DfX92hsqAhHW+uGPcLxwinDDFfp3pNoQCYn8yH1bcRpot3l3viq
SPJdnPtyaq4J7g0iwIkSou6XBAFOX698XWMNeWQNzdexFGLRjgjLClMDiS++ZTiU5uCZcOl+9SAK
7XUiO346tEtz75WYVfvaFMcBQIni+7/oVziLW/utk7AlZQuiSwAeOwpAUBeDwnjqfWQbNjwcpB11
pzAbCBUTuOUw9Vmj7Ko5jgYJAsnK/MmeuMc9biH4TF7RLBWEcPD84pPredYIMSMOEXe3U682dQ4G
9qwReLhDpLxuV4HZ3mqb6hNjnBvK7A115VExEkR1Pz8i0N3XBnBRXy/TnyL+rB0iJoTvPvRmBvHT
2kE1sZ/QEGkHwDq0FIQueKRv1jshRRXl02ehbBXEftFygIaZKcd9ZkEa5Uj/t6EGpbMSL33p31ZY
RpbY/guEQuJcCdyL2LhzeM2wsRIiwzTZbDEkvkI2zD3mRmM3kkKm2UO0CeD3sVr4m8bky1l7YPWs
BiTi66eOmB+trjGXVM2PUXR/cqDbIzfHbiSvbvU54u+lhugOcctnbvb3DvSkXyC2aW22UIJTER0t
HZIk942YtPmG7M+gtdmG0Off9TXZvux6VkM122YyTyE8M3O70PHpjA2OH6/2yK/gR0lKUR5TjIrb
13FbkgxAEYQXIhwDWU4R8iTU6WEcQfVr24Rf4Ji4Mwg7O/a6+snA5BKIvn1HEWDY2cMXGQdYnjMb
KKlvvmU/mgcqN+EA23PPsH3fTLy8o9T/iC77Iog5DicFCCxy/6ds7T09sLNO+JjTcWZoDkudB040
y7ijMI/pucQwlAvm2j6n8EY3nvuekyt2nHNd4TFDFJRAcQ5FQGkkPjpekLVkwZA5d4jdqxjRMR+q
3Y3OTmYcYFUM71qbLaozhEdtHBuYRShwy2+Y0P7m07ZCE0UWJVuwU4zcKsqp/g0zFBuRKfExglfz
HbHWFgAUh7akg6PBoaXpGWrhGtBkLkD/lU5bb0od4s5XxPPFHkOuOb3URWo9aDzgzdperCW51Vxa
QPjdCdsqCJsCWA0rB2BIA5U5zCZ3BLKFgzZoEoks+VUeUs90MOiYSJzPxM4Okx8ve8jyT+GCJ+r8
XetiTkGWWb+j06BzXxOyOjL0YVhsqCkU6w5a+Rlzkjxu6a4Brm/YZLGlsAE19A4i9p4nEmXOjsLC
b+xM+s4kn9tvWWT72MXxiCGv99SXU8CKi6QgkH/UieKxTFJnqBluPaAPJ+coba3kziuzg97kYs/r
xcO5gJHZXY+JVFuoROt7m2Vk+fFx0DO9OScp6N7QarbCwi1OQMu3iCU45rsOGUpB2yTpQoi084jc
mx/DIbK9Te/mlkEThe4J9Xl7Xcfm3DdzwYc4tJFEKOfWa3fbW4jpfCC+3UjjTmumVyzHd0XM4Nd3
xW1p62gqacP2kNbPPS810M+BD0gYqxUI3GtFTJYORbrawAegiJPbD628N9v5tm62qt4CgoITnk2W
7O0p1a+gKlGnmresHc8C5+2io6Zj1vaPjfEQ3+nEWN3DmsF18wVCRzXPTumZkSSCBtCZgkG7+E5G
z6Nb91BlEj+F/5C1PToZPfvQCqYX5AJZXFIARirvvLr12SZTMB5Qh2YT8UqDJDy5dfQC5bWZ3OEF
QNWJundk1A4Ak4xT72YPg2/hEMTB2ScVkGX6J4ur21qbCQIyLoVXebdYyElT3JxXC1wKwEIXGosX
EYAIAkT8oObYA9KxSe7ENqqSoRKh4XM22NUkMYEZwujawzhWiLUy1uMuQfRj428gKyGKB/lkZClM
GHWZm/OzAVUlZ+7GGEpiBi17V2dGcYO+5FjohXNZePdafPpB1oJ6E3HgIfYc72yNPkyws/s+La69
JdHvZ3sPEbMRFwcs9UTldEvKpteqQ64RWtJOvKdjqj3YJu/qRCQDA662n/yuII8EMhWz/efY+9O5
XKeRX+gzMUHhQYvUsdS74yR0yHt9geVT/Ehm+e5rC4l9ixVN65vuk9NRJp0AsaWcTNvKTniIg5aW
HnwheIpdQXGH+FzZ5LbV4LcYHHylmkzJhHI/dadj4/FHgs1w6MgZf+XagpCqtfjxUvWCkpOTnCGw
cFc/RJxKrJXdhKi4j13OKG4PzQcnymboSPwd9RIT7tg0cHtMZmidsDuSHjJY7ngz0dCJLCdVMosS
dFaNony7sN6LzmwO64oKcXVlUJdoP1Xe3fk17EPWpz+kTGmHgQ0MRe8vyRTxOe5OBoklvOQuS54F
+UHxnR8aiYZ6Fr0L5Cpphl76krgNAOBkUvrR6LtlsR4XZ9jcVqXPGi72cbotZzl1JxgEEJwTTTrH
PEr1goI3dosrAa7NHkoSzJeEMa0dMIKUbKRs7Egw00tG0F4DlBDa+LfyJEZ4aEB/JxNGGUG6yzp7
lJm4/IfmncZJKI0e3NdkicR/1BO2iMNoADUpATkBbvqXLNbBZIykDlaipoJxQsifMmjBGMNTTg4m
pwSGAv3fbqkGpDveaAdmyirAMxtSY8qzgHGZIfvJs7sHc9Pee+2HP8vhtdPGZ/LgWenjcp+NDE+E
LGqRWW1sNW/vMR7jM0/dACRZOdyuxb+RdyZLciPbEf0h4RmAQASAbc5D5ciaN7Aii4V5nvH1Oqgn
mbr7SS3TWpvsbrJJy8oBuHHd/fgy87gatHPICMLGtlNMXm6qkcMl9LFBk0Y70DmrxonnbMwu+FFp
2kHlhjrphfW7IJSzLG1hL5IRTlaY/XD8Wu1K03nvEjazjoRxWXhgG0rQjtQekObw7beaAbZ38scu
8S7S4FTUO08mRlFhQVGy2suYxXc7IENFJNkkTsJLsIZu4yJFceHXckKyiTudvRKWkYK3/nN0ZIoA
wwkZNNQ9ZuBMS9YnSClcL/qr61Jew6QXwHhZj/a0gZfGzdluf+W1vdfC/CkmHqZlLMpRgJ8Karrb
KT5Sqnfv0vyU5tEGLMOurLOTaSbUCBM/U90Xlb+fo1G+sZ5eNGr6AXEKaKvGTstSE206rFw73yDF
LlgNFtJaNUWOCbcnfFuaBgc3ThnMBPgJS67mBhJakFjsDatQp9sseo687Eb89nmYil3gxMe+gvgQ
1z22U+MelQCtapBdvPTub5v31aTHthNIGhbAxjEtocaUZ9aqP1qTBsJUMYMPg2ZydxawC0v6kLsG
5HmCMr0s8asfCxXvQrt9gFbs7JdunOXsZHAsG5Gy9xTJByBSId8GOjHaOgzCx7o0tx2yy0GknbvG
W0vEks3UxcgQe3OtcIizj82xDpyF0oPm7M25BjXSjWgVHfsuOw5JajSvVJ+rBzuxHvU8Tncptz4w
J4W2acbQPfs6HCGHsw9+mbPqMdg39E3AqXS2TTs+YiaXZy4QQI4icLd+is3b9bxNSJ6IZ9OSgKKK
fR/FxUZkOpk1wShui3R8iMJq2soAYgSsDHWy9SfQoimpWjUOL/bInFSTB1yxz72jEpFmIXQhvcna
KbQMhlJgwCnDxRRU26HtjklYlIvc1u9xwDm+t/u7HeIryyS2T43uJAg5+rKpwTW37bb2EAJZ36NT
9axbRrcDIMuuoOXsMPBxCtvZT1tpH5GtUGlF8GYyHNlzZrwWfHsadMKA2dIhl0BY2qLna2BCFRD9
1khLFt1NEXoRRpe1CZ+j8jCr9hbrvTnKS70VnCrfaV/dmCFw1qaMJgRClm/YIGU/WrCOZQ3u0dA9
THqGnh3dgIx3OoREQxJesIA7ydJuJT1nHoASpvYq2Sj4FY++37y4hkn7Fdg2Ksi6Wx5OPsui4RFR
hjUMAoKTxZs0AGIo4BrvVBI+9KWe7ZxMjUezHLBxp8W2q33YR/5vTQ0T3M2EIQMDoNFDo+KvxkaA
jZAjNO1XjhusO/YDeH8tk/NsMnG5oehdd6jGcUaSkVW6rrhj7x3fBKXd2iup2ST1G7mptGLvz1w5
z2VkJWR8LwgoJTXhUsidakGZL7YFDFys03EVKdumNy5G2auG8uJFqbEo63E6ixbQkFt65rGZuJtG
rZHufWVsRURg36O80fH7z6hHT9MAkgX0e+Jqni1CJkUQsIDyiuUsfvnhOOTFo16zjZKs3w6JBzJN
+TioAJnui4T4SU94cAC+skmmfSyEti+yZ+kNT73nPokW07PLRd3whXv3C4Obt0mffa9AAnugYaUi
4tsyOyRRzcHEBmnuMyXvYhWeWWN32yGA7mRAu4F4hJZUVAHlXvDKy4RhIoXAAXHdP6U6QXULlfUh
6uzpwe9waFlC11AeYwqGcu7+uEEfCnyZawUZaBHUKOZ2pgdwAlJcxXr/mrbsH6OombCkXYd5nMWQ
SsGrGJ/6au6aK5sfpvitKohXURvkS2Jk0a72SHtmAG3JKj/Hmo2MDCyRFOb4FqeJR62f0W4g3j0r
AiKsS0L9ISk5k6Xc9tnX7lw+bTsDHLTzXPsqopG10vj6s6FuzRDAUeJghCL/nbP1GdGetYi2u4qv
P4O/2hYB7FAiSdiMenml43sTSlfbJj4JcBbBngfsajRJXqgUsmEZ8b/xxAls2Eu9ZD1dSgbYjqR1
GjY9kpRBw3zWsk1NzroiVtM19nrS1b5pucMhUTNZOCMLZQ2znp5f7VJ/ABLyMRj1WoxqP6AyjJa2
o2+93uXOg2AixHxVf0zF7DcIxIdPaIvnq62N0jkMJgP3PBni83+x5YtybbZUkuRqPBwEoCK/K2mO
85lA3dl2YsqavkA7+GkGHCAzjMZ62j5ZnCgL9uAi96+ONkxro+f7atQ3HXIS0Whgvj02mgQYe7i1
jAD6Y09cOJFddJh92UFWAM5gGw4BKn+q8ZI3E3EE1YqWrZ/jrhJUfD2nGBd1ate1tJ/arxFXBkDo
3EZ4CfnUrPJJD1ZBFKR7lxMUpfRo1/iOl1FHRFXBv1nZwStA+XzGHCBqNIMDBAqSEVIjRXL91sPi
RtmL1q5UPq77ij2XRYwyDsG3aRCvrKRYUoz9pSeZs/Xt+BIMLHiyEcd1pJXjWrJ3YRUHw5ymSOJ2
qjG3OHbGjTfnkSkuYBULPz0D50C1m8b6S7LCmyYWGNGIfApE4uDHD/04yh9ePJ6rEYQqLjkhowvG
G9K0uX4ROhYcQ8hDTLro0DVE6rz6ikzEsFhIiSjVbLUYKV26IwkT7WeCgIH1hyfQjg8kw2H5JVQP
WEb21Qh5h5uGkcvCCIdxYlWP/kOQuBRINfHW1MtsT3gRnyaXh0C9GDKpnwOdHWlMspaFjcU4gZW7
klvbihhEM/gJASSVKglPCUrvqtOn09Ch8aZ14+1K2gVdmhOceC+shDhD6+I7z21tW1n2C6w1lrDC
OIHt1xYyCOQuboJDHCIYq8yZSyGKdMvl56r7ubOYmP0mBwNKwjiRKtM8uJVBDpI1KuMpLY5jW4Wb
NtSwwSCNOF12TIv8wJ+Kc07nhog5mY/aLWCiWCrSnA49Yuk8t7YRDn077mgUYGpqY7Q5XHwLMw1e
nAYhX8cCvui1Gs6S6EocbBujNi5aYHf7Hueg4Kp3LNmXMHgU53aIOHQsvSFODkMcfThJhF0h4qAr
crJIMoyeUzcOdzbZ/xVTDCgkS98EDjRwF6+DQQUAn1fCB5ryH5mL4dFBEsMsgBGgbKaFpYJjaQaf
emGHeAjzbWg+J7Z3MgKicwhbAvdDeR87/ZJwRd2gTRM0gUcTu6QabDIBrTJXje520DgcpipktxUf
rc8GtsSaE/5H7sWvVSjkmmGR2KvDqBRCpVxZgkFPc811NGEhc1Fh3crMsatzE3dpeNkmniDYzLka
v8a5YFOIoYFdbkFyMEzZEJCHv6nUjrZZZdarsAmfDLCOL6GT3XWs/PxQy7brh43eCMK1qi1YMPK2
cxJfy4FLk0Nq7jgpVE+i25Rtq/6NsldqbhN9pj5XZCoC2VP80Y50ePAtyyHpbAO3W6fEkuM0nx4I
1qCf4YLjTHlkVGnAgZjtyoWKIJOiO9LGk9IXvyrG8dRYMWR1FAs5ejpTOQtuw1fboXfX9ahjt0Em
iFsYr6AMF4WBTJ17AbzAnGBhEnt8jSfuFH0hz6ndAsMSU7TURYKUMaRnBulilTQUTiXRqzEbjWss
U4poDNnfk4ZXe4EEeyHlNSxHxdAI8ppqpAg6L4VVH5kGlQp45zo1DOJplYPUxOWvV9rdsrsO64z4
EU84xqCjBSwUO7XT0vwIJQT1jyutR5OaCoO30SsLkLr9e0JTBexUTKZDsGQ3T5pTL2+Wf9Z9pI2M
LotOMdomvYlbTce6XQlC1bYbAZhstoX3nAUUItohGxLRJZe4zfVlaCCusTEJY+taNM7PPLZOqO8Y
A0xo+cA8GEhi7FBRCiG5yKgJBc9SZyUBsFSsBzN/BNLB6TXKWJHyWSL1q2N5GP3HdiTCPEIawgpD
uE0Z5FqgmlnQ+TEHj+HRSmEe+aq4FQL3sB+Sz5nJsV2jFedcb0zUBdYSoZ+9S5tBInRdTD82uwON
wJR/6ppoPxbjqzTaj5pl/2JwggMrtA/gJdYhr8JH/rlP83J4y4Ivt8TGkCT2m6D1YSFA+i0cF3KG
k7WPE65HA8uDFZvbRh8KJnaTkleFP5kXHncmFVCFRgsFq+BY6GD4Iz59vEMdhjvQzoCzVbBxwN8H
QQacejY0VdqXKeKZEDa+kQl2Z4aGnCrufs47RA8sLRDljeGzUTWf1p6TqHC+GF/J0CYY6Nh3S8Hp
L5jQw5wDvSs7gAr3BO8KFwIvX5ZRj4unR4uqStSZBBmJQjIgoxgFNXOF/+JT62DpkbVWesQ3az7W
G4W1r9JyLQYX9/AcV2OnknImcHe5SVwgxyidW0I7jGH2GlhBB/3Cp1WjfdKSCbuaATyLVUuwStJK
3RKUSG2YdQ67uUz22g6s6BENntpGkHcUAZFzxU/PO9800MyhndUjU0batHyjAl6b2jE7mi4UNucs
OXqxuoYtS2nfT5ON16Yni+w0VlvtSSXlplUaF8Kxg4uFD5Tth4mtJVvmFC2s1MCVkJfIqLDJCOol
iUdgGXRKLuG+pAzU9r8cncAaEY9XTdM3jsVATYDnU4MrHtsA1Gt69qb8Qyvkp60zh6UZmk6vTzsx
B91pmrimqnvPK3lpbDzI1OXd6VLg/XWdTTQ7REYsAhUp2jXrTTKl1q5Nn5oOICIZe7fx8Svwyi5k
hLO2HttffiV9PIbdtC2t3wlRZhng3eYXgANyh7Emln9u2TNhSub5lGMQJTSQtTgotMVXqGD2q2Lc
mROUwjpur1aYi70DlWih+8XzvPGp4dpQNb6cg5h9gO/V6+If9aQVaG/i3eNv7F3x1DsmdPwI4cPN
6nGRGdwlY7qRStcK15Y98JLRwh5zjuBHZchxBufRi6o1COiTz6m+z3HkG0XIPCkgrnEC0q09n9wC
a9xE6FVVHyONS5tpaPbCwK+P3NjtUsN/13rSEHgAELrETy8e3smKYd6F7SJjcYzK6hMgD9EtXjrk
H7hrifGE2cDektd7CjTAzVIbDngAwk0tUL81D5q7QwEuWcmXxoj9TWfou6rS5dkZxr1KNA53fnh3
ZPvs4staxSBONnoX0ihH5XPV41SsRi0myIqKGmsh7Fh3vDRoc0JTAhcjK+p40PBB8G0vAwXkjoCY
HbvlrjJLQuOBib/ewrlI4cuwyvlC5zWmQjym+s4fkfTcHIp5Hb3ZpnEmR4vwkKqfFnxNzHXhb8sB
+SxCua1Thi+nLzlDTI+h4QQnPKLsGgvr1Nm73tAe0xyp2tPvWg/ri8KrjR8xwBQ+oZqaYytdH7NE
eKzqokTkZSfUQdc2i32DC3TssJyPBdbtZtx56XnI4UM2zq/ChGyh+LDk/LpMfblDbpyP2/qxqVkq
m+K9120QKq37oulTtCEPxM0M3UmG2pl3AEu6mKCm5SUiyfhhW901HYZ3l1URHh78oFIOq1qqB1/D
Th2k9oc5dgdLs82DPsDzKDV32IW9/pNqT6ZIcrLgS+TW0tzoofHezUBOG4BQL+EYsqqLiXga/giR
ISASeJrYhPUeX1yqFTntEVYPCsDLmQaZO0YG2nhVec2lff+Olv2/jte51Mv9z/G6K3UPrf+RhB9/
itjNf+j3x1xkpxGkc3A2uEopGut067867jRh/AM+K6k2VwrTsvU/ZOzMfxgWWw1+R5ku7XPU3/1H
xk7o/9CF7pr8jrRMl9je/yVjZ/y54U7S6M3T0x3TdKn4ILn3ly5rWmTZROpEwX2y9PuWhL5gr51P
1qU2GxRjy2UzXwNDaOuzm+bFDc6l3LdE87u6eMzIthwMle+VUw8UujOY/OHV/I9Ovj928FlzzeU/
mxbnakGeH+VKJAm5rJImNE2DF/aPNZh94YcZXllFGkix/GujasOhjqXDsZnB7zAInU3gOruOOzmh
7jy6Vb5hcTEMbwUi08GeYMGlrMpLc1hWBoWQqkQJN932MXbMjHEiLS8y20/+EBynOr2g3Y5n5VYf
ZS6Q5iKfkp2Ks2fnj5Qt5SmCQ4aa6ZfhB0Cr4ZyBiHsuk+jmC0rQqgAAYy6MDx8O294Vk3/teiHO
1UzJpPdJhH36v71E80vw55fIMSxh8BEzbGnBP/3zS1SqMbelyd0o4s3mgkaRyPdDohrnWKKb7SWW
14WqK45Ulpe86MrHJ2X2JStjAiZkwx0MXdGWYqaBfmRD49ab+Ee2wyxDQnDng/Zay2Scgzjezdba
y9T2yWPOYtsvNBiAg89hsyi8E2s4CIoONt/KDcYH8LLYwYOtzbj/0vMsCGEIm3tXb79MuE+mNggP
o3DY6XEiXWlc1O/cGdTy7z9E9p9jpPOHiIYVHcykRSeoKeT8Jfj1cQ8zn9pH49/KEdMOxVD9knt6
MAztnsbreerq+3sEz/HcNWI1QUA8MgRi6wTyg6ym06ujAdw5WsR1KHFuTk0nzyhO8cZoK0L+8eCf
kkpdRtCYJ8WK/AS+5j2JBnP7/UtNCALN5XSyzuWg30x0rXn/V2yIBuq3YX5IQccBvkdLndyCZkSr
i2/uCMwp8tXXmNRXmXXFbaZp9ZNfHItBUMMwP0gwEv/8N0U5a1YY1tHj0HKuJinOepSHu76pdnFQ
5CewWvlJwzNO8YJwN43wAb3m8btMJI7TNMZJJOYgql4MD2MY7DsnrGk/4r++fykMKHjDdReRYKcF
oI/J1gJIODZFmR0Z9aQXURMR+9a5ICfwwJTyv10DTALFf/6AK9MWJsqIYUqXLty/fMC1GG4KX99h
WWIZRBA1k3MQ2FdelnHhtgLgsZ5jPtKd6KkXzZyjKJPHtNYZS+jy8OTgbyq04R9J3xyypnHu5UQq
0grHc5KJ6KEQRXyu45EP7jnpuvK5ILrCBkblsMHRgIQ/pdsyc/pTYfXR9u8/m471Lz+cIEDigDPk
gs+P+JcLHFSwmCMBhGLOPT8tN+jXA2F7+vdG+Io+XykQIB0u7x9B771ZY4a5zAhvmvJ+BaFTHnSg
DrfvXwIpx0zFQnL7/WvfD6kCh6+63F95o86BUoTPNNcFO3o4rJVD3ckzUDW10dxwHVtgfKxODvfv
B7sb96BCunOfDhC9804dShOi/fdvBlUy3oXN8aXhDrDlXK2UW19Tf9KvCtFm1bhkL7//8/vBrgAL
57bjH7ty1M5eX3PiU0J9KFdeKb4KnkyUNRJu9apKFF2FrhO+OWP8hnWzvOlAra+GKHYIHnhNlRat
obnUKz4yQLComUynLH8C340DzhdQVA120UZCy9mkT+lxEk6/rLhbbXS7vavMtC7sivxnX5kHwuD5
DaaY/1wE+bowwBn1VvH592+x/G/eYi5ByuTjy/trq/n3/3D5cdxQUTFIIXGHsLxsKvvmp1b8mI+o
L1P96me2pCNiqdUBY1+f24d/PggmSt3xz7FJqeHAfo0CiWjasLwOSOsEN+l0zsP3gxmnrNETIKBp
5d7DxvFLKpvM924kKuxGtvWQdlV2IEZ0JFFIvU0oyr2qhfEaTJeidc2HVuF5J8Mlj8TVvJ1vt8/z
0eQ1GJ2faS6tzziHvyNoNMwzPNMRtR9lQeSi1g8kJLXIqA5xMiNMqTP3DoEo//PBLtXq719Ow/iX
mUDZJtQC6Vi64/CdmQug//B6DhpZ3CoH288ZBdwMvR9pj0GDvQFOFekpYFNk6ZF+oeTg4LtDqZJ3
B+OcCd8W6cc/cyDetfzNx/96KPtmVQxetymbOTrHUPNUxv0W6Y/QRUkLmpPSCpfhSQGSKA9jkndb
Lp6HLqVfV4xrX+bR1XHz6Z4alD5owtPW1TDZJ8MqHnLLtG4VbihKs0lKJ+CBXYOviOZy2GbTquPG
+qSaR+0YoYYFuM3qVs8PsNX6JRacYlVKB6i3k51xI/p7Z6puOm7OIxZVfaFDv9nwSkHf0wp3lQ/p
s0nuRDNqdY36oLkom+7M0pDH7weafOURqMo78VTylF6NuAYI6VRP7FhYhmo4A654UsJbNU7b0WhA
62AGd+rR2LlaaV7t+aFEcSJ0LWLOTFND6iqTlzQAXBC5RXvTdU77bqGlZws0wN7zAck1LDw/GiO5
SOIiOAua5CHvrP442aQy6yTL3/sQD0QxVPfBL7JT4OqQDD0rey+S5jE18/6hDsbo9v2QT+NWD1nt
p9VES5Vny2M/Ckkbg/bL0fPs199/6sS/fIltw7YhDtgmcAvb1P/yJbYnjLRjy/kpqFaD7Ip72uFv
qArEiog3/CRbMzsmFO5iDgdKg22zY6iM991Y46wfknqXNtlXJdMBpmDuNrs4tF+8zOXWDjsvDhHk
As26ZeMtj30Xc2YdbwhPsh0d+37X1OY2DEf34fshLYO504GcnhGo7qmYCyD6cHr5+x+ZT/9fTwc2
gzeTF1cvKU2XMerP37TSbfrWseBfoaU73pg/fj9QoL6IAmXee9MCuDM4b9+JLL8JiHcoJwUNx7wp
uzh8lgRFiTC6PQHsIXx2slAd+g7j7PfvKk91+8QCIljjFXgevMDb4k2igzgHhWgkT04UsI6v161X
+vdOx9iiCaCefpMPh+//rEuIgU3A5mTR6fJrsIR1GvBnsVJ3rlXhoLNktbVmpt+CFiWZQtLR6IYe
kGP5jOr2WEYsaYyw/IzYKzMSlu95fN7XQfjpxKDpNHKpU+y+exK9CphBLZu3UbivNRPtsv3daM5X
1pkLTJH5ctDY3bGveqfG4ckUOQzBnDtmOsG1yvzxA8sei2qEAlv59MCIBJ6nsrZu7hPsTFp01gQV
kKDXxdkrb3p3m6wnhhgCkNbWTZpdo6qj7RTJyY4/4AZtyTvCypVdAqginiM+YOiESI1N1zvnykmb
rfS0jykrb2wAIBtkWAq11KWF0SbRqGHSKvL4hyGLTYvnb+tL7zkKo9dKe1Sq/NGNtrWPrJkTkDXv
TZXihFb9i5ZxdtDaZAmJk83zQO+fY3jLVkfMsNLhKbK0FuV+E9aQh7vpB9gQlNunwIXFDvDyBJP+
FrNBXhOU3ursYAEgILwrdJmc8lLsgTkkhqrEcG5428rMXqilof6OXgxo3Ca6kizHXWJNLIbhaC9b
7u9LBKgS2jhd3mJjsMnC3UIfnYaJ3o0oj+1at9yIwv+FYKEhon/iKduHI5siMwysDTZLb+/fPdeq
N1aiDWfZ+XgN4MAAur5w5uHqBE7bjpynzMSYQ2Fza0HZdNpM7hNsSINGC5hREX6tQOcszVbXdiYU
DfohtrLTHizKFmhLB1HTYj/vkSc5Ty+NxO62AHkXpmfnoK7wW9D9deQns9eNRfIJKhaBEFQaq6yQ
60f9Qs/yF5B+/diZfrgJYFMttSm7V63+CAu27bCsg0fYKZNGHVSEcqBy1yzkgZU49o5BXR1kIvb9
s0tnrsiIMObIkf2bGU/PE2Wf69qSRB1nww43RHtDF1i2k3RJ4XxMKJYSya4jSbCmxQTO5LPbOKR8
3H4V7rxcnJRAr24avdkOQ1U94regE8A79tIKLgNrg7FiwOgt3s4S37IfJDNILtCuxvQDRP5PrA3b
aDY2TVxCagwpnu9au5HlGuCzhWUaJxhsV8AK+bpuEScCVGMsoUsWts+arn9oVs+9yIcOAic80Hcd
67j4MQxoTcAH7S5orLo0Q3jBvzYemhfqBvgaFu7bVKkt8TZgXUS82EQuGzGHE34F9puh1RhfYdag
dxiHbvgdt0n+lvLE+4FECcg++5YefFHpF3b6Djty4rFmyZd5lPkdFOQHQXBjV/UlSOxgVon9HMeC
huiUUJ63sUPAyJ0+fGX5kC/o1xmfkFt3NXURy8rlRihaiqvyXmcrWPkBqnr8WWChP/RZZa2ntGQt
7yloX2N5c0m4rhQF2aEV/WTfnW0jSpLEiBiDur+exo5Tnk8OP3GzdxGO5Q5I8fNUELg5eAdW3/m6
6nH2lnzTMszGa6hcc1eJ6+5KH5tU/NvR1vTVlptuakgMwCPZSnUnEVptGpmo5TiqcTfh5sNJXZW9
eSgoNAAFGrP69q0JOT713lsr37cJndd5r8wNw98zowc5cxa5pwF/jupsoDDYt90QjqDugRZ0ylfP
rhxcieOZN/wrSnhedRFqCLDatKIzIG+09tYP4PeULBd6WmFbz7qTrUau6WbBm+C2O0kN8qKDIVzK
6qCSbWePNBfE/DWpDXQBqhMM/3JDwJRNfQDoINNzwnxl81R7kdrFJmqib6qVLorfbXhyjXs4qq8o
kP4mDDOx9itW4kYJj83w0hPNHBP1dONLUxBbnkxyh4XX433EC7i2K765hmYSTQkbsal77xOqM1yd
MHkFVbXGlorlmb6Aayauss6eNK28E3uDCxKfKzhFYbMpe/GY5SalJkX4w24scqm0rETRtO9MoMEy
Tn6TBsfBO6DaY0fzLx6QWILGFFAmClxhTQ2M6/xonX7ckShzFujI4T2zCy59stm25nAsG6QMNwKe
hYOhXiII86ncmAkYllYYd81h3MsHBiI6OfTScC6l9WhY5Zw40pCb3eQWkVjZhxRzafTMF3XZAqwx
srWdQaXIbdznmEZNLQAC8Wk6U7kPKAyBLBCme6tEqmo9ZK6BVKxbRdj8hhUoDHDa/EvSJfa2GPSf
pCOqC5DxNb5T1Mt+ei47QkFuZ4tTFWon2QeI3bp3I5LWn60MYmgbxb+LIEArh/7R0+i2tC06ZqKQ
A5g+Dk8OR65NKvJfosW800TZk+jNmyd+RN40h4bqZynKaN079qqQ9XRqTW3NW02rHu1R6CQZvgds
Gaic0FCo0JJWCxkJU0GEHQtCcaEda614RWNxmUjcn3rZ4llPR4AMeDT7vP7Vhe1Dx6ZjUVXOiIMR
XDwNnjjbgAHgKqBPOuNNobqL4pcudlcwreUuX1LKs566dDwBRIuxvVr9jqgY7XpWH+zlYJx06d2n
IXuM9XFr8BnzFMD0EkGMMvrqkg8Qb8cw+gmP/VpFmr1zaSuBvIGyKjPr6NaAk9z0I0lBnvoRqkk+
4B2MnemfD8bYcmvi5lekdvKg7Gq6BiLmBEossix+sIUkixp36TFLwLNzrpALNThfts5t3UWataSz
sashWDSBrW+UY7fU3WAC5KYFMRuQV2UtWlO1W+/DBBbAiMnSBnpDw6exe42S8dVORLVxUhtHMObC
tunfPYtUL8GXPbQqxiPgRetQk2CG0B43YVItQqqxktmQ4xrNshqc17pgTZiKQ2UnVEMF8JG6z5BF
BCanZtp1WTuj4wG/dVj3D1WOvdYtbyqfxU6XHFcz3/gU93qbJsWqQTzlKYNh6O1FHU0/2faplYXX
eQNCzVuVMajnNMOXGtNVS3IkNJgH4hfxak0xsYnaSFZw+Lalsvq10nChzCXorlf01yKSeFqAZdVk
8lqJy17mwRsBxXPJ4rEiU7vpCsrBSDWMlf8ekHeMeu8S2YQgsLaJnv9h7JljaCE5unqwD9BLEf8+
CdID27fYDueP/RQ/xs0wrGzkURdEM8XqUG5aZ41z48tsqLbEuL22MZjTK2ebmGe6dRyW8wb+IZtI
c8XfiUv/YLrRtDOG5pc3OA8BcxeUpvZ10B3wqdOhwf/F1RW2Z01dMKD+vUy6p2laFW7iLCLCnYUl
aKwssWXKjnRBx1NCIqGaykVx1SgBjdhfVVFPzprEg0WetQyxy9cTyVpivMfWNvlKUum3Vl+EyKhX
IVJrHaMhCoE08OADbe1biTmxNucOjXxT6gRGvMKIl4xPQIHbNRvwBM2AyP6jiRdiF2eIbNPQEhGd
ozE4DjauAWq8m6CL6/DR4N3gXggrzEIGf7T2umiD7R+2wciUijuoH5srcjB1Yf5MIu1g/cURkbyp
fAm97qEn0R6F3jVNQ2xMLd14ssahqLmiZ0yaLjGEYjLZed1WO7jmlzzjfXP6miYRNFBfZ1XQRh0o
U0mLPUAcvhrAHFKj5YpcvvfODEYpGOQFGueytGi9HnKsghaO6ZhPO1WSEK/14FdQiDtAUnBleDSW
VpF/cDblghOWAw4QBlrTN9RBj7PNJLR6M0UcE5Kx+hRBHq8Mnt1iLmfp+gcIxufJsIlmx6G3MofS
PE3UwJLptReKWwOnoNlLopcc31YZT5IxPm9gu6PmWgZ5qD4ATxpPwy2S2XQQU30ZsCnDmgnXHuCF
ZTUq5kIZHstx+kiNHg+j355Kaa9rt1YLpwqatYKARWSMs00wTQelF87W0K23EX4ykYAHN1W3DlAX
qxn8ZnlRWSuYsdrSlV3z0FrJfuzqpwLzmYaPYxP7pcByTGmDhXG+jvV3Q+uTg1alFGeH5Xud4UDy
dQxKqQkOLHWhro1vdh5folIDWD8BldM4Fyhj+kh03V9XpgnlbnoIzSE8JhG3IrPg+9YE5wri0ZI6
+341ONjp/dSe1hibRVh9AtVbUHbhUmQd+OtisKmnpjYC0SV8TvUdc/0llsK/At14srioFEOGvTzj
Tzk2WzTvRshiRXDzTphORqO4YwWgslwF1jZVMakP2AFENN3+LomQdy6r9rh+MAzzw/S7vSGJ3gcg
FgwcAjh2IEhzfdlV4GU5yzYNddjhyhgAO3g2OFlHAowM3pjAV4VjvXuIPksp5FNsWjv8BnKlldal
G16ckeP99Ir3PeIoHmlIjNhUJ2veJxA+IF/6EMeasaVt4KlNi6svzemTyqZVpjRQTpp5DRqeRhb4
p6KousPoqd2o05fYBryo2ri3yfrwww1JShcA+dWagMa+a/6dvPNajlvZtuwX4QQSNtHR0Q/FMixH
FotFUtQLgjJMeO+//g5AJ/poq6N1o5/7YTM2JdFUAYlcudacY/o7J/U44UzFhm3utS6sD1ZYuG49
TrMJEVh3tp7W62AKPhJFjibeugl2QDirwXBVbRN8LXbiU2pCMciE0FaBakBPBV/iIoEkzDfQWs7f
zey6yXvWgUkIC8zAH5EqvigAKiQBt6c2QmeMKIltWgiiYKxn5Ocg4vR+L/3kNquvEBMfrdgZQePX
8TqwDbn21URygXkbkHIZ+IzZkA9Qivch8667CWTZFoE5F6gjI17T33E2PzDd9e8k3rG7qU1/KkpS
jBG28tNd03ffSS/J9riG9hhOtmGcESp6ka1eIGoU9ZbBxsQYBhhzwsh0ryGO8BqklhrsLXSqOT0P
wID0Ry/lRAg1qhN+4eHOQ1iBEpj8L6IzwaNyxMqV5DFhEiJgpGCPOlBGTeeeKGqeQUqnTNW6Td27
3aal1SMMnosMbOwy3va9/+yTXjFqtAfGsDwW4NVhOJdrJqLRY1z1P7p+gtIyxAeoUhBGO/YUtLgY
pCnPkvYT9NZLOZTdsZLhFuf3J8lJwFTIHu98/b3OwyPaqJCeB48i1aAmrAT5fcpD3VfYXrMZIB70
wZH7lY6AlmhrIzxHPjV/Epof5pghpcoYNJCP7bmsM88EmcIsmmEHBLaZGVRZF2ewtDsL1uWd0+Z3
vIRtk8PCSuVkrIxcXcmVjtY4Vl5cExUmFgdYYqXP2TYArh/HoH1CKgYi1iZSZbgdNb1m17pQBzPD
sqBSlz5zLdAVWwv1yPwP+XFdfK00soFase2N9L2yDq6bujMBYMLT72+QR1KbqcHdOM6LrQXasR3p
UOs5cKhQomYkj3FbeNlz6lcpn+EwDvk+U07720HTpGvUr1UPAIZz7XyfaCcojs6eNRTzqMfjq5U7
T4PYA+cdVreqjwUDN7yp07DKKAY2PVNmcrwggA8XlQGsbXEmdzoaf/znSAuBt1Vh+jlQS3fOF81J
jqihgf6GhyYuH02ZfOnjDEWZpi4NitStXYmfkJIu0YRiPB7bZ70OoEoGkDv9NPlaawMGqZ5bh1Yd
1zr+GpBy1RP4PUt725r4OQ+DK0vhNSapbjPhoCTq0zwNqG/XekgxKkjLRF7occRr8XpP/jemN9VK
zLkg8D2AkNnPpImEl2vR6dmhaIsrsQJnDbzIESjSOflG0AM8OY/FZhOXOeZgVetm5VQR8FDCYTJ1
yytxw+6IRHALLZ4TgpB8kn2EXrknpBXOCtE7YR+z++WEp5QkzsFneZxia9hmAnuYzWl2+SwemCDX
rnbOWmdnwFK7rzt2pF54xSETxmsGlwBmSnMkZJYenQpfC5S0nNyim3LN+q5AYMLhBKKLHlTNJmCv
zmeYTDNunc74OYAkOPT+tOsJLEPbT0aKjcSkm+FbFMkmYdx2FeMDGUEzQf4kL5c8omZAZojPrc8/
wp62EL8XEOgB00ZCwqiH4jSynQ8zYAJcmBhNjUQRgq6MJ9XXVOD0NpiJAczImA5GVDZDb7yQH/iW
D3QLhDcqwCjIbRf4Uqb/xJnPJmABCjAmTFOC8EsgR8C/+vYlA727mjrnMSYmwevyrc3B/F6pbVM/
Vbo+HquY4MMmwH2L7Wald877LqzzL1ggvzmSCEVTSy6tO7jc7gFIfd94wlT4mRiYFMZIffEbD0R0
ehENEepej4oS7yiMK+Wc2rr+EYvP0gUbhfL3QzONV+mCLZRJgKeq4xGBX5/be9xYOkehAvdC1Tbp
UxMGO3IB/HsLE5JCUDbKvV0jXenwDsSDAYJiqr6inw3WJ2D/9PDJiGD9VwClM975uvYI1HzJ4FOs
htYNsOs78sEa4CN6wuEkBF9vFR9Kposyv1gMQhAFAiXW8LEPlJBI0oqesxdxx6BmiWDxsCOH0nkG
r3NKbabvvvRe2Uh5SgXxq9tHyV4zCxqBOjW2T4ufEKJHbeQplg10k2geEDSUdNZGz4djKqgF9dgC
ODiXOAIQoVPUH1Gv68d+PgxGjb1zBiD2dFxWLuMFtw3Ow0RG+GRJEjf82t5mFQrYoTdRCdCdME2O
8j0ClV7ED1qEpDjGIMI5q1T3blh+z5OaFnFNZgQ1sRLP5kRMFmF++yqBb1wmHqSBpKKcje8Fm9cq
B1bIE236CdmjXaFLuacRUGyIPqn2REBALtII4yB98yMMOrBQHVpJesAOjILEMO7bseE5acVvcMdw
GCTqWbeGfT9M0T4EeQh7pwR+5w/75tmsrPKMfJd+GZnmWodUEmoDWk2yUcUFTyOkSF39LNeOx8UA
eD4juChyUGz9ZIgBjSE9tSwvtosEG0ci653nse/jsqCu+eBZxg9mMD8hTBxT+Qj17hD54XNIRTJI
biCb4DVOBSzApEI6VAloWpmX308ZftuUTGNBSrJRSXNfDva7Nl9zQhHce3tC1llX39gO8OijI0LB
CP+jlqcqb70dw8LPRpt+FvQA1xy9PrANFDgMItiL9WVELwNdJb1PPGqlzMYWwem1YQ0D2gIrcU56
9JFJ031xMaCAPzxPXm/sgmk/RRy8InVGd/dK65oWR24fjYgeXV+5H4PLaTn0FMUqRnDsIHZ48Ghf
NmNMG8BTNcJRdmMZ5IhMGTGUAU4qiJ7b3NfdR6Op14YAhZZom4KBxbMPvqCYONP4Q3pNxBNhv8kF
E0zlUgq5YRqu3EplqKhwuNU/49rmvUtoZfFG7jpZPxGiQU6K1xgcnLWXVAPBVPvwzsy2/GQCAWYx
AAViD8all7hHOsv9TNGXVlI82rGExlaBsa8dymVGm+h+SszQUKEJY8CtQ833RsEPMp16Bd5bcnaL
8LuMRwufp0//Zj6saCSE8irQtlZo8BpT3HpZipuI8p1BxYxDZmC8JDmjK83K0a7o48VtR4zOmbqy
fTR7pvXcA1bgbfx60GBX6f6DTeHyIPVp2sChBXBY4AhRo0eQht48mCCd3FLlp1C4MHBkH+zinhOW
9pr1xSchouGryO3mFGQ6XOfKH3cAzmmlW95PO8DqWcrqFKXDqmrR9ZAZTnIWMVb0KQvKdprqG2V2
37Q+P2LcJa4pCGnXEbDzkKUYPQRMre8RZkOc5vhuMpTCzEa3EELEubLpCYRJVq0rqffnvmzTqwfz
n0jk5lrku7Qp6yuDwk035ZDOQBUwlo5yYK78OSA+p2pCRMdO9xjacf8oG6e6byQ1axt9tGljX5At
R9cQE85xsoMvstbC6/Ih6mSyDSwO7abn7QMHpKVPwXzlfIDswfI7zKs+E+nQrukBZdk2C4Nh54ti
fOplYV7ahKOEeO9QNRxIXwfhPBXREzYYgBaN397Pfwkb0joQI8M0puvISSgjxqaFpV3odfUbu42d
NfhEXNN9XW9dL66v3vyhqi3WYNA/6LFdXdHE43fKsck2eIxVrJuHMDXks+9+VwVnZobkGCfZzk7C
1qx1ZVrlyREbDTc5swcfToE7nPXJ6J7T5GWURXnlTN0/B7oJGqCYQjx8fIqjfTZIhumW6OkfOTJ/
ovHWSS+zW2Jb1c2K88/Yy3Sg3XV1k4BK0TEC1lj+UjUlT2013UYzuupl4L31hmhoSJfpvQeL62b3
zFO7UN/6khJUB6O0w7s+YIa3smf8V2Rmw/3HOVdnz67Rgj4eNeshxc6go/N3vuTAnT4NDOsrhI3p
ObA7BjuT5qydSA0PXgAALaiDy4RhigG6+2F2lvO1YsJ1V0IYqGJLPhGl/IkF24HRyYmHTcdi0XwM
wFtVpHcvlRkKtAHuUyQ1sRZ5U6Kfavt1W9XZbu6fnggUiw7WrNVLS+NURGmBQNZoP6vKuLmao1+l
djRC+hed6t+LMd2aTIlPlkmn3NL6wxTJW6BgMmiajXaoZVkP1YMbMVbGhgfp1XLGXd9s6ABVLxAq
yueYk5IQ5zYcu7dc+DlKygdcEgnbAWGpIPDVnSgNdWyomxxcdacQ5RicoJuMgF65OQdks47uid69
elqcPwAQIjQ96EkD1mLjrCWkS+HgJxcDw3HWp81rapOa5ZLr7Lsq3HQOYykrxzHsF/6bTbl1gLIL
yMH+LCJL3eFwIGYsqm5jrxkHs5IxTbds2DRmEZxorzz1EewHXx+MOxkOxhm5rVhXEZI4xuQj3Ysk
R4KV7ao5Jju3q3LXl5o9B2JnjzSgt0PZeM/A80nRKtxjZ3kHECLJVtJEwkqCyMNo1ak1cRulY3Ot
xmWQYjD2kHl5MgF2HUrwGlVgJwhIoXPrljziMNGh7JKCCGcGiIVpZSiVp688f/17N3Y1IpgjIhmx
BivNS6/k+eb4rZhh5s4Xs+6dvV0gkS6awWIlhA+IRL9ElAsP2PbJvchgB02c+Xd1XV7iBoGKqoLP
vhbyYfmQDQ7W3hSfNhLBjS9/YiZlMyVsZSrdbzFtBPyHc/6rZBQ7GNYpZC/ytLZ6iHGAj4angNGG
9qbynHuPDW8T1327kw43aqGBOxa+szeV6u84TSN/cS6xlg179jpwlpwSC+Ay61FpxPM19EGnISrW
8NCgm3XFeAR8Dy4AqA+991nK64OhzFjH+zB1d6ooze9pZuKJ7FZ4vPW3RIzjifkgIohoiJ/tHHeR
Gcnj8iEP0Ulr6q3q0uzJTZV1JUtYW8OZUAhZtmRNWYfQgPlq5PVXrMDGHZa3H5ZBHSHV6DxJFJVA
qefGzkSjtgbCkBnpephqpI5zsjyJJQ8elKh1WcDFmuIsuzg6ui7XbgLwNQz4OWxVH4bX/PBAVPUF
LA5/Y/UJFVcOU8cS8PZGkEJoWCrcy2MK0xa/+97Jquc0/Zmp7H6Mp/HRIMeEgEztBzygra5F40M4
cKiQcbwnXCA4JXZ8pww7Ousa/pjOtF/HJrNPpazlA0QoluhYnCeCrMyGCV8fK/EEk4lR3CSAfpkY
S7NBiV0GVPKcdVHKE6+lF92aNECQ7qKMKJ6QwkxP2BetayeHY5VrBomIHFBiCFfnzLXU2UWZKIGr
OUZn4yBU/qnIDHKqfKPHUq33uI0cfeeZ4/gETnmPId19UAN84pyk4lMU2dSdSb+N5j8fzKxCB7Gy
ahybSc4g0QPpTW8emBI2LB5RUWtgfsVzKzhUvqhi7q1HVn8aMwJFh8oQjGY6kJA1RAI5+hN5iPpO
C4zw464B8nMW/gjwTWHxFLoLFzXRWJQtGWzElWXH5QO4C5oNGdygukcAC8Fl78nom/RfAGq4YBNc
xuU8zy1y6Uz/moU+GN+YRhOYyG2XKu9WO7V3y8t3gynbozXJ6wRbeptBWNh2+IjRPKNlHKVuHyJT
PXCa52xYluFTfT8tXH1TPNEX085C77dtK8yDlvsmI/3qdWLKvQsk19x0ZbpJQzAPSZmlJ6nDQETe
czdO6S1VIjvC9a3XftIiQrSs/NGP2+LRbqPiUYn03qhv2LiqYx376Gd19dY39vjAIn2CnhV/Yvtz
SzCDWVYPnC1te/2fOifv7T1T9GVP8GRhfNXblqDniB3RT+21Q4F1ALOKwFhvd3w3AAEOnvm2ksWL
2+tgezWvXQ9mStCNQWois4VhZemFfmEfIputyYabN1CkVG5UbDFGHgCu2RfWVbxuypIYKL0FhJq4
4ya3xnrLF6hjGNTAQprGvTmdTxQeZneflfGqMME5tXMwc+dn4o27dAjyqwgajHkyA2kzuClnFA2+
YquP68p1UoZsSXf2h43TyWePYWOWO/azCbb3rlLhRxIkdAFVVp1KmI3nVn+0CqHux0p/TgW8U2K3
jbvqS+WG9rZwW3HzgTMA99fowU4hQO8MqgCuiVXYuXTuSGLDvup7+EJpHaGqqCAQpfTqfEIwJ9wn
W3r5TBoEijgPW+w+l34JUnQqjEeIxdlqagLz3koVKVIz5wzKRnxB9sasv2oels8MvxTEX+tyV2dZ
dMjhvll21yI/m0HZfdDe98GU7xAHmnf0V4tr6RXF1ep+oA3NHj3qBsLwON7Uk31SRsEHxkx3kygU
ihLVXQyERhcZy+YoTfsCUfSquxU0fD/pb310MwLdeFk+ycznwtOMx0QZN5v6+FzYhE+Tq+K9j+4M
wKnIGkzDZFfbpf9U22P69HcFJDMeBI6/e2twnbuWYdIjkLaBVWu2JvwmNS7joKs7HwFRiPAF9Uyt
PzkREeSuGQ4bIO5wm2czRChIF9KBKawxyrKIAhyWXirXuBLbLVsKKOgyg+Hlwzk2UjQrgfmaRsSA
kq7j3o2VgbIwL2w6L7lPe7EyjzSkZ8HGFt29i43z6sbNmfNJfimGCKJk2Z2XD9rAMCwbkNMsn+rR
tyJkUJ8abnf0lVzXXQ1jpZPOEVFOsK/AXx09Mtz2I9QwIhy/2h3bFSBEpIZ6C73VipovcPa3TSTT
Szd/CGru7ckUA1QsSR3MTQbbDhM7AvwEvbKTvSRdYx9lYKOWyTuErb7zOrSVgIwNfUlO8f1EyUGc
GvpVDs0dSkTqeb6P9W6CgtTcYh7B6UckfGKVy0juki5v3rKhm4EISfZAVHhHUy4f4Mj5+bWlQ7yW
Ccmjy51nhhfpNtq5VMMXwx+iV0Yy+DeGRB0a821AWHNdPkiLYgxnjbHNj3mQJA85nMhTjIG7cbX8
uWhwrf79/vk/RMOug+racl3HkIbtGI744/bJQjfXu7k/MrhMEytypcsQKu83KO3ae+vATuuQ4axb
nX8DVag/pB4PN8OgS1Vgs+GCRVs3JmGBPpN9DmQB+RgczWV0K0Krg47mjlX5j5ppfcvbhCyTCeFE
4COAK8QXD0vhOmvYv+qU0JMElhhxarSmSybkQpiXAN/A/u8v2Zpf0j9WDI5ETwqBVkN4tvXnS9ZL
2TdF2RCc1uYdXVQHazGYF7PLjY0vbGubDYgca4PjtfAN/eRC3NRrP3xs2JsfQx3hG8HMzSFED1d4
Tv02hDkxHqUerxX1xXur5pFH95C2MYL4MaOtmPN1KnAeguqj0/2vU1Y0D6AmmUOWNTLSfHg0KRzf
AquFJVKmbzLWDyJllIEHxT+SN4aYUdOiIz2BN05E6fPf35I/7Uuu1A3DlZ7l8q5g0/vD4aMKA/Rp
x72smR1ppXH000m1T/ABBDXAReRKoA7o4LauWGXhf3MLLv6hf1wPfropuRDIu01h6n/cglYG1yEM
dba30SIVLPw6ONa+S4HGlxNm/FhoB8JUp4S4FFsj/dsaPqwERnTXtPX9//sbQYPC0B3hzWGTxj9X
A49BLcoVE2ffyH4MdUVlH+7jLoAYobVH0lbReltTe5+TT7j85P+fjckuTt3/uy95Uzd59k9T8vwF
vzzJhvyXoeMqlqxRw2aVckf+iv00xL8oIuXsczAw+9g6gv8Mi3OAFdf7FyYuU7pSMDA08OL9b0uy
7f7LFg53Np6c+bvxV//rf34f/of6mV9+3Yr1H5//bvmdvc2/PUFcXXfZcAlSFgD6Pctw/3BrTsEU
abGj0Eta43DBuYRHpWu/RDpOuMmNp+1gebuxHuQqKTmVOugZsJcGE213D/g2gjD7cQS7eBe6Xr5J
GDcAhoL4Q5eJ8wAhWKlstlZJNgkErH3YIlHIpuTko7Va089hNsW0efvbu//vF/n7i3LN+eb+zzqc
X5Wp25YlMHzbkjfrj3XYu4x3oOTq62jQXw2Y4ADc55SVQMDQLQDp2lrdnTzfY8AJPMac5KMu3icb
+FCnpLYus08nF1Bn+KelBvaWGN7npEqnbRdTk3Y9STJGgVgNwfuEBM44jy4MlsITG0kNCySo1LYq
L2htwmRBESfUlvYVff8gaO5kAq3LqpsNFOqORj7fFtOTuSqbZtqWgwG5vtcLKglCTEvIdW5OmcNE
w90kTIIGG0a50zrVXZIyWtJTb2eYCKN4yfo9EOmbH87HGTVQM/jJNzIAoJTUcyFLN2lnE3CCZrp6
xleC8i7sqGbqjEZQ4VnzzOBnKJJwExhoeZefzcCKkgeRJW83v+tIbeC1xElbzvwPimnrMChdDUb2
M+7id9h33q5KiQUi+XKTZAR9CmPooLGdJLX0pizSN8Nv7jW7rtcRs9iVjSPEDBhTZDboi6ouUB4W
VAuTV88jh88O9f6o3abqtfvIevpReS2PeYWkTonmle0PxsJEjbi8bWN98kZXW4fzHahscNVGlTrr
oiItMMgbyhoNguMQjT3lOpqu1O/ob2pfOeSbmzJzfy6XIWr56qLOvF2A7HGQcJ9k7D0RHS9XHlCv
nd4wC19+IJNvhTcZifw4VZhrtGuWdd/8DsV5GpYTMAouX6QqtZ9QsKAj8xGHVcUxYQhrI1gY9cRZ
ZV73PXGmuS3Kn9bGW65Mop3rVCcBhzdPmhERttN35JQb4riWupVAJ/LfVjb2emCxjGes+T1s2MtJ
6kxfsGoxH0sM5l86pz5LmN+X6yeN6JvDf6PNQvDaA9GiwZxaUO0F5ePWgKgKIZPzloHTlGN4sZ/A
yKMvZXTY5eD2CM7jOeEdYtBNYiq/h0DIQultvN4Xp64x5jXPN3I9klSpxhkykxBcaOOWuf+rgRpk
1QKa3ASYKynrm5qeBb6WKL85UYPJiHu5TLZkTTx42CmBLvIzg4FALM6MKNLm5RtGBTX/vDAb514x
cdtJv+fF0IZisSFEMkvJLcu4Yuspm/QFMtMi+WO5JZocUodo//31kTHJ3bc8hTJnpSV4lIZvXwj+
FpTo2mv5OYHPX+ZAnixiKypn7CgDeZ/rOtxMsr38598sd29kAllRcQVMXrHgl4svQz/faAYmNQcU
J39P6AQ8UjN6wtdg3rVIMWF9J5cw44nakIq5BizfUnd23CqCVxkG07hoF5dLv7zw5f+SAplHM89V
acydl4eRP78HI13hu+VHL69s+WdVT+kWk4XQmyHCNU6UNNowNoeQilymy1R89nVqSTFLIwNoU6Vt
aH3QFShIVF7++fKtEaRFwOM9nMiVd5vsHUic1eAgLRoiX0NOkv7QVHVrTWr7IYyfnZAECXd+EWYx
k5YcCTp+/lTn0YwG2ejXCFw75gy75bcmZeZB2RZzKtKUi5Jb0EvQcse1/OaLCJkVd3efv6gG8fey
ph3BtFv12a4NTNT2GryZjULQkWjQVwBPjBnmubByKp543pa9zmaVh7vR0dt9nub73lIdEuxKI43F
DND3KotYKLHCLb3RQ4ZMy9UGCAalI9EkfccduXGEACgk5Vm9HkCGdwMS6Xh+ZMxpPm0kLyCgvZ3p
EQPSxNdk7v76b47PlbXm1Zy08Ys5jbcw465N8Su8QWFG7aVGn3tn3OWhjazTc8UpLU5AwDjeFo/g
FcnWro/ZvBKNeYVJUYvT8uuJqmbOpQAzmZx0DXFCk0CPLuhfnfAlKgufJ0KE6gGI4/IuU8bH3AgT
glVVlpsB7W4QO/SR8GsIGkqlNqGVk/q2a2HdYwPnwTVv5n7HcHdWymaalDtyfMg9SZxNnLA87VQ0
63GemC4vXiPJQHN79EKs2iIhEWgSyJF+3Z65uWq9CE57kPMcYjVFnX/j3GGunDJH1ZQfau4uYpEm
JmtsEzgcWHEWaNSsHC6FHhBaYlnnat4nBxfCc21MNIKZicjWecgq7rSi5WnqQM69Zn14RjJ3qeet
CiXNnD2h3S8rY9m4+ln51NqbwGdjm3/uwLBu1c8PIgnQYFWTMuwDBEbysDZYtUT5iPM0tXx71bdr
hZRRYKHp6HzRKcSTpI81NkLuDZ7a0/bDnodpNX2NtR+n3yYDtKTt1cOD8CZtBeoaSEcXO/uqbHdO
mz6nrgzvowrAqOvQRR01LnuTQI3IHTBZhV6jscR1G0zIuBLm3x1ksD0hGvu2cIGolxp3M8u/cNJo
r2WpC8I79w8RPA3gMs5tqcyItdHvDcHqmP+pW8OuhD55FdISB7rQa7103/SiRO07P+qScnzMaffp
5dto+v392GpAOyXOJVtsymEklxiBRUUuCCq9z+XxpFnoNrNeYTZcuYJHUgf3g3BtIjWqugffW3R0
JTygjCljexTYzVPVFRxADa7RfA20GyqbcqOb+5r27LpShEAl83aKoAbubP01EOwoIrL7/RCiLWad
sU3ouIG7PL1hjmxw1lkBySB1dKx55ueBJ07CHTh+wsIbYmJSQ5ledSu6xoPztrwR9BFpeo/iZdn7
NBeXRppvY9ldOOHyWE14g32rDZ77cmQDmyuMzDc2mUMmc0qqHwHRenPXKN3eqmD4Uhgd5JKSDImZ
PMWL4lavd2LuAvbVhBGV9K0y4bqEc6SLJStiTQh+4HpwNxhUDfPX8IhvNksVPn+mGFjDJGOuzrhw
qcIc172FcwUalzVtrsAtEDly66dmy9hc2OQJ8XVd8TUelNwsJcKyCJf/C3Bd8cwygl8vpu9Zq0ZP
TIs3K1qdCv4b9wcjQxIKSxKxtd5sGftAWYdudXHzqjvibszkbdkFXZeHY+iaL6p+Dp1zwlF4586l
YZ6HBAiE5QPYPRQMlUsFLscXoKUda8LAfjL/mGX/7OdnjTdv7Tky32R672x4d6liWNjkJeQbsmeW
O8yO8XtmfjcHzDzX/fiACuFbKUkY9rm/OFlvVIn7i7EIYXgT8REEykT46QewoGXWV3uL+Sjt+fAz
xNQ6DAmwGt4ogw7cnRmFZzXxbF7uinb+5aD+ffZzX2X5o+VRYmftGx20a81IAIYdtrYuGi6l9WMM
CNldXkMJW7kxIcQ5PNqWp5Ufl81mefaIueTKKfCAOhyz4ruyYCE78/bA1JJKhJ24tYhwWjaJ5aEP
svxYdAicI3Rq6+XZpdksCT8nLl02KTpMrl/vTu8S6TFb4UzwzTkAkRuwcVvrME7yVs9VRRZy6/79
wGX8ed7itIVN37FcWtA4hdw/ui4kz+PkxD31q4ZabmQY7c9K+swSNOstGEElj8zVd1MKyVKirdXB
Ie0xge2xZKdr3QreNavmWYXaeCqNN2fg8ZbWWCMaBm5Krx4rF8Hy33/vP1qGro7b3mBb5hANndY2
5R9ALizSVhPPWbJ1ax3RkKQbAsviwMlAzY0dqJbpEMc6hkrzuNTzRdA+xSWrr26ILyuCetpJUBy7
XlBo2ATN17grDZda38cLcM9JaFWjDAoiG7eqBhuYmIVmYzbJLjamOb5MPLN0IT95Pzr2G/Lf2vel
LJ6CevP312r8k8u0vFaTSbagP2UYjrHAv37rrnucVciPz/y1PnKLBSkVuqY40zFgpLoveg+wO2PJ
Yv59OSP8OtraEGZoU2mXpd6JdXLKa9KVVlldmJtUUtWqqtozimALGHJshjzCdCbDVI80tYipVxkk
2XRo/ptXY/4TS/LvV2ML27Usz7GcuUHy+6zAyah6pwlTS5ytG4QHrdWAwTb8+0kRNaZ6dREVEXB6
7dLWRmGyXx4chS73LX6UNelTtD97VF4YoJZVtqztBEbIvYN/vUmMd/J71wzuRso9hYMLmW5UAzyy
+xzdIROffK5Qm9GEpjo7GXlTmVJZqxIIdvD97xfPnBfQ7w0NblTbZSZCV5smv/0nG6KXfRx1NorT
3goQf7hEXaSPBAmxTaTtEVgl7rew2OSR/5CO0UB5TH1hiC7gd2I7XAq4+RG3XIpU9lvXha4xpwNT
sEQkyPGkLkc+nQuDqfTFyrrnEld7mXgh6n2PcLf5AUMjCU9MVz8bRM3hYv78++v8o4HKZRW8QhrT
NL3g6Uo5X/bfbtK+QW5UM1lfL1sUjHZSmTs2yJFdeQWNgoYSSPgtbtJBHEYvfu41hZtrzPKNSLTX
v/82pvvP/vqvXwfDn27TTWZSY/3BIelD3fWUAN8EDu5HC1VhF074GlYYnuM7yErJrp9odIhhZDYA
lxOv1jhuy2xGvvnOxdNFAl1bPEzKp6/R6Mi95diw7w1730KdGlh8YVefl6MnKvqvdUQJnOneiWMq
1dO8gXLylNUw/CqPulLHajSxV+yikXVbAP/ftFihl7PFUu0BALFIEW+fLI9AkuXgFvX1TreVsTZ0
XGRTQqth/s7L8pd0V2R61CtfrdXc1lORXd7x7fS7yZYfyO6JvvK6LZ5mMETzEXiu16Mo1la5+qyz
4crKOf466zZgmUP327KPExYW0fyhdq98eV8PMcf5GVfXQTJV6m1ZL1VIsVIOtDQ8KAFb3Hk8WSfA
+1UI0mj+ZfSpr3aWPC1v0NJkMLrw6pM/yFwrhVyvSB0uNbDPHVpzECko1L3bLBsYTOoOej7zYb9j
ju3zm2gDD725JFJ91J+1qtxOY3PoLQ42ZV2/Lgexpa+TddYDWSyMklL6OoPPEsn78KeKnVNj2e8m
TJ117NIrrYlmTQgg3hapjz7c7podLLMJ4Qea1SZ4QU3foxb7VQIPudgkrfUto098SgEanqo0vJDG
R6QkwUnOGF97vhnBsePwMI20+kBDrtq5tWQ40ecsSdQRHPUVjInECtaGpJ7w59ekihGxQk9rsQpA
tFLqd2K6zeqT5XRFwc2kkCu9djr2JjdphgvpazR2wUmFI3naCqFCB1+2QzW6sjgPEDVWU4Jf7JFn
t3DA1ULCI2o+RLTZ3VXzHpA0OLDyAOQxWna4SKbzuuwlzhDibpyiH8sjN3YxG5Ua+P35uCF8vh1S
aNpwtRn1qzZk4yTbkVpQL5+UFt7cEIuHmaLMHybMNeC3r2oc3YMAlQEZysGcqPMMtqt9D7Rg1xA0
wQqKiTsyQBjMp/Iecct2oue2vNim7lzw4Ez2Rm84LAQv68dSoOHI0TqcDkv9Oj8cgdTH65pnK4zu
Y5QF11996/n8mejY5XnQWBWW8mGcAcARf5pOO5wEhNtJjKzz63PgP0HmdO/suX6x52MjTxVGXnWE
m7MP+Gk5Eq4MWv/SV4kHRKql3+3bvHz2GNJufZOehEINt5nmflRjkWZWWwRmzmdwDSbfnoEf4dQE
oPVBdYhsl6sm4p9pOWlbX/Xi5E/GtkdZfCyikktDswC2+/2iBnKwDeWjOxKTza8nKiIP9AF82Pzq
IYAD7xYRXU8eLCofIdUQoB60nGxxZBl4JRUqXE4oGaFJ85loWcMZCVtaXnIUmI+Lv7q4iu0oiJo3
UTYBNF2Orha0KNJ2CrJ4lhNKRMFEiVtsC+G9cHbdJ3MbIY+8pyLHDOVm/gxk8t6XbYB0ZRMxOi3Y
BuS1XeBKrJso3Tf/xdt5NMeOZFn6r4z1HmPQDphNzyK0JIPko3ob2BMktNb49fO5M3uqM6u7claz
qLTKpIpAAO7X7z3nOy56KOKVDm4zcXUxNu0q52aWZGAY1IqqY2lDA0E5QuICXZlTITdKjbMJM8iI
h589G+U2vaiIaILKh6/qyVolnuiXTXhC9EXc+0l3s53iU7UZdXn/9mzxuOd0alh4k0Q7q7c+ylUi
rgNCihJnb5BJcSwDrHeyjzgybD+3/a39OQQ3L0GHL8svb4xfp7Q7qLtWVYbqiUHmxqCAA9LKNSd7
N2rGwXNc46IOgnYVv1l2Auy4dn72y5D9DSLRkFOnP5caBvMmy6dG9DwXIpWsI//TFmwVtg+HBqra
LHTjgsPZyD1yymVlh0Xuj/mJLbccMwsuANnDEWiO+vAjzuGlQLxvo0m5BFuWspI2e2nr7OfczN7c
8g0s0gtIDzduXwazS7mh7moO3he5cjeanW7nqLqo1pGXdsFp8VgffVSYCyBDDVKcetCK6ClNO38t
D6D0zjrCFUw+GA7OvRhoZ+M0xE/cbNWnIjTCJHN48QBDuNnlIiHk56x52d6QmVjqmEdC657tflum
0PaMVBxNQupRA7/q6WRcVBtqmhy2zmXa4I+4YpBCENg++7H3rA5kFl6wbc1a+9UlVmewiXbPhgR4
suw8faURWuqC4bgKMzqIKj/2FlmPXabtTU4UG4gLc0V7Wm5R8mrYo/YWxt74NUT5v186G/Rcd6qj
7Wek08bCAEbPM5L1AOOh3BzVxxHXNm2opqB+2+uyGOZ4O25Kx+oe/3Wd9BdGoCqTPLgRnAAdCiHf
+4twB4sXfC0i1LHxMalSJ1wzk5yUlerbq3sn84bvgz7/0nrbp95MznB+5MmIpyMmF4PzQ/Y36gjj
n6s3S9cJXjZ1lAACOcCf7+Qi8SakIEDxa8ZJaz/SICnZ32wHu9vXnSIP95Sj62x0e4xFEU5v0+x3
f3N13D+D3eTlsXSQuIbtMuOFr/yXKtInj6DJFhrAjZH4cAyvZtJpG32M3sq4WeWyVaKqjjCnUAla
mSHUw670CQ2ASMBEMsVI4hhY/hhjyapIffdCsLVlEknoucXBjn5DrUl3s5N+zwHkrzLuD+M5SDHi
j+vaHN/BXvl7baax0YQBM7Pq0e3NZw6utJSuoUtToRMladTatLJ8/a7zGBIYSXgecqO6Q8AWJ918
hwTuFsdNAZB2WsUkBg49TXzA9M5qcWLnhH4TGSZevqbwxSYRGj9BZ0M9sbNs8SY1h+CRPkeNkn4b
W4w+/fEnhkd3Zzjzy5Rbz174Xjha+PUMDZKCAO3jcdKK8DA2AGLkC6O1+dL1oFDJzHlHZXz7OqeK
Yp+1bEyjnCkbGgS6yWZKIR+NCQAKJ3vUF1k8P9YjXTmOQN+SlKuiVt1+nojTtsgMgTTDuJj9kQxE
YmJrfWfo+gcVxyVOk13BzGOkNtrzH6jxjCTYqdFaElAvUat9zZdd1HZ7cTEn+vhqbaji8JsTte9Z
YT+oU/LXI1oNP+fS+CGbM7SqP7TwoPYSVQGqsa8fnTAEs8pO9Ao1wIsI+L/a5uqpCqNDCPFS55lS
j5084LZ1w/omC3x1ZNPlmocBpwrmcDtQqGAiZqOWf41ExcRG25RgjaEz1Y3xnXog1QRUvWwAStuk
cQKKKoY3bW2TTMM234vwpzPbdDdYqeSYtvX84m+aM//cVDIsw/cFqglHd1yenz8/vh4Uu4VoTRNe
NVMNx03elhTaQ/OayNvGkp+Q+mjVVqHGzJXPTEDdbOpVhkv0YU7Opexa74Xgoz/XK4M/wpbxktd/
/bj/k6KCp12g5zBNNIy25Zp/6SkFhYh1bRysDdMoThtySzJbh/O5W539JjxMgkiar+mW0z/OnWxQ
yM3VlGcls7Mfzb5atpEIvqknplqGs+9AsPlqqdIeFjncIkeuEnJkDv33vrKL5yCn7yvHQ8xn/67b
8l8s8LZc2ZE1Mc2wbecv3ZbOB7XkOjmkVTnCTjNK9Mhwb1DpkC6MMQkhdqNtVFu+LZz9OFHsdYZ9
I+aIsY2cF2mz+dxScG3+9dW25NX8U2OEVRVAv8Ht4dl08f6iXxFZWQxRCt01DMpnm7naMvPs+14g
J+TVjh7RdNcx+UcTFq/UeTNJGMSkUi/BJ7OMLLRFmRtrbsYjymxzn33K85PaIFRjSE0xK9E+jFFi
bWepiVGloBoBGA6eNdLPOH54xuVfvzeacv/U9qHlQzOELrxsdKEE//MjEGbh3IfoLdAXZO6V8BNG
fKXkaQIQ8435E/PycBCMpHR/Y5KBswch9uC2drVJiVZqivxpnJ5dUT57ne+fydjBDmM2B32AUw/E
yD6rf4TjgC52xCSCsaNMou85rqJ7o94YVTNfanun69VlAux70k9d2Is74ZKDVLv+L6xCuz4K3Efc
rF1rTMRywfC0rzMzqR2XCkjPzFNm5O4hDttyF+QW0sgRrwucEvwNPpLMgXhvWwuXY0uLYDGGHssg
old6FtxVXvOtdHA6ZUxPJ/a5KRCbbDaMb3oKEw58fKs1y6ET471vyw653vkXl4k7cNMAoBkvwJfB
Tnqt/Tac4cHGKLkP6vjcAPg7lCIRm2DYNCap2gTaEuqkpdd4qEnAy9C/2pozQyyL9E3d75jTbWAO
aKm2oR124ti9T2F9NFp2aEyxGsaX3Jv3Hd3TGCq03ZziJFsDnWIfAhzUpteORpqxkTnlKacRHOa/
rXAiDqj/XFh8bcIkYV1CvI0gwZg4dRL909O0b0no3Uf9VozcmrjXdmwoYSLzmgnI6cvomHTcgfE6
Q3e0wrLxQOyIhophWkUTGCQK4yjQLsVs3bdxdohr0lg3S0MWmVRAJslhJrUm1351+bEGjIXaPsPy
5Oqrij0n9pw3hu+7SBSvCCf8aDM/E6+zcmmYEV+YP7Wo6RNDQlpep47YytiLtkZobqvKIcBUXJuz
+dk7MPInFDptdSMOYFt7yC6bAy91pRvXdNzUlPWF+7tOhqulI2xa1jsjZ5iZ2qvrnFx90G10J9ek
3RI/qm+ssN+ICSCvi+DgZejyzUgkRkG9v3g53p7hU4wV8+aLIHHPXAQRFDkCe/NgY7Ml6jo+LnbI
kYTg1WH4yV9sSp/bt3hOm31+1kp/q48hxhYq57uOib43W3czZueoH3ZM+FZ+qiGi1qKtQFcVeHD6
+JWGO98tHfM0I8u3/hRTogn/GtZYL+P+zOCKObp7bi3sNvzysrZ/OnVG4IH4kfVE7Za/h3ZeZ3Z6
nMuB5Cr/tuiEq4cmI1ZnfAJoQdMMaocwhiMMz03rBlfR5Lsumu5ds8MT6rxgnkezkJ15We9z2j86
vNsMuGKZ3rJkXhc1/iN8rqDGaEZ5hxKbwGoxzX1YDmcMh9ShFYzNvIUhFtjbxCh2KW7TCWTVYuJV
YLYxeSTb5OPOcHXcN72518t5MzrFQc+DtyyAXlAE44mZ8NaM6NY6KbVlPUSHknRBohc3vlk/Eh+M
COjiZNOuzfyH0NSPuXfTtPkerMy6at+k48KG5kkm43oy03fd1i5JFZ4LmmjwBVzhc5CL7kxs6dVS
3Qda8e5g1wmbbD1MTMzsvDhNbrkPiuLezJi/lu21w9gZhg9xENwVuAMqz9jX9a6M9UvkWfdxlj4s
ZfQ6ucHNB90ZQztxfW0lh/gYA1lINmzyFMbBDtSahDQdyQyMZaLyNuxuMwhvciSa+HtaGT99Akax
y3SPY+WfJ/+iRTTRwFia5VNp7DIrwZXxakUfRvR8Lgrw5n27NVH71xm8iCegDQ84Ne/N4QcvfQrC
Q2XR7H7u7eegwA0lPksb3BLtRlLOJO6t6kuEBoKywdpWF5r7myUDNnnt4nbtm086aWHlXTA/ms0v
vbrpzYQU6S7UeOQ75O4DKTIRWinHRK+cAQpO1kkp188Q7te6xsgOaIizWrn1F3zVXfPU038r+vS+
BrAR6jBgxn3XFefAhzlwag0ounAcJtRx8G5oDKQrr8KL2lX3U3vCbAsxHayV0axsxJLp8BPn0KNY
unNrh7sN4amrPjh7fEKesCBwiUNUyQyCh8X6NWn9YRqaR8edDi2mwJkXR3jAWbOzUyiHa2jzNGO4
eFq5L8LP2p/pRF8WQLAGfrO86TAlwyoU73ZT7bwQiY/Zb33HREGWbnsSSq14MzjtyuCYDJRkn0FU
mwXMrpbUmuAWBVd6UIfaqAHOppcEGrpBpe9Vt97OZbjYrnUaep4/h8q8TEVztGh4kpBCxcE1aNLT
NO1rx9qW8ITXoyAV1ad3QG+bXdzeJ8FU7jjKHZsy29fMqTVj2SReu+qjjtNDK1bo5eyVox2JR340
ndeE4Yukxo3DUY+Jmwg+y/rsy5VEZqBa3Rrq8kR8onkyTE5/wP6CFP0V7sauYyrpuL96yz22XknS
Cl6r5sWIcIzw9rP03iC3Y0Rr6S5k4L52uH0hFsHXX6NrP4rp06H5RdrY1lnosBjea+xTjDrBtinb
bz0v0YCmu+rg5uQyOahsH22G7hrKDhjciH0XchmL51CfnxoddaWvMVCEEOsMy2nUpi0aQp4xWobZ
2tabgyaRI55VgbvR78u031kp+d4NtD8i3G3oGThme2N47xawMaYAT1yQUQ/S5F63zF8u7XqdKItm
ttmcMxCpbC8ksuT+OSh5jiyRnHr7VkXpr6klQjovO+Q8hXhJRUBy3mTg2Kd9W/629WhYhSTq2ibv
pxevo18+i7Q/GROcBjN9gmZ2HAFbryFg3UzcRjnkyMelA9cXWHdDsLI3Vdw82UZ4a/SR1E/f/l0a
2NeigOA7h5t5adPLoIsDNLLHfrxiK1xH1jOu9IqcWlODx0ONauLDHTTZFJaR3wgnwXIUrz12qHGg
bwsP0ch3LY22OS2xuhu7YHbfGxJ/khxMU+AByk7Th3C4JwgFCxHH3Dw9MK6+RbbNhJccSmQkueXf
iDYKvHeMWtuU9czX+3V0RlF3jQGMulz6NKhvIVZijRFIvZTP+MsupUkFgjL6Z915P+ugP7kLJC+3
hZcQgsupI+9sZlQ6VE0LTVoMWoRHPTKAZyiQ6e8LCnokoZRtQD/7h8Q+GOxBo58SVmjEYKdM2JrQ
/392kHRQ94brxMaOGsSRhWhwQyqk/gNlIAItcHCTnwUncjXQE8yDWBUdjsCx8wbWjrE4Vy6n6ijK
52NaGDGinxCCkRZoTw1BmiAC+wmGUxN+c92831uZB99bftXNNMmRmE8wX0P4Zp1JQxrDlPpi4Pi4
jYsJEa383qgsddha2C++vjmZP1zsWhvYVcCEczifrkjZgL0pO/mglFAYGNaWyri8tCCYV6l7bsAS
v8yFn514eGkpjnn+oo/QprymmjZjQNh74HTaehocd9dUnUNeEN/SwH+ECwWcQP2CiV4uCwQIGIA2
+YtIWNBaTTdIL+TXW3LkW44cr9VX/QTltpavObeaBIA1VvDq4yTCfs482IbTk0kc5WoeD4AEijog
H3b+2eq8evy4UmpPqu/Rap8yN39M4gUXL4yaYka614v5wNxoJGliNQ8U/ENMKHj2KwFqWD9ECZLx
xK327pBlbFlYmVrnVBrdjpjnjT1YT56ATrSbbEbBTLVw1icOk634dWx/0zqGuVQ8RXgvUcewkk6j
VNJ+zskoNggeyB7Xlr0N3sZjp5X/MwguTStmE6NHBIlEjWUVKZMyZnQ+NOi90Gg1vNjsEI3muMsa
c+sUOTY42K/ebNy3LuHyJBHH+M2gAYfPvtXuerPdFkAlYhE81q1ZruZE5tzfB/007jWkEoUGQ4YE
hH239KfZzL9HYC/6xd1JdVrUQmPV+2rtgWsiz1OgbF6LCpUm3ENUr8aDL5N1kuIKU8pPotNggqYl
3OBdRESWhw2afxu2fzFixq695Q7r0ztrDpCr4sHK3YoDrh9J4S7yLdaogqHCAkocHRToI8rEMro5
6OX1kVTFoaULXrlXpphI9hh196NHl1Trk5MevbqNx87PTAol3fSr16UzNfUvk3dvuiWwgPpG4ga3
RbnsO93a2C0KyAaW7lQJQqCXaVczYt5QwndmverKsgDO630UlAd4aDlzEgiRPSa5d9XtHA8izHLc
FvWItLcc4ea5l8aBkTaCjyGfVOjdk13fIvEbQi8MKvuD6fJqCoJVHIsDB97nosh3ZuIEuzzV9lNI
Q2LMgIJr8cE0rTUJVfE6nSHYdOXy4kQ0afX6w2w6LrZIwF9Q241YX6OZ/dayeaBDB71wEjGyYkOz
+/RujFEfOEGeb0ureivZCLdocW/avEHnCssh29Jeho0AjZ4gVD9dTQ0Hk/ZxIVvd0pCkgnp5Fk5J
MmZ7skGIrYskMfbVi5Vp9imEXGUW5R3wuXQVR9s8Nf2r5rJG1OgIr6hFbn39YLnQqpzZmVcd7o8L
hww118MludAHyIAhmO7ZIOpzveSat++MLt4bBWFUVR4dhYl+xyyy+cB0BSjVtEG7+gjmvZxBRACj
I3h+T7RcfUrL+ar0q4scU2ju8hrAyD5nnoY5OLSgfcnkrnAMCJqDlpMNTbARksiAJNZdR0sbvNfo
DI+5oYVnnaxrh4oq3ivWbW459XXsc0yXHiG/K+wW4zrXKu1kob3aRJxdV+0cPC2I2fehUdWHOm/O
81wH53oQZ4MJCmc2xt+0m6x9V+vW2ew99u2+JnrCLIZDZICoYHpTHgbPJr64FK+5DBLyB5q+od7d
PMv/SCPj3Fv2hKab+nyIY+ui5WyLQBYeRoM6qB+s4aCEy0MGebPB366uKXDApKhXVW412962TXr6
BBdD2UNyQZd5VXWLuWUdeyi9LUEIJYBSKVpXfUyoFgdt8JY1x4YSz4L2o2gh08yQ6vE7MJlE+biE
+scSgsFhWgIMlUtJglK9nem0lEwB5HjYmkvwFtA1lR1FNUKVgEH4sBJx+UPfNg62YGoqv9tL3bss
Ax0ZuBwQLXoJXz9R8jDU7mRtQYRT5ttZvklS/30kPWi1LC3EezRsQ++0219g23E0pJaxWcp8+Jqs
6TF9hDCa0coDZj7FWc5jmA7nwbcOmYWuVC/5IR2MX9nylzzU+crT0TaIXREFdBdUjr4cz4GxOjRx
/UIm7TGU8fS11owMs71nJWpSDeo8Ii5jNr1ko2S6Ph2mFdXOHuJKC+DCPLBWM36X71d0wQfUx+I8
GfaXuFnN511t+hDJyLmwBWMKTPDrjyuRhpIr/KNRqN55mYu1FyF4ULMt9ZvNRYdMVEhWKmKrxCy0
b3o4XZ3O4caTmn/PZ+zC8UpdYJRqYA1qjDeMi/ax2TywPzET+xJcqG+JDMwdi4fK1ZODejgvVDwp
iNWQvHchrQoxAhhkcRvbZ2aUJVWxqdzstQt0rFB5+zDIHr+a9JeWfoDi3BBMe3T6MCYt5FcnJwQG
M4cvd4i+InS7BBriQLplQCRnqpWB+MvE4Zbaqb1FiP+g2SP1sxwrhGb4bubtXgkwBE41BqQEHtrx
uvELHkLArwLJ8Ia5PUEoQr8FuaeksFozZxvmnBPLlJakJENS1AoKlLF9U4qEtjdelnY5J36df2kU
UjmgibFZrUzsycrmsiyPrpssVzmiVW9R9WrNpvL5HlIypL5eTQLCqX6iE0EwGYqlMUdjmbD6qysW
WmTwjJDTlYBXzehVtz3E+2ANc0YjB4WuUhCoac3sw8RqWg4x5NEom5WSkGiI97El0B4E1pOtNYNj
GhSFjTc6L5pGi14pidXlVp6CQACzzJejq9lQCT3dRUPp79RAWuspjSbEphvXiZhJZea8ageNsx88
/6k3J5CmjJfVsEPNwL58OdryCYKioOGlfRv89ssNURAnwHGRtndBeYfUMYFQCubZ57klKVVuUZtK
Z5ZPKPUGY/6Cgo5GT4uSf4oyAQ+Smw4mO2Mijzul9IpxlxOIoOQlyvYZSFVDURBgqbN/Vl5OBSF/
a+dYZKo0rICyu04nelhLbYwSGXImXltWOd/Tzm+UMl1NtCcOS7XDETaqGJL0ZBQBHyCBXN74UbUV
3IBI2weDFo62/5rsuWa1jmTs3msbt6S1yVmiGn+5OgC4It+PGk6VfN94IdkETW5yw3DfNpwx9upz
mHoUNU0MCkZOgH1Z1vX0qRuNu06H7xM1v9uOM7Ed09Mz23vl72kGJvtywFZNBB0upQTkh+donPHL
4eiBGeUf1MeT0aPD9IOu92sTtswWiuHofz3+TkXNPglYziHtUx/lSpiGILmMECJPSwBpxVpktqH5
uDQzqwzL9JfSRs20wBPAUSeSiaGxP7W/e3BWazmFK30kPD2Mr1jswpZ83kTq01KiJQF6Tph9ZsTX
0rgSEHmBkIvfyaCEqTvKTqm9KWb08zoISagU/2lpU04+jZ3Y68oGdKqEExox0VslY8OOxVYt8nbT
1KusFRAbpXS+qdn3l+he/fYgxkJKAtkAsdVlwDzQQTaT4TfZPO/QZjUySvyrGqYkyfzY2GPOZSh/
GtZyV+XVu0HTKvKbtxI0BmQohAKOkZyD1HqySAOEfl4DXQzBVelVdawRrn0ZCGqocXRnd+r5Vg+Y
TgV1NCk51T2khxzpZTkzZEm/I1jipQ/Nqygspg2m/b0P3ZSWc85woBorVFByq+4wC60lOl+tkkrS
r5YJdZsnJjVXgG1W94w7pTyL0FtsekGqfJdB5PJSAZa1vgY5EqHOiiji5KbkTve2O2yVSXLIXKxO
SJtXFoyUnVdX1VoteWlBFHIrXGxt3MLob5dD3USMyO0IIFOVbuahvihrh9Qh7JkivleykE/Je8ik
iWoajM9RPNdDQ4uhcX7ZWie4E/rvEsFduIQD2TzRKxuVJ11lxoqRlwJRnt1iTcxvuXEiFxWgFe4w
29J2LEFQjunk7D0jY3Qi34h6/NVDqGuYBlPzXsmrtHnPMPvgh2X5ZXDJBxt2bgi+pC+XDbwM6QLg
Fm9sbstJWvwC60feL/umS+MvowOgBsmj2KXS26IPPm13Hjeu5081oFNDYLVcqCVPfS4mLo+t1dQn
9fkTHfkbMqbzVfwq7ZXlorM13wt31I6qauw6hG4mbjCUWeJOvRE1lpWboeuYxwqpCQqM+MN1HVRR
UYw2FeaUVFHWCtwbllfgbisl/EuCCItRQQsPg5Na/tWGpKfuoQr9k3pIItNBJ4GPiquNU51cNzBx
zGxKOcRWM/rUxZ+nPTBReYzL+LXX9GAHiJTdmlULSC+7V6TttZhRs9Twfy1SFrKRcdbr1QD0fivK
ihs+p6gJ0Uev1FVSN6dSMWVFC0mHrsypbw6qpFSq3bEI32Kn/1TbjFp1ks5/0FFufO0+CLQ6Jlgp
WRtsU18yOs/4lSQhbS5iwhffBRjGOVfqa2IrfitYRdWupj5BJWVws+hnEdJyVHuvPjks8u4dVfrj
PzbjLvA2cxsP+6Sh2ypIAFHmHUtKydz0Ox7FNSRJbbf0Pq146dWWzlYntuGNkTau5I1tQaKZXdpX
uUaKFuJU3YCXtCHbfmmg0TUQGJicoLntSTN9HzDd7XOe49qYi4O6Vkk1zDvI3aS4sp8N9NBYNxH5
4tqDPhvZjMWLFOm8FHsodSNRpM1qCvvgD6NyOZDSN/fPSmiiNIikpjGZapx7I3IYqEtb/RgD4tUT
/IPhDK2sGsUBQMHGs7TzmJiPM85+tbQ5Uo+q3IVqd8kcgJzmfSod20r65lV80GiBf4skiba6yFHa
YbWJYIQSzrSeuOo7tTsv0KvXQgc1hKu7E6w1NpkZmETZ95G1t9T/2lE9YWg5q635q6+QL4VB/EL6
ytEYErprmVeuCliJRHLgDlAaOWFg+Yssn3VKbrpuxlXRxXhL2mirXM5SdwNXsFjFbfLYptGzXcLv
S2nRSGmJNSU49PNgr2HiWMdzcE9E2pdqW5ULHgqIBWH61PrbeMgIi0IjCJHl6DjTt3ZJOsoBXqYb
tK8zp26zlzYj6j8SKNCvhnvbrM390CBz1oic6qzuQYyBdKixSoYeuvqCFGDACVvfwCExmnHHTfBb
SS2US0JdEDEEF5o19JnSt2Xsx4MJY2hXyWoCNS8w6YTbT8p3lWdP3WgK86AUKL6J9y8X8M/DKQsI
I8aNAn0d0Aazrab/UDrPPpL+2QBluwWFbF9bsO4E3dPEiRgVNO5lTsW1DrhXS93ct1V5SWdCWRJA
b61USMm3bHUVTp2BzAW5cHYdVrWwFt8ckBl7EXRrdb1tv38ZWveg9jT5kCjZoqqSIN/bS8kaZjQa
cIPv6s5Qpx51EVSh3clTm3rS5tJ5hHDpKk2Q2hLo6tGZ/kOZZDrRp1uVZAawWQQzXfg5I7l1qI0D
O1SwVYtaIzudiyd3Ap1jSzNtyEw91aJ70o1onxieoxRMTaGjL2n6T5JckGk5UgIa9PtxJDkoD5J2
xyCARxjRsCyTvlYw6dD2ensHuWk5a7p5Idyo2Cm15tAwFjflxcq5WF+F/TgBWe47oP/JfFPnAD+F
3zfWMObVE6jW8ETk8bYmAEDe/W3cX7U2aLEvYMmEa3LhgHdxk/wukD4rJTWxzeQlcBhJua701/c6
HHEDw+NogLb0i7cy7S70Ab40a4wb3+rA2QeOwxFSLzdqdYDV/VN9cmY+PkLpP1hGLXhOqcWUJFTa
r/ylhPDdWR+qrlLLjqojko4Ub5dMkbJl8DAzIJcqKqXNXeYWnMaIX14aSpW5xMENjNaI9BL5ICsV
djdIA65en9W5Vt3wagMryvDmkQ4eOPpL7I+AQ1/UD40LU9QphPQ6ZfbXgjAitw1gND7XkyYj17h/
0orjLh3YfWrl+2CwkJuRc3qJgYmOgfepdg0saWQHGswxPC3fqpO7EqoHen4L/EKCqJBfd51/YwwS
IiNUQm49B9tdLdfY7R655Unb0z4b6QXXOTyqz3FOXfwTeBIHGS4wa6zvtDeCQVBRoxtU1y4G9Fj2
D2DhglPfE7anF7SwSNZTN4ZS6xpNcDJTRAXR/LaEM2sJHtNDb0UPpFjjHc8ApyZZelZvddS8b1aW
vLiwidd6xfRM/a0yyXRS0l193UjP6NTya9QnPXT6Z6OBve/pWaulX/3n2g+pXAklcMuDI5dBCdba
aIP9pvhaen1SK6YzZZif432y6OYusGk49iVyCeVjtlk45VKhPiz5fxJ5FiDNAAxQviYitkCUHD7l
07J8LRe6iXuCWceXbVctLD3x3PQh0k8aklfUPMVRd42TunCqlJx7CBYBEY9DZtprOa1S7zbUNHri
mByQ9rP2BtBF10hPLnpuG5fUTHCgwOgLQrZsB82Ex3oZkCix04angeMTXVxC4Dpn0Hb2UH0Lh6o+
B57x6JFq8IepmBMl55a+XZUyr2mQVh61jqubXr2+xIGTaDUcUDyyOsglad/I5yCfgmZ4QTxX0tkf
4ZK+11lAAOW4Dyd/+DpFOW75QELAKfNcpOUS4TOiUuKYh/ExbUhLEDqpOGTm7aAWO4zlA2tNumy8
FUve7aIFsl/3TkgCqgZ3qZhydxuSzgnNCRlseNWj4hBwVBjPTkZzVX1YroZcxmgrTuqs00p12iec
SUnCu09tcVX7Lc5Fjv3KlIEdfLSzdbNY32o7fo5a8zPSnbNaxtWZWczknPUx0gK1fEDbzbciWojB
Yo1OPd4FltyQaaJ2axz6PFpaPTgEd+yyQmceULFPujZ1Lke+CaKl3HkJmkNyvSrJ8tpb267A6iqq
l6gwnG1uxPto4DeHPS2fnLmmqseEN5w84lR3DhqOibr8oFkyD2poH5NOPNGm4tJwXs2CPrjvpOSr
TquDb5GoRO479IyiPSa0xhb24rYI8o2VIU8yyavZEqHpbvrUXwfW2NBrjggOhnC1E0CeNi4UJgdd
AQsb5NeGAJNxZGRqeUOFV4QmnyncfGuK9pZVdbBjcPxDm2yxa006/YU4FB51WD4mP4MgIPPTqd+F
QyxcYeZE12LKq0EDwdMudn1D/rt+5sjFcuclwYZJ6X1YIr4mjmMfpQnj2XytN0ktg6vCfWLxeGmu
028M4nc2hJAtCRznxBPNivj69Vz39blGKuYW6cls6AFn/cDMGhNUr6UhzV0k1/CDz96cQPoA2fHo
hYRQkMHzMY5zgAAAfsnYksRHOkE6txCMiA1xhLclf4IhllVqR5M7cR0UONk60B4mXJM1Dal4SavL
UEqGVVrd2tyv1r1JXFpCRM2od9eAFJ/SCRx0H84DHpOcgz/dpanoZHA4xFtjZpmMpjsvmqKDcayb
Ot/Mi3ZyS+7qIbKeeB7C9rOLi19Rw1MyGJN9tkb71k312xLoOslPIBzUPyo6MGVbsQqbWrmDX36j
w0TDurc+lxmNYVotG0ub6mMApjFvDXR2KFXdnqBLrJr5ts2x0nJlCjzEI9SO0OyPE4LWPKoS9lvn
5treU+tUAu/wHK4W5uPdML7WbX4pHJpDJhzMTWtqb5UIoXU5REQ1+BIj4fXfPb/+4YdttWtEgbxJ
coMXFNJmn4KlSPrs0PpkhcyMpZi60XKw0J2MZUToI4grD2UILWbzlhakOFlWhMA3mKks4d4IzV17
UwUHQJ7nGD/9CEX4wEgcNeCMH6Zo8yesa79xnW4yH/gB4bfkbEXx1keVjIOHIGqvzV7qqScPWyTT
KujOUT7QL+x9xs0EV2TdPrl2E6CchHP21krs9BA18ufAacoZCVHHQ7fjh3Nkrxr+DR9v3jRm7xw2
nP3SNy8afdZlBNLSlG82I50dOr0dsjsaXf6TFf4WiCkg5VvIB+FWi7H1X3rzh19bv53Jt3ZRGP+M
9cm8xhjszCWI7l5QGi/nAHMkyXBXcFy0tixRbjqPszf6eEQGHFwIzRtQGx2jifMbGSr+vhDRU88U
AKAOvgMxcPUNU9+gLvOBp8wvvdGIbYfesQDOdLSrBFQMDuexMYbVXBvD1QANMeJJIiZy5SXgSzPf
Li6ist8mejhnYlfoC7WMSAD2zSROJr98uI9HO++8E6l89/0yil1MFYUghCMHEUt5ZcLVrWnj6SmD
5Yj4BDFlWBr6I72x5Ey8Bm8jloldMwZLkiVpdLoL/A6PjAsCUQJ5KijzAjVj6GF+TPVLaXkEvSQO
Rb4kcDv9SzDVzr6Fl7rHVL6F5hRcPHpEdiTq4yiqZ1pxe8tGeus6mNTISXIxGEfhnoDi9prQo9da
az65Iu/QhDG51+l2nEDZY6HhLmRxQ2MBWTQmPQhTF7lYPuGojsOFqPyQsDotxxsqT0aitr+MAf/f
+JLAEn+VeDnBlHb/e/9R3v3IP9r/Jf/8P/7zn/8VouIfr27zo/vxp3/ZFh1Ts4f+o5kfP9o+6/4D
vii/8//1i//jQ/2Wb3P18e//9qvsi07+tjAuCyiS6kvH3//+bx7q7/8eQrlrfhS/kh9//YEvCKX/
Px1Oj5KU4Pi+q0OW/A8I5f+h7Dx3JEfSLPtEbFCYUfx1rT10RMYfIiIFtTJK49PPYfYuurcHmMEC
hajMqhQe7qTxE/eea8h/4FdY3PawKD1YiQt64P9SKK1/mNiVJCgeS1qOuzBEodgugEph/QOyouf6
wkWYIjzX/f+hUP6Hv0AKxO0YyDBLuAJuo+cvnsR/8xxmzP9VWJdMu4tRHwaHhL+wQ06oBkD6Y9It
NH3l0Lt5w/OyPh3LT9zDRrLyO5wG3jzrG7f8eKlmInj+7V18+KeV4N9hkv/9tSHAX2T4Ns97fDTB
fzgMzMKou7ZqWcMvQ7ao70tSmLqHJtbmYwWQgOKSoXI6Oum+RG98CeB6H0qFSCBgpE54XudTuMsM
2TZ70v/5xS2f27/ZH3ir5IL+FZKPd/nnP8ErcNsSwpAyksJqRpeidST+/kHdwpJWWf8YOzO+UU8U
tFiTZntoCNJDJJLPV0D81a1XX3WOx9TwC8zo8hQSivVKZg1IC6tpjhAfnE3YttFxqpXFQYgQfSb6
ZYP1q93nRH14xuienClWKFwIKp1Lf8vIjCR3qw4ujjXG979fgiAiX89hgmrwWf8vb4L1//rrljch
AM9gmjYlr+M5/0n7dKoeN0FEzt0//2ozMo9AOaZxrt5jr/JuakzA1okXUjLoC1MLDFTjH80xJ6Bq
+W6K1kyuXRiox4zB7U7G1tP//DH99cf8y6XCK4S3wm1iCZubKfDc//BxJL3rpbHi2NaDJMj376gv
YmCMXmW+VrYS0Oh9psCUutjxq1uRW/l2kEiVSJEYdxOWhyWqt7pRzBH13jrdZpp6fS4zLZ/jpPgO
lHvPF8iqQomogGBeJUF4+ChQ2DnxPhoLDWsID3oGH+U+hhNp1gTGpG1ukutaRhdwaxk+79R5Na3y
RNoDD9C+s49/ofcWtWDk5NZ3E8+vbVwOd1SaW9+EbhQ69hIbLdOnIAviA90lYRdABFunL16cfp7v
/8tb+d+ueJf3kHeS4ssOOK04k/79qBCE5xXI5KoVO+1fg5l3Ty0Yk22b0FbOSME0FnCo/uWDUjFm
qKyK7nXW/jGbkIex2x7yDJYUucBpyZwmeKrNSl1J8v3k97p74jbVNfPi74q5xdWCTLGdh0bBk2FD
UfnCuFZVtPnXxzE6vEVBSuBV3kzxM5pbMhFUfxHCuOfhCKAvAbqvtjkhSjc5IXD0w5dycJofs6eh
P7ZareYJr/tY293Op8DaZbTPjtE+0ZE/DsNU3lVRPCcze324CvUtbstfQT69otKxUD4TdPO/vL+B
v7yD/7pYPYjROGZt03M95mmAZ/7DwIbb2w0m6WYri95hoyd2UqoLbtNkPzaZQz6gNZNVpqW9r3z6
dpuwMWO+sZFDG9VdEtzeLMJd56Jr69Onk5PhUJAm8FORJ3UNY5aeovI8VITzNk0C75q3OMJ7y7A3
Awp6FZHCJydSP92YfnW5kWc7/EF5ufW8uT/PaApXscz2FO0K+RczkrIO1MWFY+3E7IXClJUHv4qi
SNlnmruXmDmTp5BozMuIMvVfh9SkQTQ+G3NmIVMR4zup9FV1OGnq5rQkjxduvJXSXoAGxa2vt3LU
W4X/CwWWevIwHyXg4enPvLMAV7M2qL5E+4Q74rFeEuz03FzQK+QbETpbJ/O/8zTlI8ufszh6J0pw
gwcmNphW+oFVA/u0XttMPXvW81znJQtp+PU5vpp47vu1tGGFusNXpZ/aotv32FfWbWZN9yL+M4yJ
eLMECY5M9zEgk2UWWA8+Y6BjQDrqGvGwcxwT/MADIW5XVXbTLs6djJquLR9LIsBMPyVF7T75Rjc/
AK71NoUlkXQXg4sJnjTlFaeAtTEMWifl+uG8ktrG5DNWDxAh9rVvfI2FiYZB6XuWaRupQfl/vkjb
VLx/3r2q7ergMX/5sCHVek1PgiJevpOYsdAEkYie2hjEYB/E9d3TUbp3GkteiFINDmVTPkhpsbYn
ZHwv+xp8AhuRNbP59t2K5z9x7vu/xiBdW2QoF659aw0rvv/9EnSh2E+Qx0gswk5sMbMfClRqK7cU
7pY/oIDTHOIFiJcjt4KaVk+Z+E0QZF1FxNzYRX3MJh39qsP8Rxr01WciW4YOeSXeSMJASiow5/gD
gdJlQkaMKNubSVs+lVbx0iqDTDa2fhcvPFm58F5ic/jBkhX24+DarwWmhXx2zl4wDQ8kU/cvyZCh
um3EO/iBXRItKOjEafaNEbWvhhe8tXr09jiB1LYmWfABY+MqCDr5qGQ334cuAJQ2VTdWUmKNCoMx
r0K3v7gK6AL9deHTnuQJrrbZd+Jdr2v7WXU6XjORSV5FGH1Nnl19ho39iKA2fXAc4u0iYwhOVdlb
W9GpP39/1jKckv/8H0uKSzmK02zG2AGr1iE54O8X27g1iBuwi01SINzjHm+SOjmBUHzsq+SBFMzy
Trfd4C00UauW5MIF4S2HEbQ16y7cRnDXKhl09651iYRHrL8mFVvvnNYeuLCnqCawmomOJ0z/8s8v
koT2mBEbiVlD5dEr9931X19aO8wOzC1YNzZ8OEMbEi2ZjR9ha7oHQirYZpaxfYLQFl4yETtoj8Rw
9tBFk1hhPqYm36Ad1f3RJmz86AXiLbEejaT77RWR2sG6fSxHre5e0bhnmQnQWzHASVrNL3fYVbSn
30njk4fRYbKAht7He+WY2aWuSeMRabv6+7MyZmH4F8PeO3JnpEP76DuIOQF/XSv++MeuEXRcHblb
JEmu00yzjpczS+S+IrMySP/gx7OXAqdikCrfqyR+rjX7vVII/VHPjOxswt8JO3Yp0Eyzxz6huu4E
PaY7Wcy/MXKRqQKqBgXGPD616eRvok6Ye7yJRk4chNmNvy3Vfif22N5jh2qF/E2qR6T5p8bnwgvr
glTgtjzVk+qesoR1mqvQqWCbwDdpth1Wu6h+YmPYbBNCyR+GRXapdMzbGwJvS4lvOyVdGu1qgJWe
SK2TRZe0nnXxs+IhfAE0bCNLC4mmPZka1jSUhAENSpJ8SMnSje3SmiFdEa68MYo/8iHQn+jYu/KF
QZRJskqF8Xf5aUZ0JwWDD/lcJ78HtoT3YobmU0zR0Y/FszkQfPb3S+959t6qmvzN6YIZdVFfXSZF
grzq0UZFXtDsRaDLzQAgiV27YIUE1jCAWhV+mb5TXWejo9JzCV43jFJs3bE0D5i0masqMTzZnq5O
SrCaEHMxPKERLy5RkL+j6u+fKqPvn0CVaJC3IEaNwaDfF3FzZBTGIDdjlt6kdNomxecZmfIEQZDH
ddCX6TkxBGt/Y/nh35///ZFfApeG+r0lXTh6yAmrINKQbw0UbX5R4l05zfBlwbkjO37ctXykY6Ts
i6wFjX2STbuC4gX9hWUfnAXqz90BejWzyrUiNHVXOzPVKg+jXQEPAXWAHi9kj6t95GKx/Vt7zozv
/EXcxn28HewZ0Q3kSKZGxRvsHO/RIK72MWD8tjzpfv39Ps2oPjKALB48HiTgYpSJ/tFTj/OQFRsB
NpHk0xKFeO28xlVNE4mLjw1uew/GEwmxDTGizNkbzy8vg+449OfhZDQF+zmz5IDVKI7GJi5fwqYh
li0ZUoaecbhjsMYYOka1XbhO8xxNG40//skghG+jt8Sy4XloFZOqJn6ZVXXhkTY8pfPc7RH1KRJm
/EcUuvEqNcfyGDeQJZvZYUsZzDdVm/Vjx4i2dfv+AgJ2O6dR/aMYMpxQW8ceXnVZ+ycx+Uj0fVns
qgoLRu87+c2bcSrUJNzv4k4/B7QLV+7G6ikqf3e15b5nYi43NkzTB2UD058Ls302Fl4Z2pJfphzV
7u8vL5SdnCJ3qT7a8bsnefjSNHbznGTWZ6UTwhG6BL9fETEQh1xCe1Pter96NClJN/2Y/vZnWHK9
uKfpPN2bzmX5SIvMU4WEy/bnnNq/HAaaL44chy32IvKZe3lq9XBTrFsxAdY+2XRZdVFQfBBgXHJy
sXbR6P0ANELOmI1LqiuB7zLNOM+1aa3mCrqHo/CTmcOJEmW82S3RO92QXcygtlaSWVhM8h4iSmdt
J8+sItJYfIoJRBv2QP5OqPirmiHwbvDvztgH6wp3ZDGVwTKAT/DQU5rmCrxymr3qbri2Q/XIgJOb
ZWxnDgtnN4VsYasme0utSF5aumv09mhTYRY+u6nz5nDVn3nvhjnfuVMo12nenRuhk1ONvBAG2VCb
+1DrKzLnautLAjKmefgO+HOiaNiSYgWNhWRHBOXFduoNtEOL4GQ1ogS4atdgiEtP6KFLu7joibdJ
x6ZhrvXd9SmYxYzbxkzdg2DP3ZODd2hltsK9E+4m/DROYCBL7IPp1kdPSW+FOxtk1sYqDco02zjX
jj/tq+pu5ibz+5apsleMa9kg9LboYZz+eYqGimvrj5Gazm7AmGTGF8uxWiJcSUXTmbkhepynQMY4
2dT608zM9ImVroGyWlRPDAG8k40zb20THoi7cXxsZjS1tVOfO/KSOjv0T8wlqdmIJIx7tK9jeacV
4Wmo7Gmjzk1CQl2CR4N2fkNaJ4FEU/jslkZwgFq+i1gJ4N3tPyX4mbUs8t+9jm7CrZLbRGGmpr7c
2QLne1BuklqRDgBv8jDlv+YAAWEEs4qNEWGssjo0FaDjaeAM66bpkGhCfXW2bgsuS09ztbPAIHA4
HV+IE8D9EfzAoMS8KqntdewJ/0D203uaxyPLOQODSUwZk6EcHNWncoKR7yEEgdv+oLPmlESuOiRt
sZtz/TvQ2cQmavFPWm8gNwABpIk6Yxwlzs5/tEfT2NhOWB+ILr1GSCdDZb16HSFdI5uXfdOm99TC
uJfY7p+eQ4QsDySgo6Ja09aP0rG7FU/4j4QcXT4T2e90Derbx90swinflGI+NS7uF3rT4aLz8aHN
fo6uuiVBXtx19m2Yqb+nrpuei9L8NF97rvtDME6QC+ZyTQCSswPRzhXbzJdrONgbTAo+MkgCTUXp
3ns5VXjqUf8AMfv2fY1Avwm3VtOykUsieZpYq5MAgts5p4XKEK/UkuBGQvNwtTlPlqZBy2IIeLmz
1O8EvfEtHcfYQsNTKw8mfWne0sy/tlb9IoOh2bmNcwMa15wYzK96XL5sfKeW3kiTUALuFGv1OYq6
6eJx1JtuQ9oxy45R698IE/c2id9H0YmQRX2x2PoVPn4UTg3FZOoY1ZEp32tSiAfNVmY39I65Kavg
95Ix0utG7sy2iPbli2fjdiHZ8DOqEMM1LKA2YcpxCr10huiMs8XyTzX4oGwYvAPYy0XMHoE1ocUk
T/AlAhUPYpJwXeCEl2CJep+tVG0GmYKDVqeiGPp9UaevJfzP58Wf7qZm+8Q+cFxrtwu2fvGNGAO3
bQQJx40Z202sGMwg649LT5QaYAxH0+PDT7lJMmPNUNiAIxhnmD64hAOOo5VD4i8wMg32N3zCfzef
kSiGK1ZfBxRxuKR6s4Khhn0lKvHiehg5ZIM/qAXVVATjjK6x/JMwW0B+LqtzR0S5l/mXigUZTwOH
FD0RPpa1+0hRZbLV+/IJaJ7o4Owqf58rQphbF+jThCBAeqrca59qxHfKzYwZ9NrmDGKLNm/WbKSz
7Szn/dz4DAM7/HVD87PCC7exaai4JjVW775iUc6mypsq+BJgea4uJrstZZCDg23jF9jxQChMh7ib
fjamIJR7aI6ZF7WbuV4Euf5NpoVYRUP5y7QknMoKBsJMiY1SFkkBO5otQzs4u9gnKb+J1WSZyxXS
rjtsYHMc4pCsqguuW46IkkWwD9WQ7DZ/ExITsyEnmIw/HPrk3o0sUZsrtCnzMGfISIZMHPXIZyYV
nh743ChP8fELEu5PTid/MBRART5/AmXJ9rmR97suQsSF2XfdyOAYtWGBOGCGOj8XBxQo2RNJmtu6
fycMCm0WGvGdP8tHn9gC2udcA2NAxuDbECUmmdAqNxZnIxnuAC1YZC5ZQgztEECQAQ/AlvegaMlk
7PAvbUnwXeUVZ2kZo4PKvWRbGiNLNn86WAOJknFBi077vFG+Vms8NHwGOvnAYhMPQ/3dhSDsesPe
uYOFgyCugh3YgucJP+vRcNqjH4w/BmOTRfK3TopmzTISiM3K9XOcDrivQvfZm2NamJGEAGuwjsIp
NHYZfwfxzYaD856jFiDLHSV9hqecyBwLqg1mrCYZ8HsG4c5Nxd5msPDk1foxSkGd+JmVbbBVAiQu
U/QdIWfZSHBSn14j0UxEagC48UdG7JJEUIl6axulUA+6itSXCOLpltjVYwYWFDU1+knq+5YLm6BH
qyZ8BCPp2tUhMcihPFpMAV03ZgLJuiHx4XWmQ7SqZZy/jpa3U+2syJRy6r0ZNxl+VIIICfOwzLG+
kjlgW1a7Gwve9akIwAa07ZnRkHtlLKwGDtLEhlUrM6bBxLye0PyiUbGmdx3wgK9L3rtexaSr06Ih
Qt7o2kugYqPoWZyYM3H1G9NBaKwsKqOst/VWUtaOFneFX/s7K1doMURV84Abhk2+XJVuWUxbXwyf
djGcgUh+or1kk18avALseEROiGuMJrQY2Dn47jOmNWJZfLPnhkPMAtnJbgFkyeVAY2gusJaOqDbW
quhwEb8jNP42Da/fJEn3UmjvuesbBCg9Xs6hrLc0SRvCS62dnD3rEFWQQO2IR0N4FTwfQDtNB79D
eytK1rBa4otKpfltM/raNGohxbtLWWcy5o5E9twN4Y7iFIsRyJBr1tE7AC9gnZyzkK39bKvGboaz
jQ9xSvRGcDpw+Ef0WtPE6NQnitSzyPiAGbEqSIX3U/vViEMPQzIA72z0ymsBxUP3pb2xjL7iAeQZ
pyHmjPPFsqjWC14mztZulC9aT9g/ocMztSD43k8JN+A6NXcLqAhuwKsTkLIUR9xXcra2o9WCuy1o
dZthRT3rrj1+/6GFrJNkI0BVXBqnKkTDOVNWX9qiurUmAjRC6QaWOfztM+EDWznN28JEMytHxoGY
dVAuI/HrKoJxOfhGtBirTh5qhwFOXZOuieqNv6FzaWXjjaj1D1IsH3Bv9MeImS6TGPnY6umOA+GU
SLOn2bGbLfWmDo19bsfeCjTQ1Q37M0sCyZGWtXs/wbwgRTKtXDZTEGpmcWOMv6WdfQEtPTNP41nC
pdQ0xp5lmto0HlMS+r32ZDgVzYUi8VwhBjmVuVutuwwOYMu6+2zVc3mWXoi8IuIAVGNwiGahDhjx
wZikaHRCkoJjolC3aeX7m8xEX5RHE1SNND+JrvnR8PlcJ6c/ZjI+wqup9gTM29cpm9eDLtKTwsEU
Wc2PblL6ZHWI4mq34KZfpIuGdaKN1G+OEnLj1UAhwG7syaca8YZFxgPtZXLIZEWUbIslY/DQh0QW
MvrsWAV6WCl37lfskh4mEt9nOKp92/2J3KlfdW58k1hWejl+G1LdaA42Zr2l7L3B91yo69VXa1r9
VvnOjUJjBfR4F3TXuBcfbVN/eVlM7NPOHRH7zO02jb2fk+Y/Odg9fVcf8VMde81J7VYvfSN/Uo09
ZfSePNhxufwO20PMZuAH6N9ri2/Yj4a3VoaQnSPv0hRNR6XAN9lM5QsrHmvlAUFxRxDfkzmjPAu9
HykCaCJn6I9l+rsv0ifd2BcrXbshEbYhOmGdM1YOUjaZIJVqZpPuz3oU3y1ZfGsvSisSUSvmteWT
/on+olkX+fRuFdpdUzK8dC1ti9RHW6PVpovXG9vFBktdtnILvs0ssH7FYmKeaL0wAuO64xwfigaJ
eViuEXYV29jlRaY6xtzIQ6hr3I3WvbUevJoIBkwjmfnaVRPzfXO5MZK7eBiqsj6FIYrrIQ+HFQ7q
l87r7kbxmIY1lS1QglUXpHKX+oM8ho35nGflW+6RTJVP9U1lYbvGzzNT+tFWEK6IYUW0AjRe95Po
kTcvKRj/FsPy8BOcK8NzWGbqKklEiq3e3TkENPMgIS0xtBaggZHb60FWp3FJD6xwEAUwRZeBy7wy
vQ2qHRw57aFVk8n6K2M/LDx0QJR+4EiibRe4cpVM4ptaZ9qp+Jt1EogKX9y9ny3RJWsotgTOM5aH
D5rhH+pMuNfUpQaJ4mhtbj1V7DEd2cGVPF1WU4AdpMkpzfNgCm9JUf0G+3J0p/ZqmBO8OPnWMT/n
9dQKA9sIZy0LfY7qUK1j2a2noopuYWxXW3SlwyOaPmzUD9qs+mse9XLf8Hs7DTq7jRF4VRaW6eZz
DA1QA357J3oJf4nIf48m4wQz+wppTynOp4+a/hRJFYSzkj39NiSz5DAyK4c4VCAgTaarYha+jtxF
fO4QQaZtfS7a0HgPnWznOeA6ytBITtId38UI7BFgOt6EONnFGSPgBlyvtpN6Z1gdzBPZA/FhBXtp
h1ee5dGhrfxdl6wyr/vu2uTVnUT2ZCLaZqCQvTXtOO5n+630U/NuksJCrap4SLa8JzkSPLqcKdkR
xMDQzOrfYjAB63DQd6bZyX6Ov8Cd0wmqLFtjicSUFrxhuKEnCsdkw8KYi8xum4vjOptCLhLqrZt0
47eZ2mtyd/igosDdlCp+Dm1uHIJDEFWZlf9M9sQvclG2c5PPH2kent1s9pnYnv3qZDNWXGHBukx2
+jFph3Gweu5yaW5sKwPa1RgPYk5QgfaU4UKHT63dD0uM4FNlswDAAkvUHQwB7tK1HorxBHRuLyxy
IlXrMCKoqgLqQaUp1Ec6QSA+qEdSHKhcWI63ECcqkKtuwdTPGm+DZ57c/tWr0Kda2SxxyEH466KA
yYJPsTR0wJojb8WJle4Are78HtUFK2Nkm8NKhPXXsmcMxYcT1QAnhAzRGba7WRjvjQcfKcN8RZlo
b9Dt/OnioDoU2ni1S++GpjM6s3QfAZHRIpS5c1fG1en7U9Obu2jwV009mZA1vG0d+sjHyKNh57dy
PVoP3CUvyGU/cg/ivBOHfyLGMqPNc37oRmyunCySStW0HotBflQCdTcNxbRuO4XZHF4LpFsqdcZn
5NbtNMSllf8Y4kwDDMchxIcLyY3hM3XsD9ej9ucVwwQJS96IpyoDjIGi50NAk6zcq5WIbuWS7r7q
HKZYM4D0ph43IwgPRhLjzu78d5JlfuaNest8RJt12+5bRkfrybdxmSf1Q5mnmymB9ZeEKZ3FQHUy
jdl5GNIXjD5P1KTIjgEcNCacj4593W5A/bv0T04GH8G2B6o4h03fOBLZlZYl5Qi0wEAhf7AdiP92
ClO1EKDOqiAvV7KDDxHViIn6DBEf1BqmY2gxM1tXLNCYyWDEZHSXZhenTW9V2YCk0jD9vQHd/lQ3
G5a9q4zR6iqc6mpNBOwY4gbyhnyXg0fWwTtpXY9eGFiHipEEY4keSAXJBZsmdUknHcOzsuxnBBDR
qTDYVIo8egloxjYS1DGALLUNBEs+q4tt/FvpMckdUBcIcbh/xXowybjh28w3Jsf81WKwZ8SMcbOW
SePoV+TolXh1p/Bp9mreJNz2aQ2mP1+4V1YyvxsIZlGaMPOzWpxqtCNPreF9unb3h6PBW3NIAtxj
pAUswfpAcM2gsCsz/Edny2OvPGGjT2xGSeaL9qx9bDAKcLXIdn7e/8jnAQJgE95HvSpScuoZhBIO
IGak0TyuBJwTiEWn5NuuczgosvrjDjYGFPyP22aKHnuOxDZnvxp4uVh13dK6uOYx9qle2YiuELNh
PssSzs3iBH7zkMvkT+QsII6EEVyIpnNc6CQJrdgUEyM61y058BM3f1MM+dqBbkLXwS4lfBjt8HtQ
7MugEnFmgHDlVJv1PmrHz9QskT2z7fNl053yGT2khv/ocjmcJiBSpHfYp1QkIYS3DB8+risvokhB
qzvH9ldv9NxoJssXF0IiE78xqjZ4e49NySvR3U8UcPgnyY9m7Nu/xtwZ0qLK82xtX20nh71fZfKT
PM7qLS4acicLrJ+WCVCOweW2SSfiGxxgS5Hp7gmaYEVIwoPMPBCAJJFQG4NONMrj8BB2WbrXzLhW
U6deqPgFD2p34NMgZdgV6Klqor9YMEGuiUqg3mZwz+TU7p354tFL4p8JkFzFfyo2S60dMDJwDEwK
nXguRXP2yEf6++9pbqhi2nijlHo3mpxOTABb6lgfGUPRnaRWLuSO/FnG6WOWwRvWmu0oW5bt6NfW
1go63J7nmZG8D211w4WP1iJlld4jy1EBsWlAdtx1FybZqS3eqaDKcz8Op0KY08ZlicrNm+5mPL9V
M3/JCg9BZFK0zyuWOKuoEAXAU/bAmX2jo2+G4JrTPFpu9DMm5kTHxgQsBfkBVnLSnhTwMLbY+HZj
XNRhLbgiCwoV8ZuWe9NaTPAZhVTGY+N+pJHlohtE5dH1s7xPUb534fXi2Qt3gYIVHrjPMTLctevV
xAmj4wu6sj2YCxUCiuy69Y2XLsSWiFVi2GofQCMdKtSPXP2u84ZRWgN5NmKrGDCR5pd/WJ1PKFIG
+goKjkEYHCKIlGRJn33vUb3UWVxf7ToAwqHUJu8t9LqZ5DD5GvLywZ/EuC6HkWZL0ctnLncbI0yQ
idwpWRuj1igndy/j5oouzLiM/kfTNtHFzhSzjzAilbnp7/mIjiNwfxVt6Z081X5FAWQ0YjKQlfqn
HGTbVZrF26y4LhPpj+gz4uEmgugxVkw4WrM3P1K7eDOkfchr8liDjo1v/SCou5DLjziCYKeSABY3
7ntrIEnBZ+AIX56IkjybmUwvPX163H9HMqKQCxHAJTE/asPkV6HXaYCvLXLdmsZ8OPP8ucB9xG2S
cVYnLY4RLf6o2Af4mc/Rlq0HUMx6bchkuJVSHqamyjGzjA+gDInGcjEBeRNpHYEKz3U/EjNYTqwy
UQA48l522vjSGSMyoBRkExYyepxAm/gc9yyIzVOmkuEUA+ffOmBy+847E113KnprVQ02wgjRvruL
kRrwxNqYuxsiuF1dVM6uJERn40eNyUwayhLRyvgsfJpeUwwxEy2zfLSQ6KwsQtNWjktKUF0ZO2XQ
dmSkgC+YnWvncZQDo4JzVKDqb71m1Zfo2Ev/R8OK8dxp7+gAXlgjEp/Iaam27mz8ydPkwdIxKHwk
bGbTHtKZPVtF4kqv5nzL+IxM48laELKyAQJiYYIEodAEPoq4CtKAOtfZ9Mlx5a8xhz2WASAqM8Nf
nVfS2WSNb+Opz25Z3vFSsRzI9DBKbFbKpQxwTMa9bsijPaWmbbsc5PcEnLOwpx2ThHDTvurUfdFB
/q2tiDQVjBYOkzyQzz5qqcW1NCxTWSNrZ4b7K9J8u2Ms9atZ7bRiNZdFAAcNHzSPv21LJId5anyX
FkjKOnbZxNLSxQ2wokz7LfOo05QlKCJyr+ZGn4D6dA/sje293aRfCQnzGAQKRjQR01qb3XNfPVWi
v7Y9mAMHr54xkJHIuvN7mtIHXYE6Hun4EBbTDpoOwPVUJ6Qk9ddZUIdGgbqZuIrMtD95McBvA7fN
xZDhDaXUk4OSv8LYiM10/uj5oKvYJOXmw1t62QXOYvQrYTjetXSHZINoQ22spVXt2uyNEPpbkzfg
65lJ2aN6NeZT28dvHBMtLFN727FCJEknySiTerGdTA6rpPcxTRC1G5zyibVtmyoeY/raWfWPxHAu
UKDqLQs/jN9peRKNOvc6DY5u5v1qRIoezqLQLZiVY9PzzDUCEZJAo/7dtTWdasPzNwUuDWNmQpJH
1rQdEbtTYiunUjUA/LlEt/gh8mJDPEl5yT1oAHqGWBjW/QHOFIiimjMJ2daB/ncdojUDkO20oNmQ
9pga3hhbkgbgS/UgzRzGYvBFcTavRrcO2JIUiI0oulZRw3PAgs68KwTU+9jYGcJ0ibuAcNkL+3fu
JgbEGfSFCmJWs2jPlskpyu9yK+ieekR5JToYHkawwogl4jnl4a5zrb07IYOM54C6cQni9oMTfPAV
40YDPq56jyJSdc3FW1F4/lHPLuMTdDCJ1DlSoPCYRBBNI7ZsOqI+K4IuRmspD0588BeCZdEYP2EO
kFpo1/splWeGO0T2GjzRGlT1q3GsQL96B1hCwbqvZL1LGQ6cEz9548MvmX6ZAKsG8TQCCbJKeE9M
ycVaIn2g/YAwycmbVjmRb1Me71mOhkDkwnU6wfmaxoSbVBTnYrzKHjmAO/8uEuvKeaw3DeJM7oHP
rPXeO7lAdSPnGPf0lp2VbqO2wRU3FlSA8bMv4Lz4dfnTL+RDUguxwbiOfkwjRMqcW2Okj7jNgP6P
JMaiAgpx+87ZnhFPYRp/QsAqD0xkcUvvC9aluUEh3TERBjfEdmoNUU3efLMg9zdj11zw5OjirsCA
E6q9LkH4TOih7HAJsPPsC+nD6aZzox0d3AsRSV9zn/9mBUPmLmEJKEjyDSruE30UTuzR8dYmxPdG
uS/eVLNDBsa4Yum5j+OvQCBFSHqTTX7udxxDUX9IXYeUVMZyc1HfGYMPWjZ7lePxJoABoWsGHu13
75BMXbZi37nwMUbc7cCWUgjFTBHZ/TCMCAhdXmdBuU2X21U0DR8bIzUXkyvyc56hZMJ3Hq9Z/BdX
57UcqRJt2y8igsTzWt47+X4hWm3wnoSEr7+D6jh3nzgvhEqtvVWqKjJXrjXnmHH7RqJ1g/2T1Xum
UWtDcE8MgdpqLk4t77sx1Yn8lJmAjnbBldOu1JtjOmV/49rEFjl0mxnlHAUXsM0NEXH670KWW+aZ
XxRmSJSGYdVbRUEFiR/aqe8qSb6ByBrzdoSLCEXTKiCST0b+xYg5tyL7Ye6TTk+iekLnv/pIaTPq
gVVs7DnfMgzlWpo+cPPOQqNglPnO6j/m8MA1eu0SvM/AHuQXYOfKo4opS3MGSJ0LtDMI626RS+OU
OsOj1F25rrpmXJSy/hp9xlHVvxyc7qThnWg1+p6aSeHTOxjnIHSF4Wca/TU6Fe4GLLY0sr/HdiqX
qYu5wnSDX9yI+PZjnwZh1miLCqXLQhuxSFcuORmls82t/lp62grZ7VHL9HyjbPlgy2ChS+e3yxIr
pzJ/je6c+eNxQ/co0JWlUHuAJZtnz3J6y7uICKUa074dRZ+jZYHmaTqqMrFmSn/vjOiPjLTjhIcF
JYr7t3AXdsMHQXYSgbFVolUwOM4rNocVY1+f3C6ayHrxyyruzXtu/UHM9NYMQAwGehyqsBEae+FP
RnqEAaCjTeQPPIeUqmrOHYHkiPgdcn4/pEw0gGdGvpmuEtNBU5seaUEBaQHU1zX2Tz+i1MSOtEsA
j+Hoj8/53BDvikRshk42vEvqb9pHqOKC9NPLQme3cSeesK0an4OSh4e8/vYs/attwIIVpqK8qEi5
V0jWSsf5ThkebbDNfUw1OgFFl0vLUcA2KimpkMRPqbprgBQR/1+ztytUV7SBwAOI6B3Mx0agfFpp
3J9twPhFjupd9ozRsJa06wcS589CgNrObDfd1Artnqtou466daAXH1/iRHsYKl7Z3NCLyZfBx3Me
3mrji+jUj0zm7kIkbrbWZfOH6f87rxpgPPQ3cG3A00CGTha2XgbYGiDkLdV7ZfoE0YlL5KbupvBp
3xWVvS+JU2UoyAfQLPVsOzkcaBnxViuW3YMWMuSibjUoZoiiw+S1IGYm2htp8l6kfCIiv+rJeLDk
Qqcy2bY8H4rDaJmNDjQ+jWBsVr+y11+LhoACNvBVGHr3Bj8mYNPhfV5qF+PZM9N5GAGNdWK2Y7rd
h2FVxEB43Q1ANIzxh9HRX5N58aWVgNaCXv6eGg5dk5GVoJMy60xsKTw1VyMi2VKrypRsrBM+x1Kq
RS8viRf+JWb4m27hY5A6VtpZW9yYEy7p3NR29Vk3k7k1HMDBsh3FwDdZuwpZUtrpbCMlaQvidShh
FwtiXJhoyWUuh0fsbeHGhCdi8ABlqwVSbI53aRERNFC8ua66Ga0dbb0uWDZNfBwkiusiJQ3EAdI3
E71S7SMvihevFC5d54lzz8jdH9THZBrRyJhry+UvqHOW1bo+FTNsT5RZxPmp2zVhShoQRXFlGjuj
qglmqzlTtj6UUx94EVKCmz4irWH8fNB57afcOegznssnwHupALjStqnf2sb8RgXG0hqRLzI2BfPX
nKmRwywi8FnXYvB6jIJonWowBFVbaktwqkBG2Kj6WO5JPJ5HRIxgGnFXKVFjfh4RGMc5RCSxJFsE
kTg4tEdUEEJLjCpjaMe9FWjvLWgmK8vXOVX49RsNeHqmE7d178AArzlPqAZZXi1e5+zIWibJqkmT
B5asR8yniPq9oYs4vQaGue4rMN+GonuCS+k8MEOGFU99MZW0GnDSf9ZT5GyAVF/iKnkvU3hpU7bH
z7OdmLodG884EBCULRx8CtQqbK6OVx/zLlmN2pTDphbkG2cGEVZyAuftZs2xLJDHSq2/Vsj6N4jG
Wf60Q1tTPdn6+GrwvuiAEOcShni9sAgvsx4aRgIAtdq/Tp5GEcM+2HOCGiME/WzbrWXKhUgZBxkc
KEmTmDF2RMB6abFUI7L4niqUrT3T0V2Pob7EF/mjDmW8TLSCtndazvleyAESIfcQL8YDkXJnK1zR
sGZ2X/uknSTRt2Mib6nmg1VjdLdOcOjyGE8uSP4ErNAyteqqk2uqL8NVww7gzb4Hjb4v7BqeTH5x
MlIOJ1lQN28o9txRnCurlxtPSzASJmKdgOYBfwCdNdKaH9Us6kfju5RRaMHxwtVeJhDhPYkZmrCP
KR8PU/FumVAi+4QXGqvBzWmcfqYPQiIofre4e7Av5W+2N720Q40A0OMXT3oDT9GgJyTdfQ9VnBP0
a2cZLxPprcsppdApu+6jAyWr4uZKtuYcrQ1kZhDvkd1/9HXN2E7XQG1psP8c5kt9H64AYr9Dsvgb
WdMXPfJoGafdJSthtwfJkpUi32AhCgCDsMhCOeBQj/LdJgYwoGhb6gOFbN0cgkZ+2K7dn1FF+Mup
o+/huQTYWuUOLpy5NnzricONl1EbP3q0w/z7uPYynToVj6hHCQFhR64cVnrYstMsx1EfVFIYxtjI
QOBRN+iIt4HrRttCjcgkxV8GbyxTwIYXrfWh4GRqjpkgkhoeIqbZSbuoOEHo3w3+BRiuw6EW953+
HWXF3SGrmT4zXcaemIpmbMalxsiQeJlSWzSZ9uHgbtpYbvlN0CwqKi85R169r0vTOsHfmHa2YvQ/
WdFCsRnTQvIhwdc+Rb51HgJk9l0jEQnmzpLYUCoNhw8Q1AbhYo3vW46q0uYG60srpk/qCDpZWAM7
pESUq1O1m1lzoUaqU4LGZIkMBvqWd0nkHOBjzV3GI61F0CbzfzAgPV25NYVy2YbONpt3bVyF6RJR
KD0Ib6B6H5BAmCk996n1Z/HxjelNvAjo3S0939/4Glb5XuT0XiXxDm24KbTq28yJLsv+4otPl3or
omUTRHDHq1hbJ24E8KWgdJrL51zjrKTNmRUyiQ9e5TMHy0b6vtYvbCzaOW/VeeT8vkOv/8bghsES
IIEuRZyY3aKhvUSdTRWoL6tcXTCnEK8yxfexSEAPV8lLr12Urx6uBB5aa5A4QJCvxiLYcmZw92D0
PwfELXuVNuu8Sc9jChIe4qO+QW/hHqGcBlvi9zQwACwLmvmRGlGxpdzcVkW3xmB4Ioa8IpMTzL19
yRA2rm1Aa71DxBZpFJ2y321cYdssY732iWv2ZthakKhrjLSTxaj67lFodiG3ozOtmgBhJQF8hHiJ
fmVhUyRnB+KVF+ePPLKZBQOpJk/iR5KZOyvNRxpByL1GbzqrAbSTVOrbnfF6Xn8k0+ww0EyfP/sP
Kw5jwndC7j9vX6gTAKtt5ibEOgDP4JV/JwO6XXvDIjEAtobSO5kKcRXUuX0P92AeWq6jqJcnDxyx
luTJ1sXJhtDUXXptzBciC19C9OQjxH49iFYerX6a71F+GMu3eJIaoz5n5RVRfRoRAQpAnyuteRq2
r1Ugiq1l87d2+hF9T7EGO9zR50vXAMuoQCfasYoQ18gigHMuNfKkbxalS5ZMMKuLa0V2WibY7BPP
O9dU67MsxjpU81ig6uU9jVDMMkydp6U1DB5FwrSGUcJsAd/hxUFcAThLkaMkZfCDAI5yaWnOF6YX
H9G48v+6dm6+d4zXTJLM6mG0t5lEPhBP41mT8S3XLbo7TawvuA2vStoLZebJsvc6feO74Uuepc7e
rKhvSvNnGnu0G4SubYRlQZmR8T7HK0q8+tpQXbnaNtgM1kNR+9x3kiAkzhgpYBXYiVoX3wg4hSUM
SJt5JW+Y5/BCYwcTl7L6qQ/278zEtJzQItUCKzvynNBW2gaERTr4HPIxpHg0ApS+a42qP6I82RZ+
8avGrb5XjbkGp/XsYP7COfHoqPA2LVvrUqfAtjX5s3JXUz/P1hsXimmpxLr3NbTDigJZ0CMhMPuV
ORo+/XmWWY/Nd5OXiEF9tCUmyVkcErJ1B4d8KcZvUPegxPBGLWpUCUwTxi+7guxSZE1NAy89BJAQ
AWfo0H5oqHQ4O0qa4HA3/GaZTMwZk5LyzM7i4JhTaWLJRwIcaSsSLTiB+XRgEROa22IgswFrPES1
CumgsPSNBpN3atkZKgD266klV88ZQdGWLr/MpKQy0JsaevmT32aFCXXJlHKYVTvdb3HojHCSIn7b
QpjxGW9LVqFpNFLjtxbWJXSSQ8Giw2dt2urmraTbR39Jxis0FMOmkgRNNc7fKK1vCDB0lSCS1/rm
Qv4Eq4jFZoLA1FfHeuAMQXBtb1nrqGWs4UQpNM2hO+ut8VX1fHh0fgxo0UkE8jRqRnMFgATX2aEU
S7vmU5SeuW78+ExL2UU3JUf2dJSN6pU4AOIPNOo38vgeBuOGbWC5KC9S6xV33p/EtKK9hW+Ks7Cx
HQ2a6zRTcR8Og3dNUpNAI8T3OB6+NKRjyIk8I7mktEHInhb1Wk+j9BIKRrYqjW6EENjWTiuwtjSz
a3SyyETzHboqadtE18Jhq0nBatp9yfvqp8V9AD6bdL3+3XPQpHkUHVCbwM2UAQJeq75DqwOGNKb3
0gKGpMaa1NUOCLpfja/SqjWm+/RHGNUe2GLrHUkxeErQCY2iO2ZZVB78QmOCFBpTgUOv80MOrLkN
ZiT5k6duvLf9Sc0nynRn2sgLiq5/cOppkAUMxRLXfPyjToduRu8QDIc5/ZJ25g+LsXiRnfgsZ3sv
bX6hCwz3o61OduBrN2YY35WjsNTMj3riMEfbICsyrfRzG0OY6+lsBwxWdh2G9loNiCZtyJd1Qxsn
QnC7pgOCQjFNxnU/acWBRI/WQMkZZjsk8f6GKca4FGldXsz58vyqF3p4aPrg/N/3GwKtthjxs11y
5pTVvtQOFp8JBf9SInwRiHAeFoEjiBnVtu0ttPydEW7pJwOjjvxgn3UNnEyf6gEVOhZVkBCrnBSV
G4JCD+srP4fziIlLmvxsfdtYU/ILInUjBGxzJgaxfcFO76i5laf2EBJW3M/5N6p/1joEcKlWOK9j
PqGXN+fzd+var0bh/2gI3KD+MSbyOhgY6CKNL1ZRTe8waHdDnHePeHCdN8MDm4SUj/FmfDfBcjz/
k9IT3mkYfTDtBkwYmAZbo7KLgwtfDoBtYb79r4dsexcIV++NNPp7TshYKIqHPV8QdJR7xD7fOkIJ
c5TWJdBJ9zLJ7ehDhUxN+EepOeFF5sCNe9MEiqGCTYEK8xgUvrUno+M1TyfTWUS5dxiiAi3+5GZn
v4PvVgv7KKbAPnLH88Iq1t04c93jfxfVp96RWEFEXW48rfFM0KP0rG6PKc96FKl0LsJ1dlD9jWWR
N8MudorsrcLdnsL9e6hBz94AqlysdDCvvpdFF8fo30mvDJeOLsWu6TT1sCGx3IvgA1querSjTURY
TmDpaCTuWTNKLL2YOdree1R2HlRU+qRncPd6BFgcLPAy+3RK7YVbe9lmgqW6dmwv2NmzlMlFNwIF
yut3IBrrryphI/Sa/AOD2aHs/ZlLqaFHjmLxFWMWJ5A6Z5XCZroYfeGjr2uZXcXtPTO9X0+GBgK9
2eb7FqclRlUgBS5GYlr/o4/kMjXITKwjkexkZ+mn5+WZ2vLfQ8EIgACbakcam9xpg+8jhUKJ7Oc9
iLAoPHs+0y4b6cNKWq2NfE9PN1gjdMQ0zvBu1MQtDmzSe8fq1pGs5PGZrvLfxQ34UBf1/PcWe+GZ
Ao3I/1zCWZ46+Pq5QTe8L54WeZSxLUcjaAaORfwERqqRowAWy2zouhOapbVEWnJJYzn/udXRCRk5
LnQipZe2j2IcaVQWEVDY7rCkhzvLrO2D1kYCqtX8ZR8Xyxw/7bL1AUaIoUxHFkE2CGi3nDfb+5gh
vyuqMT8MM6dFc4JvKELVVlieOHrDJI6J9mkQ7OWu/X4I3tjYtQX3cnfnwIaOJZlhQUiqqpM9HkfC
IVe6RnMWxpi+LO0ivbomvbOJmYNgt3lOEuq4O+S4lTd6Vp0Q1ss/hmmfXcKB76U+fZbGWM35CfrD
Y31Dnu6toWRqW8O+uPiH3vnjyG+31XCy6eXmifUhUqnjWSWgcdQkuuOazqlX+D/VEMVHG9s4w4WR
UWFgbPoiHvc9FgLKhohjTF6Vs4tlD+oHuZ0S1rWqCm9n5FTiObY+ONhACZ+vw/MS6khwZE3IpqVT
fsxm4d5wzijqjT0ouXl1pEdLol/yEGIieQq/yibtvv4tFhnugQmuWW8l2TsTGPoE1tScahQFK30C
BvZ85/WplUSJxg5voYnAHytRfWR21bQ7oxHvKc4khl9mfmPQSIIItyQVkVOvUmXiEU+Lc6LBpya2
Vh11fDfLYe64toxnkZr4R7S+wVEYuF6npFCrxNCxCKfygYA8QmRmhw8Uc3ulQjZwf8rPJCsKsn7d
+KihqhikS1BYs62ci9OI5v7vMpTVNXZJMQNbgASgvg30QG5JM+n0syGettP05VSOuevsoNiSATV3
ytxb3rpIenU5oBieqtM0JCUrmdonlZm980ZFh9DQog2egHyX1eIwmKb+voIAZx/DuJ4WXhkkJ8j2
NXJF6yutBhqEjjkwd3JeGyfs3yq3SVbORF3ZWeaHiBu8gmypVmH3W5AC5YuwGRsxWYg7Tb67Ke3e
oc/RvGT5pwkxc9W2Vba3u+Q9NicQEKPx0giy3Em634fwXr6nzLoltGv3oWC646VD+mFRY621sS0I
tO+W4TRlR3PyMg6iBJBJCDsozXno1V69m4ZuZylzWQJb2Q8gtjHrz6t2iUdGEvZTBKOxSkkLvJFs
S094aAFVEgCzlSjBLxkizwsmEp6L1H+DsJrW2BAQunBEWDEyz09NVKFLcltj8cQxpZkX3mjr4Sil
0bWdiLV6bWIF99DDtpWPeXqqtdzfNrFLqZSrowWAa83tyFAr6cZL6r1jXhzOhW4TLjEgEyX5S5y4
C1s/eu8Q5JwpRPtXU5Mcqqt7P3rGmoYRtYlDtFLujEO6U7IVy+fHXmQT9Hav+0m6gP1iJb8BvTYL
m8Z0hegCug9eOQMhJOtEhE0uTzjolsm5ngEP+FCN47/FJwW/IGdcEY3DV5qutBKDoUWNE5VXS6A6
J6hngQJs/OEg+TBMP1sDbhULJeFETZR2Bz6aWcCPSME8ZgDonuq3Qut+iwxZVhWa4tQQSEfF2Ngv
Rp2eI5zXCLPANlhYV90axH7rq/QANqC4TUmUrTUUNij9MRrYovvrViZaLP7K86gX+ZkUen3X5Oaj
N7AdtQ0U8qbsAwJPzH3sZE8bMo28HpiJ4+nQYUqbMr7wMdES8zHEWP9LNCYLLGQG/Fv+4MDrH6Y+
4IMnAfEYOKO5xTyZU6W55poFO8BA5HMEjqR2isyxmBcH2qB6O56URQWWOAGSibb61Rps8iGHgOcK
JVkLN1TAfw0R+6so8cCVTC5eg84L9iIqNECpOcDdYcAAMbYYsaP4K4Rw8VKGNLAp/ty9y/lkqfem
gPnARcuJ6kMNOHOtekRJVw/aPLHqJEn5ZoZTXNgrkUFrVhkd8gqqmooAVwhags/Ff4ymdGm33Ace
qXmINaQ4Pi/KGDl/+3lBE8anTE5FzJy+0cjLtoZPNByYw5qINcS3oSNFHVpmzxCHiFEiSV9qOg3z
RXVee+hoddoBdAbO0e54SOaWXmomF4fenaNRE4VMhq5s9CS/6k5zqJL8M4NRdsZdUhwKtD6L1iQv
SXpRTq+u7tlkUVDYuP22WduSIFjOZfQQ3oD9+NsyFNa/s0/Le/lWAL+YTY1EUhb2uRdOey+AjTpU
f88lR0XtwZZdvS5Edg3GoNvb5kBjMGrUBZovemKWom3XEWeioXvVF3P3mHYYo5ggT4H2inEnw+pU
owd4IAEn05yf2obA3BcNYXLboiYAPKL4aPs5Mkw5A2ex7CVn4VlhaBreKWjqTdZMEd0pB5ZOP54w
u2jbKmjtDQYQ99F7LBBTOp/p7ZjDphORN2LEWyNzVl3Q76ymjx5FQP3Q4i4GtL2c6rg5tQ2pK+ZM
v/j3zFU8/FDzCoh89zbZRNS4Iwcc0BERoJ25xNOQB9cJJreiqUDaz7eMwMixy+aHZtZH21GL6yVS
k+DIFzWa9XTV1EUC9gJVs7BbScVXwi5rA7SbHU3BWDeQaYTT1qkQfeN8Tk+MPZN9WBcfpUWjUpFt
fUhyJznxf+T4W1fWRXcz8viyTmEGyt89nHI73IIZR38wON6Icr4KpvCcQPDynezUD1/DJN2rXdK/
IC5oFWLUuz7vOdeoxCpxO/ccDFZxiHTjrUmMAxG++seAoGrTSesFE21zJTXsYjgOmC+q0gVPTd2c
LCeRsC5nFS9ekRwFssjDH/k0wnDys2nn6VBdR25YGoKJOj2/aqOTcr5nL9DkhPEV15dzE5SlNydF
1VeT6gajG5nP/3wbeRxgJrBrmco5xit7naRNfpBZT/yuaZerUde2euyYF6ebw7VC4ukSMupuoq03
I4ezM120bVsn1Yksk/aKBSE4uo3cWW5DyQPbYlX0TQpeL0zPGhpBlrPVZI7Oq1723hHTjwM/PeNs
37sr9jqo4oVz9+hKb2WHWaBxqjm3Jw5Oow3P2Zia/uYlZb73qOWJwAr72/NSC/Mc6vkfPZvuVu4y
86a49IW6ZcEUHPuxhUNlo7Txx+oI5f5YJnZxbBLp321n2Dw3g2Gq69W/z6osrU/YZlfCQ62L6NL0
tbZd3ozQ8GAlF9YW/me6N32bgE4AUOiaySNpGrn0qsEmTzGDrKO4qye8T8eyEozM/ZbiD3oeckmj
eCTlpH3R/WRmYTvh1iF+ZUkmX76tm2R2UjXh5XlxTBFeutAayQVv9gxd9VVZNdBdkgHuZ2wqxBpG
ot2586gl0uDhCyR6QqL1Ld2pZmCIZzqpCcrWiAZca32cPkzrNQMYh8LbYT+EFgS6mruZ+DJ9UdUp
JXRqEe4oGPkkgr26oek0JlEZbKJRczaQzwmkmD/TeGABN4DAWDuUHU3YtAfI2NlJzRdHZl8sCoot
J06PlVvWG7+aMHejw3gdqRqkLRmRKsKnqkH6O2w3d6cVwRH6u7+0kF4fWryni3j+TeYswqvd+kcB
aO5omzJ6iXGbL2uDbKu+7wHZIJ7aIhlCmau7+NhpNW1cEEBIX83sNjjWpQ8ze21H/rhpgja7+cK5
PEFQaa/kJu718RhLRFtlbLnbLmUmAB8cxlpTvNeyHsK9bVceuoq+XOZdVh4RiYWr3gdBrXF2WlSy
6zcVndOiNPJLTtrDHdtTtZ3RMEiHjHMQ23daPO2LOdHLiJPsD6Xv8JXiTRq0LAOI57OzQlPSxMjZ
y8jqgxj8v8loNqcuql0cF8ytmO9O+yJAaZY3IlqJ0atvVqu7Wx1/5qFxImAXY2jSedeWWlLk1yKw
vZWWGAC7Gg8E//zUJQ1t2pRZtHo+xGDDilZE9Hk7pBUIkNKVXXAwlA62Jp7TGc8x7XbDX5WDbR1T
4Zb4p02ksI6Gdjow4aa6BHiz7IJ+qIEt9jk220Rp7a3vIIqZIU6PqvPfTYuyouO0N8cqok6YFfVL
0yCnhXLNOdlmEO9VlL84dblLAz++TYUIX80hYgNqE20rMiSDpZiaox51NZleNvN4grulbsSfqEgB
UyDQvIxK+5k4rbbObbu4DW60fS6oGtjJVDgDDYh7FYb60XGn9KRFzhmp+9xPnf/KGNMJiRcERAiE
IZM029cnXanO9oOvrAukJOuEFgzOhGuFZ8uIme37TItRpXb1eLOc1Lym3ldga1QvzUBwo+aQ3SIv
QuR0rDp+BwZChi6cXmipmOZhbI9VnjigI3WJyeKuy54p6NzV4tSyoGOiXYTsXvwqSFkw7c/WGae9
Dcy75P9IxpNJ4H0erP4dtIyiWU40CnC/+CHRfnNGLFqtYSeYWx6V4bGpsU7TTAbXaE4/xgmsxhMD
JQ3/Vpl6eMwDOzo4GaV6SIqQEWZ/atmvQjtBJw1Ctl3bWdozsC39qxHEydmPdQAcHH0bowfMYE27
1keVgzC+XA0cXQ5Pbptjul/11DApxI29bmuy0CGOvkcYIC8EZ3EEbZ2rspriUMMTMcNha7qZfeUG
GEAMzY1MfHz5oW4dWo6185vsaHAL6RC9jN8SOwdpC/ykpsvpKBy5dnv2mAoO59gJ7b026ZHBfAqZ
g4r3oMvDG5Ck+GNp0m8+1o2RbQxEB5s8AZ31tCIXYxGdJetaVvx0oXt0Am3lshWxd/3vYV5b/cEC
zfSPfJaSuratGOPi5MmCbeQsC9lVb8JAe2tr2riWQFp4Q+fECL3ztobP5tumyJLLuaDo0zoERUAs
ExzANz2cDlqUoArLXmbF6gWDf3x7XtKRgsBJK/OIJ1l7QxxEHNtN69zoG2ArI9iw/WOkeBN7cqF3
olS02axtNIT0j2BcQRHA9rcKCryZjubX61LrA96Xiob7NMr+EPyph7I/NHXXfTKh5l71Pt0W42mV
BfmL71UnR484hzfEAASpb6H8rsl00PvmnhUr8r3mc8qof5W6yfvlxw8vZ8jvtv1rmva7YtKA2dVt
vPQiuz1Ij2jCqrbHM8eucBNa4OECh0x6ROGYcVyohqbWfDah7PcB+qprzOF4mWU+9DRlTcc0Dv7S
qUIz7vuQ1lg0WYzRn4k+8tAOyeKiqYM96DVYFkDLpAwwG6IaBjNvGSdLg+mRC+dn4dbTw47NC5hV
6ypQ9guouP8eZRhkTZGVGx06wedUPGihul+FrdNMVdmwMVXrfkl6Q7An7Tf6adhUrQ8weP2a5FXz
JU+gGmqMz49QDMDAMvMkBeXL1MZ632DiWRWs7wWUnxcNH9Tq+VWcMCh8fjXQ8sOfO6wtUPq7xI6N
+/NixQ2KQRcV0/wtqbzsMs9lG8djSFl3R4rF/NHlk34jj4IpcQvQlB2carkZAQ70Ojqx+TL5AAbo
RZN1I8r74OT6xkqZ/8OxK5HoYMn30AyckBi5i8QC0eAMkb/Po0ngpOFE0A0m819tOJeeOokJQadl
UA4puedwmhwJxhUMwzj2+E366kA8+oJB8oHPWKMYAFERi6w7pyPV98B8fpeBnd7YNQp2E0oKVgj3
D2lSw62nlK7C37Qe4/vzwtjW2kXzE3IL07/pf5WL5TPWwv5um3gSIzr2d1TLnC7nqixV8FVKociW
T/JfKVpYeuxteq0xExCLaf0aSqd6JQ5wjVoO+HQW+NDDHGeDt/Fmozxzs14iai5Xk+7/UW1enEwS
LT5WlqSYQrDqPZyOF7FSIB3K+SYp0/rO8Sr87nvqMdK4fqBPaLeuXeVvdcLkHsUBsT4ke7czrkIn
fUwpDdNC63qCPqMFAWay+ZyG4Au6EflH1oMb7FEOriGv2idVoT9P3fozxd22NKM/DWrmY0OFYLfN
vdDx/z7r4L5sL9CQOQBo0rcQb1VkpQoOXLr3E9sysl0X1Sm9t2DdKz051spPUNO7CI0HVum+yo/U
HEdGQhsYsf4+mrtlYorK3XPjaGMkLgGV9zrTykOfDeOnpROdRPAJ4w6Ki1SD1NxOOnnGZCIdJrIy
eesD+4AFy+D3/9FrQCGD8ptXG7UkZJP8aIhcg8W9dupwWGQ6eoBxLMWrizlpnXSt2Dwf9oRIw5AQ
L2C44CF6TNPtSHnfddVfY7Mv34e2arat5iHDbrrkNfLGn2Yr7Eub2vkC/5l1yUfcTQWaml05Idlb
yVJla1LizsyCcYbMfdG6bNv7DJLh3Mj3NDts78pwsgNsIsBkscuPhJ2263PezlyTJ8NXI2BBeqF5
1tk/CST7pj6tHyShRP7UXlnuqh0AzxwpcdVeW5cFRpviapsb9MZpROFYniHjVsuBDBgyLsSRzvMw
ee+JZp7l5OS/WqhZoUWIl7T0B3W7eCCmQOavo7y2fCYKLoyBe1POMsjaT3+KUm77mqJRN5k+eE06
nXrLxXQ0v6y5q469B2TIREKHHFYam8qsv7GF4Awswz1Lj3eIGPOuwsntX3T6Ng0m3g+GuAhYBBb5
sE2MIy2WfD3hxr2p6o/HCGwJJ2T4oAiATe26tbX1FG9wXJZyI40yPgM4is9eUDIp/e+xKZOXhqbF
7vmt/77//IpUHWYqGlgln9inDTAbG3eTPl3+u7gtoG3XCX4nWtjtnt+PnF4xJBB/dKNLtd1IE5p8
c5kfR6c19oG0xAMGaf8mfzYGCkEcBDg1m2688UozrfPI72BVa65BATLJ7/z4swePtAojK92LmZff
dO0O09dOV5QWEFHsB3lHZzaH8bNnEEqdIYCPlf5LmSDlMczfpYmvItSl9WYkbPDx0O4cAfrreV5F
km/tpXI3JXNbbjdUc61Py/DZlKh1uB8jnphHbWrdPQ224h0+tfxVjUQpGgndBOGU2REpBR8HBy5k
T6/ueRl0BWcDgS0v+Bttgb1fSv/szhet1yt9pQi/4nNpbcPQKPXVv3/BIb1tBx0j+P//aXBfBFGK
iTKkb6ubcqffNDyM/fPR81KDjN6xHVbsNKWosEOh5WocdXREQw6aieuyx/mLfKAxD7TN720aWNfn
t54Xoj8FNz+4nf/zD+TTvQmnvjYV6G2vi0gInswQ4kr24U21PPR6b615dScKLePvkIz1F+4luv9T
6Oxr+/9RdybbcSPZlv2XNy5koW8G9QaOxuFOpzsbUaQ0wRJFEX3f4+trg5GZQbq45JVvViszlStC
ijCiMYPZvefsk+ffZidb+5elqks7o6lu2KxSGTZk9a5VBk7fi6R+RTHDGyaI1UNsFHdLY3plX83f
R91qXazaNLbh9e1g03kzjt77ZSz5RgezQvJv2J6S4gqVtF3GobLvshq9Y0cMUTY3gYRTlCWdWtWL
apKTk8tF54czMgk4cq9wrFbjXVNCt1GaR1EUd0IIPKuVynuILK2tVPwVyFGa3oCaaKEvWMY2SaPe
pElo16LyOumPlP45mspGss06XIDsL5Emq4mCYH5I9oqMdFoQm72xuo9paVnoCLN1TUWjalBGaKJv
HCtELPka5WC1N1AFKChBAieHh4YRdGk8IXlW6AT7SmwCuqMzjmjFiQxIqnqC+9xiu2mimaO5jaGj
AqYImqW8EpX2Jhg7JE1tVNnljLa6Y4KUZB1CDEQSrAkKeUIW6cJRrNioJVM4C6s9jSodsvfuVg9q
muHrP1iA/KREkbqWYP4kjPQuVntE+bT47V5q4HZwMHTrlj1bFHFGHsOXifq3xj7Txh9MlwZIcTMU
9RHHFUxjynuBdZqJbAWIaZpk86W7WAVZQgO02measjVhqthmU4MomQ7UMIdTjnmtTNR6U1dLhzHV
kNER5pG7aByte+RoltQCxMTwoidsoPiS/QgDyjYE7nRIIVbrpzp/I4KIMGBRqq7nCqlyqHaD32FH
zkZsoRQg91Or5rdLx3IR088l4+owrxZ4S012Q5Af2r441GFLaBX79M2iKFAwYr6R1N+cmUCegMQR
9tQAdgmf7AXFOogEjFRmD1Bl4JQfVzi12c1QsRSnTdxj440MZOd9uUskcVtOBJ+oZit4pSaC9Ymn
mgUfU5cGjd7u8vq7KAKQyIY1U0yuAjdQK/4EpU1BOsZGukbQo2HVUUlPuqJ+F4jxDKw2sQmhBR4s
tbscJYdfxjg0B+Umonf7YEbknUdzT60N6bpCXrqgdcENWmGK3ytRdAmEVXrFF41DECGVo7WrB/lE
DSbb0ozcCCD5d0EZx7uhFpyGM41jkjOA0Qv82pIBAZkD81vU5HanKp07Lqrhx5UTRb8CfON3AYTL
sa/i3dLDClBNLrnDHrgvOjwKYSJtslX2jVdGI2cPj0juDIWRHkaIjE3YUS7FdFTPPbiX0JgAt9J+
njdNOTWoJ9I76AZ0rvLhBYzddyAcMwhFpfOqejpNFSY5DKLZyrGUUGY5szF9M0keJaLDMFeV897U
0gcEe6oL8Yy1aGDjOmq/OES5sqy96GgiHEtf2NJMnrqkJPUNLRm2BW0tnUMw2WqVipUs90RlCPZB
jWgyAxhHpw/cIghCWn0Lmzglf0gFWseFEn7DoUqpsfxFHovqGaPcnxR0pIYKLXGpul84zrWvFQtl
aSmkPgaPSY5ZtJlpVGoYMfdTLH8TDGx0pa7dhLGUY5rDgC1E6q/YMLjTkfDdolDqFVPvG9FwW0EV
ZluceWmDz2IvGVZ6sjghVYt1kDj2f1eibpt0ieFKrL2gonjf1PpXaw6/gpQuJJkhvT2EZGJUM0HF
yAAjo3ietGwFgaxgJKjrdoSa67pcp4IpKpKrwZNF9DI0O2DAjwuf5YGQCbc3vlTUD05KAoE/lEEt
QLH35KhUD3EcIJxuJgAqJNbwAWCpkivINgq8rxqdtj7jiBAH8i3bksyIUSXJYLBbvXomGuYYK3p1
A1mdmnEC4IiqBqDIJn1pV7CPTh+RKq5UO1JjIMHWdp0o9Pt+1E9zoR4qCRk8PaIbU4ZTrlpLvOtk
PV7l3atfmS0HUFCUBsN1TzbVJk2QfotDfkeCDp73oPo+1Ogw5hoTaLAMtRPJsrs0hbqHfojoObkq
QI+vap7jZBQ3Vt/FbqWHV2ktvQqUftxirPx0zIR9M5vBXmfqUdRZCGhWtJHKTsO2oxwRfveokQGv
vwrAH0F/WVd1Z8Zo0sVH3qTHOoZbiHbOM3U4KGorGUy1sQDPyh1rpWYNgDQpk6FIEzR4In3+AnMN
VmFsF3WImVqSwe1+bSuAslne36e1YO07grAbnNb4RCobVSkqJI0OhpWCHJxG45TVEGnmcEQDx7rj
KTdCy7eDGlN411hoJWUa8uz35J3SCtkOkyEu/qg5iFlhHQl8it3AJKxBvetDEiAgq18vMnNNaubk
WpiE1ynrThXus20lEh8xj9JrVRSPVF7QRQXpa9UPD0WzPDWLfFQivOxYdCoV+TM7wpV0qsC9sThk
E0YYNfW3qQNN04vjUz3rxl5q8aaN/H2MtXBtSaD1F4m5E5Xz/pYoYxrxnVj4ucH8MDqfDrtrjLF0
xdS6B+jDKSMjDnaaMRRAiEM8v01mYdwnSMLMpNB34KcPujEeddT/e3QKcMGDeJ9bEwkVIU6TTqiL
fR/HvZcXvEspbtRp5pwR1PkxHXUPI8PLEoo33VCdJII7r8023ddN6OtxIT2aqzwEmU6GXDr+blkx
P1QsOAm/dz8GYUHRimUdzZxMCXdTCnHiTUogHuX5YZZmxKXRQTNExIkla7CsYFGSVfQi8NMF8Q4f
Ht513ND+FBfPFhyfROgNV+sIDBVlqs1y2W1NmZ1HLYyiTa42+rJOc3vczddqxfm9AAelNzJyESQj
Q5n/okQ4HIcObatKhgIFLNta7fiILB34rLeLTvzFYiS3AyawYDos3XNRESKR66rX5uK2ysLvhPm+
FNqEmgksAqV3uBBScixEgiJpKGxSYSsIPQVeIcxcGf/Flk7L7SDIX6HUJWb5LCfV93gaflaThrIG
S45HsXZEzDxfjw2IWCOrXnHkvSZKcYsbCicCPQHfnNgRDp1Fe9+Kq700NdWePRMt5Osa/8umsiD8
KA35AggRNc+kV/GlmuRHaY3f7KKiIWl0lwWAt4u0DLA8L3eIa3FQp4WfxoBJo8G8TTJE0VZpgWQC
RuHK5ogITENBphEH3FXTLh+ozhoS+TABG8G7RqV3IInwLCcnTbCV07q6jSVwCD3lU1sjarVrWnU3
CsNWb4kfbczl0OQp6qrG0k9aRfV2OUWIZF+GUbjFAO6OxNE8dKxczQqglPUvvNbtsUZmv2RQfvXB
9MbXLpQ6V1aBOnSoSEqUwt1gVbtKxqyiTtEhaUt+qcOtgT12wa91bbG52nTpQL5FpXuNlgNoFMQf
ZlhJpyoPxBP47s4UQt+CIbmXitRDTcXWZ16+RguE0UZNv2P5Ee5Vqe12IWKXzRTojx1tOycNpDsK
CDpiNC3zUZpo/tya4BSIxDGYJT6NWujGFWSSQJnGU46rNc87Zc9x+X9FI40hNV0RKl3hgbUcdzVe
1CQk1WcWqYLBmIsxtQsURLQRoToxMXlYHbH6KV8Ijr0aDGhYk+Kg7pEV5LyTdJqKKPGL2NhxlvbK
zKK5QivTD1NSFMrlTk8DDvIqNcfZ+3N+lqSfp2eZiqxDUrIkQ9Yg362//y7KEOGVAX4Pg3azkDRj
9oBzIsKZXZNEHbpf6EoMvoiIBsPCbbnVqJtRCBS9eS/P2nPY2qYcKzTNUJ6k8XT8808n/5btZSqa
yACSgh1SpwX78acDFcPZZ+746UK+G2kyQesPs+C21zzMhdzK1og9LRfdPFXnO0npUDbEj5oUXfPZ
ETyyp2cgWuUB64AEmoWVpJCpLOeCT/yH+Ljg48GLXF0IJVOlNSCvzOawLNbkS6pulinqpmwYuiKK
BmW0jz930+qgf7Ie9N5bwwQObXrE743+jMTcAzqt/I7F6QdW0sJf2GH9pYmBlwMfTFBJDsI9R+Na
G6nDNWSIz42+H02r3TfT4KJGSr+ocvoltObcC9EN07TqPVbxHr1jLt5hcRTveoxdQguDbsGsTYoF
ZASxNoE0Zl8HURsOfZGMeIlbGfaDFjlaBxIUsxIwSJU4g7IELxCY8QHBd34Vlsvk1Lgo2Cgpbh/U
5U3XS+09N0AF3EUChFAB+mqTil64RIUyE4v4KoZ7aKOf07BOjjFL9gSTpktiVkVobX4LlguGHN6n
ujJNnq4Gla3Ghs5Zq7saCshEaSytDV64m6XVuyDYWBvk1NqHGAIhzoK05d8h43OShW1SKu31opfR
Vo3m0I4ytfPQ09d7rRJg8K+/vP0lGPWvCTpG7++/lUVF5FE7+wqrgb5Yl1JG4yORum9/5O2ff/tH
jUgnx4DcGDVYopO+/lIXWIBluT8sTYUFg7hiWwLT7ZhzQXuTNhNrgPyzHlvzBsH/pl6LiU04mvdU
hwj3kICdy5x+0qGbgaTzS9bCneg1lPkY2I5vpa9KUuadNCAlCSlkuJNQZGzBe6JIYpmqQok39+0X
XdIf0COrW7xSiYubp4S0Uhu+1Qo/22TI8SFD+iD0sty//aWaxqeZdozZitN+yfO7vtNqn1otdVTh
uHTkYi2KfD1YSEEhiD1J7AV3c6RAbJeqhEQDMPtTO+u3clMh3TBJegA7ERzefinqDEiF0YI1VSPh
kIsle2KxIzmGfdZtM1bKQwxQ0RKS5X4pChlB4SI7IXspKQqN76ElkymtgEBRQjJ65IlWU1ePth6T
XJNR8abHicJ/5llYi3ojV9epSax8J5fqTTsfjVQVPK3vrL05ISgYmw5wraJPHKk1ZU8aDZT3qpkP
NxNv5QGPcoPKWQvhB7RN59ECCfrNYsTqoeNcJqzNUqxe2f5Nh8nHlgrMcjUJYXEkUKymfdj8AjpK
lqmRd3gyKluuR2k/KRZeUnkW7qiW0BalGmpTokwoVBOnUNTSZKfrPOnW2VG4VqhnPkl+5eNQFSkB
3MWd0uTVnQpWEE7GQpTCChKgo2QdNAwQ7shyTqJWDRmfjDHAuuKTKQG+UAcZexYc65ssxC1QFqXh
RPp6hokzaH2tgZBtyVvbMKZmL2O33ZC80OYtdNnGxEidoK+gHRvvZzN8aflCoE6ZD8uiouSFVS/L
NUEZernrTKhJslWxNaf65Qtz3B7joMVLWqIkC2qLjsn69xLWG/LLsJ40rclRhS00ClCzrnmugnJl
CNaRoLmUn7aKDmgofgZaOtHMvmbToB4CVUO+mhXf6MNrV0YwhtCOGgyBaZu7jYolcubsGayJsEql
cjwRi9aNSeHaTnmBAEOQfqGmmJ+iFZdulbkKW3CkgQMjuNUmrMaowXOkVOg8TSt6xbUr+/Qtq10O
RdIZWW7sdhZgeo5idZMoS+hjmb0yMqs9KXGjsVmt0oc+YooI3b5U8+yAuDDxhtYUj4JBmcNsrGyv
GKh41XK8VnCBY0lVCHUpE8g28z41k+RbvwKc57Q3iDGQqGqgd8COjpZDDvrnNx8Qga+kqAuPxA1M
MKr25owoCH6s1n9F7XtFwc3yrXwytrHYvQ7RkN/G2VQfC0k0Np2i9EcUjKo7d0p80MZ09gd5+FYO
VD6GEbPwZExOjjFzDvT2sS2eYhXJbqhwxiBJvWR/AgEzG46d1q/dFaHcYtcYTqZu7YNIuo6JUDkF
gSrs5sJsCBSJNmKgsHeAmnVkL0VHbuHUIY2FgP+tGby87NcburYqFYxpAmEK1P/1lwq20CEZoUZ1
YTjum/UXlQqa3Q+y5kIz4Qtq1JJPsy3/skDn9g0OHGQDsVVUAtBMmQxjCDTmLiYfwxEoFzwLgw9i
p7iiVlNvcy1Y7HBGrUSNH6V1nl+r3IXHfAwAmgbBtKdRK/+V+Pu/ieAOf5X/DGUmdPt9JPfZX/73
lzLnvx9zuj/+E/99Hf9syrZ87f74p/4/SgDXpXfbvTVg/J/p4GuC+f/5L+dHEX/I/17/+F/53xIp
35YhWYS9SqohS/q/87/Nf7CdUkxL1QxDlNmuEq78r/hv4x+GJqM0J/maSjf/91//iv/W1H9oGmAP
3aB5oL/lif8r9/zD0/v7ab6P2NY+bu5UlLXYYwyVDakOcUUngfz9llkqgjHnBUQ8IF6zYoUYu0Wa
mO/uxT8HfT+IdLb1/W2UswxmqkBqH0oi+YeNAzTRKam0baJH3P/b0kGcn2z/POCnV2WxXZINxQLp
t/7+u4PAnMIrjxuuypqPpeyJfFGN/Z+HkD4mXxt/XROgX6LYJUVSpbMxjACsciJgykNUihoAMc+h
3qPwcpWj8BVO4bSXbNDtdPZ26eOFsXmZ3m/J38aWZAYm5lTiUHE2dqwRSZXUumY3DoIfF8l/4gz2
YquefEUuzIXRrAujnR1ckmYqx77nSpF+OiQI27Pb3WQeMUXVJr1WXyhQ7ERn2FKi5/saPl8Y/uxU
99fFKrJEwjinOmyOHx8mQsehi01eHhWSkKvaihO6EPqBNl2ldhg59a7bRn6zNd0LA3/21hp46gxF
l3jE2tlbW1tl02Zdp9sIFu3Fwcn5CIhjY2wVt7o2dhdGW2fau2PW22W+H+3sMoHFWnzRe93G8eJO
TuFIz4Mv2PCLdrVX/Sqv/jzeZw/1/XBnDxU7MD6qdThxjyDKR2m11b1q2/p/HubTafJ+nHUavZuK
cMDDSQ24idR+j0DPbMUvt8iz3cAp/M4FLe+jF/SVS7fzsynyftw1y/zduLpmWAqnCVoCxn6lL7Vp
5YyYh5LhxaxQTstr6OcxJ3AJvMT/ZL17P/h6898NvhRyh+Gawemm7fqHwCHq54tii5vUCb3ywi2W
L1yqfhYaDkwSpDG9PKpZ3/XSb6rreKg8CZplMoIqcXTDN5Z4U3U/VJajABqpQJAkQb6BBMR1ZBs+
Cb4qdaChKYcWl5aPz+bvu5uxfhnf34w6g0QXN/x4rRvw5MstTpfuGQcoVAIbNatd3s80JynWX3oM
6zP+w5TS1wn+7jGQFjoqasU7jmjeU6/XxYum9TVOoW4D9tkGnmW3p/wUOsmli/70mRiSrGqaxmHN
PHsD4A2AHhq46OIQ+sYV3deNcStsicNwpZs/TzF5fb6/XebfY1lnzx/IfdRp2MmpeILdLA+KSOFb
2WGo2KCMbIe9Lrw22Kdb1LOZH8Y/1cjt9YfWgFjDkUE8DTL51OOl5fPTW2BKGmu2KSJXXhe8d3e/
qtEzFgZtEyCZu/Y2dC0bAPNG+tpstQu34KxE9dfa+W6os5UaMJikz+tkb5p92Fzr5aWP/ScDWJIk
wZNlv0SV8ewdnidKPVMma2/vcGuPD8gFN7UDMnXTn4RdcLz0AmmffA6sdVvB7k/WCOY8u3taSstZ
ADQIDDtCzlOV4qtq1eRiNmF8TGsx202JmDgW0E+7r0dIUeNkfLUWMUuRDqDUWfJYxsfemDfEJo+7
ea6BrmSkv933hkZuazfoAMvbYP5i5LnyoKdyfEtuDdjcvtVmaBgiMQM9gkHIJ0EvfF+axYCqiHmp
a0kCDbNccFC8GESnyqN8Z9Qzbj+KkMajkBG1W89B5SCGbbeliNguqDl70pQA+BOKtFUKEpnspgqG
pwETegLzSQsPZbISMhNc0g9Ye2pqLnFvYU+AUQY1kEQDA5iH9+fZc17eXN8dS9EkS6Ywa6iiefZo
iTWd43iksEead/5qbg0v8TqfEB9Iz8u23Jn/L1/F31cmQ6RYZuqKKYqSdL4ytTVVGb1i0Oln72oe
YC7Hcpe9YcfXIKIdQFg+OdtbWlmXFqbf3+SPI5+9VyV97FiuWy73HgulQ7fSz7dkzPw0trPT2bF3
ccTft1GGqPICK8q6T9bPl0KOMiIxozCZkp2+J1rXD3xzQyD7+jF0+ktr/u/z5sNo54uhKcZDE67X
V7szuYKb2EcjzC6qlzd8/N3CDi7d0XVj9nH5ZUTDtP5a62k+fFznEIQU8VJwfZ2zbk8zT6FVhDMd
071+6FwS2hxTuNJVY2M4F97dT2/tu6HPPnAUByRxSBkaR5QHGpBPqwNZ2En89d621oXxft8zGqJG
O4CSjiyqrIcfrzSifW0QAqvZg8eKvu3YM6pes40unN6k3z9ojKOyZ+C1oaFzvuMP4lzWS5Fx5K25
rTzeGK/eJewULm66P7uBmrYeomhyAD48+3TKCS7FImQk/Tu4Tr+9zu2fGH5mBz2Jc/FNWe/P+Zvy
frSz+1dFXRVFJaNJp9Hly+ur30gg2gh72b90Av5k322omqlaEtI70eQj/PFZBUuuaj1REm9frMJJ
gKVvkVrB3fdRUjijA9/IzigY4bi4MCM+WWI+DL3+/rsP/zAYldWJi2pb0UOxJtanFyb5J++hCk9X
lPR10vGufBxAQGPSTqXBXDsEe8mnw+tJ7uV7+Nl1vB/m7IiEbnEpMJVC35r74yAu23Fsf12YwZ8s
HlwKG0TTxLAHrePjpURJQXJ0wBjECPn0L9bqSAIZFGHTLvIJwXsG1nHh+XxSjqG4JFFy4hOEXf68
PJJyYGDHCJ6MWqnDwdbOrykMO6iO3Ni7dND85C4ymMLGSRNltDRnLz27AmUSw1izNQILZLO2IW5f
eB8uDXG2DOZqAzRViCiHEJHL4WujlXcXntP6rzibuprMPlbTZVVSNP1sP29EAvaTmO1YJjnFTnUl
v/OzV+NB9GhDuhdn7/kKqIj6+jaoBqYMntH5mUlQaip2kSGSnmddRXFxGxDy5dBqfBU70+8MErNE
IViNpRJJlQQWX7ijv+2K+AFUlQKTbhqKaMj62RSrYoIbRhXb8Lp5j0mN2GBRtWOCzA6LDZ1/S3Sw
fuEg+1Yye3+Tzwc9m3BlkHWFhk4AX+a+2q0vZujmNv0/lfaivZ6fK9vaXZwO56/P27DrNkTlQ64x
4z/OQRrPOnH2DJt+FfzgF5RQJ9wXj/IX/T5lEuanS0WRzwdU2RXphqmyAfw4YJWVUxAYKNXKnAQa
dMaYzutLK8v5sfuvq/p7kLNJQbYDhPqEqxL8ydO83M/35XbYVD5qPTt4oqu8T64158/z5HxlPh/0
7FYSnVIHS8yg2aHbKb7OygwS+eLX7bz2ej7MeoPffWEUoKZSNnADI+2urO6j4jYq/ILpkmvXf74g
6dIVnU2Exhq6uki5omS3Vg+e5O3AkgljeLStI8bhnq1J/hOf7vWS/Oc7hr8u1GAvpK/tgPNlRwws
XL0xOajivj6StbsD17Bnz2UXdnThSj+/0H8PZZxthYyJ1KjQ4ELlbbAlz37bcmXd9tKW6/yDd3ZF
xtm7XwiEHchtKNmaGclfBrSav6xIVe4kuPPhhVXs0lhnUyAqajmxVF4TqYbCTTksBCRdPF14Qz57
GTWRxdoEewUK4ewNqWHHZs3K6Fa3CO8G5FIuxjC2lBu6c3biCo5pSz8ajlYX9//rdDpfMDXOVBpv
h6Si1Pk4D3oh1gYUlkw3wYt25q1sc5L0TKcRDsa29IqtcOm0/NktfTfi29b93czDl5NMosB3wTjN
buWtiGcb+W16GFz8s27vZ2R43eK8unCTP1sy34979trIYtrJZhIxDdXCepClIPdqhWBTscpyT0GG
/4j9S4RQh+pDN1O2hqQJYMZTm84vNDihVgo+Q1DS9PbPP9mnT19WLT6XlBI44n58BJq2FKgreZ/H
iQRAnKYEBJEVLsbYp43/dKOzTh62If8e7GzdmyxJDiHBS3aNoHTKTkky2n++nE+/wWvN0jRlupP6
+d5QjeDozyE3WtyDkCRXeBM5qb1sOxeXjp2uxZBn5ebCoJ8+3XeDnn34KyWYI40Ooa2czC3aXl5j
eNGH8mBtQzv3Rv/iUeyTDRafesSCOn00shfPZk69pATfwFVi0gb7dptu8wM26A1xYLsL17YuMudz
VKfYw+XphqKez1F4ikIrZ4rIJ3HdWSx+aoOyuuVeOmQNXHp8F0Y7n5/V3DdWOa3XdUvqIm2W7hkg
BF3W7gEw9IXRzqtY6+v47tLO6wFtLDLnJohFWDw2KMGdvCCx+bYFhErkiKZcaFm9zaU/3Mq3c827
xUfqMThnEIXf2p6GF7sNdXwXuogtb/JTZlsvF57dZ5P7/QWeTe6xzLNSMXWRQzQ5ac56N9Np2EjV
Pn3AX7WRPdkHCWL3z+bxYvvxsw2cLgO95D+iwnng48oykdejzBKbGuqQWDk20gGr3lW+jW1ju+7A
QzKWN6p/aXP62Qqvq5JhGhQNFPN8Aegg2VvQDbEsYv4w12DBsXatrH24cG8vjXM252eyVIDo8qYO
T/WxO2Cz84Q7aTu9xjcy+/yM4uel7+Vny4zORKQMydlGttbH/e79WQQSWRGpSYjJyW+1An/utPs/
X9anVwW9FtkBmg71fGtvyH1odpVJjJ76UwseQH4rsEj/B2PQVKIjYRoAEs4uY0ZtW0tISmyNQBQ+
B15tFj9Mq7ow3X6/W4bMy41mRXs7hJ4NYxAT1RtVQWtIr3FHF0JxGmc1cP98MZ+cNBmA2jsNIplz
9flRN0lasw2iZLE19OEZeoZ1Ygs2mdZAN0ZHoUx1uRT3ybUZ6Prlt0HXEtnHNyGTCNuFh0LqlfhT
V77O6vcLV/X75EUurCiWZCL6oUJ7tpuuwWVOVoYvVN3mRwXBC/ZSvtm1I3qKO19FW/0hYUd46bv2
2XWploaWBz0P0c1nC1Yda00SE+xjk/tY5LtJuyBi/610RDHA0BC88D9RooB0duPaDqTUGPO0xD3R
V2QxnaiDbPKd6vWAIP7zcv5f45kyRUzVtJTzUjA6vVTBuTlTqhpdPMS0D35OdvOjdNZa/qUP2u+z
d726v0c7W5NqUGqZZgo0DqwAd3F/0gl2grRzqdDx2WN6P87Z1Copo+cdsBO77jUJnJacPgqxFN9P
gzpsm4hY40LCppaNwXLEhdSd0CpWTt82hi+OM/G8RKAT/N4J6YVG52c/mIGnCp+CaFmaud6gdytk
N8ndLBewxKNAmDZQNmcvUoFL/3l2/L5vYEpwZmHDzCIsndema2lMa7B8A05fYdcED0p7T+tw7lYg
gK+G/YUt+mdP1dIsvqDrui+dN6KJFsAKBEEEztQ9lDfymp706sK6/1u9nReVGDcWMMOw+HSe3zmL
QDsxJ+zLbp6SL3ATjyjcXdxiRPztTeAPLGUFsqH8Ofjx55v52ZRkZAr9CopAjYLAx2cGLUqStUUe
2CcMzknzCg/S1dbaRy727O2fB/vkVq7SQ7azvCPyb708fFtCS1TSTFrgyQq/GfK+ri8M8cnKyRCY
+anuq5ymz+aGVpbE0tfcyHw5FfUjLF6YLWVzYRT6O9yWj5tJHti7cdbff/eqQ52eiJYeuG2SCR5l
1E5w+3fYXo9Do2HKmYjhlWFMFHONfb/Bjm6G3ZOWw+I0UgFpj6Y8CI24TwiTBV9S/DSk4KZk1sgz
IZeRrKLcIg9GAgdexuJq4neIVrgqhPqorzkd4ECIHaoBNVRY7OdiAp9WnyIl+jFKhNSS/7INlgwW
Z27drHvMULCG3ZQHV2pkHgeZuFCdAnACPylXK2Q06QyTFohpb8VeTpJ2naQP+pBvyWJ1mnLc4cz+
UgxgGipwQnPi9qPqiHnghw0I8yrcRjHYF6X+Qlyi35XP7AN9jDPE1AZ+MYAgxMY49XurrXdmMNkg
MjaDRtSuyu5U6Q91treW57iJfVI4lPZXj4FM0m7DKPCUiCDXwLJB9JEfnKFO6HwZ0+d4LIg3XdBM
z7ngAfgLWjDw8S8ZjrbSIbLQy9ugHg89rj02XHhW69gD+r+dMnKB1ao5wWh+GSYwIN1IaAS8uBZP
+fgty+6NrLYXSnTdQlqnwAmBDkcOyEA9RVCzqDdt2oDA+jjaFfByCkG180x8FFtOm/Euxak/NdZT
p31JQCd31k0xBM4UkawJ8RNm2E6IoxpXGzboCNpQIdc/9VnyYIbCGdKEm1TrVlrx8tD1litVdGSl
cQu9/SgIIy6V8T4pLW9SM6i58WaYklMcY8Ab5a2Kg4nUWsfsvxvV5JUEShHLgFxLBK2fuZouefXE
siIGX9tMIXcQK61E6B4MoQQ3WRm6AfGWajh9zeQOzFl025nN0wL8FZHYdWL+TPGILeDiAH/eTPEA
UkHYl+2rMPS4R9UXcRjvIeKSYs6f0G9VImpJ4OUtnXEtNA9W1J7gwAtZcZWXBOmZX0dCg0ZgTFOR
vox1vwkg2VCT2iQkmQ9N8Rrk5XPL+QkTI3PYxB85eH3wJGcyYrxoC6TVUUaw0ymAdWv5bqxfuXSr
hl/FFUtcEdOyVNfQjlw5jw9Cdzd3aczja3dYfb1uqUlkTiF2RjsND2sh3qKkF5Qe8ECIAmor5y9l
CbbyUFrcgeyH2NQQN9Q7yCjwVmpcq+K1FOf2IHzLDPyCJKh1vUdgKeb6K7Wz3BB3ram1bhnmWxFe
QqXfBTg15nIP5fgAFwBWsYllCx1sec+3blulfqeHbkKpds1TI0unbWanjJ6K4qS2+bYX5ke4h5ss
WD3Y9QaWnVZ8Ic9WW3t/XUWaowaBGKTjsB+XjJTvfQ7Cm6xuexlJOa1eADokTUHiZgtDjN5xZPnp
9NPgyB3MzXbCJ9WpgNiIMaJs7BTT6BIE8FWqunsO6w9SYvoNyE8pq9zMfMa27woa6QnG4CuwT/Kx
8WqYBdMMkiJqvi+VdF2bcF+GxRdA/CWl8STg4zSTZaNGL3XVY2Est1QcHKN1Ckwhm6y9Bwp5Vyp4
7pGzUBTT+5/9ynuLdsD4r8bWOOSDsh1JuJuGlxqU+mY0hftYLT1Q609L6s9EzzYZaEYDheBEbNrc
y4ypCb6xRkHVanRKuuzHkjxOCn30/KrK5F9KGD0GweB0DWXYyNfZA6v1d1KC+VfcEa1FlIr+tWZy
LjXEOr0lIbJzh7ney8UDCX+awummEO7CCl8iKY9R71nQsca5ZFJk10UuHzFWPUT9PlXWuCSc0JKe
ztewKtyOlSEOWSstc3HhqV9PYV0d5CZur0JiQjYtmOJjXipJ75YGODvUItlpUJsIjJ0k7oj3BpIr
GFXyTbNi9WpEowR9Dr5dpn7T4hnaO9YivhDDSyT113HY7/XJusf9AaSnsJ6qNHeH3LwFKXfXWePA
t0z3Mq1SNg25aBjvr7IR64u07ermpBflj7prazuqf3aJtQkq7GzpVtevqvaeqEPMLuL0jH6V9e5g
FOMVZ+aNkQAQKMkb2hRzBVygDRJSVS3JkUaNXNW0ArOeile0M+v9kKssj9WvjPijTWhgjQmll1ST
v4bjsClV9YEkAlswjafSqF86gmgdGRbLhiS5UxKlp6RX262aG5QfVEHewmdM9pjlU+gMS/ISlyaB
aqKUI+gXmvXdSsYBSc+YpK+TpM1IzNSCxapT4Hn2Muwes5xLrwuBgAPz144Clop9Bdvlip7fXDh8
YbtvBsGwPs5fMkPARNh9BTFLXXFJ4BJpdsasgkaVG4SDNWhk9a6JWAgyOs044+3o/5J2XsuRI8m2
/SKYBTTwCiAVk1oW6wXGUtBa4+vvQs09ViQqjXlOTT9OT6cTgUAI9+17qXLmiCqZtpYyQbnSYlpE
MfvbT31lPFoTzXdZgy1q6/v1NtBxPZHSTroa22h0ah1DT0QG/rY2hvQq1dsZuCTArBgbC69SbQwH
q35sfmGJiMh+UoD2xrR85xV+nLIxjldqESSXWpULaMWa6fYYFN0nQRJcmtUQbSo16Q+BUbbbJBGw
H9BJUqTicMfFN89GybpJIGGxP7sCkqrS3vXbeewDUFC0GVeTiK602RhxWUh/hn172WlmszWzcLhI
5+lSCXwvmmiV05ObGXBrO7ffi6C97IPW9WlW4+vAtCjfkYbPOab0+U6YP2OJ3sAWUkCAlbKm1dtG
ZXnNcDAYVbxalB7wWtybYDilSHoEdJvgIdWrB20epc0/HGUtVebwv7TgrFMAihxqIV7eHNjlej8O
w5FOshS4kjafSdecPqDjAqRjwYtMd11LB/Ihp6HOaWTunEXPxAZ+jR3VIlqpd8b9uRrNqTO6jKAR
qRYJ7r+kx4HpJ6RtqQyYgxn90qQB3DDmH+Eh0Av7zE32xH0RAQkKX5liNn02q8N6HHS8zYqrFcU8
42Eyk+pJDWmr/vxVnbxcyeQ0SAEYXBfXOaIiM/HlVZcRvFlE3EjCjs0VBlM82ENPYQLdyo3vYuhR
nnl3J5/vXeBVDhY8MU5VqcnXRnP+QcoBZVtqmnpnnu9UGJU3RVKSe7ey1qD6o9/EiE6G/19kxqSK
OUJywI0uwYdTx5NfbfVM0L9jWuxFClpmkr3UedavruqU2MqbiRaaGgVQ+Gwp2Bl//mB/T0ViUCIw
SLly019/YzmkyUTulBHe+Ztkzo6NJNkqxzMv6cQHRuc+vWsoZgjCCH68yhVjjrmO0U+uSjP7Zgal
685lcOBLPM60LY0FcEeaout+TBwjlL4rNrqONOzP/B3LiH28UX74M9a1l7bI5G6Ofv8Zl6NNB4aK
c/RVVjy3GHN+PrB/X14JhXQYXwabB15PGG6pqjGVLfnLGJsoGF3D3YSDCZ5YGUCvM+mak8/1Ltjq
I1B1H+f7uMLjLr/V0pdZecvbCA8cT+t+fv5Yp+YL8nqq6YqxFFRXL1KEOTZ8fjZhX2VxPyl3wLq3
ylzdfx7m1NSHLG9rS4aer2019UuSvxr84Amr/4tSeeual89///Rj/Pn9VWrBj+S+l8YSBnTOPprI
x9BKtjUH5c/DnEidL7PgT5zVcBWgPxLD5jnoh8cPsjz8Fi4d8dabcb5F4bmUGM+lmE9U4T5E/d2O
8i5xMke5anYyUc3cCd4WMVxAvr76js1Dv1G8cneubPN3RuhjwFXt3+44IQ85AVv5etJsPJi9rv2p
9eeq0Mvv/PX9/hlOZTXPDey9enUmTo3Bwlbec/9Dv11eB+75Zzr5TdmqJSvUcEB6rJJ21I+ieR6x
M+pzhV2rGFv9Ogra5rKJk2QvJC3xStOYz+UK/y57k/+khcWmlUUlabgKG7A8depS01lyhcF+URQN
W8B5+3MynxM6gkVAQGcF5Q+EG8rqG5PgT6hdwgN6WDD+DuV7JV1Q+hXJ5b3Ym55yRsB06nNQhEWa
lwQ2X/X6lDBqbNJFiNsXWa55K2iL7a6TC0xavTJHncIl7Ww7xYkvHSGtYdGjsxT91mqmpLQoAuHM
6BbpL9m4qbhwBfqZl3Yuxmpa1vZsyHiAUCyAtYQZADZtjXmupnhiSUSkKzgJU/JlRVn+iHcfdapk
XSljZI6ZBO4l/lPWWM+fr1YntiyOGtDIGCvm/DpBrgbgOztl5uaRt4dRKXdDgOs1SHkpGI5m9d3v
IufziDISrL8/6aVx2MZ1l3KGrqzmO47EmoH75+gqyhxtS7sSR73MH42oVa4m2bjX1PSrqiQ3nT7k
bhoO1rbq8Q7iKvedM+9rrejCi0dYAmlV/mrS8RV3sa9zHr8td2APFFv+zQA4cFPiBeuJQLkSgVl7
fhrdmEsRJRx/IMdQyISSNJn97GCTGrFV9ThV5lejweUJYpZtDYhDhP6aSmTORoukKFAbkq6qE0oS
GVjf+tJ39rY3VEqhEXdCWQJLnWWRhNtxrzm6j8NuH9e4v2X4DdPU0OJEy8gqWfucL2S5RgT3KY3+
XtvDB+nGnitBFSpkXibM8PyBoksxbODCam4LeskpIaN7NEXTIFnzXzWdde+HyeBm+dxyITafGt3a
57W4qqYKDpL9FGS0FVg4FZeJeCTx1HGzpoxGbunXDMOA34JkCWfHA5L4tQRVj6OqUTBQ0kAyMuv9
O6Mz7kxRvhXduOmlwJssOdvARhwwICwbTBMxL1VTvcPkLcAVO1GfMVV8UKuhvJrTLsSgxgQbE5nG
ZV3I1oNe6tgGBfGt1vp3mR5Oz1AMsw1UzRZryNm4MP1Ge9KTbsCgtW7vbKNpY2eA4OzC+Li1Y5yn
IP1RH04lr7LsH4BAHsK+wwoeK3fszurvc5mNO43EpJdE5q9UI4msCRhsCbfni0QK8ONhsGOctZyA
sfL6FA7xNJOmT8Iax4DGTzBdVMPjYMElrcqR0l+cg7lJgKhAWsW2d9YBlbX2t77V02sqaf5DX/Pu
d62Px7ooxseizIL7oBGI97Nia0hjC+8qOTRdeDsnywuT6teuJYUz5obiTGp5aGOVkibmcXHvQ+rI
af3U5Rkbn9HtVch4gX6b1NWxyKcQdIJ+I1dwyx2ymW+z7v+Y+gg2XFW8ddr8Q+kVHq94MGP5CpvY
XSu1m1QPn3vDdnsrSTZAaiMviOMfSVXFT5VZWA9VSAClL6ttq0ERznX9Mly4BNVwzYm2vcQcrIT3
Vha3ekfdoCrVy47UnKXG2yr+Wfb90bJHECTpRdrF1+VkXosGMBs5aE9pGuk+tEq84i0mrpwfDcN+
LHwbPOd8perRtdZaV0HbPRWCjFNCnUNtgu+93f6Yhbkf9NhyFrA7Ri/Vr0bXw01r5zvdqHbl0Do0
Me/QAm8rvdhg/HlBMYLOrjiZ7slUbHCZ3YhggqmYXeRZQrdIcKjU/qEqQZ7VlUxCu7We6nkhYhs4
XLGG91EVbtI6ewq5KoRd/a20um+JQlo6phyD5X+5hW3OB29c61qHqY+085Xu0E94jQa8W0chOQmf
p5c9EQf0+VgCHAIZUzjPpazcqsN8X4kmI5UKmy0MXgM8pC7KtH9EaEdqCNao6af70cCETe1vW22E
xmPeqkUaO6UI3+BDuUnRfAUlcifjRFPVzTEJ4jc/NLeJj935VF1WuXbAuG2bD9Y3acTfskbsoCut
U8ehB6k2vFZssFK2n71lZisc/LUnBzsSOBqmGTmmLHtKQl8n6ccejvhmSZFrDHzeql5piEtgBvuk
i55mOVactqZHZs7cGl9pEtzSVdwMhyYLt3R/kLmTCUiPWKrcVZgoOZIQ35oWtx2thYWS5vQSKNG4
CwqOqbmNXfEwkZnXOck+jgNFk7SW+OLTkJKInoOtCaEzytWL2Un3bcX6IMKHsZrdyRqw4BYdjopR
cKO02gau47Uq2kNvVbuBCYLnmYwPX03206oeApCOLsQf+vGMoHPCwPbaqd6OSQqGvvqGQxqZO3wT
8SevtzkvZKNg9u+YXbYbR30Xj8amrbtXUfkN9CbxCzhls7XEEF3G5PH3wHD6H9itAyuVlaR0mim4
8DN/J0EYhQwNxacGuRxTFwFEgiF4B5m5Mh5Ko7ovJesS+MFzEw1fRj6zPLZBT0yXLcbAatNKpROL
aqMmPgnT3B8f/HjhrCaztLf9Ib+zOkKUCjihES5QHe+MHoT95AvUcYbmFDiBJ1G4x1HL5fB+CHPx
VJdIfFI5ZwFC1QREOzaH5NpukuG60nA906QJKaFev1YxQveK5DTX3E3dmC1bRxx4yiyP+xxryss2
AhiilGH+ZM1mfczmWr+YwG1rQ38RtQsQNbN8NxnjwWsg2qSbCAi208JW39q9jg0nnm2aQRY3KpGR
gIrRnEG2DuDjA4V+ZXX4FTTyi13gvWf54a8hkLzMws2tzW7gct+DIH/TMbjMuTyq3Xyt9vb98tF6
tDIqm1xbKnX1ozwlkIqMon9VYBRsukCFMm3b35VQo15YplDQa6lyh9j2SlW9LZL5JQmT5ymHIMmt
H/hyRtEzCxZMw/wig2F1Kqk5qgKjBN9o99RUf0VdV23NysjYhS30OJYl72QxA+CYq9FTjBY1+qD5
e9b5cN8ZI3alfoJxlv/clRSnaGtaakRy6oWd/LXRtMw1pRq/NsO61Ivu2p9sDg91hCEdxahGFE+T
btzZlNi2gYELl8iUg4iU72EdHbVYe5JU2AIm35s8FbAH8/qiDyuc4RQqU239kIZF65kSEAMBTzKU
LIq8FtoefGZxcxnTR6i7oIbJO/uaoJFf68CnZjfCLq9zXETIq+eN0xgVqKWhuigmFN2TyH6o5nyQ
s2RjdJh/ccK67Vk7HE3OHwMa1RufShxewF+7pDpMdnBTsL9ycHtjVL+2fXXbdhH7efJWSzVC4wJo
TK7jexsp/k3TF998abiWoBhfaKGoHXaL0uU6cNkm7bShAPBaTxkNlaO1w6Zsx4njJQ3jy7i3nqNO
vFoKOUparHynTLWJvL7+UBWll0f1zdgoTyKJnvGvvGvH4YVt+mgpIChk48LI+6+xrD4Je7qoJO1G
z8kFzqn/nOJfJgIMhGmnv5EyHcZrJD8VWUnFKFSo5w4YyVOlvqCH31rKeLgApu0FpvYXvR8Hm8LX
d7KCce5gG9ipjyqkmSF6slKjcWsdb0oTL12jYk+pLKqaE0pDyrB86VMtbUdLf26K4NirkEZm6SYb
FQx4jCp9niIAOgHd7i4ni1dUaBuzUSuvw3pux8HmQqvhdGKVBiQYEQ7WG0GFEUA0v0TVsKeBIdop
tW97Wm1cCb3qvDnUHyNJDEcAPLTa+A3G/Dqu+c0Q4uTi414S12myheV5KxpeUTbv+7DuXTXoDyWW
CI5GOqTTNGOTx+ZtXVs/lCG9jQHc1BRx3N6onocpidkkkns/qXd+BPdT8uOHoaEsY0btcQ6zV/aU
n72tgB+ln4GpdFEhAnJUXowT6tN0oCaCHkvDBHEckgvTghHQjsl3gNdfqZh3m7hgLxLhL5aaL1pF
U0A3qK94ZcskGMw7THUhWAwFgoiw/SV3duH1CBAuCyRgGE1vApM3pAXUzlNdd/AlHbxS5F9IClRO
FAIp0JRnm48wFqp2F+AH50pVcAjmjrbeqoRvpqqxF/upDtaFeh+NN8mRWpYBgkvB1Z3b7DbO/Pa2
oXXKKP0XNuNkG1biMGNk/jRxKYh7kEG5Mr7okM08QIzY9YQwM0Yhul1jpxgGZz7enrI/fB2qgH2u
7m8lf4RcAIbHg7spHePOemwgoXo+Z6muju/8NNjPTeDZ4KTwamQrzzgCSwO9HMPQgcJFNOYM5XyP
pAB3yYyBmrPQkRPzEdI7imShXmdpdm2ZE4ABeUDf0ZhsuCmZbA317TZXoS5nSqL/LBaDjAb8LIRN
O3OA97EmmwdjjLlBq+2bqkWRm8j5lzlifg411zxDxJk3FuRuo+EnrAdcW5Js19awqGbbv86s7LGa
KwnjSPiqpQqsMtIiJ+n6Q1jxBdXTz1itN8nYIUbnNhjhAEHRU7qvo/a5TAzOPbV2HSqQ4GHIHRGm
AR8ZD2ak3ndB/5KZWuuITH5RE0oO9WA1Xhey1ReqmIkEWwNYBzAmjO99LdqOVOIGOTzWBmDkIn9j
YQgRR0wh7CGwgmoFTyMNjnh8bBMMhlEpZU/xQuztKticqBV8oV2JNKb2q028nT5+oSZwyDMaejAm
vjJTsiioEs1+puGMEqI3g/NA8mNk29yO64uaDT5dVgwt5RYEc2TelbWJbojzDuJFrXQQQZKeHpKb
FFCOU7QKlFbUUeWc3jShuPHt7rkKgLYHVe/MhcK+lTUohdgdD2NSc+KdxSO5sgnVUuTv5x6tM9PB
gcZFt2aHxiWgX+U4G4t1NwBzRwlt67rQ8r0d6ps+t/bxgrvQS08ZUV1kTfAU6TEnTxnf2Cgp7qxq
uie3krhDHSOLQhZ5qYha3fh05e4xWhSs6kyxsRLzk1n0dxaMkG1F6pr6uaHsq3nIIbul9X08Thm/
VsmbRKs5LXQ2VpBQJYIpwlhcxV67fegr7aIuSZhWwRH3Z2r+KZ746sx9fwQLUfZjRP1xTLegh0oX
pXqzT+z2G0bGP8ZZSreRbCUXncLxso4GTvFZSzU2+FEXOTmArP/S5d1NGzact8m+PJm58O9ZFYtf
iWWmj1BpzEcN9Mkje1+/N5TuixKPGXeMOqQKay+SA/GI8TA3fblGclQt9Bu1+aUYSXec49m4rqMu
c7Vhjg24c6A8naLPY3pmFJsTK31Z5j7LRcX/kEnNd4GOD20nrPqgHf1tLkbZm2eFW2UUBcZNDWHn
tjeHEQ2+GgC/oC5vUM7c1OqQ8d8VD7FpCW/QtdZT1VS+KBKK7RB/7wcM+TuEo1w9s41cKEiU4noD
QTt7gmQybi1rHg4C9J8bdRYlauQFTirJnIb8cMBF2IJH0deGvIfq8w2ukg/py6x/u6e7acFeHvOn
uhBBiyMs1vwYdtAkwkFXgOf1nE8bX3HNiisUzrf0Z0MN29U4iW7w1lL4U8brhbqg4EC9sTleLvyF
67JWX0VJ6StNrhQdBZNR6j8G9jhrXg6OxZEExnetzK70WLqHaQSVrRLTBUOou3nZIhmY4Uw7RsUC
YheF7KBHar1cLi0M60ES5DQn3rRmREev8PPHQowjhrBR1kPSMiYWwWwy5xetMvV4iy1rp3MD6pLJ
CyACeygPJ9MBXY31Y2dM4W03asNG+CnMJx/7nqHnstRAtSqsYdpHxcReijnqWI6C6pN9u4hrJzdS
ouwVau9w62e1yddhIQBDTb1pI7pK3Ywr9NdQ4la0txFjfGmxpIb5aIYa3viNdSkKxUBEgmj4lvQJ
xAy1a/Zqb8ZHqU3RAUhcXkCMbXwzLiaA4UrwNChkd5R25k4xR1b1fe4s88noWJx5Ijip2uzfT7EZ
fi9Faz6Qp4HhkgTIOM2InJOEgMzhSovXqjwUV75hddvGL793Zj3fCn5qB2449UTbGRuRBdpzIKHk
wCpYeQr8rnoA6AYJNYQvobOCbzp6vL41vcLfOuqFChdMmr5qusadYSDzZWMr38vtEQj8ixpOYguc
L9+wSKcbViLmZ1Xd5F1xB2mxdu2Ub6iT5n3QVsfBr8llmOO91nO+b8weTokdWTujNthvq057jMg5
t73sb0YIVBeB8hojncqn4cI3mwe/eUMweBhCjJ0LclujbQcXtYHIrIste2Noo/2SWWV1bZpZ6igS
x70uot6BCfaFrGAipfc/46akcTJtkTaWh6KHwDMNXE/IQR9UPl29gecapxZgsv4pC1AKBRptUml2
SYVVeK0SFXu/xTy8EDEbkq2DJuDcgNAyfvA51W8KKiGuaIfuUmtjKGaBNXK/6b/WofnNH5MfZpn4
2BY3L5Ty6GhrEIzOfvgtyORoKcuDZbFD8wtnAuNCsLYc9IrvN410HY1SJp5CCdybaMCilVJ06xtQ
KrMegZkJ4BZZ18BVVXyhpjxdmE3t74smHRzTNjuv6O0UoJB9KFufXBz5s6QEdYO58eQM2nArQTqz
k/FNbpsrvRx8dxTJs91bD9nE1Uoqydvkne8FiY8qbprFzlCMb3ErcAMMF+paV7zUo5Qcgp6MjSGV
YpOHdnGYpfhOHdpnrE29scP2klTEk2gbcE8VPvZ9rNEqVXOjSFHmOeNYGRuDNKEoReS0Ytqnej14
dd4ne4SYNOOmvoQsM91g51w7crE4hWoBxUJp/jnqZesENMU6vtJvihb+oSoldNGnOMEXoZ5zyrK8
2dT2RdqnJH7bt5gudafqrJ9jGzzlafEggvw2SuuXOhH6tqikcTf4/cWEHJ6XA1aGbhV3TLGAkVAJ
utk0KK9p39cuOfLqPpaLwtV0dnQjqATLtDVcWUKDw5MX3Btjkt2RaxQ+6ucoar4Ahuu8VI3LK7nD
9M6JpoTzLE0TFUcAuoXUahpvMtA0V4FG50IwGOl1ZtcRjXKsxHXR/UrD5jJSwu8+clpnDNUvYkrL
balyNDSNUt6UWM7fGXkMvXPQpoaMG6Zpn1clTlVaFMTz6CEoP1MK+VhpoT2srZqKDho85avwtup/
fv77J8tgCsU91TQwEKY29DGANoCrFhEe6+CKt8BlGxeegRhcDbs6GRSTMzQuV6RzrQEnKpq8ewQY
qv6fHoiPYS2y6IXWGjOKbvOniGTQR7mH3PFbj2JtMLozNfxTVTFV2LqBqwzDuVZAZEk49HUnzy4p
nPoXGXpOjMIvLiSbz/LzET1VRKJxV8OiZ2nhtde1sWo2GjSVI7kF0ltmL/mOpfjBs9kUeP528lLG
muODFEffPw/8u4F2VZFW3kde9SMVWd5hYRlT+d7Cl9mO+8WQbumOPN85fHI8sRK2DVNYtJivZk2h
wSKBb4kneU3pR/J3dYq3oW+dmf0nw5hIjpaeP+Uv66Y47nC+0ylm6s2X1kcl2KJUCF4/H7ffZb2/
xg1Tay5QFBuxv/o4FyErLsVvHfGm5++41s3fkp3AuNg8Vq7vKQdEVR6XysFB3u1gZ/Y0Xv0vjO9O
P6ulWAhZKKxqa91CmNDTJEFtgVSRXpH1OeAt6AEZjLjw8DGqbublu3P6jFNReWw6nfhHo+7y8dlz
LBSNrqHEz20jontGsznxG+7nI/xbHbYeYfrxMA/XTfIo2mq6wCzBlHFAlarmSwnVDibjUAmTRXxM
YTE4oRwMd/7cIX+uG0MKtzCnjDvKUdUt/98EN/2olX+g9RxLryo6S74Z2tF65vIePCKYBHhRFcrX
qs5t7mo99ljs+9sqU/DUbuflBN2IN2lJXOpR0lyiT48ufBuirQqx/KqkgAhVWR7YEVtJHhw1HMWz
OdjTYQQjQXohSr8kqpm6WUHSrjBVFTNYyRabpB2ggdSgIJ8i0+zptektLldFMewzdTn+JFr6VVN8
LrohhiItub9DYifK9SSx4ZiTb7+OOiw5RQ+rg8JS8Qxsm9PA56O/6Ho+G/zVFkJCLh5t5L80ly4+
fFiO7xYD7HMr+ildHX2XizsZu7SNH9/HqaRqKRmNGCW9bmLEZ25RjXuo+JaGgA0X3e25lvcTU5eq
Ol+sws6FXb7yMR5dpyHFNNpFImHSoWPgOZEg2ctD9cwAngu0kgW0CnfdaMKTAfogl9mOU4RcaQ+l
icT981d1YrfHshymLn6Jv20GPz7SZBu+7S9N/CrQd4V2oLmt/+9L6vsQxqrVOE1iMumKypeBXVzw
Q+dkY+XnNJYnNFgEUTUwLItAb62NUuYxyPSRV9OGxTYqSambfrUzgvJGCqrN52N2at59CLZ6PQEL
wAimUbhm1m+t/jXIxVafYreoLn3r2u+/5xUkTYmLxksAd+7z6CfnxrsnXU36FBjaqGsMZ60++8kt
y5RDHuTMtDgXZPn37+U2udmLKWQ4R3n4TjHrqpE4vjfm8OXzhzk5/QwNnz8mgPqXADfVyAH0ASNp
KF/BQR3CxjgjDj0ZwUS0jIqYHu314SjQQK7YFREkZP0Q426jJDmDIDtx/qJ15E+I1Skot2HoRJzo
3ULTgUvr1Byx/yllPPAiUvFYEpFDlu4/H7mTb+hd0PUGh+IA9xNd4HhHg5kVb2K7dFnqN5+HOfld
mfQM40OzyNZWYRScpcHz0Z4kB3TXyCkXMN0Jq/sqSc7M69Mv6k+k1aaRqbMo7YBIwI731MDu8tJo
/2Vao2lEVE67g26tlqJxlIoiGRg0vwq2tWptZWnwZCvafT5oJ9/NuzCrg1U0lPVo+oSJ8NiFTLed
QGEiJNh+Hubku3kXRvn4kQaNTdXdZN51hv4zxc5aMX/QdXM/Q7H+PJK2rGirHR3x2p+BW614FLCb
OEtIL45DCg1cp9h7a2ScgOZEVbc0DnB1zw1jp/WiwNk/UG+T4XIyQc7dBVPh5t+LpPaw0kgmJyt7
Spvm9xSW8IbGK4tCwvxqdzmgxoT+UrCrphvMEyjU2cr2o921R1sowXFQ2u5Vy4zuoe306qBnYeIU
FA4cqaXP0k9r67nUgRg6WQqTxLOacThkU6i8SGhsnvsR8/nMzotj1wPU/Xx8Tu8I78Znmdzv1ssh
ou8rWXYEZZdjDJlv/YMYnBI2RrYFzfVPBxELHM4iV1RpQ/8YTitTo8AmQbhBf59bhpfI14PyT/s2
3TNL44wiyLl9DAKWba4MZCqu0raOFo+k8250cl+fD92pb0UnDcDOrVNtWV8HZqmvmXgd65i4yIcd
fFhVPjN7T2Uc1PcxVgv0BEUUW7JqsUmqt+llfci3MNMuaXrbFAcd07BzHkUn5wOb8HJdXdxR7VXE
wtDSpBM9rmugWQJuEzsaWHfh/eIWE16cEzOfHEMIBthEY7GARPbjmyK7LEcYbrB0phSRKApWKAGs
f2h+QC39J8pqjpOrZI5rRAHOR6+n3+wb+f8uJf4QYjXl8KFXaZWc2aynbTNDQZFubaU6M+NOLZvv
n2P1bgbRaX3RECSTLv06dWElOx1AcGCH/zC13w3Yau8csqZNzXAJpD6m9LgjQsNY5MzTnHv3q20z
LArNRBOLoVPZU9bYUHpzu2j7+ZOcOuG8H7LlwvdueYv0vDEinaUgDOjFTGnwfwwF9+IfBibXBb3c
n4c780z6epvWLL/Ls5aMiGof1NG+jQODbg51/3mYZfzXm9q7p9JXq2hAoT2YFk2XPP/EOdMt4n4v
OOZ2fut1fXvGuubcQykfx5CSckJFjDFUxXWL+CkenzQz2Hz+SOeCrFaCOTDTSFkeaSajbWoZslAQ
A/i7/HdhVktBIsJQFBmTzpzMG6Qyw9g+IJ7/L6MsD/tu1iXoXPM4JYrgK535cnJkU5QlzoT5vcV8
Ng9WC0JWRgmaRFxKFwCQ7NHxvUO3Yzhm5haGl259T3pGWen1u+klh0qUufl9u+u25sW/uNtxe/2z
ZvzOa7175j4ACl0tL9CCDZH5iauX8Ovjf1o1Fvs8kzQn2IvVBx2nZh4YPZNxCu7sQHcSbB+Ucz77
JyfjnyDrRiwtqNCiNAQx46dMUV0lfCsAwXw+FZep9tfLexdk9RGH4FqknCMMjj94y8rYgdJx8HmI
c8+hfJyHTTSPupgJEWmC8g4CI/oQyvGcN+a5MKtvN8yDQh2I49LCD7MG7lQ4bVI79P67p1l9u37b
UKcLeRpteMOqj578lyQ7d5k79SxgAyh4Yl5KqWc1ZPXUzHaLTROFTZKYoUl1jSay/hxB69S+9D7M
asjQbQVR03NnLNUNPYxO1F5bzWWZPhaY1dj1GdO8Uw+F7SSoGE5ZkD9WU003R8wbTL5NXUodw06O
lvXNr/7lMLeYP4KjIWOhr6OoSdg2cxizhDcXerEP7Js5+IetyF5qD1T4Me1eV+AanYOcPkNIlpJi
26T4hqMr6u148/lMWxaR9adJU9NyuLeFUM3VNo7DYBaJnn5j0n/7BskFMlf5Jdb7W/pLDmaVfpUy
4wqO083ncU+dvkmQcWvRIZEudoAfP9hwouEPGxSOK5foFOkiNO/1K3jtUFNQR505RZyYgx+CraY6
jTlS3sakyuSYbD+q6UK77HWbZAlfcPIkFPnMsJ5Y8QCuEhPAjSJoWfv4dF1LedvAz8Qt4yeozYvn
yZkF70QE6pY2XxYOjcJal6e0frKT2lIoT9GpNQ7PwdnG+1NNuh9CrPZcM8WIhCL07KKNNH4buo/Q
MhGC36T3kF/OwjJPzEXslLmQ6YApGL3VhmdAm8E0lvKhhn8zIp/NsF3QQP9SkngfZ310RdpUyjS0
zL/9IJezhO27Cy1F2WKIi+rix+dT/cSSRDiDPRwXA9NYc7rY/GoqJITDpx68YucpGSyKf3sqDDvx
JsR8Elrdxyln1z3NtBlOP/oD0h432YQ34x1Qclc5nkeAnZx974KtPqgy0oDzjBRHJ+VRiwp3opnw
81FbJtdqYfrtP/o/j7PeNpKJrmBpUSCMkTc3o2MPi/w2wVbrXKiTDwO6iWUQ9zP6Vz+OXCBVAtkB
L0guXxPlcjpntHD693FtAYOi/p0+iUY6WugMnNyu0Lws7RBP1Xefj9bJbxUgDx4qFo4tf9kRJAqo
PLOpljm9OIQv7rfKYd7NrrFNtui6bs/EW17w+vWYOocHha9VJSu0GrNem02jAj/eevIWbd8uujO8
/7CYy59n5/bysv+KhnKTVy5YcdZviHQJtVuTp2v8TXrAEdHcp1CSezLeVwtn639ReD8dkpIlfBVc
19cPWJVz1gXITin/T5vFtnvc29fB1X+WpEY45wis5skRJYP3PwFXW0Zst+yTFe2iMdCqX4FvSvQi
WAoqzBk+o0Ur/1D+1Gmb6hxSFvLtGKAtd4rBl0MnzfI+dKpi6reTHvuLg6HaIDQu/YH+CxM+ly0q
DHYw/D0u3+0T6Yjwoa2D+lYve8sViW/dFlFobvAFzvYqfnGO3s39cSxnLKYCYV23gtbGrhixVC5G
yx3VYr6BN2+jxkulV7nO401jNCr9eXoc7kx1wlQ9y5WLKEsaV0uWRJE9hjuIpsmtVhZ9zH1GRPsJ
mtOvWh+DW3sMxp2fVP2uwc2ZVPxY3BeBUT61SZ1s5tAPtpFePORGgQ+Mmmi4d+nTZd5Z3WbQdYHy
cB6eRBB3+0GdsztkktaLZFo4hhl2PyQ0QfopNpFN1Gi7hreLnBzp/twliXJm6Tp1tlnQwIbGHsZK
rK4+Dj0qp1HKkGdhrEI680AT8ob2FBmv99YVx3/INBPOFHCA2GaMNTwkM6cmLmPCjeK6KLa+fyHm
+8+/91NL2PsQ66OAMZR0oeFpZhf6Pg3o9dWqc0vYuRirUWMaNWkrR1gvbLviWP9YzG/BkGwkk8Zk
PLx/mzWfOaedSC9hTI5YaTli2/hSf1zGZqvIVSnkiDMh6uW05YaR7rT/j7QzbY4bObb2L0IE9uUr
0CspkqJ26QtCGlnY9x2//n2Kc9+ZbhC3YenajnDYilF2FbKysjJPnmPCRGaVXjFN7u1tXGO0uLK3
OORDbSmJVImr5glUogbOlUQn81q3DT31r6J35Z3Q5dE3Gqwvr4VlAL1c5+KK0xjSkstyYm+/qL/M
52kfepWXHSFgTbz2DoJhRFGY8vXyo7rhOf/LkiFssDUNnI+5uMghUlKcSB4BgLw375jXRJxuhMOj
+yI0wIgCu+D9FtnLSrrPLv9rUnjaRYEmtio/1jpIPCpEM+nvfVPr7i6T8wPRVNDGPViadL79ZdeS
vEuT4s8vTI6m1Tp+CUmEHEfvi3Q+98wJ2En39f9mZnEOpdZWuxgZQUpPDDHPrVs23AzmVv1hNYJd
LmdxLhroC8cmYAf1hxae3DtUeh5SaC88+VDAzrPFmb5uD0kFLjT6/xCvXG9fHkxZVyuci7jeNd8b
nDM5qu/NJ+OXeGhs5hNrdy20ff+YE39+8bUsX6I5B7qfauK0F9ot/g6E/XDI36knJmk3lYfW7aEX
AcDBBgO1PH4ppXKFLfWCHEZluygYTTGnDt5oiyHkmFlCr7D1nkl8yEvLRjpXPqQecZNNp5iLpN6I
emu5tU2v+H9+zvIBlEAGExGIoG3zdaY7/A8zJNWu0iNNDXLTve2yqyH2wtji085xoHZZzFOhzA5m
d2IQwvXz1C0lHsfDh/+brcV3Hf3MsdGLhisO0o9zJPRDZ6ND4SmYnV02pkAL1UaXfr9UYwATNRXR
6eW9v1hh44x9Ewy9cF76yUm46xUmEv+AEOzKymJttsR0hSRQr7nRukkLbW8wuRWVzttbuH4UL1az
iNdwWDPpQ3rPNTztg/vqKEGx7ybn+jG+Y4ZiC9y2GjgRtKX6pHI4lvjAMi8RP9Nb2I+S0wDrcMwE
rJo0h9ur2rKyCM/UrxAiUcXmleeaaz1j4KW2xtNtK6vn6mIti+jMiBnYU5tLAILot4nS7ILw2yyp
e7WYNyyt5UoMRf2za4v43CZxbIwF6xnbLxHDRs7Gfm2tZJGn+NbAi2Lgq+Qds+Dat6F/Nzoobdfz
8faWicj3KjFBtcU2AMg6qAxfR+I4iNRSajHUDp/TOXEn533Ux97Q7dvmIPX0V/g/b5tckWNEZY+0
nJ6KJhK/RTRGvzNS4oHN8+NT9ggMMT6nHwCF7UJEcw1kQnYwEzoUGlzr+N9AVNewDmgJAFBVxISF
bi2OWCBrhj0NjDmIx4H0OaZ71RMVD8lZvNenk8oGbOkYroVhgSB3NLRCdSShrjc6GuS8kPsApEiX
7B1GrsfmlDewqsnaDlKJ21ssvtryq14aW8QqOdM0SAsA/SZTd26aLyEDaLX6IY4eK6ncNX264a5r
Qw4IJ8JoQSsDuP4yjy+kkvJXh8HxwKNO21XH+IeJLHZK5PoTiDGVVyp5ol4Ok+zCf/QwbtukzIn3
ATQ24TOp3r6xN5nHROl9sYlUQSG+02yk9Bgauf5ialgyyljmjDCdtUO298/KUTrCq/P7CubUj68s
LfJlAGEd09JYqinmvOg/7niT3MmHfJ9vKrOvhGKTT8VrUnQ1oE+6XhbPel1PfWaJGN/9aYV14OVN
vit9p9j/thNeGlq2NlQr0YCOQFM9GY+qwcDc16A+Jf2XQBMc/RsevxKQMeawHAaKAGsvjlfpx3Zr
zSTmSncs9Scp+YOC25WBxZEqlTyJUqOATSySIYAeW8p6xWzutK7lKtP6ByhrCgZDiuwMDDT9xNRq
4pnIHNyPShNvyHqtXA8WxLGGANrD6bAscMDMVNQlGa03NPPDfJ7RLJ1gumf2zrv9DVe2VdQ1kPTi
v5DzWdzbBU1wqozB7Kn5f5rwBIZ26zJYW4om6G+hwUVwbUn4mHU6dSi/p2z+FH0XfSjzbY1+g1e9
MQVv8m44mbM73OtbjN4r8Zgpt5cXMX0B+ojXx8BMp4FBd/hcOvt9rvwwyw+djHSJ+RZk5MYmri1R
F2ukE6Xy/FicuKysnaCNShRMnKc8Z7Llo50dJn3jJl/7VFxlvPJNQj/sjNcLah29LafU6OHeSaAT
qnvXbrcEqcUvXYRECyJGZqFwPYfPdW0jyOJwTGYVIFU/Z9+MoWFkuAzqQHXHolbRR+k19YszaNGP
Lp8QVo4RqPn9zOvqJ4htuHg6Qtk0Jno+917vP/TlSe6+3Pb4tUo+BWdg3DIoE7ryi6+VdE2QFTqc
B+JtCgn1SeFEV4duhwbIoTt1zv2mYOuag6BcDgID8XJLWTrIqDCl5VsdZ4ApfMigbNi1bAafYmer
1bJqSeijc9bo8y0L+dPoM60bGoPXqPp3iCOPYV5+zpndtaD6ub2RK/eMeGnLpk0hdkXSCnUARzBY
eYzaoxRjD7ZbFlrtRo6xEZtXLdHF1mUYylXQFNcu0bdKmDQO5wtWMTk+hsW9Emx43Vq0oIeo6gQp
kA1Lx48mZRrmguFnxb/zzWYXa5nbdj9k+d2MXurtjVs7yJe2Fh6u1rSqDA1bmn+wmjf5ZjFSnNLl
Kb40sAjqitHMalawX+MBnR00MU7aY/WX9dy9EczPQGO3bpG1sMHFTMLBtDQxahGa6oyncqfTWkkh
KpSk4qj52ccxyiLPl/u3QdEgSln/cIwtu2vebkHXZgmHp7+4cIykhyQnMsmrDAvCCf0MacJeEso6
47vbn2zNAy8MLce3Cn0skwF6M28qQNDbfQQDZTIE02mEuWOriL3mH5fGFjcXqkFNNYR0p8IuneEB
ogRR1FsZ/QvwbOkkl1YW+Y5ToQ0Ch9roRZ/GJ0RYpnfB97/ViNH1RCIYihgv/5Q+znvzILvbDcC1
E8f0L9kNDRVYxxbfTp3NKVdr9AUV+S2XCdRNqlcMzwojC17mq/PGoVsrk0NyraL0+dLLWTZxkoIB
PDMaB3zlzLC7rT7L+/RQeAlcN25mRBB47GgeucEm//Tq97ywLLz44kbLzRxSvpYcS67up/jRgC74
tnduGVgcvwmNlFArpsHzrfxTNRtHLeduvm1j5QTQxHF4TAOtl5Vll6Exh1FFzGf0zIwgEtCwLRy3
R5LuD8wYMhOMJKU80xcJiDxOhq/5hK4h0Vy9k+Ez/CxoWG5bWYlXDFn8a0Vs6MUXyebCr+yeqyuL
suKxbgVrTD7Wn9oQTZ0ig0xqSC0IA1tr+ivuoN27bX7le1EaBn/FM8ZGl2URn+kzU+hUUE+02ru8
fVtuvWXWvhUwCPI3ABFwISw20XGywQobkoBChs7Ut4yDqaE5Nma/fy/Di4+iB1K26ms6giY1wxmm
0gEqW9OAMCaM3SlQH+XCPPz+hsEZB5KNKhaqp4uIOEKBmpk9z6FWTRhRgE4uG//gm9DAgwNfnFRy
gGuX0EpEUNDkxURfu0XUuVH9/rcXQUqmgIARzAZwG1xbQMopLQs74KtoiNclAUtotf75/2ZkEWs6
y06d2ObTt85Hpf0+9lv8/eJaWFwbDlOeSFeLD0Ht5HoVXTc2ttNog6eCerxPY8aVzLj8QTer2JfE
eXzafG4sWLfjouHFOjf1x7rOpWOoSdYWOH4tl7/6NYuDnLRpGoyajz7UDoI7r/HSJ/9reyJTPKb7
nB+zu729/4tBMUNLhm29gtDxpogViMXIrzMzCb3ZL9qv3Tgwb4ccxGNTNdajlET5vaSo7UMqO6Gg
CYQWuwzhXpqc9IkxRaAUt3/VSjxxhGSVxmUKg8XyvKeRk6M0DsZUTu7gn0MeYCtirUQUXpy8DG0K
MDDnLS5rvVGcWK9ZdqIcy/I02L8myPJvr2KlpokNWwNkAa7zFcIKJqeqhQ2IHCvoYXoY4vS+jOpM
cECDfEIxa6ebqQ9nv99vXDovoj9Lp740LX7a5X1QOWXfFBBl+NodAoknIxrcHi1V1X7WrE+VZHn6
+GPMtkoUa60gCnWWJeQ+8KclxnSytXp2FIBD6Rv7iDzc0R+PkZd+EqhMJd7UaFm59q7MLYKDknVx
KzU2sCfnmA3f5PT9jKIA2t2ebtr73v6aZp9uf9M1XMSVyUVY7Rxqxm3dc1724254156d99MeOjGW
ab7nsah42ifgZU/Shw3Da3HqcmsXn1SCuF+TVKol/UH/JVh5/urv8kcSvNM2Lc9qVGDk0HYcm9vw
FZ1LEc8NFDK4Lh8ZuJxc2kejR+tvl5Xa+KEdIgTRFLOAEy3Iu3NnG/p/Sjv3P8nAw/9KGPJirFwr
8q1YLb7n0q0vf9bie1c6inmVmonNVw7WqfFCyRMjawjKINC71/YGHIL3+UfN2LhM18KFyl7QZpFR
LVsGJNgEJSls8escYQp5dNso2RlbEymruw6gVPR3TBDgy6CkBfqkhRbuXDlvYT91h8KHB/vdNLxV
Y/jPEW4own1F36CeOjdvmXxG+vcP3IwsTmeYGmkWU1tch/UcOVplEHrBcezqs3ZKjiiZ7uZ9ug8O
4UacWttWvIvcgTYucXKRBkmZFFW5kPgIK2tmjNL8EmZK/0Nr/K1YvGVJnK6LgFiB+pvbnq1NYqnf
jZo6AoIZdDcNQEDe3sK1y+tyUYsdHIAgKnLN42XiTd3U8KZq6v62ibVz8JKhMizwQvByvZo2TvWO
DhlJkRSc9I7cbqIMF9LoKTdwYGuLMem80CbDH16xSfUSJEdNSHakzInXABxFKPUP1sItLMs4PJfk
IqDCYO9IeqiCQu5+hPKbQTrTLHPjvtw4wmt3BS1Uei30/XhMLOyQDUtTkFOE+Ju+SKjV6wcmWDbq
bqtXINxFNHbAHlO4XPh0Uyez4rR8/v6ggVyLD8ajUIxEGQ3551O9FZlW7DEKoAq2FUZ1aWcuPbsw
cr9NK8XTSy84iRl47RHSheeJx3902MoXV8YqMUcz1oKASzxoF+YAsE4+YChu+GL8XhRlcqBjfl+F
TbHLs+hDxNylq2cToIm8flsPyNRTAv2emYH6g7kT+67o6SQjERpBpwlpsN930BB0EJBGZfWFucL4
rlGs705Gvdz0lXY/zun0XVOZntyKdK9dm6yXFhE1G34ixE/Xh0iep7EaRIW03fUvqbZsI5GKpt15
fuhhO9/Zj9VGF2yl63xtc7F7RV4rnSXEwkR6r3r5LrgLjtZR3cFWsGFL+PP1XXltahGG4DZWKAJT
EpjrjsG2YHDeSJOm7JpI1dFGUKAcHsbq9zP3a6ti0y/ibKIUUCILuOrsPMWo1Azn29HidRzn7+fl
/DK1oFBsuP77fatF6hhQOVIEsHD/NJK7YPh528QLF+Zy55i7IdiRuzMdsXgbDDkEcXXMZV9rKKy5
9RkM6k6WXOlz4QFtQm8w+9B80D6l+/hb9/vhgwYEURAuRFoQvAWvF9gnnQ9ZP10+7o99/lX5nHzU
d/JB24+mt13JW9tOegTgSuiWEkQWZ0CHJNuuWraTN8hjlxl3KBbDuqJtdSNWHf/S0MLxgfQVmRRz
j+jH/o0YjvCBaLvRWTwMkt9vX7KHF6tauL4y5hVoehvli7x7npUAKZX80R8REtByeeNaWYsil7YW
Dh8ZE2q2DdeXPNq73px2Vb1xQW5ZWLi8XGljgzLO5KU+Ekf6cUg2JmBX0EXsF6OpQBFtwRq38AIj
pHlqRgmA62AP3IeqQ7zL513vjXu0WVRCoeCs3Dhl4i99dcoujC48os0MafQNADg5A/ph4DYK0w7D
18p5V9EoIHXqm3fWiJhp8kdHDHwAz1S4aUg7r48YEu/hFDEgxiPV+qLuZ+D0CFhNbsDAQLDbaums
HTEGiyHkpNb8WuNQhgpnUgGWeppkPxqZ9qxFxc4Ksy0WrNf5jeiPwuxLB0LD/Zf5TWY7cyDTDtDh
+lPko99/tctvE6z6EdVgaXxEAeUPPqEYdeKoiZHwJZfQGDFp3AqsRTPNPBZSqlUwAfiluvdN56hn
2imYtY8wuUMwpvWHIZq/bvyCtbMB4bBsMsJGYXiJeBoYV4KCKKFf5g77eZfs1fjYWi6QApfXIFNN
hyDdeIS+tNOXjkvaQL0MDIiOZtS1+yBv2E9R40CPuxv2umecLPQ6Pk9oxqNx8RB9HE/Rt+CuZ/CV
5qtXu/p99J6uVGC7ebJLdvKbeC/xet3d3opVN7v4VYvyQJlEsTNDau4BY7xzwvDzNEmHKt2aHFp5
o+JmF3YW99OQTxHTqMLNjsYXCQok6ZFcbtj5rsxkRvM53YgT61/4/+82BG/Xux0qjVoFFvYKu/mR
zAhSDv7H21u3asJifBjCQnBmy/CXZQgWMV3OddEh7sJor7XVwF79OMA3aSuAADReJvkusqI2Nvyo
9bnU/fxTlP0VqL/GemMRq0GcZ80/NhaXHgRIUeJo/ehZT/a0hyCmPVdMKeiu9QyLez7v9RNw3K0k
WrjVq8NwYVXs7cXKsqKLUk2kK3Tmee0Ed7G/c7xgj4CG41nH8D6809+lR+ODn7mbVZnVrMKyuZ1s
0XyiNXRt3RyLalKCUMBi/eP4IbqbBjdNXcE4Lp+acn/bT1YiLGkn3V3Efom0y9wzzm2+oUO4Gw//
TpvLp61ZkxVnURSZzE8001QAX9eLGgcJxn2ELrxcrx5j5IIQoPriSOn726t5ed8sPt2VnUUxrZyr
QEo77KgvZLslKmdjqEPskeSl2/UzEpHtePDTuT6X/ogCVl2jg5r3X4vYyc5oLzxK6HK4qt/au0JG
OLSQcmvXyYgrTOgFHApFQjIosjfnQ1Y3iIo67QHG5HnRX28QAnvTnI4krYgWJG+gB9CPijMqx3BI
t2o5ax5GheUfWy+F9gv/rlokfdCKmV6wVSJvNRHlOjMuAvNxtNWUWAuuAMy5SU04b3l6LM5wl4XI
xjFITO0gOAmYN/oX5a//4exGJMPttoYpXleSHPGaB+ynAa3lFF3vZaXmFLNVnEA3m+e+Vt3UcfZK
+bPZJFNc+2qaLhhHEUK1wbxeW0IQMXbsiLXFmucQiNKzccgsT0yL9MiInq07wKhv/+AwMR8m2kiQ
IgGHXeyojuxjbeesL4vQNK5Db4y+9MPz7aO0sjSa7xZHVSAZXyEzs6S2wrIOKUuP3/RR9YZRQwFj
g3duJfrQgRQ4fJTUKQ8vYp2iT3RdEjLi9Cwie3uaDugWbU+6rdyGgtwQ53Ng5qN9df2d7HbSRgkS
cS/N270Ro/yXSI9O6xTg/20vzOq9KfsHKVI9p6P6PjWPPPk9xBnuAPdslFKVFfe8+jGL66WZJhtx
Rn6Mfhx3oRe+FZ0WpLr0w2fIsz085oyMyBYOfHULyKLp3gno3DLQS05azD0iNBCW5m4Vf5KdH7cd
ZuXW5LICWMY4B0weS2rHomnVKpKawZtLtlqQrPafJIbWvyTBMKOlQvl9Zi79IW1mFNRu215ZHFxk
Bh06snZDX2I17DCA6MoXrR2IZnQqXRt+unIYrv7+xbVizr6cJ/Ddo2id8aLK0LyKutLiTrDtjaW8
rn3ynuIBwjOOkwdXyiKmQEQEm5wD7sR5Tyq+jw/WPjoPUAIlu20Gk+XCdJVSEM1iA8QyH20J2vQZ
3i8sI2DmAYrhWHtStM8g5jc8fnnKF0acRbpbmkZmGX1Iz/hufNMc23vtOL3ZzjFe7Rx2KBorL2A1
yPaXAN4srbmx+4Ai67PYOXGoEBl6E3hMV29miUuXWxhbzlUgujWqoex3XtUORwlyZhWhwNte/eqi
XtpYXGRpbo3zHLKgekbKMZ36HZJ4d0lbe7YEFnqYYQU1zpy2z7nMgFigxe9v/4L1RZKG4pBg5pd4
m0Ky9VDPMmoXjmshWF9o2e62hVfR8O81/mti8cbTWqs3CwVqaDl/TOaz+TzvKNUc0D2PPidvVOgU
Ufegkr7bUvdYhuEXwxQxFMcA5vNq/EwOgnyQCz6gpHqBJR0tJFM1VITnfMP9VzfxwpD484t0azKk
YuwFneaIkl7LY0ZBOPv2Lop78jLtfVmLo5pc1oxTQHxzbSKv6zjtB0xAv+P21Wdzmg5z9jC26Ttt
DjbcciVm0ERFQgJeNrqcy/oqPbpA9yvI5Yp8X3YReq47J313e0ErewaMkQYGlDPMmGmLPZPlqUCN
nnQYbb2KEcQ5jDZWsWqBrINiGW2tV5OAsT0nEG0DJZun95mQBGw3cHdrno1jMcMAQRDfZNl11vOu
MgYTuWEEv0z5qN/pEKDYuzDbmxHVb3WHaD2FyGS3xcv3KuXGHRjrp/DJLKDFcJn4ghceVzddJZdS
+sKZaSDc3svPSWzsy2JEshZZcceztQcZLoNGPtgSip7z/rc/39UPWNyXo4l+Z6FT84wg57HpsObq
xqFaWyOeAc+LaNm9buImeTiXdKRbL/mE+tcjovR7a5/RgfPknSh5bvZAtVdnjDtFVoiEoOpwy0Wu
mveFnmRRrjDWjP6Qvi9zV3RCmbM81p8aYvRm2vr6oJFGAVsQE0uCR2+RCShOFQcdSoKUiR7tqPWc
7N4KfrevgAiwLMSqFCKU9prhCQ2gPI39QvE66AiSwdzNULHE/UEtN8Hd6soOXppahHoTCswumnO4
nd5I78WQmb+DDf6QvEWHaxNG9Tq8sy5CCHOwDDe/QvtYoekDegFjGQzf5uKpqCgayQ/OePxdT6fN
wDsMsKVgwVxmnlrT5E0bpj1tGUQ1kbBHBVHdInR4BX0TH4lhWyqF5NbmKxCNYuQtqo6whxpZ/K40
rC+OjT7TvkTWtmHCLJAVN0FjfWvKa80BL8wuGTLKthlmpqCQgrcnl4XuCzrWjbqlE7OSuLE8MUys
skDgSIt4lTWIwjkoGFOQ0Cm+7KM7cBk75DuMl+6FuRGdVmIH9rhdhCABfddllzyZe5S1YOnyoDqf
gLcdRLJoefLT5FD1VSFS87dMrvn+pUnx55chWVGGqUKZmjFmiMnGn/GhP/XwyIzHcnbbzdDx+nbD
WaDDpCPEQMArh8m1JmmkqlRgckK0sjJBs/pNfbrt+ytHDJ4PwWorphGp8FyvKc5bTW4dp/emUVE+
Fq1m3Um2HHidWmulF1mB/v22wTVHubAIWca1RadRJ1S2YTZh5pY2BVwFuQvDmjfvCwTXt/t5Kwfg
yt4ir7J9LYG1BXuiLaLQirFkt/pov612ArocHZqKm2YrMX39XHKujC5cJaiQCw2s4W9Qj3JqTwb8
C/Vx60JbcxG+G/kbdHsyrIzXe+mXptIMWUSpFP437Vu0zTCx4vPcWyD/SEEY3V/GRmeM+sissKAf
BZw0PtDF0qEjcO4Eu1e11X1dWxDXC4rcQAwglFhEEbMNE0WNUTbxrf5kK9Wz1GwNvqx5/KUJ8ecX
p9isJt0qRaOo7NPS1ez0o2SnP2VFOkBn1u3+wNvhS1VVxhFEjWzxhdB+n8qp4N0MRPMscPP+Ob9P
XedYHKTdVjtndfeYwRZlB4Rhl0+IoGmzxHJINkzpfd7+sH93MJorTCHCwwNMZBKcI9db1zT6aPsG
MV4N47tq/qX60UaMXTusom0rQ3xNa3rJVZn6pgIhNY+gamZ0Y9Km57SOz6YUbHyXF4W269cW2ZKY
S6I4Q+NweX0Qg6ReAbnmZWp2Z4/DA3ojkYcWPZDPz3ZwP6n/UftTMXymeL+TRpY8VsD93/Ty3WzF
70foKJVOOyBh7nRfy5DnLiXx276z9jVBv/Dj+M/rug4Ci1khS0rn1XEG5VREr3wj+K/t9oWFZVFn
9MMGFBuvwFDRGWCdv9bmdOLjbGA118yIK5oJJgaLX01JxUMKV3ILOrocPif6fYoEseJsjeatHGuV
JJipCbCNjGMvwnzZMusTlgyoJGo4HOJYbQ9R1mY7m04ggt3BlqbBmj3FARoMFJk63/Is6HZoZn4n
ARHuyv1QvOUVh1D1dJBUZaOxv+IH6qUl8ecXASuAS1pLMijWihRWofbcbk19r13J5NfgbCj+Mve1
BJ5MSjJnk1xQ3H3qajd5NxzDXUIN2BMSQupmI/FVS5g4cmVPOMzFitpuUMpwxp7QK5p3ilsdy8/d
V/r13Y7iOdwAY7e/fZjWPhevacRZUbFjkHmR5zjWPAd9gfQsCqSuHn2LpfeRts9gxLhtZ8XXoS7+
x462yG7ERQotpkbLJekNFMAsoNxNeejMaOPsiofWIoBdGVr4O8rhDImqVFeiOQDh2j9pcr6r5vBY
qPXeyNV9Mxoba1tJajBJWUI8MUkaF58tbdNBUwXGUS3qnRn/zMoPiJ6Nyoewva/yJ2PzTK86yqXF
xV2t1k7iSFojHhX+MUl39XvhmMOBlpk7P3T/DZB47bSBO3QYlOaCAMBz7Zu1IiWBX2cEfGQLXCYO
Ps2Z8/O2k6weOKqVjIyIWSTGFK+NSE5tloyMdJ5sdcHXyMrNk9qb7adQTfxf8eT35wBdbW9q6E9k
lj+fxzmvPxVKbn022nIrdL6aHRLnkTk78TalZ/GKOaaKnMxgkHnwxs4lCADTon4b7sydkbmQDrt2
vUsfBcHpfzHRs3pgLmyLBPQiFkRDy1eWgQPH5+hXJlCtyany+lOFDE79CwKzr8lhs/kqPuLy8Bji
+1KZJMtc9mdqxt0sKQYsnht9jXKqY5S7OCmkO8tpc15zQfBrLpXuXdAz5IdWDzwYmeK7aRI0nwsr
6VwO19tgLOGd7GOkeWYwo3Of2CemXpNzxAj3na9JsG37rbrL83SkR6nbxJ4mfKwDtBNrQwu9aCDd
CApZPqN5et9bo+HVuZGUnlSq5s/Cl603vpwxIVeOSdx4rWIC2JcsP9nbnZ/dmU1ZnOR07AOXicGC
KqAaKa6uD9pu0Af7IU3M4Is+ZJnNsLA8PAVOIt+13cyyYocvu+HTG3u6RCTYnZpJjqTy5Jn9b04z
/BxgindbIwVcZqeHgRvM1fwWKjocbMrHLWGlV7wDwovJe6nqwV3JvxchvrWCzC9SfgB+vCseTWq1
44nx/Ai8T3qadva9dNa2TvLavWJQnWKqjH4vjatr982iKZfsmSpp/Eb7kL8x6Y5VdyhDH0gtTYah
InrBpRd/3Mqp1sLUpV1xPVwcm6KyCoT4nNbL4ge7+BimW+yZ6wYcZlzh6oQXfxGijDZh6jy3Wpi3
Hub4SzCEWw4jTvarQ2jCHcj8MmMvyxRcGedW8dWWxtTZPmq7+WS/MSnd/E0NsYkPFPfhLWuLOJPN
k5RnwpqMeLcA1+b32VmjrfgnDVnRLACOJUiPKOEsHDG3urCVagTyrOkxG06FGriB9bxx3NbX84+R
Ze4uW6Fa6gVGRBlF2VVUlv9HATQ6FJ9vG1v1hX8XtMytgzxD580wWi8wPiTm5IY8lW5bWCvn8dqD
SUHwXlDvWuQW+jhbQWPENFrganUO8UHy5sfu0Au07H3nBhsrEsfylTfQk7IEggra7oU5LSgin1c5
oxRSv4/ih6b60rfvZKdxpa3senXzmCOzIZdDy30Jy81KtJscjZVp/jHsv7fNhv6QuhqCLgwsQoFW
1m1hJA2CYa1x0OChKNsPTZ68rbTDzDxmoP6s0K7NpBFIHBhE+JHj/P2cfff7X+H0voweA61GEXvv
BBYa4j+0+dS0XyttZ0jqMZa3YB5r9z3Q7H+2Y3E4anLW2Sk1rgnlNEn/afXnTenQtTz1XxOwhF7H
RqUOWlpANO2E+s7fxTfzANX3/g98FnS3aHIq5E1LlCdlpHGmLtcC8nae/KPuaaf4KXowjvWj/0Pa
rCmuZfyEFAYhSBlfd3mkpNSYp+tB/0iMPShvq/69Gp7S8Vuafe6md7cXt+a1l8YWThX1GuSMEgck
aZSjM6n3MJ1svGvXziA3tWBxpcPJdMD1Z0oV5GRSuUR+Vf0Pp/FgopUx+GTDk9s6W8K/qyk3Qmqw
5CKSS+q3OPFOJlo/U8St/IBcVs0AcfQxvdcdKpligljaQBut7Z+tWyKdhvD01VtJ6f0Z7RE+VhJa
p7Ib33R9u7F/KyboZaoWZUXmlJlYud4/DW5rzQx9ut+t8qHuDZDOhjmfb/vBWmDGComN4GzhybJw
hGqsByAEYe+1B+fJOKSH5CE4Gjh5eJJPkKBv1IpWgplGFicoHl+AYIvwEGV90086pYEif9t0Bmy0
+d4vvhn2xvdZweWQ2QiJGpyPisCSrXuIeRvUKsN0IPjeOPchPLHcpbvmbbapz7z2oahLvVRMoTJ5
CeAXudqoks9PNblaZB7ytHIbeWtmdG3XBKeqxgCEgGYvXUG3h8lWi84LR/VoNdYuNnM3MKWDICTc
cIiVxAP6E0E/h0AXV+jCls2Ipgq4rfXCHihCqPIMj4/6mLhh072pkiPIt851Gv+bn+so7mwRMusr
74wr+2K3L3azMKasjdIQzE/g5OfcztujXUbFqY0qirJJ32RPxugod4AbBrcKa9m1jTT9UpaN9S4K
KvOu8NNuVypFe7YMSXmc+hzS40Qr32SMcrxrYYw6zHbUeXGj52epqWFOzUrnXAVIq8eN/Kswqgry
YqnTHxNIrZSQ7l9Il+YbmKDgLusG9TBDtuzatjwd/El17qd5cn5KRZd6dZBY507RmPJO8o1EYNWl
L7/MIsRJZTlk9BNJoO+Ck3UK9jy4jsMb/f6/eLavJO98BfwN2AE19OULulJ8LURXsfeke/NoHZqH
vHVf6nciLFjn4Mdtr1s7QtTBefFwY9DnWkShOs0ly6x4jfgTPV7JQY9oq3K3ZgLKY3ByMBegUStW
fOFX/egHg2QCJnKUwJXDn3X45fYaVjIfat//GlgcnLy3o6CXaR9bQT+5dpIfcMKPZqZt2NlayOKA
KE1Z0TQhYpd1/KDF4bnJtjgL1uLN5VIWnobcpZaUKW06fXZO9FZdQ1aekuaUKofbe7a1FvFDLj5K
mzpdB1le503ytz47mvaG4MXK3w86B8ApBFvUgZbPdxVhJDMK6LEnVXRSjPKs21t82muZB1kO4x5w
quHApsiDLtZQ2IVm1aPO3DSgI2BkHBfeuqWrm6d+L1j5t8pb4jAsHjdXBheHpTQ6c0gCYDODTvVD
f5bjt6H8NUnF//jeRhvz/K9ECKi7CCYemB6YeAK1tvDryFf0WR/5RlTwToobfRvfxz9NBijsHfOP
tet/qd32wQ/c8hmFGO+3HQSyB4YbDEqXr/m7B5tA1M01CtbtofNzLyzl3W0LK7t5ZWGxm/M8llYb
Ulayxu4urKiyg9g4TZV1kOvoQ2NX57TRN0L5Sqi4srnIgspJzsLChswpMpyz1Q93qYwKZqodby9t
5Rhfmnm5ai88U29yHS4+zFiT/R87dw4JAyllF5x7w3l329Ta5QTOT5Cfy6CQwSFfn4K+gN6YgYwW
5Ky8s4YBfVLrax+qrtYHp5kLd9fkZsWeWscsCT9SNN1Y7Fome/ULFnER2HWkR04lv4xMmV60Z6Do
ncAyiKG81Ou/bqx4JbZQnkGDA/YTzuMSy8AIRRojdywqNP2ufCuUD17kwmhJuqDlvOCwNfW45jbk
ZJC8gG8UpaHrPdaSIpkNXzS5jHdS7LizecimvzaWtXLzi5z5HyOLkMxoTmuUkt++LAtEA7y5rrQH
mXfM91nubgWz1c+GdDTJrdCOhxDielFx2UAjrpGoi9mzvn5yPoc7iR6QfsgOuvVEtrFx4NcCNhiE
fy0uTvwwM30WQ6zIrIP8azzPp96FyW1C0U4MIWxBhdY+GvhGHvQ6bWuA7NfrK0111EpTfLT4neR8
lRB0KHpl6xm39tUurSyc30+rhCmEumMi5W9aOPksBpVURPoglNkIymt9O4CZ/65p4YhDrNUN46IM
VhhueS4PMV075/v0dTiEp4x6ODqIb2+75dphu7S49Mpc6gJLHWjHJx+d8EmzNv7+1fh1aWDhhjx5
0g5uBkKy0jzWo4JSNf3rnFS7a3eWmd5TJD3YQ7Ob1IRRwnyj3rsWqgGhM76hg3HgmXftJcz2x10x
dVQRh2qnOf45qIx3g16fZmeTPmHNI6nCAgrkvQ/d7KIwo85F3DkDhQVRWpbchozYg8rAR0xoQL2y
fEa3OLHdrXraqlmOATzVzLYRYa6XaEqGZKijQCGUthfp83OhuFYwbWR8a1ZErsfoA/9ipvXaSoJ4
XR9UPJVrf96lmc908EeJ5OS2O641owTSANSmA66Y1VybaaM4aTWNJLw/9OHeOER3jqc+qR/+7jlM
nykG7LZC5QuWd5H48SATykhw1xmMlV4bHZNc6WfTbJlWqKa3WVyhwScrWbIfrYhR4dRR6mZXKJnv
u2iF5KVnolQqAYHSpvQuG0cHeVeNSJTkY3KvCqi31zdqfwjNfEhhIrHl+gCrpSohPtY5gWuEcXNC
oC46d5HS9Xf8c+1be0jahywI/x9pX9Zcp86s/YtUxSy4ZVqT55XY8b6hHDthFiDEIH79eXC+780y
psw5+72NU24DUqvV/QztfhqogwGgbH1u1L1LIqp6pYiGve0QcXIibrtxwqEM1nIlKBULHRiniX9V
srBdSBMPoTVQ9b61rB1XB8AN86SvZ7LnGEwVlWezrqTiGnEjryKSpT+1jJCQZ2Pi6SzNtwSk1jYg
OPZgDaizv8pSVDiHmLGdSYAfBvOHzrmbmIpLhr1DHzdWzlqmngUdUTdgs+Mu+vEjFqbW8MLB6aPt
nFeKhQPzG5dyqMAg4P9ZMh3F+0xr+U+0Rd4cu3as+h7RqCQ/FXJMifLz6wday8yXERY7QR1KnQPD
j258lnrmeBD5RoDV0wbWGBDpU4C0/KSUPLSxqg8EN/cETk+1Vx90P7+37rTObbjfJEhZkAoK/83N
AzIrM/QWDVB7CbYEjkgzQBNA+9Xm2RXVSwaMoGg3ipG12wf4zuj5A6UAIO7i7QEBWUWsQberw/3r
vrQL5mF0jp2bszyoRUpOFMStoWsgx/D1d3u/ty2zyWXoRT7uYMRAyhJXq3KID3VHw9KpfQGGZNm+
dV0aduzK7Od/0fzS0L1edsDLsAqyktIjsDpWc8WP8sG1+DGC916OoWGc4NiYGdrySde4V5o/DfUG
LiBe0d3qHJoC0S8te6YZ8wuHbRQlaxv48nEWyTFX0oRl3IANQqnd6Ia4Kmr1nijmMym2NHHXzpiL
UPZiAFVqUrCkQeXP2usy+scArSh6+PrrrAFYAV/B7ASmapBKMLSPaUIq3Cn5BGiUgPoC/HUS+AE/
o7Tz6twrQhI0vhbSF77jrnbGFccTM9Z9q1Se39liiXz4Ixa1a2kNrDdV/BHzpI2Ff7Qrt0lUW2GW
xWvktLLmyL1igthcfteXrdtopy7fU21vJQ9NtgV1m7fVVw+2SMJ21tqizqCeZpfJvZFOVxYdTpGj
nzrT2ieJslHdrSyYD+9xkYVB0am1dG5v1sOJVAfQCzflTNcK2PnyDQGuGa0CkunHBdOm5eB0IwrY
7MC/1WF0gPiiW31jx21e9erjXIRaZI6yyY3RIEiNsI8+Kkn7mNbUj4dhYwC2FWaxo9vaqhTZ44n0
HPezZJeiJImTrUv1St64fG/LJknbwotXzaCbWsms9jppHftx+tbClbdVym9f7+q1hY4uFlwSIfEA
PY3FE0HWIU0mG6fxrAULiXlowVoQIjQPX4dZOZKhqI8ROdil4M4ua5kExZpTqATgISuB8khXx17Z
jRsn11oJ/CHKYlHDKLVzBIE56R/7L3ZWr7K3OUnwIKtvCMg33X7awvluPdpilRucOF1SGqC5F5Du
Kx8ie+PdrfH4PjzWYnHXsi5opWXK/2t3xmgjoVLFV9oi96wt78uvtFgMI4tGQzYwYzYN1LVIsgWQ
7Hm5sYlW88JFmCVur5J1OvJ+gEG6lt72Zb2vrB9DeqN238s03mmM7czcM/qzomyNYNd21mXkxT2T
FToSX4VJIm4V0E1PwAXLoKOmeqp+EICCW2EeauwwGIfy6b/aAO8doIvGZ8eyKsoKRHYmajzqRkmD
PjONjavmWiPpcqm8t7YuwkSV1AmQohjI7djhHXNWBwDUtH4fsIAcnG5jba6uGCg7z6XwzLVYrhhu
jnVR4P5XaNhltHDBOb2JjHKj479ae4AziNqX4pL76YpiaLhDlzUceFkROq/FG3smT/kxCXOM0Gci
n+mN35VvcF/igfZD+hDb8rf0aNcOaA0jb4CqQHj6VH3LEs0eVSKF1dMjtX6q9RFqjifOHnizNexa
3yEXsRalVtx1pARpDGSFY7o3HShZ515TuXMGk+Zui/k/f6Rl6XH5ZIuaipdxn1POAFQ8ikO76/dD
CLLdbusFrucxXJtMoFZnxu4ijjLQ0U4rHc2CMIN8UXSAUYRb3xibdI/VVQki94zzhDvKsuOi5DBz
iAk6/5JM0T7WNXFUa4ZRLu3zjWS2mv3/hlqCIjU9LonVYAOw6lrE+YHY8UaE9T19EWKRtKA/rqWd
QMGBbW3vZkZkfB1fabdKaHpwC906ROdf92k1AB4/Y0lV3NIX55lw6kFYBb6S6fZ+9VAG/V5AH6F4
KI5bC299RVzEWpxswA9gQNPg7OySp7E9KeNN0hwtXYZm970Zx12XVX5ibqTi1eV+EXSRs4ZqjLUS
uHDPcV5BDAIiF5z/sFDz7tEu9KesV9Xj2EMkrUU5/l++3SXZw9ZLuxIZ3u7MDR5uWCj2syA+2Fz7
ZGPhrB52oPsoAAoCE7YEuFaUjb09ZL2nkQD7xOV25GvwRo9MO/z6cFvfb38jLeoux0qEUzTYb+YA
6gZsR/orgU7e10HWdhoQc8j9s9fqJ1SrHPqOGT2HwpX9ZmnnjlsbAdbWxWWAxWJsB95XeYcA2s4+
5keONPi/kZVb+ywg8CEHQmuQ4tN8vBXB4KHskwqfhfXNHVqJ17aZHuJRe4vjjm50VFYr4stgiy/D
pVmCjArOYBuA0pnULvkx6yT1YFSzR9uF2LSwXA2ouq+/1VqDjOrAISK2o8IJYZGzZJGZozpv7Oyg
eYmnyV1m7G2/RYughF8O7k8BfBq2GmTzF1qmrsuoi2NzytJeq9UUS8QMCpD8qX5QOse1o2Mx7gZt
6yHn8+pTODAx5iMGGtrLYqutuonlI5b9cOx9PfyjTJK+1yNiF/vqvxgIQafpb7x5h1wUdyKSjRYp
eLy5drXmzzgz4ycPUONrPmwtndX9ZmGVYqYAGrm92A4FUxgZ+Ww3h0xV7tkd8yugs91pF7+Bsumb
fbA5xVt9oxDfxPgCTOlPo5Kp7KmZdzo6nOfZcoeFcdARd+hcDDECtlOft1Be6wv1b8Tl+T20Q037
DhLW6nnuKJVBudPSHVp2eKty3zyRq61a1lhdpRchF3ujd2JbGSuBQy9Vq71eOFFQRI641sw24l6F
GebQ3tS6lzp3LQ1/1BrTXa2WJVrZY40ie2hzv6toFhgDb10NmMcgqxK0ac08409CTKWvxJBeqwwJ
bMyoJ37TDkpgUULwf9oGXqjjZJyVPPlVWYMDJTjtoVd0+ZYpjHudWTS7Dspxd9Tos4dkILzAbyb6
I+NQ43O7GLK/9hThXcXxuFc6NW9dA2LY1x1yXuZ3pV7l7lQAEu+3g1G0wdepZe2swZgQAk7QkIeI
9GKPq3E2tuWAA1RqRxsi45HwJ8f5FwcaQM4QOYT7MGD28zq92GkEzU+w81HV2S2Yd5y5Ehw5p6Ab
z7J2FCA5Anw8K7B9shQSlpF3mCXA5QooLQym3EE9zQ1r2Apu7eb5tSxzlQEA6ix8BWjcsqtf9Bbk
yoTEazvyA7/9U9N1h5fE5d5WG2F1U6HZAyExqEODt7tY4WRUan1K0Y3uX7uAVC5cV1SIXkGo9Ycg
wZ/hyBaoYS1dgUULuDiIpRCZW1R1ySB1Ho0qWB5Kct0NtuLXkSI2SoTVWtwAuB4MHuBeP7mfdVOi
Q9oQNcL4CtX7d/HZ7nXyYAwXxqHpf73UV6+Bc8N9ZhCAP7BsoEotMi2p4hpo7NJ9d41ppaseZ8tm
tkktWVuKyEnwvoCOqPoJLDWpkSnIgAObKvmt3QlXwaSTwCzamMaNuvSTqwwmgAAL/Y21OMcK3bKg
loBYyVXvx3sMFPz53plg2j+z8VNP4govPOJv3W3W1sh8UlMder5QFllsa9HTIucONHK4AdJ/D9mm
4tvXn2wtO0GxxEaXwsEIbYmHmsq2TFKlhWecZgaUMFfvskOW0Y11uPYgl2EWZV0eAxEVtZ300t6y
fO40qg/Ekv/1s6wu9ssoi5sg1EBKQ85RHD0wjrqf+YmfRJ5a+HRX+XJfbZWra4vwMuCi5LDKviTq
AFZ4DlWNiJyTqXPHPHahfrnxaPOXXqZD8FcUkCYxXsfl+mOCp2ixQ1oAp8isB5Hu3yWhsp/d6wwp
S0P9DsqiX0dcXRhQ5p3lNuEftzxRnCmDrJjKpWc294N1BzUKzyHJxnmyuiwugsw/vzi2DFhBQ1UD
b6sflWNTKo+WXh++fo7VT3QRYvHiGpkmoLU2cDmgdu4Kco/ZwYnw6NrYulRuPcxijY8gTdjcwcMo
Mqeuljsx+IxbIKuVz2LDW8CBIiSulsjoH9+YHvGBljg3PIvdGexBjrj+b1wTVvqGH0IsngMTYC2X
9oCes7CivQb3TM01u5wGNNNHN2qq9ipRo3irE7zSxvkQdrF5s7xkDtMgODCXtZlz1E8CF1ocHslV
Hm4Bqdb0HD5EW+xcpNVKHQqctzPydBadyvyZC3NNY9dR3mlOmq/s88nvfk5bvn8r93ZYkeIrUgtK
USjYPn7DUinzWpmFoosZDb4HV2ynB/Vuy6Fz9Tvi4IeODGBWn1TkGuh4UqIYwDMq57zSLD9O8lNd
pFdSF/uk39RxXln/eKy/8RZFlNGAwYgMjKtIl00/atD+b+JK9BuF4eoGuIiyKKc7hcDIusHqLMSu
LE/QbXStbuviulJ8Qi9XQfceg8bPbq4k1aNC69DBJPuZizAbHRTgwv9Bt259J6j94oMvkvts3gWL
BRVmXiBfflwQVZprYznmgJJRA/4dsbGbdAyybAd3cnbf9q0r4GenKYly15kl8wetKP9xKuVBI/In
qCs+AayfJeOvZkjusmYCXKwIhFmdc61t3d78BWOPXWONpQ+HutJroAHl9pLf6GPiCgWOy432oGYd
c63UftahqRU4NYXCSJvv7EHzBa3FvrOA4YymqwZYlkSXuyKP5DVqQOW6tkzmOhbpXNOYJhfi9y/d
GL2VXa0HcWznXgnmg28YhRUCg2T6uUYzD/jCykWe+27ntPKUKP2ZMZJ6ZRG9FYCzhfnIIf0NfJKU
jicHaXimlnehLXsjpBhhvqRNLfy8sR7ViGoQDI3P9UjUIJPWSz5G3NeN2Bc8ar9reXHNK1wkY4w7
K9odwGx39aI5U5mPrj2KGKphejhY0ej3hgBtbcRBHjX7vIOjWEZucEQFQ5qFCVGOZs+Cwqy+ydy8
Fkp2bZVK5alK9aQpAEh2g3KkdLgd43oPBuBVpdmPOSaspuQHzex2MTcm2GkBoSf7k416ATXQPacp
7oVDin6X+M21LnYTqp8MIz03vHxUCzN27Zpg8xb7pm6vploQt8qh1qE7QHc7I7nJGg036hbaZ0TX
J39qFX5vM5r/cGj/bYI+plvLUYJcgobqjtc088VkNF6axLpXEHStozjOdwpr4xs1jX91equ6VoQ7
EGFjANJs6Ta9BKTWAosPmA/dw21cPcaJ3MekPapJHrl93laByXmLRrj+U+2Lp7pQ7ivDvrYomoSQ
Zf5usDyHCot2BZS3eNTrGix82P251J582ihHS2sP2lhDzlC9jkyo2wBQgP+h/oQHyk8NH3vonTNW
S+ZZfLyHw3WgTuVwoKAqupo9Nm5SSVzajLIPkHaDvitPesKfrWZKA3y6yS0m4CXl2N71jJw5nzIf
NyZgsIipf0srPJEaWfa+GZN/eig5eH3Std4E5NVV2xEljLUmu+tlUvlCqxwgu/Q3Mxtrv60IvS7L
ie3Rqo72FcBovzC1MdwodmCUqNpha4hqNh5gnhHJB/w5x6RTfoFrdOrt7ifsHt5gbvyrdWIszx6+
7vnoXGvCCcDFeLL16syyifjKCMx0qjpnfeJBl6W/MF+5SgvzmAl+I0r9Z2/TJ0rkSe3VNoQV9UOm
oQ9CefegAfhZKNZVpTZ+kuoHmDKcUwnBKKXdpUnEXEPv7pXUuNbNZoIrSPMgEoJVqI1XBszCmWre
AYt81of022g4GQbCWRDlzlvttKcS9GoAPuqjk1q+0UM7QSq7nKCVaXfZjW3ATWVI8nOiN7dlxV9U
oVRubRpA1HMwWSC0Rr2ucMAwqfIrkCgfaJqzAGj/ByM1r8GANtyMVzvT7EFAL6cfQ6MzwDAL6ASR
5K7OW+qieq19dKKhb9sLGBlF1II9JYN0UGNPz/FQ3rQ6e8rMbHAH2hypYGehtP0+7hO4kGZoSA5T
BucpoCJth3E3K2EyHaPLEWSkCQqd7QdMMJmY9pFuErev9N+wzFM8CE0fm9Hirq4kPxpjOMMcPAD/
9dzEFfJ1Bu9obbwuLCRutauVJydVz1mkl+6A/hbukuVey+iv1ijA/uqqH0WiP9qJA4BmpstA0+r9
WA8habvBjQgSVq5yrOA0y7xWK695Ad4wZhe6qxTYgZgEudokT7VE7SI4nOsMqGgMcHSK2zATFgSb
60AQHTZvib5L02kMeNPcQeztRda96cFlp3fz1jiTKtdcjcaF21JaQ5sNeNTcrF7KiF5bTvdPpifI
G408UJH9xpcZAmDOLNfo8b5HMXEvsfIYr8YyQ9JXAUYsHgdsotaNBz2pXqLW9Ka886dOv4UGU6hS
XofwGUwC1civIM2KBCzvdKL+ypzuYdCIqyfOTQHgl6sl2j/dAPKkU7fwQyMoAEYFqEg9d0pgtLER
iVFbblz3aPVGUOwYhV0arpYa0OjVS6jpQW6urQZfRTId4b7O+sCJ8K+OlkHYys6f8Drht9i3t4Uj
7ytSv4pB1nDUsn7mBDeHwcKXMsaCBFOLKQSzyY0KPL5XS6N1ZWLcE7sEAKR9UEv+OlT0WOKu3nPj
SgNc3OWl+tYV7E1x0Cal4sEqFF8qzY8oz1+zHg3PVGIlmhy1YNLTX3rG21uDYX/myNi2fHWo3OWm
fLFaS4VhT3TEcSPcRCHnrst+WE4RYvKoBkLojV+hx7XjSm24TRQ/DULcFMS4Umn7albGT/Tjx0BR
tJc+JnXYj2nslql5F6Xkl63au9RiO6bmT1DuwLmo2ncADR+1dDpoKY32o9nmrlbl15oBCQqsisk1
kvJJIdNekPG+z8pdDtAqA+/D0Yor0xZvBVWqMItofc1qyo+8pPqPoXUatFDQZNzVJSvDSIzaixJl
aKqoIzllVZ+f0ByDN/ogX5hkcKuYbPPcd0b3qOl1dV1QWzlIkPzdQQzsFbWaPHZxBMOJGDDkoLeb
3zb86WF3QGvrYawn+cBMrbseYmntipoV5wLn8j6NDCBDm9a5IwMs1LpoYj9BcLaZ29b5LFqm88Id
0WqGeokJ4Vs7zvLe5WR05obx3A8SlnmnlCo61FER3/I2H49cbfoTkAO6b+OIV6CDNqi+IpQa1qG0
l3smihJlnUjdLEozvE1oqdu9fGwz86g40JWkI+jIRkANLHSGcwA+T6+pgi57V9JdXzm72khv4Z6J
UqtjidsoJcZiuV9M5EhytN7bWtxG/VDse03RjsXUHUgH9S3dqEuf1aV6JRXlGa2eMJkiz+pxoKHB
FHW1C12/QEj1fqgHP1bYM2XtqZ340WzVxhstiJPlDFNSbhQ3lh2lnt3ZQcqLxpd2dScUChXW8XeR
G9qVnja62wkbzVote4o0q/ZzLr4zpcsPkkLCrkx07cABC3flKJw9T2oVe59n3oQ9um+wE1xG0NOo
ynoKhox/K1VRPSqiL0+dUlVhE+VNYPe17XKlUa8Nc4QErWiYlw9afmQaWpB2VUHGUnQnwQE8sCCf
N6JN6JOpLYOmwEKd8nuYACU+78sYx8wUu+rIbykQGG7HRe7C8+yHoQHjJcHK7ZzWb4oEEEfOsUbk
rUHb2Kc9gzGsnje3U8MApJPQNjBfJtV8FmMMv7LKk0kb2rTJgz5qE3ca8tJTWTy501Q2p7Qrn6jJ
z6yqrrVySl1w+A+86IKxOtvc9pkp/WlU9hJHkYvNBanW2LF8x0lfemEIqGT8ymvs17I9O4NaBQ2z
dxIHMYnavTlot+iqhJXCQIs1CxfIBezoDMdmDPA/pjNjn7+w1uCYyHRvvWkhhaBNZqJpBqOMjuOM
JpU3TOJs1zWMriJTuoziuhWR9ndumt8p5P4sLTmB4P44ZfI7mZSwM8xvgzYlJxja4n7b63tVqt+g
KpaenDp+wxFKDxP0jbwitmPMVTXpF60GWkDSfC96qN7F8DkHYYXflmZS7yS4yh7SBjBMXaG6chDf
4zZ+SA0oXBY8YJEyuEoN0QkB3b6oHa4cFe5+jhU6EduBBnPVZ9prZGMARGLpcxqdE8u6x2DjBlC2
Pbqi+6xlzj5Wsh0f6WkwlR96KZQAQ6gawpbmc4xCEOw1aBiWWOoZBAbFuY+I39DIJTlxWR2HEdIY
ZLrdOOe4VWXJdduPJJBtdM+a9g2H7VUxxCEgUhQiu6j5k/hX5EgnIFzPcREZ7utxTpnVrukNgGY5
wBUMFiYGnZCweTj34dy2q18aok1u7eSoxJSHcqIn1Pi/IydjN2oFF/qe3Od14tsY0qAcZ6o7VLG+
s4kpXLM0G9fWxwIHvAM0ZoF3n/UacptChAugH3BUKK82bupr7dgP19pFn8MQOC4njjQ5dcrrALEk
r4DqiEur6XmAm31TWkGm555KVNXVeXoaUnD1TLYhl7PWlri8XC96jKKNIpPDE84bnWlvIqG3xNjo
lb734b+6wH/qyjVZppYAS/5RmkuD/qc4CRcgZYBeLbqp2L/W2jHQKzBnpjgQGYtemRgzltQZpjqy
zlxDfYv62hvLX9y6G2zb/7qBuvr+IGUDAZNZiXUpC8wbBeo1LQ4QLJAJp1aXbelEb0RYCgJD47MY
JMU6AUnhTqkp+cYyLX78rx5DX3SnnGawUT23E8wwGLburt4UmVtrGmE4+v9flL7o4uAeQwvAl5T3
Fv0MIpnp8++O7Ox63FuHP/zvhN6B1gizryxg3tZMcX3L6ZB/gYCACiGNxUJsJGRRE1UVYJIdGUhe
s0ggeh8TFGHCKoyZ+19HXHSLzUyDL0sSzzOxIWgf5kYqjpaH6lCFivg3BFjYmRjAr8A2eNbj/tgp
42wYZKVjAJ0azAdx01Xb9iSyDfTuWo/xMsqnlDH0fQaPPcgFvpo2mh4RxAE7ayM/rnb9Lp5l8a1w
1SJwVgUaJ69fHda72rBX+J7DafxfrPyLOIsvxDmx0igCfLDMz30WjtWvr3//2tQXH8WGojcw1RrG
vx8/CvQUuwItJJBi4eRePTB4vqQHZL7jNhdzbVL/IdZik0V1LSq4C8yk4VHCt7rblZ7jGef0gLYP
iHXuNrVq/Tv9fbzFmpNaUhTOiNUw2YqGC0sJb1VhQVF86MTR6aTc+F7rmxjcVpC8QWP/ZEeYFFYy
4E7fe91xCufuc+/KO8wIvBKy71sQptW1fhFsMQiZIFyoS1IhvSuoGWSpYxIMBsqos43lvprlYVQF
tQ8ThmZLMmhqk6610RX0lBwVifFtUL5/vQ7XApiqArFEYMOBMV4AKkxlsphZwL6xNbvfqj7eGXb1
L+bYUJb8T4zlUZWTykwdmmMIS8rxEXI/4GvrBZNbWowbz7I8rWLSNBAWJlCHsJEYkgen2EhxK7Z9
YAYAbAtTnFmlbPm2islB43Iy2/cBWGu5f6bl1QCREj1IfQf5m3v/iveGMmJ2zkVoQB8XuYLGitPU
HN1Htfhu2Y+pc1C0LVeQlSUNdWG0IKBciIJlKYfiTDlNpwQxqF24BjoWlj6FOfu/D5ah7wUnYEi9
4FUuJ7EwYal0a4QlGpE3sXIEI2GXW85uIhv16xr6xAEQCp4C7walS8fhsYQVDDr5kNv/B27poe5j
XnCHyuIQHRq/0aDNU/rSjYLmNNx/vaPWMhFCU2pCUQ6o2CVbhvZG3mTzHKwKZsAo88e9dmfAmgfc
HN/aetC17wYpbXDFIZkHaNT880s0QE9oCZ3CObfzw3QrfPgdwjwvCvWHLlQfAUG/3tKDWDtPoJrz
N+bicCwLM2rQhfxTuRteHjD+BHZw5qGV7dlhejsLX2zxJeecurguOKAkO4oDsBlUexble6PZgz31
UCrp1d9FMv1WtYD1li9qE5KMzFfVjc2+coJ9iLfI8SZhymATgRotbU5myq6zejTcXGlvWmsLLbq+
XLG1keYBqfvEnOSwadNUWHtgji8OQFYOcPk+FKd0N6+bd2Wb5+Roh9AJCjeN6uej+NOLvYi9+Jq0
zuBf3WOrzHzKLHMbw53vYTNIRj5B9vl/ofK4FXLxLW2uSjT7xKwo2b7U4bh/hf6FX99wyFdtF/hr
WwQXDOQ0ZE8cpYv0aVR2IbOiQX1fNDDYE2kidpQmGLyMTfK6sfvXHg3jpxkRqSC/WYtgkTlRWTtg
eM9vc8ZDFsZhxJ7wZvv6eqeZ//wL1i2cZ/5GXFR3rB8c0Zlo18g4cyfMipphy7N1NaeZGoR6cXuG
Q7y2+GBEqzFT5fKvuV7m89PsdIf70abG8fzLlgvyMthi5xnmoOp1j2Bq/OBMoTliTSZ3TfISl1ts
kJWSAdqCf59rUf4oOe+p4Hh3Y8F2ReJ4Mf/29YJYiwBPWEgZwnAXVdAiP49DJc0ixuIb6sdaOavj
FmPmU55C7Ya0gWMbh+rsB/vxAKgs2UGIFgiqmN01gLiJA2OnmP78+jE+7aFFlMWy7otI0/q+bb26
au6iwfJ02qBRXD58HeZTkl+EWazlAqa3EbHb0bPlnmaUvpFmsm8aR613DTG07y2p472hFvEWeGXr
Lc7b+uIYtWCm11ca3iKp7wsMp2YX3/lSHh+s+KF0XpTXMfjfmcWvvVm4jFuQNcMZ/snJD53cziGO
GKHEgnY89xktw57/8/V7/YSemhW9Tag3UeAPzU9WaVFM4exSzRh0tXSh2uRxy/FEdZzqx7a67lh+
VUw/vg75ub+3iDnvjItXqlmT1SZDC8LpvQAAuN0JIBJczFSO2T6/LTygRjYiftpr7xFNy9BBP9XB
vfoYUYLnJ0ZK37PU79kq1vpWuBBiND12lO556xb4vrU+JCrEA3QLSGAc20AbL7JH09dJY81cMgxN
ut/W5JU3CVo5FNgNYJxrSCvZT0ZoqP4YzF7e2wfpytoBUw6WNLoNXt6nS68uW3AbJpiP2DOOOx5c
bp0hkeV//V7ftdiXzwk8PJgSVAUqbikdZRFuNBUEqHGmgZrqtW5xABQGE3uWBhgDJWj3W/4sDhMf
tNAxXIIKAs7ioK2AjQZCERhh9Ig5+rYyGT7oV3/YonTRRVWAlwu7JDs2j5hdYYAgDpaTeF+/gLV1
Bc19sN8tC0fg8v6VwuOClHxmHUDH1JFBpU4bEVY3y2WIReJTokiSWEWINhj9xsGcHpL4JBiPWliX
e7zQJNjCyX8+1LF8L2Mucp7Mk1jmEgokfRjtmC9/ZT55oAG6kP7Y/ctv9fclLtLBLHWSW1MvZ3jN
Edii50nIZ9NuNyCxW99qcd52ua4M44iHsrRTAvva1N7yEl05o1QwT8Bbg9KJBkvZj1kmTXoMyEe0
i3nW2WGJrueVZTTpNaYwbglYpZJ301XrCOfl61W4+r3gaAQULDzFbezHj4EdbeppoiOhCv+PqoWO
2RrEdsgO/bvvW+Y8n1mlWB6wUUJXHAcGMImL5yRRPRbqhHAzEbGEC7bMApF56fcUffHYQ8J5JuQQ
bT3l2uu9DLvY030z1mNrYnQyg/YnH7AgYx8dIFZ3q3qx139HewV3BKg04Yqykeg+FZ6LJ15Uuc0w
GkMWA/zbxDLeAa1mB5HoMui9pDC04Wr+PCWjCL/+rGs5HD15C1UckvgnEq2ZwhMlgogS4Ji9WyrF
lSIwn7W2VFG2wiwSTEQLNqvLQMLAvrWTo1HeRluW8GtFBqyPwOlEJQqc2eI4zISJ2iXCl2NX8T4/
ir0Oc2pctQ5fv7C1HX4R5l1u4KKuoDE3uQoat0dG1Y10IKmc568jfG7OYyGA3GMBXQwYOBR7P+60
sktaVeoYrpHONI8caP6b3haFV5iA/8QZJyelre/LKI2+pYLD2aNyjOtGxrBF+vovmQMtDzi05WA8
C0YJRN4Xe5A7wF8NDQZwEqId6p6fRIBZ/aYk0NorBTtiTi6arQDFvXjezLDiEQIaHinZnSnt2hM9
nDe+fpbP9AG8VXA6wYNEN3P2hP0YRXegokEnjDxUsYOAbxu775r1J0139ZvpJr1SXrmNIV/pp5uk
sJXlj2serv8Avs4jgsUTVrweTXSfcXxDiIg3QI+MMAjq1HT39UOu3COQoAFHh04fuG90ESdy1Cii
s04Ua6478toDPgINe1c35EbFsPLJNIjxoCCBlK4NnfyPLzMldY7ScMK1r8uOVl3X8J9nW2XJWhAU
uPNsAG15fLePQSxiaQLCP7ibdMluwHvzxzjb4seuJHywLf4TxFpcYHnN4rRoUPpI2ITaTbHDu32s
CA/tybyahLWfKnWjSFg7SjGX1/DyoFMGP6XF2+OsTdC5FdAEjoNUO1pHFgJK4uftjzGo/DTcmviu
LT809rDstfk9Lm8mBKMd0Rrp4HX8ATSDhj7y8fD1ytsKsUjwWTNOg+GACtQK3a1afgKyylWnbqMt
urYkkN5nfSZki09tWAkyc9z0QJJi2Oa2FgA+56+fYz0AOiWWCh8lSHV8XHMNbHJNqNjBQ5XEz/3I
fPDotz7/vKQWaRX84XcvKGQFiLJ/jJF1hlIwG7f9WjNBZ9DYntgAzrdWkboQXv5e6uWvsSNXnWoH
tpPuv37CtWIfl3FYuMHnBkLOy0LOLkoCsAYf3yurWeKBDW+gXBruLJxe70rtuz5s5KW1I202cJoX
H1yw0Mb7+Mi6oKNRxSqQiJrmZtZDZR5NEZQ1KBvsMIGkk94RXl6JJAo2nnZeeMuXjds4zFBm6wCw
Ij9GJglt7VTiaeH/i0FMFrbxsTjJEDFDkgX18C8yI9RjkHwxEvlsCw/RibyBxA8oXP/D2ZktR4qr
W/iJiGAebpkz05me7bJvCLuqLCFAIIGYnv4squOc7cryqdx7R/RFR7fDMiDpn7+FTqqINTXNAL8X
F1b5U57E0k2wvg1AjlHp+SPZQId5WFS5qsi5B8r21KU0dtBofuQxSUg2fWOnFVH/eCyKyNldkjP7
6rB/XvzssEuM/CAg18Husz782Xp2ZPCOkZi/f7ntdv/jw316Quv3D2ewatZsD8QwM9soHWOuUrG7
LNv+1f2PV4iFcA+7ALWfLWPWnbM6LUrQqD9WkIokQ0IMqX0bJyTO53LQ7vAJmgSTjs3t35/wq7vm
89JnscY8QqDZbZGSVTWFLJzlhU7Pn/6+xpe25vMiZ/sfyUpmWAP6IbUcyexfc3HVAAmbKebJlHeX
BiUvPdP2uj+5xzMqAa7XTyoi9fegO7TFBQPw5db79LnOfIJA6SWU+/D7J+1mYk9qvr+YrfzKU9yM
pLXxh7fQ6MwGeIS4Y1OjTPxPayAE2qExdGuj8XvXp7MM0ZcVazt3DSWUji7Y0S93/ae1z45WRxp7
tFyU4gL9u5ievbkIkfsJLVFHvfDj1n2l3qWR7q8yib898PlRq5GJsXo8sHnrfa/u6hd506B4fGjg
lJhp+d2+sp6GMtKyTVjjv+kQ2i6zTw99ZhC1yltpHaAG6N3PsQvQc99GGpILKtZjRZFAXXLrwnv+
2gp+WvPs3JedPQUGxzNvs8vjPdnTjwDFckB5OChA3o+e/ueR9m8PeXbapQGPAvBwRNo2hmZWcQdF
q7gL1guXyp/l8bOXeXbgfWjz1Kb/q6BaZNXByOcwSLpDudsSNVT8G8z4S3v27Mxz8L+4kniVdDde
oRHpiDbv0+Wb+v95MjB5ABBBEf48iqIY2KjNHknQyYuKR3OPHHsC3tcUYrYD83folrxcvf1yUcwu
o/QDR32b/v79QvPKghrMxIEkTxNaQ1XWPjbQvGCnX4gZNN1cIrJ8dcN9XvDsbZq9NDQd/mAUFHt/
7nDJtEdHtHcX7MK23c7N6+dlto/66aK2awyKGS6K4BPmNuzE+L64h61dBL3mEeMHhyGTDW2g7bxf
Cke+shH/Wto7VzJu5aAPgkDZANnL0EAGRb8ka/Glv7nBAkCXRMsUSDq/P93KBWZTqQnpUKiw21Co
wpjnjoFDdLk96lese/4mkbZAagGZSuSdznaIZlWDPzcYeHDQS7mBqqLuCpNPV3CtIenED9Vei8iV
+iXYIHhYf/hhc4NBpMS5pEL95aUG+Cl4eOCObCTb3x/b8DpuKA1nf8ncjBz6DKNvd2SHUe5Uz/tD
cIF1/NWH/LzcmbGqBmxW85fdaJ64C/ez0y75uV9t089LnJkm3WyIZ29P1CfNyc22Hm0BzZ7lZWsR
2XgP9gGDEZdW3X7rH5/003s8M0iN6ctV3+7QrSFm6dCRre/s6wXqXDIzDUCOLxXzLj3mmTWa+aTP
k4KXBmGZjQSGEd2uNh81QdeowCzp3w//tiP/9nhnpqhZ2wZct82JwmzxaAwhaMqxwF7VgSzS3f9U
9g8G6fMnPDsfkpBgRTYTSF7FI6AISshMYYzmP3+kALlDZEy3s3huGzhGgFpo9GJwRYoQzQ4F45hE
O4FSELbBmv19sa/2PQrZ0MbZyhN/1CZsLtkwQioX0iivHX8SZvL33/+l0/55gbMPxGTlsnHFAjKe
YyOu4yK2dyo10yEj6aX2r0tPc/Z9fEWq1V/QLC1J7WWawohuiam/Cx/o0ipnZs0lowjsGY8UjE8g
74UWxl7//ta+MpyfX9qZRZuQyQNNcFvBmuOpWG96F0OIbvXz78tc+jjnFQAlgrnFTaci//EfgOSY
G3dbjZlEXXapKPTVxYB8EwALmBtCnf3s/uvN1tU89GFHSsN8MeReNADsA5EZS2vEVifWC/HV//N0
/1pw+46f/AJA2ogFDgji4cRKacSv59xLtj5AKK0AEfDf7fR/Lbd91E/LBS5rUHfGuW0/iAsB+38Q
bRrLt6u2iLz/wmJ9fp1nB0sZai2GHv2qc78z5iVEl8+FfW5+ZTs+L3F2nAafA4+Fshqk5RFwx8G9
Dc5B3Ec0NXc0RW0dIUado2f/BgDZUOyatD5qFx7zyxD28x9xdtpUo1Wl2vpy7UxpSZlvao9wgTSw
XKdYhujptMMWwo8oKl2wnV8FA2Ay6tCg9wDAO299tgFY49SBv/xLNzcf8nVPc7oX+d9P4ZfXCbqA
0bOKqSn88/u+wTkAW8cO0I/royAcQLNdtReW+NL13zqN/3eNs80ykTIwtABrwEWWuyrRXMjd/RNo
MB/9WP9Ot+iXLtznRc+2z0Rl3dICi1ZPWyyM0V4eytxH+RlyX0DKXJQi/RNlBPuMiMpEqXHjXp93
FDBdKzHVhCtma/74ZWx2XA+3Qy8idg1jgIhgPUEBAQVw4CJedZDSMtTfUa+I/rv74NMfc/bOXbLM
XVHjjxlSyFYnZP8ddITd9q7/jbzDV4n4z09+9q55PaxK9VgMUI5ovrLyTeqJ5pfFAr68xT891dlx
xDCvlDPEPKOypaFm3gxsT+zHTr3//VBsf++5XxdsfZgoL1hQjj57HsdSdtkPhYpaW7gCOnGMv1bF
yjIAd0s3ags3+DFaLblw5Lez9sey6HvbmpshMHteUNAcRYum2Z5uBODAgP8KWfD/vJUVEQ1k8AJk
arHUHzKQGkp/Peqb2KbFPQenTFzIN3+VUscCqJ46Hvrd0er/+5VCOtMgneND8duHsImdrAeU5aLy
WP+Kidf9Uoby5GXYi5iSuxQTf/EOf1v8LHILRD1YvY/FTdXVcadhQB6qBVPK3OHl75vkl39y9rmw
FMRFXOgKQvPxbDPOQRvMUvf+CW6mRwoV22pH8/b+kjjAF6bgt4XOHDKO5uBSBJhXIqdhV+47tA+A
DXi4NBDyp3DLr53xfw907pD1vCg6kEl6BODdVbcjh5lcLU88Fhk5jugZzhFDhX7e+4BwXW+mF7fY
Ra64/8Xh+/y055XD2pbTMjRYz/cmfwadogKfowOHLaory9g5dds+lr50T2xaVLErLPlToacqQdPC
AIFpYZImNAEquAMNznBCutCqCXXwtEHYwMjUM+q7RRciLqAiCQBaTuVaAMaBlixIaXUAO4xGt8bA
n8io0lcjlYqRhNvySa26AwakwVPdc/sHk9ptWOpjAGByK0aRuVy8UKckIAQtj/2KydaReUcdBJYD
ayYonFoaQBuT7k9Ho22+VU3wYkC5Ny1m0sZtJbxwGXsvVwCKRbqpdlUBLfSxU0Oiz/KnZUotsjRX
u9dARnmlDcgJJR9kygkQFeVSVUvUzh6maG2bn6C+0Ma4xmhK/Fo2gMvRMekoelrxPrx9b3eo0VS+
YYEB5mt1WHdWswd5L8irSTUg1jPL/YZZMjPkTkvvUBZEB+PWmspbhong3nL6+46V0xxKttZPtnJR
W5KGfKOYZDIvuIJf+dK/bQnz9xvFV5D+NTocajuDL/2dQSXMj5HaB9m2QY/uJX/lC8/zt+W2///J
l24ci3bWtpyMN8lEldXXZYYqc7js6lsQay5c+1+4YL8tdxYpTLNpNpxjuRo8un4RJ3SAXHqk7Q39
5a46d/OQ+TH9imGNGYPDm9J8mYEQguLVlvoBSuzC1fjncgZkFlAoRmiPlK979kiQF8EYZGBBBuca
uLDYyMdDFTnoIxuPlxOHX7h6hg+L6QdoZ9j6q86+V+EStxQaEoczOmCn46bJzg8zsBD4ZFslXrez
vz/fnxcyMhboIDAxRuPisJ9dyHY5E6dTKEEMNakj3ateG0BtQiBLOFg147PtN5lCEyIAa9YFIPef
m+W3pb0z42qZtY3iJsNlOItYL+bngsu3vz/dl+8TRx+NTy7ks/7oZZzqxZRCK5FoshOn39t7kJlS
L5pI4jRZcLvEl0VITPsL9xnMSxT8IRiDer9/3qWkWmX2S+CKiECLNSTQ4W7CteyBjhKeGWuEzwAe
NpgtW0srH+VQREULgY2QgoUYWmC9xOjtjMgw8lRIzH7UZGb71Wg/ZBmcAtW/GbV81AeXQyMUqVzJ
XtoGzCbAcOGoBCfl1UuE6b1+38I1C1tePWDXpRqtAKVZg5vCGMxw5UHsbLgjz4Dk8gwsFKnQa1LB
JkzqHuCjU03KH2IoAK0r0qAmJNOaYgrbQSJGnlpQFcXsh7M5ojtOtOhdQ7WHaxh0rkot1bsumkS1
r40yaQsrMQZoC9SC/eR+s1uW+oeySeRRkq5cz9uZ77QRN3K9kfVaX2W8KmnO5uYKrDA/BI/Njsja
h2jqgDnjPUjGrvaBYp0R9TYubs7sKvSa8ZsMKAsVxY/SDqohcmRhYPsHV1sT4lXX6C52IlSib+yi
YpDu7afMVeLOMAnq7M5q4D0YCG4gORwyDLFFtmYeXHd5ZTPgRnLU2EFvIETcjJLEBbNkXNVoVNE2
iJe5SppSXmKIF6SwvTYxJ2rESGDIpj4sGmHDDUbQaAQ1wm5MAldhbVOW+EXjJLh5QGUxtR/E8YBq
NLW3caXvHlCavj7eLUt1XLiLrvjZ43CoJUl6pE9DQykkYtCskHChW9FKKdCnAXQTHYAD08YzjHAQ
zce81rdNb7C4tqoXux0AwgAHCQ29PWZEqvbRB4Qu1XgjwTTrAVonbxgi4ZHwkGMu9RXU1BG7siuH
Hy3nby2lMpl0p70yFCmhBm1YuVdrTtJaFYMTEkR9w8ccsQUNZ86v7IayyCPrYzB/zO78ohXF3tI5
OO4FvW4nmO6+HWJoG8R6/6Oa9QSjmOnsrJnrzpm5PFSTducWRdy5w4nR4YqYecnEdTey69E3b0EQ
u4NwexgI+0aaG4mp0j6I2Xo7dMAHYWMKI6Qujh/pxE+ActFS1TYfTjAkpcHdXdc7zS2QqW4yuxqL
hDA/XGgZAh495paA8wIaJeQZNavAtFwRDpCKjxa/sOPGVzweUfgB4AkNW1otX2WFb8rk8NR67r5a
65fBn9KiRyGrlvPe83laC6lCXXlJ7eK/lrRVIR0QN8tKhItR/mjmvo4t3ydZN7j3k82ydm4DHBeH
plOFb9aawa2sUCOSGLxONU0v45Fy49EuRB8T6JF8K9agjppy5mm/SIrJZKQKato+zsrMndpxIrdr
h3SigQWmG7qDSONE9YSCOkbH014nd3Xl3Ve9f+AOiLoA2sVd5+WYFgMv7tHnci9W+BCjcecFDtrQ
OxSyKmIBPiV1GloBnESnRUIC5d/Xql0wOLIsbmT7tE5kDzaZBGkh7If2DVpkEK9XejIvWjTW+EC6
xzPSaQcMW0a9oQONV4Ryna+9VQsirizorSzOdHIQk0W2Dq6yRpkMzcmtIo29GPWMRBYQj6E2Bsjv
t8s9g0he2BulHnYmAUFHqWfX7wNccW42Me2ZLWYDFmf3EyO4V42pj6E7m6d5mvcgfx0tiEFMAfaO
fgNHOAao7Sj6t0o4dbRwrQiNgVHYzPHQl9pOd5afMsDnBN7sO1RI7kZlQsYOA3ahYAE0qN5Kqw69
wU6G/nkE3zBYzXc2jY8OUzvDa/OJzDTFLXa3dtAeWLXithjqu67oP4RfXq81yQxKDzOIbJPt3+ig
oJrOlNStkwmoIeA3vTdgD6LIf4/ByzaxMMocBQMDfFr2Okw3AyG6ZGY4dO11s4DcZ9Iidy1yDLTu
Hno9qV3ryWSQXDfrKpJoIF/q4FaTHfKv3I59ya+n5XUqMXrgBqV3PTLdjjzTO4qAdCG2Hxh8QK8O
/Xd8z8yZuiOxESYs1fDkFVU2rt6bo8yd3lgism1sNx13FeRY0xEMPm5QYIO111WHl1WVUxD7Ynay
QS+OJtUf2exdtWV377r03kM75GCofTsaKWQxM6/2ylSfMMMDRqoWB4U6zdxNOnc0IbLBxK6lSx2v
BS0BoVxPYine4J/eNwbw2xAmCj08Yjg1HXq/6ewlWm0v12AadzHiNie2LfS59Oy9JyCy2XqZa0J/
r+w2CJkBKiVxOdCk/vI2Lq3Mhs5qQ6+kNt6CaaWo0J2mok0d3BS5o4uHgldpoErA9iaKW24E18kt
ILPseWjjgaCSzTaVHNxeK2t/UGd4l2pEVDeVIkc+HPeD3kQL82OT+EetH5NpDSAVGDihnHwDqsbU
jIi20J0z8dOgATrKsesjnxVguNMu7mokSLxa51E3Ej8Sun8YC3dJ+LpCEmJpTSAsy8zVxjKko5lI
Kvd9N0I3e1x4FLDp2jQ29qJUcaAZd3ph7gTppnABgdvyej3WdaSPhVx2ATCtcV8DucR4DlqgGwP0
FEKhOR+D4cUpBhEC1pcWYDYvjoTd7YQeLfB4mV7hzy1vqKWLSPQWvABAIm/gx+zp2JahBQHFlBsT
uRGFSeLF1ttknvkbNSyS1bXQs6JwHwSzo7Zyc9IE2WipV7uxHgqPHBcFOP9A47oE37XCFWHMw96f
Vi/sJ/e4WuONFN2R9c2OYfI2ETJAnbzyy8eGK1CLZ93JJaRyDmyt9Ji2kxZzNO8cidPricOqOvWr
uc55Uz8NDF0Sms/tG65XbQxg9tGwGYnIFqd2jiEPbGJutIyUPTaM6rAqTAtLZpkRyJVZH6DsRvEl
r5DMflu5uS9d0CTasn0eOZzyFeZ8MSq4keU6Zn3vtwdnGkw4Upq/L0wrh3rPbdejGQ3jdAe4qEAD
lgonSaJYszxOxUjDkYJdyyYwVH2M1RWzE1FH3mLbPpdkbsOW6T8ZN/qj8roDD/xTabbmVdl4Hyax
EDpqwxAuSshk8cChd2tlJARNc+FoLj8Xj1yZZKsfW+qxKzS0x6z2C6Dw+g/gYVU6z1oQEmKLsDV8
QKdpS2HDJieVBWIPVlCnjYLJmR3sPD5+UPgMx3ZV7FatljiIAZ1umhto77ZfVTeGISR2QwUA6mQG
KziWo5YPDmExjt1ggxEozQOnkjxZypuzQInl0OteATNZ1XuuDZj7NaTb7QujWoCE9Sv7tiuqFySO
6qsSuqq5w0cs04t3KT3AhbsJIN8JV8LEa/SBa5YAh14zikjvAI0LvdrUn3untXaB38ubgVI3b7qA
ZRpO970oZq0MkXpoY7fCtaRsMe4gBKJwaVp25OuCtZG3ek7OitU1YXvU9GJVfXGcXR8Xn25LN6Rs
0nadU7hhw8vlwOcK05FK6KFTaFNCBq7frQ3A1tL33+HisGSZZ3lqZl2BvT9Tjkuyq0DzN/Tufl3A
NIYAAVjP/YJeRuRs7Ftm4nc7pqyOOl1pHlQjhDTK+sekZpgG1wI8OATOtUcueWYg8+gKrFG0zVd4
fdZH2QkwL7lz43r8EQqht7Ys3017yRd8TdCkxyUMZPCgl+oGe+Jxan0f2rXDnBrC2bG6yR0veBDw
84qq7iBdAjmCRWNFCKVRgiucHkEVTmnb5LUHgR7mdCQZeJE55frBXXVEzLNj1XJnuP13czZ+mrY/
JOYEUu9QXJESgO3J70CdJ6fC1fqwbJQZIoIAxJld+7V4qiVvw8WrP8g4X6EyDQetbVdEOvoVq6dT
L9s+1r0aaFmrwweR1reejwR2Dpo0ZH3wFvicVcUPqxUEdx03j8SniDdb9riO4oTACD9rLjAdFW1i
yFbQuHGh3mAjrCs9sPkneM16RyFz0/+yJgrtuD2B1sPo3XdqBoF/8RJfg+gCjPepAt86XEozbtY5
qwmA2FPQPIN4f83aBr4osnUA8TwtiFlSDdN++YQW/4S4wd7stSlsLBMo+O69artUUDR1EuvGh0Mc
Soc+oeB0yyyN7fp15hBjR8aULM+aL8Dh1sG4g0aXPI2W9HN4DGC1ywrSmhJbZ1qWNusKRnB/ST3n
AQqL+nyjNj2WAE1lPfxsYk43dQ3OO1CwcIaMIa2clT3guADvXs6I8ZruDbhPzJJOeFtSBW+inuuM
Uui4ydk3ssVpgS8pR/LM+/olUB079JTN0TAxPLhaELDUuDXlyK864PoxwCquRWPMcdC2+k7TWjfm
GDWOMU/r7CAb/SYGS8J+Ccg+zpqeIAK6UfUApWNFUXhqWeybPYvaZbIj28GGnDFXi9icZX4htZBK
FI2V6/5YDO2aNu7rBCd+0qp7U3SZFohcreJ9wayqwt3klewHoLE6ZCw0OHAN+eHK1YTV8orrxlv1
XTmp3HaG3QoQcM27XPbetelhGa6Zt07lEqQ72fUKPDv0GK+9oM7JqoODu16hdvWj1hEar6jtFMpT
h7b0wENajXrXV/i3IKDA+9J5OrC5fkdQ14ZrEbS53qO9yJJddQ/VsDbpDHmrKnwN4VvouoU+wIE2
/vSEBKpKrEAVcQ9RKbwv9nMZ8RPzwOYcVGr7mo9Wn7nMlhjecLt3U8JWWAKuZ0O6N3tw3sD0ygME
rjqpfoy8ePDJFCtPvklfIpAss6BEeDMHeU/RY9U5V4Ov9i5zZWTL5oEtNGkpsscSShGGDlWTanUt
XFfjhHBYe7FKp4p60gJ6YPfXViPeZ7gXicUNbTcLZgBM3dTXhVq7A0jqyBKQFeBszZIJKdYeIyej
jcNYBdfUZ+LWWYSWdWSYT2vgkWddtmsy4rqM3alJtgwN9ZpkRVumP5R7EHJzy6YnOnbBy7iaTeZW
iCW6vvZjuTRG3hiUvVLV8ETA9CfaqplHMZTuDhBvj4Zw5qf3yZrktTWa5KPATDcNm0kyxJAjZuAl
AOxkGbvc02U2OuMrtFVOM7xSSFwgqrGZxBQNXVI5FWCg9wOibaCSNOJqYUf6ISv1oToQwKDj2i9S
TL+9u8I5cb1HamwFv5lyLzJae1dum4YruDbSQfwwyYdOrs8GRCh9qHs1bDgs8J68toz70suKzkyd
cvwGvTl4xRWH7iL35nCRbTw6nIFt30Tgzw9xqfPpyvJUE8IJRjaHVVd267RQmXD1tIJqTCiRlfjh
+9qRIIDUygUuL32RmvkSBMjpBPYTWAffMcxLYk3Hw0Z+tc6HroKKad/FteLXpTnfmpg49IWNvMPq
mCfoCAjIaozPfgsqxKIPHjL/hg8pBwoShqGPqc5o3PmauV/YkpnCuupc8WjY6CQENdvAs4SeGr8Z
uCpys9IA+VzdqNPqZILfMY7ffaP7AQ5zHbpNie5Og57KFoFoh0N3vd3sMWY/S3zF8R7iHz2Kyeqt
1YMd78tMK+WUCaI5oWM3oYvZU4QbMnZWfgWh8Bw175vJJRBf3/fqGpi9voT3SIIrFCvhsiJdhG62
sQjtJkcMGZhij7hH4tWj2xRMlxBSRBHOXThORdjR97I1j5o27afKSVDFAYTgahI/1Qhf1nBiuk5w
hJ6qeSftk87uO/qCDImvrLQGKXyL+rQBYg7PwZQS2mSYUIkoOn/G8i1YvrfyqnbuGphjC/o2GgyY
r0eOQSNJr3w4uo6BoSNWpaWJzQFJnY6WbxVm5Vf/1bZevGJ8NHE91M6Hr94s56pDaG8t0IGhdzbU
6kb/HeDOBNMISdWYEaReQ+I7Ibd+ls7DaMiEFdlInNBvHqUO74ogJrgJrBuI1cqle3UJT2XtQzHu
UGAyCjdiEjD2YFEXlTWvPiGQO0lX5k5bYNOqlEABMCjaXDoVVBtYyBsohthINjBw2kHZbhz0kcF5
1dWuQd50goZK7b+0bnmoW7lfVY8Lew90IdQdwCd24YQHGCpeGHzY57GETsXoAA4+FRGDhxGNEyrH
gF2mLg/abOydMcInRuhroraBmNWHj273/gvsJfRdFIeiE6xRYxR26FItsmeym6vNkjse8llSlGG1
dKjsrIt1y5EEimezXXIMzPrI2LI+nrWBJmWgNzJaW3sFFmWJWxQSE1kzFdp16ewgCIUSHIB66EmA
gEhlgqMvJjvFJSFTUk035Yis02qDWjaTD3s1eQxnIghL4d1inEGPkWRK2NQ9NIN8pEN54BpmWi1U
FjF099GYwPa3FLXQlcG5corGi+ze+zEDXel2iEWWVd9ctHun1/bw8I+y2LojNAOkeOmwRC4I2Lhr
PvJZNRESwN9sKr8LbbrWmWli9gz4fKh+FdHo9UevDV4wz7Fmi0WvkR2tQkxX66FJgp2p4DnJFqnX
vuAnBZRZRgIDej3TmgfLeJTUFW0IWUjttu1GvteCOil6acWLJ2qoAAQ9qsrDUMdAs+iJ5hvlC6hn
7KHS+Q+taMucwtoiGUkNflu79nzFYYxPxehNrzbGlaJ+XucYssk8QX50PQT1YmUKOts5fszfjbUT
XM8BKczEMfoWuUMxTZGGtO4UGVMlAb/GDYUThzi6ootvIstE5Rt48JCGoKZ/ZVFlH1YF3woNWffe
ulB4Ha2PrjPd58HPxurWAs4s1EjNzQMWuNHuJWfWDWldmcKlHWId3PdHRYhx7xWs28NbRp5iWJhx
3VbzzaL3KJ1ahOoiRuhgDima+8m+YkLmrBxYjE4witI7FFmiqu+XB0SKk0A6uqrbsCi7oYl0m3gH
sx3FFXdHzFON1tuogeJv6muQdmahwNdqtDu77KgeCVPvQVf0HDaeRjVTCgUrigTkhMDt1sV75Uj4
G11UBRW9Wh0IacAJRK296iAzgbOyaA86GuDQ0NxWfcygWPQ6mUwdMGyrEicoN8XU2uNXwuwL6AbL
0lpi6GSplGn1Qwc+6SOaJxwe14uwdlOr1zvAGtpbJCO6vOoxZhraghpB6HirlVY4X7EEHRVZJIzy
hY6G/EuB1t0cuQOTbqFXkY5L5efKrIqDoH2LiLgpnpgqaqQkSX+Pr/g6Oau5A5fbi3F+2ZEvY3Xb
ws7tKwrxLhC6pjtV6G9rI93vgxQkFGq8R5rD349NxVJWLogm68mEtgaErTYNHveusgjPqKWqZ7hj
DSy338X2MlR3qwRbBbnsFvMesqpvHG00wjkY+NGaTf2pQEtB3tXCzpZ1gdLYqusRb4X2COn0KjcQ
WSXBAB8sMLz6rfWpsZeqVve+6qHEWAsx7g3urA9N11i7flQittnYvCMBZiKJHKxByPWZoRjSTO0Y
gsgArgvUkNAlYSAktjVkXcE0LsWRc+gruT16TyHQhrEU5OKxCdZqePE54S8dHYtD5S5m5veQbVp0
TUKmvhjJSaNznxTroHaUDGhMCEY7Nnrfjk00AaT9NLiQOKrcO6br+q5y4ejZmvXhqt7IxnklmZj4
dK0xSDdQeAmQKTaceQrR4wRleki5OYlWsulZYFI8RbEPQjJWgOyU1zbvU9fiqq5GAesPyYolXCkR
79BLXY++UmVkbGpMqYskJjL1uJYO3EdJTPQjz0bDoy+q0UmKMJbsN/28A8Zs+U5WfQlndaK7vvNU
zslQvMKH1K0Q0SJykZMXQNCug4DOS7EE0y1mCezreUAiqyogQIbO7s0UPKxEf/ZpexzaEdGLqd48
Lm4QqSSa6TNkgTjuqGYuI3N2QN8dyFNRKAhkrN3JqJpd0EOgQw3YaP7RxscwGU6dcFfE8p1u71a0
HuzHAQ0ZRb8cAznjzhc97nJtv0o3pYG4UqUMUZE++Kp5nWBg4c9DVo4lLVt3DtGv7Aq+nmqymXqx
7b1PqkP+71oBbM3r/kqZ9KRZNURC3lbJ72qosbfWkkI86zoIBJQyhhJlH+0NUDlnuecN7F+Jv2TV
plNXmLHroEEBSutI1nWUfpvrJ0RzoYChotMPp7n3miEN3DrDPEQ4uCofFtNOG7eHiCAGMLrePIFL
dlvV9WnyzGPl0UPXSxaWLk6iXw+pCQ+2mzDR46PdpxRlOqFrISyM99qjyKAY3Z3b1ZC4n25M6NX5
UO4TYzZ6d86Il9M9D957W9+IYF/CuBYrwDXr8FYOtx35KR2SgxDwBA/h1nFfmv8h7byW40aWrf1E
iIA3tw20pegkkqJ0g5A4Erz3ePrzgf8+e5po/I0zmtix52KMsquQlZWVuXItYH0cz01E/cHLAb6W
d7pboSITcER5QaMlKDTu96E0HJESbpVTQWsf+Dd51O8yLmAhE06S5/9wCwVlsf4LLMVbt2DOizSy
GxT01VonoX8ogRXONfydAdTejB2TpB1l0JsO6L4ul7fZ8N1yC5tu/KskhIinFfyQcOuFLcqDod3q
xzH+lU86b+1nTbxVk2ZTCL+t4j4IP6cg6ajLibG1acccyZxJjCVBSwu+rAA1ZiG7qULgHY1PGwjU
Kdoz9PaOfQzlG+24QVCdMjmgubczyPQVSgs6lewxuQvbwJFdasJ0SIEXOZFI27sxnTr6pWbZqRm7
N5j77oeMwnYr27y16HQlp1rNtmoTbrUBKLGSHpMWxS9P3EsIN8FbgHLMpHORHwT/C5PaN4FsbbKE
50QwOJ1e7QKLhhblVwWJTlLoGyX/bNZU1CkhmEbiiMlTPVCQkA1nlDxnzD4HnU5DJGz622TkQrd9
yw1+1Hkiwl7nqTcRTzxHCfpj0BaPMj2hZidIPEDDPPyKY3bUeihBDdR0SW/CBwqm3JBR/qwP8aMp
Dzuzo9wos9yBXDyzbgyL7l4sAgLTyuYQ5pHiEBt/VLX1CckfmjySfGvk+rYN6cor3NxG1T7XDbdi
PKjPsiA8Qc1nwqYnU/PMaN5bCASaLRBy+jv9cBSj+K5s/G+yqp2kUjV2fsFkax+0j0kn/CULkVMT
y6RU2vepd2S2kTOT9K9eV0Bw2fjDvpEl90ZDQHtnhB1QxFTqT4NgZRuNJwVSRyGpmG+JmwLGFIGH
na0G6gtl5U1jdCfThNqh9ramyowMgx+ov9lQyaAhan4NXYl0WbMNY7qzA4iieW4UkIeh4seIsU6O
5Df9ru9QfVSkb71FcyxEMpvXgfGzLfy/xLh5HIGg8SRCuNZLKGKrqrc1kNSj1neT9BNGQirkIwzp
tuyJh7LstppR3cTp95FXsyaZ5j5reIP5vn8spLDfWjIltnhINWcUjOLIxX2j4FQagLA2jU9eqTdf
MpQqx1Tn8m69bYlKHRpC5asnF9/Kof2B4GS76Yoqpmpe7mCGfGoGDhqwmJ1apzeguW+bdnz06+FR
VYyjG6soxdZvA2JOqpt7ZHvVKU2gFkljVtM/acC3JD24ywv045K8v2fq7F6rw7uk1H40Uf+cxbqN
bt5zrNfbLHHvIgseY1lqHnQ9faWwvkMN8ZmO3W7MvG7XUiL8PQo+CJEObCOvf1GluNEqUvelM1sP
qUbN++LFfsXbUr/vc/E3+orCqS5AJDRK2z6Rh41AzXPNeEqK0vyeVVNiVzSCqzjEJNO2gBBsGlGN
pC3QYyrhDAY7UuRJ6iauYjq97aByP+liUtmqUY77zC1CO4qTeM9/722buvNvBoPXf2yq2QOELPVN
ElLU1DqD5hjdHc8C4hLEu3QUjS1ise6xI7H67CJYRr2sp9arGTHnKTf3CsXpmz4aBHQo/cFRinq0
5UIuaHZNyAeIamw/Kj8LWRDf+nJFZApKzUlKsd8zN20e2lyRaRyp2ec+Vdytp+ohYn8Jj8HOcI9W
oJQHF/QK1xU+eC/mFoWGPlK++FIwonHXEITg7s4pJYOEEcUQZaFQPxYiso5OoRgPID0d31R2BUn7
Rq4LVM5KyWrGF7cnpQXLknXRjZA3SfdFFHRYYKqRXipjdpH7xSpkuP6AhiFv1igaZVRP/lS4bvBU
Nz0t9iDl4qGIGL2lpPNgBfhOWYC0IA9SipyenkEOUkC+MtSKvNFN3vhdbKFa2Pwiu321pta+VvY6
MR5h38RPIb21tFefIkuVxY6au47Z0kLqVIek6Q4+oAfd9b7pjfeiJbHT0k0k6fhspCTl6HtkPy0/
M23Dgj0MxMUkd+g95wlpI7nws6CqR7X1H/yQCTfVCP29x9TVg9Eo7ibI2iex0gWu6IQuElB+J5bR
m2TRD6Ue7RvfckbAW9sxG070Cgw7dFPrdiRrKgaT2mDM7TJNSKE6ree2p/WfWkV5QHGUt3AnHQSx
AtQ9HMQi846DYPwKhmAqUgWpLbhMkVFr3rgumpDQuEHD4AKJMceboYj+6qz2Tk6DpzyxfoLWyzdV
IH12B1IwK3iU+eRjhA0e7PXtaHBDVkXoUDg4ZiREsTg+iEIh7YHNFps4km8blyeTGP424eHzlMzx
5OpFZB5Tq6D96xLzVxT90PVkr+T197JomRQKE0fWSrsUi7u8mbKN5rHQ050VInlXvQWSd099/VMe
ak8gNe/TPmFWdhyflV69dZFNlQL9rkfuOnb1fSbVXwZgaV0Tv0hGuRsCZS+UkPShOQe8+LbTSMAj
5RD44V0tN3RHYQr283dpRVVwD6Ol+rY4oKLWFTd9g8QotKXPUm3uk0J7rYXRd0C1dJvBNU+Jrsfw
2AN1HlvJIUDs1IJGJahsKIenGpEs3Ml5jHAtBaeedkydV8fW8+kj9vGPqEVasWgdtx4+iaJ7r3vV
fZ1QRQgpkwJeplrDVQCgr9xYfnebitah7Ubu/wAlO/RX81LehZr2AkLO3MQtAp2JL8KKEFq7oOc5
byHKu5OTB7B+B4b+7FbWkYsRUgrfQG6pNCnjJw/U4aGvqAHrFsPPZR04XT+1MkY3/USzTz8NVoay
duhZzwlIcFqaklLZgLGkHbLKOpFE1fl58dfRKsjpa8kav8qByLsq+dVm5Qv9pWZr1E024csF2zSz
fispASKUQQsVueyNAF+ik2jm+54jUjQZvg7Sb0wdLZIh3tWLBGFDIXG8rFeoKJnaozj2b1USZkdZ
0F5VIuAmp3C1lf1GGjd1LeWvVRsWlKXyCQVudVu1Tcij6XLxKhTsQC52FWKd5Fc9SoK8EPxsn7ox
HeYgcH/1cUBoFBFEsAQEmhMaKxu9FKvfYtzeA7MTbnLZotasSFvRyhxXcWX+WgbpXUnFzLZKatOZ
2MJYLANvs2M0O506oaHrBQ91Yf6soiA8KCBj6oFYCV6upyIs/0DL8XsbhE6PiJHjAZfrJYMMNkxQ
eCyHH6FV3w56/YhSOAlAJoFnl3AF2Jk82ri0MpFxTOx2pPdnjvHBUnoXJJR/oI9CooG6jkUJ5zZV
yf3hJ/fval0AeCaGwzeuB/Goadl21Ojqj4kkIB5MoceVgYChZcKNG5U/Pe7sXWCUJPFWCFP5KLtO
CWk5/TRh/KLmwicdlPFGCuNJVaxTbzSKZgdq67TzlTiDlHtMbINP8s1Ct/imhKrzdbQUtL69JAtW
QOPvwxgfEd0f4LJzvr0+Ynw7U7LufbQ+OWU21T7m6tWbNaLO97GjmaVJrkOW+L8uQpL1EQ4fx2mh
tRWQY07Pj/IIc8e2/DRpM5lOt5MYCan3yIZsDApl/ydam8uRHngYKL+T401sJXP7OgJUbtUjymnl
xU7IBqQmqQWVQbS7jntegFZDB6xK1jsJxQW3mibog57IRmVnsnYLIejnvJPVNWT8NBQ030zKT7oy
IZ0tUZ5tpurpQ+fRabeFVkx3FBmFz7KIyG5q6gW88UruNCmHOGqS31nQI9yZkqf5IzCfsPZVkHzg
K0qQFlTsGe5QJEDLzUjaMLTC2hzXNCp17afO5puqOupKRCx5JjB1UdlwoiFetdX2+i5Cudq5vvnS
wsgAu//3xsww9TSFGg0oZAVHKiiB+hjvXKfe8ER854dZpXJcArmf25vLWbV9L/ZGgj2Uxt6KHyrj
mb4TgKHaqrt4aznCH3nXf9enzAbTYhH4X0IZDgvStm8MUs6n61t4ORwJQwtU9ih7aJAhzvlTvLh3
aSRD65OnwVetRWVdCxDkDU+U7FbmSZaOyrmpuWsUldpkdUQlKN/lJXD4f6yYprAWFKw0A6pDhABm
x6RgVt/PNYuRtyCn7PDQ03O/vlvvc2Rz96aTOGkQQd7I0O7HsCantVmHhotjM6Aff1MO1jahGM2Q
Sr6Xwu11a4vf5szY9M/PRorcGuJaNWE9JtzsceWYPnDoEZ3sSPqTg6RoFkT3mjRx8c3WBbg0gdvY
o+36EtxNDM6JrW4MjXMUQYm6RvGyFM8giwa0TUaFfNXsQ5HieKnqQfunCUN/B6cDLw5eK3agtN2N
mHpADxgMd7JSUF+vb+nStXBueeaDPdPxuRwLFcpOenGrl2a3r4y6+gyG3z9cN7Uw0oo7nq1yFpyM
0SUHjN7JHJiNg+ozarcUPhNjm6SMUcEnYlMxSzaBa9PJlr7k/R6I8cqPWDp0yEOYHAzUIijjfPSh
EL2uCvkKctu9uzfqLe2/6MBt9ew6E71cKd2rhz+YhZsmhSF0pFWD6sh8toqD2KtmoZS2cQ9Rx97a
hV+4BW6Vk2aXt5Oa68oil66Bc3vTJpwdFD3TFakfsVdtsx/yFvUEW7mVHhuHVJS3wdqeTqNh8yCg
6joUT3xdBqJno2NWKxZqEKBUIz8iH2RCIMzo+q1OX/dV3/H+dLI1XpDLWXk29MzibIGFaCH7nhA6
Q0n47MnSoQLN0Fd/WVQCA41qaJKdQtN4Cjvp2/W9XTow7J6M+7DDF/TgLWjLKNYTFA/QMhHj8ti3
NXlHv3JYFs1A8oYGDncRHLUfv6AiBFFuljUjQaULRL7alirM02XwcH01S6cBqnMyQhlNRd5uH80E
PEoMXjY81Np9oIEgTNe4YZcWYsiT5JiBWCM390cLcc8EfRC2BNKgB9JobgNKAYESONcXsqDQQPmO
tNYymfzH0mykT2yEzs+CidBwI5+8g/IpdkIn2Ev76li/M0Wu86gvXUeWpsrSFLLli5S+7OnxaR2d
cWQaTjlCY0YvgnbfxvT7V1a39J2QXOF4oaV4ySBXChXDXB6m1H33kmVEEO9Ub77WL5E7UQBAR7HG
tr+YSloWEYvBU4Ayc97Rvo2EMivhxTNvJ9I672TY48lEx4cLcDViTRfcPIKcG5sC2lnAEjo18mU3
ABHmFgmNK5NRYclvpv6JZTei0E0D2WviJQs+w6uAOxfuaQTqIEP+aLW1ujhAcGoaUUZ3OGZen0mG
Q3c7BsjNVNwGobFLdmsMAZcnQkbElouQvAxRTGuWw1I8bcLeLUognaLT08vt4mYbSqtv28uXh2xY
OoPDLBEhb2t28swMdECLRNm7eEh5JDc/aXegPh94la/E4ylL+Pj5YB4jgiD1CUut/J4lnn0+FQh1
KzeUGjVg0TmJOZ0TW5bEYl/3PeCaWm2tx74WI0fyrPxp5XAsLPSD9ZnzJA2I+FispieWdzBuJgoJ
mvY7/yAezBWJ0QU+JVYKoxAngj7TBe8H5TetgISzAMZGe89TOiDaqI6CYk6MV1MyxadEALAYUV3e
BVVcHfPSHfZpnUZHfqV0l460NBsNfSyraYYn4FL6kzl4+kPFC51hM9FVKLi54AhC34L2Vhga7RnY
o/52fdMuD5xsUjWXoIsjLbkI/DmJiiZ5cWEbTIaa+YtWHXtmfZIcStYu3V43duHxKj7InpEaoDSr
z+fmh8pMwB6+1xPVjUkjSxppca0xACxa0Ri41hS8EO61j6e5DtMmAhNS2rr1tZZ+liMwwfL7H6wE
KRQs4OW6Or8vhVr1ugQbUR7+BaHIMfGrz1a2JgNxGZlUkSTVYL8mLTX+N1tL2+bMclhkqbcgT/cO
5SI4iLXWgcbCsUuI3cZ/mglQSmGKCLIZEeYcU5lFiwwAm1Z0DI4nCY2xfqNo0j++xGYmpkvuLEr4
ZOWqEvFW1G8pv98xxr1pKXcey+1oT5SgFqO/K2nUhZvPTM58wiw4zLVi0jEoAURyT+ZIABd3DdhW
Ie3t685xcUnPjM2fp26ZuIJkFMzSHcbgqTEfr//5Cw7+4RPNXol1Q9lYVvnzZesuYRaskO1BWmNM
W1gEhIc85WGuFFV1ru+WgnGXLA8/kNNE34CNMmyj6ddeKAtL+WBlFrL1MC/1WMeKVh5G5ZCHMNAc
r+/WpY4wJ+h8JTOPzgUyXiSRCjt/q3cwajmKw6DI3nzQ843wwiDHTnqRb7ydfws0/Lrti8xwZnrm
6V0CES1lkdIOq+x7A5zH6NN7OR6A6BtrBca1rZy5uGoxBhAZuLj42GzTY/gXE3u2fuwfxxP9TGkb
7cLbtWO1ZnPm6WTaate0PKKBJjzVIG48yXjtBHN3fRsvc9DZPs48vqhqJgY89rHdBfomOBR7Rrbt
HHYLWJP+DxRsk9t9yGNm9qY85zxCMerY+YyRkDL1zoi7hI57VKF8A752r6046Nomzu6SXjCCwhfx
zx6ke5y/RszlGOnP61u4YmSe4g4+/B3hxAci6OjH+enB7PrdoMkrXrji8POcVulzLadtWNh6+dNU
v3RgbdXWXlWUWglO1ixsaLmhFTQwCU7UbDKa2it57OJuwf1P2ZfIh0j2x++fk33lYS4V0AB8U7pd
I9Izk1a+yOIakKrSeNVb6M/M1pD2gRBkIWglvyyem4iB+C75ff2jX3JFTn58ZmMW+tQ4RZVL5Hx2
j/r38hP1pp38zf8q3g+v00WrPKwVZC4eADODs4CXw5HRZZlc2grulQxtAZ8JeKY0Qlg8DQxhG2q1
vimM0rm+0sUPpltU8xC6VXVzdoZKRZEFUWGhffY0Nn8lb91awXDxcxn8OVPPDDH6mUtEg1HKXttB
PhnE28b9UY1rguKLFkzEqiVYC1FJm60h9MYBOpvJgtfohyEyQKibtFmv79T0Oy9CG8TXCkneOznd
R9f2Oq0QogISBEX5pdU5uMYbcehBU2bMbq2pDy99FthWeSRRpOMvsyUZeREzvUHCPxaPgAdkBaJQ
fSVhvWw94HOU4ZAsQ3iIus/0I86Cdc3cU6voGJGp5CoEavdg7Sdt4dheS1eWwtv7ckxFtCZt8Y+m
yrzJzGEyxRsXJkQA0OIGriAhWIk/l/20aU3Tvv3H0Cw4GB26ZbDfQAn4SfhinpSD/qDceUf3voKZ
FxT/yh6urWsWJyS9VxRw/aVdM7DcAw4dnIYhzfav67636A5nq5pOwNmXEpuhE9wEM3l+LwRPiXfj
aysrWTMxc4YyyvPa0jAxWveWchjdh0xY+ThL55SpbQ4pGoMWHbWPq/BrHypCJSwAqNTKt6JhNrDt
4mJlIdLyN/nbzPTPzzary2o9dqeVKF8mF2hurc/y8a16Sz4pdrgJH/1b4+n651lMsxRZpApMoNMu
qN8E/nZXyrw2a6d11BflIGyBS2aI6YZb8CXfVsyJrGAeihTqpdS/Jg32OUOr6Y85794O2Nt+6hVM
WlrCXj2sc9otOQWMyZqERBPX7byEWSY6mqUpD84y/6bnImymEDmt1manQ3KxnDMrszMrd6qcDAIJ
uH8UT9FEGz5pbLQAenmrT2mq4axs4OK6AFxNewdb8nsUOXORYgRYliUmgPd783GSBQ7vo1vtTrnV
HiW7tsWvxnGtLb5mcnaEPaEtcynAZD7u4gC0nhNKf3C+oMqb6rDcgxSKPjo+9FnAqnru8iQ6FECg
hpUcdfrv599Jh51qKr6aFH1nN3kWNI0MPwT37HH6RPoR3M12XRhoyQwK0SirqvSJOE0fl0FbKBMY
yZkajOVxOkoBWkfyoVqpbCx9EFyavgMXIP2h2WqaFHEBWWa3YEi5HeU3KLkeITbYrLjaknOD5NGR
wkW/xpzrGEOHVnbjBLlkhmkvR5vkBJQZbPu73onEVIz9j7mHuQKJr9O6SMTFOcQj1+pMCtIIVQ53
ZBhhZJDme9/+8zqeYTIYCCgIBkoGlz9+pCqpBTMvh8LOmsR0coP5aug/ju1qUXIxFUfoF7c2JuTV
vN8MPYIgdcM44f22wYu5lylB1DfyMd/C3PP/UDlr2cpiZvS+KsKrjnvM0pVukHuz1cEYinTC0t2E
yWk32Sd9B5fNihsuXYrnpmbBr+2k1EfjneDX3pj1Sa9WgsL/Z//4Qv9ZyyxFEZuuZ7YEA/WO3pe2
8w4VRYAAROhGVUEZTboMa4qSF4uiSE1cRdJ+OsLyHAMUQZ9Q6BXsM2kCwjaSyY+HSi63K2fr4gjP
zMyqDUah56ExatxLe+NNf6yRmwhuA+hkiRdv/zfp54vkAtypqUGrDw6Bbv07ROPs5sgnLa+hylAl
MX+k4lvPBPLwRS6+Xl/Zwv6dW3lX+DuzUrcVopzW1K0crYNiDZuSScB/Z2Lm4hpBSa2bFMWFwP0t
6eMviXnA6yYWPs+HVcxcW9G8BqKTqrEBE1h2WZmVz4B4w5AXg1G5c93Yxa1hTtq3U4eXMKsTbD8G
pNFKit6P046uWXhq4xSunGM03CXDZz//nECS30L6d93kgi98MDlbXxQXfatlKcwkjfmrUcNwo3kd
pFnxcBvCjXTd2MJmfjA2O8a9p8i+0bA+U7thDmJj9PfQfazdVtNP/nDFz3ZxcswzxwuF2tBU5mUn
NNqrgYw1WoPM35yGnbIdDmCrry/qMnGe7HHTi/S0DE2awyd6TTIgjWAL4RC1ZZuOxmGi1Db2k2qj
v79ubel7KVNGQe+J6KTObvzEVOtIleF8UQQDShlr09TR96pBSWFcVUhe2shzW7PQZFqjwRARttLi
GB/lbYS0oVned2/iLmUnO3FlJxcixnvIZTvp4Inzwls9loqe15CH5S7AWFU+Dkm2csKmnzz3jSmq
/6+J2ZJoGPowRWFicB9cqCK+yb0w7AghphNMTPIK8MLtEFUrUeTySY+PAFLm7qfCI1J9mflk0IW9
WmAXVg39cdhCJrCDyGTbKfbggHjbrT0Plvfyb4OzQ5CYWVoDtucBAplqGQ/wEUQrV9eaiem0n52z
CsyIDDmCCHNcwDNRgu4nUZSV06wsf7G/FzIdiDMruhfXA/AkrHSQbppudyqEsYHhsUwV+EWSX2iH
D8qGgVWqMjX8YVszKPqHesyrQyrHEDCbsncYh+pV6pL6OSpH0+TfhmBICGP5vggkJHUZMDvIMPHt
LTkUIZExm5++xsgVXLEizXBuS+b15axIvoIyr7/qRZxBnQmRyqtepFC5jEGPkr1RCcyGMpjjxImn
38JlOvE4V+IpRBjgnyrYzRxqFgfCyAvNctqWcGQAJ4FhclT6Z9EdVnLkte2fHZiKEY0QpDxXUhaD
dvvsQ0orMHMVM/vqHxTIqK7Ht6Ur4vygzHLyJJS9IfVwqjyFugNGh3zXwBRz3chlZ/3j7s0nPhCf
jmFIxgp0wOZeB7AO4YD5YID3sfbdsd2Xt4ajr5yX6ZNcxp7/evK8fqinsW+aLp8MPueJGYVXjWWG
yUYYq3oT6zCxq80/pbifrXOK8GeHZ6wzWQWTRg5rWr9BB91B37KyqqULCWwCmGVJ5UE9f7C3SZma
/iRY1GnKUU94Vlvaz94M3pRQ/nb9sy36xt+m5m2sXh4V1+oTFMQixsBgBn1QmBW/bmPR34nRhoUQ
DfWc2bnqoUUqBgMlmlZmMCrw0r+w+dSHkFTmbgPT5MhgQ5kEh+tmL19r05fi0cuYna6RSkxrP/tS
CPipEz5NtCMT9Fm683fVTtM245a3/erExuJGqrSedMpG06P+ozE9k5kblfHEQbqNs1Oc3fjKl+sL
WjTBI0OXKbUAYZ2d4zhxLR0qRUgXTfWZYQrP7pNkX1tttfLBVgxpU53xbOOE1lB8MWYtjAIAPN9U
5knv3v7VYrTZfplW1PeFjg11gOLROCm8O9vh6d8ZmZ1VufP9qmwxUkN+xcDhFp6XW87Wn1wcf3+Y
eSYiU3ODAnYyU96OkPKayg95NcBOX/ci1J0ZmWUfQaTFZMoYaXc6xd3+0J+Efb3/x+Wv6dCcmZkd
Gs3Kc3PMcLIx/FFlEJ4hVNvCAfjvPswsAxFMGfbgASuG20NMXTB9bt6AddtfN7N4PZwtZhZ5cs+t
cq9hz1x5r0jPrvnSVAcRuS0r+pM8G6z3JCLIU2LeM2N8KhSkphtsKHw30vjCA/hfWphtmQXZeZ0Z
PBD08kfh/6jhnb2+WYu559kSZptVy2oAyRabFZe3lXmvrlacpiN94cFnBmZ5zxDGPbKHfHREx3/n
5OpTX9G/YTB4NRqvrWUeKhX4JM3JlK48ReglWOpKN2nxNP69lvm9KVZeFxVQiEMmC5yhgh4dpik1
laHYE+7KxLhruNj8tl8JaCvrmsNBIrSmIvR9AF0ZvaNC06LH0cqZWQr+tH+5qAFj0viffSU9V1I/
EyYT8Cz1MPWK99w6K762dDDPjcy+D1KCUZTLGJEhAxJeqwyyjmHbaC7D/P7xul8vLmgaBxRBGFO2
VT7eZmXRA7ObgoClwSzV7M3RtLN8bWBvzcr05c7uTLeROrfPWVEOTaaRI76UboPo8fpSlj4/WIn/
LmX6EWdGvDyKw1rDiC8+yOFPNVpxr6XE8/zPn8UY6CGrhJkAtkqAP/uxRG0G8pUqSldi2WJqdm5o
FmuMLHZlCVITO2doJYepsagOTQ3/uHfjGk/SCEuxdO+3T16hr5heW+LMvasafQ4YAlpbQQzV2Hiu
rmxbJQkPXly1e7j2sj+Jq+drnfm6GsplBUMZnuFvx+Gnlf74V06hzrK1LG5HOjJUuykN72k3byGV
uW5hKdjReaPFN+EnLtoeIuwgrtlioReSDVRdcdpvWuPWD5+k/CVRnnOG669bvOxOkIZQUpTMqREr
ozP80dNVBVGDdlpUu9MUW/9dIZGb0J1gNqx/7/6Wz2vjI4uHi242swRT/8+Y+WSnj22qDA13BtMc
wWOg/mPE0/ua/jYwc73Sk7paYNjPFikJt9VObX9f37W1Fcw2LQLiEJgZK5BQmkh3arfy5y/7wX8X
YM48TYbGzXcltCzEk3uKTsF+onSQb9ZaX4vVX6wgVAzMmHb8LMxllhvnhck6hpP/MPX1jK3/0m5l
x99CdnS4vmmLizozNot5kTfCYD0tahpymbSBOwZc5MOa5PGamZl3yVLW6Or0bVSl/qtEcSGHKa9X
DrEVvSld8pYYAvpNyphtpQTJzZWot3g7nS1y5npjobajFxOD3OytH3dtib7TGkp/WsE8vTv/ajPv
y+S66yRhWuGwD+PH0hQ2FtCnYdyOf13/ZO9V6yum5g9UOUBKop0cRL0NXvQTnIcMcWSIdTybD5Ns
5KT9CuO4cYS98brpaaOuWZ4/WyWzHaUpSDBYvslE8eDJw72vqrsQtpiNK/Zb6JBXbuXF25J5eWLS
1DyFHeZjMAyVvtPzKoBcmi7tNN+d0AHcQBWI4nr9R3fzubXZEpPWEsJBLacDET5A7bwvlDvttvqU
7dK9rK9kNJeoLEsERzo1e6A2EVGz/ri2DB7YIOjwTP+YvMidEz/5NpRg39wdffVXFcqDE4RbO2Ul
f79IA2Zm5Y9mjaoZWy+bzNJNbWKY4Ft7KG7dNS3Oi5A8szNLPpHLNvqkwk7E1JTlfkI+47pDXg7/
zyxMv+AsJ4wBmqqIP0xnwfhSZpvv6km2rZ3CuJ7ueJ+UgT77hmbTtInH67YXF8ddaaEEpEOLPYtp
QZJJaiM1rQ2Pp8U0C2X9pK9XgAprRmahy5LKOnSho7HFvkk/q7WQg2Nq1ioFFwGSXZzGfzWQJDJs
9jM3DD1fanUd/vakhGM5r5TWrk3UBH29XwMMX3IjzWzNfI9xDrFIFWlSu62P8JIeUNzhIhVv1q62
S9FSKHwkXWeA1FA0XZtfpGoijmZnQp83gYz6Y/U9fUiROYcpJ3lO762bSfm2cEZbs9vn8Kb97nfb
yBmOkWM50dfrvrJ00MH9k9WBzafoOncWX7D8UYNtjSCm7JDNquXt0KFzhOoXTDr6OyZS7H5p0d06
XvEyo5g2wlSARgKAJIWdZRSeVUF5hj6LnavsRE4pGHb9YNO9inBj+Nu1VHLZHjZNCE6mkdbZoZRH
kElymnEytjjuNnZ8x/pc7apjejKOa5/58jrEkgLKVGI0ATj9/IWbN5YYmS188hS3d/4DwMX9VPPY
DvemtGm300wPsnZQxb2sab8vHM4JKU6/j+QC2Nfszudv+C2gmBrhQMoRySZCKuq631xkFdPa/rYw
VxTuMjUwhwKJBEGvN0H629D3efXZ1N9MRGqvm1qIAR9MzWJAJXhRJOQlzxwLGVjECGQFZkTf2F83
s7Jnxvz4w/QdjzXAOFEavgGA7+wAbcftdSPvHvYhUZnt2+ziybWghPjO5CmfbiYIhXYofreO5Azf
GfLaRvZ4V3HwGVE+dI4Ghm4zEaWtn7yLfGn2M2YHwQKPaJY6EQg2e1vTnyvIl9vwi+u/y5ltem/t
Opw+0nzdqjpNLWiYBvM/uw6zTknKGFZamXQ+2kpfE7uGrPR9Xm+1k37Z9MTGxMcGjJNmHbMyH62F
o55ZYg3neA3RgW6nu6bYdOpmgnlPgI4gB3z9+HL90y64KcNNsGhJOpFFnrfThrTSCrOMOntoetPx
mv73YEVI8lhWv3K/X0Is4DiQFdXkAoGwwrJmYdNHXK/O6w4CgO+tI25hB9v3N9Ht5DnJtz/oPUzm
NAi14PSBOGV+CSPX4EfeMEIBE+cUuCCBPjSVFjlalTTf/mATobuYagwgjOaBi/kMwxB0uNObaNJ2
2fTjfVus9Pkvixjv6/mvkXnskjMpL5sMXtxpgrT7MeKFDqq1OKQb26hzl5tyv3r1TAd7dgCm4u3/
rsyYRbHaUoXQiqHPnlxSJZd2H8wHy54u2GRnoiy78rRcyKQ/2JuFM6WUki7OJQpqVX9KOuN5GK23
XhGTnRQpb9e/2kLoVGQarJSmFag3jFlQU+M6bBqDLC0owiNaGjcRuurXTSyerjMTsxNtuaFY1x5v
rUyuPEcblCdB/ZpG2spKltIhyusKtzXOd8lDZLgZBPoNr6wqVivwGHWCLLKIXHtnSCjaekxIklwH
mypM/vIDw3uuxfEbGhcoKyEYBmNUeRsFaK6FEMF+M8xBfL6+D0vvig8/cFYXQSRCS2pRqf8zspsc
IH+yB2JAtgeoIn9pt6ih3zf3TAs/r/nU0kegbY8T01ADJjx7WCADUyK2KtVIGuUAoE5N4u8yVK+u
L3HJiiUChZehWJEvksIudesuCY3e9pFo1DvE+/Qfcbzy0Fxy2XMjs21sGqHs0gzaQ60a7KLetY23
/YNlyIRnIP2KxTzlxzvIV2U9MKenS4Q2WBTeeOWrgR71vzIy56MUCk9XGskCACrLTtkIP8IutvNS
WvG6xd36ey3zGQWvqQ14Pbnb1EF2wsA6ZZ61u76SpTsbqU5Q77BigFq86Nb3WRkbMlHZvX1lOHQK
keF9YH/9ZJbORML0B5MXfBrLgscK+izdhODk4xfqTUVj9hmLFt3u3PrptduhNFcyn6U4fG5kFoeh
0VeQRx17WzeTXepZjpg3aPkYyQFyQG0lSr4PU89uGUg5CFwTPxcjJTO3Hoy2kJDdRDFj6/3wDtJB
RrruUDhUhdVNYDfONA6d7rVv0UbbJDuYDOL9Gi/N0kOaxwVdACA3kK3NcVJBMYxZ03QAMuvkpLbB
NktzlLWkhyiXog2VuQep7/xNJGZfckVbSeOX3ngq3J/g/lWAZep8bDEZ9MqFOXt6402si9leUo4U
kXY47in+BVvTit9OH3C+5ef25lseKKPXKPCGTfYkZxo+MZ+U/TSp4TnJ1+vWFg7ih8XNIrBZqqYg
+rC+yWb3GWLjMstXQDNrFmZ1nREWIMRKWI6Kdo5s/FTgUL++hoX4/mENs8Aot9Ko5vQSbdewNpYy
ov3DbW5qKzFr0RHwQe5xE0QAU+Afj7egoP5uBW1j60Wzcesa2R6eHOZXWW+2VMGPfusdSuvBN3JE
OFxHRNXz+kKnjzH3jPMfMFtoFpR6/T+cfVdz5LjS7C9CBA1A8wqSbaWWHc1IL4yx9CRAD/76Lzn3
xjlqiiHunoc1sbux1QALQJmsTFW1rReCCL8U7q6DGWton9wCWjpbAIGP5WiQe6LW4IAPap4PX15n
8ajUhCmozlOW44GGHCPoEQgqSpDva7ZXxOkL1D7AWkIhtQzOcVLJjaO34jpXP2Bx1SUNzrqd4Af0
I0VZ8EUY/977GebfZ961mapniRwMgRfIazKAvy5/DbvbCmTwn3+xtfAP48CoewOX6IIpbLEEWbjD
IPQcPJvH7FI9YnYSjP8+BuAB+vxLJjqBs+lrtgs3bpGVrcPwH5zFnMcAP/A62KNRSiczQCESf4fk
sw0tmI2VrZw6EDogA0FuiorqshgVgjeiaFUJwfub6dsMuxzRU3Nu2JuNqyo9RbvmoB83bM67tTgA
VzbnVb+rgUPPuUGKTievrNMgTQsP6g58jAW3jYdwuHPr36b+6ri/CoSU5tZ5WHl4Z3pMkB3qUBj6
UANLjKRMQfeJYNVqz3plXIp2COK8gwx59u/BBJjhNSB+APZB/AWjk9crxdhon9HYaj2I77GDgWwP
CmBW9+8PmIXGO+J/RC2gsVvkWXpBbVVVbgt5LTQmGx7VTxtfbM0PTTT3kXojxP/Q9mmgXDlC5Bh4
Of7t/6WpKMmiQjonqdHTFovKWiaOec3/mlsctybR0la5tUKFFNoODadej4ah53qjNwbIMdqM/wPW
o5Va1JXVxTay0JShsmB1bi33d1FAvPCpOxoHSHVvXShbG7o4An0EbZaYIF0zUKoZMboOyk+8RIjE
IKGLvMDfru2tRdJYH2h98FSj0rYEJJsTlhePkOvCsYKueXm0MRLr+IbOIQQLNSxQOAJrTfyt8bD1
tf7H7rL9W49ln+uz80Qgq4cQlZ/kG8HJyov6fmVLdHI2CUifDFiZZvccmBh/ii95eUib+67bahGu
XZjvdpEtfZNqIL605kQ7DW9l0V5YJl47STbyg62vtcx7RAb9T6fFrs1nwIZGdu9lQbybg/USFEIh
GGjl0zYF+1p4hDoHc2eBDlSlllcWcaRKmaKtlx/rZ9Ab7KK9CfEb3/C1Q+q1r5/fLGu7iYweswYA
44NQZHFBgrFfYf7IaDFswCIfIPkz4MWTN9Dk8XNDa9kHpgv+Y2kJAS3zPJlYCR2nsulv0rI86Ll5
V5YuhVB99it0jQM0a27asXS9XpUby1w7Au+NL1JKLWFE9AxOI5qBj93E2VYhcX0jLVSaES4Y6O9e
vzTYxFjEDoZQpMGCOrvLOiNwNkn21l5uqoFNF3Ueitbr/CvevdzG0IwNC1GDmZ1y8nU+Heb6qL3H
XOl5K2tddUVwxYK1BIEdGtYL57BDhYMYwRU1SF2Cezm+S/YAUjD0X8GjvdvC/KzVz2HlP/aW89pZ
MtFIxmgDxkeAbo4YYj2WZ/d2npoVe+vSbBBxrH2y9+YWTgFJV8uu5+UN9Y7kt9L+jso+/9zt1xwP
ZTkw/CPZQc9xkezQzopMdAKhrQHhWvGqt5v0ymsugcqfAUYtDD8BAXjtEiCrtiIoQU9e+6332U4/
QFuJ8snTfOu8/ZasHWNM7EO9Z25hzlWha3N6aVoI04CGQkV5Zx9mkmNzr93Um5MVK3EiaKk1sFCZ
6BnZ9uJA0ZxmtpTobiiBcKMU+e9Ga990NzwLIz1+/pXWPN2ZvwOQkw4aKc7C2AQ1rLQMoY4T3iaP
pi+hgYQ9/PPP6ltrfn5lbbGHvZkULIwG1J5uFXqNIFF/IAGD2iq6z/OAOFRlP1/fiqejjmYhvwBd
lPahdNuancYyt0XNsxOPld69aca0A5/cBiu1vhIHXNlZbKMh0xGqHRAlmK8nwi2PtbzXuA4hDZu3
vPMhw7C3Ip7RY1jwrQLXisdATQMSMFgqmHWWakyJpG6eT0gSWT52h6SLR0CIGnHLiJyOvdsXG16z
crav7C3Ott1qyVgw2NMSG5osyOUb+a+vKF23kViDNx1AjA8g23FqZdU7aOej8v9GC32XNemlLtVG
/PZxJQbKMXPrkrl4wj4QtSRDFEmT9V6qeu1AIS13CGkmN7xwfi6u0050X2ehLBDxzcihRXyvVcpJ
WAeo0LibhceyfR3Yp21GopWCC95f6FUAlQdOPsdafJcud/SKQggdwKfwVqfjrgyBcoy6w5DYX40Q
pVdRgj2oMJinIFgoZf/18+P20RHRbEPhFAokYDdHg/b6jmysPstmDnCvDav0koUy9NPYVjfSTo3b
nErUgT83uHJ/wSJY1NGZwY0JcpVri0aRoWpWwCJIVdFYh6QNeUy8FreJ2Df5Ld0qW6w4zJW9xRb3
fZ9BjmLsvESdkk4F4A05fL6kFQvAloHbHvxIOGUfqmY94PVywJVlQ1y9yeipKp//Fwt4XgDRnyeH
F9GNghJhBEXy1qskGr0vqTls+PtKCmFgDf+xsAx5p7QPdcBKcEE8II0GYVAi+dTe239rVmIPnnGr
8unF3FjYyht9bXcR2FS9K3vWJHg6gbL9mozE9AY7rS5MFToONuRoCXUfjAqKuIiMXS+FiuXD55v7
8SXAT4Bi1Vxz0RzALq4dMm1zE88cpHhIRHmRv6TsWxjvIaOsnNf/wdLMRILTNn/JxWHTJYkVwpXG
G62MOxBVj16oVD60REEPwDY+6ceHFMuiaH+iCMlQ71ycM2BbJlppYPLTIkCAwMfUgFWod18+X9KW
lcXpMhs6jd0shoUixV4ryV6W9SnJ040jtmYGF4YNejYgYz5EBcMQsSEpUPC3ncL0IoR9PlxW+rbT
kI2ncs0d3ptaBAZ5N2llks79EXUU9onJBxrZvEq/E/fP53u3dm8A881QYETI/eHeIF1k5vrUQ3lQ
3NvtfVJuOPZKbczAW44XGU7tzM597dlJ3E9J14CShtUB8MMqKCHw4/h17o81H4Ee1P5JbWz24sXb
OSOHUWYEJPTjwCzaMspogVv2Upc76mjtbXApkwAqbc7TGPwT0sqVR+zK4uKTOfqkkzEFSjKOy3vT
FfdZB33h0OVj4ew//2Zr3oHaAAC3GIhAkX1xqrowM0k69mjVDUBJgdZkfJUZFMb7dG9ZYsMV5+/z
YSeBmQL+GhyjcP3r7xf3LSEYYqk9R9H7gsZvAysu3SyFjP65crqbDqxXn69vJS6GphVFdoaK90qR
vwDbkCy0pPeSPxG49+ZvB8E5CGAHzU9ya/ysL2lA8BJEX/+9YWRqAGxgRgvso8s3zozbzpYuuCQG
b64XlH6fcMNDzOP1X39aQGsGyi8wJ6T96+EtABUBrpip3dDu/rDLpUJdfohQDmH0UIMToVSdv7G2
+RVbfEjIQ8wNIRMIdKiGXH/IkWglwOcz7YeHuYTXmc0oQQ0VYgqbwnkrPgNT80iJgYIBNRc+Yyip
ACxC7aqmDccA7sRQDHc91j920Irq8m8bS1u5xK7sLc7e0Lmyqm2EczWIcIFP9gqAJCEmNPghH/eZ
PxyKjbGBj28BNvEvCA5tDAAcFpup97TqCWaEPFfdW/o5re7HrYrq/L+4/l6IsiAlA2Q9jjiaC9ff
q2xlHZK2RXUnMb+BNo+HY8Gbwd4ZCfPHvt9Y0cc9vDa3uKehIlOHmgtzgH96JZE8dDdukpWoG6I4
aNyhPwheD5CfXq+ICehRix5RsNvsrT37S3ApzDv3bfLAcXkSdMPl/xbAlltoAz+L7BaZDd6Da4OT
YaBGGtcdMA0qoCN35oE/T4C6GEFWwqXBiwISzgWkQePbGheKtZXhGysfEd1KYArRzrY+9DCqiRTO
kOEmk4ECvA1y74fsFsMskLZLH7Zqquvr/a+1ZefCtqZwGDNMzKgmQxdKdMKfJtQPIivkUwqO9fhn
LoedaX7JXZABY0YDopIOiV9i9qYs66SN3xyg76h9A6bEQ9792DinK6cGVzoqvnM1DGrWi++h1Z02
qJJhNOWu9cN9t499c/oxJ16z3omlB+BnNwnf5BdcO0rv7C6RslkT65UA3tFrNXozCNvetcypn5yJ
JDwqWf9rSvrRzxrT3lHArbldadlXvW3LxFNVaej+0DCLx5KSIKOufMkTrfpiFO0WOnQlWEKXF1Ex
8D7AHQGFeu2wRezEmhhSZMJA1+o+nh2omXiNr/yLxsFdDyH6jVT4Y9hybXFx7IlVRQ5wf52nywFQ
pkOumbcq/KJLbff5x5+/7Yez6KAuiQloCA4vQZcijzCGMC+N7vujfqgPDEX4ONiiAYEjfTRkzBp9
uDIB88Znv97DYWgSkUQzzJuxlvII4flpGqdwX8T9L4O4PipE51SggTIZeXKbm/Vzprc/3aHOdrkw
Nahd9g+9lpYeTbrioZomjJlGVuRZ6RQeCG2enEHcp5PzW2f194y4B4x3/YFA1rMVqxMm1AAECu9b
Jix/dO38OGbTyIuG7O1oDBwjJJ4T5s8tbXATFfVdabZB1UIVKkruG8fkpVFz2WW+VQsDeinaYdDV
McXUptdbOvRZ2zR7ap1uuHExdrRLLZJ50RSXx7HO3hI7kwF1owmYme6VyeaOknLimakSXvcllNVt
5zfpReZjLuRP3DlfazbsBTKMFGp43NTKEvov9oNgGBROZOTw3GxA4dtG5EmEAjg0WkBkZRr626qf
dY2bL0RnAWkgD2pbh2nM7xwjb49DCWbBLqnQ/MBH4vmQnXOZ5gfW1V9EM92FQ/kUgaWD16gJorc0
3PW6C2k592tUu34k7NtMwx85OQht+t4RxXhOyKkd8rewd9BKd5ziPpGi4W09U0AbDGFG0z4VFQYk
Jr38ltT9Q9lM4B6udAjNt6EdgGNUPzMbkJ6psx4tO1LcMkW4M/JC3rpxVu4cS6p7O1VFUObtuFdU
v7UFkV6ZaTHXjLT0O1EBVG/031oWfbGcuEArxC0P+BwnIyGxr4eOV7TsOew6UOH1XRX0mbg0VVNx
JP7GUbaxx1x0a4qpRokr+dbm5UkV9a9YyfqI5dHDJOxDgoFEwG1jQIflgO5Ey3JeSNvmyh7AMdKU
v1w2vFlUEdhX0AQBodcxr/MvBekjv44djQ9mR6ER2Od7zVB/srb83bVN6Y8IKDwEog9xWINamqSD
L9My90gSi5soMmIA2fS3PtUfmMKsc0EnHtdpzcEpaO2atCJBGNISHzx9Cav6Xgk0yOvuOA7IQqTR
+46wqOfktf6UmhJ6KKMdc9Ps/hSdze4rg3zv6ylIW/JIIlIASjp2vAVf+Nk2BRgZ019NZUz7tlV/
0M5gaCGHAnSM+BHQQ6x8AvLGNE04uue/JkM7Eit5Tqr4FNmI1ju03Fp5wGgHj5PsZx3VDz0m/bmw
LTBMtcO+Mwk0bRQi9yEfb5rGeEtGNDdTW4CabgodnrmYMKt1o9ijUvPWhuQIPZabAkRF3Tg1PLNG
yV1bgBW5KF9NMZ2YykxOm8l3UzfILSQnDUS7nOh3zcLAUv3XUdkvUye+tNL8UbvhCyDpPz+/VFce
VBCZzEMmgJOtQCTSvmlGJdGHkQ03K1xZ3YOmlf+6qg5QMTIHlBWRxn8Idg0LPGfFgDciNl5If9LS
nCNR2igVrTxEmNIGigb5iTPHvdfXdkHzoY8FlhI75ZHq40Erw12sG4hFxdbkzNq2oSoBCkRga9Ev
W8Qhwk7QK6vG1nOfokcNMjTzUDhLQQAyoOWC01btos2XduUBnEMzRKKo6c8S5tcLBJtrSpjTATqQ
5c03qnrrYqZE87swAakXbfUhCEXl+NpUWF5RNeZm63PtZXz/C+Z//64bbiqiIhZinAz8qYF5k5zo
sQN7prWLT+7N5465FoqitY9xUUDJ0GFavsL4iB1q7HiFm8Cp+ZyTVV+GL2IHJGfr2948NpoCPMpx
KGf5+O6H2hLzWynrmvgJM4jCcRDk0KVHufZo5gN+woDiYyaAm8gPoV3hpXiLun0ExVbNhhZs1G94
8pphTMhgbM9hiOVARH+9z6gtjKJ3cdNCHvGvwlF0nBWOhGcfP9/lFZfCYC7iaLSiwL/8oQ9lxIWs
ogR76trNd0FIt4uiAgrFfa34JK0osGiv+4hzyGloM+v1c/MrR/Yvug7tQ7TDgLO4Xqc1yQnVN/iT
PpBdqVUZT+LmIW7c29JW/UagunJmIXKDktc8T4MvunBeqobOKHV8TWFYXkye4zb0K1r9T1bm8giu
OkweLJYE1ZnQimefycyHMXmexH1sfv1819bSYKzkPzaWWZoDXYKUudi2WbZHC2Zwrntpdi7oFsPL
Vk64aW2xb5k29OVQY0XjLnns9sXevHUwjTu74zZOcM0h3y9tToff3TBQi1NmJGEsPbZH/ZzsGW4X
sTmFuOp473bQvDbTaU4WFwjvPKN5LOP7Rt9N+oONifuNLzVfyYucBdwTOMlz8fOjVFni6hWU8GAH
ubsHdZtbO5gHMLTz1ldade53hhZXlUTuQRMLLtE4ISDuh5ANqCztP1/O6sd5Z2SRGIXh3AOo0X+f
XDXduG6dYdrPNSqvj1EbCWktTi2ef5NLUMJU3A6trftqpcZ0tZ+LZLOgIx0kw3663ckSt4b17wOV
q///4vTWjKb2wLCNY0qCARK4GA646+t+YyNXGpWYEP3vTi6fcnRhE3gL7IRv0aPl5TsJiP0M7UHE
/qj8uuFivwWtX/X5dzYX5xicf5OezJdtVIpd49BTaJvngk37lDRb69uytTjGVtQ3MtHwnWQAJsNw
j5bNTo9At12jcDZ5plft6Fmd3efPHXT9rnq3xsW5FlQWwIaXc9Aw+jPHN6r+lLP/P4SU/Pjc3Ozv
n5xud/bWd5dV3jrSKnXsaJf15xT0PDOZVE5C3za777bUNkY1N71mvgTe2dPK2LWgGonCBBDUw6U+
zhpq5u2IIvysGlP/LvebuO2tL7m4WDQoYNoQaEDS9+beqZeZ54541O+hwKPvR9j9J0oGK/2b+XiA
LQTymODzW/Kmj6RJYk0BKtAEACL8UJAz6p9yXxu48atE1w+y4ai+DBBE37pIV7BiMI1UZW6koMa8
bG9TRd0qUviobeRbwGDKfap746OoOXSjA4iVY2pjI9Zdu1ctvBEMncZZsG5xr5ZRqPXl2AO2UP+A
DgEnbbdL5X2W/wndB00dWvS9P/fctXv0vcXFPVoOU0hTExabWtxYyjxNabtxFldNoOlnYQ8BclqG
W2qiUpohTIDedF/3qF6V2e7zVXxU+p6Znd7ZWFwzVFMztgr9APS5TxX5OntJEsyMGjbGeYBrraJ9
fkHs7if+1slYe3Hf215cNY5E7TAVOBgRWh3K2Bdmw7VpY4VrmwhlILgjeg8Okr7rE+9gsh6s2gC0
CONxpM8ooH2+g2uLsDUUioHcwoFbtog61yhE6uAjGdNbk96b4t7IHz43sXqW0UOhoBpiNoWXX6+h
NWNKkwZp69w2BEnHRd9RsLZlHnsLI2SPcndAe+1H+Ptzu+tL+6/ZxcU16bUxUEw7eiTMfC1/tI2K
51s90dXvA/50oPk1cEG6CydgHVgFzQZGirHSOSQROj916bjxnGLuDXu0fGnsd3bm3/Hu5s9DJEi5
OUOnOifz0KMJv0WJqO7ZAEIgnooQdAzKiIpgCN3hrh5tiHh2lZx2SQT6qhQQpGPTY3YPIzGNb411
13CndMU34UYFHFgBIVq2383I7HcE3bcvqiX6jaBFf5K2VNyVqj4SkQwPjpolLFJWcUcmga5MQNUn
EC6QkHexc3Fo7Xc1vbioFw7oMnZi2sumuDcywFDz7KjS8C7JY1D6OK6vdP2+y9FmqrKdEvVOEjvl
FbODIp+CLBGCVy3Q1frko/G4y2K8ewSE7+BZMAuIBUUM8AV5Sc3qIW3+DFXjh4AhacrmTi98Zqk3
o4NT5w99/qg6w5u0Pz1SdUDE7nuz9gctUJ3Lyza6qVCG7yYASXR9Psl9Y/upgByuEe5CM/MsDUXG
8jmPLIyUJoB5Ty0ks6TN9ZjeuIlAiIESKVS1ME6Ki9u40ETfFTV68HbE27i/Z4a8xGI8WOy1SenX
Ue+D0kBJoU1hc2r3zHox7GwndN2Tg/CS0kaNOPYL4GnjyO9txUnovpRV8RtFUQ9a9Z5exUf850dY
32taJfbdLIUT2vHPHmXDzhEHVotgzKtdTNNbp64gE9kHhapuB3qxY+GNotox0t621q/BdX9RYd7U
eAb6rOQhUT8aifZqUu51cpLFdJuhtgKNFs6clEeRu9d0cTNWxQ56uRYf7S+9pm6M/o412c/RBrFr
b6Jb6PCySYNG4m7GJyvrB8eoLtDNAk0uqfaYfP6dTdWlioaLVvyZMJ8oaXXbj5ia6uonyHsDNFeK
FMo80VvGIstrKbmNyob3VbwbRuaZEFLSsmIfaWo32g2vOxcixq95THieanvKBBSfxiOEDy6NbV4y
pv8ZpH7Qwu5USSPn0qzPWZ32QK2JY0pfVFsfGx09FwrlJLBSjelhYF8JfXQ6cQe1IF/TC85q6NwP
6VEfR0R7/Xlg7DeoUh6BH/ANozo7YeHpNnQ8bBSEHVPtyVC91fZ0CPtqr8LpMqTquXXy74rVZyCq
0RjSv7WuwnliGp/ChJux6ec5WO7jZuLS1XA0nGejQgAmOw8dhlnuwL4zsR8y983oTwVULQ11nta2
lxT3WrKP3C8pKuZVzKu627Wm3zXR3u1p4BSFP/QWPtsv2qDS4xRB30JCw+jc3UT0ypORLW7sTkac
6TU5x1FZ+2GjoDOb5OPXzDKIZ6AIhlSPUGyb6Zey/SbH9OjG0WuDJuBN6oYSeCnLt0n9XWU6L7Xw
qdeB3yuiQz4CQtVWpyIzRq60/EtskpPLxkODOivKTdqJEGXfK9lU3lCgeWLogied+0oLBxT5EBSp
0jznfV/RAHjL56nK9hrNzqwSgUZM6UsWP9oSxMhM9LpX9AIUry7+2/qVlOU5T8rIC1NR+gWFApfW
+804qUvrQt6j6FR8DJnUuS4GNEu0+IupFzc01S9I/0LeNNXrSCxtn9Tpyen6YxTGh8hGpQK3yFCg
KTNiVHO0z+g5/RwduXMz68Yo4c14NXg4aUEoEy+1zcAuHK8d20s62ruRoGmsqe8QdTqMNjnUDQWM
rrhglv/VieJjI8gP2XcvbgZkGGd9MfqkNX8pYnTcVoPieVHuq7QofZGEGk9aZ7qkFn2RNug0S6ic
MidGhwL/JLLTOwESH17SpuSgaeEEDW3eMEZ4SszJS1wbHTH8+U7EBmKoDpJZfx+XMq2SA9WmZ8yc
70LQ+Sc26MMQWxlD3ZzqLtFeu1B/6EXvx471xDBOqkngM0K3pYGa5GM9aiXPe/RfbBvELImSklcy
fwHtRcUpuGM9u8YwZqST25jII2kpQoPE/VJVJlJHzBn7TeJivKCXNbeFXuAfkvo2kdNrKaCzZVIZ
lNKND5jk9TLmcK0e0aEVlRcVUeE3ioAyUjfDfc8yhWfFsrHFCQFBOFwpsTADMiKG3OvVhAwc/OLw
mP5ethQ90gmgh3540qLpNNbTq2ZEQViVd1IzbliS7eLc2DE9Ii9VnVaeisq3oZ1QjRZJ7iEqKDxI
9QoLD6Weoc9W5eOZZKnrO/gm51ZJdp8yGZ8GLbN+pP342GtA0OzCLE6SC4JB9a3pmbpBjtn81uan
X9l5G0jSWBcUlKJ23ytIOJiZ/lonVucn9fDVMZOfYYNoLo4YED45HUFIPYGrmmutemKTKsAh22Du
27bzfQEpvDbImBrup3LouJYIE43nKvGHko6gAsP+3ydj9LMe9B+kjC/VoDtfRSlUsRNx3gd9ZPcv
ZWGDvK43BZ5up84Nr0j7/naIoDJjyzT2E1CeQOiKBqlyfsUjewK8JIeQdA4ZXGMc93mJ6am6EE+i
Bqf/oJkYtkYGzfVBry81umUmN5pE54UrvzRJTaZd5soJhXBiuGe0yOPnmPWE+HlPQuusxx2m5GTp
gu5YVviSFj5xZoLckqTmvkuKL3oxPwskbuF5VPiRzmLOmkI3vQZ4X5cPba4s8DiS0QULmjtGrqf6
UZN+Ow2ZeQMrrn3uYtcA7EWZ/X40s+GcO/0Ncjbwmg8JWj+VLTiopp80dPDfBmK78T6VZmJ5BtUw
XerWrsNlW7l44KRtgnUJ4HFw84EehxObKR6NNItAK9WSeGf1RgnqN9zcj4U+sNgzi1KLD0WXane6
UC4YwHp2QqtKSR4lEYXoZT9CAS9KKm1eqOzvSNQNhw78Ph13IoHqnFkN9KEFnuLsxqLETzHiM5rf
6b7ULeM7WI1ibW4UO8+q7LTaSx0G4qaibOlPG8sPOsz4A+NANP2YtxYa54zVmj9OaBoXdpwGioIf
KUsbv2PktpPty+CM9xULcf7H/Ffdp1902nP8VsRF9Vnm2kMj2tu0bnlpDbetqfwus+77HILtCOQg
CGdeDEwzdZKe0xQT3Fr5o9OSXTSOu1R3e07zsgVgr47nPmzUQKs6p1oPJEZveFWbokFju6febBmK
eln+m8qwOsZGSpJ9HqbMKy3h+mEItevXGme0CEDoGSc7q66SeycDiUcuO53HYfiaGTahfu6OifDy
CQQZvAnbKPWlW5DA0CwZepOt2LMzWlEVYApFf27ANeunRiIDI9PZqdZFu1GxnNOYzzKDRXalFU2m
+hIdHJGq4UAHGziTpBgJ4BNTNDwbY59tJXRzUvPBJDj1DJS0Af9fFmccFVuiHJH0qL1ABMpn9ljL
x2WuobSd3UX+lgDqWiqH4R60qYHJAfRrsca8o8xwJ0TG0jgTYu3VeC508e/hizMDAxTP/3ailj03
qHUKmuP7eA75GrqPYkvra7U26ZiuBiYmjCmBuuI6h8NNi0SflXiU/87qxV76NI8Su/vKjx+2RntX
ElOKiSxMjIIBapYpuDaWJ3pm5CbYjEXjAC5EPZyIf51fwwK6hnBhIAeWpQPhClv00CbwmP4isuc2
PTX58+cm1rbsysaiTCU0yAK4OUCyxj67QPrzAL4ItLn+WUFnJcemOKXgVkTFygEJzfWW6ZGjmVUV
IsgeE98FTVg5Nnwqf01Azdpgw0z6rY7k2kfC/qEnicOEgahFdadWpOoRe+OKab+24ZPpvPwP+/fe
wKI+NtptJ/QZd1H/VF59LIJir171vbGzDnGwJT+7chNRhlF8DIEAeY9W0PX+DaaLW6dBkSENc26o
xsuTgSfTb2dSG9XLVb94b2r+Ke/KIW1KSq0zVOd1p+gyy6dnezqcME15MQNy1LeGadZqwldLWxRo
R23CtKYJRfDaBwwYUI/sd/Kl/VuGLnYSj+GGhucKuSVO1ru9XDh+qIrB6OxppmBH4Ppr+G0E1kn3
55vWfIz2fZDdWxgs4JHmOxHfum8393dxe6RhWtdhAb+xUXk8zpwY7BHgM588gDBlv6WnstJGeb/Y
ZTtbGFoUFwjxvbiAwqyVQg1P8iw6l83FwlDZ52di5cyhHo3rCn9Adn1ZUU2VXeHtQoxsMwIgTcNz
ewuyvTTBZpkIIJFQsgVlBGhgrr1TNB2Jh9QB7u/buKMn6umcPEa39pfqxj7lIFjfwspsGVwccxY2
tnSSrPasUXfuoP2q82TMt7q/y/vx77KAv7ccvJHsA/heR24kzYk1XhgGZRjdOOJBojk69oA23jdG
7n3+oZaP/mwOdyPECvFXwLkW14npQDMiA74VkV1+iJp219VIkHN949lfOt9fM0gEIGM7M/AvX2Vm
hboRgc8V8ZNxI6LidirEixxbPxnNXdtYh89XtWz1LMwtgeRSuo7VtlhVepznU9vDLFH0D7pYs4+9
j9FmOxSjk4hmMC6BF3rpg9pkdQ2m8nKwRsz3Y4J8NDrOOhv5HiDO/+FjvTc3e+i7C5l2qHSIzqo9
ZsY8ZbXnVgrgqG7DzAdauuWyFk7RmEOGwSZrjqE0FAm48VKcJCApKEpHx8EvflW7ZEf1zbdtzRnf
r2/x4ABBCBBVizdtMl7yDlWYBkjPaCOUX3NFZJ0arn7o1X+I2ZLEYSBIRRmijbsU6T05gq8Qwzra
GXzxb+B72kIEbBhcXrzuaE1UxRWcMXrsk0fRvDoolkzNT4CfP3f7D63rvx/OonObCTNqH3KG0C4l
owofznmbdoan++ZhbiQn+wYa67zysx3xt+gpPnSelkaX92JktnIaYdR4yI/iKO4B2nug9+W58XUP
oGPgpeIT7AafL3bNWUDPqFlglHIo/u76MEhNr2ttPgxxEoSM+HJ8kslWZ/BDTDIvDvPQOigugUDF
pOq1lTK0SA0SnNobTtjRYJZKCW+kr3ageDhbl00Ow7VHZqa+BykGiBNxJV/bQyKgj86Eo92dHAxg
DLfm1/SuPSQ3IAv2+5Gnb/Tx8338AIP8u8R3Jhenva0peFtifL+/vMRhfNRMjfFK1QHUik5F5Uud
oOlmoVNC/A3bW8tdbG9Fh9ZkkQmdrhf9G9vNM8fteXxUP9PLjAIw77cGArcMzof13RXqoKWRZRoM
SrEj4w8abY3Sr16e77/gIqiEJIMwsvkLqr120oLiIPfOURyandppuxrRJLnH/O/GYfhADvL3IzrI
b2zgO8GVsYiGuirB/Lat4KeYiE0O4qnF4I4ezFxJWy351S1EdDIzTIAHZAkn/T/OvmxJbiRJ8lda
+t17cB8j0/2A+4wjI48gXyBkkoTjdhwOB/D1q1Fds8NiUYqzK1IsVlZmJCIAd3MzNVU1sU6Mjx3O
8nVBg9OGeoIX9PWvF4bys5MVXs7/fZHfFu13z0mAqlEYQkMf7pt53rwuIg7Yg/cNs0sqv8qLSO18
NVG/9X53U361Ix4R68dj/fuL/3AzV8wo1osGn7D89LiZMOzyqrg4w+LWr34ZP396O2GiBTkH0r0/
udxj/qgKS74DK5KwTNfWpEFx/Nd38+erA94OyFGwd3Hy/XHV1/Z6qJOOa6Cl9jCNTiCQg0e17A/n
XzJ7Hlv2TzcPHgWwqpE0RM4f4jLwwW0lA+Ly8r4nOffL2XnQ9iG7CNBgRRR7UJl+JY/7Uy312/r/
7qqPu/zdehn3Zu46QPsYFikHqlcm75M/xA/2bO/+agP8/FD47mI/3E5thE2DqB8f8bfhGoBF8zVF
BxsoE7jB3S+Ha/xsiSBXgcm4YsLH60cEw1BbVqtKK7sWnJ0NtKA6XQv+eok83vKPTw0mBZDigUL7
MAH54/1TBborHdoc7gpIprG/SlPesV9kXj8NjSbONhWzyKAw/tNkF0GAJ6jV5CrbR6lPH957W1QE
perSV3HXO5/J4b/Xx/9XkgJpARgyMOn9s8OJGC2D8h23EAOF7TCXmoiV6cNRCBYXvsGF08M4yVFd
BWPIf3Xxn+0I0zCRkmGILcDcH5YLUul+OGZcW0e3Xl0PZyL3kQF2/1XV/ZMLwRgYZSMuAjPiH0ti
NMFhNwF/IVens0vkFza80+atHV7+eq38ZDn+4TI/JHxLUVYzTK8mtOCPVO57NL8l/68v8bOlgqlQ
ICdiZMJPcM9xk8BrVjCYoY6rSHYaNG2eOKa1Ga75MLP1MKbjVt3Gz7b6C1zhZx8OtpCKZFoWdCE/
WkuY8t7Tw5RGVzIcYX9b+P/riHBEKthuo/iAFzVMv38shddqW0f9ER9lrAZkIQcYH5v5KxLrY7/+
sJ9xFYgXgI9AevKjQnk1dsiVHkn5Q0Okub2HJtdlBZY2xl0g0t8Haf7H+/af5dfh8u/fPP/rv/D1
+8D2qSrp8sOX/8qr9wkSyW/Lfz1e9n9/7I8v+teZfe1vy/T165J/Yj/+5B9eiN//+/W9T8unP3yB
2YTVsl/512l/+jrzdvntIninj5/8337zb19/+y3PO/v6z7+/D7xfHr8NLbv+779/K/7yz78/aKL/
8f2v//17p08dXhZUffup/1J9+vElXz/Nyz//rsr/0C0EHchrUKaAZwugQnx9fEeR/gHfEqxuzLWB
PR2s8P7+t36YFoorSv+QMAnV0uG5/WjCzAN//G/d/ocJ9BoWrIDN4Z0HHvR/v60/PJ//eV5/63l3
GSr05XC931wcvlshEiBkQOKGDpsRdJf+NEBspKVSwmOFeMs0puhuZFJo5EahXXmv3WZ7ewEXpZXV
M0PrKVZLGpGpix7aTVvwCNbSwOuXvveM9gikPtL28YkvpXMYSqxa9mmtmxzq+5Okz5d8v04wEZqr
N+MhtQ2MnLD6JHh3LnLmtVTyG9C4JLm5ale1GCJRlOgO7M/LZL+08X3Zpsw839kCEzhNBxBcBIfe
hEqCreoONtCCiSc23xLRKEnXKomFP7t576YygKdV0lhdgi0Sq+KITbuPoTePrHmJJIzCA/K6xso0
hVWkjmZg62PAFMvvqAgKvQxnfQ05/9hifCpjccfXaFKKyBJTTFU5Xo4ithqGEmkF12lPwAcMWzMp
EwCELyOfXw5NOR9t3kzNc5M3uTY1uVQfmT7YKVm7lFoBhh9F+zF72nZXFjwAww7YfBEjiK73Hl1h
kz4P5ituuONovRSwowymPQIVytsH/KjfOharc1AGT2BEONo2+W0j+0pJ/KqDHcESbolyJub2RMb2
WS+2l7LRXw9Mm1KvluPw7dY7coKDzykmGJeQMahIhEcXUlsNumEJ0AsPRhWWvwXzhWZ7mCXoHjB9
IwGbDG+ZO3+XF78dVX/2QmZJV/G+OLr0zKvMmJVQt5ooK8DLMtQmfmiBjZrEyjskuvFU4SEF5OjO
rOfntgLxu6bR0ImzssxnCIfOSyudSrgagsjhf1o/VeBQFU5bsdwCD45WRzpaUkLTNsLgy4Su761m
eYn0rDBIjPsRLIfNq3vLQ6nio1Dxd/PwTRwh4LBo6NuW/PAUTPiGh1gAJlXQymUo721I6AD2EQ/3
kYcSHmifN8aYze215CUYtCWCp32B79ibSpp7w+ibPMovBQZBFyeZvqt2EUrDljHSp9IJKnPL8Ljz
xSgN/2gx/c1o/EFTXDTEv4s6v2/vP2zn3yYafr+dgUBqiDXoFOPMgjHFIzf4LgGWm22s9wOfkcqd
B78nD+Qaj43UbwXze5E+5DzwWfBlRgMtpKL36XhtUe3vNYtlhq3hsEwMcjiuRjhlXqcaMTkbIOUU
2FYYSpawOIeH94fudNwnRculsT0JvzrV9Xrp6/WKKZNxD+8CG95kWGUXZYb7wiTOpVT5kHO7B3rX
ai4D/9XqI22VKUEZHtdc9oYK/YFOTaXZyBqfLfyCkWNXCYYEnmLztGsxgJd4JuMZWbWs9grZTJZ6
d9dWfzNr/U3e1jfyRIOJSbm0THnhifbIACBmx5b12hLZLSR0qpIwqNDbN+lShZiK2o836QOMnzUS
r1Bg7suHQQV5dNfD7Ykatg+TsKAtynDZQC9sHFvYcQMm1Uyz7HKsaozSJ3GU82wZQQV+WOuo+VTs
2JFmjR2ofNEMEByhAar3HRwmKxg1uEKUU9hQbz7qYL/LCciEJ3kez+3cujoMXxZLPgtvzgpWpFLg
K2OR9oue2hKqC+TLqru9Hr7c2pd1Xi6GMZx7pT2BzDu0mfk6PYl9SEztKgmeK84eQwwPxrQ8JIbV
J2zcU7YYmQzvQqmhPoLjudKKs9lqFymVUi6s0yyms1EdZ7RLnRLLn1zYS4HFT8Wc9W55KyQoRz3x
uQ/VbQ0rQ4SNis/TsXBEg/2iIdpJAmY1nnBQup/Y2Jw6C5Nu2tGdhBR28gs+psf6JpK5BLJOGW7t
EmAaaII7nAn0f8Fp2GwrMobOM+vPoGrBTLIN7cjEhlLCX2wZ6QdgFnbmMgCTB8Ygmdg6+g9ITU+o
SQ59k3x1VNP9ugTtTD2+nVkLKL+wQiJNIB8a0VygqatK8SiViXWtPi3z3WzdDTzi3W5BxC6yterz
2RzywYFgGwY9hQyFWTe71Yi55bKUqPuWzDiGSguLqNrhgH94W7YvVjD3cgDnRY9gnpqJVUEtv+k3
n+i9D8NjTwOzzArajYUbN8PyuFZD589wKyGKGStsTtbRgPrqC7ZYThseTeBXWghytLgSuUl6SySF
VSSNNKVztaeVv6rzbW+Om7TiRCpeLY5dsBZ4syzUt+5pM9mVleMFYVNiEfwMwoaNYQHCrDJZTqhc
QCJMCVwWZiWDPZJL9MrvU/NJW6/GBYaZeE9DjC5uVPDrhqkkherZvRbXhhyhLIyYeAzHKrgWVEoT
roVfDgrU9EVoOGAKS0o0HH2sS2pMjjrpzTWpJDXZR9WtagbDgTaF//dR59rCkwnW0jbcoKiZQTeQ
FfOQ1bqVYs51Cl5bO2agQIfm+rQsSkIqLX6h0WF2GZMjKK9PimeCfjkZYO3LcBOQgkbePBWnxYH7
W0oP5jjItGa+5gnUNQHY4rt80xnLrJqBkusokc7m67AcT5TwG6z2nkGVmqtn0xqeuR6ODb/ASOBk
9k+ywm901p+0vriWhnyxcDo7g1oiJpj+MgpQmsDMbD3mDSnRlFjgVlVrH3HaxSSSL3PZXSw31ZYV
C+QB5un6frKzaw17WlGAAKUXnkol7683B3yL/1hAYHOY9qNkhVEtcCl47f3xPAGJcOhMs4EyTD0y
yNNOIP4ewIQL5BeLYfnMAE/1ozzpDsOU6YK0YYsBNORmVDScNBOdsCrq1TqatT4a1jEy8GcUY7RZ
HUb6faKiiwZRRXsPY4NSg7dD0HB+rpf91K5yXsxSppkrYv+YSPq1WA548Y5J58NtOSLtGPcqTaRd
Tox1SCE0X6QC0Zll1XzAL2E04TzoVddduvdal7J2v5a+udA3fTpei8WjGmyEzeK58B7GJYuGZOR8
oO+zgNi31wOYh3tS6EpM+iIKTd/SqvDdysBQ9iZQe3evIpDSFDaoznPejfppS2qqJ/a+p2CIw9w0
Kcsy16+GsxvVtbKVS/96WMuTWLSnjWLs8fvYrNd5057gP/nUXGQqbhOmAcrq4IMvjGVCzo3JT0wv
skmwVEBAVm3J5GrLFO1aERnmDpAeQV3WkOh2KS+e56kJQZBLmWvIy2ks5RM8Ln0F5pNjIZ1YdZws
k51Ya+dFveT0ZfisTUZQHFMoJBrSUKnnYLIbV5713M5sqFLaZOuG+NWrFpb3gkXFmE6BHS3g3/31
WkMVpD9W0/fZy8OHAf8oYJ7ZMPz4kebUVQfUMhpcNayx85dS8pegGofwWOuITXokN0cMNb5L4ejS
SalaK7e5IM9ifLfV8TS87q55jOk6Sekx9uFSv3CbpENB0pKQ1MQxCoZd2j/3z+OkJ5KEZTTBpxIc
eX22Ysmnm30SC8auDGbWzUrazfAj3C1ExSUu9g8SknDIA+vaU2CE+g381RoPv9jX3KQvO7nrgjnl
4Bk46w5rSBS+x1e8uJ1iHHuRahahVWBcqkyCqgLAVcyRVSeougK1ROlvfRP9keoUOa1M0PYBaz7Z
2Zq+agzO6wiL9ZIty5jPuyOgPKKuLTv64mLTuAJnlbpfNg1hbj/xLhYztEGK29rUIYZfu2OHHKj9
sOHrhRgO690J6Fazi/DgflPKXg/dAjFim/cuJlj7Kmb2QPjJVBpQ25kTHbYuY6w6sCDG3y17MICZ
Lz8qNtv2ZZDQYShkoaZTnW0tT0bR5C1vzqNcXm0ADdsUbOKtGdH2H0qXZNUm8l2Mmf58aHqmzQ7X
8s2skZM6MgRXDGoT/lyCcD9A+LALivzio1YWWVmXQdkrqEyPl2OuX4RjH+ZNFc64d6nayThb0QNE
9dkTEeMy8hKBxxpi9zLdxufbAt2xsxZ0fdTDnjGXya4PqXTFfMzTfTfEZbOdcrbPmlndtoCZJBeD
OOVwYmD8bWs+NkS6bLV1n0X9wQpZJUWKskcUahhkl+CcLxHpWNRsQKpWBZIAWMBPH8FOPF+/tbue
m5isvpvBsMsBYUswzV2wLIOjghVcKTImlc3+pMMQ/DGbKW2NOTwsG0KsGa74hZ+Wb90G/5X0UTeI
0goGmIUITyUwmWysRAk9yy7DCkkqykcC3pQClOxV0Th0SFMAWTgoFkuI8vrxb9UMpamKjIeQKaId
iXpaxax6kqfzcZPjQfpUod6zSw9ahXC/1rLXOMzDjA/FIGDxG56F7P/G3R7gWHuvlsEfkOzueDwQ
nwSQNwWtvnmKDqPNOYSvf1jH0CkcRUCQ/G7L6M11mQ4HO3UpVBuOOyfdw9xR5S4QAFcpW3/iVlgb
engtYYIVFX4EJ/O8cOe+TCX5SOZoTsGUjufyQ23XviHMSCnGSI2bNyhdXMStrTzBuDIrqiPSBg3W
5JVrdRcdbJoWtivLnNT6HOKj/laLSabmcRy2cD32ds4S6aN1GBkdHGqVeL6YQqM0MdqF8fGujuRc
81DZi9isvvBj87dFTmjpcujC+rLyJkJv+24+EWN+asMrt9nVto5Lb2YVmVNrebhWNop9IXN7riwc
HIsOcj5oPYi+Zm9nKdRfKxQsj+UwGJW/mciVPenESy2D67hfy1lpTDGjQ2KtVUqsM4zbbmYzvYwz
bDxwc1suv8GpJLGtcN8dT6oFEnVwOlHQidoO1QqV7wKVCQKJWgSsoZEcmFAJ0lmJC3a8lev+2k3s
ZSbqaVDyXidXeEpdJI4THeRsJfGEUZ27jp8xnRr6DCQfBH5Mxvu0LzEKjVBXHkSvuNShJNfvQ93E
PCJfhrL35drh6a7YIV4Z1vVpBGmRLmcBqGGBkSQlGYQ6qd1qSTPuMR+s9CghZBGoe6qzhR16p5VD
pjEvDG/HHB0LiIfez6E1qU7naPAi28AlB5VogcZqrEJBBfzj4JfnHnqZS6LMlAKm1mbj6+At7iFm
XU3YU7pnNUXcKUbk6QjqRSzxKvWKF45SUT/hbLkqocy3HN+M7VE890CkTGBPoiz8RrLeqpO88pPp
jK/j8jlHNWxv8TYfcQG0qwfriK4gRPRliV1nBZg2H6DgCGA6FFiYaS8zr95pYIF131kBMRBz19g2
m7QZx0T+slgCkdfEHDV6Bd/cowiPFNNR58+6ZN7k3X6a0+LE1dY1L6XHSO0Xpx7f4fgAqPepwiJD
C8HvSiSGNetNFiruUY4lqwpWkUxGEQIv8CHBmxPIP9oKTiIDzocZ+sGS6+dFh5t5ozy1TZXYVIOr
ufo8UPYyysqLhTvQXvkyeeD745hRcXYiVpkwDodu0Lejwd/IFSaJ2hGh1KtW2x183SvVj/vEPE3a
PTqZHplaXwrxVu66jPi0pypUFGuAfD8Yag05D5RT+xzDWg+zbXwbEFTNn3tZBjfBW4QS7ZDiNSLg
ABWNdnS2ar4sq3UuXF4qkVVOkdHkAifD0B/YY1dpkmPkzzVybgxH9tcPdMPFgKjtrPHbFqf9h8c5
CDFDOPooNhwSqIWZ6w059w252kAmlUpDz09WMeRA5yEEuiFXSHjc84Me15Icp10Oj0Cd9nur1AE1
zXCn4q5q3+gB/fBm3GAHAOFC8zK+qpjlUhZrdDSdC9zAkVBVD0OgWkjxzD4ykBv3exEq7sJoOpzg
l1gOz0dWJEajnMt0ZipkmlW+6FIacNJDaNd5BhRK0lC5FTWQ1uonY3fFEZWCeYZ/HRQrsAl1h9QA
cQt4cWI+k4w2ciIGLU5JAOZeaFAS0Ab4yHBt5N1L99A0Yk/3sGAgM4aU1lmt2sdwqStceC3gabVr
+Z79TEP5UrA+kUseTxuLmLcCSCl5l1BpSbkO/kgGbmFiACFpHAOC2AOlPbr6EAFb/GUe6zjHQOP+
iBvoSVbVcKCTheQD+VFlulb9LAYSGA+GePNkPMEqd1+2rH24vmZ1GVkYOgu9jy9fQDxN7bVIlJPu
qahYLeW8KwK5pOKI7XOhCZ95wEG0oMcsYJmHVlfBwE6OGPDJ5nVo9XQWXqmwZGid3Dyne2LYb3W8
BrLCEFRwlu2hPqJeJU20TfFhWb51tdlz3sbHvuWFiqNizDWVnra9Pln4/SIslQXLBPpjGw5LvEdR
WoVshqiMnXv0cTHexOswS4hfFgQuhXOX9OaVPrdEuVSaEasqjY1OzepslBqot12uRb0ARO0shks6
4E6wN2z6+9pcoHpFb12f5Ce26U89k59sUNswJNcTY3HVQCWtRjMHHmhouarVHkOcVnEUtza8P+UI
oOynA7NKZ/SJLBsWHFrUWl67q8FoKs7ECgc2jlGj40jZ53BvSkgEwNIxx7igaqSUTURMRKLjpZjM
QJq0QDVWuKlWUet3AoNxZsxzIwznKrSrmNJqrDTuijkmnRTj00DsGu3OjtpdiqVdizEvKoe597mQ
jTPxIJOOigJC01JcUbleChVpuo7MoAYABa/TqEB3lccAmGKOs2V4+8I7Etiwx10LoNpKGVSfZxMn
1z5Avlj5Ei0DAwgfB8KH0BPqDj7GHcRzVQ3NoYtkMkSL19dIkeQ+5sYWq50eD4od97GBNjVSMHJe
PcXiPgZtih7pWZV+1BJrAN8Z+JvFPNPe4FraBnKse7I2ZJaLajAd/IL3kYfYiGhrR/pzZbW5/MWz
o2OwfVP7PGCJwooWhxRFrr0h1y4s+zHTHOsf77cXAaz6KA0x1Tr0yK0qNiQC7YVV60Uh2gV6wcs2
2acO6X6LEbg9flLUF/bcTvPzsPU3VRKxJc+xfFTxHJWbGW0Hi4ZJC6HshhLEN3x14Z4CFfM6XBne
qaXZubF67J5inPpSJkfX496nJXuvexEr+nxFHHUbOHxpenPF1N+nabeemk+VBK2vg0gTHAH3IUbN
ywdGNs+5LY25HOwGCWEJHhZEDfdFDtvLmu20S+VWc5g2eGpQz3qoS1sIYXQYSDIWoj3BJhY6sGHz
Z/BZGv4ZDnBW24WNxDz4FojEO3CsIKX0KdBuGyr2ArcORrFBrx+P89cFxNXbB8hZBcZ5dq93Cdt9
8fDzavcyjs1rdTqCjrxNmXyH71Z4L2GPsK4ylIi+Av7F/k2S6hA+v3U7paz4qDUO9G4ewlgRcLGH
NcIacrZouS8i3Qjs9CluT7IGklbdFKI8i755bXb2BlTdaPBwkPQK+wV63xc+LB7DAYCH/dK38jN7
hlwzL5rjbesgtYMs72jmtx1HIczQJ0fjdkyRjG99LNV6KuwjQxMqmNQ5QMWseRo/Edga70Envh1a
m/UvbS7UKm90M6u/FnRJpaVOAXQkNZkSdSlc2d6cQZpjCgRvsjqszuOCoaTBFwR/LnKjslNIl8du
cNH3ClbgeH2Lc+vcakZKJTnrs5QD7tbP+vmYl3iHj7q+pIqwUkl02f0Oi91USVDWZOPU5q2gvgbo
m8l1PitWOn7agOQJvmRWVWbjae0wRe5RgbensaiTVWsDfdWC1XYms0H5tCXYtc5eSAGmiHgYpwTB
I1Vw5hraZYeIHz4oCbkdyF/gIJygH5CQTYJ3mpGUTAdIZDnLTr1FU5MiRI8W7i/waB7QQyxYwjAr
Zt0OWBXUsWZOeLKGx3Q0jIgRWawM+JCqixWhqabXUQsFGOaXhI//VtYqGk0S0vqpmd2rdZpqBcRN
sG/BMNHXt4LP9z1FP5EmUeUVFB2ZEuLYcUgp/kgWQ2swkpYhaho7AQUi6dYRYgZCu9vcFVfT201y
Wm1YXsAvDSBdhkFhydp0kehwTpEC+/oxKe4xY2HodwcLyutbEYMW+BD+20gMDZ6ZdpfX8UykQAZ4
11hKrqMt06tBCjiPq4lw1drKYUl/VgZ64fZpMEgqldt13JhXyVOwmtNTV2M2xfaFv0U1/IsXKD0J
LQK7ahwJ3gAYVtE2/qgs3rKOoQanjOFafDYW2e2TJRRjk1XUyqRC5Gs/Q1qb1D1U9QdqJPuhoW8R
881ueTuGbOq0q6z2r9bWvpiqoxOYdUK6YlhQlxt92GPUwmZtDlc7p7Jx/CmK39lIQIctEHMdkog/
MmCvEpjcN8ADDlYuj5bEXJoh7CQ2GFVUTIuNxYwYcmK4InvtcXijTyKwhv6dpCKaNC1wTy+1uObp
HJ79IFaYNzQxb1ReX7Z7Y5+kKyMfGe48McO+mRJtIgnmbqQ2FMFam3bKnlrX3W31py2QxZg/WgnF
rDq1Favv87cdMzRZJr8XFDHHPPP94/CKvMA44CLnCg4XzddR7T0Ndcu0Z1uvZ2JTMwY5c4nRrPb7
3i8Xqrma1j7RLzaasEtsABKSfLF2MXRk0YyeN4VtB0wmHLwsJG2JwvW16yvPbLdkhYnyhPrIQcCX
16Q1X2hLruZtDSYUWn1G43UCaeqpzu7cXs6zOlwnTz0fKPwPDaZDA6xTqrBH4a+fgQuhU4/R3h6c
bzLOxusOqLxlx63vt/PKsh2/ST4TXTsT4hRydYIlyFk4pTdI2kmlx4lHer28FYS9yhq9HegoFTi8
AYs72mliE3JYHV3LMWxXM+CASkwcnov1VdDnGpm8ESljgHIW9ghzpKrvYi2T5TCSpas9U/Soo6YM
rgUrzG8mdYo6uly4j7amoJ4Ci/DlUuIkFcS6bCW58Eq/7EadbOST0r5pNktGaTwH1AKMmytdnSJj
C3YLptbGFq5Mjx5l+hKAiu/Mihqu6CJxwwA0NMaVDKRC7pJ+5MlsC8+WEG8d/q0dzqhgExvdjqnA
uJ6NJNI3OkBkB9Yp27zjQzNYfgt0gNWSp36ZwHe/4twBSPdF5TSi5RaRSAcwrYF8CFse9TJilYp1
8eah9DcUM8aewxZDndBRQhqpotE3p2uAtF6g6wSgrnmVuR7ZZkx364zNEBcr2jx6uIzgMeAZcXA2
AbhNt9aNitkIyCwFiG5Gy0Pj6ELL/1KtPED/L8BFd7NCCxTWPf2UWnAAws2ZNxHuYNNCVaoLfzRt
XwHiY7oeibScpPC/czjiDoa6OSZoDNpKT8gzwkEAOXBSWyYRMbqIkXAFOLmhyJxKb1yLoHF0RwY8
Usrmo6wLKni5wHYoUespqWFZ9siZVLBGdh/WEz5D0rS76WLzi2bNV5weg30VK0oK5LPSjTeKYyC6
d+Bk1YOIu6NL1E1NNOSHKAzqWL1VuhFVO0x/CIxn9VBpUNoCiqZlWM5Pk4ct0X3onLTvK7yGEpGy
esiUocgAa8K63CtExmrkw4ev40Qg03nTqS8PK7bjFhab5DH6Mvc1EhnV4Y82vookTgpbdPIpMnfb
3nwZic2BNj5m3wVytQYmEhuh60Enw4l7jkzkcQSZRVd34Tr1oZawrr1JbnMCsycqB5jXK8zvyuvS
gLewzW5zNB7tdfhNkNDqG5d8acNhbzz0OA9+a+fmqdFkLChyssDlRdt2tmEeUEavx5euRisUXB6C
LkaDNNu6wPjdyjU0hO8jdWcV8AAiB+Z7Fd2JNvPZsMSls2fEwTtHXVqecrn/QDHKZm9BoK0RlhcK
owsHWSB6DiPf0f1NW65kJRqPDAb+ExrBOtA2iYdH20U48aJKkmIr98BxClqObALNOUdBhsz6hz3/
e59tdwITkbZELfQJCl3wmEqANoU9nLisnsbFPB2Uno+ATFMiU8CgR7SqQ6zhID/8Va5du8MYFslO
H+BMp1wYxjceWtqYZYZMmVDUIAyYr0CrGiehBvxXx2kIW5mAdU0wfy4DpQQOOhextlvP9sZva2Wh
RSBVcyAthS9ENoDsY+iNX1bxFOB8bWmgOsBM8PcD49BQpvQqDx/kqX0nYav5oOIkxrGnnHdZefJQ
nFrMXW1wbeC9saCknNoVqHafqMA0ailXnnQipR17G8U7+j1AAxRVBIiugXYAXcEAc2hcdWZ6qoCH
xoaDwMMi8zUx+gI9Pw7A37uTicOlxo4o5oqh5YfbF29l662IY1yfUSzfbOmr3fLTdDfyCdN4FVIC
4an6ESjecNJ2WMo68m1Gc1NUcV1+AQB2UB7bgxppbRmZ3RiqRZ8cYyTV47l4mTyv+z80ncdu5FjW
bp+IAL2Z0gUZ3igkZU4IlZSi955Pf1c0/jsooFHZpZQU5Dl7f5YwmLR5TBM04BrWTRRMaLB6aC/D
nzhyk8wMRkbhuPrp2vY0799pPQ71WQclDLtE261WzVEH/HYWs9clUlzVeLlObv41CPHFysjYpWyA
wvaUAArd3xDLgGJXR4tbAnEqE/F/Vans+olXT/KXvt21UrIjldR/MWd6Up6VeoVXq46jrO11GCwz
RQKiMCOIt1EffMKjfDmi4yGZdwKHhrqTmnQ3zu5aAf+3/Q5t225yT80GgtdAR43B5FYhGGSY1GbI
kRMWrRZW4LS6QNaW0obrWDg0X9mKrwtiWNc7eU69/GzZQhztzehhrIu/cB/UTHHm0dA6eCDjMKmO
ogwhMmxaEeRwkM1AcntFIbsJ5G571JRJrdXkYi1H3w7dMFNyaQCWj4dGTtky3ohZ8TJzCRaBd28m
kI/zfqNugrvlRWbnVgl4bboxeWQZ+zOksQ7vX8P7V6+5kg6uGc1efTAeUBMWmxEoug2kW6ZN+Jm+
cwDf468c9i3nQHxNY7TJNQO6vcFOyQ4DC4qkvZLXBPrcU7JRVqLFRY2Xatbf1H56Q00YbhRNg8vd
g1u1FRfuq4rhORekm0NWz6Fl0xXLUAesnaEKdK8XVcaKg6ERqgIfwLVqz31PW0cdJCIQ9j5aPH3K
9tminjbjVS2619ThoOXRgTg/3r3BFE6bgO6tVMD93KxFAsk/oq6EdccH3L0J3yer7t9GSX3oCxmT
k3Irx+E6kEy2WXcluc5wy6+NW1mbnaDHQSTuO0m3D0JQIjOKo5Hiz9jR4AtH46XKk0+zsZ2Nob60
k3WJmFgovk4h6cxTVv2ptixAtMAqxMEc5NnADCQHp09xk5lvWNWl+AX87JURmVyy2MpsuDrxUVtt
d0eSnw9DH9Cg6ehNGkwIPdTpvTmKe50vBABGt44c4AcLKtSP8PLtmzbOofibn01unKqvdjOCL5qw
1zu2l3efpb4Rzp00npXFPJVZeqrvdexTleFZwuBq2n/SJTuWsW6D69WTSsbnvFOzBlA/Zq6ga0pY
03BZxKCs4mClJ0RbYufA4AN4PYa1ajHGMiMBV1nqSs0zY+oKyaV5X73MTemVWRGutRg0UhqUysLh
DPshdH4qFX6FmIH0Uq+IlSPW5xMPyzqwvPaeHJH/28y3RHtIAslDm3Yvx/qx6ONDmNqHFW51jRTw
FpfbM1OwMFR68PtjGAKvCdlcddAH+vnF973QSRgN7/+TO6oWe21/FsEkK66Pdyk0t2ciHV+o+TRk
vkG+KQsY3KDmuNIj/kWRBc/GPEBEEX+m/n0XOmVPHQxVnSSm7ZpY283Opyk3R1WsWewmw/SqlM4I
c7q/VmDiuDjEVr+b8PtMtnmjQ+7Y6vWpCqObtSkvF4sW3RvFJNdNvPfxK8lIsM3ig02AUUa5Dol6
MRvxvLnaNF8Mv7+L2YTG1O4zk7a0uC0PvTz4GTGg3xs3dEWq4afpKHAYEh0hVvxsZEi2DapsQ8ek
TEE6u1PWX2rmgdQUr8Yl0lFIyG8TMZRhBY5eSukOq66vgadVgWBhsZY/I3PziIk4TIl5MNXlCMt2
ijbjlLrVhJ6O6z9rSYgrioMOsCm4DSrm7CmWE8c8LAk16mF0t64GLOMGyzha0m5U551BkprUF7tY
M30DpSEfmqOfIQ13bVDXXEuuqgy3Nsgc4jf8Ksl9XFZeByOxrJs7ZyRDd14MD1HDwH62Xt/oJ0lD
YZfght0CaV7Y9iyVNUX+zc3mqKjSsWCD44U7ofw41ozFCWYHg3S2yHAsZvLcHPzPDNhKRTuo35KQ
eRqxbe7nhd3zS2NzviHNJvTwYgGE57BN05dpPbpSCHsl2/Ole1l+Ctb0TO/qHvYoLLlHlE4OO+6R
pPSLhJVpW/yhFb1ObP2/7NVovY32EK808G3jfhnNsG77ELuQu4gfo8z7M3S0sNR9hRZb9LO4QjmC
XrTvAqSIqgV9GbN3otjEQDFAV2z5aTW9Jdf3uQpc21inhY1vW36a5GuirZwWOk8jGAvyWuRC6Cw7
V+EJpGKwXx2YWbO8F2L9kZfax3qY1fE5l+1zlc23KtY5MWnWOo0BRfW7LF4hXQMhaz3jykc+0xtI
S50U7asamRBzUN4jRHNiv+9MTwdH116JooWTnZCh6SrRkTOvrHGtTOPayl9drV7/l7jVa34ggi60
ezlR9tmtfGDBBP9Td0Yh7GQkirnmpZc8lneiAP1TKzvZQjqqIpnbGAqnnRT1u1oqd/DTYRQtV+iZ
wyQdNi25LHV+1lCPVNZhTeND+qFMabhqaWAFI6OEDHkdAR81s1uQQ/n/h97sWLOp52LvxaASNZmL
teJEPBszlP/ANrCtqs95jVJezJJdm5Y7ca13ldHwSfW7mIhENbbHdeMA6ncMP56uwdS0BaqneG90
WohLKUy0Nsx6IciNNQAPsQ09OUZrf0DRxgU4h3lwaeIuJNshXMQfMpm8QamOkn2hwSvE1xK3p8QY
zj08R0tnW9VLTr8jyvct6dqnvEnPJJL3S0Mav2jz/Ry1jF/LsgFKkhj6HIpPi3U/R4c+zdfKXaf+
WosAKGX6kMyUZMIvNRnu5X/jXB1zk4Kr3ECXYF6IUwVwIn0ffWG1SxjERbijUjd9FQFGJCvssond
B02u7Fr0T2T6IshZ3YyQc62czkrVsdWH0Tbv+kzwEQptMrmJbL8iqbtq4R6WSySv+85937IaeLu0
zUTfz3HrUhlLaOe2r6V5vw75/taYApQEhCR8fOHAgMfYvs4Lq7PMsgwa7y8MT4SI2VoiuyqmIHXN
DlVXH2qOr6q1Kw4WaW8xzxDrOwfFKckaN7pXZKWiljr/zPLTuPbJH6ATX0XDSb/2TovSXQcSl5eV
Y1Rfc0maX9H7ErKTzHkZniPnoEm1XyJCJETAa5jbgj6HANSocE9QNKd+P7KfajG/JGbrRUH+OoGR
g76HMQlyZD0/AKwcbPeHmhFIHQGisvgEqwl6QT7mvoP6tAYwvclPMmhaqwAcm67FpmI4/SnKzf5J
TkY42j0XpdKau6GfdjHvfESwxBlyeE88Ylgh9Em9A2NUs9htcOvRCSRIhQ+awH/6IrSXBOpgdV8j
3IvQnjiNWRDc7P9USqRQFlN7KFhYU9VEKQCqx4qwZvgljhJwlXrjOBUGuIA1PZTvellcDYhHE6VV
HuW3hjjhQkMNfZfTyOvfZ69r0Jm29bGSkqPRRYfNVbXhPcvmZ6zHYSwFffmRaZENfmgBY1il7Bm4
MVY4iPT9c9THsP0FsMhkpDncb0K76zeGqtarjisl2NO9LavHsukPeSlIXiUTWv9AYriPV9mJkPEA
hDtyqTrasuyNCbUYqmIVc4uZrKGi/QLkOaN90/oLz7RGAQXEV8xnDDf+EmnlDE/Wa84Vvbr/fadC
ZB0g7gBsboQgyQQepbEvXeQExH0oPW2myBJ6BwnvHdq7n+2t7MI8zjlHVfYwacFHDC8HcSyQAW8q
3Okto2Sbe4I6eaAw2YvPZ/vpPb38J+faYcIcos3En47WcUu/i9kT3NUmP+IYW3cKCY4fKoKlxba+
Cig2la8mtpnHueax8KSEVLdoT0u0pzMsx/wpEJMMRB9YfRtsjKZLT/TwqgWL5g+p5PdA9LxrxuBV
Igi0tCPBcTfVyN+UYafDxRYN2hZk2IrTVmlI1qxTlNReRhRbJDedtEcLTZMhgS/ErqQ1R0HXj3wx
AqPjp9iKT9Nmat0W8p7Vk7TqJ1Oq3cEsnTKm0TKsfkcsA9IY25nY3pGs3syflbetElAsAOHJguRa
zmAPyE4tpjA+mXrk+I+DQtGD61WrhP31Q0gl0pcp4jzpD/EFO9GYvDYntnypA7ZqSootT80g7HX7
mHeu2L9yOeMwN3HcKGH8liP52BVgLqI+4f2ROq4b9qdu3LfHVJ0/cCt9dNX2MTT/4pqgR2jqxTvX
4niWs5iZHbpOUY66P4mKT55HJSCfUwqeoQ8l4jeu64hMml2RpgEpnIFOjTtELhaDlWLp1VTPWS5d
CMO8rll6w5RzjLJL1qq3ueq8OUZM4AvXbm53Mid2IVQ7nWY/4nKjIdnLwJBLLIYJC6d5h+GNOvRB
UbghrZQask3QFFqS7CepsEOxd9iE/HAD/n1SFGobQ+lYOqnHWxEoqUJnx+uMS5jfXgecQTD5JL7r
yqd6qgMw47kjuBL+XVR20VOLa+TIPImssaMae8KSgxd7JqrB+N1YwEcANVBOFJPCsTg7RTeE8qS6
BgNUmqFgL58ZwD2Bsr6BOmkrjVucrnfNiB/icFSsOBCm4ZG/awyGhfEf0rH3yrDe82S9ICRCZlxr
RJ0mrvnXrQmpsUB+ilwkQleH/qiD6fUmZhmXW3z+TTwtRbHSepBMIYn0CJC6cD5IsR6us4q0GePC
iAs01ezxY0RcIp4t4D7zJmrW9Sf5Z8rbvnBKUXnm4y8H34Fc1UbsSfLfrppLkuIOgp4U8znYLp2v
NJDrml3N5AegQNUE60D4+2kSyvOE0OU+L/NRzKtHMxkuVDRaGO2tfd8+VTE9iLB/+JQOyyDi/Y5M
1PtlfCIy3lfV+ZiI50n4GnBKTPV0nXTjUuYZKrPirJjZSYxbZ9Nr4h+EejxEWb6/XCYZjd9T06yD
spQnJSeavRx2ciFdejRmyh5fzGFRtkNV64d5/sPesGuL5sgqxglEAjKcxqObK5jBZF86iV8Pxoe0
me9mOAUYRvzSehcWBKbitkeEs9/5cpMHJpcV9duuNtQ0kfr91vjJTEeuKzajr/adX/cRNyn+GIQP
eqm7lvrUI6j2bgkLX5hY9QrVh4jA6xG5S0vILjJQ/eVAmCAinKRedmOFSm9aA8lMwgMG6G31MyY6
YKPvuWIzKh6RSWc6Sk4KO+1xTBxGTd8gI2xZ8nMuNGcBJcy027DpjDVxPNh0tNlWI5o68ofU62+F
82oRiH1uyslW/oDn6vuNYIGo566anCLX+eQq34pjJJMsjs5wq6v8UrqYjveRiDZiA6Ozi/1Qd/4D
KFRHtScme1Vu969NrGXgXxllRPoE1eml5+CGOArXVGD5ipSrgFZrE9VL/yEYKLDXKSTrzGabe/lJ
A0DBOk9Coe6DDVfk62557VkLEbKov/JXXLqOAsZ28X1in/yz7kqDAhlD92MZRxZ0CKc0f59+ZqpH
N1iP3jigqdO1MDZeox3+JMshm13FQAEX7qRjfMwzKNKI5PWT/n/32ISQ4HWPHd6zYy+oN0oZHvGg
n9Txq5yGd79810oOUnPaj5m8j2ttHyWOvhZv1Zi9DfrwsBgdbQ6r28lHjxxowxIYKybaxtqlOElb
X/za+MqQxdBxvfKaAjc+pdUv5MTPcuKGxMLfLIlcHAzxN1XBokgtY3PRgsGoLtGSX9WctqdyvPlb
8LZMtEy5UYrMIG/ccmGfvYWxpe3S/NXtcBbh2otoZB/hkcgnt9DZhqqnaAyQzZBUH9afiLWpI3i7
2AUgjO/zWjzrpL1OC7L19c5lvBaBNPCcxTx3MwYbTKmuOy/37TqtCTTN8r9PSQg2pfBhLy9JX3jZ
UW9jLwm11vKR2LDggV1MOI7rDgZ3C1K+v3QCS0C4nERxICYDY1RsCyqStg44YwQAxKGoynq4sd7O
3lg116rqrkVXXRdTDma0s/1MJUWOLnOIgyU71E3CrFod24/Xdkil/a4POEbEIsgltLDXgqjqgWkJ
lYAmobCr8v275nbNX+MYK42P7EUnB17h2BugzzvXBAGEyQa+pEfIPwyuokbXuEvuo6ffstqkJa04
GOaupYh562SvaKwzXqasOkl5dbKQOCSi6ikl+SRScexZAfvt5SpcvQmdKt/pXjgKRwMtXWf0L1Hs
HJn7QhHCrbFfJrhx+pYywQbW2SdHzEKqDztduKTKa0hqWqTNYwd9tuloxKr6R21R35bCDB68mSGr
AVFno9cygVn58lVJeXIjPNFtFuVXXDrJyWbzvsWioyTVeVjzR7Uo2p5CAL/Vev0qqR4Nls486NgX
k7+vuV/skNcZIpkkKzFxY4H4XsF4OtA50TVf/XYal3JPcNd7w79O4F6rzpBs5jllesctY8vs7yb9
KcTUi9lP0+2EgcUHgdyOG1J6tT/TgrC8Jcthq1GYWg38ybfY/QgDvw+SePK3RA0N7vkSTWwuxHbL
w4Mr8z41H0UbDPF9JgsmXy9J6ra5HVENGNtSapcwmidKp5JPo3Uz/SgeOmAIAqPJm2v6oKXgoyFQ
PbpuhZ8ld2ZXiyYuZcMUU062PkE79n3X2/FZjFeE89STSt/qeimMDGCQMoBepzG5VnGmyPxaaLTW
xyyzlbEWbkSWH5ep8KKYcq28+xnjNjmoW1j0NK80o/i+Fs2/CXMo6togYXYpsrREDrhK3ks9IKLS
4W9KrFrntuHekYfOa/FN6jM/c51dt1cwelYaHOlzd5QRFIhberDW4nuK6GtWxtUt8TBKGQo5wkB3
UpnnfI+q6CQDnw/PD+YlnhPAZzP6mNT4P01G6dAyW6oGUuEhX7nOqjfazvtuPitqYutG9i+D+LbL
lEjsXn/FoSsIAObnoKmnQp8wrVb1p1Re0KfkTpVKH+MynTKhdrRSYBvWkOCYufYV1+VnR9agVvHF
ZDzUdr6hctnq7n1u+xNOfHpf6KeJ+7DJhpGW9Symx3R2VFCOFn3e9mlyKSZGZwa6VI8vBcK/Vmnw
neDumAV+TdFsnDvaCRpdtg3BesNfXkWYxDe6ulH6f0joZTXrvQV5GD8G6VeRHhbGDGQQdIwgLsEW
uyR3vbAc4VGLjHqSIfhTLrcsNwUAFsH87+MQfXbV1zB15ypOLnL8b91Wz9TbIuiWTHxfRvmrFPro
rHaq5g7K5uoGprF8RqWlazzN7WaXbMziAMc5whETfD5mhEvjD4ux3G9idS/FUnZMegvsZRw+dcB8
huX7QMT/BItTiPcoXq/0q3m1Qs59oXVXhVN6wlhrjHxkhhyf4jaS7WkRCGNHpNqVXsZ5zThJyG5h
GAdiEXKTFewl1Zwtw7In1FEJkoT81eczx/vG2HaExoHtNQ4BJh2a7pdfNx8ZHVGabDogsnUtu+FY
JNVtEPKdachP1aAkIa1+peGg9FrYLABJEhBHXv7BpjHN3ftUJpe2RY1RaKBvEsYz41bJEk6hSr40
UWbTOHvotm6fjPQW9RZ5/pZPRNm3NQnVB2UTDY+Nrp8SNWkPBr8Wp4Gp1BidUYnacl5pnpgCWKRF
8PpnLWZn0IZPrZsvEFvCmB/iWW7sQZOgSbVDO1EAQdiNvQ3LafpelvKJ+mz4VP8OKpqWZfV1lQIY
Kb4X6fArGymd8c1taivDh9MWnRG2ivaPmNmFXka9mCOn1YcWlx1G4145r/RAGGX2FiF313j1UmW9
K1WEuvtnTDZ8UFUbMZPlpbdsxmUucle3KDzBUGU1Y+oooonrQ0SfutHr1B+JQ3ShlMwsELT/tE25
gGtejT47CXiVec6cwghMJf9Ykim2l0HTvC3ukS3BjwXJ6k+kF9nTSjj7ulm4OYx2utXWcl+kJT6q
SD8sA8Kk8M1sNpwmwiQFogeWNih3Jb7H3bfUvU3mPot2Ao8a71eCrnRQjjT9fTNF4Knb5o/51bSX
M2KiRNGKLaytGSEznQLcpLhJqvWxRHwWk4/2OahHqECmBgGOQhORXy+s4Ug6VaoSgWSbp5FzlJZ6
jdS8DgUw1riOfroYYDxlPLYL61WOoaJlhgufBGufDCmg3/CMgVDImj4vMFdDjFLGnNFVrVIK5AD9
ZdESw9bxKZn/tYpIw88EvbkMn8pSxZ6aU8XBblvPspMo78PriDYEx6pAhfrWr7rMW5CLJutHqf7Z
DH34mOQsiBI5eVZ62R3HLIJsjxrjIL4aMaYXJFmghzxPJgVO6mhcIaxvJCwNf2jDAO1YUdEqXYMm
azYQyQ81otxOaPcpMrj9RCOU2pQAT5hRGcMrt69+orp2CEJQx7sAq9DWV9xGX2VODlDzx1T+iGjc
9e04LGdQO9fErUIHTNeHJvd9Xh9QwCGYFF228/hZCutH8c3be5xj2qpwQOXp9uj0Udjx2XqDPFqO
CHuBeLZZ5g9Ro5ClV1cf7uCuq1sWVk38PQ/0Ca30PQymUXtb1H9Gxqe8pJ4aJWdN4OmH39mcSYj/
NRNjMd/pGgPWDvw/sARstNlZA1CBRJmMPq9vFjU3ZjdxXMfMdaU7GLtpeZTr34X3QbDX1UMKrFR0
L0H5siyAXLoYXLrKUf+bUOcxXSH9uQ+f9d1kpT/EGL/D9p/4T0aeZMBeOxxW4ArX6pH92fi18Q2S
Jaf+KDy4/U7e3sgIcDRqvLIZmfXb1IRq9TCThyRWmP6vNGC4hUaAlCFi2nRNk84nCkdmNMx8dn6z
Xtvx2BmBAL6s/FstPdhKDjlhE6FOQbHB/cd5mD0roS+s/OKXbTf6saMOuuXJngbu99buuk86lGS6
uTZ2F5UvUicI8nsBqxDYTkxMS06KDDOYq0kt0eZxuZO7SnmmgogDkcAyN4VxVu4DasH1WmnfmnJc
Nr9RthK3SQvMo/XWvobugnHqnbXjGu3TR7r+TeSxsJeO414vdv34LCIm6yCh1y3n2VpQg0jysW1b
BPAsPSFxlZMT6223TwXUIq2y1wb2n19Jf24ojhf5n5ByPK9VXt2suAkE0Psnh4x57YuBhh0qXNTe
NggCIU+cn2Qr0bfjHHeXnJdvGmRkD1NCsVcZP8qufmaJmeMf5W6qBtZeSUdPVPNaCwbazppfdMV6
4UqfxTzjiUEuFdUlSSQrPs0CuCXC8b6p3RfXRelLcKwtkDKOCrcqp9usyIU3a+k/ixT1fFco9kx/
QeRWFDRHrO43c1/eu5jf4GRDb9t8E1jXGDi5OHDz6rkrbyF9J3riLOYul8gLZKHHDuz2s/sJK3oA
NJpaYjKcFrNSRuqqg/Ayo+UJqya5HrotSjtRuqmvjUk7oLpRKdJL3Apnauzi691wVWKuwphqOJH4
R1jOg2sZT0I8es5H02HjXyKKCb1uOUgrpP1+JXlv4gxiyvInKgtkRxcUFR1ebdDywgSolBFZRLgc
PSOlYxQ39+prVbe3qKg+bytsZalGu7LhjUaiXDKerV3x3FKAigITiiHFUMHMa00/ovgYBxXYEIJ5
61ZEerNll2rvZUVSfiF2RHIrIELLJ4qzlFn1qlXFqDRUCMJUT5Xq7Bmb8S03o5WrE+6sWVkApm7o
rmY0UhFGAVTbnDMrDw3FkcT/ZdP0vOT4PuRD9TKTyYdZc0tq3YbQ1P7MyiFtj5b4XyogxoSLavHU
IIvj1fax0EfLbUKMvkEGpTSP7mY8psZehSQtP4roKTY/0ueakeqaPmeVRp+R9roYyR4n3lhP4mXg
2Cn5czM2SDpsS3Y0qzoIRo/jJSrzgwSJvGrD/L6W8Uec4t+kmkgGV47VloAY4aJarewOhVC7TSEE
SPChGNMnhXbxaRqzc5WJm00vGbOG0xZIofKhgyGWkUgkA4hODhRM0IPhVWOLIL6ybgjH5X2Vg1XQ
E0lUyAgWoqzCVZI3WO8O/Tbj86eigRIY2JlVWWEg0AYKfyjn+2JhFZ9xfZSkL2n6zgU7ofsMtpZv
RUNVoyBt5H/v8sqdIreVJVtlCsecZ/zJxK8sctUvhNYoo0v1mkf3DOm7+jfJcBv41YVhN6bkBnPD
GxpVmXdpOq0UAXNkXBGzdCDgFRGprH2uWrKD1WrPcbVp4oUp86slW9We06U+tnXafsRk6+nWKj5i
elHv8ijsY2MKpIKVJ2oVclGgDCxDxGjzCuJje9c+1HYjGbKoXWGscLTn6cfyQ9YCP58iM72kfLaK
LFSBWSodTqSS4rKx2clJedwE1CiDgXAnpfCpa2T/ldS+NyzMbvPobI2eBJYC2MAWUh+juHD0AX1f
tLBV6YToFqtEVJq4uafcENNjluJPazfhr9Jo4m+GMX98DT3NP3Wa5Lvezr/8POWZP5AMzk/xIPV/
IuFo5vvG8smzWPl8zDesQTbvGt5OAJLLtF7zbG8UXzW7FdJJWyju2nCq4cUm1C50okXXhXXJKC99
fxYI/dLqUwuCkKGSVtQuMJGXxvLqolZJeaDVZbMFyASKLcNGaw/iAqhDREfRcTOdGpRlKD1PaJm2
XCXz5BMz7SoxHgfr+iahNRLcOjvJ6Z4nUlQOisG6jqduBFRUT1N0mP73RPUeYQ0jS4yEga86C1N/
sZoZpgQ6tqQ+barNFSK72GXaLL2JI3hjLyWfVl8DZ4KWGtolr1G3tjqMocHdlDa/cySGkGk1gQq5
yaqsVDkSjjW1qf0OysbaHD7uMBPr30otHkr0nbTc8nNaOYM674eItBMJrhlx1J+l6V3aG/lRJqv4
YJj+KEggsde2XR/xlHKMbsO3BTsPUhJnoAc8/32th13bDF6TKPivuwSTxrIBSVG5Z6JCLJL2P5nX
SnT5ISfC/QXTH1kVf3LdHoUrnbCq1xjd7ygE6ZMriwiTej88VtE3NlsSnfp7/TRODYLlzE7/Tp/F
p36Lg+FjJGKAOCi/xUf+VI7zfSFPw083Cg9pTgwIdlve0rFGo1KXJ7LEtF1Wa/q+RYIcqeNBGooE
4e0L1l2lY13WJB+lP9HS1bsSAyFmVJJcOGKScBA7mUNu7u5J2j6bTOIwS+li6OYaQIBWLy1boECT
6b/sPyHlfIyMMiBOeFfnBD0bhkvnFe7reFm9zHpZfEm4GlHXGd/LcJC0vak9DCOwssKb9NQxIMcz
12LTi6J/eoaYRLM78ryKYXbShX2r1wA9BXuQKNSsvnIxvxMhckKPXFBUPJI5CAZnFzJm/4V3cm/I
894Qf0SoJBHWRMS9rKM8bcz/hEaHQ6XYreg/87krHCVqQsxlvb8kKtm/6WiSgvHKogEmz5edLr1k
ACP7oVmMYZoj31Flr44jPzOBRvPkNwK4zvcjWUD531a/ygBtSijJXxbFGDMtmBo9htNYLmEOnhGZ
mdtNZ2tUw6IDWuITFrmKu2Rfrd9zekV8Qt4Ht896VGr8wygQ+H6g++MTqy5u18Hupp6nIrezcfHQ
cQUaaO9UXIz+XKhBnwQD9gHxlcJBF3s834qWKJVLmn4rWGZ05drJl3G62evS2MIYMdx+rfKjyT/7
8TJ0H1L+WfDfj+Obbv4qQ28rKLmL6V0Sa4adgUvNBxZt5vNi+cpHWz9H+UMFNq2A6p0CYff8U04n
s3Ia5AetU+auQVyicpXLr0Q4GAsaK/6ZXqIGNlQttWy9uovTrTDeOkwCRb35Zr9ySb71zRFniL59
MmwLGelswYTDNRrZLhHL117FVIaPCDIgCdra71EjCPJgz/IpScA8kO8gV0dlyL8btso3TMOh4qNR
KCxtvmLtofNtyo8qfWuIYkz+xuLnol7q9ByrHyukI/pB2uA2+bkNZ8gccQzFNpC2k7F6nbzLABKA
xIt9Up8HxmcY5xFxcNBUxIlF9zn+J2eH5UPO3lMan2PQOLK0ECZbv9TTJx2gaP1VCX8EHu+oxzre
3/OV9nflMjQB30nG8KbiKBD4KBo+hBgFbi1RJzO2DOuLLb7iLi8R5jaNnzq/pcVVQ5v+mrgyLInl
fYzeEZvbuFkXElSQYc+nOKbHdPveeIvoOwsI79uoZ52Yq329Gvj7RG28ran1WQIV6vlOGlouxIzK
VHIUFu655APpjMSk5cnJWZCfE09GjwgL4HUkQmF15XkCDuQtjIo//4+o8+qJXUu36C+y5OXsV1eO
UECRXixgg3NatpfDr7/DRy1dqRud081mF1W21xfmHNPm0Ugk5HcVxvpurmt3Y4zZ3qQ8RyyGA60D
/av/RW2I/AS7M8UYh8CmdV8ddmnTI63vYaibteysFU8F7Bz3yl6iB2OyDWtCjxhmJXIj5u9+2b7b
xBhjZ9QTtY8NavDYDVrzHwE15HrvlHHwVIOmkTDUHlv41k2qtd7fdPz9ECVsRkHTuqIDTMlFLv48
RMpx/+rO3zEP/PRFTt/KPlbGWz+9J9OxxyyvsY7ifNfdfaUPgclqehh2QzaDNEA381Fal9G5aORT
o/s5+Q7axlUNpiJ9jrHa4A/p157zHpu/hn+25veEmOKif2Fk2BbwiA4VXcd4TvVbmHxHGBK6jVFv
s+FG7eix+H+hWUGbrY+ryHNRKXUD9YoTu+tYd/MHBl9XrSi9C+m/QSlyjOu+9ha10XLOL/+7H5tP
VSn6A+pn6zIkpyjJ1fW/L3Wv/vdP4YAU0A/7f6qd8eGlTsuTBAVjn76GSYbh0ZrVRqq+3dTzWAaT
J+Jr5AvqcVIv90lsOgBh+5tDYOo/UTm3eZlUtaV2YsVGsZlnFvVOG2MutGFMdp63Tod18xDhr2z4
HFbiZG3gfBG9/UTZiGxE17ZEx5Jn/U0tCrmOGWKmr+CM3NtsS/M5fCB73c71Rkv2Y/02hyvd4rI4
uqPA4oDW/jB6N5m/Z/0Fy8vUH4bw10NxRhw0++bH4ZOw7sRS26rS161QO2kUct/1tuRQtZJVmWvn
Ed3wq9tzzqaaUaKWMN66hG2fWYXpmV41fgjt8g4YTb+X9mVU2859AhNryfacasNzx+beU/lB1cdk
eqk7tIPGg0hZ/33U6ChNsSGt9oHkqxpq4vwUDl4Qhn9ygtnU/fW9Crr2pNtvPQehqHnzp+8EYbVW
LPSAd+W9ZG7OTuru9n8S32ZexQdT3E0Xr333jytdoxDsOGt6IKibvLgYNlasZpkF/BVkpI/mVxMx
aWNJXiSom4onNrcVWxPm47H9lDIbpPfH2AjLRjE0yD698rdbuFcfdeYgPO3v6LWglVzNNmFDQ2LP
lajPH7NK7aNmDgV0PFPbpxlu77gxwLV3bJymeRarecSSjSa8fvjvS+039YM0HfSSLasm6Ucn+Kzq
gSVhTVLS0K4TtPONhcnCTPE51OlwkTACKqxmsZkm1//+KcyaB6dIos2sld1NYW1FHzY3X3HI+if2
aTONpH8ilzHeCOBP7vtiyqwQH7B1Rnkz+MLcNBqT4cymQZ3MUypy5yasYrxb4VsjLO8VzH9CJwoz
ZxR9gBhfZx7CVHO23V0n7P48Q4fHNBmCuyCaXfmj8ahYJ44sRxlXc05oAoO4w1yaDg4HQsxDqmAu
x4yyDzfa1JqUGcVGU6WJY8f5qloLza4liksVVj6lJeVUzNQfLa6pY7E7WFbItMjS4+dG67UN2hV2
CaHvHFSDsNkJPeeECfpn8DJEuP//JQNTllxGxIWDX1C8VOQyF9pSwZVTTCuM76l4sq3ReYxiHz6k
wEBYSvNsotsd81Cc7NGdqEqyBLIKXnoeZ21i+w8kYIQPGtK1sAI3gBWrOHfLl8JMnaDst27nQr20
5K1mHESTWfFEq53+Vno8EsxcvOE/hHjV8/ChZzVTWz5lvYBEOrRMN+aygP47UqowV08qIz0zTf0R
GSJnkm/7nV2WCvMUGfWpXPBJK0GbvHYrO731FNGqlIsuee1jrLmWAq9d+jWNVY1paDdmbbSy+vRL
oaIfWi5k13i2o/EUahFalmLKL36uPegFl55ltRBxFCaaSAltNxqlFyT65Ae1x4YpdEAmdSo9OVNi
BhZWg4j8ZTuTDR8Mb1qSAqEJ0T2Fma4/xr6HUliPi3+JsfUnprmtbTTXTOjmWqR2cs2jZUQhzPis
V2RIx6l4S3VkDhWMVltmx6yWJGNS5rFwQeOpF19+4/vwQ3mK6OWQbmqPR0bthjobl7A7qpz9fJRE
Nop33FqmSedeYiX3B9XMyNSNTaobtH4h6ZGFMxZb19EROrvIElIAMqIZgzCCu2U7CG4rdFaP5Sjc
W5tzocbz2FB85VwT/aqxyldyGpMHmaX9NhIxzYTON9V9CMuF+bfZWcl7nobPtegzeNmFvc78cs0z
99N1qWXhqY2BoxWr0GdiQI6uOGHm4r2dwxIsCkWSqN7qw5w6OdNCWR39krtggA/Qz8nKcjpEadxo
smNmL/geU6iFwgLF1AQUbg3LDgirjNv4dBEVz+/G1lezX3oPkfgQhX5qpe+feuAYoM56Njy8ZiYJ
//viaqWzzljEwbvR6seqZvocVvO4qsEpr2ZKjkgugkR9Ko7hgD1SG8tuxayFAIhHAPMbR34P9dVo
z1jrBvvdk99tS0ow9Lb0sYHSZqGohwTRku2dqa3vUW7y/4edzQV9lQwk7RKPQQJ38+aRivaf0bwP
FehFbMLv3tQHpTuWn2MRettlu8i06YAE88CEW0E82rdY+KRkpKF059Kj17WW+3Q22LHFWHpLJ8TL
y/sWqBiceK29DzpYz37yf7uUuUAe6mioPkw58Czq22Nikckd9hGRKpqBl1kUL0a6lOFJ8zRwwtJi
t6euUj0y3/gp6pMJZrX1PY2ZfUU9F+PL7FB4Van2lmmPcdwuYtMQA5jLpNwc9Atk9xVqCJ+GfMyP
pktYC8/toDK6NxwF2Ro0fJGAC9FYfEYMbuc5efWj7AmdFJ+432wsGfPEQq3ZlCWj2BDK9pjTe4do
l/KYpthhzd0p8zdONnbDb6P0hPm4ngfRvMrYTnUJ5acXM2c1VGsxh7T2ibaRSDK7KHl1FkJ026f7
rq6f7dZ1zpXLLFImqXwlafg6mGAWHSBaLLEJ1Wmyf5lkDeepEQMl9bDRZ9k2L+KYwT4hyE44WPui
mfyrBamLx8feMbTwb0oJowoVC/uMRZoJtRz53BblZXVNZWjt5EjLETo8oEJDIavvPFQhXPgb3egh
a6RTee3dKDq2HJ2+hiGjrK2ADASG8d54rWacS6Y2i+C/ExU77VcqPfRPRpWv2jhFPmsw0x9xs/nY
kULDlQ9N1J/1epqPk3MDAoyrw6uxH7jzzWniCCsO2xzf8kiLTzVE4L7JE865hkZLHMFjbzcTjwXm
GUn6Hk0fOBbwycxeMGTxtSfHnsXRukIqzQFePth+bKA7zz+TKrq5jXyxJ5bZcyXWCmS22wOrMb2f
qJufh0Z/tLCce664lzUD/Tynx0f28IaV4EjhBno3MeJ1ThaKnYfPaplLdPSasGXR8bFFgjHNsJ2a
teo04EI1jouFXQLqGAf2jOJsxCVfI/TXlHzQYpABlhaGx8pe64g6e8+l7o3zQ+HmZ62xkHIHpaI2
cNu91ZWQ0zG/BeVSLuSj+DW1/PVhMMlPNGIy7NGRIOc7ebEPewyJ7jJlPKcz+v+2rPjkrcfWN66T
zz1g+embtGDHD+UTGafYk1kbSsWIGuLxxCNa6jw4UpMNZ1Jnh1ZxFs0cu++5x9B8ILEOCSNusBmP
/i4YS+cWRmglkZvjgtfg3IluCvBuyYs37lBS9be+6A9qUGtXTjMaFjtlxMwPyGNcBZk3rsOUA55z
vUa+ixTKXzcp9uRQAa3xWM46fA4F4naat/Ha2iPM9Ln9RuAcMWYaUVEnHb+8ZT9X2lPlfE9gim3m
QsSBzmjL8ynAVkNvTOObsVPi3FPWA333wJaAVXkRkYdKM1msq/y5UPeo/vEluhFG5mkzkJXAOGW5
eLuG0d2bhXAo3KriIj3smfTOgjmFcC7Zr4RzB+8EnZQbjFgQuN/GHTJR5gY1PvQai2wATpiXUfJx
xdsIAQ73w19JYjm6mfcYjDTG/7tnNCCN6i13n/6vKHODKc24spqEtLxxaDg+sdcslZprYZlw5zUW
c7ScfUPt0g+nySnsc9/cxTz1f1Q4ryOWVL12+RTMIl6L0f9IsgKpde0sD5HB3ac6fr+uZRDCNsBQ
GFNFaeHXbvmx/JH4PU2YuzZ69xURgM50mhq/xJO3MU0BW3NK9ZcaGXfHp+kbX7VqDxWUFs3fD6yo
ltlRyiwh637QF8IVdO81qAvqof3gZ9iRBwxwlB20oT6rqnpf1kfmy3b5E3K9lr33MgILVW6zG+OG
6hSBXGpQMvA6+fBQkaYEK+U6cxb64w2qUJbalh0k0+yA6S3Av5VUbwLV9TaJmNt5w6rkeTI3atOa
yNlk0HRcT4kBSmBuHweZ6ZAZ6U38CNL0QsXGEB+Xhzlr7o5siqM+M0FC9/5LjRhiiuTy7cExJmlV
3Dt+UYNrPa989eDW1bORL/aJuTtOCMUYrTrRl88iT8dtmmj5b+2t7fit8L6c9LuXn676cV1mkl+W
/7SUsu6NwjY2zlX2PNsbNmR4NjznnJkQoi6TeZ3FsdR3Y7gu5p3r3ex8JZj5La65nd18mJX1L4+s
du06DcRFlfA+UZwakc71yYDfbd4n+9GBdA5XTVtb3YPtfvRjEGcqWHYuXFsDW+j6ulStVrQS3oeW
0mnxTN33ztnEuo4X1ykYlu8a3ErVOgX5iiZ27teU6t8mhX3QeVWyoZGL1pFfjHts1MgvhHK2fdc+
ei4LANWb89NoWCtSQ160AlHuPCDF8pKrY7V39u9+yza+8TOGismfj/q6ybqVbuR/vYNHU7Zc9TUP
ylW0BzO3qFiyEAh5Yu2UqziEE6Gvk3nDivOv6sMvx17EW5A7fYsdMh3XOdcQDVWtYuXJYL7XMdWN
w3eiRw6YG3bB81wmn6aXwPCOh5Mal9G+l8lLGeY8IeqMQY6eV5SKrsLvGn7IrmvvRSU2EGn1G53G
q25LH36k1i7AR3iwVkuCgucfpyhsXubZEQj1BH5B4J4qblZwRKwPDmwCu42b5xcC+RhoGIuRgpmU
X3Evik+mMijpRoo9S1gH32HH1CTYtyinL1H37Sd4wcaZQaZw0baQQ+L/MyCQ+IQ62CGc5/gjnX50
jBTpbmq3tRfM6Jk51mOmsGrji9VQ7sISEjA1Hsk2r1X3TYazoJLE8QBI2TKOuXbPEAqgERvmXV/A
VsqDWDirJHpJpzONKwLmqPlRWIWGjZj+ifweqe8J53kh/3h4w4u5DOWfdUzYmQ3Ru86xbrBI1fQ/
TTzmyUbYl0gHIIF7kdW8Fx3s/OZ3vLjfcnwfvGvRPQhg39NVhp8e27oWJjS+i1B9+vnXSVc/C05G
aD96+driP0zOLugppoyMaEm+w92QHOz4ZSR3RF9zY9Thq2u8GcPPkP3FFhovKlIo5Frz7hj1ypgv
FShYB/zbPimJMqhwKKA7EMcufm3c57IFObzHesYWPXW+B2/DwBGDAO52r/0Np+8BxyurcgM1Z/y2
mGFLdanTkydWWGQNZMQ9Ldufb7KmqzcIl4ARLmlDyQP4X2vcmD+mzsj0rpHFwseE3jo5YN8YcZen
QIv3Uwpa8SNfmAFYxk6ld49pbOPs3KRvrtkye1vJDy5pJvAgQrkQsLCd03I/Avu4ELwZaD/ZheIg
rzeGdojjbdseOcVMjK+oFtETVwczRWZ0aiBuJfjokoUGSsiNvXLYlZGmx01pXpgi+BFkhVNd4ngM
vPahFGzQjqNiQX2KO5Qrj2DLOsiSJiiXD+HdQRqa3gWe5Gz+WtW/3H9CAmDlYL9YF1c3fDumtbrk
yVr3rw7Uyf5Y6Q+6tvHElhIHFgDQ/3J+Nt09H4ZwvlPzHJXrYiILaK2WAvABpSjm+Q4yCSJ70kfY
m6jwFxZKFJ4GsfIVGtcb32GVu7aEHLQ3FTEs20Fs7JGx8BAYOBI76xG0phtfXePaAP509j7dbrqP
ma7jv9JQwl5cyrVpfIj7HYLOYTo06S1mFQzoNXnVyjNNFJwT1NfIbw95+jmNG/aYAopQTFlzQq+S
pCcbNOMMB/YmW4I9CInijdtgK2c1LM0f6zL1d7A/hdhBbdH9E8TWsHzkmtbsczFA6iFV41D7cO9v
rhFDf9/QB0W40tsPpU6svIfiL64vXXLtejQ8mJgwp+G/+i7DO2DLXAMUc2EY0GdHhEyufGaPbz3B
JEKZAog/4gJIj7lD9XWKWzTdO5MwIUYjADzFhtn0MF9G+V5oG5RQ0lxrqN2rL55c+CX7GkImVNGr
6x6a8sqaaoJyAa7MBKX6zFZFZpcC1psF4eSum0/8Z6IM9JvdRGkIpc+6ePTyVfI5y++p3IpwZaWb
dEIJtCaRwfHGQBXc2Vhsmold3F7XgGTwhtcD2xC0D/WGi1q6jPjAUQf2ZnB5q4Nh2AuJmPkOBw6k
dTZ+uuXhd1JsKakch70q+cOolgPeG9YbKM4ktkgATOkhN1Y27BZ9xw8tnBMBAR31vlMxJObgHs/8
IJfRbX2lPUTzxu3wjSyRpfBGx5ETsuumebzV4pWzGM0edYKRvnULjBism8udvWcjtQx04Ffr1DJY
iuApND+EC7BIG9+ncs8F2WnsGNnhrHtvg7ovnMli2w31bolEAtrHifw3/Ha4qYw905eauyoMuEhs
cwWKPYF6mCxorlGwisXusc+ZjxSrhLkeWqJoY/oIr7lacRyvgfcKhJnFeJH6FVj6NN1mASftoObf
wTx6TBhSjvTI3NnmPxS3nAr8hDb/Vc2lbF6clYDF6uBSQJ937t01yqihfhrLPYJpxJ6aAeP3DZeo
ba9aICDuYZguTnvFgQ8Ir8QS8jJaGz7eUvGC8IlesCCmiNmLB6EQI74vvqT62bBOSXVqIdWJBeQR
oHtQ49Uen+1qz4S9mfeGe/KISJfpp9Odfe9Qt2/1wor5hpswT2/DcHdA1kwn0HSz3Qa2eYYJtmBy
2n5ltvRv8ZOZf6b2P57AmfXpQc0DiZAdjPIfDAtvvhjMeMYRyR27CQOKsIllPzPGg6TF1C+9P6x1
J1zJ/Gzdeq4WxTgp88CX00UWhcGZ2wa6nFkEXOzuVpaXZR2ZDS8hI5eId7CHXe549dYiiGxbR166
KzxWpEgxU4iO2kPvI5yyeli2iYb3O4rnmaz7i8U4JPS4nlWDHb4bilcflhO+mnAXi65/oaDpeRwB
WUK+BoOofY28+q0cKY4lupktcXvwO3MH176nZytLDdfBIvQtRDBywJBrreN/Rt75fCy4htpS/xpN
pP9hnP3OQ/tVoRqcrW7fLZ23HnX4iFuo81BHzv5UNHtEzu/Sr+unMsv4LRvNWpf9H2JsqK7Q4dce
A5KTCaekyGTyhH6AsQBSjD0l3gle+QwSdI6fSg0r8+iF1POsXuekip+UNF30gCNu2PIYGs58+++L
k3QPY58lK8YVzpLnp64W7YUx0NGBoCD9oc8uDfOngNFn+mLiq3MkqVpFHnv8KFYUOWyKR3I3WZEb
2AmcJjH3WcmI1u4fsbtAXsDnQXyFDagAmBSaK3+jCss9EQJ1RypkvdqVM20STM3nKYq0oJJZSTgZ
DWCbueo5rqE7dOqlcXP3X5o54L/ogicvq+CmW4EtG+dSOownozyKwTFZ9TbS0aW19vBQK687zHjo
jEpeWHj4y3iIg7CEkjxaBmZ8lVVzYLYhYy6nI3lPDmze54oSIXIuugubmkHb4i6ZX5KdXprdJksd
gHEToBD4XudC01EPs7PJRUf/bJnWpeXu2KAdKcGbFf9Cz2Zh2gByDVvGM3PlbLqFvW2a3Q2k3JPw
eYYaQ/k7jbsBa5phPuLNQ7NY5SYqdiCsk1ECJtLQggmjRfYa4qd2STZkEz576//+ymH5e+ecHUZH
I8BYlOZpgi4qW1I4RJ/m5LEM2LoLc03jx27XeaxF+RnLut53Rrh4ndpHhHYRF5sPpyux57M2DCut
Tdm0uvr00TYuPnuydlGk88mjM9Fe+plwCie8513s3FxLDLtCJd8hi52VZuLep9cFzC899i0XRGo8
DGLuaHhYevZSTDSzwxa78t+kqx2qo7cJ8kkzeTvJNDGL9MCxPJNdsP0TybuTGx8Oc+qg91RPI2a0
W0RGVFs+rttWsuVsHLTKDHyzudoY1IETSIkOWMgadGW2mcl9HIrfyZ7KDeYO17SdLR9kte6L+btk
C2V0mEv62s2OqJg2ifRYUxUiWksbgxMo3MskdooMyaaE4pWFdbVCIX/283rg/YE+B7LtcejaiF9w
2an35SV2qCkKerBNtjwUwoep8J0VszlEd9VPpGV/s2QFBqT1yKvrJMhT2YJc73SaOKXna+jl566g
hiwFdq6mzx87TVzHmpVYVuhfoNvhKDB18XvjeaAGnhsetHpDR+8SSmjRNeSjDB/KUb8L8MlzJLJ9
CvVhN5kcM03xnU41tuGcBb2FjNXXdHqiBO131ptfSZOA8dCY+hawfxyktowJw0ANTRo05EkksIeI
SYob/V8Gfb4zOpgJRziHfOxFjEZL6w7Sh1ltlVsZ5o9VBIKcHSaGYfWaEz9A/18gfpt+aq/rUPoi
X2f+YaLNP3h5XG15WQ+R9+c2WrbWvLoIjFHWRxNtydBN3U6bKuiKbFzLYXbBTP5TGmUShc59HmrW
k1O/zkoNpw1hhit8JrLIxlU5P0k9UALyyuC1hwysoOFiQaps6pIsS+pt0wwCv0725dlFuU9q5FZN
sRsb4PiR3h41NFNenPFi1IyWXdIbGPV0KajNpJS4NuqeyTW8BlcDgdAhtAoi0svYrSFNgwcqsWLe
4F2kxyHt32wwuQrbic9PrSfzE63wPgtdYNCfvWLiNjqgzA0ZroWLjr+K5oUGHr2Mbv7dDpq9aTtj
5sOA6mtNUCNr3C3TInWUbMs4/aZ9FTr3HhE082Y61fnJimcfO4wJQD48z2bNle3VDIEh/bfjJ4Zd
WiTW9DtG1WSl+AQNgdvo6mbLK5VyBHXsTRBFYyI+PdDRsH5dpv0k6uEfoc1Mbe2JKEjJUMv3Vp2T
QrmP5nDjD/8sA1RASDGAfuGcj3r93Ln2tDVlPrNt06+5YRFtI+SuybVVythur5sUTWTGMkzMkWnE
i/2+kQSEeFHzYMMp9Fpp7kRl5+uoSM0Dxy1BUX44UApON6nV8iWLEfsOLWMjHs4rLV/8iCID3qbn
fMiOB5bIw4W4fCsDBrwTjfY5NCyo83Tku6bFr8LEhnndYZLR8Owlyn02gZDFyLb+U3fbHP1Xwwcx
XEf5/G7Cv1ae9zkbXn5IamZMIhr0oIyWB0CilsVsWHy5HgINRIGu3b+WmVG9q2SiPC8/hzAW39ir
nipQGnB9qiRKkV5x6yEjjcfaOhcKt7oGL0sqHg6Njw1oXMRvRBj0Yclwjm8ewcsI1CajrYprEb4u
hqCq7I2NzrbkVPS0rS7SJrPMH6o8Wc2VO1yTGRM9o0EOSgb2WdrelT2BhuqG9tKoor3UWjxz8TH+
HaZJXgbNZIEjszgw05JFfNjQtPAFTlRFrOWX2ZFhNDPnTQ2bGVHUHZE7HGDA2JzCfLEr90nhXYBz
wagT/xeUR863MhzgIoqECAYvxuQr6gnpi1Zviy6ZL2mtzdx4HKXV8q9zXbzQDdXVnOy9PGvG9TDU
74AHyn2U+x1GJczzUW8h81H5oW1NzGAKACuUvoHcMyxNyO+r41RWX5QHWdBhrd1WhaOeEzPC0deh
MoFSdrTmKQyswbQDxyExGFrJIMTVj6W4zs54c+NI7ZedRsMD9tp67OtRhCGkz6cRzWKn8OEUMPEJ
d/MDg9PkoLI6eimShPfNzR60pnzvZ1d7zPXkUnjTAGKDVUQoZH0VifMP3eyvKmRzrDBRz2N37ARu
CLuikqvBKmGzC2MSOLtgpoA7K1l8Cd8is69lL9+B5qFciDjyunGVSAQuNZQirL9lHGLdQiw4f+TA
jhoB6WLxWs5IRUbEwpPcm5d5VhfVsfYWXXLSW+5y/hSM8Qbis2OwQ2yz8mR5w5eJXYtRCGev3IvQ
uwkYXSbpNp2osZZDaUWDYFUn1FC7DM6IHnuXMkOYhEc6BfLYhebeqAxmuuXVwOVVkgVhFahDFNqL
CHc5t/ZVQQVGiEBaKWprI/kxELtUhrPpW3j5iClzIpiK+sUtftXYB8qtbj6dITEK1wY73dRoYDTU
ibKbUpRRV129U77tPeWehDa/FWDVB/PaddbO8smcxEDlgvshmHHLwnqtQaQ21MFx4pOIs4Mmvsah
vpg1V/E0PEOqejJbl+kvau+GB2FeRn/NEuUkfm3ZXqWmrobHhkjHjR1yArm0Cl3uPIVMuVj9XbI5
umjWKXXG18wwftVg/7amdqnoo60+IPD+0YE6gmjiGgvjMhnGo0UDVha/PjeIyXJEiwBRNwjmJzIE
Ov+7L/w7qv6tJ1i1mDgX8hff8L9Rrq07Ex6QM+0GgUB06Wj9iKVAxPilOE014RMl8D0OzGJktspO
poeX56KlMV+zCHyrcDAHYXeE11ERhpAK7SWS1kM5nMOxXevZcFBT9+QxW49JFI706bmrQcGhLC8Q
u0XyWLnRSQiHKNiSmem8Lggg0kOkynmqsbFmOKbHf17YkhFIQ2jRzKXSXigA4nPWvWfVsuogEsPu
e04veWD5vhQzKZ7Iyr8PNZKlaoKqWafar44Pv0ijn5nLMG+sf06RXhqQUKMLypa8cVLIVUj2aNWe
o5okEg3lUZSt55vEpFTN6fugfIKAwhmatbevljOnWzQPlrZLeZpMkvqToZ8LasfHnZ/401OfX+r4
H3b5gLiVFboZkgEkfj2mg4n5POSEDiLvRJ3KIxmHiNqmSRxki7fCY6fDXK4fOJtsxp1N5AW6U1yn
KSQMTorvwl2IyuCWmLmuwwmUncryZffVPVnWD1vd59BfmnzzMFQM4EMGwzRFRYiWAExmG+l32XKF
I3At2hLjAOOP/KOwbGCoM76rpm0RJxoG3BrubGhH9phtZZQ/mnYOeNLdVX74FomSRKwYkEP+o7Xc
wkVJhVBT6tXMkgRSodqhptE2HRh/c2QCJH9Sz2Mk214G5uYOWDGJUlVL/rV9c8FYdpog8ZQfYrEf
FVwONdJUSSCjlrBpxIIOSitIWiuQDHLycE19iePO2VtuyV69C2obohuNl3vVXfuel85q1ibk3Q6W
cqKbyZkQKXYa6EfzWlHV8jANK4j63viWYl+DpxeYk7sfcIjJyGW7TEnWGeeEWEg9L9dZ7LxOxCXA
U2XbbjPziA+eSc9lHKx+j5NvZbnN1qFk5zDxjnZfv6D3dbvXCiKogeuPbVlQQoowWhIZSMfrtiMR
FBrOz6aHqER0Qv4XWsVXRYSFpSnu99l5XFoDyDV4CX234u+Tjw6PqTwdTsQHvBWIuegqbiiDGGJA
9hglxjoWl2qeT0svZYffvuMcBY0AkAD8YGl7SWoCnLihh0uozhSX67b+LawjgLp4/GeD5Wh4E2Xe
bTRiPb34ZFeQllNOgxDq+Ghj3kcPrZ2c1Prr41YnpnMBRFqvqjavjqbd8gIQfE3Fts0mZzOQW9J3
+Jj8MXsbKCgrCyJfhTfL91Bpp1idNFBKXlHsQziW5iIbRO0zkuoidc7lvLsnjMhoBSwG1Po8viGK
uinmtZKrYP4usLOWbbT3EWVq9oXe4Tdx4ziYqeynHhuf2tpTuJ9Uvh74vTQjYRNNwipTAaOz9wwZ
iFvmNsyYNMMhYv2+b0IfpBBWHIxohS8IW8FXnFJlMBwVLnR4jrcYPhsycOFVh1ZLT0XVXBJhPJY+
ixkaCGdmqk87CKp6cWOmo7bTsTOvXf8xY9GMZdL+tAmPJBv4o2Zr6oD0N2LsOwVbco2ycsxuXXFK
/PguhPoThXaU+nytW9Qe+lMTxRkTKB2N0x8H87EiNiAMUdFPFSnshDIy6IoHYDopbMl00fMPzDgR
sy2nb8+SeOa3T6jsbeOlXxeWw232FzLPC3mtVTmeMi0MZPMncnOTs8OPG2tdY0TJlucssUohc1qF
itLP3pAQfoSOf8QCg8ncisCyYZoCCseeVoNBL3YmduYBbxuJ4IFRAXcBq6x3rHPGj8agSqKA0tIw
6LSERQyJGiUaIQsZhArQNPjcGKibZ+OTCSKzYexc6H1MDVjsobTHbxoXtNBXg8863NUVNjWybTob
AwGXrASLYqdPuj2vaXO594adMNRzS+fgMj4IH4zprW5/XHCaqiNTAKeUgTqHxZNFYOuEEy/uXPRB
5b72CcQo9U1RbA30075Id5rNBAfnUGeqS8ceK1qeoM63RaRbMUH1dN5HXg4CespElNcQgLrvhm5Q
RCMP9xcAbsEAdrzFitZJAMVIDUyU9g1QTSmR3k3qTrDyyBoh5vpokcag+eUhEbh1CvzRA25vsFGd
KR5mUMgeDIp2G/bmevmvSItDkngH0XZ3ry83hug2jmACDpDPNqFZWFCSGvcBSD+Hbr0hRHBdVz8y
/xtxNOSA8xI6P1Vs8Bzc6V/hZJNnR9YzjqfNxAgzaWCpkVfSWxeapPP/kXReu62bSxR+IgLs5ZZF
vcsq9o1gy9vsvfPpz8ccIAiSXWSJ+svMmlWIyl4x8GccwNwsDZZJ9RvjP6umGFA3v7XwqfOtWULs
vEoV5QB5eZns9uamKLAfDUcsXuGexbhRBIjxAc1D7oeIHSb3wgnmqYcPIfKNysZpDi8AJIwmAlVq
fV3KPIVUKoWHhfS+5+Sc0Oi9tDd2hO5YPtBwOXOnmPOeBXgTUSk+Lbn86qZgjw8PD5gWhzrc79GN
V9IKl3jC05XidwxNOyHPzhC8oV81qgRVhf8071GP4TgDSj5eaPzBjnQEYjKmGTXwO4vBKtfM4J+r
YvyYAvKelHiZJ92CWbmn9Egt2EJ9glOLonlyvNMRBemTsp10qEa0xEr52pGOV+GFlYEDLcJgPCht
gSFgNSwGUXRbxKcGjiVSllygGe/DND/OKpdOB0aJIAeIwGmSk8sCXmp/Ga4Xg6mvqkC3Qx5BICpI
NRonHGt3DKoNi9f2+0dThRDE4GO1pos50oKCFuFGtgwJYQ2wdw4lRu905wJuGD2+HGQ6J6VPPoiM
WUEGZUO5yNyIMaCm1f02tFqMnqyGR2tgFVeAm2Bj/l/1AdpECcuhTLgD2QhhwgugaOlxWGZfNN3F
6r8NLJDj8FYJPTGyr4dRw5hUwrNowr6Hj4rJPnth+Keo4rrVaABLbNyVeNeTCVJlPtKT36BT6D1S
zkFc/NULwCJ0VNhAmXby8SVIdBGFHtWaTzhJmb9Ia9/0yruFahEWw56UFHjmSAmr6GSqDRwaV9Sn
io0HvxLMpICek5sEv+gEYQaDF9Aw5oPODJqkAGhpQQR3RhiQD9XMQKZlXlzrHqNOPeCrga2qJnRL
QDPgzS4dxCweRu9S/0Cw/eyr2fORIPQW0vArcEdMcQ3sSYWz2Hzk/q5XbjkKoaGKvjPUN0M1ODU8
mI5oylm1PMGwM3DlFT4qEXchQLqxI+5oANGKXk5goJjqMDkRvXD8ha6BkQ0DYENwpbD0Kkk9BuPw
Mcq4R06bSNmXFfryu28ARGrZmrl8OG1kSyQ5tHU0jr+ZV9YVlfNKzJUld0h4GHUVHyHejxh82KaF
qw2xidgfbxlDMCoUONjpHyoSdVoofe2RSbAhXKxoC7gARf8mSFhqjuhGBOpc7S0TvdSLB0AtPsbC
xypPMXeDatpt2z8CTHmTF72ltRJBc0weE4YNR2yhYadhigmWOx7FuYS2dLLE09rtDXjXiKOsCJ9z
mcAWMV7G/VUPvwqjPqNWAHY2vsN0/G7xBwjzdKF3kpvgTOgX1W7oX5yv4CeqjDn9KQWgDrjNMBsX
UJ/U9zpc1N0iFShM+2QXFH3oxC8uYSHkqPNTFNWW+d30lhcLsUfEdajcE+MqtLjzYSGNXUvcD+D7
bsBGeBX7pJEwiRBdY8Acsq4NW25xXjBlGxqa3TewUbh8SpadNCTrWDc4bKkaB4RFR6wHPcgCh2Q6
NlmNr1i/eBHvWqgldF/0mGh2ML2BEYxeoW8XiV4iEMuxkNZXghG4KfpKn2AjENMGLxEIzpy9GG4I
d0vkUE0KJ46PnCDYBEROjuWHRYkR3BWf2NUyZGSSuAHOvhGc2j5gmIPHUVGnuDXV2AspZwYEixAV
QGMdJg5BEFA77JncRrhw5q6MZkRvAw8OpqMHszUNYX4tAxqVkBKiaCIuChzoKoXZoVVzTV4xzO8G
RCGOpHFIT88AN7Ra43khYjSsXUMh3aZfSnvRrZuohrYOh0ehktMAZGcfgjEiLc4nhzuXPd6FS5HD
dzZ787HOhKOMrnjsX8isL2lzEGjVBGPwsgmBWV4u2oQIVOJHZYPLSHhGzoBl1giKPooYQNxR0vUi
34nwR0beWGB1ju26nhVM++RFZOBDAtCCEZukYt5H+SQsVPZcTfCYDwtotIPsoqSofHHExt8zLa80
gZK+DuiEe/U58EKFWw3/Ma7xSEZRQOpKK5qLkVITbBcRygElc9OfK+ueYkbAR1OQK5Wq5JkTMosa
IlvBYdCvxI65ffEdKjh0SDBGH7l5ruFmByduSouh7UgK3k5rbhFc7qgFRs1OnbDrXwiv3nVGdvAE
hnMogj2OTDYEpoC4KEbKSn6vjX85FNBJGZweErJsrsLalVljxlvqwwUTpPmzD4RO+QUEUa79JvkL
w4uO9bL8IUpuO510fsfkpuhmSr74VakbBLwxxgXDLseBIaWTEOQ3nH0UQ2l05HoJSFq0GNNQzzLy
Jywvu4bVRz49+OFZyulL5QMeBaLjMH33uTe6YxuAia6m8p2ig2HOEmXYZ4YmUzNSieY0vEKfY4od
nH1WkZTTpAKGkCsJD4iLVU94CtihF4jPgRvnohYXI+T0KqYakVNB52S8RgJe7bX+z2ySFaxV9qKK
0+Gwxt/FxiymS7DF8SKKa7NlgK0z4yMlJJ/n2OWLqqHYzWMVzJsd7PExutDtMe2IVr3oA31n5HsR
ebgdULkuQZrB9g49v3UNaDuNcJ3FmG0vRhyf4Pi5YBVeMfwUzDVL+Z7rv3KwbMdt3Wysgj3DN4S1
dGn8ZPJHHGm7LgdrT1KSYClr5cyp0quq/5VpcA0Db1A+6FGWHV1WFB+S/myqX7kuO7J4EzA2l/HJ
6oRLpx2U5NSFz1Dn/yFZVT5DqnMzWtAUQE/JbaL/McdTkf+ar++Rzd1efFjBgC7rFkZgBwKQyTgm
c2SpyfMlIHsnderYA7Do1mcO1jI0X9brLgSrkBgVZSfEV4PdNeN+A8ZTIuMQI/2Tk6+2OcfGvoPV
aRU3MWDMzXwnZirZB9xMGLi1rCoYDpDSi/hPaVFfMtHDepNCMKNkb7hSTTtfj2Si0zUU/UVMuD87
eC97Nf6Ac0l93zD2XWvTMuQkAziFGLvpKKtSFr0bMVhWj+dS/2rEo0L+K/JuKNBmM0MP7BFj5Zuc
8HNrV7dugqFdFT0p8dwQxglQuR0qfMEio63P1rylyn0Ct5X2L/FgJsdK3abaPUMHQvQsBiYj7BK4
LWO7ELhvBXBo2OUQn4mzqGBqLmPZnTF+1B1+vACC7btF9k8UIex4hFHHOBfhqmL9qJzV+H3Fq2IW
M5b3LAGcXZhK6WQ4M4DpY0550jE/wlQwRl7lKcGvkA6YOATuZOabVGJSoNooSRZVk0NOxAR16Sue
ki+D8jemNmvnYQgdwAhBRJYoFn8DPIRYXlqx7buTxAiF49aqb0O506idGoavrHSpW9cAALWgoGql
c2FeAhmMDAQGrMQxskUQi9hFcdfq0G000CyOKKUM3Y7FUWUHP3i3IvfBdNPEcwXpsirvartp5Vvd
/xbZ5WWdafXxEvmSsCwtJa+WmFOte7QLohg+4fMD7OErKzTnCaWpKv6QnZ6o2yDxWPomVukk5Hxb
2feoQAif16PnM2ysRaZzsRNGn8ILcqD2JaG+lbdAow0xicE/hhunssNk3QhhvQ2E7noGmFhyFc0f
xTxNPnleHQ3MYwrYU18FOJcAdEeSOO5LoJEyXKXoo5Rv+IY6/yn/KsQYVerGpRcbm0F/WNPmlVH7
4LVvPCqRLnibJ1+U7DQ+r+5UEf44G7gD81TdRxC+mcZyR2KAy+Yd5rxq06PqC/vFTHLOqEYBoMRk
TyRhbi34R7TOcbuqxHUVPybjqRZ4ErONtIqFjh0+Pr2LisYP1RwXn/KnP62zT88sAkSoBSkyGfzx
z8w61HXk6flHD+Q3XmmQkZRcUblE8IJtodhOxcQi+czJ3+FdcZPocEBrW8IiDEKAkyZfSv6P6bqm
iDhHQ++BcZTQSKvqb5pcxPDbVP+N0klDH167bfDToo3rpH3vH1C1dkjQSFqHwoOFFq++DogzwMkM
G/J+pRMqILywm8I/lKGKKcFjuVcb+LN1+uF/RvK+9g/m9NYQu7OJsLIwpn0mn7Pi0BI5w9dMD4z4
zReOGhzg1niPGO934VluriJUYwIWayalZBiQHPg5xF6WuLrKTf9dmTudp5U9SYaWk92oeJq5m/wN
QRtU8+NGHt9U3rrgxDjoSBvSMW6mROoxOv3odQKWwxga+CqUfoIer7CYANrYYKqPu4JbVYhRKSB8
66N+fYw/VXkzyUkssLJKhW3MFIyJoqP055cBcJFawTlFeDIUN3/RAstmsBaj/uw3xNF7FkR7lApm
eUzN1YDfF07H/VXsr/GMnlLG3fuEBLFlrW3S9l8gb1uZKc9Fih6D9hS+cq59QXsqxalgLFLdkuTe
lLB1MGVRFjUzBerlOFDpNeGMKb/SxNzloGGthKev2D/1+Jj4DA8s2RGkLUNJTzah6Q94go6zDAM3
DalsFq3Y2CIHvC/sCmtfSH959NQjLJ+IBJ+E2YRMBTU7tJIdKbCVLnWzrbk04imE3QcTXzuijKGl
HKK7CGLolyu+3QzJeL9Oq0c1nIv0Xqjnydhq01GMbmFxDC5Wds3KvwhzqZf/DWGpz/NNPpZ7VZac
MNjyZ2q87WoWgJwiO68vyFSU1y4O2ObR0/KPQX4P1G5lIqETs8++MY4948Xex9WZxU3m2wvCdlfv
MN3k4b5LYZuQCkt/x+n9AguGLWGWvxNszWn46piZ05qS9A2erhAjKViexJB0IBSWVii+iOmXCUiY
ZX+pz47b6k9GhRm22oY6ur6B40yHB15CClL5FjChDNSPJr8Mr79Of/hGAOyFFwjRxdoq19bUagYA
F8HqlyLdNJSYNca0nekOwUaIDmb3p+BLzwrRvIzXUhg9drhdxtGtSzcx8wQ1+jaYTpbnIqYPfCRc
PkX+L6veFuMQPZe598+wGqTikOd7bXLa/NhPp35ETA7rT9sJGD7p9UYSv2p/K0sncdgK5a+mnsrZ
GRxY8TLGt6why8jqVoUpbAPAhTTRdpk1F2WDbMuiYUJumUtMvEVK5Q+oRMCNjhpVQ61Gzy7gbRAg
sgVTp2ssuII6up7pqPmSoyFn1P9F9a/GxL7D6lMXbhrWRxakRBmD/u6SZT+Kv4kYNGP/RNQQcLPQ
wd68GXnl9NZ3Oh061NgG4Jgqgffg7wQe0kq4gqWhTWhexnIgz/sszgaokJ/1gqA2fPFiBdtS4rE7
FkkNmlDsYMIR0/Mr/+T0ijC5iC1tLoj7uF8xkBaIrHgrwCIh2HH9jlJlUfFZ/apHTW+tBnVY4xuL
e3XoVRahwtW7pN2OaLMLCs/2bZALJnfATPJ/4LYxfaqKV+eCW6YtH+4RwVIWgYxY97SQ6jLEfcQg
HZRmCL2KfjCCj6n9V+d430HZ0tn8nMNI5d2wcdHEuS1wIT7HJFgDKQKiinoAuz06Zpx846eKDrq2
+MMK78n6eDWfeWh4uV7ZsoRwe+54cUPvIHM0lBBJgNuUBkxmtXYA5BxifoVPV92+NhR8P1I6uWHy
QzpApeteMP0rQxSi/CImIt4AxSktoGcZC70XPCPWLyoFbV6mK6MMvZ5cHjU3nSpmAhbI6wp/XY3F
1HIPlgWlp0Bgcu97MlIWxg4L62XieI+ihPZIb6B7P0fxXgEliURSmIToMB/W8pOXqJ/KbDoo3sOs
YfZLRVNelfJahcdIOaqM4F61sglq001BNXXLwtETA8O776uA4o/a2KN8Q4EANGOgdQedoEsG9O48
lPm6sWBS2iARdNPXFpwWsXmN+z7CigDIdWBfyuiri6ZwW26WZJYOJ+RMs240wlPzzAcuV+lSFOxX
35H0qWW/LVd6e7PIlFe2crGfF0nZkPflBcZ2MJ4C3kCpp8BZwjEhARfyhFkXTcYNQIPWVwuSYx2R
v4cEBbg8jHZ8RIKYUibc0L3Vi4/0QTnhnqQBzRFOAOHTnLEpAnSA7B3wK6Tw6ya/q+OpHRHzrjNY
VykoN54tXzB/2pwqBL4DmpAfrQrRPvpOhIERcA5HTTMe2+w4kr3HlZuQRrsIXicrAqhYZfXCbxG4
bDKBITgZGnvcq8mj5E9iDliIy1ZYvMp1U+8Kjp/qZ27MtASZB7uGJ2ckfwT7sNQohBkpSC5WRRUt
JdIoHAG77UgK1fjsRrfvHvGIn9GsuDG/5XAnk5eZdgzhEUpKoL0tfAEl+SOlxDaqn7Rl/kwEF4Bd
gv2ScGFyjDUeDmxlc8CKEg1mXsNLX7ysvdxvreI9Nd+6ebTKtwGsA6isJ99RcU1yJNotog/iYnm7
8zGjgDspvezGKAcL7dnHu6qgL7iW/neQXC1tK1t7vs0i2zb1xce+MV7V8j+xwhQ9sEs8f8dZx9rj
3MW3ElQ/srBQIN+nW8YevbXP6p0xrhKKbgBYjICR0gMf074jgTu+MBND7xdt1OtMqMHNRDo30ge5
9LTANyveNPAzzrBwSMRlzmJMaxFrtGg1sD8rD4c1sopKnFSUBwhS0CwmqLjy0pe9eQwkzO+5M6/4
bsovJvl7S8T9Bl9dQg7cRCGGFV2TS6UMBsuL4O2NW6yCJTRjOLgmeBUwgNhLKKXJYeOZweWHioOo
NtrxTultYPJGldOCxoskBzhK6AxfPBPulADtFguCzktGQ+DlCUeBV9S70r8EMYXFZphWsLrHDwCz
1w81MSyyrncB2yFYkDJJNmHMFvSs9L/3YjoCPicw7GBpwxpHdjU56bgIpH3U7GrzNkVXtg5LlM6b
ASUfGFIlKyziivDNW0Q7hjYzy4kk9xj1kZGgRSvVpI91gFjGD0CdFInWOX4zyJ2+B/BLRlPaRW42
k75FXM2PKWSaqV04LqCfg9YZaxYbCKj52nB91+xwwy2iNcVbyV0HGPeGjtYxalBn+J0vm8FQiySS
rMdum5bE7rloiMnGGiXAyUVce7PfkXIxhmNjnZLXiUlpU2EvxErg0wW3AvOogMagmpuDdYB7rNZ8
SwlzYvXZSGc+Zko6LLhjcdBfm7baAyM6/6WirgJCfVFZIJSb810J0FkyoeCGgnxWTyfTv0j1TjBA
1116yoQJiat89QSYdh5RdEm+qZpv3DZtn1wihDjxoi32PN+HpS4kA2Myl3MCFz1q/5mYSwgHiA18
e9qadPnyXXnONnR7YcFnr7Epo+JQOIggOjLZcdQ3vSrh5TxN/h7fKzWU8PeCneWM9QaLiQ5TR0YV
I0ahIFOu3Hg155MBjxGpODWRO37knyA6r9axRg/Rp2+tlcl7mSRU2yq+uqjf7XQ9Lf1bjS1jithi
NRmor4lk5OKC3uTGvzm2pZTz8j1j689IxgrqTXPjK2SGqlYu4LeIk5HgcSnUUNrt5oJEScZ3E+Nb
JDGY9dDUvBOaBigSHYtsqwhL4m4lxND3VvHAtNAgNKjYXsvGckhB4O8LnKz0Hq3tX9UHHPF+l46Q
okhvOLx6XNo8MFojWNXFejYzC5eccwZyRQxK+5tJKcBci6DfT7Lo2IgTOdPYojliSgHlxiSsPdto
R3TYWCGDX+CcM6dBa/M7eUGWwifXtE2VmAWni9dVQiK3U5pLxONzeBqmnZhg43e1UoNjqcIJvuRo
hF9LP2APrZJwQ7FJoi+1Rdishs7FJwbrmxK3duwU/s9l8i/gkFW8xoeWTRJTuWZHyniBpGSV4FJH
oonH5iKdVVx4I7KBM8ELX7b0TQfMNm++gwFLc24br4fLbcLysAvSgCukYQwqHAE1LzPeDAHgCkCb
5qk+vbag01u++PzUMmAuvTBcaCpcffydl0wtRGzXFp2PqNBxErquZ4T4nxOtWLUz0fzQa54pMNdl
9nzppGXwx+ieUX2pL2Vk0YS+58leC0+y8SG1n5J24nXQZ5tQsNsdFlI9rvQnHea06ZEFHzPW+sYq
DrxWQ2VLKfoPVnfCNw74jcRb9koRhjit5boaj1KMb+Vy0mgylpVOFuu6Gm7V6wDWJoROPe44qIfM
s0pHuQ3L4Ys6wunxOgBG+4QZ5LUfoJjqy9Ylh3MG6VHIAGtRfnIl4A1kmcyU18wceA5BceKq0PJL
q+/7+kpQXERQmI65Oyf6ZsTlPVqaPxxjvGWDIT/zfSCOhZbuELGF8b6ttikU5V8ib37RoklvwGkT
qqGJBS19y+o1XcLX/AwKwgvrtfzaEJ5EHHlbzxsgy5e0dV0WgTuBhRjfrwYjRkSu6ntqvxPjCaGh
SjbV5EFXwPlLbDZq8anThdDL0zp5iHz7cvWqNmaJ+96WaoVtykgWvLOA66Ue+i3ZxgOBHZPXNkuU
EPBTGnEdgb/VmL1sEsyYrCPweoDE+X4tr/XD6FFHLaAVM4WBqw6CacLybXeMsblpakZapJYsCWUh
NA5uNegyR9fwFcvgbtwMT42ImF66+P4tGvdasglbL012Xbvzf9OPDOczfUEH8RpR4zifMpJ9izTf
Pxn+0Y7EHaO9iAISqy2Hg3JHe8R6xQ0MPLFedfFKlnfcjRwHWQ1Ev2jkJV8zp0aEtheYjHuymbFY
1rk8uQI5IzI4rGP9ecV3tyz8VRBtO4xVKevR94IeFEttjRBvxUqslv11BIheeOGbylhkkISXIaA0
QljOBjrec3HwtC/9N/hjFkJZTbnHL5NiSTnKv/m5PIz8s/6tT/Wx/6AvH69Uy7JISqENr42EjvwH
PRDsNkCFN7syv4o//nvcIbmGLciAc5FssiUyUCZ55bb4B+EDCvRcX4hU3Jv+hzEXL/2TQseI9xNm
6J/FXt6ie3XbfH4/4YmCfhd+YiLg6x7KLdOJ6gVq3+OVn/8PNo8p2rwnBkTdvwBJ6YXjnpdHe8ZO
xLRZQ87LRfxywZzqnyr4VZlnswpSz0o8aaleBQy7nlwj1Xd0DksOSVt8vMRHVXNHOuMHvpjkz72u
fG3wxTRplYmbwF9EWOW2Lg0weWhqujawAPXhF7p8US0QXIwNgzuPmghNe9l0IJBuUvo1pPWDk745
V4TUrceHzsWDcTRAJdZaVGlz5fNCbInw6QnfUePO4XkbNio/Y/iv9iuXMGJ8PLcaxMCch7ie0hes
B8KyuSdhHTMMpCgjkpKsBsVl3IPktqf+XGjcASBI89koWwv+XfwLmUlSdmHCww/ETQWCpa194Zm2
NTOXaVG00TR7dCubG1u+vlXX/JgO2h5GerSS3xS91nnc+j+SsTR2FGVPQBr8WkCso+9hKZz4Aznk
0CJxa9+1ui8YiNByDMspNaeH9DXPLjd146pz+im/4uRc4uFHTC4AOL9P3hyYj6tz1M5j+RUjhZpB
O+4rwGDE4vj7iKN15j3s5eoJAYJZcMuZhp5XueD2QH+Og0vE00Mw1S+zLc6B1muHqbOGjCG56szI
WKW/NbXEdvhjPE+0PD8T+lJxYYSAJSYJ6vLWXI2PEjtBEDwKB3D83KbLF+4824m24luB1fiXfhjf
6rbavI4c841H6oaXLYXf0bCB9P/K2jOvIc93g5e6Y31Iv5QEVKboqpnJ8LlIwaHRaUlIw3ncRnpj
rIBhp4zER6f7w36acRX/CRJOPktzUJ9Uv1R8MbuovfERLW6qwtYJRMa+GMeQ2WAfQROqR3SKEd8J
kvCcCsk1j7yGfoT2VWysiLmyO0XggjbOErZ0I06AdQWBqDmkJrFd9nCXd8aZcVH8UYIw6zb9ED42
MGbk1G7nwmaGkPYVHrN2/ZjLOWfAWCbx8Id7YWxGljuiopu8YxUGsjcf2N/jBwtDGjy65+TO54Bz
HP+jfhPUzUTcFfvTt/N/JK8oJa6u6/qTNQVS6HMo/cbW/MypIIyvaal5kN8BtRZk3C07h3KEp/46
1CvTSywbLNH5mzwcSFwmYH8g528adC7pn/7UOcqyukdkOJc/fJWr+K91TEatkQ2xCuM1UKhd+ea5
anukf8vI/oN3vu4+schByTQjS0t9IT5xGAe99ppL883BCfl7JpWTlwKw4OArYgv/ADxHvoDMNqEx
riWAEfzSkek5dbSkgw4ehUH/52TySsWsl8iwp3hMHkLkaKktnoYLNS3fq7END6mXMicuHJTjCt/q
v+nHYIOi2YFcccqBN/cwqJ6+jSRla+x95iuOujY/MVt/YEM6RuxdFom6blbQAneAiINjGh6OwAdz
jamGk+2Ma/UWFvGPdgqWuRetjWfmgjkvicANlx9H/YzU3DYOdCfVcInUZU2ANt6s6h7NExTYle8d
iR5hxrXQCjf8Uj/Z480DkSSzq6A5GAeo1yI8zaXuKhc+d9XvNEZGHWRrsgU8nWPr2H1xIIEyTRfp
Uvd2+4xP7YmjgJJexK8GgbuBrThUMXsSPfiCzJCKO+sjZgL6cpjVGPitOexMGBoWknwbpCE4VIfk
ENw55DhaBnYdPiH/QrCZtbVn32O0HTjqtf7VLTowGzdijpzqrySaDI+e/w7QaXTUR3NjLsPSpcMY
/jsyyw92CMcJTx+3KDxnsxOuKIx/UhgT+/CQb4SL/Nkj0BRsvKl4N3hE88UyDMf0bGZdkmcDPjRb
XdGfF+eGFfSD5SFPEc01XpC5Cw3MZZ6ev3E9YGMX2bp7pPh0s6Aot+zyT990W6ps+Zdmjf6NCZfw
r32yt8YjHyO6FwEFFKWDy0umTxnFCTDiPblr5/RJ1uUVLIP8Xa5pW1rq13GYAQ4edZCQZQLvwWF6
lCW2+uaFYbsXwBKVB3TTgk/akM17ZnMb/6Tdo692jY7j3a+DL/h97Y+Lb9QO4zeDmod/vMlLDsat
fGI9hDYZU+C3eU082YV0Aqlxnz1gxKJouPsna23szJt+e12CFYeICSNgo21gWLbvwRu31CXh0Vgq
X8oydaND41i76g3+O31G/4ollhKbntBoZqJn6at7GAfziLRmZ17ytUVlK3xQ9CbraKe5iid9Jvs8
ZC7GHtIwY3pHB+sDxzT9FvMS4U8MhYIOc2tAMIMjv7Dc6ap+iV94dTqYCB1g+j477AbGpXr5Q6Hn
MI40L+262HBP4KSPhslVcBmxD4OTPzlyqj/qofYhfU6f2npcMQdy/bXhsNQhHUznE8gMI+995bHR
D7DuHIB5m+k2Ph+e+LbO/UI+ilfloCqu/MuyGi7oZ3Z4O7iBrV76reQYZ3GhnCU+w1U8xU7gko/k
YDu3+SAHyzG8zjloy+BuQJLeYFe3iB4XztS3uAFWdS1HuHfOsBFbe9iEa/+jdj0u6o9vxge81fnN
xGs6FsY3d3+ZPQgPWQzbasUhgU8Qv5NtOfycgZRPh4Ur3FVICFdr9+2fbq8DNEs3Bxpz6890SdPi
ymdrXua0hktx3dhesDmoR/xuWA08M/0CDceV92cqKDh9m3QHjvEznZGoOXSMtnpu3HXq/Ese+Zu4
MEdxCFh2KEZXl4BY1ni5nP8GWMzxX/2pnlS38qLDaRkswNWe5pH56uGPScc5X8NTORqXbIvgNEWy
Yec77vjgTr8bOskW/qoHVd1Bebcg28J+2ZbbuyvIq6dyuyrs3dS5/Wezjb3iBBbutguWFIixzanI
rUJxvsF3yINo8onAzXt809OeuQ9Vm0GaG69N8FzeFaNNDxueZfv3YXjcidBjhB2XEdo8W/rFhP/Z
Or8sEq8zHeWv56LgZAHKKSNXPmnea1dtW+oqnKQP/m44Zy9vOKvuv4kB5eU4LLK1uckWwzrnXDR3
PLEvMCqTLpCTYW9e8994rX++FuEOLIICYmXhZzP/fkGkE5eAdJjT1XX7EPwrvj6VpbXEKi2xyd5Z
KAfLeyk2IqplDHubYmTPwNOBhYM+/QLz3zxhOqkvyz05T8/YPv/JW+KOXx43l8P2Bgtk6+u/nDtr
3Q2uR0jm7nC0dqVX2pcJsxZg4gtFAfjbHVF7emhvyp5Swj8ZX+ZHuvdXgicdtC/CenENBvX9svbi
U/tqVsIBOdItWYuH+F5+93/Gsz70+4ZIKHUNE884vBYTlmU2nc5R/OyIvsYUMoTifTBxKMXM1ZZ+
iBvFimYPswRg151Y0iGPMF12JAo5dNlOssa9/DLvrodpa8vCey14s82PdIEMt6Cz2kvXAJnA79Ow
yYN0eTDSoUnYbJg4rwb7B7KJiT6EfaDAPD6AV7njL5WDeJrLhyPtGSSZo36dXdL3THmd14FC7Bjd
h81rpbq1C7Y7YxAEH7kq6TasEUwJbPWDGbtXv4mvWcN/sK+W60SH0p0OKAAMu8HBxG697mkuzdMP
tbhHKLtHupmrOOPiMR3SyIXZJf9CxNyJR41FWm0xU3T0IznXFuWxLZHjbZ+yH+HO+6AZaBcsmKHi
ZIGiQcwH9ra1C1Z4+myf/k5cc13Y8gVT+5W4mJdIharwX3jzv9DonfM7UANcOtaevC7fIpNbKhjm
ixwC4qW3D9qZNvehrhqPezl0xs/3O7k/TJg8vFT+xsZS4owInfB2QUO1wqpPYI8pf/PxaX0DHgYu
plx7Cm++x3YxHXQXzQD5W3N99vMUVj0HCu02J0fOjqeAwKleXb9+GVMMPw1THc88t8uXizJU/nyt
QwqZ6YxPEJpzafnwT0AedrnisqOSOaQ286WVfoDDycZh4ZwzvOJd9YQWX7oYBy6xVbqkkMkbV18L
FywkgQCd4i8g8t6+GusrZQDDL1f/TZ/Txdwh8gRF7P5AIcEHHMDJdbNDl7djyOrCkvY4WqeEcsiz
1hT2ayAdl8KegmQuaamzuds1LgfBjX8IfLCvWLs9+WTOyvq11ozefvWduhbX5JvZGzgP81/tnPZT
u7SAcw7OHJ5MbZ04ACfs+hOKjWJLbM0u8ubf8/+09YH5ijemx7jehDigUu+wr9fMz0ab/aMcihRV
DuNgvhDl0FHNPPwNe4SCvEcbSUDmkQScmrb2A9LypcI7d82U/yCRy70LVddfqvBRAXCnwinoxtbl
R7SZh9XZQjnNI3yubHTYR/i88WOc6b/2uAKe+ncjdwLuiEOL6J10xWV4y03GxJzmsbdzF/2Bo57W
FOyO+GvczB0XJcgYy5f1vUGTt8zu6SK6FB4EXwKDnXChHyOv+ewi23emM53FuVqSXf66CDNVTsbn
7T1dOk+4+WwurvbxJJ/wAr/PN7V2RmCa2/1bvbKVV5DdqRUorZbK73QVduw+RA5n6tSIWuYhF3Oj
XH/qH9GP/hkc57Gjz4VpXAZXXUuXnCK+cUfAjpO+Kx7jyfoWjwwReJc4SyyEZbMRrzx48chgifXM
z5HOVHThrn5nK93eBHs+xe2BS+hWdZvNsGnsEwTAxT9i2F31yHHSed0+dw0i6Egptb/bBStZvgpr
7LwO2X7+KebT4CFE/yPpPJYjR5Ig+kUwS2jgytJakCyKC4yqkUhoLb5+H2YPS9vpGbKLEJmREe7P
v82TWDKCsH5qNsKt2tIH+K95wNp1qVbZQ1wYin0bL+mCN3Rp3doVsBr93K79T42z554p56F/N9Yx
H2SaBwm0idqjf6LaO1FRaSd7j0ftZ7787qdBtwjf9YXxQX20LvZpInZzgeZw527QAbD/3UfaS2B4
4+gw/vJkPvXbfs3FXlDjPLWbe8O+n1Tr+eiFIuGsbojJn67ym6NyumuvQN2vUJ777blZua8UCmql
/ZkbonMWaJ63HqNqjh3UHRbv6pJhD6squEbvaF3DHcz2c7DVHhThyYb223tymFFp8xwOleCSsvuV
ysDfONyHqD9Ex/xIiZ2/J9+cZvf6Qt8jWzn680noLJ6ZrNgr5EjM3tbjb7Qocro/rTOoY6/8e+ms
zJgXINVKMHvbGNQf/WoGIFaI8EoWqcsQMxowe6Bn7gYavp5FErSKPsYRNFdVqWap9+6u8eBCRE5D
RpRT70heZN4HHchz5945+MFxitqTaw+IcwQU9jQQF4kvOcwF5XQ1iQt6+6kcjp6i99CK+LMw/eny
/y/tn5FJ/TDJXuFaGC+4e/6knwL98vjiF7W+JMWMk47NupdKULxd6eIv4Ry9dKIqP3rBLLRR6pDA
fl2kfcf8xyweici7jaXi8kgcYr7DTwDqJ7IPeJ+HiQhTre6Wg2NbB9PirBKVSBak4YbQ65Gk660j
MCAiC9Ebb9wkHkCwISWItaIxlyC6gLuPTzvwuRO+EaztGp+bdEWHwRp/6n//rzK7f66b9Aer1INj
VH0GVvbXyVgCEaQcb0t7l5sGC61rRutypPdV+5lz8MxrW4/hoa0hDz25BI4tPdTpC88JsH3VQ3XP
KzcGijzZx0E/mQnmit533rrJc7EgMZ9x/RqoL1Omgs9yxU9NqPQj0ofqNyiqV9fqq0eaMR7KY/e7
nCyDxpxGa7sbehaBauqXepwUh7qjPSlc5kpT2jFeEQdZ5ZsRxP5iJvAxvZElZ0gmm2Fli/1QmAga
Z7xCl2k7p0/Yx42GXUXnB+ZyLJdaqPWboSG011Ej4kScK15o+/zqDtEJ8VPvvsbBviuQ6VTfvB26
sOyzCsoYnTHRKVVOu8p13Y+gbkKKSHOBn+SOT5NmZENSgy0w1TctXq1c86ybbvbg6xx77VjZuCJC
bNq6guc9hGTqtGgU3dF7DGoEzqeXRyvUiM6ZrlkVQEkqkDOYobyPM/P/vy9lHHzUGdJzC8EDLiMC
AQo3qXYO2bRhXu1xP8HZmP+dDhAorOJyIz2ZMI8WHIU65qkAWY7QrTmiT5h3/JgBmULV6c+Ny6Si
6qVih4CyykoZ7IowPXslCjMWeUuXB2/+xlCISxGRE6IhGKh1dL/zm/Xfl6LgbQQ7gj7J7GKU/oyW
bavX6a0V5Pd0BObOm6vT6CfsUJyE9GBcJ61f06uJoYIGOu2tkBFbk783tdVeI6CLa8ukoxJVGXF2
sfFX89ThMDOY8uqSOtWnbUH4snsx3TlWAEBcVb+G6DPSoYgO8Egc5OUPnmGGvH4E1SUOtfdBuZtB
y/UXoc4kwTH6p0gTKLvOiLhlYWw9WNeIfXALETI/d+mbYDPnohRNr7/XYyd3pFepVSe8ci8dGute
gT0Eu593thyoTdr8DZVsDpbZU/WZlQIIFiercnD3+N8LDOkuIcFlnjI3GN5qgQRjCNr2MAUkmqgk
hUzQYzMiDdA7OR4RwLGhtFNSRFcny+trWdn20aklM2QsNpHeoJx1mK6YMDjwJal/qaH1C1E36mDF
ePKHKfEQi7DaWjHhaYWp0OQQDqQXtjiYkZ8exyr/0szynlb0eKuUsDwjHC6S7FqkP8ml65htu6ZD
q0LNbEkzOpqacQ9yRhyBgUqkQmV5IEfMpWOUk65wnPwDYuUp8xPIh3F0TOc/NE12yCZzUF2yZIqI
RMshi96zAAV3rvcwe+c/qlAXo4ZqlbV0Bkngoqxe08Hr9jCLPlvBiy1NbdpXUfuiyVpeux7tmqyT
eyxNea3CKLpmw+gfW4GuyI5xLMA2lZXZPAPYHrbkv94Gw3iACMANHYY3V/dxeY67pKUbzG7EoTVG
XaUtW5ebU/bTByT7tygQ8hbr2FqKAGGW7pFTZs3ZYp1rgZ5M5IP9TttBxx9vuLDa7dCDHEG+yaXd
j6lbYXpk9h0VNrm+4zzAyRt0oW20MSxuYoHHECnP5b8vE/kjuy4YX0lvSi+eDncLjOKhKm1W6nhE
SWt1DTVChxknrYcfvMhqN7UE8vZJ/BJIdkTyRtufMekoww0di75RrXg2Ijvae+GEEOPR2El1wRhD
gLRGQ2cAFQnKkcFZJO8JqkSj0HKcLHhwbf2F3QgsjYIREjMCgvO1LvWUJKfI3nh56+57a/ynszbe
lTeF22bckbKy7gpY3FhbkR9E7SPxHnhdB28FfIm+nFyU6XuRfRVz3DDscqH2UQUCgo7yyQLcmb/G
2c6M6HAYcNqi+r1pxNysi5sr3NIODyPY8QoyPPsLRPS7TnqEXKs59vUZaGeM5ZIGOiO9OD4ROlEY
bIdbMz36wQ6iV2delb0w2DkG5NaaviYoTtI5+u5NXr/vFk0CwnIGPU/ub+tCld/wWljmZmCM7jG6
c5oHUHBuwTNKPBRyOlMfxi5IF8GkXkoEbHTc0/EbNaPcmNoP6dV06PvxnnXb9M0NmaMcdOJshKpW
gWo/QLwtdc5wOhL6vBp3ff1POu7SCNiybfiVU7IYZLgc/PpCsDV2BCQ0DKF581BdOGvPi69mEmzs
pFnrjdjov3ECGDmvjo2Rnnwb968o3wfYDaQ9kOoO21XUO7ewGsTQ5nPVCMSqPIx2cy0CZktQhX7L
xp870jYmBbKC4KA9aX2087yAwRcxn5H+bFTZviaEobeZEBs+ni2lzoOA1zy6+5k3IOySDk3P+apt
C1q7nfWndbsmay5JWkKFeq3Hu+iC1WyTsKd3GuojfbXxu2s/GvMtSzC/YJaoo5eKMan/57jnhuOP
ZGa+wXNpZdtY4xro8jZS5jVF+QxUWEfgpgGoaah/x5Y5PMw1UjZwZd5qSRu/QLNWvIq+fS0zxvV1
s3a1lLghllg/y5cJgiBbETTen+q83WQ9SrCc+LTKWSgmy5llwF9rEfvIlUirX9UTbUMJL7zgrfOf
E9bslKXWiwGyMq30EcPplG9onSTltKaZH4Ghw97PbcC33bpw7EPe3kJ0CszePeNooWcK5SbTBYC2
54y0DZPj1Ox+VCnGlR0FCcPOqC+w9VekTMEfrr+qmhrhVU2rCM9Uc82DA8nQnTw54QeSZGNc1w5P
EG7YDdr/mGxlec4+k/iqhpsNWtJph+U/ktIw/SB1BFqDtdb9MIwvwBx70w4PXtkhEUZU53vbvtXe
0whcFCIwHm7h0hiAFuviQY6g6PjNZ+WNiwgFiM2VcfRv6I/LWHxbvPSW/uohkAGmhAqwpiOlY/ld
NLh6za+QSN7JNtYeoeAQeskGKL3wYXfdppf4y8SyAuoD6gAHI+N0jMrMFus1KBPKZYPf1MCRcesI
OkDFZyc0i2Gc04CcTYA9o1Hb4InaE6IqmK47SEEDDjUwj14kuEJ8Wbu0Lb98vbxpDtE8iOBbv1+Z
Ybem6qT/gk+ouFbua47B0hV/jllfSYvfOL5186kkm/AnCDmpI8XORoGMCfNoQJRItq5zLndmrtPM
PMKmxWVIl6T75WH0bGyQn97ckpSol0nL8/7l8sJXZ8W2vJg4oxL+1xpQs9RnX323MAGyFHV/erXU
zYjTa0wfGfu4PqwDPlcEViigbTfFC+IIFhNcXJNVzGfU6D7rBt3UUt+pql8RybiEmvMZl88RaoVs
hG40/ARZs4oGa5Ga8AxYnTOMEjq5uMZXGyNLZhZPeY9K7+xGD5jqRfNBUZMEfyYtSUXYOWK14Gvg
dcM5NO2siNRLkN4B0LZ7mJ0BQnE5wZgvTAgLjTfzT2ZRKQI9jCMjakWHfAVTQRwXJh6s9TS868ab
GbIXT98TSUn06rCjt+HR4dnnjRvaD83/C4ytxsYLrF9USDkNGiX9j03Us/cY8TgWq8wikBqBQ/XW
mjtk3PiE89XE+tthcgiAlh8Ur36CpCEfsOgyQQ/36GJ0BO7uLmmO1SO7tUSku/tu7J4KWtiSliwB
BuY/RLwe4ac9sVpcythRzxxg9xRFxTO7MDaJPflYM1g7PkG5kR1n3tMw0g5tt1337EQlZca7q2HS
Y4AMl5eRdeZ99fqmKE5p8Za3fyFXPrf3tRuiIurWHFxGZOSciAs0trxeEdM6GX8r800AWbPn/cN4
y8f70CLu1p9C2i6hQl0AxG9K17rO6eXutx9ZjtN7vijkLaZoJvyHI/FB4h9Eq7Yf8SkgQANckuE4
m92XLAOBe4uKfcfTa3LOLaqSAkQhA/2Iy7ei/CxR6IbkDox80kB7F6SnMoMfNOgpfcBi+dewfEzk
kkAy5+9HMu1mr95wF/gryTMa8NyZJjkswPh8/VnEp9je4K/sfSaT/EPxzJrpYfivLsLZZ90ybw4V
Y3GofQTKQECmIxKXS51Kd6xJhTtlfsgw8zft//Lut/N/W+cmnJeG4b2aXRNiEdFKYyQVXez5hZzu
pf4qkgQ+MsthtvMJAxxeUvViCeKZ2KZh+U4B0GTsKrwe1Nw7y3mx6M/nP37zMmS4KrCydf4/Hd1R
GswKJTPeM34di+WvVGclDk17qtmOdR6yU2ptjBoptvFmdT9R95tlX5V59rhx1tlFVSOZ+GWYTFG0
ZaQQhR8gLQBd8WaRBQe43r3leDGwSqHnsfWDYW3QJvUEbxXdVrCFugKSXLtsHATfB7e093p8MMZu
qdJ4XX/HDKQN80vNMkV2wzow17l1SfK7qDZDtvHHrWFiqVtb/YFNKcWm6WMz5aj+ZNDwpr/rRnDg
PDSHyB3c/sOg3zE740cgSSZvFtpTPKsr+GZLKe2VDanbscmA4x3DMO/a6OjxMpNWoTW0RZmvwR0v
8VX6/S22L91wynvKgQjda/08MXA/pKAhACbTHwAc1u506PbgGS35Uvn08+FCdxpekJHwyxRpfQqz
DrKm2Cfo1QfctXCbIkwYWf9suTOfDccfyxve+BGtAOkEmjhK+SB6ofHvYfJX8fxbaLt8HDxDeUqz
v1Z8eGF9qvR/An6GHh0rZNrFTzdeBY0csD16gZXw16j/oHPjH3kvxD9rACqOg0rb+Djgemq4vPkz
E0AK4ZJ6atTe4aQBAU22SOM6Goge7pCK07ECwsCO5L2Y1vOYrn04peOla79ojUxfCIIwBQrm6cGh
pB/XaaTxdaAc5nePqlvxNE/dLY1vWhhxy+ir9o+CIw+imKZgbUHNiUWIdSGtnlvkZA1P3dIo+HVC
xfvPgGRVxseauZhDekGBKI/Srp8J7uEt934tXHkZ5WZ+adPXUd2hd1TAPiWAj+2Qf9WcY2RSr0bj
Sy/is8XMqzv5/ZYg8848xMHOzw9FOBAxXSLP/pqSPeZlLb9rvFiQyb3o0lgsqqq9mvTTpWWiCSt2
joFVWf7ZGPyRVrRHadyiYK/h5av3JeigKAi3CnubPWVPsAvpNvYDOypP5KQI62Zggjudl3kiRnCI
Hrb2FyS3EqHWiKFE5wOIrca3BvyoEvXOFNTY6e5oVifvmPovBNCvsuCfNDyacp8uEsu2fEbrqDNA
CrRDrV4G/8+vqEpYdPyp2LoJQimLiRULeg6HqIqOMYHYzXIK/gz70+/QQrofTvvQCDtREbui+NKQ
FOPkzP0Pm0I5FN+Q57c9ZL22++ezKEQ/HsHI8soHhnDmzv5/MpBh9T7p+nOCJqSmC28P7970qrLX
EWVGTqogSZwr6VEPs9ca5G86wDuJyQg0/JiQa6xuVgX9Dul9NpWHfEZtV1KRCb1dTfT/XPKEwkVf
n33a4s6cUnuBbYvCyV+OGhA/RLShvJhMxGNGef3JLT/7+DQT731A4mYQrPTuMAQ/GXZqU7vZ6UVT
kMmiYwhAXguytZHt4fOB5kfq7TWvNjaYxPh1xGkcLyG85hCxAValdkeASvmG0NcelhQiI28Szlnq
XMnK23AFAyo+qb519vfAZDxMTeI6V5dWI2qLtyoP78k4/lXAgmia/XSRfdescV47/hXZq8E3G5a4
Sf8uBtyGpauRMQ5bpHgrqVpHSlxPkACwTvjbYJNw7si5IOYtpKo39pO+M7QW3AmErIHhNWR/CwlU
qX+p/MWFBJ9eaGrgSIFlyQrZMPaTHDULghBGu1oSkUaUB9LtFetQbcsX30H13R/Jdjb7D1+tjAgU
DMXTyUyfwVcouW3tz5TtQ4b+1q35G0OyGRnZDx+mtzKnTclv1nTbgJUaawkS3JYDFE2fJLwbRHLM
hB0heKV0k+MV6SHVsDQgFtJk7/n1ew4NMIDTASND/tZ1b51x5hFozLOILhJl/oTXzOYsniM6VOG4
ZRFeSqTrdncjlqbVwNNe+o7j6Vb5K8GIr0Ou4YyIisCJ9xvFgYGABOcozNOc+oNjGVvcFY8miHyO
i7HxNX5jyCKG0Ff7PADGUm6roH+aGR4aUua6QvOEzVnwtKTka4Rnn95gk26RThvRUZMvwoQ5AIsC
r9PGs06u9jN6H0F862nBZO+CTq6/qtK9nFYDM5Ji3ZBn3VwKGkb2NkWcU3KUWUveJwn8g30NSRuB
rl73HpurgZiDUl08Tqwj9TC9/JU1fOt89uCrFa8xbsacR5SopTo5Sf1ddlTAhKwvyoKY5J0Cf6yi
h3QJqvmpok8Hk50mzwLjhu6dqH0svJa4JIej0T7C5jpXxy46kfQ4cc7wJpPHHRsX/2sRHHs8V1QQ
HuIK/270RwNbSs8n6jJmOhI2N3VYynpttQyCQJ5A0FkM+nM43hugBF4XMrUIsfao5dxVlf7T5GHn
4B0VUbmgabYnNiIJ9iGeMHu8Ekwr2xc57/AeZgq2ukL/czTa8wXGDqLj9RcdUUbffeXsUwnDeeDX
T3RMl4DaWQ1tIiDqTYeF0qu/ZEg8ILKgWUZOzdr8q8TDh9cc04LyYUi6CO0qAT1LpuRtM0XHnlFn
D+NkBO90Hueyd5zpEMgVJS7U3kZ5TmmXIEII+PAVUxcPIkGPOlm/9sQDkAsXE0+2tOtv4H6jhwwh
2ROukMVnLWIZVUu9/JTm2ZafdfIvnzd64EAdF0NTGairz7GuWe7od2evynizwwdhUrrRQ10929Fy
qi7erE5vf/FbLssuOnd1vxqrZ6c+8IN9lmiDZ8Z0j53tszYif4YzhCs0RsMJrr2+TcNyoo+aPMrh
N4W23a31uqfARTIM1bfipMW1isle7wyx6tzwZHNwc1wiwCgiIgLjc2YtE+Qn/pqY1qupcKjPpVmM
bgWyVi2m1YgUD7I3SQIkwzF2p4m9DApvVfN7hVS2UbCwOZP1rIBVei8PZZzRc8t382NdUoK57BNj
n61Jg8ygHAT8+GbcOyU5OkhKqh+sD8LdR8OvYLbkDT9yNI4GsN6kQJth70emktmpMQ6jn4EC/xuz
98TGjMl02NU3IVxeG+PNwJCgAyHs/yuiTZVeSJr/qtlvzPI9QNfibuEMdxnklJYMDdbrVFu7xCiS
azmUaBTyo40jYeSYq0gEW+gjSBGaNljtU2AA+ZQvuyGlhHuthgDGWkj1xHmzwuNFU/4wDr9Z/QnD
amH72t6NXcKLaMLk6SrwbawhdGnMreFXYN9w07CBFqi1pXqE4NebSzTP5PqPtkb5p91DEFFN+Rnj
GujJLUT1yyvs3pzoMuTHCd8G+Xojy5QXMf6Pfio82t1v4H7I/Fi40CiwcN189dOjYk4pcxzYLKck
/VI0y1lcejyOvo+94c91L52sKX0/DUEnFliDqG7UlKqm7XMyXQvZe/cRJMU6wV08EQlV46iI8CM0
6tMqv8v8LfP/kgqZV0A3YQ5qchmMy4I5OiXX5P0N4pFy3mst+oP+vfE5md7gHEb2a2lfAL3Qyouq
g57fPMjitkMv7hbp9Sr1nw0UNPF29J6tziDs3gNEMDNs9pp5HdmgbA74HGuNHOah/9c705OKyRDb
deAeus+qu0TuJ/Oop1LcfQCRtb4IxbEp1gh1QEsFdzO9p90jjd/j/qdufwfmXBb+eNOWy4YGSs8r
ycSWPZ0KMPkbkq/Q/ejqi6u+iWaGafPZGOekOAnqfRljHJm0jRYy6qdl1Kq3xNs4HX1pmkhVbqwG
HIvNvbSp6GiX8prw60yzlxCbTmAfiJW258um+Dnp+DSXSCbXO0Iz5LMzKozXQUdVi/z6wUqfsnyZ
fIgkwf8FDCsARxAPF8eEoHFgkij8jwlJt9nj6utgIMAS8Mx1EdBCpiVFXY0ui1zRhbTOAZbkJPzt
S/iM6Nnkm47m3Yo3wRisGTbvjSYimLrdElWn44Gok5Wj5btK0qElmdllLRSoYTLuTMhBKaJvlnDx
LAy3FS+/yzZtjEAY5+6w0d2swD2HUL1M+7unQRlXKIWVeC0942RK/Gs0JQva2R2RjxXNgiaJT345
NAhO/c/MsndQ3ghfWmq9WJU5WpHIPQMj3wNI36XEWlfRpqEwTljVc0QxHgc1N4mXHHdnrgexzFO4
swbga4pMiy/L/TaB4/rQ2F3qDNNh6OJD77W54SyCI8mZeF0SwoqS9rMPr5GXLhOVbhhKNhJ+X0lw
uQ+OwgNgNaJqpldSMoqBa+uVN0Oyb2MpqOACNlunXxO+glE0XHQOKjgqfImXOMFJSj1rDCEwwxgD
K+64pDc2fAxoqpX6DmNUgXlS/E0MYOeh7miTsFc0uyHIjmMGRwnKGo3c/BODD/OB0Hjt/Y86eVfW
GXZuzurgZuuOE4JGjHCDJcMYxVLRA87Adw48OnWADQeIcLwoQn6P/qEcADk7jaG8bq6b4q4Hj0yh
3krbHTWRDJ3j5Ix/UyvA0tMnDES/95zpJYRPlBz0AHA/5/JU/2LuwL1kD8EEMjWIcPMK5yT+x51E
io//zfKsfcy1UV0Erdli5GbsNeMs7ZHUbwPliIHG3bRfQyotfaTR2TrBKScNgFgMyKMMpNjXJXOJ
OahuaqzXomBOz/aTSPep40pnHeFbUpAnUr+LDFGKda6YzyTvpUPAQ71wiMNxWpg9AlyFVoMUJomj
3rD4UxOQ23YMxEuCoTtWLpAvf1/TtqWHcSFsi4Z/uxQDC3dP3KwbwKX94YHEU7nORb+kW9rLU0BH
f3C/W075HcP+DKRZJMyNIr5BBkjjLBT9NI5SWspiVvDB/enEe9Th6PUAxgFeKqpr+6tQVWkfoP3x
ouWQYVAnz1SNsls1ErQ006FxqDYjE9AhqqCYslYW9B9VfsjkT0DloVfmpaHKdLLlRI+pVf5THRpb
swlee91519piUQYvNjRcfasj9IVG2wGwTfjcfvYPpl+07uy3XH7ElP4GRYlopxf7xcingzsCsSr9
O9QQ/F/uQTGD6tFecaI065QVx96pHAZjmtIJ0omns4FNtO3SsOE2Oh95bn9nqqfZFl2yoCVHbhkV
sNpqe+tHyb4HiCwE2lcy/WwyNgkljf38asTqeyTLIukLjL7Ygy33qQ64l8ZXbbyScrRU3N1+bujX
CSB6Hp2y759z8dpb+kYM3W6I6JtGyYSdFNwce4RB+glrQssuHxQvOVohNyIf0Ge7nXBQ8vyMz6OF
K6wnG9MmA5COlsXMIukDjhr6nLKxlbVJeGCLCqXjkK5vXZ5oa5sO2I6YRk06zbBZ8kDkpqHpWwau
z+4uSOXORTMBZIxtqUJ6x38KXAPrtsQEmdKOqJ9DBwuPhPNCuZCrYlVo5dKZ3UySvD2cdR69NBEy
5km+Xa1c0yP2+iNDs8c09o+WwzWhZJfYAJRpHo24+JEZK2pt+idH184jJM0U661PP0wrPyvOzVM6
207vbnIeIzpi1TUqOfndGv76gtwznTnAtiRB05a/mbrq5YzAnzMc3ee+5bVTQf1mo59InK+yLvcR
lYxXGQWTBaAahL61ovoX0GXwdBbE0X5tkoG408eUligzs6Vu4simdnRc4raZ4XY0MwML6Rfcs5TS
UMOQW7CNVfWnCcRHezbHVy1CiRnyZ4xJ9OFVIewwbYJXvZ0X0hKpXzTx2eAor/wGVYvaKOM9bqiz
sApU9ExoY64qngS6jy3P0kx9U1EAS6XkEPpnOBthrLLuUrWotWdfddWtRpPVCdHOQwNyYrr1Jg2B
WHhI/vRoZ4bVuvRdIIksRmONn9JD9yWXiqLcbsfVox3URQ8bML6xu5Ik4ZYeuFh7SaZnySmAZrxJ
I28s3grKPui2XoGB/E3ZPD7K+iozZ69lgEmCfj2Q6DnWz4GHMwWokIObkRhpRUOmUf0i0/NV0zoj
9jZ0fxlgJPNkabhkUYakLV3TYNkYzOVzQS4YZT+lYtANKwxccbFpsnZlwzvzRnUpufABhg9qflHP
nInvkPkQtxz0lzHPRUDLBx+S6i/2mbMpMloZmXdjTX5VsVPckpihFm7ZKv7LDT5PyOY9I0DYRqDd
P1VutvR8uM6EiCswx+Pg3mwdeMvWaYFTkzmPPQ8KopgLOgUbZ9SiVex8jmN6CJiDs9kPhP3GlbVR
fruuBocbOmxIUUKROON2Ad9Tgc0WXxJ35nG3EM6RHtfSrZznqnWXXY1gmfHszW2sVWt021qWtHjZ
0ivmcMqtL6VXbxVbDREEzERIKR3y98LGjeb8y/Nvwh8cNTw5WHBC5z0oZyHIPzlep5zOIseNhoES
8cKaPEayPvl04rSR3TD5yly5qiyNJ684hAP8TWNvZcXG45hDKgtdH6f7cTLv4eUE8nr0u9i1hPVJ
IH3qYIpnlXiH+gS88bXrXwgoepI17gZF5TNsfMp9d66as/RbeMXBYxOxWxwo2WcO3MofKS6MBmRt
v7GII63baaM6dxUl7VJ3KGXJ0YuGc8AcSALXttWVhg+/f7AP+ugeDX+NreHY9detyyC+Y6YqI2YJ
uF1D52A44ij0/pSiFfKaHneYf5oD7FXdrnzOJe0s53CmlWu2dBZ5pyVmkRwlhkbTg0RuaPUNPtUi
HkiS8xZ5Oy39CG9sJwDKES4xH4PbtY2owqS04ScsIwbEsXeTaO4GMAfQvB2Ij8FP2NP33rYlEyCC
niCC7S2C6kMBFd4Lcb7hkbMra7bX3gqT8yIaIBK5OHEyfy2sTU+fo5XsTxi86/hj8I3v1uHueBzY
nPotQjukMdPDbX9JEHjqUw/eb6uT9+YMYBKYjQqGZa3bfRkcIkTknQuyynT0zoS+2g2ILvAVZuq+
kdxz0FE6t/k9rQLGc8yKppkakSOlxiXr044NgDVgKa/JH5PVDORC7DTQCcR0hSJdCcSdqQVitgH4
0+2DKToLg8ARRVKEgbASWTyfqc2nZc38T2vRjk7JxTSLdwNeGcxOhpjtKQQuoSYoGsyqyQxF1+aS
FvWTvLM6Lqw2/s692RiY2HeTU7YS9qKdNQjCIGB42M+H/IyeiJmgDtQRIpvsHgwqJkw0IQ58DFxT
OBAjo69CiwwFLdn7Npe/q6MjyPBt3TNGN64OOMr+fVSfTYN1ZhpJQzKJEqk3oK/ZlXLzQzgpLnCy
TBDVpDgPc9ERYvJR6smqclAeapDDCM0gg6l02o1P0E1LZ2QE/+9TdKvYX8S402KXYaSHZNR+Lzm6
9T9RDc5xim8h62bD4Y68xn0ZSHwpGKgym6wlWT+5ukkS3Kb/LwnGnTZVVcyugISXM2SP7B30RJkL
yoooLar92m4/BTWfJf54WUGvOgsw51FtrBvdXk2SLk7fvzmlq3OtyemzYnVFL7arhH2xEvFUSFT0
wFr8ESuBZaGdmOcFXOpzDj1MthXNafGemrzQEo+pVWjbJCE3iwVYyzijIoHX0I/5HKkMGtGMqAsG
K43xojSONRw48TVGpQTro83TAfgqdFPVl6ZfBu1hSnQ7FvNLB/aclxOKw9lAJJt2wFzq7c2IgBEU
UVZT7XnBNnnrr8PcWFuE36ST/hTn71kGO7kLt0WUL+oO7B9yMmnQdtC5CLG/VFly6Mb9vBdbvXVW
RUWAknd2wMs6LFna+JH44S5MxQJZccRBCTXrorP5dAQLVla697SvMf/UU0BJ1jzKInCnP40RMQpR
jIMLKZbYmsxUU3YtCuwZ2Bzm9ixcRrSASxyHjRP2q0F2sO4fiJx2NhMlW4KthocwR5NUBp6t+jbo
F988WPjxy5GYKkxO2X8719qzeZwZFrVFBqUHyXECWveKBm+l5x5tUGps9orSQAHcNU+Ox74R/6Xp
JWxR7Je00+pxGVfawpLAn8PyoI8wJwhdT6b/FKIgtYynXH6byU9VkoRO/53+vkY5FTL4Zuqtxned
mkGGkKpRg88wUwUSoeHb53gCTxyj/joExsqVFT0v/6QH0V4wB27KL8/m5eH0E8CX6rVXacGmFbAk
mLJM9naaorWy6ZAhrq7tZJGxgHe9dRhr/6NKqcRGGJ/cDOLnOshe1fafjVbI4412mx5QF0sG8yQK
2FXEKaADWJvEBkxvVHNNuhi537E2XCUEIqOlyKZ7wbfWzHHH7RiAIbmmNhZVdO20eBYG/vOiIc62
Np4cGtz+rNTDgTzRMq4MxIGOhhsI1tzGo3070S9wMBwa5quM9tZ7XW/n3AtNpHvWXIHiOYZxK30e
N2s4hfHr5GJiAUAxVExn9XLRJL9M+Rdm7WyNGqiZajYD57u86EEPHEM2nhxV+JuVYl1BEEcARJt9
oibfWXGI+BYnj0ClwEvl5mjY9f9xdF5djhprFP1FrFVkeG0JEMqtzv3C6ulAzqng13vLD/Ydzx17
NBKq+sI5+wDYAj3Y4xK/wwGGd7Ik2FtwjK+Z74yG1xPhMHfDX2+QCN+QypeuXtwvbF7PGdMxyXKt
tRkCMWdlCcmBhDGaJkHlUpiZ9XBso4Mi3oyhhPo2GsSlr8Y1ZQ7dR/nesuZDvdrBUn6QI4voxTzn
1XQ/H5HOfi3l5+LcHAfJIev5rq2v/PqTWZGE8DGy5s+cHGE/9zGRFQW0jyaDQtA73pyh+EYoNMef
Dl7vJmNi0uP/GhImxSyZMnGsOadFBzaMQWMzWyBI/UyW+5Fgkd6yDlZM1oqJtnHxB5RTtRlfgHzM
aX00EnmwHf4lUL3d+F1T3SY9awNa/4T2Q9I/c4BHfK9ct+e51D2sIce6Gc9F9raS2rKuqA0KnaWh
c5LV7LfxP+0wGy9qlnoRR6iBGlas1XM6zHBNuRt0MBYLsx/DvowkgtaOOLd9vhdoEHqAEsmyV/EJ
lbI8C9N8KguobKryYSBO7dmVdHwuagkCfOF8MFcs/ugLa+ztkZ2zI+MBUbHhaZyXiyTWqRVoJ7uU
yX0Pd0+OWLkoK0oT830Pl7TMo0vmoj6xN/VkXqYZRH5Ffaet/TnTiLF1HQh7Vvs4ky3XclUndvo1
uAIXuWBwIyWlAF1a2mGuqY4NPdhD5oykIozG7Kdl862zuDFJZG/W2d2gGD7mtu4bpfhplfJzsEak
HjWDZOF8ta3Dy50aQKiRZ7jXOCecLzEfe6cLFZK7SsIU27E+cdPpgnJPxEioTA41S8Fw41TnlrNh
YyJLZxx063GUVDSqdYKdrRVRWPFHbPsYC2H6Mmgf+l4lxMBkb+yb9sHCaj+Ehg4dyib13XzMXH6H
++rmWl7K+7NQ+SrF98TIEjEbJHXiPiUhGINhYrRh4w0q050xQsVfymgFS2a+Qm3c6NXAuh2hVX/M
InW/juOXUp3VgaHXPfr80TSfZ+NYcmCbpn+nZKOoQKnmxJiZflQ6NXsSgbUyyo/wgjB37xEyORFG
s/V9yImJ23aYyQWaC01n1D/QcnfTlWHJplX+xSN3SKDgRBflc9q4VI1kNiS/CcqDjulOQWZT3Kxb
Z4RrAncdRNSYv6gjSBzEAkv5sLJgyT5QqwDhoOTIVSoh/K8IWC0wQES/eIpE5PwC4PbSi+fKgvg+
eT0nNYm2m6cSCaXBskeFTTjzYOA3YFL53qU/xR1Yl9dbwdqmQ9hR248TV2/yrxg535Jtb/wlqFI1
47fVoVdF00VhUjyl9ota9AeXAa5Z/lbixFKGiJUm3cf2qSNkKf1IaQStbYGzFP+4to2h7jE8hvSG
nxKCqNhbfOn0qxZiVIfEYHCqC/seiFVr8CAgSmzc5A64eQZ3uxBXXu5ZMMw/bGygvbNDWr9se2uJ
K18RHF3M7WMW5bD20hswMYddHLsYFKqKeQYgN/T+7MqtxFkLy6CgWGWHB6Db3kaxVw5eUqKJ+07V
ayUQiDwaMO1hJLRH5A/64M/EllGRKYP9UIM3dolAC6YaRvjI76E/D9QKbj1ebI1YmVusfOWiZXRC
gEVz4nJA9HsqeRjNQ7oiEmV8elHVd8sJJ3tbLBchfici6shGfCDWAbrsclf71C+R+taT3uqipu6A
/9TU6AjHDLIQNQZhfF9pX40tTyoFmkReKNHJMLBgnVCkYaFzoceoh/V1Fy8kE+baTWUC35B5FjPU
lymBXfRSkchDgcQy1eRWJSglnfWLaSL8dNlnKHAOL+2YHMlHe87xjJA3gzCBG84aTk60vkx3UtHN
cNHu7xqUQQuT2KxDNY9hz+kuOfC8GhF5Sgedg8RV05kM1C3M06b8sbhTI/ZNOjIRh9K7bBcyO1B+
K+jAVszS5h0bVf3cwahFQeIcSHmHvKqWjNsCFnE9hw3/S/VOiOAJJ8/Qvoj8cbyvCy1s+bAviJ/3
Y47xKX6i6SSFwMk/a5wcVqNTin4kORtrJBGanw7lS5di24Bu7zz1TmBTcsLMglAKTK8agzx/Zuf/
5EpyjhEkxnvROGfCn105AhX8W4rTXYJoBXEUqg3Cq+Q0o6ttLRRryA/shF37nHkqz8+qVTsU0GcT
YNZUGGhQcVVSIFD/zz/kmGxd5mEZ74sCPk3ZieQtYzFSOQh32/I2lqAp7XZL7IfWw6lxZl8x4nMx
sSybPmgsw2YOV3gAhfIzUG1N5vzKkvdriI1tgUxulc+VDO9iELIVIu6SZIy+nMoJNfdlGbB/0IAB
t63VAxB4/XW0f+ZxX0VPCycLeYINMXUNaacayaZ5SkTBis/gziDI37QRFwthsS0pLSyca47OnLhb
SWirXewNTLC4oZe89lVy5MiK6U0EWlxWIBAAbozugUv2FhvsVpxF/V2WgVX7ElAoYTB4XRMwyaiQ
StJo2jwP3XtFmEy3rs+vakynyqxqxblIJd7evwpQPadx3ipJccBs9WRKxA3s1R4tCkPFNUBgiDRM
GFBzMLlvrNWrqTvwioJCUN+aGsVmZcEL0+ddOiCIlyia+/tioN81BZjcvnxS2PQ9yJyt6+j8W5Yl
NJmVlSazDE1GDGz4gmvaQUHyZrUmQvaeK1mJXmeKjQHsqSmtZxExiZsuWj79K5Ppgr/yKS+IUOfP
XFsAX1vnPC5sVdxhOQ0THISIeZ2izPTvHJXtfJBWsmsSmro8+rSs8TbGHARDb2F3hnKr6e4Telu3
1Xej1SA8wBSVW8ecpZDZ0Ly4+PYj5Vws4yFa3Kec9tUgsGhM0BGZdxftqYi7beSMDzhSPDPpr6OY
QobxfqcCvUhmT0wSsV/p9USdrkp/cdjqrJX8tsvsr3FmtgSsSHNmo6n0n+REGFLvkKGF3rlnIFGL
U+zrSQNQy2FCO/OKBuIAiks/Kl4voouQ8i9WmpfGsa9KNYYSFaImit1PYUavkfwuAZkOq1x5sgGK
scy+6EP2lREETxKVflNLjshE9dVl4q1PkYjme5dnCon+PnPQb2oGrPeGxBZgaONBGRBrqt0hrd5t
2Qasgr+poisgV43zwBW4I+j5X9k/GTQ1BvQloSWIaFX31tv8IOnKjpokvRlVeH8H3QwD+PSeqYz+
3iS9t8lA1AQAm+jlvoHt1gzfrvyodUAm/WumE/xZxUcjgingwJ3nCTD4xGWKq7o6FaQsKG3zp0iE
kq2O6+centFdiXy+2ZPyICLrsR7HT21tPkubXe/CukNm+bfpchpaDU9/boyfywd9BvemLj/KVuz1
ogxVDlUSkhnOxQRgZvBSo11k4oSZ2pe1ly/Rm25JeNaY0d2Jjyw7MWkh4ppkvcIBBpruesUIFK73
dbYxy0SUI9beYRTrpMc7g91C2yUKWGiqYPuLfsIttyW5aTPFsTNGO3vCZ8B+uftUksV3+vJaUh05
FRxYHcT/YHvr6L4zm33MUokW4kuYCnUqmGz3WuJQT/BdNneov4upgKLIWc9zR42Txmc+Xz+RcCY4
kPWcT0e9KZRZIyPWhGOwCFet3FvGr7EeWmQR6j2EO7roxoeTfLXrtai5/dRzg3fLUkmOA89p1FAW
HFhVOJ1fy5F6wwFFqBqn5C6IQxNqug6sg9p8HEDfVZBQl3FzD4V3J92LlXWr1UqYZ9VtbNNHcsSO
NWWJQp+FVNaNo13taLtyJSFz7r3W6J/UlBlfEa+/xbwDJx84Rfu6HPRMv79Qo89SsF7TY9MY7PEZ
P1gxDrX32lL9zsi+05SLEbXKwGRC73PQxqTwlWaoGSjoIFJqGANyETFpSU7t9K5N6ildICqsDiLf
NbRY4ZbVTExh8U8xyPsyD3DOKzmTZJkyg0MjgwF+Y9w1MsOtJvAtZ/sdJXhHxzYc0X0K3NicbWiZ
6BbdL838HiFZ90u7QVKI7LOliS83DrmQ5hiHZm8/cH6gpuTaQxNmln86X4M5eVmrV5N8mtH+EujB
etrjrgZ0Fp0VgdyRNSD3x0Umu4QQlugAg7gh/E8iOVrGqyEGFvpe5nL1XxpYiDnRW994jFQAdgbd
CGqIxn1ltNKxxbbza6tXG2mgdITrwPyoA9sv30qHQAl1T8WzscU+FtFbN+mhY97zKdFe5KDPMjqV
91n/iSSqKd6IrPqF02yk7OnFfpXE7VINLleg5K667ziVkCmy+QBxSGnjYhtkpM4Vzj+bvAVf3fhS
YWCynbep/o55UxUweJJkMfG4ZliYvlX34GT/8vVdmqdM/acjLtZ5Hu1PmrY1exbVV5m+5u6vdN5I
F6v+muFm5/ucHED2NUmNYJtGxy3fdMQzeWjEgZmFCPrz1b87O/AsTxeyVaz4SD+RtD6cUITcsniy
NRG6Rg5h2Axn+nx3AuamoeSL/MoRcKAjJgZ10BZVaC4j7Hd41yvb0FWESyb4gHDs0LA4ggWIAyB4
dUDwWi+iYaZLK8h5GK52fZJQ9Pktgi7nTbY0CBR4hZmhOIl7biTQGAYHa0ye0fRSt89mc10RvCr3
eC/F8C1cle1j5F6sYV8Ub6qg79txbE5oHwviFwFfJyBO/BiaSa7DwPkcAcIaylYTxzLnPCH1uZg7
hCyHeqEuQXf3PeCYap+r5uq2r616XY1HEkU39fC8uDszcpDaH23r3FbPpX5tGJCLe8THHze81r6p
WJLYuRcDp7eiIz2AE4V2o4cUWIMdVOtpd3c6mC2OFuzzJfQVhbgwm8R6mQMURaPi8v9jKRyRpA4H
hZ80uVYFtURnLQzjSwakDnMtTASMGIxiDVbtze0dpnInMZxNHdEERNL5rRLNQ4Q3SjUp5CtS78dv
i52v2/xF5m/S/VTsDeP4Wq5v41FYTI/V+/6QmeHZcZCdrsvORV8zMvVlfHItVjTGZnKeGWkRMXJK
ZhDHPNc5D8YKTty0INrScYmTBbOBjcgruwMvx9FXM75Sac6cHkMUojk3BqFwNta/kTXr1GNMV3/A
DxA+VfBKp+aL93NVxcO+U7VN17PCmiW7ReitCyURLBYO2Rr0bU1UcEGGn/w3GexibZOMnL+l7jdS
lJ4c/9WjszNje2fMybZdGS3OXzWtfsPIU51mXwhmIidpnmegASk2Q0l1k4CXn/j8KpBcBsluBV2p
GjOuNBEWuCAxCsubsES68ZOSv86asRnZaBhgAia+RPxQWnfZD2UTu3bj7i9w062b7Fs2bHI76NXD
yjxfJJC4r5Y4i4k+971oKRW6X23c37+sEwSvrPqLlyco6Dy899gcKt/sihOiyw6KOJCYiiYR96c3
YveZf3SwdXdlJ+klZvqdTB9i+knVAoAlMC60X5gxtzOTKofb0GXdhM/nLi2c2fuadyM1nV3johiq
j7p5bUHwN/C0VzkFcCgUmuv7fMMa3h2rf8ArAcDXDbH5AP11HyzGdsKAEgxacHiqueg1vmXFhIWk
IWUHlFzLTWjZDCHumXh4DPjPW+TOkSeBW+scO4QTCVh9MOZR5+NuZGCpMECQ9k5DTGq8oVvGQrZu
VvriRRBC+6kK+rDlHksOWRT9ByG1Ug2t9ez1I0lI5LV2qtgmTA0LXri+XkjOs6EODbsBwOuKBJmP
av12qZuyGiq2SqbDV3HH/zvprkVxmNvPBrT6xXp2TbZOst829qtwUl/cbdX6ZxTrWFPQbjucwTYL
/RLvoO4ob3gxjB6s4toF6aASDWn6Mz+2ph8bW53uvOZ6/Ipta8IVolOqx/O8zxGuzqig8vhjXd7v
OiFCuCqIGNNfRxSYfrHyU42LH5/zXesXYQDEwldAfM/eW3nrEYovzri1Mvy5oEqGdw2qK/ITqMlZ
hZasemlX7j3tLRm2vcsQBwYIrp6tbb20GXGfhKxvojTU0rA2fBKB5bhLVW5d30VNRLYLMLCJBi5o
9S+I1J3cS6TB1S5+oiBXDOY9GwOIOlkcHDlIrwhg5GFU2MBt+Tv1oUocMTN3GRhEpY+veQpE/hxB
o3YCsz7F2Q4d4pK9TxNP3HlKgT+EjuvpFppkDDT7GXQBSanutVefm/impNnGQjU+EIsDsAUjw7ct
iYL7mMRvF+3cys+nH3M8NbgppAnHMMJHwPpR+WZN+KDAxzFpLRXtLZ2/y2y/BLK4FTxzJpNcFq7o
D3gqjIQxTvI/DJznhBmoxHkTXRSKb1S5Sf1VMDQTW3pbywkKkznvX06ypLFJyitxnGl3UfpvRwDg
+1molVZikZlOeCYSdv0uGYUmXfD+NC647a8UXiRxUctLxxD/dUp3rnO0VZIMiMpoCsrvr05UuNCI
9SvIx9XZDrQIMXsaRsHlUvcArqzP1Tyb7TUmANoQ1GiIKhmKgqYF67F1nft2ED+GV0/nPruUlEqc
BCtCSit9HjkNTAIxCoooM/7V5XO6vrY52lPJzYPnfxCn3okvESmwHKr9orIfxfdcvqRcJqRZiEhu
Y45jK+NVNVyxzTsT/w19IMzuhjUl64fnov0aWzgkiA0dLH0mciPDMHYRiSsVPkrV/WvhTyaES+AN
LdD2aZi7xhRV9f3r34MWEtjaotYhq9H4Rb9mOJvRZVA9yG1L3NGQ1eeIrXdE3jZKHnrGZK92TOqK
75LDY0IEntPu9BAYkONjyCk5oRNAb3/DVAQLlvJJr17zqP3inb6rtk46M4VEHXl8eAtoV9KKz36w
EK1HFveW0SRhEv8ZtUV1y1aQ47caSUZceErKlfK+ZaPUAXcQ0bky9G+Mvs28R8rjzPDuXM2v0PuV
AhY7oteeo/sjim+pi+809vOKWZSy3jI0hkS+kJbHMaUmu1JQhKLWd7vPpvZiKLfO+gRpZjYvIjPJ
u8MEwuxkaJ+WYfLmRN9M2O4pkMUwEKlxtpf3OP5Q9eVpVyGc6bKrzdFfs3UjX1a0RIZRJCeXHBh7
u/xr0flx1GwNSmc9+lMmsrCL+NJGGH/t+FinH7bxZlRI1ARabGRqQ2JslZJclmHfVznq6NTTkufW
hbxyU8iUgnFUM7KPv/oGIT4zZefSygv68Bq1hkknmzDLMufnCTNRwbY4wRh6NzJOUHuG+e4ackzP
5tl2WRk5qrtV16+1/VOBAC8vksYGaA5z4ZJdT0fzvVp3QL3DQKMDwI6Xqd4Z5WlIMasvR4LONynb
3M586orXzAFOKPwG3731GneetfyIDsiD+t6Xj1b+PCuHMWICXKfHYoTOx906DKjiGbLN9wMbKZjJ
YaOmP1bF+yBPTv3u1DRL98cOUizm4o02MqwCzmS9lf2bFukYSB/s9iWLSL/Mkxc7O5Pxvl/eYrKY
ajxj/JeQ1bYb0hxLU3u0nRh/5nVGND3F8aFgOmxPjNgjauf2lGknKhzPUSF3cfexncFfymbL6/Oj
Ia62BNJdveCF4kCGWiGGepfpOs0X2YlOz2b3ripi7UnKGbI5NmvAK1WapB7qWO4Vn1n7RUoykw3S
x6AoIA+JH7Mq8g25BgtaH+T01r94gJTfKXxtKtxMBRI18mddtWGexrZ002O9nUqmovqs7jjDKUdI
IYr7f1mOIXZ2MWN0I620pWs5jn+BC+Y+yaHCQDe8NADq64+4tTHt6Lu2qXRsikF5DzpH0Dzd7PIt
a4vdZC8mTmWG3bnUcO5qLfjlTFGCeUS5qRVGHVQmP9fWNrUS8riKhHPPYSWhAStAQOlsXHuk8pKv
brqejYVgvuzVZuJM2/+8ujZOeEahsfHobBZk9xPGF8UHvo9Yy6ktPyEsbiWm7pVOxluWOSihAeXu
NUqhP9Rezux/5BueoFWZN4dCsdHAfmRz5lcYYY15Pg5bPSHPPRO3hILKwZEiobKy9IXIv346RRN2
S31xpvZi2vlF9RtdvK65+ZKP+vMsWIQZzxMTzAj0NHwyAw+Zpba7NH62Sf8oMf1Z/Qqh8L2cXNYK
yR6RfQNvw4LsHRMzpLXtxZX2JSqaa4SbfNq16C3rrMdqeSCREimu3xBoJz8QeFH1JBZfQ4VcjAl0
hu6jTd/0cY6od2MgaYuxV8T19yTRqxPzUAQMDIO7NwHd7GrKnUInv7YTckagOsCYodRMWbYd2m3J
Sr1fc8xQiz/LyJey5ve+YuuCP68EK3DEtfNP74s1evFSe40VP9UP73hXrqNiXPX3Ri9f9SJ9PUli
fhyEEpyyXukoQUn5U2fZZXbYtPbjCSDWUa3Gg+aNZ6mycx+HbV6WJJjU21Gbt1VjkguFd66FL/E2
0qV+5IB/o8CC1pW1PlHCO4XDfhHMiytWpEYoF95XVskarODJq8robMo9Cup9XJZnJVJPPfkID7x1
NzJI5l68aQMYe5uTQ8/eWrzSploc0Wn6jaadc5mejfjDRIRcKVEwV2AmzCrokJpOVGiM+7QF9fgG
rbZk/vwPS2ivHto1CiOyzZXpOCfqUbxBljpIY0RgMxxMBuDz7k+b5dHI9G10G+V6gPO2AbpqmieC
dQlb4/QoD5k1HrjcBufMkOs8VNFZI7DVUCKmueXCCxPzaerdY7RJGa5EaBTs7Y9O0XVvT4sYnAJo
zUw5oTLNsJsZiXICr4yPu2jyq+MsFyWNzswtzw7oIUmNbLGvjFwSdaqOg4mC5C4nEF4yszMcCE44
QcbsbAQ8r20iz3Do04uzUY7z6ga00MTx8rXmFKq9nctTuVKXMt45Y1qmhhvQPqAavBRcPA4h0Mri
XDhaL0WAHm8qp53CZmFcb6NAPuLwVXLYLtE1kNyOe405JPxgqvmujwMtW33tfBirwldR+fa8atd+
1YAPKSkwpuSB0A7n7LCjxI6P5pYcy44qlNK5iozQVh7VJwl+YKgSvyV7UYMqqIH3of0LtFIN+sQN
Ohog4YbRAjxDOcRuA6/b9efmJ8LQqeok3E3Dvpu7s6DyTj51otYk0pwE1F2O+HYLM81xfJvERRkH
rZEEXRr5hbBhWVzEaD7prXlziD0yQ5CSl1geBfraeS6DeFT9KCv8mErdtUNbKBBi0s285864g1MI
tpIKAkaWiZPC+i8xSdJaDkLdz/DSpERgFzMeaJzTiKewfhSF+ljV+mM9MyTIKSJMXxH1Jc6N3bSN
NAWPY7rrjioW+1ZfQEuYB7IVHFjdpRnk9jvyxLHNPQk5kcHTMIDNeugm55Jq2QX4Vp2UJ+nUR7v5
NLUGW0FOoS4v7XGuin3b1PuIv1i3rmoclm2xz27FUIZxb4YJaDew5Kl2Ka+9RSDnXB/H6Z1WAGkB
UFZtDXVD3fXayuOghtw25OOBeFpfhQXer0gPc2cdcqUFpuUem6w+ZWXBTNJLvOaF+JTcG5UmZC1/
4Gk6TJV6WJb1oNNbKzG/Dt/jrj+gDAoWispWIsJY4cvrqFGYzPWYfwZs+ko9e/nDqwU3wPLaHYg5
suBDt7H3h0O1krPGRzQOPGYesAXyD8AqW316cKEaAethWYFJ9CB7fr7Tj1JhlSuSc1/PZ2VmVx70
7XyObwh7HkU28FHJaxPmuXltxurKluHSZdq5Y1ps+jHzlaiUnnAOrUQcq0XbEUdyHTOfaekDS2Ya
U+8xlMfSCJAbAmcvw8QA1c+QWhYmoTr6FvnhAqEBZMJu5SuZ28623W2xBPl3KpK8spU9kVXu3c9/
ESzgM/Rj975Nul2vmr4ap/tV8VG2jwsIKsSlFUI3JhmzGhqTyrqpCc3rnwJ0ij3X7U6maVFVQXVs
HWIiCqiWXrx1UsDI9bFUhqvisGC7EpfxkbHUYvQ5NIh8bklhe2MvvZQbTjNRCkfadhbdNmZZnmXK
BcJdIzsPFUURTZRm07WGmYc0Y9dORK7YHyQ2GLVfx8qpK6LzLi/kudHjc9d2JxVgz6FFP2270cGw
TSLpbfoKEjCVGelPfGpI4W6yPhiLdCfRScg21HC7upp1LZeGwYP25Kh7HdVrL4FUfIyQqxK+/fmU
7EfcXTq+nJIdZT//FG70bMzlc23t7/rpdJ1CGvuZjm+MPtyk3Buy2jP22o9TvsdqNBWvsRhf5mZ6
HiJMY4W1i7PnicZi7qp93ashqRBw2FpwARWVPoEzXN3L3IcTy372CaBSftzkYI1KkBs+M+0ho6pe
faTFPVoFlRvLlFW40AXjnE3BfThs/JfxK+m2VtJcSzt/HCqSe5zhJmuG4Owe1ccBOUFFwqfYrDAd
JN7Iekaz4RpBWai7dHngq5Zk/aOd9I+Kbj/FE0QR9VAmREoiWC8wPC9sM7u+Dk0FQRPBtKIBoUMp
T9S6N7I/jRIfP1IyTkHdgkgXfZhAtuAxQGVF6c5KLtSH/tWKNupMgACZlKjheU+vxfxRmhcT+mFS
9te6Ka8N+ndN48/uGpe2a69rZlzVhD9XD5yp/7cQTCwinDMyMJdLkwBTR04QO2OQ4VVUGqL2RBbo
+1ZowQCg3QVhQ86BzXStELuajMlqdR/ZO10zIvpMrTgPrX0kGW+OKfJZboLDsH8nMh8EkRETlnCL
sSZOuEZ6eG6ygwSo5aCPdTNlX4xsZCcGXz9Ri7sftgLUl/SrIfxnxGI+XNfpq7H6fayUj4zktivi
Fxicj1UKNS+zr2nXXZHFGdZtmfRHHQvgzGLB6pJLBJemp5ySZ5mr/ry4PkOlLzTY5l7/s80FSc0c
rDrxW6OzkSwfsWwdhVv4rWhprCe2tX2Ya20o4C6NTI2WbUH1NioLnATtotkIRezFFyuJNYpz1AW3
xgSkKqMevEMu4RmQzMky0skLVq1kDDBeVXM1THuxUw0Cc7t9kjb+FNiSCPuIvCjXPKWOcZbEirbG
a86L/lm68tQE3cldiCRm1ZHfU+iWn9aZAz1fgoa/nB6BOHrJ+aAxhVxQNQ9DHWJwScNytVFqg62l
L47AtsTgfEJgFHBep0XxErBzSM0WIFVxUx/xpLP62g15sSMRcI6+rSLx2dACAFLLQ16m+DPBTTZU
nmq3SydzJ7sMPt0Qxs9Hs3R8ptjRF97cFDts1KQvFWnDyXa0ocH9U7SYY9PwAitcp+jBTJ8t5kGC
IlJlDTkjFYKSZrKjcPUtRpItBiaICBzrj6uQYWp4bUXzmBJ/yJ5OYQPF20/vy0iPjDc96Bf9kM7J
samHY2yqx/SZHLKVFAeCFGy3RJM8+yaqvxrn/jTXgcPp1dUqqyMzmLzkDDz7FF0+6GwKVF0mKz8L
ikv1tc4v3uQZinVAJ3UoDf1QOctBxX4Z97eoXR/hC1PuAExslwsBW6I4xWt0APiO6Nked4OgpUGG
SDAqNZ7AwFA0y8Go1GO9iBPstDPd67lhfjl6FRH1LW/KNJNySiVXga1NhodfLG6tsV6NwjojScO2
cwVi88vuJjM+v11vKKOL9iOusMZCVC/Jv8r+IKiEQ6rFsqqq1k48mV5Sf6cb+0VhYwcU+QUbAWkx
8BHZnvtFR2DBWlonBOZEo5SXKPnEl0HwkToutDr9Lj0i5vHQEhHtoKO42+CTwajq9X59DzU7KF9B
rxPMYzo7oBsPzcGFTzZ/3NC2HLVhPFwByqOkf2AgQuGGAg4biaBZMW+drl6Hkcd0+Ze9Rfp2wIAt
KzAvGLU7oyCUK5uJ/is2DyOgNjaDw7587xFdYNUipc0wEnLEf3PxV/eVJ6PFQwVan3KuWa+jqUn0
+MiSCumaE9lXQ1mveE9zLEuReY0B1a2U2r+o0+zZvrln3FKPrJiTyRcyQHZi0oElRJ30lr/0AqZh
7zeSKmEEG4fNzIZaXI4ebpWObCYd/z/pPS+Cb1qa6YF2RYRVaiZCTI7XAPN9SrhGDMUAuzpvPx9t
n8C6fKvgANlhPKfhgxXmcHMyFO3WaFx+tWsfkUBTFv6Y/W+c8hb+vFCDPM16MVnRaR0hyy9ZB6RO
PSBEOpIPhU3E2qE4JGsrRRphOvmOODkDAZXmJIjlyHLQUnJPtX7PPyDripJ9I4pDTL4uASQDqovl
Aa5q5c3uw/KDWhDdhB6iFozmbAcpdGef7A0KlK0jfnMGCElHdhoLFpxkqVfTXkyb4o3OOmBu7cOK
x8ttOTvy1jo7C3nAyFsmk4LlqMz2E/OcaeO+VITfkVBPomrFhJWORQVM5m7GDyJdYFSoFi2vBflo
WbdJE20jwhzHRHguk/rrUfJ3Ym3KRgZrqxM+DEAk64CJeEDj47oIgN6j/XlrCQQDY03tpaC0VjY3
av/izZKk4DDi1JyKX88Vg8R6ehKsdjtT3aOHO7aJ+WzoCp87LHA0iFbQiOr/hK2Ym2t8tB7e+vul
mn1ieWdRkapw/uqzLvTzzKikQ9T2oPa3aT/eP48KZZsx7VSEr/2WsLS2GEnAJJWcTXOpkxWUmkfR
Jjhtv5ivJfN2YTzPXNeKL1qrXFTbuBYJR82640jy+155tI3m1qfzLY26m9CPiYQu83Cs4nnfAGPC
vv6YIxfht2LrRhaQe5L0MaM2HAqjOeqPOTTItWN2IiJ/NvNgGG5jnW2ttg8QVEQ5k6JRBgjcKA8m
gxKBv8aZL4g2BGLsg36sAiqRYLR+cjj2No+jWOewQGdd1mJX3mNIahHkahpY5AQQuQPDoSoPvTts
6fW2WQmCk3lyv5LTChHWdBSK3spX7uOEOw3N5ZTlEit5eXYCagv1SVIHKaTn6oJf62JY2aUiAlft
PvlaeTU9v4t4TdrZm7J9qgfMzV7jYnQ1UUIwNJzxIfANAOqarCiE2denW4WJ+H8cnddu5EoWBL+I
AG2RfG1D31ZuNC/EuEvvPb9+oxdY4a4ZrDQtsuqYzEij+1iZUqQGU4oBO4NNmldSnGemFRrivpTU
Xgh3zChH4okLlIEJ7JoDH0UEaaSypydzeKvoz31JfkhrPBVzftjv/8WVCGUg2akwwwztIat/A0sk
Qk94PDixO4VMcOLCqO0QCVuIczMplAnR0rADa/IUdnUSboTCs9li8YZ791Az0e6Qz40oQrW0uRsS
SoXlSHbLnPylJ9XuGaJtcW04Y7LCx7zg7f3gqTifX/Qt86QQkgfNJgYg04HbVx4xtwhmTix2P0xs
fwYGzlEkCFAh5K0iQBMOe0NymCxgu3QaLzWKkBXAb7VbzyaV3z5eYhIl9f27kYRz0NzU3tCGfMWj
G7/1chIoWhvE48p/pwbfbGsKuuM4+8ik3U1n4c45EweyJzhiFTKS64looyL1sNmZlUdwwFl9X7C4
5cBa4vgnQSpcQrH+u0KkwzLKNpoQ11Et6Y+hvv2J55CdCX+m4AqTvwHPNII9qh42A+wOnlrTlXr1
yDc6Lwi3ZSWq90t3YmYe65FW36mJF8kO8553guRvnedudxEWoUmy4P/mhENCW0BDE2MhTljOxkcG
7FnS38Vt5zVmYKs7nG51uqB45KqqPCGrXtO+GyPBmyTdxEBBi7fNvvD8870zzu1Mf+ITOr0oyvtd
g9GyqX9f/wDPEo4Mv5FmziRynDBs5L9lXqGej37owMGv8yXWkhv2Y9yHcixFxhCpuUXku5/iQdAr
+9q1w62I95swtBtq464JRItQNpc9johV2P42czIQSvHS0ORy7vfgGkz9ffBNMq61dQihu7XyLYnz
K+KZnDiRxbTDQZXhXtW3oVPvGjJ60bQUaoe0FZE6jJeRYZ7EGwXKjGTvaWCzybWtb38pdylKQZAz
yiccdUMukyceM2ZUF3N1zTq/WEWIyPU4OfKmQCj+b8t+ckvyHoL7Wh4GVPOCJgiSH8vYPYNf1jzg
Jj1XVjuzCYtzz8LWYAX9C4UYwpUfPfvpjTDpCqHYxE442+FKUwA35FTBgC2qX9NrDcslY0OVbk2s
FrYe5IN5LIHbxWTJw2S39+E8Mw024861GQVX2QEir3Y1FUa+8xJl2Ufal++ZWE9pgYYIJlCRJRdr
7S4ICGJ2FjlRdUJidN8hZDmXmX3fMEgQZfxVRHXHIZyiFqKsFZS12aq6GnfU1LEdxYNga7XXRdGk
aCHDs3DGRtYO6PxZV9QJSJxxCAXmEIw2hABZQxbEh19Z0rlZnnBjkRuCTBTfrqb8xP/IZFE/q8jV
BFt1dDE/yvqtTNgPAYPrCqLfCCTojEhTWaLh2fil295WfAwvIx8Shws9/zASH4DGVuewb1+mGuk6
zr8sro2JZpIMheMofaVcFitfmeXZcnN+3Rs5jRdrIkbiY+FP4rnIk1datcfEhgwSeAgsZbaTJrPv
0rpbYeVXdTOireVUJkBkI/JII8g6yy+IO5saRd6brJ7m1yxtrnytND1qcw82DMdg/dm8aGDj4BWw
ADRFepJRls/evJdeawHGh7GPppS99IY0H1oYFYwpn7Ul+nenWKgnrr73kjkWHOeclj9RIqFielYu
1Y94DyGXMams3QE+3EZES9p2nn5THvYuo87GhYz1crl32PH7zB+RcssSzvXqso0uTkabp6ehIYV5
4Nj0JmmWugq9Sc//3Mu9QzNsmpq7OZPxp1alD5XHgC6MN7f+2rLhix/nJbtb5Q8o85EwWI5Z4q0c
t2fV5g9zgM4ai0tp0sNJm98ohLYwpbcpB8s+AGMXrEdJGkiJPRMCpScPq9miWH9ORvKmjPpb1efv
XTm8F6J+FyvtM36TmkQnYVYP2ETdA3lgttQ+t0YgdhHMzGBxuFhpqNDpK3AjEV8fUgCJsOCcfIMK
OqcoihtYnf29g2JkAurTf9jye4aYIidgQSLJOYNnZQnrDHzNicfO2SHF26CaAS03vRZgiJCk+brW
V52SaD5tg4G3hroT6tCYsJpeDIgjx+RVj6XtMbfRBA3ONK2OCV+3JPDGVGJnsBniDfCcmHQQqZfK
7sykQznaLsCNbvDLK/lLmF9uffsvHyyn6honlfF4hBtwqEKzzjiKaoV6fqOI/5AgmKnbPZ+MGyiY
oZbDOSZhNJHf1Gl574zqIy22j3IDYxszsKfb+ECrTYl5xDDp1J86LzpnkTdsGGIN29uPCtctIsxG
IcGwIGYWl5gYbSfrM3fbnIoyRNkal0gZV8rZCCiji6F3lj9yKEv28iVl2mcj8x9xGW1fQ/PNqiHc
j9/JgMN9pmHmjax4FemCNUQaNpVcE7duHJOpkfzQyWprDGLiXihiDJxke9NYSjs9TXMxM4SNw3BV
B/Om6tmjnctnz4U5FgAxN/EGnRu9/0TvAA3xIq94Yz7iN1HCK9/br16xvnQoh1P7Rtyqbn0lyl0G
CGF1q5ePBYoh/ShXxLWsYDMZt/TpS81EXc/eFOFJi/CWyPY4/o1+2gLSwK5sSVXwgDoJ5KAfKBa1
U93PJ4tksR5ZUsrs4+U97xcJL99N2OtZ3ZHQAR6DNuxwV/F8WaXKhMByGgti3wb3xjdkZKQsPryV
Untb02hzpHz7mLtP42e5v2zaxWPVx6cw1zcmCP9N+vxhSxsbCHC5KilBZf/D3tIf6TZ97WL81PX8
Ku9fVw3lbvrsiF2Y6bq56xt6shKZK1I2eBdhuS9M0eNoRZok/pTMOtT2QfGPVa33SXKzL+QL47FX
1TuFfW2fSGqvWFvFmfB2MwOKskAmFM7QnTKgsP64/LGRUSSorupegRNheb3IvB1wE2acg70yNpUe
C5EUsk5wajx4Rh4Mf9ahuiGAXcwPvKbi1QFNJ4McqLTdXYlhJII5XUvf6GQfzPp5m/xdw1q94LXY
LqYMSxJHwHG2xjto3+s6LZdiMsPaw9bjSOL/IZatzSequOYFvTcMlZLMvDetAW+sye9sgT6n4Ydo
8vt00o3+OYz6czfiJ2/e88V9TuXbbiOw7ilcNzIckZHrDq51Y/OyvfLKjoTmmkZf/orZsxOrXuNu
wXmJh9hkoTsPBWQRHhuieBdT9VMQGtv3BilGe80oEBeV8xX44oWV8AG1/4RuZvENQjuM/KL3EK7E
R7t5xE7urAoSapuNRZotRodDic5i44DdBPqHggUB0I7aCC2GU9neR/KwRbyq1XatM5kEAKjwMSOE
EsVuoV2EXLO5BI6lRdA6iTQEruYzQPQXn6CQY8qFpNosW/ccFLYeyMkUFIsITeNl0TeORWljm9iJ
WJzk+FFLn+m4R/qgvLVb8f4mnQYkHbUa5kwNY9zFyqQHnkHoyZYktxemKI9rwKKgm54GuwiDB+i7
0PKLWbPcrNcD+z+3mzyKb9O0XNXYPXIDpza/tsl0AzuobLZP/OiO/f1FdgTfg5YcXb3vHlSjuoBc
ghR6kSrzWq6QJ3LJ21oqL2yfXfs2xPEb1e4046/ul2tWb9fzjLhJQ1B1I24Aj7CpnKsEqUNjPZjM
LOONsjST5kdvKvcFHsVTOtYWqQSiRD2/+BJjpTZ1lKcce+7OXKku9tM63DeqgI8WiezBXztQLfGA
/qp2yYk5Q/chZk+lnuyIy/g3M3zj8UAzMY7k6ikJy1IcmixG1SupkKTdHw/8OggQxkQJc6ViA9yR
tMQZxEAkXV7n+Ms3GUJMUezGb5IyKNktl+l90//sFJCG7lioIRHoxcbktuhRclKdXwZ9NffkofKw
IWGo6r2YUZ1R3AiCu209N2ce9IV8BV2wmVcMo5WphZxFl7kyo2Fl/W0y4khT6te7pH7nBS5wDCqk
Z12XdrtiYiWVC0IPczDZJ6XL71FtKNV50g1v0xBg8rdKEaab8UaqMUqAY2PrTtx/bzv9j4wKPKN4
mnkO5rAQOm3796Z8ddp9lKhR0K9HrfkWL4WPsLwG3TwzEiBWRJwSdaGZcfTW71ZoBDLuUodNG9TC
bovdfVJcMngnkmx5i4uRrIV9cPs4duSRlAkrLDUE2VQXJT3IJF1E3wSKSILiTn5NrnlSkd2rsiYW
jfqbhKKNp4tlfKmPzvpg/DlU4f4U1Av0rARcKwT61rnkjOkNcbKcKIHLmqhJz90JvTGdVdd2l3oC
MG0LZ23L49f2R5Nm4j2nUvXlPAty84XB0QjBS0PbLOlYvrl8uE9f+AT1TAgrqplL+1WBta1/F7Ma
ESFMHYPW2Gsu1eIl54m1LFu20GYweipU5A5yFVZ94Um1V+9LoH8DVRXpzdRaAl0PQDeYNXpwDuKV
5WnprqmjiRcZq3PMM3arn0ncnLa7NrFAfjEaGAVpNcGeJaIVz7LYaC+WS5XsDqbh1it+qusC9U9N
N0Laeve5HmT95BcX0c5XsWBWTGmWix8WG27j+twphP3emxkkjNptY/pZWeVZFubpjheWJGvZ2qKJ
eCdLJGymnWLRqIeXsWcqtUQVHVF8kbBNRfDvku0D24wz5OAz1odql9/6Dy2wMbbKNRqqVbiLorpD
LlMs0y7+mmaehbpy8Zi7Fi9Ov3BzD40jeol1LSCV5LbEjPzFZzUiChJon/6h2zf4ILIhkCW28Jbk
Wz5tcuuxhcbcqbl1buP5ZONyOfRrdrFO9RcIQeefDV5YOJAHHXJIOEhGbs2p6lyDZKzB1dZzUjc3
oWQPMpXLkoMhZ93KII0nw0l/NebvhRfZmOawktFV1aQi2EXEWRhVxrnpVV+SpPBIv2y4iqS5MfLk
jBk8HqOVvyGGMjcTjBD4GzK5a61Q1ycPw3yI+dCX8FlphvRDytcfrWF//bPMmoY4KlyLv5BdTMiZ
Ctfmx7+z6U/FWWfLUsABNF4zVY4rMEIdpOqXQOh9BEqL68pRyAKSLJZMw1OZsxDo2VGRmvuUffSl
ERL9ui0dl7zMLIl0AYPWqyqDEX1zKTFepo/DijhgjJfa+azNf5lk1/RYW/aag288m/bx9YCQ8+7W
nMS67KT8iVOGJwNS2ldZFORrVPe4LB5SpTBsSv2ipoS2pWeHVNZI7FPj4tzol5DbgXetDRXekxH0
1JzACGG5LA11wGSZ5OP2t/HarrLtKvPJzWzbeW7fFRThpi8pDsN/ylVV3swzITImAwG15n04L8rh
wDdEIydD/fx/0vFIc8DENkO1v7SXmaFtEVEWwoxcHD5o/qnjjVC2zVvRkvQLJKnpk0q5KyqvATGN
V2RjmYWlN22APKxOBGCYCk6Kr1UvYRtSz2pSnlh0DtlpGhbf7ieePsVr5gdMWZ7NJTTGJbAi5bpz
Zm3avQeoejhA4ndntvN6b3hLvfgHcjdmEkyA0Guqec6JAiwZKVR4wKTSfvRyzJ7FejvjWaVuzWdM
tJgUVuTi5V2Y8V3ABugVgs9q47FM0kOdpcfYTbcRgFY5PrCsm+LNmI1Hde9X46HPDLqcxdc0wevZ
0YIIXvQGwCZ/1UNuEA5im/i6R7eGfFGDU+XhZfuxPwAB3Iz+zjrUr4iK2FvijtLba/JuG+KUaX82
eEksezS07PxQAVKxBIlpEY4y0lQGPaQCjiqXx3BTYZf1jJa4jYEESSMi1aNYGw7zxJEmFrNl5hqX
wUmRbTT2Ia0R0mwwrziNKAr6M1UK8zRa36ywr5mCzSHr76T6MpobWAnyqbEJN/kSqIA0W3OLd5vx
dxLwyvkJEJ5UrV/maqAQow8xxu/bUF+Zyz8EONZKFQcF06E+TN5x+SNnkv9FohVw4zjhDAIMo0/u
oYiqPA418gcERsNJqmCp0Rf+4K657OZ8QSZC6PrMrGdp4/A6RM0inbaMQeD0JcVkRjDxMbbi08rj
d+Yy8nViVrn2DmsIOWOJ1ceukqBJHTuvaFZGlbK3Sl8aNlyIbx5G2M+2G0I1HsPz8KKjPVuCYDhe
wISxiSrrR91TwbfbjePn2ivDJZfPe70c2aAereQ+dvGZsTe/kd4PPrI/gQyb1nwkRzZepw8pUJXV
VUdvVeJTU8hOSXiB+av0BHzE6qMUnHWpcpZljC4IQFtSXnXlj4Kvj5LSE+RUVtg+/KEz3Tjtwur2
NgkT4W3h86n7wxgKCH0lgIEWYR9yXQANq7+T9bJADGPnAnovnHAYYCTAXFu211LtncRC+asdLU16
Yeuu6a+1Wq4EoaraLZVYPDkFZehqQ2kd+NgiCV9Zp0VzznXVjZHZjxGjkIO58bCqFPR/FQhxK/lh
4NTOy2QTAzhc5RG5kuqylDty202jcbXz6ba0+d2a0rOqKIjUkdeTegASPpNTwuDLufQ0EhVjfNGo
71ogqwhu5tNhxx9y+pLkgHTfgAm0Wj8tf/3SybexddqsMGYcKl+t73Reo+yj+KCZ9hNW/2i972LB
dHmQnijWER+8yYXyBNH+6KX2rt91Pya98+CjQAUrPcKuNfrjv75fPAsFc5XVrLri94we22JBZrAg
M+3mvAAEIVmsgY6A/simdJsZn4/oiFhHtZdu7C5lDdqVqcGKmpfL6JYruAOQ+teH5WSrNpeI7Td+
l6Xf8rz9kMaSgSLrHUN9H4YpmM8NjybVqUflTQSR7HVMY9I6hYGaMGtFUbhqzsa8rzop1nXTxd0a
pFO9NpxnMTD37lKp+gUAxtWQh6vJ3sqQikf6bEhrAN9uQZ+1ZX/HPDgwNzWDa66JJ4wQ8oZWNoO9
S8Kwu3H5UrA4S1ExlrPOMnNSSycmd0TmbiBCh/0GkUWX53MxNCceGnb7RDSeyaf056YloK3yu05C
mAvTwk2fs16f6tk8vEa5/ER6i+3qMO9UtCT1xLzcpmKFY6GGollZEhWh/Z+K0uRs7rkvU5Tnw+gR
Cooe6z/4vRYNhrD+SeK7ow4T7+lUB6JWAnEfsdTRtgh4L8QGEXHFhIwE0VWyHAyf7UQJaCA/iXWP
/eeUNG7VwcMh1NZUl0CmTIoRbrdjGoCpZ6u2IR4b9h8tW3KDEsZi+Nj9FBlEtlT1xmWB7NF4VW+5
1onImMc+ZFeYSUbME5APUZn/qDQcD1t2U+kSXxRnotXYOFacwAWzPe11kTKIbMc5nIUUVhWxu9Jy
zt47iI9JbUQtrYSlWpHt6vOComzxlSM7AzGaD5rsh1Ep97xYD7Ui3H6UWOCLiyTQGcLzmhsHDJak
WfC2SRg76ExLRN+eGYG1EqZ9EZ8ZI2GKlrLKBW2oBeuYnb5BLc2jb5urH1V+0ROoxtfSUbGJsBx4
JE7IpDzifP5INGHIvgO0c0heyIw/vbbPMEHcTqW87hDc/PjKOOeLzHAhV3M254x4jaSiSv4gx/pY
qkBHNtVN+z89dBbwZdw8y0kr4ks1WJfkLhOj0hXhrmehtEvBZGiBBsEkk9ZTaVdBr39PZg+8gAbu
ICOFvPbXHYJzek0wBJS3PiUjNQVCeNS/Zbl5r1LluSr2vctR0Ene8q0LRhsYkcDs95E9pld7Uyii
ER4yvf5aA8YNN3VSXf2VZPWZSxzijMmqjtQ5Rn5Y1vdjXeVRqSSnnCii768di1mnSfBYSa7sKREU
4StB4ccSKGqkVkcps10Nve18Nki0soFjXEU6fI28G7bURuhkVbu71sOfcck8iftPT1IPq6M3GL1n
WIzuzx0dTaD/aa3Vj1vVh7ysBT3FBDK540ys8N59ziuCPOAuyADK6/qf9AAKeGA+ASvnOERfMhsU
u2W+hUKjQ9fDTjKEOsWkc3K/pyhh1pD/6nEEWrYIAbi7Yn1r9pSIXub3Hbqg0Qhj7dVou5gwJ1Qt
bXzJs+XSlmbUCbSu7+qE7xgXCPNqFYHMwjyuM29AP5gRy3r1iCCWXcAaiCQOSROM+Gn2GPGKgP/G
klYvIgJSbxuaDAGrjpatS9+2mguM+cHM5zu8LKWCySURdTR2tejd4R+cv3K59/jNUmlxykTc9Saa
1X+DARieZfwGei4/EsTnCVt4CkyZBIM1pDZfwgq/AVOu6tbX+VqGCvdo5hOf7K3MZ3QvV7mQbeug
Vgjked1G3zAMr+xbr9HhnmGprhCFpJ74j0nF0nklU1y9LEHVFkcFg1nDZqewNtdeBtdcqc2cWTYf
Qinv4wKIL3W7Yo3WoiN7CfJaZ93Xdn4WJH9eFhaLSbF5UmJ4PY1BdvDVPf+Y+/1jNrUPRp8fqSNy
FwS2kyUoTFjQ67SJJGNV70I137AIppqfUB7QvGr0gymHnbkQRj8CaVliwHnLMclWH5UkATwpG2b0
lkcZkG7tIzaJ+6BFlEm8u7d05MUU0BlOJA76qmRdSuI5rcjymS/X+Hpiy/iQ9+YdBefTF6cW8rZO
m6DROAKA0XN+0WrAx5OiaJeq+wgFqwEUvTAASg9upqSHe+0xWXYSCnrF+kZP6EtUvQiaXePJT2Wj
nPMRLbPOT+KYbAl2S5hRmg9c/jCJi3NjGqfYceNa85rKcttauOyCPPGSdR1qKepOclWHdjpGFY2U
KoW2LqLDGmhpCwRV9TvTe5lG20kKNKt4dOYHB/dUyWFSb1HJBmCq4R0Coidmlj83aP/yuPk0LPXT
2M3PSZFRp1eftTF+jAbgccCF6SW7p0/V3h3ipA5Lq1x4jGww4zox2YS5Wk3YjGnEiieaychsZ3GZ
pwzwLK2pI1b5UxujrkTF0hmfYqRoPXwPk3UZCvk4I+ZX7IGIp1NdTjdcwOv4AYfQVWZCuRrm151B
ntbPUrSByRego7UOVRufZ4v50EKuLwf2lp1f/A3Fsn0723hRMp8SfivCOu8wKI2+GgN6GE5z0Xmz
QfBIvx/uTH9bkJk8xeetw4TVYKG48TsDwJnzjqqG83qnp+oGg+U+sDSzOonFWRNZqCDUVQ5wmycb
IL/xtyXA2BzKavsYq/ZjKJT3jYYrVvTnWhLdbTP00dN7sYKyPLeTfFXL7tLzcyzilwKcvnmJAk1/
6H9kDabdkW6L71xCmCFqBV6r25l4CT/XYvRmTlBb3sDP0Q5pEUTpNS0ZC31QjuzKEmmLFpm6foC5
eB43LbJLOZq0PoqpdgliD18Cje05J1BsYGKURSSxIDBrcabqjrCzHSX1t/l7u5oxEcoNcbVp7K45
A8WDYyYrlb3kanvjZbzOK9W8ZWZ+m3R+bbFzSw+ElujIpPc/6d8BiHMz5FG/yaHVtGHcqQx182Cr
Z5/eEPQZBjzGWAGmMaz3G3tr6FGlH9dJMPxMCxrj9K1XWUSq+mtiEqjDhmVCBMzOeYOpZMUXHORA
mu9yATXQJoJIBMWj1vWrhsu0RlvE5PPGIXnbJnHNSaQ00e2b03/woggGlXN0etl5Qk2fEUYhI9ys
dvmcsUVW0bH2qmd1YITl1+qYWdCh9vyRpZcv3/+9Ui5ZMICVZFv6idCEuOYzyXwq05ISH18JKXNB
u/lalLwzwWQKzJ5mhfVnXrJSukkfxk82OFcekSju4W68tJ6EdmOUQ/eem98jCcZnGMxH+a9JuOX2
t67mkHNl+8v4qr8hR5+2MUz/85F5jaS3Fsem3S6As0kFGLxKNlwT1yD5NM6dPMRs92KK3g784/ZX
0hpeHz3KorsEnGlIVXDMB/7F4YIXRrGD9szi2Yix2EEisXBXdbgppTacxyXUZHxeh4SUMJV+e731
fX+jRdlA9iqNciwuxceSgFHL7IAPnFsdE9m75Ut1f+thxWt2hlKAJMo1YmlSd/pVImIOF6gvd4k7
M0u2e8BXZA3yTtpBaWDnC8RJJMN5tDcwPU8TrUyOD4DNE0RwNGWujjDHAE5lXwCA4BR1tEuNKJEV
01maT4pdMv1U3JRhjwnTe4C2wyTcKIEBO1gMWIchj92EZwyTq4RFoO3pV2OqX/lJGlE2JSrzJdlN
JbQiHzl+qI5auzUg8yH/EiPajH8mRBR02oss0/yhq2YwqREykMuXaWIK+zrFn0L0wY7LAbacZ021
f5eQSHYMeiu2mvCtiNWrkWWpbIsJephJIhcwYmp14O6LX3cf7TEpQBWO9oHSXroKPBpOfKKFxLMM
Y1SNKneS++uqaRcMJlFu5Yx7/3XcPj75ZyAzl9PQV0wnrXOOPhkENvDqk/sP8l2AYbBrK9iA5Fux
N2DopXXOYUCjyX1yvn/ZiLbKA+dXj+QTEuAc2kN1HpFWtaVChKmN3PmsketMzqYzso9tKtWZusfA
/9uAMtK+LNrrIBsRWqhAGxaGBYfCx3/lJVSFaQlrlTON8g5xeGTvFdaaImqTJOoMLZzJ+szb1FW0
xwsZFpfxEQyZnN97zbzK0a9RxI4isV9PZMcQvZNKZBEPpz7nABpl1Ii80MQxxJc1qaPZKi6d0N15
Rrw8LvdJZE9JA/pnru+tixr4UdqExQ0/CSE4wrd5lvHwhGKhT9qp7biJL1jk9aOhIVmvXgzY+TOF
Az6dCt+oK39PBgYeOwtEpy8X13RVrcf0BGKZFrGi8hxSM5wWmbEgc5smDRNdDq5nHKwoH7qFyQGu
ZpMB0WQ5iOWduUWtTP+aVcvZ1hj7NiwIB3KtwdYwlCQ9HW2+PCI10bCP5K4hA73z1na/GlZ5W9TF
W3g8raFCXT7RaS13CdB3t4+BYX+iXiyVt3IHyAkYozW0e+eZJ2RRQQ6BjeEHenZpOvPUU3wUJHXn
fmbPLiiY44iHL84SJoa9ky9fa4lkeMDZ9JOLVRs+M0t1RVHy4zDh5yaZ9c6F/KRZbmYCJ0sidGOO
LjYmHZBtjDFYdx0NSh5mJ7Xl12D0rpaO7ojpOy3+vGVvetz67dDj6eACA1v6oiF71doFI+1ualt+
H6sYt4yyuf9nnyT63IWgnxa0SFtdjSRIgL+9IDe2pZ6HmN90AWbwhWvLbiU3uJSGHiA1w34upvT8
TzotIQbZnG6a9Y/GDArOk90gZTPrKCZ1GyuTM+hAtVYp6rX+onrzFOMCGApW1rFPcEQkVW20yMx0
bkSa1yX3xk7s06qzqaMqD5OT5MtkJ4I76evm3swxEah/cowfbR5fc9cbZt79y2Mz0sc6wA0b9KsK
XvZl+SCtul2hcAtkFemOS1cPDFWE+POASryppoO+ye0d81SwSshN6k7ccTLuOPxl43JJY378kncD
1wQtjYZjIAEXdU5goI4Su5Fug8qFqM+SLukVtA1MZypT5Cqb2bp1QZb3eRnUNzwmkpTdtjR9a0X5
rKf23r1rc3tXKq5dS1xGgp1sais0/XrG/djwiFPoIjHiqe2l2SkZ9W/wMnWnpq+26auJV8LidljZ
m6XLX50Q2S2GLgcAkfNsVNpwMpBfYi3lwmXNP9VMhfL1WBNXuitMwGYCsNk+mDYDL8SfuGJLXLEo
ix/G3gad5c5xQbQtW505jfDWIRrnBuBuIIDJMwVorcdOr6C/sQgBqUzb37dv3WKeUnXDYCu9mXX6
Lm2Iq7b2LeNa3o9IQdZjw7lmK9L/p7WW3qNNm72cvpMjLWEUVrMTgMVftt7G14FtPAlx0vBqtXsq
MJoKSrOdKmmPjSPiryP+2GDNFJ+9bUlNJCZPqnTydxF3x+SPtT8WmVpr7/1Mo685GRNLg4JXKusc
vrUDMdOxZz6q5om3yZEHCeoRUpjsUJMIZBbcIS23Nlkel3ijzZPg4WdBb+X+TGhB9aMo2NStRGsx
dC8H69SuP7scdlXVB8tG714VYeXHLz7fISPaQsXlLjcsh+vivE0DkkxsPk5VWqeecIVEmEEMKpNU
ktBciTNaIWRy6aFeiAzTjBrXb3UWu+HUbkHS0Uu0TTjuHLc4ouAY1U0SDuAtlbg9VcfxaxL5A5LN
ffQQNZiX4th7+j3f96Ovfvd75RoYYHsMsFQYVi4z58UL4JrnZ9oETEhbLb4IjRzMs8moJ34ZZkoO
tdh7eQs99W3bGFPMtj/jShZvdmUFpvI+7ttx1mzHrqhcURKTYV8ZFHcM07Wwga9kpcN1wUc4mbKL
xPtkyHZYnt7HqsYBvPlZIfxe23zCyXOoVnIXdPwOYs5rKLIpINLEqy4NFzeusSl56tLnpG2XZNBc
feidmm8io92pOl8fmus8zbdWuFOVXtaKS9aVi+ZR3rQv0O9gtOgcxpSKC/TXgmKBL3lufIngUC2s
hvGrc/0yi+8jcyWFCiduqkNWrayjpXv1sRSrX+qDP/5eD11qe0gaT1Khn9/5xc7VGxjsHtrdiZBe
EOsyIonZ3wUGRMGTD1AQc1u9YQTNKjbqbVC/zKELX2FPBqBdZu9P694USpgvDKam71lXg6kgN0U7
4Oqa2wsTuUjFmQzJ3ues+yKcITWUYFSa65Tl97h7ZYcgUMgO2iNOJV+ta1z7YfkJrmQkfo9J10rS
64SBe7gD2CT0cPyY6v6TfzdpnBruyxxY5hRifCUYAwdTOsIFOUhr7o85STtHm5GkZBs3sj0RJVsh
RsCzGV+vU144SnKo/sfSee26jWVb9IsIMIdXiaQYlE90vRBVPjZz3oxff4caF26h0UCXS4HkXmHO
MS3HZVfPP1Scd8vGAKmF2kXT9/PoY2rqJNdGp0T0wqTxjTNP5OFz4n9C5i/UUH1JzwsjkrcejK4W
2y+3Ejja2YzBOwfMNc6o1kh+T0TxzjzL/t1P21mMAnM9ya5ZesYEKRNxSYRXaS7vZB4hvMhP+Tg8
Knm6rSapT+t/mUB91pQ3PeiMyR2Ogk1h6ikvjwabb1P/GCSHbmHEr1Ii7Gh8B6tGj7vCYJAP+uZ/
Pg0Nn0ZucD8t/Yn1/Ekld6o5Sda5HOyrBCNIkn7UdokJIHokR9co56DpebpCrxiuszFd8h48xHIe
E/NkuPDIehMPMsrb3SD9hWfjjTWTJ+ugXpVILVOW9a1PifFZMlGWdBF/G4yQnQdKJ3iyLJoadAvb
yBhpC5qjQhaQJa2B8zrc5SumiJRpYf1fafxRlwn9tEoQzkhJOEmjnxa1z0IgAB3qJ6vqXfGdnRW1
g0NbHSKWfYa78k0WWf4avGI+Hdrlko9WLGqm+nlAOE9kdfltH5e7uZoP0sTx2MLhAlXrlUsKeYz2
3xrdrTXjF9toMPGimgDhIQYv2NhSXzb6L+AXbHmEFKBRCY/WfZ1gbosKnHG8lEMwwF6qPpKrVqff
dpd9sUoNFjYDqTvmnbdL0CgN6Y6NZFM4YOX06tZfqHMCsg4BApoP9SkTCE68ukzsIS0X8I0h6rUa
lZR6SpEvg5cIacErtTyppxKxuv4YvheTSf3n2uSnlAI9Z9KY93mg/FZ7hbU4Q2YYUmUtcDn0IRny
s4MWNv/s2V5mknROOzuagJJms/z5nV7nypfYAXSZu5D+ppUkUKYqoxrtNOfkSU/X5pRRxrVOF8op
E0s8ODSYeNPEe9M2xLWPJ6dQnnuyPz4fIE5i6y7y+g1l6VN/Jsem+Zf97rEEpOGIX2WtHH+UX3AP
1PI76GNbzO6P7XUpVjpERHMPjAhToyEZ6KHmU/43t7GLK5trtr8rbka3xjmBaHKDYrcwnkTJSZ6q
OdFwGvXx4rzli/VOm9dl7+I4Zbx1wUA7EsfK2+vlnDT9tfb3j8xIn8jCkglAlxSLj6MxzMHmDDw4
fx9lIup2XDA6FytyuTELhQFvH3fTBJ/I7LPQsaXgVdQfK7ZvzTfeqFrcMspZJ3m2NosEscc5LqWD
6xhVVP4ns+nL4ZxJjUwAz4vJyO7KGtwOvb2wqve1m56J2O/MIfBMYfstLnNZ31rfEOplb8Gd/CdO
FrE1DtGwlphCmsKa4dqsRJaVRC8CBeDokrA3S5/igtcuhK+1/xoYPLQqaLR/hmW+ZBKgPYyZAUZQ
1KcbnHAVfF/ZZ2elqJgvGsTWCmNmKSOh32HVnoAA37V4Z98AFfk8J+Q+sOhSX67gQCsSb5cBm1CC
RVDMW5TM6PZP4t9WY78iXfOZmuNO1PzcoJfWid2UHbpZBdVos/0rYKfujRUUWRtorxO6SUFhI8vX
MQ/WErxBzAbc55lv1JqXoXDQ4CLPJ+MPTR2Dcy0i+hGyPoXAV6H1p0iHBLgh+5vO3OrUMIgyjY6b
n8TsDQV2xfG183Al8CIYMByq+X5DuooAEj3CG0FgplcoqVf/6n+UkU9B+AhcMfKqVRKJxpGLWEsR
9ZtB6mzhwAgwsfXLqPcX0NnEflm9cCU5sBV0NzyyVI1KA3LGYjTMJRN3fhpwCakGKkYX3bf8KqkN
C62e0YOZWyVfUxB1CO2EXSDqMjs27Tm00pA2Sz0uxRR3u006WBv1dzLvRXcvx+W26MfSphqtgEmi
tHKZZoaKRv1nmadeEDvlC+CJSQA0z93bt2YiwmAmCvxQwVLOr4XxYIxFsMd+NiFkJmrKF9Pea7dR
7Eez6Pi6DoO9wqu3Lvjis338XLkLCFjwh4u4YMe/Nf14tylNlLx95G/bIcetIQ9fY0Hygn5wQAkM
sa6mZPYosZrifjzulhQm8xbOUxVaqxy4aLlIJXHIWV3HmWfe1UBHWuTkMyH/apaoJocY9CLzGduK
lEYOyQaNzCzzGFf6o9reDu37qlXvw9K8IbmPSvOP6Iy7Cs4YG9MFS+R5Rk69lwejijdyDYeJWPmu
Az2aRDDMeIA6JJR5CqYGIII8D9ZaC3d4VhWW89WJdflQY280CwnmTHrdLcjjvsOD//XwB/4dDIQV
2Bkr6o3E3gmaRPFeTAnwC4n+48A6hzOeIBqmhgMEb8iMJxm1xWIs+FmToIjgxIyU8EXhNcYbhxN6
mr9YVAKnzC46NZqxks9KWvKiPbeAQA6gS+Nxm2XIv3TKy4zMGokWKzuQTQa4pr/dq3qcHU8FjTns
/LrBmyHWm8YHlo1QKYnlGZ69RbeKlmS5OEl6lar22kvdlTnDtcZoVEM4sOAZV7txcVyjoEEQj3Wf
3uIx3gcZQ1UHozxnGGl6Dm5hA9rRK4+3QbteYyVHUjEgqdAwq8yobwhEZg0N4eSYL2nYnN2uuQ2C
wuVYjBA0qvoxj5xsvUZM5gSC9IXqluLSSM+IRWNNt+I1+xnywZ8yEdeiiCk3I8vtvyTwWGKVT05P
xYNZcoDMlP9X9TwtbPwJufBKpA3Y25z5WGaEIfbPlFaWlgeVkozThVUsyXe1gE1ggLdODLT80mnk
a9dShpZc7xYjjbXEKzW3QU/ID5HnZBW5+kjcVrrcPBkRU++Y90FqH6x4HvLiEIXLwMdT1fxL0cVn
ucsfORB+7bWc6eG02iyO2w0Jun5bepA35o+dq9ckNS7IP4l7gxBmdZ407BEH5XlJ7ZsFpV9RUxbN
sjvAaZDA76gSxGv2zAIBZqZ6icG1fQRMWn9yvp3SgmsNvwK9KKxexcNPX1gRCpl/JadBDfhVK+MJ
KSIqOWTGKZ5i7n8YnV79U6voBOBj2+MjxbHm8BxTmS0iRDJqunTmMlsamqwwNXyNCKVtXhIbDFhh
POsZl9IuL/pfLaWa6mQ4JjgItOz5UucMK570g466bTiXihzLrunP/Yit4ns4ZESDZvEUCpPzZ80j
RwbaZNQBeX3DK5etSdCf3KEKMFNVPVFjbOgGP4dhuyWMDByEJCbfZmedAOsf+6JjvUTJSQE6Kgv2
WVAqI5qZoFV3DL8Fvt+XnPE3F5uJWy+RT039WSmwDFczKN2ZAENdLeJCKBgEAIooK02/ee7+4LSJ
jaW8oCDkb5paPrw7gUhYzIPAyrbp/7ZkOULoJOTi0KpKKG9JONFlbV9CDOFKI0kTBIIHC2G0TRmV
iA1XC1MEEgU1qBaiC8DwQDZwC2sNjLYM5opJDy/lHrQ2mK7uIGi56+qRgTIdM6ignThKox7NpIB0
qYR+iy6oEqRjISX4EheNT1CYKmTIAzCXk7x+CoDA5Tyjhp6PXVPd13S91+GYIzCwFO2KbfbKrXIz
Zuva2oFSdTwYoUyg3GTzrncTB98ubbDOUFNlLHYrjsXOCvidmHtIvTh1gmfkUTZ4xvUa3eoS5UYf
tW+FFyWZ42vcd05JU8F9V/rbYiOKHkhFA03SnCmRbmMz4HOu3Foxb3Ky3TaiBAtwbdnknGXiqLLu
I20kGiCZ0RSSc7q9jceRWoeoahjMQ+IbN+RTiHCwwSdDnBbJeWGJ08vKjYmL08ZF1RKTceRiP+c2
Blq7O48wNSebiebIPLHCZKUWJ9VPSsv/l7mKX3LWr0vutjodw+ArCVtkKKXmyN2Rz16hQQAj2KKH
FSyMzrVK+HpyZG0bqG3CstjqAlJk4KJau5cRzbuPJdRlruLXATfXDELP9UZOGgJUtp9ajh6WH3se
wD8091Jb3aHtA2WnzzcJTNlSsjimCNDKq/TXnCAHLNM5lN1AI5t8DEkrD0kAO9qzwhk7h7nOZSLG
S6IWFydHOWEMZ4PHktN1cSmz1Ja/HP2XJjkhcCmdFSuT7IVJNrp2T7koF7XtOUBQ/iBb9tKhCBCo
BIvJSgd1qq6ErHWiTGyR3TlMidEOql69/tkUcaU0QGPCEg2AN6Hr9b6HapcjYB4RqjYTFRfuPcmf
DfT1ug2+H3IsWoBcs0LTFBG48uqT3GV/tsF80bNZS34G+esMbUw4mp03YQtAIAV1qFB0NOt4dOAm
60yiWHNFE0R4ETVWHuUQxlPdLassTMUSdC1JQwv1KVy11vuUGJHExelFZYMJNqTk2M0/jPm9GTF3
ZUqu8dKBedmfvbEfP3+V5K99tX4BZCk3z2L7AcsUvgttg+tQF0NK1jfj3Waz7Gzq0x5mhLwHQ64u
tvQxWOxqdyOaTMANlTsvo5cNhkfahGqya6HR1H8lXDVuY3WMTpTnoGaPtO5g4ctoWfPTijAZSvMh
P+o/rx3oita8h4Cow/KZ5M/XZNVeEfWViKkEiD/11Cdp3MkbrSsrcVU5O03cpNkRmeB3jQxhLPNo
6x8v93ZvjEyWN7SBZm2HeQMKS0ujpc0jWE7Mq1j60EvGdEhxmluxZNX4XhjAPjU6AFkyI3UZIsLf
jba7zmUH34QWoq5CE/9lraDV66KXL2VrlTMPo832FJJje9JSKG0SIbyEeyAREvt8+SAGKN7QJ94Q
O0LofYGYTMZgO0u+F4hp5NVIGDmScOxkBgaEPNgIDmjXJL9vUYWCHcMDi+V7ojj5wOIpKb4Kumx7
VbzNFuhtE0IrDE21QbgQ6ct+otEjs1L//0awqUilXWAdSEEyZGz9yc947QQOzR8pHR88kioYWSSn
dA5SQrOLe7apGYWTqMlGBhhhoGeRe+r9rg15FGJ9+emDZPpcUBZy250sNxY8wh496dMkG6OH2bTB
HeUftPoe2lxS5WqPmI3NZMfv26p+MuwsmF+hRSyMBpOPPZh4cZxggnhdJFLQD18pCn6To0GBq1zM
WrCSbtZUYFAY+SSKc6ptklxHcR367cJsizwA7NcErBrSFPW9zvamCgEd+EpVBoZU8NXk7rglUSkz
K0YfcwpXo3tYjPhH7Zp1VO7AU+as8MkQF1qQ6SLgT2x39KbdcFmgPTfzz1DtAabHiyXSczdwJhzB
mNcsHgpaC5YDafEfjhP6eVwAVhukfQHolfsP4EzKtCnFud3hk+QkzTkHZwTeQJxfCjkSeeVmvLUb
JtmmucvFfN+PDmNujPEjGwlH4UwjX7lvrvKgXCBBX/R9e1VX+EHArcbDLs4qVFir7MHGVCE4jn0K
sWth+AlVGVkYvaVEFp2mlNfW1K+OELfclTXFL2b0G8bTIo5y11hoaMwn9CJoJygUvLaMVhd83toH
wmqCZQZiT6BFjv9KkLVQWyTkZSwU2xrH7cKB6hRMrzhQVw7UDExDQWB7voDqR4ynt2Htcvp7mbJ4
ekWVq3PSycDNu94jEgTilc/EwW/QpYCkSwB5ZfS72T8A1wotKroqhm0Va2t+lgOZQjdfWxYpLamK
69NOe8T0HaAvcqrSOCsjS/woEvx3gvMmZh6GmzNSXcB38IOYuM1XjaraYWg3OH5XfDFNd9AjIyHd
9YuSHfXtClntOczDm0z+E0lBJucAS6O8Ht+LrMeqbb7JffXGNW9NDPtnI8ZGkyPAVSYjUtiq0FI0
8ilnma8So7Oo/lZjTxH+vyqHbPk/mcSpiEdGGqS6MStIaXskVfb7SaE4/iLDrK9uRgIwbDIAMgGw
t60D0YInmxudvvrU10WgGF8zgTwDQ82Ny0xJaACG/84QIszx0bb6U6n/tuSRvpmqGUm0klp7LY35
o/p3V9MIBe6eSjjNJmcJZ9QbHSRko8wOhXIEU31AGk6489GYm5uzM6f8qEoZYpZxzmSkpft8JtY5
rhVIl8goZuutTkvkyUSX2fTZ3XT9+l1Rt9g1nAcVKSb5PGbJISA3oYDh08dVa8Q1jqduq/83pZmw
BRV438ceuXtanU0c6Z1x0lXMXU64bJlnMZOxWNH3DUgQe4P80/kGSBnxwLx/08+ME1JzZR6ooM7u
g6bQj8VO1piThVyH6MwbrvWMaz3lWs/fka+UsP1e3o1U5vBmt+Zo8GyBOOKdZlx0UofH9Io1Kz9s
ZIqqxXgigY33sh8ahNsbwDgzfvdx9gvAD6/EFtjC4wtDG6YT5rGGcSAzDWN0go5yUhCOVTS1V2F2
kan+S6r/juqfCKnTxu+Z8vh2qPwnQcX/dTSNk2CPBqh1UKpQoMKGMopQMnSg3sJ7pFzExjFCCkcx
sHd9UE9GgOTZNdZ/hCcJ8bGW22ctDV+WrX0xWxggxKg8uFumkXjZVo2+Rs5OA6ZYh+rTfCdJXLBL
TvhRljqWZmyFIXStPJ7smgi2Ifqju9jEnaNy5TxyVQ5tijR3ZB3x2/LSwn3CpyqIug75chLXKi4b
PIbX2V4S5clhQg9Yeh34hlTo3oSZfodsY0Y7SklpRuJT3XO60ibhWoHk6Fk5rSkNE2qNbA5HuMpo
GpppjMsui1tljcAjR2kKtAoZ7fDMgiYZr1lFwOlx3xR2tAiQ0QYY2eLX6cfeWVAxcehA2FcWk7GE
JednddNR9Aj85dyva4oDqL1i5QZbTFStqjOsMK9ID/L9TVSMiGvladT2w36K4iq3rqZiqPFGuprL
iDoUBME46afOHhFrIwk6j1/m1OCRHwBTD5c8L0+1/k/8mDCcsYp+L22fncWXwWpCuf9oTfoczPnu
nDeiDDryHtiYP2co2ta74f40+t3gGSWTUHnspeHW69ND2uY3e68/9ojAWRTAsINYorwNf/do1I5I
s7UteeItN6T1mbwJaXlwc4VEObukXiBs7kMzgfyVzq5aSlBwu4iNvE8k2xnI3YU5+BVybOTw6qcp
SmeM5Pcmn/mnkJbjbFKx3nTlHOLJ27DiygnaVPR7OQh1RfOQacgU5Cb7+aqavQjreLr7jdd2lWc6
tKGMtnCvkv/nDNlwYHL5tisWFJZkIBaFMMsA6Tchx8aSBsm6zMxv2Tbw0+wHffrQ7NklgeokUuUi
XPU0MU5n3XzMNBUKRRMW7R4OfCqrbiMYfsIlpqQp/ymgN4htOC+5TDCkcWY3A0H4K7vTiGrtd89A
tJHfBkX5UmSDXQFr9ndJL55lkz2SaKNVTsOE5VhZf6kDg4OEs/Nf3m6qERMCF3MyTvtOahn4NnxN
BtBr6t2eFmGe0AUiTEFOjJBaR5nYRJhDKvbz/OcoeqICCWgyEakoU0qd2sUdu2hibcr1KOYUzk4W
DAVH9BHxopivpTZcWejyfYxBUmAxQQ6sYv546Q+fztXY8ARqh+RnpTNoMaKfrGsNN1CoijdtKaLD
T+2gHRr4XRTxAD33EHVN1pI6fNiilsUNMdqaLl0UvEnKb7fLOv41IpAJxeDy5ZmZwpnSORR4bM7k
0uVP6GgF5x/eVppk2VlOcsZexnnxsZ0TOTstBs62nx6QGE7Vi4Vljm/DhT8Nu/OlDJCuBw09/rb8
fe3fBK/X9m0cdlZWxJjb+Oiqh7bxXHWDcr5TyfB9GKKkcmPvRrRnNpHbKVmumC/8DdDkBoDJh8lw
7tWq36YmmNjZVzIGQKDVJtZ7KNXplxZK2f3TWr8l/zE1Dss1dFuDFQUTvEL1LGs3IcH7sj/N1PTY
ysP/YYnsifS3A1XDenmsN/bTYJsbsI61gYxPC+F+QkvEBRfVxo+BL8w+pPcKbKptcJAw/KwxBuD8
pLgrDZK4UMzX9/1zq+QbS9yr0mq0vNiksyHW8MTpNvNPMh9lpAv+2hO1xhCpnMpTp82glMCGDu6M
DldY3zbrtgBfViALzWWj6HFQ2DXDlVLxBu/Qdhf9DVoIWScNAZJNwviXkQ2Bh8hJEXtKYUMQsJgm
QoLVCHZaxLy/yOJVzePGqWIbr4k8lHFGYE+ZL3h6tKjJOSxGHI6wZ4Vnzs0pefmvBY7s7JGPzcXW
0JvTrWdxRkqgcVl7tAaOO2Po1BiSdaL3aiZk5ryzgXI1hmQrajN7lnyTSLyl5baUCowE9HhZ+8dm
zNpqH+DZjN8KUGlp2y7NtgCVrSo4oBMddZOYTMr+zruyebvGLH0ppfsqqu6s9yxxgcyReTBOlWcN
U8llQWq7U3XKtbLTsDPe9QJnuO4s0UI0zmGbyXxRqsaEIWexnXFYlWqdgxskA6CZIcI59BKIpKx2
ehTRDayvXfOwSbCQZ7156Jvsb4rbUiU5fnsDq9enyptyB6xn5FEfwCMkrmOSmA6KX1KqIT2DNAUc
I/3fo3+YKtiBRpQzUulceL4Apezel8fO5Tc5TEeZEomB/j8Ko6OCLbV1XmdUTIhbOUYIniVpwG+0
6iRmBIUM8hsCg/eWgYzchiPKEX7R45BhhTjiQZlgGjYIvfT2OBl/gEG8JxIRH9gwbLLXS7RUlQHN
+TgwtVr7NNLNIu4GJ2h3znR1PayINJGPtzQP4Lrmlaio6GpMz/XTHtdAG3+npeaHWD0EEt6kZoj7
vWnlxXda6bL1B+MrP4COGvvPUogvUla/V8n8Lt46u/9CdS1J3QOnwwNWYC2UD9wcwnir7eVphgQA
gFNcwCkKu4SuQFCwGK6tcdQm6yyHEBSl0NC+/yymEZptG3Lajyk61YTwmZrw1MYWx8TOv0pG7YQD
ML7opeU/5FCUMn37ZWWEwKeQQQMpU7agXMvBhaeeufWkMZjp8ns6Udx1dYDFNFj98lOskOT9bzNZ
aFAgHLWPOhvD/lNl19etxTOXxHMhwEQjprMZvmeVdPV5+1Rg3XLNv17EOY8ftYzvZEba2oFj8qsF
oStd/zDfpHa9TRMPjVUmgWRhPc9aKyUIU8oeSyCJ9MmV+didKprmP0PR3ncS7JT0uqX1BbwZGDOO
adXvrUMtq1GXQ0MU5HDNyMHcFiW0IZuHMv2cfl507CbSbUQ2+QzOTz8D4NM0TsomLA0BpTFzU6Uk
uVbQciOyFGmMfYlMjrGD72fGZH0E/IzBuBtBOly2Tfe6zApyBW/QogRzurwO/aCH7YZ8/VTWiKGN
9iQn/4m5PdaJ6fU/iL8lvIGQ5ioTMmyLxY6tAh2Tu7B7RVbH5UqFgKkd1W3PEMJuC3TCKJtogubR
8F9JQCAzTtgWG54COUZNQoyKfj/3Qj+naPuX0Mr/4uMq+1BWrfCNfGsFpQkDwk76bBzae3OAu4Nl
ym017XOpLQjN/WA+bVgpXEfsHdjlyL1HPqW13/uFtHKG4IQ1pqbtb5viyya65f/GZIwD530ho1pD
EV8147kPSE7rWCYwlyd5wAKJ1REKkoAxyYisZ9bkMiFBLL+BMePQgXrtGQRwtQQBYgxxtXelOwxD
FbYBuAX11gZEp93bgIkMih+ZXO7KYxB07bLiHrsGH5W/xGnWyJj7ePQGwg3cJZncBHzuICFiVOKK
kRt9/nnrf6dYEMtxv1T9wCwF0zfjdFanJVpCjDK9kccmLpkVl8ySsKYkeDGtiFveYIujWOnD1TQC
IhUDk7IcRuFp4bE/T17HHqfsxOk/loOl5klZBj2XNZcFip01V2HXpyoZ3AwxMRP33DMz5Ubpcnfa
/t5V091WoGEk/8MKcIYtpxRWtw0yflXZnmM3s1ytJiEwzwJRZIHDq5Mu3HkMvpKTZmMZh6qxCcJ6
grR2fGvILr3DUMi2bxs0AE22Wc+UTzKl3+ZVY/docoftKRC8DMw0K0usXS9dL2MevOgds1xoEzqD
tBRpKbKLyAQSojXn0ZiOmPTYwbH0PQjbfJb/G+7V3pIyB+GNAvklL9aOkMWzQ8TW121ndLUI159d
pz691ALFylOH0wyP3RZovBC3Bjt4VJ67Cf1pwZN291LESHo3+zoJCp2a+3tqe8SEeAMC9X0uD6Pz
e3eO7a5cPjT2UX2EUz2qYSmOpwbltDUhKfXsFQewNL5WOuGCK4Zj12uYYI1Cjjq9os8nOKG/eOce
j6f2wrqRDTCCc5xcz4CKXjQOrqctSNFcUGcHEu/W3ifWQoLnZh3IKrpfVgIl0kZctVQKLE0OzqId
9n8NMw21cglUt7/D5j3VuMXaHmjcS6tpuyO6N0EHWdNBGhnzru73etQeE+sH2U90CaE4QAnCaYa/
SbOHNQ1AQaY2M6uoWokyJqIvyUDworvETmUIO5L9kuwl0kbvzcsQ9XJbgrnnpuMMSM+kF7AlxwCK
mVYHHz3Sekr1DjQzLSrqHS0wqUvKTj4t9Ycx6EeUMX5RdP6aIJE+lDNSOgjhDjIKLbJ5qGzlkXzQ
cwH8FKy8axHSMANAhb113eIk073tq/uQWvE1EIWXoWfQSFtyhvGTKZ9Y0GU5NCXN0SIZz/hVnUxH
Pi9af7Z+mTsP3MWKerYGG9eelU+hVfDDzQ/8+YGFu9AJWClKrsLGYKyp79FvLxM0g9z2XeE7AgEA
3wAFYV84j+qsvY2tc9u2ownS2kmbA4uMOx6qMJuNQIXvNcmRWf995egseXIppfa6A+ZSSGZ1im/h
MFgECPKtAIBBPXfMJwPQzBSTXxoT0kvvzlD2ron90SsqKovCr/CuEWRyJp8Bh86IKlVz/Wlijzw0
3hhNWR0ucxHZRR0yCM5L/LUXxGgG/94FuxbzDbZY6LtXcVKV7VSA7a8M65TZ/yUsmMifCXZGnMU7
+qVsPu9MmgYmTcMIit/Bik3QYwZwGg9ZzQzP8Mlr4atzbgM8apEz+ECYX9rl1TbT+7Lpj3pYb8y0
WffV9p1IvyGVj3g1LtuRrUHxdVFPOe9m/JvBlVyTnemacVr9JVsfjZAeplw9c7V6JjhIS8asc2Hd
cQqXGbDE5r67VqqexZLESA1iqu9S1fzv1WeT6DcvviN2dIvM44YHQw0FVDPvs4/tBQo4X5uC4HxD
iKpgLzcRnDM9DqbEDPo9DXl3pnVa4T+rU/LICHZ03gdJus/SX8lBJulYJwN4wguE6w5LddfI1zHJ
Rsa15SNVuvTJwEq2jIcCd92rAVRIEdf9HXz5IKr3ahgAOEgnLMqo5qu3TOFOtncfH6OTKfesUO5r
393ZdNzGZSRIEud5XvtixDqjJOf+rutMCJrxuHuvxUxdE5VVM67G4mjzLghW1gUnH1agWUGuOOJr
L7xZR61agUWuWEGsxMFSEcDjnZ3C1Rg5M3tljjo0BH+TnEm/1CFbarc0aDfABBKgLNWhiifmedOC
VLcC9qEBNytrd162HlC5Bxa0LYK30M4McQlre6S/zkykQcuMH5RVBg681ED6JP8LBpN4ve7QBj9D
8iSPTntFjPN/VWA+aGuQd8jsibR0YjnbL6bKZbT806RSgFgwN2QSSd7hkJewHrPQXLVwan6wcJ8F
ZI/BufXtXQMbuNRjrCdfwtz9liCv9Z/vAfriH+5gPsmREzBOMBIbA4wNcsR5S8qKWtFya1xVGChh
PKGTINJPGxnRgAs1bgR/yr8amDRTgmevwRv+Il7qT3u23jNL/7AW+dNEPwFpZiCy3Tqs3yqOBqNe
gf7qgRhsCrwUekYZZk7JzqkOFX8vsl9Dz5iYSWr5rJbhU5XLz3zR3k3OQT7PnbLkNbwK2FKSYJlk
+HrX+TZoBNVmKE7MMapT3NiGB1aTkJ6pCAYDAaZR+W7+uVOfsXCcS5VK4tMCRrizWsrhZhMinRGK
07OcYmBQQTPUyD/hrz71LXJLPCgTWtl8kI4mma3jF5E9Wvtu9f1b9qGN5bPQNRo0/kwLZHrpKGW/
iRWaVdWvGMnlX4623ACwXpjA+7Hkj/A0+aIxlHlKz4b6oNyU7Q4kQSq38yztx2lVXZP4565m41Md
UpzRivG7J4NwYw7dM4dmMoHIbHlHOfhhwhFdJf3D+MZuTxSj9ja4lfKZqyzD8rM9Gxy0MN347bCg
SkQV1iuY5fFayWbUw2oqAqtcXzuzQFUevfOWzJ8GhKQNQhLB6MQNH8hoLmK5ooMqfkR/yN1+JTX4
4SAqHibCRxH14dYVM5RwnV59zM+NZsUtWuwfm703GafhGC9szKgZkIwRvQYxvnoZtE5c9fiNbWob
iUWxJjHUYax9iNsYuCgXYnZbf21kl2T6vY6pe4mGix2O3AYiixpvNoJDOIjNiMlmLt+BbEvJ8rEn
1F/Ou4Ky10bZ2/NC5sW8Z2ZSnskyKS3wyFKa6cRjXHOFWSSn6gOOH66QALOJr5jk2AW2p26oCXPt
BKjehOZ4ruOJIBK6Cbot+WRICyvKKSS+YJPidpsvO1BkfWC4b1KI/tW5V3oM5d0ObNPmjYhDPSW3
phLwXqG8cjBbtnLZ9H9SR/PrL+3eEsSq3FETHix4PgVsCua/Ldy7HwR8PDXs46e9tUeNKW9PicKT
YQZJOP61e/yPYMZafv98GfwXGZ3/0lldqVvi86Q4MFc97L/llPKL+nem8LVZcmi/oSi8ynXzd2ds
BzKu8sa8LEdk+P+kTB/UDmQWK2qNuk6hF9oHFHc2TfLOG0D/3qIDKAp/4fhcXl/dEJRocleGixnC
QeMXdTVRsu10eIAgmvqoHpIw3WbGmhLePmm1gOKjfAzt40uDwLU25PGmU+gA/5MNsATFztwLvNE/
lVVzQ0g3a3DctPjiUELkjyvvNgKJ0WX24gOnX08gOqEtQ3XsoCD876vw4nJ8Cv+boPRL105XjP50
XQCSseFsuQigc+CfVA9zbzNDhHAIuqJGXaJG8rFHFJzpfzNQAwk0EQcbqDQk3As412FQDDuLr29n
dPzh/xg7s+XIjWzL/opMz0JdDA7Ace1WPcTImBkckmS+wDKZTMc8z4/9b/1fvRBSV0sps6x+EE00
JhkIBAD3c87ea/snI5V3zWsmSDUrgwd9vxL24hXvJomZ7kWQcTQeNPCkgAzW+DZRpQegW/OFd5H4
TbHXMjLqULdzQOx9O7bpLNgsKdq2O7p+zRxHrFIRPIS2RnDZJxICL5EXbWztS8b0D7bBdvCCu76o
7tpuuqthW9gBCovkhcWOzb4fXzCxXjI8Fqpkn0PwIAT3OGAzZ4GRRgmXsm+ZspcJW+cS423Ote6x
oZ+wx0jvWFUYhNQRHMKlK/v7JquvzIpB7oergkH7MoLMhpDe7nYB5kKAXjv+6mjscv7Tp3GnmdEq
pxaa5fVDLy+CaWHwLBGUl0F6SpblYbCCSztZqHGRR/NIaXweKyie2HaKkz3T1xbI95kbZiniJZOW
B6FKp6K0F0OcrofMeSaXgxTkOFtgLfN20GLCIt6Gvb9j04J8Xe4KZe2MCEtR8E3ixyQna/L6T1oW
PZtV/Ugf6GotPKSV0CaWofbaveVr0IcnMNSwCKYzz+lLSUURUVHIz/rVQK1PS6kDdt0jtCCARVzL
786124waZlOb3jd7OeRgW54Jdx3QGQnRa8SOwyferapmhLpL8l6L/TDsSCMuj9w5xxDzne2Wh0a5
ew2JnYPVBTBatoqpzIIyWrX9l4xNpKIAYRsZ6UfNMY7GbMxRQNK9l2Z01vNN3A3l2V7MfoKEJzxq
z55LPmmanYUeJjZowNev5mQzU+725p7EiGY65aNzIiTlNIRs2mlgVPskXPSE4eA/UxDZlT1DdUCL
fRk2EjZhf2W1XPi12mcNumy4IIBA5CmysOYczPrDHObEJeOIVRwMsUbAMsVBH18SWIJF7F4jGvXG
m1v2O9V5F89tiCK4YiG9L7S5gI6uIvDu83S4N0FS2JfBfx4/MRfcWhdzi3Hk+HooiFyBUdeX0c5e
ZBbUh3bdDuCx3iOEzm3ubJ1T3H/W+AboMAeLzAv74gxu+5Zow7mUwyVdvHbsYAqQ6AOFqkOhGjzR
E9/IqdlqlKtmp8j6rFcUb3PG4EK/6lsBkr5mVO+BozeMAlvrp9RNVjE+kbQkotvu7qpC3gHiA0Xl
u8VxxnUlZx2MmMnt3jnvqu7P/bpukEz5DNGoeMhmdwV6vQmrSLA4kfrr4FjAsn7pEuuqVHF2ABJt
Tl4ynj2gz6ASHjIABV2yU0MKznPcQ6jeEUE52vueJolDWXBwxuKAG9exsc3hjxyYscboAVBqdC7h
QM7VaXh2AuHuEado4VonH8XocNZJ2rBv7V1E/qQW3pu4/ghkPZmIvzvL3IgISVOxbbScTDSx7gHG
BCyTJsvwp0NM2FaJqmLi5GoEv61W0SzCWZO1YOAuoecE+s0Z2AQMztpV+WYKyZDH9lMJugOyIbKF
wRPQYmI/vW2z6lYpGgsBuN4lpojOLD0SCNWGe1lLfGPyGAoJUkTHUk+guUWuTg3ZHC6XNcAXAqmY
hTt7Mu5Gnc03o7cMhZppl8u0f8WBQaSgQafJ8w0e6ksjNu6zurg3Y/3S2jYiL8Dq+LQS0z8S42nW
FHMjsyhJzh6yY5SEenNBcnpl4Pgwae6jeQgYl1RPmJtIJvMkDDBMILrYVgPdd4d6Nwb6yVUREjKG
h9zrlxYipsZEGI+IqbAKKIfBXciALvQAjvkHxWjOXbnpl8RkDwPoz0mhtxpyR0xD4n+2RxRfEDwp
DFxU31irWzxl4Xos4rV7C7j11wkH2mNBbrEgVyRQDuzlXsEgD8U693rYCismSzuh81xojUVk6dBd
8AJlzt2AxdsOXbKCNNL/xnSu0UhYIM4+z5ON0/m084kZGruly5QawdmQOrua1rPu0/9gRDmrJWW4
yZYeAgX4NTuafzulLSNkbrft2ZjsAhKXOjye7JIyfNlzZ5pQNVv19z5IpalqNtFzwkMvfDAFA9bR
vAhkWXV1aCrzqFqE/0S1/Ta0HcqXEJOwwzgvkkBsyWSgsMu0MxR0OBQLQ5+Duepz6gVzjg1GSAeb
vNoMFwJF5qNRlnxqcZqq+g3RDfiBftUtGbx0+5qQqyA/9+QV5m2Eq2gWGwJoCCWSuCJhGzWufpu8
QO9M0Fur0WWgCVoROt0gL9DnIws7dy/OGeueNpbHPHz1821vIVQXfHheT1u62ellscc622Dl8Lpd
fyKHkcBfxmnIhzPiwzFFTrC6ROXCoV9YTrBNqmnluJhRB/boa2yAE3CVmNoymTJcrASxFdFJI9Me
qFDoM96pI9AaKCK8rfdYY07NJ8LqJUKGwruqaHzQl2JInqZuIMO8X/ZhR0Y3pxH4PeYKdd8awdqg
Q2utv6i221TguvqChhTiJARR+JJzLmnmx9460GPahH2bnizXPtFhdrPkYFTQCTB+FCoDdMMYGf0f
kw49QeCPU92e4RsAhXTMWCNNQfJ67ww33vzmY1eoNTr2Kwl5l2uV64hkFvo6PtZIPLefHKIHV6xl
INtCJvzzVp4+U2ObC4M/ZsxTYXOP5175L1NnouUhbmgndaCCywYvcMqUwX2ZxLg3tmLB570pXxN6
h7+RvYFqKjQdYteZEoYBKaPD4mJ62noY0rPuJ5fcUPdGYt7LKL/WYtFPDFtjlM3hG6MjtP3XkCVy
AlYHxmWjriVz+WDlqfE+VR8wf3cG6eFxaFENYRTZkvAaVXxOGN9LWH/FPWk82zgnQbzFjGPw7EK6
DVl5+zmOyqOvrRsSnKzFymm+yRbI+mNOr8A5geIAmTIHzrB0ia54cB/rNdn2W1Wjc+bxyvD2TkYC
K51Hz52c1gGYfrWoDXVNGvlgxo+yq8+vSJ50E1oZQU4s1fq+GkoK0KWQ5qkAjRlxkh2Sl81APzvz
ohYVZ9sJgZaPW6aA6tBZAcynDgkzcRq+IkV4OoZldkwtk/YQiFHMM21Dwcm4NKBwloGxcsH6lcf1
TLV03lGPk4i7i5AmaQwT6hoNmQ4SlkHC2JGOkC4jNBazB6PB7jnBCkcNGNB3iv27cWRpJ7tFd+6q
ysKX1qCLpeJbD021fLP3TcoVMw77TGOPy8ph1Rs32ZeNvevNZgeScVc8CPLBhE0Zma+jbtpvgarB
4c/LAQALzrDZObhDF37rOrMLXrfvgHlRbpOSGMzxj2LjTgyViMMLG8pfCrKGWr6wUQ0693X5ROAa
d3a+6JhGEIDAZx/aJGkhdIL1flVPy5j25G/SGWN3LHNBh/nNJzacHb6bICqjHoajnaBeMSMoL53Y
0ofdXY1+OWe+g/wA8wxEUhOHl3DJVnGbYmACqOw9/+ZUtE/LAB95VF2Z1VQkAbz8lqsWpUJKLTUB
GiX7S5Y7baE7+brDmtNLwi6QEeTTuFJkQ4KZ474mY6ddb7ADhY8+tfpDCNuZK7aJN065KcelOFWb
ANqtnZ4B3toQwea8wzMyTrDqhb0QpxVxAOo7O0prfUBZkSYf6jt3RO8xiGbLECv7wEX3WTP75YqN
f4etfX+N89VkkUuoLXhUkb1LByGFgbrtmFi6CfpEguqjRaNmFyybwZppl2KKGdnTjtfQgLJlqyaq
V+apXJun2C8XIBMXHQ0kSTJAQ0DknFheYalRTL5419OjeZJI68zTbM0nv5wqYeFb7dJCGzQZa/cI
Ko7RVRXRNs9e52jivloL4LZGB1KRWA+3RGy89HTYVSkTtSHLDojTeEALhKch8WbBDg6KpdLlDLeZ
wDCN4G/oxpRbN4ACsqZCHzHyNduE+Nwsh7+1dAemCwsEKgm2x2ObCeJTjTsKmruWIcMo1bKN6SsY
LcU/Dj3ymPWdM6b7Dl2dTFCmkSqCYNHHF9sMj6SIHAvbOMZnJDfgG7Rdvgjubdehmwgl4ZPAPeLw
CEoCRfoPZvYQvW65NON2M+A/BzFnjLhbCYLU1t1ormOaGQn9V53+a8REtkkLWB0PqgByvqxreoM+
amA57lwzpuisiQhb22/WyKjSVaeuqI8MNPQo3oIr2HhPSl/UkfVQGBZn3/o2kS2PzqGN2GUtacfo
y8PMaFGLVqWEL+d738FJESBp+zQLwYKQvLpxPJwYHvsxmFUIMyMjVLvYDpxTnQ2/Cy5J78pFRM/d
ZBlMbJ5kJr41gpbbeptyfRkpW7LvyTSdsjA81Zi+ymY4TIHYld+sgJ7XwO7pFkPndcXRVs7JL/cA
ixPUqKiD2oKYIpy0Iu5xoJVIf7Uy27hc+k5krm2RkhGL34hstozTXI7bpP1ssjoF5OWEbL8S8txt
WmMNAkqfOY0f4vdHxsM+dI13pVXfOvLNW3xVmUGzbtla5jrUeLxyM7j5iyNQ7Ut/5zbPabtzgoMN
6NyL+k1JlRZTYWWTxmwEAxzD8obmbfClkvr9wPawsev96A4rBcLEGdQbH1ICKHI6Z9wcLjvOAE17
Ic+SabZhEzCFPCxEV18GWkkPoz3ZMU/+FsMmiwFa4hyjdq3Hx7wqATXWZ+9kKQgT3YvexRclzFmM
81APzWNYgZcixsqmCed78qTlyC4H5s6Guvi6f08TWO8FDBmD1MWJGrbf/vrLf/3rf/7rffhv9QHW
KBkVA4N//Q/fv4Oow+kcND98+69T+F7ldf69uf3av//ZX3/pX5fiI3tsqo+P5vSl+PFfzq/371/k
7//x+qsvzZe/fLPOmrAZr+1HNT58oDBqbi/Ckc7/8v/3h7983P7K01h8/PPX97zNmvmvYSfIfv3j
R7tv//zVMOTtVPx+Jua//8cPz19Sfu/lf/+vOWHgb7/x8aVu+GX5DxQe0pNS6roupLR+/aX/mH/i
/MMxeGZ5jmVbhvCEIX79Beh1E/zzV+H+Q/cIFXZNQ1i2TbX86y913s4/sux/CGl5xKDoDkYm2xO/
/t93/pfP6P99Zr9kqFfyMGvq+Wh+/aX4/aOc35mrG7y6I2xd0Aa0qT4Nfv7+5SHM1Pyvf8vtFOcv
qC2cPRYuMPttpIPBYtKTTaImB1tneqxc64kUCZeycEnfPeGKpkvXiheJpsZs+8dK4Mrp1UddMof6
06n844B/doAmRAJTSDZLumc6whGcpD8fYNQr09NDrEfSoZ8bYcxkm4y7M9INAp9kQd4o+gGxwAKO
VwtaUh691/BJH8MyHXd5GJPV4gdqxXIt9qmY/KXij+zyov7+8yO1+SD/fCo5QN31TNOxDbbrJp/5
X4+U+FI+QbukU+gNxVuu3LcpGIcTo5dZyNy2u0hV17HQJnhe0nmZfN1m/JWWS9HLZCNVziY80MP1
1EKvTUtyRkD64knCYN0W4+cKeY9ZvPn1YF5dx6ZvaxVPqrDsg9HKjoCCdA7Z88avpRWy4re4ojCV
OvTYwoxOc91eZP3KEuM8DYARN67OUiiIqvNpwfBgUykarAowpqvZLLOz1LzDJFkP7netYWJtJ12K
X086AHjE1D9qESHhkGI3je9V1wYx9vrn53O+/H88n560HG4ZqZsWV+hfz+ekmYXR9CgHikK79G0k
FzG6uRUKN2RhkoktU+VdBLaStiEp9JX9NAYZg2mDQYEfOePVle3rfzimv3/GhkWWtCUdoVvzrfPX
YyrjiroiGyHnlWK47yttIM52+lSwNBINpWsn4tRVMjkPeN++A+imxkm68XOa6y95S+Dqzw/H/OHu
5ZITPJw8tsS6Yxm6sP96OFUW1m2X0s0ZGmIK3SYITqnDOtUzsl7oTf7WDKTZW02qd4uwd4DRiRTu
wcAGaPDL4s3EeXCw4ohUhhhmmK2/MR32XkXE1rRr83e/EOg/B4bTUqVM6IF3L4BMB7sWN9LaSEd3
0eMWO2QWRLOfvzfj76daQhl0eQh6Lg8g94dTDeDZjMsBE0ldFp+ErMwVYpgWn5n6mk/6crDwRGVp
Oz5L/4votfjQmy5dMovU3zS3q9XPD8f928UoDaG70rSkafI4+uFi9EZ2SXlt8PoefhsYOsba5B69
H2M9vRdGdO8NhLn+/DV/fDibhumyBLiGOd8BHh/0Xz/esZuiiIdNzp4ke9bsmIeJRXM76wS3YjO2
E5+iaHZBGOK/97PusZ0wY6UmU4swebUTlYKL99wr8dXMmKn4AgPCQupI8R+e0uZ8JH9aRuYjNbkh
oJuwLXMtbz59f1pGMlwimSGAcyFjflFxSHLZYFgnw+je6swISTGcR8UlLbZnkcerQUHMcXrGGFHb
vml6BNu+Fv2hncwXiTg0gNkRT+tYckehsdm3kC3OeloxRG8HHvH1vmq8+DIUwydvoGds45taIEHL
X0ZRDv/hLnPEjx8+7BTddlxT2CyT86L913cX9mY4xMBXFkkVe4xr3G3fWNV90tRAhEJSV8vRffIJ
N6JflKujRMS80rPiQx9T8zr/bCjC/FFlJpNQN6d5ZoXaug+KCJVJU97jcV+1pJM/xrnz0Y5mdHS7
CY6h4U9ILbu9Fnby2tqVXHta/op9PbvTnOhz7/f1U4f+Dv/ewU/04dnTiauC4zzIep26o4ePlXgi
x5wUW0Ld3peumz2mvnX2R6J7ax+5tGX2rJt2jPhfL99uK1fswINOY8IDfbwwSvH2RGzQ0sisp9Q+
GZ6ynplo0oG2ghOsUhpT8zOu8umrZRNaRaALGDfqvttLB6XRksniwjMDhrxDZT/Wo3ySWoZQVHfw
rJSe9aIj9uxiWKpFmTcPPDWJVaQJOsx9qSKPPHw1ZX4uWj0/u4j5RQwSeOg6MB5jPVumhgqj5ACq
og/USWXtjOYlFFXnxXemsHw4sJeWlXun9VKdUAJ6RmOdWp0HImOwYkNWVbSCNih2iECDdeuQINp1
YUWPApNDN198EPLzsz31YFzi+qkxXSbGvqMfUQE7NNKEVuybSgOQpIkRNx1ZAsDnX8nH8A9mGgB+
h1DBwBufkGmjPrl9KafBW5MtdOcOSNtXkTeshiLTP9iU7TP7m4rV59xs0Dt7ujykgAzwuKBLA9jj
LpnIZkig20vdKn0nTZ4Apm1aEEN9/IFFs4ob8ZF3VvnWShUtswnXba6zgdJznNsFXlxk6/NgnnFD
1ubXJnqrey99qiGyIXabHzC2kaI2AthxzUYXZW1e012zaW7I0nhVMhiwZ1bTtRENdnQDxn5cZOa+
CT2LnGL40G4zAh8ck29VJqqrLJYetIltP1/oSS7Si6cRtehbBAyU3ZsQ7Fosr9EWSq/LQ9RSFpbh
+LXILedbmpXrJNZOtxtB2lI9QN8J8jwmFTohtodLGOCoxPE7b4SEG7oXTbl4PrXevss74zlSpKiZ
QIUJp5egTCIy0RQzND5CgFHYL/Zx7tuHuGdXIZuc+xJXQlPqjLsyaaIjJiQgE3AazUpiL5Q+ARgO
Xgd93sPdfrV0LfcKIRtvoQqcXRm5zkFzik/wZ6JjW9gO0QPA9XJ9elUBfJdKa7rtkHD5hjpco6m0
27WFHoR/5r5h1bcPeGpy1RNbNX8ZAysmbSpyjsonA7sR9uPttfXGcY6p2eFNqJpwq5GasghzOr1A
KZnLx8OHIUXxFkvlLCfLRZsos+qZNaWBz4G6+/ZbmUG6eUQgLDFdzUdoSgSSSsvX4exSz3NNh2zQ
+DT12DFYJoa1enLFYzeli9TASStsJyZCaxgxM0zFRjg5bbQZoBUYs3qsCvZITdOnuLPSxyGkaFWI
gmPsvrd3oNr20atbdGWyP6UarenQ0d37NobTgv8x+JT5IVnFGBXXltkyt3SDRd0RxhyzrDDihkWa
wbKYsH4vWxF7S6yMBPKIsV4XRixpHF0t3DvbPEu/qtwWLxgA3koVwuesxvsWYtVxIkhv1eGdC2ov
gNuM7FgG09nz9eQ85bDbIhCPxM7o0YMidjBuvfyu1vrpzsJ8dPAar73z34m8cHZFWLiXyUn3flHq
hyTSPkdd1y8Hw4Vx10fDJR7dkChOa0UKIfFKiqRaWDGMigc7o+oy+rfb/9Vp0H+yx+6VdKlEd6dT
2UhSuEdybH5fHmVWO3eNqo114GbhBtVq9+Qqr1haVvxcEEj2wN335tqzysZs7K2FeXsTufB9hC3z
O90m/KSAZHyo5i+ukaNSDPVi6duA5juqZDqiLEzW8DW0ceCpQhOPwYDPqROkSoG+PYSlYR+swoIW
d1vgYxByU6rtKY2y7ZjZyPeTNl4W0UDLIiRAuZ65hUYDnDLGIKWH8fcyBfTLRKVZGKER4gT1Ebep
5iHWuk86GyOQAL25V3E64y4G9SBKEur61qo++W78lbn6qWiYSOY25O3Oyopd0PYk0BdV8GhoLrDi
YV/HeffEJBWwyr6abPvgpTCuA2GNn0PtQljy2c/b+6pOuclN6G+u0AdMGdNwyM1gK241D0D5+nir
uDxH0YVHnxrDxr6vseADt2direPfwlsiiTGTdwQLxvAOifp0WIAZ9l/0eRZRaKB19K5CK6r6lTu6
WJWS0TsKGzmZ4a8LQpaZsXZyA1YLSW4/ALA14L54qTdiCOSGaO9DOxvvJzZOG6nnd5EkLNgxJKIz
OwuwntQJrT5/r9yG9h910ipRRrfGotYzNU6Q7hZ3gQvuL+7i4+1Lb9kQmRt4InmQBJA1ECFaXhEc
DasgsCvKD5McolOi46+045DYBRscxj6LgvpYzF9s3Y2hoA/Dxuhl/WArwgiR6BD4i2U6WNV+Zz2n
EZP+1PIvEWpl/GGlsY1FSqpJ66nnOF2iM1HnCGE8l6F36aO6u3CA7qZuiunRCKByI9Hvcqxjuel9
7dk8YVHiFNWDQz/QneJjMAd+VqBmlcV4A/Fy/GC3AnaNHjzavZYtphIlXB45LSNtrdkUMj31NnSM
mBX9iewIVAkVqOrIwIQdQuA4wuiMdrFuQrrA5aqX0PYqZb8HWZWeG0NbTFYrHus+V6uiHwnj0tQz
hvqaKT7e5qJx6YqnRnyXQnZFsdOKejO6FbRh1IGPs9cHXBDZDvOfdVzbWEZt02z7odb2tc1vFMw1
eHtkfzEbT5dDALAyjiTuKZuQFuASD36oP3llk14qvzAWuVXPT5tIXdPQ4jqIrGcZ98Y6KR6GwYmv
k+4+MtlO0T5SDXQJZG5TkSMx9nAS+5qXYBczrei6RshDyulTShhsRJByeDH8bvrG2Nhb5ChuBFo+
/KTTElNetkLZgyoIv/U4Nzw6TLinSfpsf0rnLCMvu/hT92QEXbgOogDGmOfV94T/KebiGm2ms+Pg
J8rtMV0XPnFgU+cvDTomR6P0+w3Vrr9AbN48TLWvcf/14TYS06uMym/S1bINoleupi4nObRzKkEN
OqHMRTlZxdy6RueYz1OChgJc2PMwtK/W4D3IPsue6nk1qoOANgy4fW98wL+vDmEo+4WpMxOxBUTP
VvFx/bycM/UfiySHCkkXrkdZazuOYf61jPAc+hcEUFJCh6j2J0leRTs0D1R55Nlpw2erHspDoEkg
LEG06iTJ6WwYgTLMX1Ti0s4W6lq31dfbCQ9C09qXBT48mDvI9Kf/0Oz4W03nuIK+i0uL0OSp/WM/
y+xLHT4ZmcblQLJWIjx1Iq3bv6tTtz7loX8WnYN/WtJTz8U43P/8bBl/e3nPpscp+UpwmSvdH0pK
WbiBZ7o+vrgC60NfQO8LPdUtQ2Omheh6BWWpRBKEQvYQEaJ9dtsN1PggLzaml3vHDr7lXSuZaVGd
mKtgRJwAfDU/+1Eotz8/WOtvH63nIOMxDM+WroGr7YeDVX4quibKSV41UjbnMQQNhPDTkHcHC1Md
k4/4oTR9axUyawMp4S2SybRe5l3OERk8edkdkvPbJpJHJtSYXiC+SEF8e43wtlKzJUrCftz3Rfet
JwTnMa1r6pkOFGNQ6/Zb5Xoskjj+g3rSGBGjOfr5WzT+/hY9il9ksYLOtGnIHzrFPdjtIY0JHrjt
KKeBlXI5ajSWJLFHwPCyZmnNFyrizxKBj+Ytbd2PDv/hKH5sChqeh47Jc6TNy7iGO3eN/tRoCFpF
MUEC5iKooGK0WtQ1eLaZ+nSRvFYyoW65LQ7R5AEwoLO98q2q3NtgwQLplN8mAph5aITZf7gC/tau
mg/McWhTCXKFpXn7+Z8ObILzpWU8RRcVnbJjk+JpNNvsrPq6ZEsaPiJffm8NVB9aFsarpIrErm1I
gkpdoU66S9TPz88UTfwfHjembgqclbYUFq1pYf14TQYYkGvf4KkWQQciIOr3HgO0nLEp4JvA5SsN
5nVK1PpbI4t33XO7x7pl5IVBPduM8SLNFQ04qKX7xkzIkAjqFgOP3d5NA4Nue06tRcB48koyRRK7
RRuRQNmadO9TkAFAbvNpoTRSFxw//whrJ96Xg3ysyVO7NKlKL7cWuPO5Q8V/jvDKLuLbDsHWBCbW
BnlmaJAGFcQ4/efy6lZoYWYnD8jm9sBc/PX35tLve+JQGtDVQ626uo33xrl9SBgPn3PD76k1DzJr
eCthKJ5ix7vcOg2An5KrKV9Jnrnt9KaM2WGhFcaT6nW0GaRugi+kxBsM+2s1jKhI7MZ6DrP4Pi+m
mgAsfGO+7JIFYQ66Med+zF9yk6r6j1q0CyzSZkZsXlQa62JoaGBXQw+QvIZB3oaOvygcd3gX2fea
quyjJ1VxoWcENVleGh5yuHaXTvI4waK2SybCVMbITl846YL6K4z15uH2VnTNQ5Lmm3vH5Hlh2NQU
YWADbbLsAtq2VzxYnf+dhJxmEzAZ3RGPjObV08sHlEW0+UEIsNi4wSYRBlqMIXorKYs+GstY6rGL
p2FMxVJEJtGvsk9PlVc9OAxev4gR4hBbU+8FvxgStCodnnqMditjyJrrCFd/oCa2aN+vLVWNr2qM
oE8PRrzRJyfAbMw1NA6Krdu8Jzdk9jQCelDWRGxfrNMt4v7GOWGzY2irdTJvglq3d5e5S4Da6DUn
UcP9T4Ly4KqHNtWGe7dJhiNim4YZj1cdMWOLFbcc/kaDUPN5AxAT8/XEIOj3y8aFI4Yzznqe++Ak
SiYFUo5hJaPA+xzDvatt490r8By1jdCPQ96niym1+j0hWYLRhOPuBPiAzJ+4jZ2xJ8OU0BkbyD9i
skXldS7UVFusSnSJvoTG4JmNwU1CQ3spyuq91KX53GWTOv/7uyYVajFFdbHUPM+7r8eOArEbXKz/
LTeGKRchWPm724voAK8WUZ+jjPPHa1zr/bpP8g9Hs9xlDD3igAvt4Va59xS9+0BMbDlpE6+KqYWa
qydiI0T+xTMnglUN5Ja+1Q3rOND7XVBOEsGwPV2qlNDR3x+uUy5JJdGtl9gSGSaTAD27ptAqOeai
CnpiCFgB5/uT7Fgb/XSHAv/FLnq876K696MsQpVtfkuZ+z0GCZVz0Qjkw8pDfJ3MgnGf1cszvpFh
8kThL84q4ouehy+OsoejnXIlGqP+4Gsd6b8GyRoro1Lz8H5GPSenbr4Eqj7Gh+xVbABwqzxJiwQn
N2uYxRtUeYfQd5ZAy6f9IGAGTsJ9++NKKN32PNkGzt6AnUQYorY0Ywlfgc8Wh3llFfYROWhLHJB+
ajBW37PqpMwAemtpREjVEzWpbWRO9bLVk+YhUHW31BydtFrRXwcygE+3L2iK8pOiXGZUmJg73UnD
RycjgsfpHgdovRSoJOUY82ZFS+ngWjUMr6xV39PWHU6MEM2dAfSI4nN5q8zlxPjltiw7ENl2PUJa
pyO0R9dQId+Onri8p6iESnP7LkNY5HvLaF4z/Q7hmPS3wnRhS5gYCyYBAnRuh029X6+ZeKndRJ9u
32Ev3kwOvVfpnDHgjexVdWNT2dgfbuVx6tJpbWW9/P1pHYzmQmRWeR80KW642gS1y4msJb4Nj097
UVrWdLT0FP4dcVLz/qwM5FW3I9gH4A25eeB+FWO5dpCZEx0oJh5b/ixkr04S+vKywXq9HRiurbzR
GbcMLNa6EvFZ1B23u7K/2FNjPkeNj6hqcr9MrhsQMQvlmh67ezK5R0D6ac7G1GEQjiOGrsSfsLFW
LYrdgRixxIfbGIgKIhEKd8Bwob4ya4XxJbbrVZO14x2oFHtV6Vqw0epwXHFdRw9Z7lKG3DYjt536
3M0JUfjfR401bRkvFW+FyzNtqlpYKAPmf4lUKLYH7gR8AsjC2FMzH7AedcPa++xziZW0YUeQpTu2
+fg5E/RqxoGooWjQ19psHtG6+ItOf3s91HCAkiL+ZPe+uZZwhQCJIg4qlZOQDKGZB1rul9smKegj
4y40S1ihBLkLE2S46MmxFKyxG1UU8mrBoFyosn+3qNavuTKadeVQaJM2C7NL+vrVpAW46ZK0JL+S
pIJbhWmlBCZ4DD+TUSbv2ojlyM4HdXfrbNRWAB5jXjm9on01wQctXLsAnYBB5aXTX1UJKKMOarXo
0q8yDsaPZHgau+4pg2n7RYumM0bOrGAEqJeAgrXbQ8IqGYCLMKvfmhGpdWLU2X3l1lsb8sDSLnQG
YciCl5DGvFennXnqUTn4D2aRwpdFuworriTyZD6qlvd9MKJ4ERDYS16zVh3Z3IIMNgvecq+/uyKR
gMFgQdcUbjm6541su/bQhbo6uB0kG5+Mp9qp1OPYgNNiDZjeYNk/qQBbWpYiJMQ8y8yhW0qcNytX
Bu4a00Nrh+HXdOzvdO6V68hCzDJR4E1M5nXMTFCmpmU/Iz3f/NgOX3Sr3o06g8isN4zD/+HrTJbj
RtYm+0Qwwzxscx6YyXnSBkZSEhAAAnMACDz9f5C6f9+2XvSGJqqsqiQmEIN/7scNNwkOIzcq3JBY
DmXmDiercuHlNOPXzFKIsGqlxGWg0K5nZPIOan3fWN3jbaCDQfxYhOLUdANB57ECX+xg81j3bcVx
IsKblI/u32LIL709s88zbtzJOk6slT3N67EYcd3bsrp2PrFyYZuJgiiNg+52JWhTF/2Ak/AOD4G/
EYnhk1hhdUvMaq1pVH8F81qCZpjSe12E7X3ZuxQfECgZ5+pdVEl6N/JiApoh2uTg83xScfQ+Ffnw
qSX5AxdR+MUOxmbtVNOrZ6KPuU2UPlc1/lC4fobxN7FMwjolB1KGpUDcycmcZrMaMVOLmg41JJOs
eAt83PyDDurPou4gSdFMeuq7MHC21KWjsul04eoxBGqrmUphSFKDVBDzrPNY2BNKFqMxWU0T+SDC
APmymKjlj6YieChW8W5MLhgZb5wuqcDoGxjVi41hDEhg8ykRoG/zN8vRCQ59v6KhoSH0Hw3jsUwz
Fpc8AD+QN4gfRMc/Zw4NO05pYtW3Qb7PllNNrXiyTNXc/f8vE27gLuP2/3vCy22CmwSgSOqqQ6KX
/494Ybsyb12rB1kjKo6vnu2SnRvJ4/R552KCXDSuoaWKxMCwffYtb+2H2DBZyfASdpOnvg1E8bdZ
zROQe1p0WyndKzF+yAvBh5m5BmVKMqEepCTRurYm2immocXGWtbhKkh8f5doCVVWmoRV9ECpAm7R
ze3bwh7+8w+4I4OHsfo3RUifC4glse/F9p2rGoB1kXTvA8lRVPSYtynGbFZVV7zUUxDi307Ll7GJ
SNWka8ME6+gs+4O1fEHWpdE0CEDT+EyouPM0V9Amw4MtaaEZaTx89mX6SwTqT+zli9WDEyqoiubR
0SlxgTHczZReXf77RcgMl5WmAnJYJC4HOOiuV5HRHyN8HOXRVTr4iUaLejkN/CSHdhdzPV93Qei+
NorYeF7ofTKUgFGXgZpnhNHB1AC68hl4IIQOcGdtTkEYqk3J30gkrN9zRGVc7HdAsQJlvVRWGO6N
WD9YaUWyfXkIqdK01+2Aiga97EvmXXy9fTGctLsIgxSU2QrCCGhX//3xMMX6CpuxBQDACuBRK9Nw
PD9KunfzIdK/vDDzj3KRHv1EYwSutl5fdy8R2P8HN1sbP15r0mxM5dEjUMWJJrksAildk37Gr3K4
SXlMpVD6p4uUpGABD/zRtYI3QhFjPrJFKdcu7oNogpy2jIXQwwH18u7QNP5WSTz+iUc4eznvzJPp
X9NMPVLYPW3HqAYLtOiwcdC2p6AF4ebc0e9l/OqGwN0GBdwqV8NViZv+JciCiPyj+PAmIstmxXCY
kSY6ajRIbtnxtPaz5l3RdXBJx4DnRhLwN5G2jgYJ0kMWdcyobvPP30nkl//UPZkrvTNTDU3Eypp1
iiZ7oX9vAqhIdCStTPc5ymoblSMCmqHAjSyTMm7UG98FBxErzRQ/Ne3X0qsAgGSxOjJK+J4mCtdT
GzjEbLJ0RuW8r1xAD8QR8kfU95l8794YbEApsLWjDEKq1QwT9/BmXVrS+xlYImG0/edsrCNT/btQ
paPrbPAsgp+pikDcZ8v/QxSDQect56nI/0P4fXw3fQFbOz/+myXn4zwCH/M/Zjpv7sfU+lu0jnnn
Jy1+ClJnBvjWAGQsGJ9+isZznpjGoV1+xZDLOMydiNfougQ7TWq+Bk1ugDU7v0bQEpQFD9U25u5s
AqIm9dt7z5xma0h9mkWzar1HLSbn3evb16IXxBtGnLeeET/nRmy8m1P8EeTGc5TK+VdLie0kcvEa
j+BEheAG3ebmoWHU8lK5XHVnThkLiL18MOgTj7r2dcY69cdkvD2UGtiYxUTD6EX4x/KNtU1jgl35
4mGa4IMYMD0CuTGBOMzbsU/UbjQy5jZIdgxts/RJZWZ48LLS3eg5OmICRafGsQcmEVCA3epoFTmR
dfKjAjBV6BI+orGVh073GwcBcePEkYDDM/go/5Cxu6wpt/gFkeyKhoSaGhwMRIebC0MODmfG0kgO
rtv5p6oP/L3n0gwVLO9wQSFn+V1I8q+moT9ySWi+9Me3DOxrvGrHyVxxpHxQofC3NzldBfQQzJJB
UlwvL1uuH6LZmx6QJQhSRPHZENlXPbX9kw+re0GGPrU5xPMup3tMmUbITXO21e7fZts1BDb65ZLU
8Y5dbr8SNhkE17X+nSicqbGvlXNM2D/Wc062t9cyfVBgUGFU0lpX2ZKB1/KtcFxyxFU5HK28ovy3
14jEY//iLs+JaRBnSKQbAz+EhNqG5MQ5tDaQjBAIclMf0zboXyrH+9aNGld+2EHN6/pt45EDJQVL
PKKs22ML1HCoFj6/iRQRM2/2gK6j42RXoRSuzTb/qAC6XRjpC2YeylnXnbTe+nHruKJ+t9NmRz4g
xJ0eh9dUimAzMXh9iZmH13X2etvcb19CzYi7CS78IdLLEHTDS5pIcBBCMjKyo3cuNMWRwigOcL5D
6UPc4nxwE1g3CntfPk5b1TBVJ0IJYzEQMRqUsO48ZLVN4I70RDqW06xiuuZP9lBweAUOLzwLs4Ix
dY9Y5qs1G3m5u7lxkurZ7gxImKCHRifVT6VO4MUbQFeiKTwVnNxW2k0nhIwkebL0O92/Lt6HMdnY
YIfv/Sy5w0BF66wZFgCz8hEtCZB9mM/FvZUCWeoG58SNA2SyTxkJ/RwdRyOP4WBHt3TdVvlTYFjB
tkqafFMx+FslnjauQ0LrTuBiK8vq1KbMSPV3Lq74dW4w3g37+Yvz+6odou6z9YHKzX74d6qIACee
WZ8zrC4xlgP/t2U7HtteoLam01cvmNyAUV3MtBYfbMLlxuJudurKPPtwvSXziyxvwkC4CUxTcrMC
a6IZZphslJtKWHYEwzIuoMakgsfYl82njeyxTZqnppqIcZlZyDvRe6chL9e3uY+SmmLKzOevEsut
NqzwNa8LKqNyaCi+7L47a8bvYfvUCDhIRRD0IrJKufnXLgSly9N4irx8vLIr9ffU7pEpJW1h2Oot
K/nR9KKr1vNo2ffS88luT6wta3OSejMWnthOpmb4jnF59+9+XjC241LdbdwxsjeDN4I1tdPn4fYG
j5xnVhjCxIZ9t91XMp8vt1/hsOEVbHvvnKb92efG9j5J8oMq1bugi7Md85Poks5+3B97z2t2E1GP
B3w8+9pOhottRf41ojW28BL7qqP8w14O2hzKlpRS+g769LHObL9ji2i3lnCzR7EchgOjzzk+e6/D
2BubhpTm0+1LB1fFgbhEexO/1dMxzprfAS2m3amy2nQLqqznYs6gaK1Hqjb/fV/CQr7vbPWL2pCe
k0P3zmZAJ5Ft9hEjYgzy3Jvv8SsB4lh+RWWtQXwpHRmstil5Si4Orud4z2PIsWCU0XxuF0OcJtKz
KUfjoxpA98teGER63Vxf/AmAiRBrc/nb2klZPSURtJplr+c9Ysgw9YSWQn9T12PI8/2/o8LbjuwD
J7YqdigGnLd/hRrIbTdN+skq6BiH3oKpqHoYndiBkWfHj0EcBw9W86woSzkkExwzvawurcWwKuhS
ufDrZqKBGXFQHpKTHSu5uv0Ey5FeWav2NYbNrbaq+E9fLIgW3uZJG/oJVnp+tQwA+zezXE94by50
9tz5CsvDPJgbt5vDg1VaoFy7gPblVniPQdR7j5ONHBtMEaDn1IqO+VAnO8waK1mBfp8EgPoZg8rV
lfWuK6jjGc2m2LjKyC/OEmyN5uyDEVH32E8E4j1CnCt6wb1nR1Xkr0NWsXmouZvrX9ky9b99SUuH
6ieaevLZSdGTEh+4qgN1JWgeR9ecVwiR7mV4t6yqfrPCeNP05XgPcGLvOyp9HpcLoacFKfN5BjPl
RuF9E9E9Hiw9BV0Mdnzx8njLNpsjvXLMWwotImWdb1/sumoXMOHJL2Z9UtO16pKG89AMH6WJgVf9
05WUjWQiXvGy0g8fmtnKpx2xXeV96W5b/tmKi/7VDQwNCH+RrRelc+iD/i79O3WBOqspH85+Y4RY
H7xvhfP03Fqee5YqXNW2NB8Hq4Ai+mQLHe2FFTEqGr3z7UuX2V/eGJJlSmy5MK6XVlTOgLcH0CE8
ubK1Ad7OD1lJKh4m7N1EojvPPWSKPbQ2vOZJhgsMbGi8rZMDI896fZ0toa+3X4W1uROcm1DDJhD7
y2Jw+2L5CHPMTSqAP8NXFqbNZVTDeB069Rn1c/HcsFlxvOmf6M3eNU0AS6P1d8SuYI4n4vc/n2W+
RPbj5XSC30VuQSnORFMhVXbkl3e5TSkphX3gdkqbyqaBsHbWJcMLs3s6yuyeYEz5RdDA/ViOVvRS
wL5ymFRtoI0kZzvMsr1uY1bwcqKw0Qw3hV/P94Ehx33qyBHLIv+QBhBvPaRczOI24MI718N7bFjm
ugpnG/or32J5Oic0ziD/oESWhZqe+CjP2TI3nhOIjKhW+cZpsLonA9WfTdG/l2mhX4Y0ng5j6tT7
wJPOG0GNu94sRuBvJeePdWNhbV21OatunqR//DF7raso+BUNjMp7AR0+EtQNL/voufcySjQWceQ/
3+KRuH2bK8CzToOq6HDedYUKPqM2t5hmCus6FdAS53H4jnsY35K73i6z8/KhbmVKSabrwDbg29Bx
nqn7oNzHxPilFZdhi/Pwy5AlPFVkTEnHEvd0HTof5WKcsTNxRt6duWIi7tSNCyCeKdaQKbqDhHaf
JogS9HUEH4amvPz2W6DUvM2Ad3MllPT+/eFbb6Q5oyQke/u7VKHX4Ms2log+KVO6yj4jt8efNBs4
sWccTKk5gYCIUG1byd0Mn1iFWLJyGIjT/tz7j2yu69t3Qs75CwJ4NC0F4y5NpdHMm4GadJ+U4ifC
mYCdgge0o4D7NM72ddbzOehs/3cmIdP04o9hlcOTHzKwlg1MxaXIXcPwe25IpHfRfJCT/qPzNkN9
WQ55ghYG+mFNwFagnPe2ybpwW7iTme2nZLFZaWSt1W3LFI3nUaaMae82yCzmwbubMjw6y3KthP5o
igbixZi6ByQ9/TG54157dXsdk+TFm2Ry8bmAU2vdGp/Sn3p66fVwX7W65SIPsqvLuLJWDIQOAnTR
ttDsGL1pi48kme4LTUDUGkeg134e3VmpzR88yrsv3xvuGugNr6pTIOPTkMmO3a5vBxmEvvaRk3d5
Lwd+rh153jrU/em21hJk4NbqFf1W9fDPJGLF//niMNRY19aXp2iTGhdJj/d3P1umfG0LNd5NUdCu
J0+AkAz4j1qZu7t5jROOY+xsoMJK63NGn9qkfjCezL7zX9xxAMQL/p1Hi1R3VAIFnOu/Ttq+mJnf
Pdt59+CrFBvlUKePonHBlcjGIasmnIdGTE8tE+ZtB3vn3xsApKd86BLVXFwGOMpJ9n3jQErzfecB
zo77gGszxZ8drGINtdNlj/2oJp6uuTn+20sF+bc81tVFjVyFVrQ0kTOGDt5PZJqZSJlyXVmIE9Di
pmOcvIvFKef3TX43pWEI97hpVtovYBCREz02TvwxcU2GNEYvoCfGajfG0FuW+bwvQHj0HW70mop0
EmuPqQQ6HBiA4bzG4Hq5SE2FHpbiAYW+3KBn9hmMndLC0MIRyjnehgMBpg0qPwiizGVNphl+GBkw
YNPeFP259J12N+EAjsXPAlhq5n0w2tmT0Q4A6a3hhbO3+ZS29EMl8BVuCzPdrsZ6LAt5cDD4kV8y
726H1bqjZTgew0fEx5GRj5AXsC/1Oz8vJq8VVTNWHz3wKKqNL3V+/qdUmF2YP47L6jOxH8HoWo6R
3jMJz/bQjujPOpPnRAZ3rqubC1f3+NFOLAisYDVLfGmoFoZY32byTkBOMa77R9pESLRAXPsqMnGs
FDNvQfB8XbrDq85r9ejMOLYBr60Hn4YB1ED34YalUk0OYzxyHhy723nDPF0x836UKhzPxjQT7InL
4LEEiUcHaAe0iXxStPz+4CM8MECixovvbr+V6XzGYczMnW2Lzl1r4vY7We5TH90nccSkHRpfnhTN
tWWuvseZDIp1Me7fzk/CJ39h0UqT177Cese4fDQ5b1XaMdb/Lu2L/H4bxrhauddlWVxx+GSZCmbK
26U23wPb+5yzioGMlbdXL1E00M1tdZH4F7czZvPtTW0FTelVMeo3r9naihSFcESJuiXkR98BM2Dq
0j3wR5pBYOOtEWiHzTjkG1lwKr1Z5tOhTw/ZmP2KO6c9au2LdZ868bFB71rHBcKL19O85/riR7tG
9hSXtC+S63voMWmeJjAel3bELokKvOMn+1UWeI2yrpg3N4G+r+v7m/fRMFsf4Ihb4W3kMEyCTF9N
rM/sRjI5cewhCOGrR25Hf9OcOUqMiXNv2/XPnFvWfZIW362BMBPUVvrtlpr5Gnsjs/e3krPnuowp
1ytzEoVlwftheS3biUDiRbkD7NKk2rigagOkneVXpYbhWmKYW8shoStDo5l734OvIbbn1pM7CpS9
lPlO7zP70+kdCtEu1mD1oihF/rGosQhNWmcGPOJlMmebsEo/MEPmkXtvhi54IvyVs2NmJA3ydoeC
/xA5fJRo8LTzrOqu3drVGBwkt3tYzLUHVnYW2ygiY+OyU8QjnQ2DHlPOf0QFPLsu97OkVkPEPf9t
uZ+8vCDsIFCkUmAV2rRpuTEKLmniK60ZgOM6f6R6cyYNRG+aHph52Cbz/yq1PzmSYpyZWdAp+qBm
GiN8+BQee9nTtN4bH8wz8DmE9kGQhTxC/GN6owRW9Aj4C1d3PzI2DJjp/jKo9Go4U9KUwwzX6U+x
XVbbUWSnroBzMpXFb6vmfDXnr62JOOwgAG8x3kyMr37SEZTHbNsHb/KWh7KJt3nd5YxC4K6NIBvN
enpAblrbc//KqPWjncpfgq4NIzNAQMDrhaOBfDj8dPEfUPmPsVA/iUMlB5eMhsuk2PDkyFPS3ftm
XO3iwqAUGhbhsZ+XnEFsRDsu0H9SY9z6fIaNpuwG+xs6SXmVcK2K4qMfJwCHSy0xvPUAWz4A6D4h
ZUyp69/ccOtzFAf2BtEeSTvnGtOa09k3nuYMquNgkekpmzJnnQ2bVWtIBolRMXJwBKDhJuoptAN1
CVJugviGqvXUMmSZtBRs9TI+d15UAY2LwLw04nXR2YF15fVGMSVIkIFCxz/T6cjwJcTpUUfovENk
gtMWMEbUCOjL5jkrRLz1Ycyv+oFVxhzp4yKMbDk5tV7t0xTKaOM46eMg3HY/mT+VG/6URqs32HZ8
Tt2VgARYITgOwUYw/g/MVq7igCSxM21LafiMfzv+BE8tJaUbozW+MlNu8cVxO4+Dr8qHW4beZtNR
xgVRceAaO/076nxvS+oKSgt+BvJp6FVpl/WbzMUDHiT5HpD74kMNA8gQh9mLzm0f4SqZKVROgum1
KABcTj6n2IqtAS9FHREiKe04wuom9okc74zZAv1f6D9xTp1Kgd5IhoK2P9CSljGTIYC7Yyk2Y99z
x0sJRmyCCG+U6Y7Hplq53qAeYk8dw3RxjUvyfANxtSBNAPEbItqYGaPjhDrJHerXM4mW4i7Kyn1v
qIajE5MZm5CRmqt8JaLSXFscZTaAavAgw3un7TO3KbLpAeVx8suPTemxdGKtsBrjWdf13RiJo2i6
U5ewPEGnrCFBFU89f2EMvawMdtOCJRHQvlwFcCxSJ0ce8aMgohNbzcjRdz192J5X78LfMKUk2tzE
GmRKsPz0+tAx6OqdhTI1m7QFhSloUAyYK42cyUrlIDH6g7M2/Rw2qdHQlhE8cwJsVqlZ/1SUGm4g
K3cn228fLPUWm9QYpjmGk94orpgGf4XmuERpxIOSVoavP+bjNJikWMXDjM8wovk+SCD+NGivs6Q+
FmI3jUNlneYrd07lQY2QNRU7K4OSTjVnVXtrOOJrXabNUU4O0TTJjXygrLly6H5EMX42SHxhjMze
dIclckjc4tj6jdi1jDi2qg3eccYH9x6f+YyBZVT0HvCJl3u/zv7W00A1jy8wDzfTjlNZdIxCorJZ
Myy4zD0R0mzvZibrN9jms0PFi587z2lcIVVZqBQ4JzZM9EF+e1227pVw4MrCUxXTN6LPZS6qaheA
NFnZCSg7kyMGG0N9MELc817MGbRMqUTQvK5z9ASIej6a4wluWQu1lPY8xM971izwW3xAtg3hyJzH
3zahC+5sHdi6yf5TMJTeZNBYqW8tL7aHsQ9Rul5NqUVVVyXkih41MEPNNxzJarn7oOIpYqgVc1eg
QbThWDoq1mPKwIarKVBu+gOx6QKxKVC5KqZBFISREq0Dg3jmwOA/ToZhFVlBsm7cVm3h/oh9HDYJ
Wh9qbFLOSyNUfy16XoLYLVlKq124UdDtKDKQA1sJl3o9dtaOro9VnQDbDsuA1naPeTSgSVENm1hi
XsJBE0JuF/6FkFuT/DU6vAExHEZY/4CQmtGG3l8zD0/jcCeLGY5Q5FOa8GEKduPWtvbsgGql8alB
gOmXeN594Pgfnpe8YaOu76MQFj82lBXnZVBUkC/86RG30qfJ4HfFLPDbMTyx7hKOr64Hcjzxvcds
+BpYrKicbr+kVSQrmdLpR0ZxW4vhpxxtzEfOxB6rlrGHNb+IBDkji8TWC8snqZXBFW8cUKzho1Is
7sbYXCfR2ge/7d6CgPgMFMdsiu/nAq67XzBTdn0we36JvxgJXlBIREVF5v52Bg4YnJHjTTrTR+UI
plw5mywbSbGiRDLdq8T444Hf2aUxjYr0Qe8S49pyDaZCrC1WZfLGX/vs2ua0qzOuLjOiKKqdmrnC
URhU8hEJG9a9opHR+vR5RfGDWezQWADshpEJZw6CnpMHOGRQfLSMEQgNe1CtUrluGvY33aGEJDRu
S4AY6z7LvrFk4fY1xN0UR1/YeXDt+SM/oag9NXl3JwcW1K5IcK58eYJDXOgHLZf1nzBo33nyn5nu
F1uIeSSq45Q0ymi6Dy28LVtwTpPE83AIkibV/a+RE9Y+5CaJLsk2ii3KGcYYf6N48MOB/rK6phYv
keWWUTxFddrho4yldcUhjyWoeannBFHIALbpeA9WPp4dLPIvZdmBHc35OejwC4vTNgUb6Zj977RP
eaq5xRitZCWOnonFBmssdsZpqn13lZeCBnNIgliXKUrBv4WfSfnrtCv6ddjJbGVkHPe9kHLyopo3
mZwAR5cMKftsEbYDhpV1fQx18Htoq09zpGEsrpkQtwoWlIlncgwVuD2URZKH/R0R71gj8sWR/94r
NnJXy3ETRuoyZCMepsZ494Y32626TeSYj5jWKdPktcdTvasDDgVpxRmCtOMbQAWfFGQN36wh7wmb
hHtqOoy7KU8/LDZckVUnrTlruUSkOb1v7Tx7qocC3pQHIxNI57qODZ5Io0VVNYv6auij6CysdbQK
h37MusjZLxUNeQmglWu/D7GfUuIiGJkuL4LLbi6FyzPeRY9usiR9CxsYavZr0YSKePypaVaNyY9O
g52gGs8MXL2MyP3IWdw0iLo1MfDacGwurUwiLjtFvp2K7Kcw8WBWFPqSTwzp5KB7kXmXvcr89NF1
poRqtCsjCapuSiS/PnYQ8mV34sYUce4aSH3XwVdcdh5iBouppyEvGiZ/2LJ9bO3kjVa35mgbPykY
sGHTDIW1NTtYpenUb8hMHPpheK+bNtsjg3P0KjQvDaFqLAc1LJX2WUd0sQqCMKJl+3ajFPqcszws
oX/yx+VEXUTdmTOw4VoMT0p29SzhWs8npdfSbAjRx/XGzfoXXQ7m3gqsA7EIIJ+RomGBxwEHxKGd
pwn2NO7qtHV2DNvyo9/vvVn87j1NZ70V7N2GLlZwpoSIZt4lKweM2PT9kcSp2uiMpaCafVAv1rYS
ESek7DyUpywOYl57KEPswdcOOzvqBSi2nraRqdTVpndtMPoJwmcuNtJDiGpNtVYlPYYTaaY57n+b
afRkVr7eFZVNDBZCtxM3H4AEEMIcogKBHVjrCPzfTAA8yLpTaACUtaJwlSFG5PissOi3/XPvsZg6
peOtpdP/KqLSeJqYoQm4GX7wXdJd+WkGmJh6ISm9A7gexr1ax7KlJbig9t72WrgHPgidAE1NMH5J
4pgaEprMuQVRQxITa15N5TSuutLM97lBPXZGObgjonUJxKz0UMUp6Yb6SPlI7IOAnGiODinrpcAU
7qUG2SywKLly2I98xA6MrG3ZhunOV3G6Jvd2UhU1aiGosTXQmocqwGbSAEITkTtzRKvkpiKGNkzv
SepSUCHTYStZWVNwI1vqv76izqbJPqMZWER/OGilezlRCzNzkisGxiaVHiGkS1gZofXQsSjvKefo
UIONbe0NJ37clzQPxrVHtUs44UAsWhhybu9t0p7+JzaOMB5T6FMzBiFalSyy6qFyftch2oUO8b4z
8lpPWJgQ1zL0xJSDOpSmlZe0uORs4r5zC1IZEsvAp3LMc/OthVBMpID65jJ31r0PfwAkqYpXRYcJ
BRNgvhFWvhYuXvOR9O+mz9tfTkrAiYHovUtga4+5tDm5lC/S75jYIe8jDtqk6d4pdax3XFRw2GQI
fgTxtx0uY0PT5ePGsKR7LqoqlEwM+QW5v+kr9Ta9hYLTYmQtJAOO6ujG0L2m0bryCc6HQTf4FKJX
j5PfsXXkZgzi76BTxxoWDxW19MmPeKEXzyYjn6LCuFkYHm4ovg3RE849U0F8Gb+pwHM3KODJzoYl
Ppb2vvXtDcSZhIKtics+4Rly/Brp99J18JKl7rem4ZYPjb5rDHJmnZty2+zzhCUNAEFils5d35Xw
tNv6T9WXjxVhINYHhidB+Ym3L9vXYv6sWFv4mfkrP/MXMzMfm03/AyclHtn2yfDseSO4zrEVsga6
pkb6pG84AHMaBsAJieftnMA9KOzBl36Y0t2C4FoLaZ31PLKkn/EfglJXhiauEs6b1qJKpZtadOyv
3LZq1n+kWRaIHtXEv4q5B2hZlxSgzZRhm+NzbNMukAr95swexQ3Go2Wkv3TgPAblQC2qTPNd3GXt
2p/5GQlHWuQMbKzWLGp2iOercX9y2xsfa8N/xd7nnI15eDbbD+ESuA4wXDHwxOLRDozQjXgXcg7b
NCJli1XRCpPWsHJNWa0wZ3osCS4De32dlCGvHuW+2Dubk7KyYI1JJ91GLlV4WfbeYvbdcvIFvDxx
a2uwhexal4MgYewDEDYQuikUTcntl24mwAc3vIDw9pbNR6kKxqCgXg1pdiALTQxfsqpWHuDLOB2C
bSQ7qk276VdbVs8Rf/LVKHA6DVihW8/zVulHIaTeJtT70n1hMxfoX0zoAldyxQemlQJ7X/oqaiwY
ngvDvrRMwCt4RhvX2SoA4A2MHl030xrf1VOFGr1txu8ZSyytpCQ0JTTSrlGHUamZglne6MjjLOy2
T4x/SL+FQIgxHa+GNqTpJBxfRVv728CY+u1E8+kO3MzGtCQbS+As51pcD8RCN6jmeMWlcy76r6zO
gzurXdG92u7meIKViW0Qa3qzRQu4zqlpbWovOfnKxmlVwt336+QkXCobOdOuxqz5rFX35rbFThc0
MnHkUruwa++DpKJDNdZH1tR63wn1EQ+pdaiM/JtBbnJCY6bKOMFmOYwutjnb2M6eEs8q8E/YbGGM
RdRmzwHoh08FSvGk3OHHK7I/qnB4YyLFhWFSq7ggty66l6isvC19wcU2Ksw/xWg/IfOWG25zE3ep
AI939u1jn97JJunX+8JFT5ox/2964GNtks7rZkTJoGtsOHkqf60yFKGqoMXOytH5s9aIN2JWvALY
qkzKsmtf9Oeg0QdN8zMrvQ2bs4weMrqB1CJb+cEw7ezE88h29N6aMAhSQoZzwR1pN/OcfGNzJnRd
NV9MqQ5O6DkrFaGFxwNSExdQxj2myjZtDR4/njQ47Qyhp6nVvh1magx7+wNbnUL/acyt5fyIQRgH
RzzrIGdalE1v2Pt+127Kv+PhWXLRSQR96ACangAlXeoAw38zS2ut+xn7p470VcPJb65wsRkn4mRZ
pwWfkSdsVGqHILkzfk9zR28Gjqt8JI3QGxz/Sky1xM0gNBGrX/nU1PYMd1et1T/G2CM4PocbLytq
2OXXmjzA2QzKL7st7oK6cDHxWhc1eH+7tMhxPeT3vmoiRM1VmaLGlXERr8DTINcxiYPO8GuSd02H
C5E75dByv007hK+AS0eaNyVqULxDegOqPTPR9ER55wXFZRxe6lIQIR2N+jDEzNc86eFjr+ZPv83S
iycxfFiq4EDB+wlLgKzitg6zpWwRA5lqjT/asd+GlJZs7t+kvEgohjUDXos4wsrh/4695sIdMsZI
zDPCY/0rjdtDUvDmS5zmFYWGiHtNY6hTVi/C7Iq5ENpQ2Bd3pqW/lFmbJxWWX4gxNAQ1qMWlpcF3
lFcsda9eZDqHqs1+2U4FG0ZN31TMyzX6L29Bp95Uafh34f8wdx69kXNplv4vs24WSF5ems0swlsp
5M2GSGWm6D15aX79PKSqp6sbaAx6N0AhKqWUvpQiGJevOec5MMN5G8bwY7b5QODCkE9nryHPuZzC
NyaNJqBG0Ch+BOugZjy/B3j3HY7VbWINWxlDcvZ11Ahd4pS8jhpY70q9aWl90EvLX/eaIi/Fini7
4L/jkHxEZ0XEVhf86mG9Hsw8wKHI/XWdg9Bgu6cz0M4JWU71h0Qqf9ckhCR7Y/oZQdkwoUKokc5F
CSw/PgDB2OFarHLjFncArJsq77ajaK5aSxiNVvy2EOXTx1FFuhKNYDb+6X0dY2HGLXRkpfUWOm18
X61yljGBWUOUl9haCQ4F0IwldtNJtaubYSVqpY6ZQDuGUuWJLKNxp/XiDXIn8SBMq7ntgGemy6XR
YUjS9W+11nxoaQ7ReRIK4xYjwD7NngKNt6kyhiu5BGUDZ2cigcRSJlo+W/xpJjBo+E0fXB/VUC2i
zVB7ICOEmWwk/nzIflSniC1sHIVZt63zHOqKHr0pQe5SQvSENCMKvlgzOOPmaXeiopsbWavQQZHU
sh0/+7W8ax0QyzxXin6+Tpj5VLOdvw5ofo1uPRX+rzD21RoYFfY4X4tOw2Q/9gSG7zLLAb5TYqKJ
jenRLKJbnekbLvj4IXH7p9ZhDteNr6Pqyid8p7ti7D5wMhQXNKWvNg6qwfCvQ06aYz08BQXaIrvy
n1hv0PiZv6KB+TsZ6SuhflVNyHzKN/JL964MnWYeF2kaRnQDc1RW447DyokasMOqQsupkngDAobb
K90u5/X4t/KNjW7G4tKhzpZD/Wl4I7Pzhi/MYkBuyvD/ELBItFnMM+VN0FiSmq1BpOfpxUgJi14e
eIpXLSufbTCSBtRlwe/CjeeaL/wj8KDvrShsVp3p7TTLdZA6UCPnFTtIUrcAqhFwKevDVDa88km2
TwQ9P1JAoLBfNRHG61pykzcQgvr6zTb1fJ0X5mfc/R0YAqz6QDeuTTdyMwUbvkJs/DUI9R3B3g7E
iOg0/zMGDcKAnsFnatnvsUfDnRjVqhe0D0TOfOahcOHT+UejYs0k84CpInPYcqQKTOJ9oTUE6RJ6
yLsJbh6SjW3UW+HBRGyBYyneImvt1u5kP9fKRAXt0o4Hub5R5KGtAmjoohsI+Ba9fihTSqkJE66O
KmA19YwQeZP2Fvc59DTaBku86dIXI8p2DwlyoXIih6mpxd+WbYNniK+B1nI16c2WAj6975iRsq5Q
1Phz1GCpM+pCDETLJcI1kyqm9AM3jFrIlTtIROj5qxDBq6VxqMXVG3xQ7E+mwk+vshdfm7jha4Ju
rzPR27sGzX3ZnRw9/tuGfnrKivwXnd2rOznREcks0APVPBK2XhHgAKpSN6y1GFzmkxaDIfVrtIjY
1TnRZTq89CMaJfNvKNs/POckH5DbSvMWVJ8lWmZz8H2arQbcftnsvSGWD6mVb7Rw2kUdsJCp3LNS
gtrZkKPHD/opHZYXQnpvHsdVHc3tNhItU/uOBzQ4bXnCudNxDswrBbupj0zfPtySIbM06Yu7atyq
gQtPpwnTmQaGsiO9wKZG4qhMoXwllXUVkrLASrFbTgyHdvS4n/7YwolrP+EuD1vUgYxAJNAxf6C/
prwDrBfE7o79L3caIECQPrbwTYsNqazcOpTPMlGzLknc89RWZrSJmnBjuQxJ1Ehn5YXW0+Sp9OQa
w1vnhtE2SIoT8zRihjJEHJViek4SU+OTYFWz3Doz6tkoxFpbwyCWr2r2ut6XV0hcbMfIJQpRUzsp
CrKqmeq1MjhrZJi+RIrJCbikE2KLFcmr7N6GHESQxJDlh4eJJn6tU++aA5EzUQyjwVMumoEJNhu2
jKNWc9U3hH4jFGBI4AkiExAQOWunL+4MwaiAmmhYt2Z4TfD5bIX6MoVnzQq6DMeTkRBYzhDeLkc6
ISN8rGyS+gzT36kK50JLyRjpc8qp2+ytIiMByUzY/Mu3MuyB6aHzFgJhM5ZJ4kYxWNvT7ES1n/La
KtbSTY9wrVYthSKGW4IM5d8OTbzXf/h0F57ukMOZ2U9mWHhIMQyGqhQfjY89m2VB+VXR4o/Re6vX
/bZyx5otLhdiwHGiK4pT5Q5kpPbErvCkZ6HFDQBKAulL6Pt9LPW+ZD7vuNSlXcFkvZ/IQkd/M9J8
UXwCCeGf4zRgk6bIuWU8A9aIsUAb8l906diaUTwwGUFpZwc0zt1bhnyyIKzysS7SQy/bbks6H5VP
6R4HBgA08h6lGjAsjjSiwNLPcuKqjH3zI5AiO3nzbHAeo9j1iLOjJ2m7iV3BhhT7VUkWE5HyV6A4
WCLgwW5cJ1nR7FYbBw7Yhuf96OZahM1SRetwyi6qIdOVTfiqqyGHtrRS6yJj0sYcMBySdO3CddmO
Bf8lx+E5wEAiOe/ko4bX16u5x7rDXW4HSIN0BuUtypYonnCStsPvzE+Hg5d1ZJAUbPMb6w3hBZpN
p0uuDG8gbYiCN1lWFeuWxVzWMifv7TrfeJIYNBzoeuXOqXwkHVtoWgk3qtbuvDVCIZBf0ZFvKjFW
fHVCtJ6Ol59GOuAv5UPnRW/9rE+2sJWZWoEJjuwQ+8ELLP/BTgWb7JRg2oSIq0FbF7okbUxqMxCs
+k69flrjTuYN5RA5nUG0yQKCPBAiEBukF/sKuNLKwxaMK5LRs4qmswz8R90EzWcALBvGSqP+d0gM
df0ZlWhQQJQ+5FOPIkJ3Tuw1SVAMSAP3ku7YQ3ORITO0OnARM0+5tXKyrwFewNaH9k4jpDfQdaNV
pvnMNbGcZEjd9yM1sKROhjdR47WEV9Mq0710fsnuwuEqkvUzApyzYQf2ZprAhAE8dEgEntZcN+5p
7JoZ1DKuPJJ/yorcJy2n1A5a89M2sZDHj26naTtKHLnjlFvVCgJuJ/TNMJTTbpbAuaP7wv24OGKT
gsBQkV0B2eE8cSKIliLYCORwjKJkr8bxL61cSnQtVy3diaY1w8XLxzM2XntbqXFr1fQgSslmm3EP
bnFFEZBj3HlNWe0SlT+Lyr4K4U53dQ/FKfD6ZM0MkuRYYnMjjRwdChNwQ8w9glY8dmEFKaOUyQ5l
QEuY5bmywnGFwnBr58I64V3krTAk/tbtByIQ+y+9yxBilkWBhsm+Z+RIvcnMYJMNxmbLPnu6TCza
poRUccpgtBMQVVo7FofpJc31zx5H0JM/W0SG5Cv00uwe8Nldnfwe0v7GqEJdSpsREpB7TFIDIVCA
iHeIb04F4OxdJR2LmXn4HoO9YWP40YPERGLbYAPHYku0kP3NQo2A4D68t+Tg7+1WBNBqjBct9q5J
nF0N4ZcoOHVtg675IcD4E8VRfbYyZqWpbryqXl+7I6iVvFV/u6jJdkhDSMYZ+KWaD7gzKFIEempV
f+YJm56GM3qyuYSjlCbdA98c8F46VLOq0Z4EggWG1V1TbM1qfG5c3aaXoC5JcvoAv0zXISYGM5Oo
cVTDKBEDVxBIsqjF9OwHIXBekIrwZ8NWB3dbMpF0sexYAeMZFHu7HiM8d6CI9jnAQZD+tXLPWaPk
+tSKot34k7GTYKxoiINnnLMoy9PU4o6PW1wnfZZiH0h+L225C5CnuiGLBsOZo28jDAO+e2Lxtktn
8f7IoqMN+wejIMXG0AXCkcBzTqJ4rEHEOO0+cRChob349BKlrdypsvAu6mQLoUzXhTErgeNLTEXl
2mInhu80Yf5rdk8k1rIQ5nIeqpqmShfBQ2LrzB/uU42UZkZxFx3hy8rwtHITIYjdZc1j6eYj078o
Whm+TX5b5e8wTaz8jhyTwiDge6jtgzUFWxY01kZkOgMAMW7lfO+2u0xdXJ1uf7A1EnXBczvw+dET
9tBkxkwjjVZzkk04OKuCppfNGRIP9QXjcDbItsXWG/G1UHDuccH1ATz6MTpFKUG6AxtkV03pzjlB
5GmIxdNfDcaMkC0DJD5Ugwrv2AUn26tnUxlxhOw8Dz9/bTBvrlXxMLTq2tcmcnbKh5IhFBLg8JqR
MUoaS34Hv4ExxnDfEqQIq4OWjYE+4U+Dox00ZXwqsg2jp57he8A3M/lmpl9kBrBZmpWGKisdNHUX
MHM8DXr5KAilVzhJOfBq7zwU7c0wWtpTUbZYqZ0PyukK9cmlSvBs2ClZeDaI4muFtHVVj+pOKztS
Qy0LZ7bdXku8bzsnvpnazZBkXSY6czbRuAdB7bSaSi2gYXR1LG7AgOVQEkU1ut5u4VwUeo9Uqw6D
GyZfuUKSgcrPg0AxG/sgBfFyoIpDmgRfZ+CCE8MEqjcERVbIoL1fcFx5orh3pew+meB5FZ59KMj2
2SGLmEGMRgOEuFdUjn1wRRascpJ79zRPqCwdpJwZy36GLs+LLtTIObogCVl78OfoUkLvHKKkXwco
xFngM9JbvozqMDmjAnZXi797nl3NvOU27rkMpwZHXYT0Ga3aC/IkALTgXRvMUwwFYcjzLFKZRfEW
U1XM+ewFz0XtzpWL+hpADFmau9epcx+4bzUPaLBNhmwh98vMqNfLEyFkz8h1QgqI9BVOJIL1BFmz
3Q3XJHK3EwKpY43i9aXJsdlNpbUaJNSKwsdmGYTQDUKkvC8AVOgHJv1RqfzRI1Dp3tTUevmXDVng
sqgbdfGL2OXOkWDLVGH+rLxfqJkpPIei2S/UAermaAPwRG5DvsXA/0PVzHqm8sRbXQQ1WkcTy3VM
ysnyitlRMZwg8t/k0I+XRZIKq8RaLyi5HgkEIR4i2OF1zIAltQy+0fneA5Ow7rGz1xsfKgtWoZEk
1cpAT6nM2Fyblfz9g1/LrNZ6timZ51EulQ7VPM5izGUMSwmqnX38DkMNMjh2i8d3ecgnhjxhK/ZG
V98mdilPg7dvBpbOfZxrB6jbR50QkseCJfCaoAp2mBq2YDt3rsv3dykSAU84r3LAsxigQxLkBDvU
OIoR+3YhxzgjTKO+GGC1AyxaflslJx+mScE/Yw6YD0cVv2DmhBQWJohMF6obUVUTfh9MMYx1A2rS
VG5ixl8H6qm/ZCz5KG3RrqHJGfeBRq5F4Mr40qv0uW/KHhOr1+Cww4iTOJj8ePMIbmANprm6euaM
/LAaXT/KAREVMhDvucmP9Wyz64BnL9koGdEu26QLfAokUOwMacpVmRGVWIzJ1dCbYWNhfjhbBaHC
2Tj466jlfOzRw2mqkH+GlPhq1EFJB8pqzLgrpRiFN4aR/50JIOdyNjFiwIEbMY0xGtFwuAIW34dN
Gd2hUkR9GsLjt6c0eewtdzfGBpyjyXkyFhNlk1X3OR81Narcws8h+pjT2tFl/dX5zIhRK4QPuTEQ
kevz0sU265Yhaqf3Iabiy/pbHqryZYROxZM0BNckf2cs3F/7GZifks6MDLa7Db3zoQuLDqYbymzd
/TBEGiO7lP443uKKMrueAkw3GVHgMmgeamsOCZ3BskZod0j1CpS1aRbsrByxFUePfc6mPxqf3464
JTHocnUh4XhyIAFswtArXs2i2Pi+Km6mmRAGrGfckFrlQJaJZ4s7PlU0dqyxrdI9aFqAZHbedJuy
FThG+/EGi591Br76BQ8TKeRUdhhfjTRWxjpbiCzcfaMzcrX6YrJZWEfgx8iu1n8xbcpOYygGwlfK
lwWw7owRyMdUWHe1X03cu5ybJnPOAWGk57EhtStneDOOIfLHJrYwhvUkziF0Zxr+UXcD/WPcwaWB
BdSjTFxFYMd2aQqIGR/cKXGIdSg8L91ZBkDowArrtRV48UnmlMQtB/BNsC+ePdDLk4o0YVuW8cQv
6CD5xNew2BLrEMaBYN68LngDHtyxVweUuBlt8qwUtLLx0jCrCmdYVwApyxDOfT/780CThztf4Hbu
Hc3c6mlIoz2/JH7YYFhPmMrzdXhDWNzeaVro7fIZj4kVxBjs8prjFN91NXHkDNdOhSWN1cLqpbDz
Vnnf549aXDu7vEGX9x/fHej6F7gD577uWHvQPKeHVIS/kJofE2zv0VDUe+LFqY8KAxw8MPA7PrFL
vOq84KqrOW4ijxjYZPkx0uVrQeb7gueqLRT2C5FuyDKUEe00nxvh05Cb9cqDgrMciBgqQV/kxPw2
KdKBkvaHWAqa5MJlZoXBsx+CH5RakW2rTOmX5WZbRNZv2YUKkkfcX9r5odPxQEHjNg5xc89q5MJN
ej7f//0hcz8cs9Dvy7547JklUC/xV5bt/y57kELLR5OICe/t+27XHegIxnfhuzVu6xY5QslFIEdL
PGp5s63aWn3mLTUuYkJxDYosuqBh4C8UAw2JaI2657U1kCC4w/guzbNN+PAxdzp/PQVZ/J52Dqta
W6OzqG2DocQc0ZKq38p3xUfkVBelvw+VH/2FaIOOw2BE/UMNagoJT83/G+ghZgsbBwDpNq+aBkMc
KcoHM17lVLhqqiHYGQkqAAup4cKQaREIrAwm68KuuhnvaL7I0XhNskxc6+h1OWh93yMIOGzenTrW
15wp3v1Q+vwQeXCDpigfTTAWfWJtIexy0++r/Iqo7AEmvbaxRMAvN9M7NcP/7LGAnDBA+occpN92
QSeooL8Ns8ktjsfyOGpO+JKP3uMIhP1urIzopYsMpmxODNB9/ksx++Ekd/R2qCjVJw7uVmrx2UVt
fi2GpGT2hqt/aoA3awrcaOkbKGodYlPatB72fdwnD03JYdxYTHRH7nTHeJSPP2y0uIcAEAQzXiXd
IxGBxu0zIogqdR/VWOU1A73BbN+Zcv38c8OvXOWhbGdZhdFPa/lRBqHjijZ2Py8OfqmCppjXmgBN
b53mDq5t0JBN3r3EDB1RuQ3aeQhxrKD9bS6BBUsySq7LeaIF+QCNzrFwrIAg1KhCVhlvlMMCaJ9G
bzoyp6Bx6FgxOkkVfYEzeHA4sS4VpsGV3tbuUdeTatv3DnQUbOfboKiHa5V+LxVOxn2N9hXuk9m3
zi5JjeT8c38viH29FW75qizpMb/lNAotjIEIPqqtiI3HkvSdO9eMrceY3etkk3fr6dZIWRqYDGu6
o+3VbGta4eNlGB1mj6N/5KKs153np+sIg8mG5fFJR1F13/oFe/H5vsQuyX34+REQFWrofVR5EE5Q
vo2IA2exHViXpixPWjxnqqByPdmh9eprhEwbEXtHtAEw8eAKlSjtD15TxwdusQyegBnxXM7fRNTK
jeSYOWSheLA1jGhZ4iMs4fjHR4yWqs5+W9AI2qYrnoNavyIBtJkB2XxEAb/WcMY/54SFr7XYwuZG
Vmhs59U9rjd6Bt4OnCXjOx5vOGzz7+TgquqURrOG3Z3s3NC4lIW96U29vizcmE6W/0T6/CDJhBnr
K6sPsnXao2Jmw8/6RlZM9kqiaULrd8NKgLfVdoH8JmyERCusBxUQbsq+9ojM5y5Ow3K9YGTIgLVu
gQpRvaL0Q+v+DVCEdwd/6GW4xzUNpqKW98uPYjBkJ8kW3xrHqq9tww5jLuMk1GeNPn50IbvbrGnu
ceHIJ69/gXSwn9I4/BWkhVonlsF8MrK9XaKzT4Ffs18wqZ2Ksl2XiFvREbrnzLEDBv7ICgM2MNR4
tsv/s2XBPqMwgBbszZ3BOS4A4+XUlyG1chU4R9LUBV7KCBRPBfMYXCCAx4ZycunbSmWaa8QSCMfn
Tg0xVbBt0ojMc4IjMD9E3zpIvwL9/27IKGnR+IkDLmSU7TN4X/m9dYx7hR/KsZEfVu2wVTbLaLVw
B4w4PfYJFEU0Z9G2sbyYvoQS2Z69xpAGWGhUw1ejI2rJE3NNaBJROLkP5eTnjxrOEOYv9cYoKvkq
XEJhvDiSBxQO8lW5IXtXM//MGye55CCsOI2IvO9yW2yMGYEpMSyd/aj6PVh4nxba5FijY9HHFv5v
4TpPY9N6m7r+JpcRS6qZ8lCarAlB1K4ZPfYscRRaWox+Ozez4qPm+88S4tB9zdlTzQws5Kh8qWLu
UvS695NCxfNDiY4YJMK0HjvS2o1UiMi1qHR6HyXR0hKUrqMfiRzRJtKJtX4wHnPfYpKaVF9lNWqs
4eFySHCaq5pbznJWLqcmp2eZdyYr4TMYtWJNI0j6Ww9lyi0YHCw/VWqEZ0S9AWGzgLKlAyup14QH
68o86EbwrRgb79IxY7m6JPv0F4Qo2cFDzrMnhPkSlW30nLUXKvryvbUy6p/ajp4Bgjg/547FBTB/
ZztbPaIpaHZu4Vlr3rYk0LtNfiq1nLeTLZ4scChVSy6WE9a/cWVeDJ1deYSR+7733W9MZyaDOPub
IPDp1tjqbYqsbgeFkdGAb/nPBTGfKrT3E0KWNcro7r5otcMARg8AOJtQdkc4PdMI7nVAQ5aFPlLt
DpTcXMBrLXEky6ES6C53C9lueOtOd4E5sUjkJOsdrm4Vjvu8oqgabUzPMmTim+f2USGQuVje8BkQ
eHd25OSeOSMTCDDsvFLO2KeS88zPpv65MWlS3dR65diK/0Rp92BlmYs2JDixWSO9mKn+YSyN+s7l
sl0lNauzoeiczXK3n5fcjNnGy/Izj+1T7g7lzagrZtMGdcGSciJg3xMoTSb0nDYiZ/t0bem8jUkt
M4lp+b+fHavgg7QYBd7R63lCHHcbBfVjYfQmr7LrnWTaP1ipeajmWKuqNB+aXsMEYKtTZM5IhOkC
sqTboj7Nnkd/nABFUEGltH9yhotAOBJsFhWUe4iLjwZ01hNvGHRRU0eNLshdkbqqH/7jL5LUlwcS
1RhLVuHNn0cKY+p/IxeTOwzXvxmvil3dFzIl1yQKrhKn7trJXPdES/lLIbdhNc7ZpYmEqKrSR+03
VxVh7p7sCOxCbzgPhDA/4Ydr4c0E7mwW4zhp7HBDLi1rMIytDJBVvc719BgODZlyXepfOw95UeUm
5a0NWMma3DTaOZ9cbHB/vqOtBDGNZXstRfU9IUA4pmgDuW8RJ0/1uFniUDJPY/tLVtVxirFGcn8M
9pJ4gGuZK8octhlYEiCll36IXG7Y6cUwHrSKiLeZ1XYf1tn9D5JYWt6uCxNC1gDBzg10UjMahPOD
kmmOWoW2E85uBRprUFdsVWIylKrqxU7GmCEcExHNiE88MdAoOrysy6dGv3uR0GnWMjPI53LokBsv
+qxUvk+z9K1jxXmnNfIzsZkLljHnfm48oQ3sX6QCEFd0M1F0OUgYWd9lLVNhvZD2cxLr1yiE69/m
Egp41mfHf6OENYN+QIJpG0+u/xgO7JzubPk1uQxr1gmSuwoX2d6sam4+t8S/89wXQ3txzNdavDbW
MwqVVW3aKwfnvSUQVVPzmELbcN6SIrM+5caBkGABYqXdt/nBbTddU+FZ/xybh6Z7mAe9/6abYe4w
aiJGvLHuC4nLXUtPBqESzHmD1yGQzD2mTUXFNeBjjOCPIt6uvqEMRVN0RFhzYNj9qXuzYLYmA6AZ
gW1W7ioUjDl6QpYq0bySNckeNMQ8iDj91rTWE7rNLe4s7jyx+dQP3ldp2tu8gCs0FaW2TgJ5a8r2
YgISYYbPT2HFhxSvaFAo0HiOzFZsLn+jUHohm5BXd85DcnN5FE6MLd+00Osm/WPYtStP55Yf+/UT
TSXsI7bGuKNbr3hucFyAI0vwj7QMXcathlUbuXPvJ7jaQ3KKIKUaLpvNSrDBmshFsDJjG5AvPys3
NaGTMuby8pEiesjr/0eWqvlfs1RNXQpDN1iOWoZtGP81tjavq9Jrh7hiql1sesZdd+P8kLi3pKHc
r6yxZHnFg2OUPNjOPz9cPhe0JF/qHjKYGh38lentSQQVkAMtT0l0EDrWIynFw89DSXVb9LQ9/+t/
nC7+XGT8778Ghv9rXvj//m8DyP8/jBU3DRI5SFj/b2LFD1Ezlb/y6Ne/Bosv3/MTLG79Q5gw3cka
MQkcQY5MgE7/dw4WhwH3D8PR509KYXmGaZDV8u/J4uIfjsP0Ds/N/H+6Q5bpnEtNsrjp/MPWiXhx
HWmzhZKG/T9JFrdM9z9fdQSmCjTfjmWhWzUdV1+uyn+JRClHvYnQzX1HVa52hhn6+wjB1lrNaPwc
W1wf9E/chjAM5y8mK4n5xtJEuCwKgRINTMB0l0hrQtUeZb8b2x9ZJzOo6SRt5DKBCsGDQMuMd17X
4+exnoQLL73Sr8rukCVGCPm7GhirVFH1wsCUgbAm3jqNI9wRQ7IhpocNbZQyr0vsVVP3+QccU23X
ALkM2kps6zmcwTJkuVWxZMVcu9XV6EjjUJWTroLBSp4ZaBnbyfoNNWK8+Y2E61DcLUEU3DxfExc3
S7sU5IHOKDQt+w3T9uiUVvkjBFSSHWcxXMbRwV7t5BYtPUDvJLepdhG7OnG2Gdizk4Tlt+LUdh+O
L5MHlYjpiiMRS04R+H+Wgt82CE8Lo547OuzdpvGwDkaqPYMMjw66haCRnVDMEKdvN6rRy40GGOYQ
kgGwJx5erJfvd/Pijx+WHTgB2GUlC5smrOnrW9c96KC9jl3ZJnc6FNBtoEX3JcgAWLoUtuQjI1IY
O+8IcbdIdnFpAdByHO1Eep12Wv5Uzh8OpoV+SzStT1nrQgfREMFWjaZvl70k0p7xrhUuHI3WJneF
vtJqgBWuq+6WtDaiLmYX/YSgJs4msYcLpD+SnyOWhGud0fxtWeiMERmwQ1e1yP0pmxDeDNdMerc0
BpHUdCXXlGUE9UHDW44pgoc2zuVm9K0TBZqeA0uXM6XQjft2X3Ab2pruc6xl9sV0TYs7l3zvow+o
oUsD3hoDRuPlxxRed6lmWoam28WFIYO3CxP6L+l7wE48WOTLRsok9wUxNCs4kJUm+QY4tJdXUXi5
e//z27j4miDmNAzKameAd0CqhN1EjKQh9TE26DSG4gDGl4cyZozz8yNYmLI3VaxZp3igCxkr1TH3
P+Z2sdOgMQYrsjJ2uaUZXwMynWWhFA4W+31LI2rA1g+JnCEAM9Etmh8c2O1ml3INQlsy1kMUjycu
p3hjetJfFcDnb7IC/BNaf+rGQSBCGHFfxS82OoI9/bdgAZCuwnhiUpHvywIBo14TxDAlOQgRx4Cg
qizkGNIywy3TO35B44/Uq+gSiA56fmODAVheX0rerZp5UBMhqbuaWfxqFMkHak73lRkBUm8F6CEr
3bufjyzSDdwejqvG5n2DCRkUNoX/2omMl0TWOYGfFSGWDcOpLXrLduuYLOJ0OelPPVMoBC4/H3jz
pxU2kg2SIFaqBGBUnvFsFPK5M0BwYdgLb0v8htvZn8M8qnGj9NsdiPJR80cycZOtBg8R1dT8q7pp
8AqEh4nA/OCVzg0j6hOzdJ1oxdx+8NPujxdrsFxKxO1e5NQPadlij9hoiSYOYg4eL9gR4EVLMgAV
XrwfJmYay1dqRGSA2A/IophTk5UPVozl4Iiw6q+bf4eBZCiQWOFdCObkc+wnCB624T9G0Jp3djqI
S2+Ub7xE6d7zO3+2lxRfHC0yV19pWMiNQ+zCprAZkC+LXK11/oSxWdEdjMV6WeZS3/+xM6Ol9yIX
zrGqs6lZ3l1UGcV5THWJW0/2b2i777DR3ezIKK4Ljwgh0vcYEwbUm0qdizTxtrjLnXvpeu42YF/T
mUG5XTZcesnq/efZbJUXXRruD2tnqMNjD5NnmS87fX3Hszaxn/Gh4AU0KQGRacVgnOoGAYWfTiGG
6Np+Kvz0fUgSZAQzU2fMXe0KxsufVjpJkZtA2ge8hBjzkOuqebDeTS3gtSj2DjI0AWyX03ie56xl
G9SnNGm/lw1wLV3Ou+X07vOgOVg0H1afZbeuCvPnCIEhFL77DDAVbN4xwnkCnMpTRbU2hN4cTEKD
FjL58mDavrv39Df0wZ1l340Y9sO1QFEDKU/sOUCOC2QunnFzEKi4wRWy3nXLPrvEfVUlEoX7DPLq
u7xDPeZD7G0C+ymryxeZtepUDjijl8zm5acPWsw+hJGQ+hTOee6p6KujM0zIq3VUPnh5NkQJh9eW
nDWhrOJ+ufjcfDsVHMlG0HwlXfcWVGZ5sjwNnU9PBQzuiUmACKHBYML1Ug30fa+f3aQWnIwcjauk
KLJPSIVX2yqs764FmW3/zhy26oMZuZuyAdFY1ogjE8iXW+EO2m5RBJQueUq9q687FEm3VoASlXCO
3kkmJEcI+4wC+gaVPRoOiYF8RPDmtfDUnpbJHOaf8agZwcdQPhS60d2J+XUFnqFBsbDrPSgmngGC
HR5iizkgGsTibpwf5KTBURXjnqQx8TqE0S+jnKp33VJnZGp4HpkcnBKcPedkEETTDQjksQeNT32o
3yXeOKGbiMf6j26edFDvu9DMzH2TSHmXTRCHxi3j7PBNugTkIGTBZOP6RBorVAVuChPB6T1cKEhE
oPrDEh6gN2EGcH8XUZn9+k9/CCDw8eqa9d6TGq4YkOFm7audFxYZMDrO+XB+UFwiAAIRD4wjQ+/Q
t/cxwI9LPcQCf4HZ/wrtz64oZpOe/e7BhF4pbGOPZsxXRmkfH3FzkLflgI6mcA0p4NgcA4yqPiD/
QEYfkVYLXzsu5EUDotJqsEe2KdhDzHluuDzMn4qhcB+1sn7w6hyKSmC/u11xKwss5SJSzwiR1DMJ
EPfC870732eEWadOecr1+Iy9uX2y0qm9HzJk8lNURycnrPo18DgyA1ADqDl0wcytX7y3PPsEsKc5
FiY9LvUpsS6hpR+sri23yHBGVmI9YDbY5puQkdXVi5R17mX5HJhFuFnOu7AOik2YBPvlZDbm47k9
Tk13jcMsf9P0BN/HaE4PnjmicMFV6SaQNjzTeYlIprI0v/7ld7m/VkI3L5M/9RffZGkZFM2Boqne
DJOYbpGufU4Kqa/SfPtPTeSeLjAKCIKCr/hp7GvRmuWK4qZ8c42YOFbeELIXxm6Ix+qDnKBz5JbE
is+4JWTJfytHYbIBirk3/g9R59UUN9Nu0V+kKmW1bkeTAzOAMeFGhQ1WllqxJf36b2l465wbymAb
4wkdnr332io0NqZb26+GRbdtGaocUJOzoUecXC0awJNGduVJAkVQlshuVhINuwQJfj1OitNyzYEj
Id6JpNYbF+jfB+bkD16WOr9FZdPz1FOrbjUh8HcSIoGNPfgztC0cnfpetV77OY6wq5GsaXeGd2Jj
fKVLzvga+DJcs/hR0RuGg6PJgKoSvobY2tKuVoc7yITDRgGuSbiZr/iFnsTThT4OEAfVybl/lWKC
+3bi9WZB8m92N0WPndooU5zbmALPtSfUmRd+zAoPiX8syuEytk1FJ3yL9aLiIazF+A74cdkRaD86
4kA437cKbbjXrzfuLjQ1Tk59h/yW0pbTDmYJOKc2Dzke3mAhHe4LNOVd6fvjbfRr76e46M7K8zBo
rAa1NIAXhrOffNFfOhil26qd00ePHWGdj3310ndsGXXU9KcO/TPomLSAioWPsBya7x+mLgMnNzXd
Fv4Y/YUzI3lco2wGvg7zrrQffMeS284QLDxV1BGWVtD42Q2+ll+Mfdq+YVF+bmzrdxinLplvfD9W
mlZwGRh4eiCqOHTQmd5x0cqMLv2a2+5fFsvul8vetrJj7KQgPdyLMCVzsP/71fLEqlnEp/vX//9P
AJWyGyHQ/Y3+Kbax+VXlKKkRAg0N42NTsViiDtIRnBn4+y1L75miY+oyzaHEVcyD5pXwJSsZS25J
k6w4MsCgNJjHRG1CQ3VMEuJ+6qqHqPrgnLHKtHr6C5qQVHtBf6kz+xiC0maZUraP91toOpb/jBnj
wzq2OCl4rb+t03n4xV1m+GXq006HcALyFFe+a2rnO/awFKnYqFJkAeu+Srr4fP+AXzo+E/D579Of
r3Wu3CdZ8YbLDJsGL8Wj0pqD59J4MC/3yMR2scwb2ZmG8CggX9Vt78rS/YOIUrBjFEHFeV0EP8rS
MqK9n0WSIrLWWsomtmYBDCZ7jPB4htaFzgrrUs+Vfbl/GvMGo+q+Xemmb+58aXM+ibHRJaH/t4wT
7+Dyr26TJv6oDG65jeyWQ1CW7HLk61fC3sc6qo0/TPbx86nwU2ZECAdftBtyo96mD8sBsHk6X8nN
MO1+AHJt/NKQPZ6wuf8AJO+feRnkpDb2dpXE9+/0fXfr4WecG5wmzdS69QYexmbC8N/kA2h+RI40
GBqEg7F6zKhH2IfCoUcS6OlDNjqbn5PXMkkom+7nS/dpQlGEgOfczIV1lxtrC9jqUxQVH8PYffDE
gVbrkuY5tPwOxdrsAhsux/NsuM2zAI8BG5crTJZUT7ousaa0IHtGP/MDYfNjdB6um9YzfkmvN7gS
kNkbh/48gExduaNqd3WuFU9xCl9h4ghKTdSitObZdCVe425VZGm73tNOOem1rT4Sry4s6xBqpvs8
+AWbtZNV0Y3CzpxUQxTBMJ+H5oEwVKB3pvM3JHe0om2teynLkrWdLJPvT2+43nZE55iLJLBfRVj+
rmYA1b2xdCZSHsGMd5AxlsOifLO16sEGTldaFt1Y5YT5fXFoWHlirXxpgMBZhuJxTVwh6qHOUeoI
EI5mQ+j/RHGjKN9hYKEyFkHoVfQLgVil13ToxLEZw2JVzqjArTWP22jEgm+liltQG/vdsVbgw3ur
pvoDTdtFNzIybbhqacFi6Mp1QV5C0ivhDp+uCdd/7jHJQeOEXkCxgszLQDDw1qrnNjJeCEfgWeEY
vXL+edG4Rm99BZT0XKSYgp3wD8jYjYVXByNefYaii7ZfcN232yeCV06LVc60vVMaC0nOBPJq3Dy1
cYrzjTjWIDepltGXMFsrMQA8AAIUy/rYdjq875TxEsGXxMI7XcziI2Wy7KfihYH9k2h0jXwcdsqw
+VUNiXnSwpm+oRwjsOpRW+ql5w1bl9An0vz4ALhDpzvNGNmLeWROsD82xG3C99xlUynnf9wkCOj7
XRw0xvQnLOBlkNaAvZT43mVW3GY74FUM/fBAR0Nyyeu/RlIUF5181mSjapOvPbv6rNPFee5jnR5K
+eCbyH6lQNWaHLK6xoylPrNsCA3mozV6D4lrWiw5IYpavy0LxlElmTfNGmnXlUREqJUAGuom2He7
+gHsCVozoI893v18n/TSZXBuPDFW4dURuq8En7nzG21HhYPSnls7+0hI4TLYm39HImFVKYn2e1pE
CBueNOnNugj1qx9J4zpo+mfrFOrgSxetfohAQGEm16u0v4hI22U1bYpYts8+G8oZ68pxrClwVbwB
ZUk3bZHpq5jh2Mb+C0BTbNM24Ydlt6N78cFyf7XQ2k69aW4qTy9fRhc6be8/wp7wv9rqms/ayuvR
j0oAHCvQY/NZM53AJi4z4rI45CWDlIZESAryhbaP8TFPcb6l3bjm0qqvWuiRUN6fhBFjdBjwNfZy
PNgOt0sOgbCfhDoO/lLdU/mgT3JSU8kgHvOEpikBD3Y/FWh3yfxU0dK5KsIlVdEcHDRecow5nt7R
fPVxrf3KBEU4aFIRUgUJtyaG+VlPNG10YCsSeYxqtzrOVNJvfMjp/E+MeM/simOIVT6CUP/HHeNf
mo4JujPoU1NSnyAWqF7IGmTgM/O1Wp7iCCZLisQDlNNCrl1ZBtAUv5bcRKbqgbqF4yDp06R7eE8f
0o7jcPKIcNCWYEt1IjGrltFDEDMCwZxlCS6dyt41uCOCbmn/mYyzjh/6VBdyJuDIIzL3JLArPDK5
p/aNCfYj60cYdj7k2SmdqsMQNjtdeP+siMlhkhpQpwwdYMsYv0nR/TNfwrm60eVZPYmJcK9T7FIl
0lWVMe5IGfR51m+w/tFm6ZcJWMqPxJw24IzKTesx6jN1a98a9ilX3cmnWSTXSapbIad81gXmych4
I3ADypja59JMPqo4zg9+65VMnkrjtWlw/bTZ0YwqE9KCvOqRfvM880uX1BzXdJVOpHisDOG3LIun
IUlw9Gl1eZwjUuSFhn7N0I0RsscoyyqGo+ephwhsQWaRxNR8sbNcUx39CNx52nMMEsNftqh2NSrz
ShH6s1CJcSpTubFJ6O9L7yOhdG/PY2IET7CRjrhLtY9CtTy+BL7GGEuS2epMKybXO5J5eGNin69h
EsPS8eoTKDyD7PwWBYr8g13bHCqrjG9+bGfzoWrmN9peX8Is+bc8BlRgZa+TOf2rdcgwdQzFd8q7
azRp/6xCpJfSIs0gGWxdhsh8JAEomINoCcxW+Cn+A3p8c86o3mHYmR+YxmK2xJbc+raJmVCxqXci
erJvZLCdbZIA7JEdyDR/cq4ig0qOPV7b2bi5sSWCWV3IOcE4XwXVSccxbp8bueTO/N+xYT5AZl1M
9UCPDO9X1hdf6WCvwD201ALzMmhaAzFVEqjAqrpjOOAx2OOlSayL42Kl47s2X+OZ0qMOR65X+qcI
pXzVpMW/ubdF0FRMpbsahg3Nq2rTZ/3MbG3ArjGJkDl0rh0rJfe0avWbTE3/KhcV1C6TzeSVN9pk
H1IS/LtxVHgKk43OwRUTgbmB8QPksAaEpGpdbMxQfliN3XJTLZ7yFDutCVaIZYXbqRLUj1T19DYV
wyq2LcBhPkLsiCcO5GNzK3JSRHNpnwflXnsdy5rhHMzGY5/sDbKebYMxrbbHldZkX8zryfumVgbc
QiwtR668JeXwwFn3TzEPC5aeKiH/mi1nKYRh0BLtADPUgfAwA8zfEnUh1OERjdZz5t2Nv6Iq0D5P
SbaMRTzwSaRM/L7WSM79UrPMN1ZuvvDtXsu8bLDzYBDMxtHYSF2n/Vy6zPw5OQdmh/l1gh+3Trzy
D0vKZz2BPo2sak1DZR9oLChBJ4bv2a6/lceLnboFUiIpiJYYklJrVh/17J9DLm2m52dXSkUoHQXe
hhO/xo8cdY9zjtRQAPdi6PKByobdPLG/oxEzXpwYOMhd5xYJ2P1TYr67bGLMduCMapGAc1eIV8xj
1q6WL7WsnN+67L4tZmNbjOI7CwDptZKlveUx+65npjhV+KYrwz/wJnlxjbqispm6GYyxbcBEVgQh
+lbmFuGxroqt1UubZYKmIKd0IKoOLVFFwI7Q6UCHQ+H3jIwaEdP5EvVigzW/Xcf4i/eAAQSjnA0x
kZfQtY5dMwtwjiEx53Z4jyvJKTei+8NUDY3U3a+6Hq8+BsltHebTeuqzD5amL+FF4Evc7KmtxmYz
wwWoE5Cc3rhtJkytRtLPL23U7fBpPCoMp+ecDNmaRFSF8R6MXhHEqbGqOkX2XlC76wgsbOwZTDB7
mRy0JebpV8NTEn9DceHmAHOZXopN0hRQ9cT7sPjZoeBWy7KMXUcSugeTSwTXjQ9zo+mHkq1/6IYc
ho95BX/pH0RibkUT95B+fUqIyw4MmpzUlp8qpJSKbLnmtngRse7HdPwloZ69KOuG46w/ltIp97HR
IqCl8FXiMQ08Yh2Ta9kftluMqySy/pKZonU40zEKbEMFP9Ru03BToCmSDqQXuy/qD5eDJ35kla69
hP+ydHS1ckSrbeU44mA3QOb21SEhPMzlhKG3rUNtLMrrhFgVFMMC+POrfoPOy7wI99lyg3CqOl61
ocAu039nHk28FbW7m6F3zvHExuuSegiSTGLEq89jkR/IjFC1M0QXahz+WCkDzDzqikdgS8fYafAx
mBPvo2LYuy1jGdQTeYFwa/PeU+/z3OVkWknDRfZUgfuOPqnPZCmhQC402vw8GNZKd/KYJbSADNh4
TPDAVhwxdsGMafz3sQqHK8/m2W/qwGc9RDFzdmIuavjZUJnbqiCWn/mHCexFEFY3qL35dtCrq+WM
NeVH+hqrLSw94U9B3lfbqEy/RNrWt2SUW5lNglFB07Cj0ls9OVNM+U5Esbz4a0Y6QfCSERs1Vcht
AGhGrXvUYsEss3CrIG2xeoSQKvl7zrgyHY3f8DBVSsUQolPT23JWKlp8rZrqJNfE+lYSAzpB2+lW
swmLW3eMwOW5pJfb3/gmQzkppjXnVPsAwZggNFjQiJivOzfw+Omjm4DNF4n1oNtIWNrozJwOBp03
V/puzcTvs453LFfEwor8leBOSYmf3hxtk1DCVKRHMyYLLhYjk9OAi5pNPd3RXYlC6L42uvUvT6Mg
a+zbkFegf8L0IU40NHTmE5KsdTcQQ3Wd+jkNOSrq+XwwGvmqcUAiCoEV7+AalBxM8AvNdmAtFHGM
D7j9ArzVbpIiTI56Y2+otJzO6MgMbcbQxH8+jGdlatQXLhvj7FjsuXzA9AsEz4/2BHuqQ6UVr/cv
4763D9k8wKHwrZsFVWoLY5o7CFDb2/1rldi5Ek7qKiZ9t9F0GucSH2K4PgHVWjrf0fo5r8wx91Y+
k3qcgZaGz661eXW5f5iz/l2HGL/TI1PuKlHzAgb+91S4dnt065Lw+vKpB2fqZiFxVYm6zfThvroz
zGfmF0ywQPNz6vIG+tBid0VnHoJ6maA+F0tMOeuP5CS8dSEH5nQaKw7JSP5YpYoTEXqE1pjCwBPk
cmCYEjruXIZgFY2c69diuZdOavCp2PYphAniolAyOzAE81zhg1rE7KYaQigN0ebn2/kdroIM/jJJ
qXF4JbHbQRsJBrjI+BoEDtaMJLivWQSTlYguRgSSAxYl23T4XSwKNEVV5c225w8Qeh5UAmiE6H/O
9u6YZtytcemxFO7vAjCuHb2XKnnKCn84Qe2k8GhJqDHefHQhytCoRBBNzPRodR5l8xd7SKcbaax3
uZhufdgjT2b4vdgz3A7up1y8zhEJwtQ1tuzpIdUTsn5vpung4KnbRfFd+OkpIUeT2o+TGd04VG9i
Qya0vmj+CULWapDc1+4f4l6coir6sTFGphsddcuDAj51b5EeFX+UDd0lN+0XsKgbOYpw8XCskrG0
Dz9jU+zRbFdttOHw7F3S5YPQhvxUR3Jfj9Ij1Koj8eJcedYWr4ZKwv2g9c15WhQw2BBEKJe2epXU
6/ur8P4tzDzSt8bAHSjiBfmgqqjn2RNjoHCJbxyftLwTOs5JF4v5c3KECkLOLOHW9GvjWC0x8/uH
n6I4plf5uq2J9O/wjTDSMRv3PFo4IoDnQSwxsDIwdUFAr7K03N9bk4jWhwRZTJfbpGTlW7wF0wRS
XnP7L4vu561gPNGVFA/mS9iM8Ir9kIw7ukZYxGNn5CrRTpC7Pemv79/x/kFj4rmWYcNBq4b5hGhI
P4+vFXRTlyRQJgDQpnOxO8pfKVYAri5Fvo6F0TynpAyDn+/eUbVEzt3YVlloPAOkZTagezM9uZLX
kStJkt5/Xl8Pocbcp0u5Dbb0/rjry+PeEhm05iCm3qLSW87miy9kZu7oevp4LD1MJFx02LrycKsm
EhKyJT5he+Uyms74f5tUlcTOPpkm9QwT7Sh9VV9DH0YmhCt7200l4cZ2KOihUeqvn6JyT7rLuzVq
/ZM9MhPuRT0c6yb/G/WN3DtLPgxfP+PienK3pdM2j30Y7UNcnRfKTS2CBssDm2O6DWLu/Sepu2/3
d0PW0czZoaYH98ZAiyjDT3egjMdp25NDXmlYvi8ZMbPlX7G5UV+II1BUm50Xv96ZSw3286F5+lkt
O12nAApHulx85fcPkUmyvTLSkzbN/GaWcVSJaIYa+wgMK7Ssy8+v0ojol5dv7s/B/eVyfyIqPBMB
nVjgtfSMe1zNYI6YAS9Hl8mUPwhC1eWSi1gmtZ3jzOzHRmdem7j459bSfhDLh6HmEOWKFC6QsB41
x1f7ws36E+oY023TehXK7laj1duXorW/Td0ZdygEyb6HiYygl4En8HGm2haDpTlxtd295Azo+1kQ
L34e2qU8M61cfA/k5XPIJC3OmZ8iR6Z5TNSPKdeXPm/da94xCOxQdHiM9HXcAYY2JK0KJQhJVqry
s/REy12y4SDFrJd6jinbYm2rjkLTyMkvg1uOo+dOodHcl10udNnx5zdEM35nWlzsnCLq1vfg4QQ+
iRSrfWvZaGCwPA7DTLPCOBPNCkHmENvrz9JwrRVuG31vFKUJy9ln9OIVIOwGXr4SuxtVakl8uIc7
+0X+T0pA961Da1PXyp1mJ+IF28UT9ojir5yrzc8iB7XuTRk21zBLh0B6109+NpPWrqOjQcFdMNim
zVbT45il7JikBBTrNHyO27DbK4MCRhypFS3p3LA73PgctpbJ8z0RMDqSyITtxo/VoXb1/qJNRGj9
Opmudx/a3Qslh9Feg0sAuINbzI0Rc+4mAunppEwzlmfUyO/IGrXXn7e8GGlSTNMvFVXTh+6W6G4h
15Qflcc3wYHdXU0/0U3LumXxAPzHPKR5pr2ady3IjcsvzZNbx9Pzp3tl3vJZpDiap4OD9WYJHobU
4cYuGHNDB1DcduPFcamRyctSnDAnrgd7MF+U613vuyU2lp/OVlmk4w4WCqrMMk2/75hq+RUdLnqQ
aWa3gqpNKGm0zA/QSptZEFi6HwiUxUnvvkTc3zCGwnUktLpf5Xpsc8Bnd7l/gLRTrIeebcNNBhIv
tS53sxEbL6NZPEWZHP7CR3mKRiZx5gyKk2KJ3ugA2HRApu7ff/YLjTtnTKqzVdkutCsyMMuZbFqY
ZF3mkpE31R+bLpaaXvmAMLRz6Bu7+a08AloZYuEy2zeb9OYu+XqLYPMcNsYz48uf/zINE2pv9tPn
z1pmONOBzZLw/H0pyPtu3xNoSO1wYTLL/L1KKJOcevWXa/PWsvvx5e4qGjedkEdqh4q/YNyWDZeh
Ec/IMB1YyvyDal0ix1X4z4jy7rfjafK9KBCdnWbCejhwCxA+jYIEqGAXaw4ezk7jAO+34CfBck9H
w+JyPOJz/pVYatdxcd4ANAI87537roQokDfPmmlgV5t0Hq5kYO0F+RXv1HxJ2ZRSLd56ndUciQZw
5R65srH4swA76pnkZr295++TESsRLOaDUVgi6GPLP3a2gi+b4Yipo1nbRJaDi5JijWumyLZVRThv
Ra3ruxZuYwe28CeMqGDEOZG2GRMCaQMxXjYQkcq9GDLvubHSP63W1PRKUN09Ar9XS/+bo+RnlrjW
2TKGZ1qV0IiX9Eg2wanGDthsC617q7tc7Un1SZSpt0KRMqN4JduXy6dge54npi+X+8+Que5bNrk0
6Qn3/S5024aQF4vWr/NQJZ+VbU9vel9CTUrDz7tS53JGXw9ScItgjnRTjfIw/DBkSGqvfigFtAq0
CvSGyHAeSCcvOqdgZr4yPJwQTuX856EjcwYqsTL3WjH9uWe/el5JB8tSrJOkSCHLwHXvdH87O67i
+en/uFo07zXg/wfCPmIjLUjFEqpLvA6jqdrcjwSJyCECE8QNujpuMYZIiqv8h5/FMh5vg8p/MZFg
iracUqtyblHvEfeEoulULQSE8A8/tXGc2ni43h2PaWrjckLp2aVMrC5+CpEOT+y40eCcXN3K/msw
+XhlZmIfGiU09n7/2GuudUhM/TcAhyeDGOKXVkQvMnTz30VZ9ltP5PlKN7z8bJn+Xk9L+d8pyDa7
5qZPr/DukjcHnchYPIEmrO2Vmkzq6exlAKbs7V32ZjXx155XSEK4hoaZIn/4wUksq1SyPI58+yO1
fOHaqPKbSx/Q0e5C1vxkeonnYv68Vwv0mm6vJkwOW4aP5ZPbE9KadUAOMgdtysFeKKbxRlNaL4AC
0cyBvQEtTJ7tkKpAKCLRjlnkfEqFSyGa58lbo97vVw3Mz/2tNG39JqK5WMVLPhV+HfWVmv5X3a12
flHtuikSFzpXvQtMZu9SexwkwWXTs9T30Hu8Pt/047VsuAtDROAuUDM67IvFF0nHy6oVxpXuvcCb
wn+UNuBq0IR5g4aBIwH4TVN1KCNYb0KddFTsxeRnDHPP9ZqZsN8/Wotc5aHRt43W470cvpHZNb0u
qaWXXEVCR99o9cGKvPzmRE+u4TOYRdsBF34z3H5+HvOts1R5WPSsV57mXducpRUTzVYxsNsULaVL
EeOXNIEg004ZqgxSprIdLtmo5Vg98wRmYp2sqVD9xOIwrkYfXEaRQ6NHEoXbRfW7z/3rMPnKZJ6V
XcpEXznu+Mb5Q4fs4l94pVm7yOuAD0IJonQVHtLoVnsIjfXRj295kurBKBZeMI0LXeTS0GOb323f
/Kur3t/paXiOwB9oOO1oL8JXhHLwx5213TAQ/EvbgRltLN57jq8H+CYnE5RviV8U2H8m96U1bOLI
YyJJs0XQyR6MnIvPA+FsnYTJc53HR07P18kzjwNeRH1ORgZ6ny31KUes0zsDFvsu1HMMyUyeV0ZW
nHOOZpj/vu2wFjjkZzeofQnJa8P/7VsYJuRuw7h1/vTgKe7+jq1RUJH4kPzxytn1pX22TXM88Fy9
144RruyhSQ9EWw/94GhPC6MJf/Zr4aTa2ZHG3i+76Ir1GXLFHKDpHLyw/yxGRu2DaxA3qFVzaHDb
M+oWyzLNFETO31HeTIFukvNjXLVHe2nWTc3sWsbJdsp045B7wCkL65kk22ICK/OWsDqVrw29yfuU
GolVmDJ/GIzsoVKK6oZF05dYt5Slb3F7ciogprAdPc3e4CPKoX9BwKCLN3J4F0zKXJO5BXmBwWRg
XnMa+vFzrvUgqal/YD5A6I9X90oX06lpDHuTCp7gVDL2Yx1l2oijOeVxX1jpNGdZ8jbMTc5TQxhC
X160Mw9RDIzRTGsa6P1nt7SpFOy1DbciPEvx/NHRLDYqYMkGViRTc+k8kfvRq2+TvmOONRF8lx1C
Y5TjxfRRMR64c8R7+rSoubJfFOGHoGj5tyrR4FQGMQEbxL28SbgPjHv6D0wrRP0JJZCHcta65ooD
NUtHFZADAwskExQ0u3jkmg6k3cQumJXTJvYZSat8m5GqxgaG931OnN/JJD+TcHErILN2bfuVR+4Z
oSLEeU7Bmd4Bkkjy4uYDWhzT6C1j7BZgk/+HI/qxKxEOo4gAM8LtjS2etadM/9RO/XaaB/c95Xdi
AZaTJJq/MctkOvXtI2UMXetOe0l3VWo5u2lwcRGH6EaqfxlmvYZwWm6NmfXOr2lka4hg0F/hfCtO
TARi8ifHc6Kd8sw6oPbqtXPslz6teZct20ZWLGxqt97jMg3ymrtbT41bbfUAOWcL27Pjfoq0XjPe
QW0x1MqwWljvKnJ3Q/WpmnkHmoFBYy2MFcwrm1rRacM7INuHxrTm+Zfk8pgEM8SAQrWLIvKvpbHr
mkY7TpXzPc/z1qzQlVl05hi0gT1P4COdxNpUuBOQyPNfPrPBDbHe3yAYK6glw8lzctChmv3bBvaF
cQ98Y1/qvB9sb4dx7CHrIEtoTjjSVoeRvtGd9f0z7NjXukZhN6sWn1RmI2CazNydfs9R41BO7aeu
o/WVc8hh2iLXAmPK+jW3v1yKOulbgYGFDLw4ayEozO5hdImSNnmQ/VFRd6E7FOYZfDdfkQIe9PL4
2OVzckPGfpZxyJmqjs8cZxqA0OEfHWpuavhNMCnqjrE1EFnvGE42wj5bJTdoYRfjRrnm76XKrp9H
GuxcihQdWONRfNXa7ANpmhd7oep1o41bv8g/ML6ydLZxTdlH/5zMDeQv07/ZjfEtmyiDQ5TceH1D
QJDVWwy5wMKqdRQeskLJ7e6dPGVQJ8U/XjtT0DXMGVPSM07fj+u5zI+8X28VXNztXF+rvB3IO1sj
FHV60BwK2zQJR1ZoSFBIWXzRPs8NJFL2A/cgeu1sg3Fd0REyBGKMwGUwy5uqheVgFu/8tyiSBLYf
VH75PIV6hQnOCVoF265IqUZjeE/5UPkbi6YHXoe3pZlGW7fW5nWZdt6mjE8D36ftMXDCCLSG7GmU
JNktk0FOa5ZbGULWwPJDpiFE3eoeUtyzK1AfFhw/6vFqy9nLQoO4Gw8uQJmQ0Gcsl0sxBCDeSC84
EQAYVdFTzr7EHqnP64olwjXLoKpbxcRr1gKPobo3YpDwGddhAusDqs9k2WrrwsfAh5D5SGvk5zjo
nxbcE4qGztAj6KPFcnzwfO3Y6ZD6/G6jUfuzqg1ECK3F7kqNGLW6RQfovEpwxk3vKIO0p9XFrh3Y
hUWylWM9nBqhUEn/UQxFJspA+k8HgRNd0AQ9ZkcumW2QJfOXJ6Ps2lYNWykxZmNK6lPnJyTowocK
Ambm1BmCunjQzX2nUw+hqHGZbLWBwVjgBTOf28GjCWLGAMW1MrXwkZSRoP1waeNV2MetBqVDVNx3
LBChnsA3ImeOQvZtBp+36egnRsWJeb10RBpCTVtxVrV4mfSLLwvqAR7Rduv1TGmMW5yVHTEfHSRU
cyjtsTy0avhrQ1rf2fbGLswtZJLvTJjJArulCX6wHjweolIMqxmCASAqDLZlUqqg6dID1wCNw5MJ
su1pio1foa5eu4J0oM47eG3jV1h1ij9B/5Sw01+l1apDQWVU1pvP6D3Gum05D+JDW7mqxw4EABxe
7BthuK+iiTsA11A+KE6An4Z/EDvgFLQhuJf5NTcqbsiL16uw0HQMT+yKPjx2tMBstWTmWG/xQqfb
dyiOHb6Mro/Bm6Ulb0afYU/UzMnaNI3Pyil+NyWe9QmTV5P6O+EAJSl6zMg+GFm9Ak2Libq1pgPe
5nhLebk7OnueZwwkMjzjFQaSGhm3uRXoWAnEcdCHXyEhLRygL5lrsUi35wpyXmBVNH52OItWbm3Q
77H4u8vfbYjfLM1eo8a+Coj3a6boe9dyXrSJcROpuI8BHmtLTwhB6EcvpjlcOjLo+3g95JQDwlAa
2If5MQQ0uFFoyZ72tg2UHizbHJ/iVP9kYW+YAr34lk84YFRPbsU9kFcNjat0ZnNc44ZmAIV6QkbJ
Ju3RGEPk5PDR84Aq0LZk1F2xgbiG4jO+tG4b3YRrwcPfd6MTU7EaBbllikBPBL4eVP/tBNU/bauv
3jwrahmYu/LbSQ2fpBxyiuRn7UIYTrAi0bRtQsfWwfi2prktYEVv6nT89MwKcVC4/C2qZt0qu/rT
e05wnHaeFse7ngQFtsCdl9QfrHaooprKj02mf6Bc9OuqMYCRw6MIATZuK2oH6dV7KQjCCmfoznnP
isZk1wbPwr9BL1EYiMJ9zAf/PKJRm7r9bulSUMAyo1/RsuJguWdRosqs8Vt3lRCWl1V7CQX+DFdT
n2YRnxhJG5CKhViMoBuLPMuBQOPVirTpmE3Do9JRV/FXcxRlvLEKl6WosLV6U6PC6/VN5vCinIzy
BZUMSBe0CgGfMWk55e44GZ4eVJpN+Qydxg2KL5vSHKfZevSqL03wfJe5026ziKFz1rrHYujhxtvZ
CEmITmlLVp82hfc8bCiJkbSeRj3+G4Y2PZ1ZN+8TqEeMfg7SxlI3OwnPKXHbhcKCNjdUH75R90RU
MifQa2dB3JO5tUkZ2gXEOzNqKCynTMBefNGz9lBypdlPNe5P83WUIy9tRVUqJAeuZNa0zgtqppIk
RDf193E4QGSpXyl6Nzbe4G37yOZMvcx4UO5u1iROttH72F+sK5yRdOsOEyZU79/oDzXuIVarWdFW
H5PsWqUUbQ70RADOqDlr+XCnTCdVe/+xrQnkV/zNKrV4gxSrPh/BPFq4mswogfeP3BnB4D3YXNh8
+gpO2vJBcU7qOKlS85p80TaGXGmMzbrV3RN2EUg5/sSaXWCzxzaDHTBVOxfnQhAXIa4iAVgIUaOb
loomVj7KwKjYxfCRgMyv/JyDSL/OGc9hGjpwX4NqgGTc9jZM2fmodNEcfLNnSWR3AFR+/h93Z7Ld
OJpe21fx8hy1APxoB/aABAg2ovouYoIVLfq+x9PfDSpdJTF1g7aHHpQypMoMCCD+7vvO2SfMhx+K
HS+Tzj5uc2WVzXTKsUdeWZj8DM4C5A6oJIlAsham5PqVFuBrtH+Po+0OIyMVOiG8dPEkC0DMZNk9
6lPx6DeaR4lxmzZ4KAm7mfNgV3UQegc9RqwyDxuJ7r9ACREN/k1gEMBWB19nTsxdmR2rkH8hAqI0
iArlkv/KQgB1piRXNJTKvVJAZjb8/nYCiQBHBzAotgeX99mjdJU6hWoZ2/q544xjEV1Ea8j3nTTv
Ea8iS3ZzX2E2os5J25eYmQYkeNzR7FfnyViJ0nfVRUDv58RphdKDqeAjnsYwdkfpVuKMuSSAyHuj
ZWfdNiRlqzovu6GwnzW/KRzPVpjSjUPX7S1BcEAeG6+1rVB6rLBmo1KgO7MSILE3k8AKz8khcOOc
mTCI0l1m0J1QrRYsYPtkZuZS3xvqTS/6V79sX82IbAZsKUQr9T7dpW+9anQow2iYmetqoi8YTyoz
eI/ru6Q2ucn7DkGIplswIdFSqw0Nf+u3ysaBCC8tOyxz8WHMQraY5UO4HM5bjOiVGsy3ihhTCJfS
Vp06+dAhYn37Uo7qAcERsopMVQms/OY3eDs5PR5yYyCNFyO9C1+X/JPZuMXr8T0QhrVOg/qmHgh4
IY/VcENWgAS2Xl9Tt1Ose/Ikj5Rbw53eBomjpBoOXQtE0gSG9Miexs2Ji2eV7PvEJv2TTUwBK2ll
hv6G4OlsJYUUGNOxZ/tZW2wRGjRdddNQ7Wx+2AlagYry3qpR+y3tnx/9speupfLVt0vpEJkFRlUS
kZilxFrV85Z+DekCFTVP+p1rpWk6ylNkZ7cksVHpnI+9RStXcCrVi+Y58skzssVDPGl3JFo/mQTL
rzJICWai6pt5Gp/6JX+5b+XJ0fSsAU+SrpXW6HBfhL9EHmWE0KIcRa1wR6sKPmRhUyc1xZHGCzEj
w8wl8u6x8QM3JWfuJrfH70mfmp5VwKwtqv4HfVFiW/JN10Wyqyk6NQQF1CO4hl2AYwmsylztwugn
sYVkNkQyRKTCBI6/TVgZ3KJBVyOkJDmGQAknShvEdN9FYJwcWSM6zKgfm7aybmwxsgpxooHS5+Ls
vIfHRrynvYHzvk6mlhoh44ySAKLxVgWN6Qe8m4wKbP8RSoMIyaOicV4uH5Oxpt+aEgjT0i+0zRGO
vDEGNykqSrZwNSbcJP3VqXPjFXE8g6HqN0arXdll9FCXI+mIpfIIIzRvhzspvqZZXrFRre7tJH2K
m9sSM+Vt2fGZ8pa4kpInr7pEaUkz2V0D9Q/tKSIRPagRBaYVjC3mFpZuAmf1YiS4eHiRpmbe6FnK
Z4DtiQ7PjFA9F24U6gQMT8ZvPXxoo6MsZb80VXcQpVb4KCydul79NAepvIxSluCYhBA2gxt222TX
NtYrlmxWFKShYHw3nTLU+1gGtk1w0NQqHUqj/JuYyeIlKr07lmrhNYh9VoEJCMOfuzvOKVFlzGgK
+GuIUxiIHc5/zykO7jiyrtS+eAV9gQA1kFAJ8i/PFEPtTtvabYFrbgiU55KD68YHY7lutWJXZ/5X
ScwM0ITaJRGduf/QE/65H8D0rUCp6dO0HcPQWBsV86Xd3fs+EVG1TqynElfVhhUBd9KvyCBKVcGI
LfE7AfVQ3U5D7tXjtR/CkXiZXbqfSuM2KtNnU+jVNrHzr2kXzjB38HsmQdS5kJmYsPqD3HF6oDz/
PQoBt9WQCQCRw9mjFTdlFU5X5ju3gLeFZCT5OZNRuM4HnLtqx3igI1rf4wMlFyOKwaNBvcqKEf+d
PP42Ikk5JpbWbyTfCmjTFBr7HY5wZKHZjp7MylZJ7G8jvTm2JlRUZXC26RRh9VVr+Sbd+0Vv3vUj
iIMUFVDcUYHsxl9SqezDgdOVLDWdE5hforH70YivC/ixh5Y0ZpT5WUS9obS/tHaJueJpUKxpP7b4
zjP7ZmRhBCSpIVx4jglTNlplO9J8U1i/zHm6nnPxLYVi0s4VwaU0uSwhvGzEY1eM9i14miOt0JWB
5LezE47KM9WBKUOVSOxgTUEIMSQ49geFOIRbtIdLwRepR5kLJ4pk/bB0p2lihzelah18XfvN+1g9
hkVLJjN5UA7hLEfaqoU9OKGpf6v15Jmw03qYR5eAY1Jt4tRN+W0wNXT5tlywoKUBSq6pqB3KNWdK
Hu0zhzcFq3W9qip0wFqDMI7cLQzho3bbqniFVCH2Rp7Pu26E1K9j97NKQA09f5HpVZ38OI/pPXNw
hVPHCDe2CEhM7KffRHDfqMTBeTUtcEllrg2XCJ2hkQw3JjOOSTy46jS0wJm/LOhz7/Wo8Sv2skpX
LCDJFu1cEO61Xrri8OuphrogbqVtUc36uowCkIu62XrhxO2wqSV4nD1Mastupo5u46vmE14AHxGl
E/o4rTv+D59Ru4hBr1Xcc5vgNpRse6eW5EZMaRFvqnrexWNj4WNZUWr63jScgi36WavaF2SrFawt
mclL0aubSsPuV0Ps1idrTRAVKXuklWzlIJ6gok2EF0X+RLmGj1Oq0hckmx7HF4mYdHStGtjYVSAN
Ba2k0CEyXFvZovVkiRqjNJV3UW4f05C9RJc+yRP33c8PVdx72ryRsNGtRTY+qROAMAzpWPmh0Qwh
FYXe4E1EvIshp3tBxb8ol6uvEa0PvJ+mttON6qGSHmEzvEqa/wwaAieIzjxYJA9pVSlMqQE1E+Cn
dN4jeACzQRRKdUcQ37ccXDVEGetaFYRI5fGcOjnpDWucbZjZKwJ1zUp4UNW/9TwrySTRhCZYmPuu
UoXXVpuj0PXnr+auHKybMq0H3FIMZqsIKGoZmjeItFlLqgWIEwRcxUYKEH7/rQvambV3wFIjimI9
iPApSKavAyJj3lF+0nIUayTrd/urzjjbj8J+pQ/6BZd0Jtj757PxFY2waxFjs6pZbbd5ci2Rj4ZD
mmNCVP00bKgvelE+YqZ9phtE6YKSLS/luOYw4/nNpHFus/jkSuQSJ3so7NyrPLa13ckxyjIkUQ3r
xnCbxOZzQ6mAMqAfJ9slUUhpzeYQEC61f0MSSazBWREmboZbGGcGRN3q9IVUnbWNrW3LksDpfJgM
Uj466Zny+ZFZPr5DFsfJAMU4WhIZuzABBSfKgghtfT/hQ5A4NT7oesxyMSbXQhc6i8Ygwz0lsB7y
dUL5je3FEgu+a/uK2IVFr3H6VqMhRF0kkR6CWF91hPARUC+RaVPI46HJNOI3dDVgzuZVqtF77+hI
MvRQlWei1L4Ws+gccldBO5ZD4MU+trxZbe7nlrncyEtKSJavOjqOcCovJnpLX4uXJtMmr7vpbmyi
78jqotsubmvCfIlsH32Zjr0FXbSe9hZIh5u31rFWxtc+e6hDJFhW4nmYvnZqe92InAACW7kPNdwm
y7xVnZrVrc4ViTtBy1NPOBuX9nMQ9c9gmZB5z+GNCLGpMB8RKNrJ8GCCahXl+qZBx1el/fS10Epi
XqKYPnxE/hkBtHwrkt/U9rLH096UaD0ViFVocZTQ+6085bFjZLOGIJCykZH9IME4ychqDn07P1bE
ge6Wh8TbXe9OgKRwr8RZspoWe/lC9mX9w21/YvwW85U5NhR7s+gLjtVhT8sJwXAy3/iWP32Fcds6
xvBbNzL9SkeFugu7MdvBBzePpqnhdGyoVKkVmtbZipmTAL1DFzx1gtnPyo4haAYpoR3dVIsBq485
2c6SX9xPPYOiRoj2LZXZD2qxNd3Owb5fOu0Uy/U+7o4KAUrAjZGbEo5DEa9E/Pr2d0ucJqklXkWK
+rXrJ+PWlnuDiGpY66QGNO478NttkU5Bkf8bNMzbIsrbBhKb8e//Bvxw+fHu53/8+xtJTdcIsDY0
WVVMA3Bc+Y6kVhFSMajC/qXYGjPkZOyLUKFtm+uHIdagpc7plxhYV6mG4jFGsuMuiQTARQK2JW+q
m5PaKMMLj/VwvAI1yKGxEfEOBH54x0hfTZBSHMu/w+8wEPadmwA0SfO9cCOA585uxLBsVRi6rRiy
aYGY+3AjltGzOBczWrnKAEhQy56aVfdhCz0fZJ1LCavaLXJ9uQgeraoLFgzYb/IVIowzQF/YEHLI
RPCQ62yPfXLriVBNWdYM9UaKFjh5IL2BB9+ge588e1M7/5UNUxO6bMm2htbAlBfK3btnP2BnDsIq
yv9CB2uZRtRoleVek1LPT7AAfalbdWdNksBRnoBkn5XkWAwNddK5VPHYUq7xCqMkloNd+D4wqXfk
uvLQmPE+WyQxSP5QQ1rqwV7U16cvZRk6hh9UTmb5/p6lr7/GNUBVVLEoBZnUBGBL1ORfE4JnmclD
KM8qEewgnE+qKi2m9yLboIZajdCB5cvpT0YrvgogF7B3NIpOoMOOlKK7ddMWowevVLnK2TjP1Kdv
6ajiirBMzQv0Gf2CZlqveTfwJym8qUypflnmIEJGioe2kQ4nCnBvxJiK5NSmUgEZOAnJPRtH9rJl
iR4MjS0jUX2mqi0dTpDo3lDb24JtUCJEfWHM2H8bM5ZpCV42TfAPDdzhx8+NHWNI1UuCKcISHxXV
ri1nIn9aoz5G5XSD0WKlhpKReapURmRFccQpZZpsJ4AcmAj9IbB86tngPzHblt6wUJtanRBb5LLj
7vRtZ5S4A8sF5iC391WXJjsplDDGUA+9ryIlWcemanmaVbM0aMrg9jZ136rBXleN4UNTzw/GZCYk
GOgoW2fOr4tEkzi4ckdOWuVEdq5fGQDbKQYGN6fpejLH3jGIhyR2re9XdCqjg65pxHX5sPRHq8kO
iDK2SSqbzxbkvG1tpSjGsx5fUJiSXYzOiygRzjvh2/d6Jch07egIYHt7ADVNOnJvvYyZfXfSoZ6+
IDS+A7+GakfzTdfP2Gr6U9g9FRJad2HI41NbK+CFBcf2kQwUTVOpyUx+gkE6p9mR4Ka4CuJZd8Jc
L7/SzXHK3NZ/WItKr+9gkBk9NrTeIMu2wJmOaSK1j3OUf2dLnWz/+lkRGMc/T0jG3yYkeyFh6rZl
sZWG1no2uqXQ4ECkAKnBm2pvGjTWEBmNZiPpVHl7LZS37YxoJzBlygxDYx9tkXQPYmIymnjDoDEr
FojGvsR9ayH4MyPFUSTx1HdRe9dJU3gz668m1sj7KqYoF/gRu6+aY0+s3MlNS0iJJqW/ief4Ddj9
iDJTOugdR9mxpiNSzoO0K2NBdkmIxvoEY5kblJyDIrw46lN3CNLpxsJKRLpb8XD6UnQdyBDUT49q
yZ5lGkcLFSlBDwJ0mdsuc8EoanRTc5ztBl35FaURcdpFiEK7aF8CAH8wGIhSz2M5fUaOO60heWre
nx+8pp5PqzbTvy3rwrZZ0nj2H4enEFOn46wi/84ida82ypJ016zItqZw5Wz4GsvJDEsvJMiDeKcr
v/RBaOTNtxqo+XUto+iKEdgh4Cpo26C1oMZpBsdGN2+DJB7v45g4ZC3jXKvVmD0XaiCTq7k3/fHL
SXx9+uJ3FNUjJfhuTSquIaO31SdIQBsa8PJabrpxTWYwJ5cuq1EjITYbtGG+IhgF0ZVJPSYkBUfI
mfPnZ6OIZW56v94jNuJV1FkoVV3WVFn++HCgOc6pTQgv9ONe806Aymrx9KC6I+O2bCx6AuZwKPSO
wrRWtPm3pNd+BEX4tdd16NxAAfDStzCqstl2RIvajaE/enUtd4eRDKT9DD5xW7ZIxpVWuxsMouuK
ugquwkpk1NAXPWxnFfRFvpx+YjJOD3oGT+j07RTF9Y1U+PJ3skWdIYnLTaOVw1U0Ksre0iPFE5Pe
LKsPlXQFW6xlGDYm+3bXhWH+oxmMe600r5lz58MJItjLJjNTbMPRq4Z5a/s98FUJll5C8B7VjT1t
hPJ7pFGqCKmDPONlLVaRPN8Qaudfab39+OZkkFCdddgGQAkoiKBsbOVg1PJkcgaKlHs5r/IH2VC+
E9YYfp/hrkTT6NHymV4ptueuaBRjS5fGSRuT3lkoD6pLnnS+Bv5MWqQ8gcgbG6jQbYXlMIVLRWNH
sq7f5tioQI9XkbN2Y6P1W4xVA5qe9VQBzDjR1U4DeGi65sCWdwFvjLdUmhtyrUiRPn1LftR4S6v9
TljZ1UmrKRbBJsF/UN6OIi9tnqCG0Siy2xvgmhMpCVbxbOsKvRhYi3hBOZkZjeSeDg5NRRhIKk2A
i1Knj0eeqApcu2WifokpSzooy3wP3iEvfxfLjUcH5RRJM39J0/HGEIP2G2rSWmGWurCvUuTzGQAW
L1x11dJ52zXDtpaN17uNVQN+sfSrBBCMGYaeNAXyFtoSZ8qQkFG2Bk8WpliDuhL1bHI5c1k8MYE1
EKvXb5vwkhBmnwbTQyaiAR2OTixsN/pXwhxedCOggwjnTDmcMJjEW/yiSqCA5m32aqY0T1Iut/sR
Jx44v2AXk43tKkkhIKYM2aZAr0uLJHrF3heCM1M7Ik+n7KgOFk0irciOUedTzJ9p+tiTHe6aMA/o
9FiZK7EJf+ZwbTtgtZxRToZjn4qWwo9t3NFcRzLGtMFWQb2yqmH19rbOvT87OiJp5/SipDoIVvww
eBNy2FtJqVDe7xV5veyEBYy6mwi0+TpJq2GjLN+efmbR3NxKVQTHFNdPUMUAj3VjdjsSKNF7a9+B
SLuUZMg0Gcl5pb0aIMsZlelQGWTV5FY47KeY2ofeGtpjLeprphpQsZ35FcHV79yPyztZ4uheJOjd
TyReCcoDkg16PcZ8e4qYO8XRIfD9CYE0Opy+C8ouurB8KNoyBX6cIjWTtVmTbZO9qqGfbe/IilMy
s1I4BcQJ8VFqlToxV3seAXmSaTYFP4HWYHDuzIBQptall97g1VarO9VQbkaVaMduummB+N2UMhj9
OQRCQpOW0nNgCC8p0Gm0sBeAQQMhoaGLOFKHzkrHYg5dM5XVQxvH62qWsQeaZg9FJorYadKsiNVG
v+11s3si6nfVLEQ+AgH0YzswaQnUQXH+WNKavTdH5W0+bcOxvX07LdS2tA5I/l5xEtH2XSXCB0NB
+jnm9V4Z2r5dGVGcXeVfzDYMj6cvJw6n3rJLYkKWqZrhZSAPJcy78mWipr7JTGYgbUkmSlrj0bCx
g4UavL4eYcZKigyyVQcazieTEL9X6ejEdLonpfzpyxDoJlugRLz9LFDGBKk80jsdft2erk3qyJWw
jw2SVVQ6VrKnChGuTmYCO21QVtU9HB6dnuuCATZbfOZT3pvXUjTRLwIfRj/27q08oUz9MZO+jZo+
bXU5sVD0q/5NnRnmOrWqEAJGrawLRUk9C0QlnAMC0+oFo2vmD1E3yOCXBFEK7LbZy9LQaJaWN+9q
vWezrt0DKXEQpqlPKklN17WBAC6p35yfSOderXFMD74PG02e5C8RKLnrftF7EqMK9TQf7I44vISz
mcFgRk9Nb0+vvM5XZ8VTKd73KNzR2F0jCJe2f94VqJDZ373xpiobKj1JQ1s2BrIGsObjfBkOykRU
Dlnf4KM2qapvzQTVQTHfhwzHElTrtqQ2THUTi+xo7RStiLdtcCsE3U8/fA5RTsfw1CYlP5hDJx79
NL+2A8t9m0UU9FZKA51hxGIKpgA8Xsmes6OGuzPa/EIigf2RDc/NMGoNnd2NsA2dh7Xc7LvJf6ar
ShmpiVd2JCEZRXvyopU0xk42ELVksQ0WGFgklqjEtvO0geTv06FJLitEjc2wV2j54jDghB1kNpqE
E9QQn260m4HbIjGcXnoTdkIaYroWxk/cCnSf4+rr279p9K1Eg08qASl2hHj4NQSSSoVs2M/uyW0w
jYycjo1ItMidIjKaREVa95ut0UTteKh1xdNlO75qIgi8pY+KS41gSAZ0Ox+pqJhuOybalTU+pBPN
nDjnzVmib7CzDEflBNUm3wzXJn6uISvADFQ4MBjqzKqEv6CiKa6lwevDFrhtAbtCIUNEtZPj1KAN
4LzZuvmgq26oURZv/Z9h4tMYLod+K9n6bq56/sa4FC82KLo1au58P2T5+jR1x0+B7g/b0aKzeoKk
V6n8A+yafcA8FEE5hfPpA3+sVSrmcR3o29O3Jfy0Cy+29fGkbuKREkKxLIUGsUAHJZaNwrt3QQ8N
2PhG+5MwODZE8+KAV0/PphQLaZrpZVXKgXQbL3Qo31KPJjbrew2Z8TruCXk5UbSliSruQl0jggQZ
eIdRYxTEw+D6TI4iBKY9dK1XUQ/cxDkbUUwK/jqN6x5NvDatYHb0t1O3iFTpSilszXeshEsmWCf2
RYKm8PRKIB77lw2vJhzQ6yd8C6qllV8WoZ7OHKcO8uAywOa9amdUtPkhJH+ArrJpIJRQ1WoxIV0h
ps456gsnL8fGS8esuYtnYMrJXME5PhmmDQJHaS3DL62AQkcDoJ3Yb0gRuPOnJaxVyKtTrQat/nQV
qdnjgPtlT2osPc/lT8FgEPrWdcX9bLHk5Feq0VjgnQLIL8F8aP15bUWwPlLld9joHYeCmGI8Ki/b
/xal9eOfJzBBIMWHCYzP2ZI50piAlRXdss5ONaDWzFQv0p+j+jwIs3/b5HH4Lh3W1H5LCHx9k83s
ubokfDbVcAvycfqq9HAV2vj27ZUYIrwlcdtz8pgoS2kGz6EX1ZfKp0yQpTUemcksvyCNhC1/V2dm
+g39zQ8ygZMHKe2TfTnqwoWRsQ6YpL4HhOasE8GmkZNdue5zR5pFcDx9sZYFFuj4n58Ce9O/PQYL
NL4iEBYrMPPMsxooJb+IozH1y6HOUM0pnDviXp2/6Sk0dj/4mufyvMni9GWq+Wwwg2kbU8UBCye6
3KKWLGAXsHWRBaqwiF74tyr3QPEdhdXUX/SQ1YmceqCkYflahizIUxZNt6cvFkrQvRbOgLn8VyUr
MAXyB7nh9NYawevyzfxfP+Ws0GCZfhnyOkFXA+YK92S1Pm1IomV/YmjSI805IlX7iZimeUa0Rb1w
MweBx4iyaOHBQc6RU6L2AaYVxh2KRajCxbcpQ2CCB7I+Boa90pY2TttHr92oJxg/yh8kc3Y3ppDu
adYTLzf6r/1MLAipSfVRIznRS1tWdkyjzepUnYoyuzg0ifgp1BnIiYFxGzUltXhimrDfai+VLyDl
GTiW6rqGcu93+lMfaoD/YqjoOEy3qvFCweFnvZhQS9GWrCFk9w1RDVMJdeG+F5hDGOR2uT7VyfpW
aN5p2GtTq27TpWRH4//tX9Lxg++DbjGFxfltO/2FRyZeAuES3M6tMiIeGQf/19hm2ybFkVrX4DZw
RTcHsXzh4NIccODog5wcKL2q27fzreoXppflxvQUGZnjx/3mzW8b1CQUnTyd86jf2KO49qMkP/Z1
4B9JEaEOmdKkfvs7ktG8kbO4hon/UqJ1f0Evc0QuKG0QmJYuFI3wO8SL0m4oMk8ViqggZwPWParL
oSwLQ6z1nbUtyb1zbJH3t2VhTEDcUm1fGka3U7WBPgun30ImiC/vwmAt1eZjXkzFnRBpuynoz2+z
Qn3IpkK601sTsVHVHpceFfTfxN5LQqZzM4r2ujCRJM5z17qgSDVHn+CzQvlJnbbuljjgqNgTLMOG
0DADGJsYeCVdksn/quRn8BTDVu/N9IeRIyE/dcZ8+UcHXBNGYtJus2reqkKfjv48+dfBAP9T0wPh
5Y027zVZWs1BX/xombYwJkzPGvvj6wa22Ra5i5cHE+ajJU8thWXuVk1FX9OAmDFxqlDGl2nyawiL
7D9EL8UgCalAVaL+nas8DikHDhKIJWaq2KAv/R7M8TUY3Paq0eXWS/DsbvwuGLaNHrfbfpLR/VTN
LjCS8ThEsGlaJb0XEP7Ac5n3tWYOzgnYGuvZtH+jHWuWzMRgDcfcl++DOLL/oh2rerrGTlo8Fj68
yWRI3WCw5+eGyj7laLiGCgcmHC1+OsIMA0D4IPdae3eaBJeQpeBXcft2TmtO0UY/inKqI0ybZ9/+
5+P/rTSnZQf7/w9zgk78Lf/5Mctp+S/eopwk/R/U/XVSLGTdkIWsmmyXh7+ynOR/0DKTdZuFRJdN
Vo1/Zjnp+j808p1sU9ct3RZLCfWvKCdd+QeJnJYp0xTkv6PA8j+JclpKsf86aoPpVzRLswxVXf5O
eilLDf3d/qwwDHMsyNZba3WEPB5weEOi98275/HXG/G+x6l8PBEsV9HZAGoW/9MM/rTsHt5dRUNX
goKcxIX8tXVIk3RJMl0N5AOsR5foGqc6XLjgx/rT3y5onm1HlFqVW8Pkgugtndmhs7gu1tbVtBFu
6V3a5H7c+/z9YmfPUOtnwDYx6ph4V+/Ett9CT92r2/hSXeSzp2gSzktWnC0LpEsfn6KUwfWWMR6v
IOztIC2/2Nfhs+Rlm8CxXPvWX/8vHuL7650dSilzYVDOuR4c45W6xlK79neaA8/biW4u3t3Hk8Lp
KaqGrsmGzA4cs+1Z0yDtK870WN/Xw3pww6vWwfuzMW7l23GtXNPPexXutM0vlio/eVM+XPZsxyZr
rKBWl+OQdOQ1Ish17CRHzal2OIg86erCI/38Jk3NNhQUX9zqx48whmLawo1ZbrJ4JtVpnTrdderg
FiQc152cdh05+hfDvXDZT2/SIKdN435Mwz4rqCnYv0j0xAaKqN7T1rkzbqmsr2yPwbcTF4QAysfy
3V+f5LurnZ3/tZqjSp1xta5DDUukcg0610wUJ4+kbV0o+Nxymv4L7hGO4euf7/XvE5quMmn981bP
phoQ+RyvfHzlMqUdn9JBSZvS2PwvLmJqBl1Fmwbs+UgMTUxo+oD5BAb7TkCshjfMPlG98Lp8ei/v
LnM2AKe+k2JRcRlJ/V4ZV1YLFUes/nwry9/xcQHgeeFJ1SjaCEWxllfn3dQcGIYS1gsfUG8fg+he
zS58Hp9MjqrJu86sLxNmqJ9NWvOsGqFRK9C5r/RNsifE1YPi6pmXXrrPRpYJAMpixZQBe52NrMZI
GwWmDB+JF1Op8Wo8KjfLpEWUc/tiosW+Fmsia534wjT56Q2+u/DZA1QSGsDh8sKlu2ArtvCRNtpG
3V66QfXT6/Cq8cJxxDZPVbf3H1QfhuGUQYlGOgo/zilBF0iHfKe6yT7xtFW2m93qCfbTal5T2XZA
G7jJ2rwjU3ddPKTr8cufXxz1k0mF7czS4mHLbkAa+PjmcOhQel8m+05f9U73LD8DfZ83siu2RLsm
a9rTTvMwfDGPxorTmNt85xhwaUn8ZISAJTF0y1QZilROP/4OSTUFKmmnAMJd6UZaaS6WF9dy/E22
U536uCyN3YUBw/7qbyNGAO7QIdzL7Om0s+ktCzgz6TLGm3Hje/Zh3mI8gRQEzNLJvZ6uT3DpissY
ORujwqSPbhq82Ta7wY93aWrQMTHMcJJ0OImuy40EH8cFu7wxNolDwOb1nz/az/ZrHy54dot6TN0O
eaW/Qp2wAyfjIbXh5O+qG2DvbvCg3P75gp99jO9vcHn3373bFL8tdVZLTmUSukBUKqbA/RciFPvz
dT6/MWoOJl5bWbGt5Rd5d6EsVEiaEe9uDDR84BFw4FFA/2/c2CeDViDcFOjMUCtRC/14Pa0dxZTi
N2drGGw7z9oNG5Ot4aUd6KfP791lzhYKn6b4VOVcBvxLW8ONuQahcuHRffbas0ZQ5dMMg3s5G2qA
p7UWsejbO8GgP/ASLo+u2jU3w/dLb8QnyxIP7l9XW36bdx8UXFj8STp3pLYVmm+bJB4hKdn/fO7+
cJWzj0dIeVWBVVg+Ht9DpuWVbn7dXl6cPr8bixObpsmUgs/e72EsrLlbriMAr8APv182fr5jr+1j
RrLDJnNoOzoXPrDPX4p/XvT8DNTUpU+lnQ+MwIFX7AP74th+zw/NBj7NTnkq1zhsXi5c85NVmAf6
r2uevSTUl2h1YPNh4vA9SEAb20120JbWuhdv5a3uTHvbuXhQuXTVs5elKv/r9V+ODtIqXKNF8YAF
kHS6oquwQonlxF524WY/uyqHekVRBOJRXT6bS0aauLmO3hjV3Ysv/dSXPIr2ITXtCx/kMtmez/5U
lRWaJzTxZevsmerk+aBV5nPs6247YdoHlMTJllS5F2wHrl8mruGXuwuf5Gczl2Wir5SXtqRlnN0d
pA8DlxhXJa9jp/yod6ScBiuFoM+Vfr2M+taz93h0vP6L/P3iuv7Zimfry+aCrSPburOBaRtGwCkJ
W4bskSu0TVCNH8qDcQNPjcRBZ44vLuufjBZNp3thcFlT+dsaq+u9VPlxIRECYTrITeCv3os4evjz
Y710lbOF1eikxRjDVfJcrInldTJQJJn/+OerfLY1+3AzZ/MNGPE2tSYOy1RrHWm18J+coKPmEm/U
YZ2/6J7s5K687bb9F+OeAmrkIHQa1n/+NZRP3qH3v8ZJ5/FuEtfnsppQ+LEv8zhZr6jB/EIeuR8A
9Fwna9qrd/JmcvpjZO5J2wkv6D9PgvOzgfPh8mcDJ+kSwk1VnsIyGcU/cmsVOho1p9mt72ZXXeWe
5ebepXn30k2fTUZaIaa2lriqvI+2yrbe6uwtcKDs/vxwTwnrf7q7syFixBFpwGUorYg8y36PKNjW
ozN45DQ5pKGtlyE6e/p1646uvx3vi914zW9xYW5SPnmh0c+zB0f3j5zxfFdQR7GI055ponbEK+yg
7bLIWCCZjVW4HR7+O4vMsts9u/EPlzx7wKVaicIfmQHbUveMJrlXa9lJwxe9oZtuDfd/fs6f3SAs
AvQZNrODfb50l1NmzThuweWTUR+Fw1U3EiGrmZs/X+aznamOwN9CUqQJ/nE2ZKuhKvNAbZjXDWeC
rLPD2OZZVzP6anVFlZSzxcWykPbJk3x3zVMh5934rFDZI3uspBUEa/WudzB6u+yBILiuKDU40Pg2
vnvhPj+7pkDZxXqGPlA+f2F6OsFpP7LVT3474yup817gtqsaXB21YGTRnnVpFlreh/P3hd23ApJA
Uzi4Lb/Ru7tUB3Xoi4G7HPaW19wjYFrrX62H5f7krTWvLtzgZ5fTFcJi6IhjTTi/QcJVTdDO3TLr
TL/NTeUFXnY1OMamZpa9OP6WOez85t5fbflt3t0cNjWTenHLYHAGigIA/HbiuNT14OlemnH+fme0
zYVBp0DnxM225+O15GKw7MqAGEd39LfuGF5LhZZQrPVSxkfuMx+ydbdR1lDI4CB52jFfXzp8/300
fvwVzj7LWgbZieMLPkivv0o6+bNqgeU58y58iMutfHysJi0Rm72dTPPCOi9GC8UwREAe1RrhxEbf
KJRLdQ/TKxWkyLm49/j7mPh4tWWn+e5DTCai44C4sm8FnRDkyXEI1Asn7EuXWCbVd5fAJIN3wOQS
g2agU4o3c9pcuMRnn83/I+28lhw3lm79RIiAN7cEXbN9j5VuEGM0MARAePf056vZ/9aQRRxCmh2K
0M1EdLIKWVlZmSvXMoB7ETTw/usINppdHtuYsBkdhhDNnyaUtZYCyIwVg9kyvo4KzIIE9XIhzinM
uwgAiW840G8a3eGYMEsbOktRY2bDDN4xTIZ5Nv8TXbvzDYubNjmVOYIRzTdtq60RCNga4QrBkPck
/Kt4m3xYKiQuWRT/fvaJpmCsVBV+bN855i92kH0yYeNZ8OuZI3yxKrG7ZzYCalqpnmEDMaCn5j0C
47uMRAz19y/x9jcir2OQGJiuDpLXsjXJ6bTaVhSnHxHfGVfOs33It7DJhYzVrPRtulHgltrcXt91
aoBBaqS0kUxgXFfF5lCFzb+c4JrTdpX7R83QiHafkuPBinfb0vWjDEuOSsPUNejfXnVURstA1dqI
fKS+4MfPi32id3ddOKkwLQSI75gvZRHsbxu9fnEKo6ZOSGdDOWiXX0+Dr5Q+I5K4HVh2pKIDrdlk
0AHH327bmengXBqSkhEFJDyybxjSvfyPsndW9divu9AKV+lUP4QltPBJ/P2oBbFfBv24dPbmzjhN
c1cklbrj/gQVnnlpOlZ2GFk2lLTo7tA6CpApWR1rJ/3IS7EApl1l0GPmReorrQu+gTn0DXgUb93G
Hny13tStAyWlizhQD4MAIV5ws5kSsEMdBzijY5mUv03pGGlqrjcmjNp+YfjdQ7uLtgjIf/Refzbw
lpPsmVN7YU66HwDKtskxx1x05x6652RNev/ZhUkFTvSXxZRi1hrARRH6LPJR6dnknHSd6VQirPoa
wmK0z7fMg955f/JSe6oel94xM4kve3lmTvycs48NyVaRO0w3+8p+2h738aFbhQ+DD70BRbFwHS1c
7TNRljos1XvNoAV7NVvAbLvXBwMHN/MYioPipLUWLGizJlxQ0PS7wGnI7jsc66KxOo8N3Lk7Zxse
invFW3tf7JXm55v8UfkeFr/jkczcODYlE1WlvXy5i7U2Hg1UxCLffGw34b7eMXAaP0w+7O+7wM++
LgSI67TTMTVTJ73lgDI4Ld1VaN56ALZZotJQHiIL3Ma+i272hrAOGGHB2tyGapS+GAVRmS2Xa1Hm
2LmdNrK4CU7qkindPkruIoi6Wqv5HgSnNbRvuxqF29Qd3hBreCo9JNyO9Cv0+MPv/BaLET7XFANO
PyefztzVE9QsKJ7E/rBtHqY1LJ2Dn/1suiVv+YYMH6qi9W2bs8sHP41FnRat/AQ19JNVFrCJMx30
Zk895LDV6raF2UMoINr/Z0KuFatqAksnPNn00USHiXmbrQ1+f1NTnGYSlfnYpW86F2XOLUoOCw+M
lzYTFqs1AOh4X+6a+86HysfcWn68HENFviZl9IKl7O8VSmEG5Lk3GrnC3bntN7A6bprTvgjW9rpd
izOi6x+WPttM/YlDcmZSSiH1sHe8tGWJ42v3GaLr7qHgucTw/ndGC/OUwjSr/RSuwSz+xuck/TFF
P5/m00+09pmTBoXXHk95Itqiw1p8Tnrge/BdK2UnDqi50C+0Zvb2Z4VEwFoEgOcy+JQ8uu2sT2Oo
HZ56OAhtKD8hGvqNRQGtptML9k0DSHZpJRwsDU3QQFQTjS2KGwy60z8ZNkA9VvmH6Rm16QWLcweP
+MYAo0XaRX/t0qKlBlYN3Fo8rpV30fdiGzN+th7ejLfOV3hjk2LYbws29Zm9tHh2qNQJeOC4Us5s
n7QS3RlsMqR9p/qRr+0ZY6Z/Ym/1+6W+4dwCYawBS6aKUrvcPkfqOBjcAsxVBTMOAykIxi4g8ZYs
iOWeeWJluwDwSyxk2sHKH63ir9v7tfT3pU80eakzNOLvM5g59X96w0LbU2S6ctigAUK7n+at6TnS
5xjVECGIkwBsHQS27/iIIMuh2dUL2zSXcdNk+WVHSu0Lx0b10GYd6iE4ZIdub+zMrX1P38q/vWHa
3NXt8YzAmkWRSn7YRoraWmkHlx3TMU/eNrjrDnS/V9VuuVozmydTEOAI6axOlR+Ads8kYXeEzpW+
p+h/R7Q8bZI72Gi20WaxazTzKOMTkZiIgKM78vPPbN2qqYE287pV/fqLsQ55cpYf7BeTeiYaA3cM
ch5X7lu4uKszHRcCxJlp4adnfp5PlVkjFoBMyKO9g8t4DTHBk/6xfqv98nH8o/M13/rivZoPlZ/v
gq+wrK1vf9eZGMwD23YM2o4e6bR0EFw4t7uxHkJ/TN4p9T4/fVIX68Uz788LG9Ii4xKSuCP8TH7w
GOwYbvoDHVa/O8A3V96B9NtAd7xGY3khVZhbGZcZQGXB4XFVV+r0njlphn7RPWM2nlI//FKNYv9G
sGdi528zcjEcchWn6EzM6GgBUUpNPtPxhBoYEUI/eLa+9MxNLPrN3AnBKsHXBE9EjVqKL0YYnkb7
5+L+zN+b/nGDekq3h3sV/uZVtl0K+D9PnBTPmMm0VFVXXfqcMpRITyBVrAfYehBE2YZPuk9bbtq1
006P3nFa7h3QeTG8L0r6tFyKnwnWF8alIAdBjhGSgVJA5vFwF3fFaX1qgnzhS875C6B5PFXg468e
50e4U4oKeW8/CB/NvF0hWZjr726ftplrgRL4LxtSLtKOYVKhkvIf0F+9QxSZfat2SxFNDABI14+n
ai7nmhzOoTMtZVZOnbuNnRNAo4fijtx83UMNvRMgB5Q2kF1cmc9/wRC51t6cP92VRq/PjVfqvb2Q
4F0HVvEzqHe4bCe8JZKXQk5koDnFzxhQV9vpAyKEQeU22+nIpFSn1t5KrV11ywxM9nZ7o+c34Jdl
yWXCbuxULcVyWbwo02vdLqxs7u8zrKcyakFBh/TyMm6jpKkWrQXbsuIgXacgNNN/ub2Ca3eEBOfM
gvgFZzeDbU40VTQsGN6XoqlWBix1UOf8a6en3wQwyzN4lpP2i19xZqVJlV5PkbhDvjzaVDacIa1x
Wg89FBy3l3N9B1wakjzfHRhIQQuKlDHihgXpk3fQ83QF+mrNUuS/PmXYAq1HvKL7SjnlclFDzLxX
xgSxL9Bz+VYkRcpuebBidkm/zBgCz36xd2HtWgZhqc203ch8VFvl94Hzlof723s3E+09nkeM9AF2
BGApT8ZDsKHANog3U8jjAoUMx+/80x3gaD/3F2FRwncvY71H59qkrcwGglWXfNs8eQoaOXA3Ts/m
QSD20ET8KIpQYB1fl4HQM45OyAV7D38BYEC5buhCVlp00KevCuO7e1y36o9T9np7A68cQqdmZxB4
LZwcKJ0UDj2lgjMppkkuQEkC9mzsmCReHOi5/k6SHV3yiDhGj9g9Zb79WtGhdl+0V80HjLRC7Wa/
5OWL1qTvxBijq9ca1tB3m0A70W1c11voGgy/AbC+lCleBXMdqQHQxDoVNYYX5E0MjIZ5l2rK6aGG
a8PjBKMyX9ffCjV+9oqTX6W721/tKsYKgwy7GDqjBjykpNvDsmFEpMMJ01L4RYk+Ibf0G3+fKgdN
H6pytpy5MRXaREHP3w8K6E5KrXo/Ze76f7Mhed5oKMqYa2ya1+mrRL8z2j9uG7gKQmKTzhYhuVx8
ZD5OTRFv0Hr0Ig24wzUn+DZW/XGVefrv7Bi3BTqPNjOGP1E9ZxHPCluIxTSMGZC767r+0sSff2M5
Zxaka8IZ4bayHSyUirotwAcVGewmtXK0/aY4LbyeryKP2DuemTZRgZr7zyzqbDlwzhRUvHo8Gj4Y
L9pNiUDaLnjAtRGDlxXDBqTppM8yJEAp4DbXoFSFffxrBGFaWlPDW7BxfVIubci7VjZqcCo4g6gQ
ozL8QWlOC9f3dXOCWs/5MqTDeLIj6HojTNjpWotXph9vMt98odqLygwSOuiNqPvy021vuAarSVal
NG4ynBpVVTZPIHTHjc2wTFutNI0hv9NbcRdRoqQyCjMic37a8RC9wZHOFZUu+P31IROLp2sh2rbi
OXkZ1xmv5v2Tw7s9Nry0yr9a90HtACUnS6XD64sK3SQCHjRWBle9IYWLJs5OwaiyXhOQjHYf70Ym
J5YvqiUzUtAIq2jqEiS/RNXh0O6Up2ITv5jAOm9/vlmnOV+OfEOpWjGMrniafpu240cxJIkOhN9+
c0jI8kO4tRYOwsydKDaQCMFhswhSkpvySq30qWJlwaO2FZlSfi8yF1JB6tf/PlPCPc+tye45ZDAv
l1iDKBsUHF3IzbC3AYsmT8m+2NlLEz1z5/zcnviuZwFLb71giBrsIeK60pL3irsQfq+rfBcrcmSW
SR39TYYwhQUQwO1TTK7UrMT4c/Zu6ZE674T//VRXk3cGyg7w6mDqP4DXeNczlqQujz/f3jR6AJeb
dhoQLFVbsaRD+bG701YnH+m59RFwnbpudv/ALZYsSm7faZNRVuIzNYBbxRT5cD/+0azqB9HoC/zo
sJSazcUn0CS6RctBh79P8ouO0SfPmlRG1dMXrX2ZqgdU4YMoWjpd83Y80QCHdNyQRxf0HqYUAH4n
v9x4z91Dtglfu3vzO5At3/ApyjxDuLRXtgtRRHygi/cIlgSWStQQQGPKENepctwhK1kdI/lbgVUM
D/rdN2+XM9i9xAAw55RsJFTTGhAGuimXzqI1k65HMEXhlKIb3vyspy8PXs3FKdjaoD0HYMq4glw/
MIN6yL1WZcTlHYx+u/gQrMt18kXMKUQb821hB2cckkejBp0EEGEGraVVpUFrwmUYsKrXrNoqYL65
Sk87e300/GzcdhsxWrsEqrruY9J1PrcqvOksWmmAqoXOZsZobXVnPZ/2+UNzd3pFtm3rPEaZmF/a
tp+WzsLPrZPcRVRGPAAGYP24SS/NlpC6Kif9mPvNtgs3qLoYWzG4jn6Ldhg2JAiLK505Fjp9N1Fp
o2BjyNhCNak9OIZqBNTQDze0FwdqRAPixwRlsoUvOXMWwJWCDxFvIhsWkMvFtUOB9JXaolpAO5oO
7VaDVIHjB7Pz3n3Svt82N5O7nlvzpApHVLVM6h6xVju9/dCMFjJdAcz0o3qMFlYmLmb5qwH/NBiw
BP18VSrs6qbVk5hcfEr/PA7PufkhoVBo1++6dOE0zH2tc0vSpd1ExZgih5z7R3QUeb+eFM93jY/V
UtVG/J1bK5I+FaP+TZKn2NGiD0b9Sc3S3TSswvqpr3foy/77FFVHSRDfYPwRmLx05/SlqkeOeMsc
uw8q9G0N877xXkXB5bZLzIQSjjWDqQ69B76XlGCNFSzuQcSjuR0DH4qmP/PB++u2idkTDPkvxSeI
PWCAkb5QrFjVMFWnnCfTVj/u1U0N2hRJ4+7DtMnW4fNywXxuVQ6vaC41ClG6XNto6ybN6glgwFBF
d5617XR1v7AoEXZkd3BA/lERZ15Ms6SzhPGxQ5iIsLQef+ibaa89ZXfJXmCCF0PgnOsRIbBm0669
mhtN0sDwEltUHaLVZ7TTBRwAFfOV4ovHmoPO+hpBvX24/rHkhjOWSQsAOKHJQk9RdkM7toFu94RC
utL96jSkT2GMzHHQwFVZfe+t/r0xjpuFrRW+LW2tAWyOsMg4JYhHKeJDbd7pWkmYSu4EbAWW7uyD
B2rFQohsmx9iZHmXTM4EkQuTIk6f3W3FMSk1L8akmJ8wNw7sq+v06Ff36apfN/aKdoqdr5D1QXR9
4QTOBOUL09JJL/VEjVWvyQGRPjgwCIevbr7krOLnyzsKqxdVN1PQzZhS7Ipdr9fj08jyvuUPsIHT
7h9enVcxafMPJo5nrdF9oAcB6tuU2/1BVoxulxBTmm/Re2MrcLH4KUx3B3VdMWy34C4zh93QYZsV
DClgEOU7NB8G3e4FWWr8cUAMM4PXJlmXvW/y6TR7VW5PgAyWkBoLRuWrtNeMtoD9lfjcT49Gaz/W
YHVuL2zJhHQMvKlu27LEhJbm8FQzktq9v21hLm093zpPfMkzt1cr9Im8EROCuyMmQY53DzUzSuo+
9b/ftrW0GsnNj8fSOrXCVMeoa4QEe3N328BcdQLqNI1IBXkyuaK0mFrNAvoCFtnNRtsOd8nn/5J9
2dtiF39brqDPXWwXFqU1uROt7AC9GMaDUIABWLeu/xLNiPYBPLEOfHGpQjEXps6XKDb57HshXBYc
CZm5z+TLqkIitaIdnDJCnP1byiFoxc4NiaB1ZihCfwgVJwyFGd1k9dNRYPlUe73wyeYixbkZsd4z
M26fglbWMYOSjA38YAMl3DuFQbJjuAvR2FlM7RedRMp3antAzv7EJ1MPzV2l+yUt7Ds4+us1/FSr
+FsP4uO4XsRbzF1p5wsV9+zZQqFEd+pTxULrDRrZ996nYS/Qg/3aAMS8iv703t/e2Zn0++L7SQG/
S8MyixKW2dl3ycRYpfmQhhOCkiBO87fbtq7RCZfOIjdemkKvKjdmcQKSYG3TrXs3fW1FAyt6tteo
cYMrg7NtExNX6q/KPqAEmv4Vfr39M+bu0bMt/lkKO9viio4hgnX8iswDp5xPcBhmiHh8uW1lNozR
X6LJAJ0jCe3lh3SDk6mWqvCf03GtRxmQyX5128TP/ZJva/3MhnQqzCh2WQ02RNXYuI/W3Sp4Z2+T
g/dbp/zXYqTDoDuRi/oUhrziNTTuW+OHqi3dzvNH/JcNyfPTuEeLYBKeiKyqD3fw3tuYiJSvlIPI
lZci5PyVRmuYhzsJ5DWyyZsco9YQ17ZWALz92tc+eUwWO5SXqg9L5aVZnzszJi1uYMgfdRGMVSW6
yhrgsJ1RLHjc7FHm4QTonzmjK0ptr8gHNw8U8kPlMb7Pg3XvPSs/jtYCTcKcGRoVzLcj1INzS74w
6ack1pqB45PQcYbro9a2pbq1+++uFSzE/blDxEXN45ZqGeVNyVaPlo5dB7xngvFZHz8n6cIIqohu
8gFi/A9WFso41lXVbzC7qAIvxKuFapWHVl3kGZsmRGXQW2X1p674S+sXAu6cJ5jQsbpQoLEg+aE0
qnlsnixMhjTUEuvPpHJWafEb5/XciNjXsxCXKVpcuANGbObW+/dNARF2b/q3w89cjsHbWXNUoCLU
IKSrw0b9FmJ4cWADuoLGoVf2PE9Wkf3HbTtzvQkDtKwHThdM53VhT60TDe50cRWTekL8sRUYy3Ed
fy521t1tY3Of59yWiFJnOzcmtjOhcEKmFjKmad0V8adqidRlNrc4NyKlg3mrqP2QIgdVb1AH4MXK
vEX6qSWzQHB6AtyjrI0Ft5sNd+c2JZdIS2+CMJWFkVh0MLzkz8FaR7zsW7TPth6UDksG587WuUGx
02c7qQaTU+shi5yGrWqhmbESJfySHszwFt6p2+SjIHIoiO+vFoOJS689sR75aJ+bl+5GBl89fSQg
+p2ToDX+Vpbr254yZ0CgR3QNagoIDSUDLQo/alQgiEX98qC62R9Npi/s4ZIJKfy1SqMf0ZI6+Un2
Z5OjAtUtvPfnDXiMjqB5CI+IdC1ldjhmmYkBuMShca+63zhNLlOh//37wkfOfCBC27jz4C/i77+q
x2w16IcYBeLbH+Iao8yFd2ZFpg1yqbcauYOVmh69723LRw+htTUq2nD3+Mk9EHo/+YDi87fFuca5
pMVlus8zgJzaUAReLtA8op2kQAtHY0z1QSaAOQzvnB2TtqBqlxqns4Hw3JoUnCpFGWqoV8VCx43x
kG6NbHWKgfEys/l0/Hp7W39iheUTdG5NilIKWkBK6WJN2TcPxYPopoSvYC1E9D24D3Bp3Nl7AQuk
07KJNksBZPa1AGTaFDgnx7oaYzTdoehzG4mLilJb64dfBN+y/Vo+mRvxW6aVfQda1YE41Plhb40D
agPg7ZawDDPpDhVGiqkiTUT7VzrmET1xq09SmpDp+1j9MzGfzeRh7J9GawkDcs2NxCV2bko67haq
d2kRYopnA+MRqvNcnAJfa4cccO4LiusHW4N5YbIPZmX7jqVEK2YQ9qkDYqpIH7NQ/3zbBWZu+Isf
JIWHOg2Nk1Lwg4Im9r3h29hSKI+M1Tgt5CszcYh8iFFAsOvUruVjNOh10np1dvIN8y0I3rrs38c5
uro6ZT/mCQQZwuUxTYBnFkYKjkcvop1aKevomG1u79VM4iAax6gYUjaFOUi67hJE5Mq+xUTmvTvC
Yuh264bKxG0jMx+EH8+BEBEVij/pSCZFG02NDRjLjfjeTrSdzBJt5/pHbLnvf8eUQMhZjBGgNna5
ZWWfVkY+YCo1BC+2r5ovmvsuNRageHPB20UMCEIwMjwCqOT0vDCSJswagdLQtqgRavvwIAYYBUeQ
9yNZNY8C6dz7S13qOZc7tyv59uBNUYzsF3aDYjXlT33wensDlwxIPneM3c60Gtika4jFvePrlC+h
gua8gb6+A5kxzzAeY5efyEzDvvHKFgvJJ4TPgwDBtmkTJd9uL2Tu2nEZ3BdC7YysXQGAnaRQi9jB
jr4TNGPhQXs9EWujTb9aHBmbuVAvbElX3KC5veJ23ennq1yMy4Mcg17/dJdujs/lQliYS4q5YaAf
Yi5/hgXBdJO8Rm0LJwD1ZFIDiHJgjYLo3t63X/89v42Y3DozJy2OuOE5g0U8td6NPpIMu+APr14Z
O+eArtcKwbjbH27OAwl3GgdLRD759RxWZoi+OqurSuVdEaEyZWXHhRf0nA/S1mTAmiHCa2b7SXFP
mtWwpMh5s90K7bTDBAGdupjlzS7mzJD497NUMixqwOnEcB+Npd0xap6ZzV+IRXMhHGZw7ggiEv1a
KYSryUR/zSCET6Ox7oc/iiLcdu7CVTfXC6DeZAA1cgTjkDykUsOE4Q5Wz0Iewy/tR5MnUbe3NnXL
yOfpn/D6zuycR7kGfhamLK75YHOji9RQs0TWmOW77E2oqVT7fIT3vXoKvzPAuIi9m/GKnwPwxCXb
EVSIlx/L6auujCtFZDInBlunqnmDWmdYDynkG4Y7eP5tT59LnegBUyICLkaZQB44I7VA4jfAoN2f
drw41sEUfNei452iMaLFod53Voh4Y7tCvuNjpKFkFcfIoCYPEOUuqdfMbbjLjQmjFK50NUfj2lGU
ZVmEhJxzl+jIyZA4bzwagPfTCJNV5ScHHiQLWzDjvIykUScRSAPExqQtr8eT3g0DED3bOCGTcdch
SdUd//UJocsOmIzesFAll/OouK46DzZa8rS03ht9ciDvuLPyzlyIXDOHBENiIpNJV9GslVbjopDV
ZT1beKqEWMAXIcgTAXgCPSY4k5Z70dffTBjki1Grx7CcvilIpVWTg0HXXZfKnZZ8vO2hS39fuquN
Ux+d+jEuEMfjpm7cXX9KN7dNXHvA5RLkTKoXCaPFEnrv5Vjed6G+qv+1OgdE7ufbJGVNR9uuIni+
Cr+mRm+U9XeUyt+FFmSxNQphdZa8wGe9N0L1z99ZG64AuJvsWk58NadqphOJiN919/VAnfFHrC6k
OfNf6JcJ8e9nFwzirsNohXyhIXyiPJ+VC8wQ1w9JsXW//r50u9juKa/77lj4elz5TnYfK986FYU9
YxUCebi9XTOdoUtjkrt52qmojmjocZVto/6vUn9Vjs98p62THWq0a5txjQzq+rbV66h/aVRyQGZ1
ArU2+EhxHrsrs55e+2pjhAp6fcPbbVPzAQLpFkEUwfNEDncgoDS9alN0zyPD2kUVI8VeeDQe6qR0
fS3w2nVcgiJL29J62FkxszdD5m6UKdZWva2HC99WuP1lqYSVCz4Umi/U9OVp2jwf2sqoMyRWMt7k
0yEtDgU19zx4KrsnRy0XPu+cOSreNtVHQHJXCTlKQkI2jY12tfd2+ZIZFkQsuyx9tYqPpf7h9lbP
nQvtp4wMtwsFEMlvrVE3G03Hb3Mv9fM4uiuU8d3/ZkLyVqvPylYPMXFKaa2P+pPW2u//NxOSb1bB
1FW1WAUST/Fk+FOkL3j/XPg93ycpNDqR04WKjYVRadelM9zbLZrE6bBwz8+FkXMz0s1oxm6sGyVm
2jR6yxTrsTDiAZnT8oMRa9u6n37jyqcmA1hGhd0Whv/LsDjQHLerHtcekV310UyieGLyolWH0xKP
46ynUemjx0NFl5bfpSnm1ak5uJjSk87Z0DsABdYr3sK7fPY7nVnRL604ZqG7TXfi8Jj33FVO9qSV
Czn+3EJ0lXKToAeBz08+MryHzMwiOI2nF9tAACH/etub5yLtuQHpwHSOM/ZHFwOFF0M0/tHNnw0o
Ocyl+bfZe0SU5UirXQbqZV2FMBLRR3x9u0d+pBSiZc7adpR9kSufj43y1TzBGcjbInb7BaaFuSAH
DyyVNGLZdU2QHqbiOR2m6ZZpcHoGw2rUW+YB28y4R9OVokBrjeuTNeQLHe75z/fLsuQhLQl8FjVY
VrQH1/zULYEBlv6+dKSabrIttGkKVJHdOzvvnnrrd07t+eaJn3CWzERWVVQoYhR+1egbLzHWJmOL
nrEEbp47S9y+jIebBv1zef4otAfTU1vOUhqpaAmhQuxlq6OyBP+adfdfZmS2QUeLm9qqMBOO0yoJ
jE3flWCMP3bV0sNjYUGOFILiFkpqLcSSGj+6gbUu6mylQKF4+/jOxfCzbXMkBwu041GvB6wESrcL
iuaTM7nbQgu2XRKsJ6tbiHhL2yf5G1BYdTBPwtzwqEbfG3PrWnsFiMPtVc3vHZxkYlQLVIV0xVpK
cIrGAp8bnENuTqsWcYdg6QPNr4UMi5YfKBQ5G5k0LykHlbWYx2o70eLzINBsq7cYls/by5k9pTqM
enR9HIo10q41uVJlnk2MTZVn2zuE4cIlMbtdZ39fOqJqOk1x5fH3A+deDXIEB+8zwtvtRcwG0TMj
4kecxYGgCdXsJL5JwEhS1Lj+6H3vo13pQe2oPibJQsyeKahSCjyzJ11MMeN1TSQSYdGh7N7Xu/Av
iP6FwiGUmWjBLSxvaQ8ll2tyl9y3Y3nKSPn7+6naVO3CZTB7VrnKdTwOt5YpDyNFmfJhwoQaT4eT
2z6qsUs/rNwN7rhOqvLd7Q8263WMrzEHjvTqVafKsoJcMRLM5X3+Ukztl7w7vt02MbtpcJ5TFITU
74pCjAGNYUQJpvCT9uAljJEFr72yxBswu21nRqRs+GgZmV26GLHiB8/4oiXvpvZHZ79LQ2ch7Mz6
HFwemqhu/pS/vvTxVI/0JkioSTg9zL68eYu439TD+9Z9NoNPBuRkQ2l+RReVG6rcON7329s598V4
9ZkI5ZIdM7x/ad4BrZ61GV8syl8D986Nl8qJ4g/Ij0uTOEQXXLz35LQ467QWlhwMHFewXhd3tn88
NF+phX0x4xUKKP4S+8JMNRXGAwaTaPfQlQMacrmkMqxQuxe3oED7lyuIhIv1EaUXmI7WweoL3E3q
P2D4nV/n31blSQm0DLIkEteUzSDYpke6dl2fvHLtOif3ryTKECql7kmqMf3pmJOziUwY3BunPu7i
DJSAppnO0tbPHZWzjfCkdKAs1SY/UkvxYVDuf4zEtHoF/8Uu2E/WCoZGP9kflyVv5jdCSLkzpMI4
lxTVhrgdq9gW2//s7poXQbhRbw0xvIXc8zb1x91tD55p8Inv/cugdFht08gqR8HDhm3y0u+Cu+ND
SYNPDIotVaaE61w5M9Q+Dm1lDfiUdCHBl4ixU8n9zWxwvTsiElrfLc/1zQYFmh1/25EuIlPtvaou
sdO1K3fnbYd7xa82zgch3Blvl0ji/z/m6MOKLjZTJZKjGJnhZV1ckyw8VA//EfFRHjWG45Fb/Q2i
LqqwxLq/rUn549R7duGqWHPeMW4h5GYyeMH6z9GbkCyGKNW/7SAzx4BRdRHkGCFnzE9ySFoLQzUV
qICY1dc4e8qIO8XSm3kmsbuwIflgpmsNoGJseOa3Y/l0dB+SU7JSoqWm+exahD4hvC5Ms8pZ6qnM
0KdIYaKPGm9cBRZMF5b+opyWMq85O7ybIaBn2h+YrOToSeUejalGk2IcnwP3oXKKVZl+vv1ddDE7
Kp0m0lMDWiamzxEpEJHkLL2rjsfASd04BjM/belf7yI/2CnPALPbjaBIt97M58L1o7fmyb0f90vk
0zNXHy0nIDU6VVgcXzIPc34Nj3fGHLr7wWl4muVfbi9w7lyh0mzwHwy9GrNalws0u2wYI+skiMlN
NGEYChDPfqAhlo8a4WpY6GbrM17o0SeFbA94jevKqJe2HVRkwWrB1m9sLWQz9HuuF+RXp1X3yVwL
5pDuQ7tn/ugPBpK33nsVnp5oM35Ky9WSXuhMCuXBjAfTK9UqcB6SBx37Bl0TD+WJQv1hObuTuumQ
CZ9WgTospVBzHxIAPFo4lK+BKEjhq05b8DCp2OZxNSAACWHPO4Q7p6c0XeUrjf9tvLt6XC983esz
Aks2MUXwiQtuMdl/DPXUtGEPtuw/MrfMFQZrFGfX2Xu0k7qD4KdQ95r1r8PZpVmxG2enpikHfUqD
jjE8Q4G6ATW5/sNpUdXj2pWEFSZ/aAWDb5KvhGg0ioYCCaxHtDBTxB9+9jC31mZ8br8146qOUTxE
2P7l+GlhW+ct4zvQKQhBASl98zKDcewMy/D1ldP+lO+YpIf2w/P7b1Pw4o2gYiFY52Za6gBd+xEA
SYY1CAkQxVwNZFNkyF21yRCP71+04N3iY2zu7zs/hwCE7CGaRpdfrg2Mui7MCt5oHd3IzFt1o73w
3hP3zGVIhXAQASqGMzh3VzwHtdtatRn3GWqrGm0Cq1kP3bRxcuM1MRE4ouT7mA3VQtyZybgvrUq3
n+4EbXsKy5SMW/smCD7Gx3gTWL4l4K0C39uZ6+PzEkZ+BuJ7aVbyFH30UEiIvNg//gheBR8Bwlvd
Oul8+mU/NVrqaq3t453CjNTnYTPsjtul3zDTybv4DTJ6u/Gg+YkUN/b7+K4DLKF8iraeP0yP7c/5
4sDXF77wDOTw0qIU7TT6oo3lYTE13/I7c5Nsi/vuk5gmnfyTuYGeXNlVvKuCp6VEatZ/XchigDtS
MpWrV50TmmZRsd/gDVZJ/KnPtrfP/pIBERrOQlvWqN4xVDGQJg/l6W3qFopWc6GFC+LvBUgHsDtB
l5GevJOfH7dhHMMFXqxq943kbelKEjns9Tn8ZUk6EYXqDjR/+Ejq6xgIkRkE9Tw/rO7E3R9tFt1w
yZ50FGgjjGFqC3u74NHaCgqo+KFdo/37D2Q4F7bxZ9vl7DOR3edp0bCNPSM4SQMwSovXujm9V5fE
wGfedsLZYbQSpFaiJXXpEUOUFElywiOgeA52QlLh6NcIoe0yJD+rBfdbtCb882xhgYryWtsSPcGa
Tb61jQ+KD3fQHVO2yw/lufThfGlSguTUTaF6OZ8sKuJdXk878si77Hha/86Z+rWD0pkC6dIOE402
vyjiFJQBcHxP63a3jVy/iy8/k3Sw9Cy1YsdkLV31eZg+Re7rsfsyqNtjoW/GLlopzbfbBmcjBR09
xocdkSpIQbA51aXbFhCe6UYP77cCmie7u21iPrSf2RBn7swbeBykIdxk7Nzn/+BdxYRy+dn+v0rG
b+BryWFtoKgCjKFeMUpXQxRkbRomvrc3D8U2eebSvIO+Gj6W35HwgHHv3Jq0uqruYy3RogQK9Y2N
blt5XD0f98nW2Yzc45tuY/i8xsetumZ+eR08oQax4DQzz6PLnyAd7tDz0nRo+hT8cq7/LATEu+GQ
3TmMTJNa/vuDcLFg6XBr9tgakU5dqjqaKw01xSn6/u89BhM8KKGaZoRZhvWo6BYeq5D9E9QczTOi
D4cCrQR9PTw2j8tyGjOHANAwhVtomYS8jXTqrP5Y1U4bJ/4Qm3Tpv3VLQggzQ0xglEyGBDm8KgUU
KUbpdh01BUNb0JuJKTQ+lOqXb/bBoXT7IlKr7LSq0hUVlXY7+dpG1ItEEecfsFOKEy3dqPwUMaSC
Iii0xNKN6h29wIuhpoNMPthlEJYe/WYDHHX1WzQWLNtGzBA5LPW6glwdw46xJHi1LLRXIO0dH4dV
5lPQGXx9O+yWqa9m7oJzg3Lx2DWVtqUUwWFUrX11LDaOoh0Y5F3If2ZGdy8WJleEJ9iWj67Bwpp1
oaNRlKLQZherKF3ZKNG5++PaWwf1auFYzH46wSAm6A2vCy1MCyt23SmiLNE9CGGDkLAm+OXj9RJf
0exGAmVDvgwREca7L2N26+jZyUxH+CrAl3luce86037ogw8LSxKh6cobQfeKoh9TPzIM3rGVQcsa
lpSHG6F6mazdP6wNtZ2Jye5/4v/zC/vboFxK6pA3CKOMy2FI+/dRo7w6TvGS6OWP2wtbMiPtH7NM
Y1forGvM4tWY3len74q+FPdn49avzTOkq6dMnSjxqikjnCQthXThEhwuZ1y3aGrWLwV8g9txaUBx
JmtFvvbXDkq3zdTGxunoYpWenh7tVe0hh2zE2dzewLmsATFZJCgIHPi7XKENmOf1jJoPVa2bai1o
Ypr9KSVWqQ/ZFsHMl+PC8Zp58l8YlAJjoPas2qQTH2bBKgw+ZjWC08oBxNMUvllLGPrZSxsOMpZI
IIbSQNpGmzJ331Y1V8Jz8Fq+Cb2+anPSUW8QtfulpGjOVc6tiX8/y8EiyK5qZYJTMTV+xONLFiyk
/HP+LgD6VA41eBTlkYD6qEZRGrOawfqrLD4o9ZuyKJ49G3XPjMjvpXGkOQXaXLiEfnis7iAg3qy0
cDWhRI6g7Iclgcq5dwxid5am0yIXPi+dYiMZgTC3GEzUpn5KDI0o3xvx6vj/SLuy5bhxIPlFjOB9
vPLoQ2rdsi37heHxjHiA9wWSX78Jzc6IDWEbY+2THxyhaoCFQqEqKzNJe1+foGKEBqmChvIKcK8y
5WWQpt28W2Mw+14+DsLvh+IvGyTB1BDf/a3nFYGkAW1oAdBioM25G6w9+X2BBzQbN1a4gGLVimO4
SYuvmD/q7hfdOPz+KsCygpKHA7f/0Kiws9gmijXmgbvcTc4TaSQAbFFo2v59zss9s+/zRMffp+Oj
Tv5QvlLl2RolkUnwRoNY8vsi2FHYHCWvI8rQOTCiXrGeGyPpN8EYJ8vqRV98a4atdWMGXXBIvHkw
o5juI8HTFhCG8PLnEB3arQku71UXY8ZgFkx4CWbLy4PrED/XJN9cZoQLq0ZV2HbGvnkx0l9gFA77
eI7StpR8emFwwFgFTiog8WhOcouZxiR2E2v431zTxsMPc5x4aHYYSAHX9LyXv4SES3sjc4UuBEAf
XAifpsFss2rJA9umoaJ2wezdTuPvow/YqWeUsX9b4ZwagEelxmMoR1G4OXlP+hszeRwipwDHHrKk
Msx/yOpgQudjHL822GohMcgFPrKWeWENCDcp1Bq1I7SVJJeteOveDXCRxrWzIu+XFYvS1rAk89cF
CbsLuOVlDxdmEejfAY2GpBkFNa6eZ2dD0dnplAe1+5Qp0GdkxOdgF13us3HP9k4uaCUMQu8meabf
uoaKAlnwvTTo14z6ya2vdPcPK5GRgQu/0cYO942M0fM62mFpzmhGi3vCPIjkUmdHhk/ON5tncR9p
WExitDUstGm3J8bN4n2tJjccgKGycknvQ+gQm9VwZyludKpCRzMPYo/e9xVATnl+PxMS/f8cwuJP
07p4ZeoiHNGgOVl3A9AnXtT+GsGs+NkH6XYL2bI3Ubxxa0tJEmxhXGV+V7Z+jSKA2siU2GW+wF0W
qUVMrZ5c5B/avCtNcgRnmmTnxCYclA3YUDTyofOVpN5ix4o+wxkK81dskidVKn/zf5zWdxvcMtau
n1t7wm5VUMJd8CBkXRkvKPsrvAgZeNQL1cfLDiFbFndt6Mkwk7GHyXxpg3bw/EyWVGnChAH8DP/s
HHcDVovjDUUK19Yh8atG0CzamUcL8YFJWXiR88N76FCbzFLfQgnBjbrPRYr3H8AFQcfp2sws1Tww
6sY3yCukeC9vovjDeaAaB60B0Jd8ejqOhT2UFpyDBoNzYCq/bRCHpuE7ZaTshx/ySV1hbNpY5GJT
n2aKAy5lpBVZrLIGFOi9zEz3gerxZ2v+Ys9/XV4j8+8PwXBjkAtQnbGUAwBDJHDB2l5A9yqZdkWy
SEKuyFdQ4GFE8eDY+AD6UxeijIOOZVWrdmo0M0DpeVeO6S3IN75XyxAV0Fv1E0olqxOmT2gNAeCO
GR8dYq3nx/stLBZa0gKRZy++C/Z0kCulOzSMHpbaL/WwDpfDIGOyEZ0+9KRASgDVlY+yBalZLZm+
YlMxMwAp0ETH6Ej3iRO+tcF+wyYE52aOulWFLa3dW2+IGjCoXfYM4QHfWuD2Tl0hT5MZ2LviqH71
7pKDcfButbAIp8PQ+eXkV7cR/g2TsKsl/iKCDICQRUNJGaxD3odCXVJMkzWrZYlKpBp4/cGEYOd8
ANwEeIGmOLAmaRHI7gLRWdga5Q4fGG2a3m0QUMqG+CuwSb32OtuyN6/GAiN/5DwICDNREOT0PM7D
a6duLQie36wNYIRAwL4ur9k1wbPfDqfOB3IP8BkdbBne0fhEPgIxJcBY0BeDngH3TdO1n6cuh20P
1NlFFSg5+I+Kh8ueI3T/jRHuvmtaHXwUrKDRp1MIsUgEaFlkZlnghz3cmODut2Gq1izvGzzpd8Vz
GdUALddH6z+1FkQ4Emg/vO8Zd9FRXC9rwvYM6s6nFf4PLCBYL8oHN7QiG5wX9on1wUiY+ib44g7O
8+XtFLrlxj53z6lTNmctSgDBVEwgID1a4Ctb6uNlI8LC3WaVPFKlh8JFl5SwMr/QKIE6bnNgIF9z
x6CAsrqd+Hy/r4lv0C6WMvZLZqLbFi6R+XPSIzz9vnk/IDOBuwECE+ZtdqdINlL2JU3ugFtOPKSD
hjWyhOi2vB2ByCu+MTDQeuuOPnoqf1ZRtbfC7LZDWJMTsOrMwgW/5cujSUEVnab4BflxKfzykYk0
TAfMIBzqvfk8X7ERBB09K+eo/Wm+VI/6Qda0k35o7uIozVGPOxs/QX9YX6aTgQptG1oW2tYFhNxk
bVWJ8/ItwnJRoRdkdzgXdYGOzjy+KEn8h51WEv+VxByTizm1TsECFMMOpAj8VdF8y/t6+YSwv/Dh
05moAkOBBqU+3mUtEtulyiSO3HRqdrpeKft1maqrSdH6sCnGRnL/CnduY49z1qxJeszNwB51evRb
bhvQJrrUllgR5bjIbl0waIHAw/gwAr84aTqkxt8FJkbLbyKTf+u3/NfykuBLMfVjQBjAiAdsNffA
bws62K2JpBrc1IEBgmi87y5/KZGLn5ngtq5dHSvxTPRy+gUrYv2jtQuMxy5ao3oHhRJLcqvKlsQl
0W0OxWVKkSmo9WMNIaKuVMPLSxI439mK2C/YZHvWokFBdWIvkRqRSb2DM/gOmmKGjAxfthQuQagd
pSaOh1dda4LlxAqh9yX5OuKlgPqUjb8zCcTzpYAkztNIS2GhodO1kqTdH9PQPMyrk+/NtpCJp0rM
feiuUKJX6cQqI6553yPjt3o3rI0O2jizpFgrOLH4SKgiQK8Sz1K+VrvMgEQnMx7dE5j2yvakQf2k
ar5c9gShETyhMDGOzrJhcplPUahaPtrI+zU39nMVsOd09LGTkrggNINxNUQGDP8BiHP+lSp9MdKK
PUS15Xayb2b1JmkOl1cicjVMSmFSBZqGjulwPp11qMNlBnslKfPdpBbXFDC0yyZEq3DA3o4hZx0j
PryvxWAtsbshhXT9Us27vi/Rb+hjPRz6rPv9Cwhl+n9N8X6WZ6Df0Uec0EStMAwzBV39iS+/tcAF
Tm92KPXKjGBA94+4/qFAyMSRZO6iw7I1wQVOtQUKsEnw7EomsKAo9DWZ1tzX4uFuGlOZi4nCNOj1
MXkM3h3oWvK5gbnmMypuLNb8HaZZXyN9zb/+t7aGwN1gzUbLAcUczJpyHr3aa63NmY5XyRS/lMPw
tFLZ7IXMBOfRWjXYq2VoJdqZxffCmEu/GmWq6ILXIwYncfRBbABOTb6H0WRJUYKTmwBz1YeGdru4
JFjcxcd4+Ojedsb+8gkSeATM4QGO2RnzI/OeB5L5ae11wCKWW/Ae+rZK9pQ82M23y3aEWwdIlYl6
ossQZefxZtS7pawJvs7SGVFPtbCS3WzsL3D5G1byboF7xrneMo9areUB6RfPdxPzfp292SfGEFaE
hHZOJFsn9u+NRe6mg65wXKUr/Nu4oxGbm/Qw6loemWz3f5ibFH4pzJMBVwiQKORYznewLhpj0Dqs
Lz2p1jVxwrc6M6TJy5d2BNXgwXpg6Y/csiDIAgb3bpj9sE1u4vQrZbPjaHqlmBBf7zCBtutHGa2I
KFE9M8N5CLJujcQ9zJg3aReOXwGBBdrbBSUZG5mrQ11KSS/0yc3COI+p3Q6iUQO+X4o3heZ+M3+f
VQtD0BsDnIOAjXjpVStrA3s42cbtMn+z9G+fOFfvJnjo4FoN3misOFdjopCbWJ/HGyVWZB9HslM8
cNAanakdHHwbameT71Vssq56urwS8XHaLIW7nHrNpPHS4nOUS/RWji+j+NiVvhpfueAI8+WD1uJl
gayLcZ8DMcNdGQmYuuqpA+qln5yvaWZdK4qsYyxcFcgdXJDasQyfH6VNx6ZtsiVnBLb1Tz1KrtDb
j8izheFq+YC6CPoDymRMTIDz38H0JZdD5BM6/qNBQKR6w0RFtWtyM/nlUYv0a5m2gGjzwDvNSpzQ
1P1Qwq0GbdabqiVB3iYBUa9n8/tlh5AZ4PyhXVYNuhigYzGNh97s/VwmDCkzwH3+WIsN0CZD/yLp
E7S8O3+WIm7Zb+QvpTeZRjZF+XHmb0kcrW01EN6xK0ILs6sM8h72HYP1qweZ6ITQ17bWuIDmLIpB
2iwnQQpxq10arNcaxOH86RVcfv5ynf1x+QOJui+QHcZg8/+ujotv9tzZjCQeDBOvNFIjC+z3KvXj
3QjzqNVmO9RLZVNoomsQwDYMZgBT9nEKjeS0NpsC3Cxqrwdu0UeZ8qNEswJCouHl5QndY2OJu/e6
CdoyrstoEapa9ctZV323T4PLRkSX63Y53K2XkAXD00BegJP2W+a+lMvsWzJ2AvY3PjjhZiGcW6wQ
rtBxDyGlHJE1kIdBDcfpJiVXbWdIliP6OlBD1xnbPigy+IEtvexUNWkRFBQdeMP8nhRX6XoT95J3
jKjS62AsGWOukFZRPxSZNLspBxpDIMm60zCKjAYqTlf/A3z7ezu09tYr3blvPqjeFbes1ZJJZ/xE
7rH9CVx46gbwXtVM4cUYAvIT5CqA6FAzVH52r0AyH9mEWqb6v+8tW5tcxKrGDENCpg0hE/20mPfm
uB/N/SdM4I2IygO45D/oldHSSwZVzXCDeN+KeYHfX5euJLKLHNIAN4ypQzD9I8UkyCWstItBh9/W
93katsmdYl7bNtQEZBpOOtsR3ve3prhDPJdOZxQVGMo8d54Paez+7GfTOrZzolwNTd6Hvd4M+wbV
kMicFTVU7bq68cbkB2mX+RrPZOjHrHZFfWtWStB02f3OGZrxOFlLvp+sFMLkowGZsEEfbrOhQV+v
h4zF5U8i9LTNdnExQimULokJnoSeHfsFWEZGohwumxCFIcg7gD8BkgsfqTKHtJooYQIFa9WHuXPj
uORQzjLRPaEVD5T6UONAjZ0Hx6cUaGW3ZDIIjurr7fqiFW6YG5mkTid0r40ZPt6BKF3ppw6Jg8sE
91TNX1F+8m1rfVBAOBKpeSUJe6J+FyAI7yvjbsKFtIClrsjyaDDX/hKxu9dscPd2X40IoyiIQMVe
dhUK/eLdKN/Sq/IclxL7aMnUPM+l+Tw4i4RAVxMGdEjUgzuHoVT5oW+n76su6xwSaHf23n3VdnaQ
Rdk+O7EJQciaHNdo2MuEhEUfEFc7KKINyGcCQHr+4qzNXDPTAnkFwTyFv9aqGUDpR71S5wQxtseY
O976XXj5CIhWujXKfUItMRc0zcEjlWnNKXGbwzwuv4o0v+pTWeVAdA42pt6YcTYvarD4kIIM4Hcq
y/6mWIwvutP+chVZmBUhPCDggO4PXjfYTp4KDRlSDhIPBxoqvxZMyj2ueEQh8YzY3NfgU8+v0zB/
zJ5jn7XWoTshORaidYJ5EOkAxtsA0+ECl1Wn+WDXCKGFrR/Urt1rTrzzWhmtptAMckGIrUKcRLc5
d8nivCTg7WBiRQdTgUijvRulAmcyI5x7NE2/TEkDfZXaenabH/Z8PYC5/LILSmzwVLFqF+fEyXH3
Lj0oLpdTMd9VpYzlUmaEeyLGjTMCWUcIQlWh+9W95idRcgPu8mVngVclv2HVK1mbWHS4wMwDODPc
AYKTnFHHrZfOYeo0o3drLacE7Hj2SaVfL++fsIaE8VsIt4Bg5eOooVGZboMnMLjF4h/23kJJTkHB
8U5LoUH+N5RJ5uJikyAfAh2cAUATf6c1S7koDdWxnVfk5zT5WpjvlKANnTSonzG8LR1kFt41jAHs
H4ucu2tkzQdjhkWQSvfl/84fYhT+WXvA1J7+xIiHmr0MPCV8XIIYRweIhM3F8qWFTGl0m/SQ/gGL
NRDpLN21j1NQHxmkQpGMqoqcdGuMS66dGlCO2syKwKz78U6rBzMYoaR7s3qrjGSCbRefIdqQaYHI
EKozeKOfXzbjqFmT2cd4xNLyKvHS67bw9nOh7LKxv0smIxzH/knip0KbjqZhbFsFzR/fSXRSK5li
DYXB4kivsltrR6L52r3q9+UeqpgOo2dMgulG/6bkvuxDCrcW5KxQYMA8NQZYz9frrpVSDCYe0Mno
htTQb8G5snNWJZKsURXtK3g/oauFZxr4z87tzF5dqnpXonuB0Q/WowduA/PTw945XrYkSoMwEP6v
Ie486FrtTkVMsaAOHJ/6zajKSDTEvu8B0AdSLFDV8bV3pR4nivwIR+4HjYajdgDD/x0D39c7+dCj
KFbaG2Ps/zfZAalU2lEH2YG74n62KL0Cj8j9agDUaruy/E7oDRtj3FcqVmVNmg4pAr0yXsoe5GlQ
mrp2T8uLjSYKtFFBvHcb/7z8xWRGuS/WzWWuVTlug47WO62oDyk1djpZJdeByAx7zWAQCBS7UJ48
38ipcrW5piiHOdOT5R0VlAlGmci70AYEpZiECoj+eRlDY+oWUhJ2m6KhatDdVGGS2dhd3i+RR6DC
ys4ryoiAH5wvZAQ4UF9SaOFBwDO5yXTzoc1iZddXYxwkTi/DxYsOFFglQNeLIXpQnbI39cYB07XL
rClZSWAYf3rmjdtIZsNkf5+LQABOo2DuYTlN1zqBU6d9uNrkM3EdCFwwtTKt+g+CHJ2eUm9JsYpp
1Pzau+/HU5ECjttbvtH9aUKb6/JHEsX0rT3uylIdED6NKts1wNB17U6dnMCuFb9VxpOREL9rJe4t
3kYMvqJIA8oYPrtfnWbOrAqyGWNGwjG96a1V4nci52b1GUYFyESqueAAaF+b1J4KBez1h+KMfqWc
pkn9xCMB+tPov6gGXuYuc/6Nt4EvZckHxWqDebmnyatKMYNBZA90dkL4Sx7VSEwZ4CoCmwl3gvJ5
mpbGbUgwAlTlDn8MWh65HSil0n2aEr9JwUHTSHIY0fdxXRXTgmhqMfLZ84WVGVhnrSZvg8qOMu2k
yghUhWtCi4epm6A6xBOYLlreOy1LyKZdAvLJck93oH6TTvQKM1yw2fxrhzuuAPb0a9Jh78wfQ0hs
3w40fzoU12UHgrEiSqSExKKNA4CePRpB4wH+2fONWworIckCg1amBkPvAKgiGbAUBdStBW5J2lxq
ao43OEaIp/Z7rfcvBtwgsJSWgq2KGFKBZWEGwfr2eAXDGz7wJozQWhwJc8A1CYcT3UOYPMg73777
mw1WluQJP5oH2nWMxBhMlpo7uouCAJsZOlh7wJdDb5NICZJj8fONEW43+r2k5CaKFJ6BPEI1AfgC
G+r5J8MMHypIFHX/xoHEVlj3yFmiy/FV2G3a2uA+2lCv7rSOsGH5pA0aEBC5oXq09kA9nPIDg7Er
n4h/W4vcCdapntEaBYzABT0WCHWV6j6ZJDsndPbNznHhL14tk3huB8pO+1pfXhTZILYIku5sF8F5
Qm8UOe1teIK513Z6QGd/PTjB8FrfOJhuGMEDxNgi8eoI+4hRWNp4PMoKekL3QLUfJT1G+GxxCd+k
p5ZG2CKV7LHpHmdMV8ySaMuWwUd48Hj8a4KL8K2H2kxq44AlbTr7ZvGnl687r4kR3ycL45GyV4cg
hCAbYwx+GF/C5chVNEjc9VrK2t/xtProBUVQEr2urDyE0JDEDQWB/swUl1kU/YDZ5QRloap2b1Rz
uaHJeouq5HVXaH5WJze42gy/d1bJzSxbIneoM+JZKjCvdTAQPQLn0mHIAUIj5LrCIKHkcAttAbTH
OodAjX94heeLRQHkBeX9bjhOSkBAufVFATF8e6RP6WE8VRG9bq91WfYhCsxIdQHFAeIWgsb8qH2y
UFPLUiYVfzR2CiNfsMPy5PqxP904Ck7F5YUK3BRMD8CCMLQqQ92dB8raVowO1EE5eLERVpabKf4+
mDTUu+81mKov2xL5zcYWTxqF+cWss2smaVliHAXENlPnhco8+YULLTR3fERo+N6MMpUEQURDOmKB
OFpFReVDl4dq7biMA9rNsTWh81L6iQwtL/xoWxNcPOm9pbLqhNXqF5+xq5Z78Omof05gD9Qx1mPL
vES2JO6rJW0HEckCSJFlWO7UoXnqEhkJjKhTud02vpszkEzFlImC4aWQvqpRtRtQqge5XpTfMVX3
JfPpL8wNenugbcCzBwljsLsmO1lBU7JUPq5BxNawihWoGzpjOACZHvDul91S8FA6WygXznDd0UR3
0DgHdC7bVZ2OW0ejfahhgjhcy2k9VrRL9rTp/rpsWHALnRnm4pmVoxVhsI69QpGiGNnRVQvWSZKE
axEIi80iQ+0GEF6QBnF2mrLXzXZCtYgGCqga2n18T4LyZO+qH7JbSNTiObPFPufm9TSkOUhJUIGA
LfcBDK+IJQByx3s29OZEw6vzJf/ZvEKc/V65kr8NhDu6WSn7/411x5k0zEihwZNrf9XmVdxQv6SS
4RuZDXZzbGwsajxC2LjCV1NPfdyhjpiizxrr5SfwPmdbySVKsU5JRlRW5IMmqYqrKJeNmMmWwoWt
1awUZyltZMnVneU8OnjalKXkaSOzwYUq1VvAi5sPUBVrWuhL0kcDdQhI5MgKh4Ly7na3XPb/m89S
kQHyHTVzchetAFwqThyRCTgpNFvUBdepG+XFkw7R+MuHWNT+ODPMJV4pRgFrq8YmQqXtdfmpub4L
WoPARnW5eaxuE2Qr/wVZyaISl1+emeWiFoD/ijuxQ+3eNEc9Qg6NZ8ffGCM5GY8wCL+fK/45hfjk
kWZBpNLjW3W5T11JsixxEpeLGpajKPMKIcegK7+b6ZNOAJyyZMM5ojfo2ZaxX7FxEYf2bm0sGGgp
X9uvbBKV7JOjd5M8Q4EEOkaySTDZpnGBos2AF9UYMrDU2khx8lNtyuBEwuxt8124EFGDWqhMCZyg
1Pe1YQUKqSCAXuxm/XtFJHFP6uhctHAIGLVNB9uXldG4AND5NkzsO19I7ROoXKno18rZwUSJ+Oby
4itlbp+RjmSozUNpACyFX5bpOm8Wf5RSd7Bb8MKB4pHrPTpTiFU4x5DC3KG/R6JcCYbDHBhX7Z9Q
Oq++yHJvYdoIgmYdY28axEXeHHbjkOriVc4y4yGlrjQ9OQoFkETrvbAxR7S+C4aRKFVnV43zdZZW
ZugYBbktjKH0XduUcTqJzuD2x3BncBw8T5nStcGg3wKx9V2saYGTR5ejpcgIWh8uMKTgt8HM4vkR
tKD8N8dVh5qJjWHS4bb3vuTJ8bIN0bnb2uD8lGCk1BmKCQvRvKt6AcIuzg6XTYg4NZhkyr/r4G61
dUiTplpQxHjjC6mh6keulOjvA2EexxCtdrB7Bcu1dU/+uGxbuDwIYet4y3hgZudMe6m21FSJcQwn
PWiKV6+RIDJEJw7vz38M8JOFtTUNXZoMGMqzXprxtnIPffNcLZKvJCqfsdEhMO/ogOt/4CxWNWhd
TbHdMlbrfwbBUdn/h9e6uZKzHYlWBpIc4DzR6rY+aPlQpeg9y3LagNI2cj1M/6XroS00NMtkzxbh
2d7Y4rEzEziOMF/mod3zawlYw3k4qE/zG9Fgs48lx0rkE2xCFw1hdC0+gj7UtiBVkjAS+elBJdYp
zyVpnDCx35rgTpVhNmteVCgSAOUxhOBcP4CBK1yo30KsK2hR7wn7o31A1xsCCFC082VMnsLrG80z
E71NVCswxXkeO0qlAydpDb9cHhgLOlPfUL8DV4WZROiGdQBzfWZXIR/LRnGAWONr1oqHhl0d63VQ
Zoey+tKVqyx3ZGeVv3MAiPvXArepWuctnbaAroZegWrzZQiHI923qPkMfvzUU78+VbcYoQN4hh5k
ZRHxfhoOiPQxQo4Bb+5ZCCm4DmVyC3oH+VX1lkJW3xTQxOk+Q3v8p6RVdMcCGIdJchABM/L180/Y
MZUttdUAtFanJ6Nd70EjvvdGMLk1w07JoGUxNuBnUO5W5JrtpERKF9+kUnFt8dLB0oUOnIoKn8td
Q3qcxYwcHsBf4i9QgfWu2SwwWnEm6hktaGhlV70w8gC9zuTnVB3D4ecLt9Ic4xt0BIJ0rcK1ubKb
ZG8Ue0B6JC4lM8Q9C4wqa5N4xZDImBS3cadfl/l6zGrjpUma8PJF9H/s4vuiOAdKYwxp6x4ypuVh
ZCgUbOIv+2kFlz6TVpVx+MhWxmLgJlkqc8eMvQKVBS+fDxhJjsgIlJJnoCXn9X/9P5fGxRpjaUxi
xezt/SW7fYMLXWOYNmy+Al78OQkjtBffd5KtfbO2OkucJEkwWZ3UCYAnD6pRhZ5ZP1iyHrBsEznH
X6d0WicL0NTGiYEL2Xfq47r+mNPfbiKhU+pBs8JDJ/0jSruhhWW3pQFNjCFy6J8GkbHMf7zwzg1w
G9aYTTxnvUmC2egOWUbuy8WUJCjsE5/H5nMT3Fahd2qWtICJvnF39XIzmLu8pfvLjiYzwl0AS2tW
g9tgoxLdisbG2Hv1uOtlBGkiKw5uGQxWaQLZddo3jQNWZxLoXX5aJ+04K9MhtxxZDUb0VbZ2uOBj
zka8KAXssKxYD9JgbsGzBUVThIR5v47/pQ7CPgP/mbY2uSA0QXgiX3XYNCEtWkBL92hDguULuQFj
NUPEGX+1z3U4/5U9yWK6IIMFinCzrVxEMqwu06wVpmkwMgSq34CGZZ+h9DNH9q4gPgZqg9/3F3Su
wcbwprnLX6DtZDhDPyAutdodlOCr/ldltpIrROgt7zZ45uWx09JszBGM3C6Jxjk79USJpt6WvKEE
ervYPrDKAB3NqDp5EOMCoCtwKsiQmTD6dPRUv3hSQEKKfAtFMy3I9pBhBkw6/pbPRz0OE4z27ufv
lzdUUNXAqcDAKFBsHl6l/I6mxbgMUIxkH5FGCh5yzdPyZfyLfUc2UmI3IRhlZbPKgtcBO4vaW0KN
tw8PRh1pMwNwi4SdrV0PegyxJJETOXsjyu4+5ahba1yUGRoyJcUMa300h3m8b5x9/6WEWri+s1oM
kYYVbp2DNGEXOZKLqgnj2AClD1+6oUNer2OssMpovCd22FU3QxOSv8wwvlujZLrO6K4YQ/dR1tER
GjZx9bs2Zsg+zLi7aN6WDRpkyLYG99HKSOMnSkpux0WfP3EgAdQGaRFmyBx0F89vbsMgIOOvIdJa
IQ5Y1h3Vn6z692VBbNadxXAi0lWgOrnsEZgkWmQU6PMs7XxDXwNT+UlcmSKNIHrrGkYh3iYt1Q+t
4AVVXtSX8iLA5M61ppADGMYk193H9APFSkxoQ64FunIfWrFA9CWDMcCEonhXRTYf1Rn48jLzbhVS
yFJhgRecGeO8PreMSamYslo3kvhJpbCktwgl3kR7ybqEW7dZF/euMdR1IG7Wgjgc9NcJer8D+f1s
BItxUCwBCJaxGJ37GXgPYpOmQxHEzf3ifl2S63SQwGDZfnA36ZkJ7jojShxnoF8r8Dg7JsNdCsbW
On1pkyLs3Gur+u2SP1wBE1JAHsC5LZ6MiSxK7WY9Ds5Uf7csECVrSVjT7PfvsjMrXJ5I14YMBoWV
3qFha1MfFadDn8guEeH33yyGJSmb/N2r7LlPKpihgXnV31Yhgvmteudc1SEoLo9yhTaxQaaCZ0I1
wuPf7kM3KH2bwWCTWN1haJdq76h9Gl2+HMVWgA95k4fWXS7uDO46VVMKuahVYeMuIV1ko8TCMwqm
7H8scBljbk8pbZgXKKZ1W4GgG+JH4VxNkpKm0Awoit4GOGGM/f/m+4wtMBKoaOJCsF2/XX66tIiK
VfLokRnhfK0GiDzrE9w6eslAm3dD+8ubJWFA+EU2C+EczZ5zD5zKWEinmTdN0wUjlZXoRbkJ2hHv
m8XFTVNZLW+oGhA5Qb9+Z+xGQHmrQ6K/MbYqoexdL1wSrgM4ASNO59H9fdEZeVxVCAQZLULFHOZ9
V5Eq/IQrb6ywX7HxAGf2egySYePsnB68KdvFRNbvY3v/IX5i8AflZZYQ8OmOPuTUHUa0LUcQJqv5
fTXk+6V/rSzVt3XZQ0B4k+IlALIJ5DcuP8qqgo89dnoozs5W76+JDQpANRzir0MnwxrJLHHuAAGR
2UxmyMTb45ek2C/qqzXsst+necB14IA2EZcBioA8OJ3kiaooI6wsy2HOwq57LGRaccLzuTHBnc+s
X7oCr0Wkah7msvLiUHberstlDCqCstj5UrgzSgu1mgtvLvEiTQ6aT1t/GgAImAEdrHfe905eGhd6
3mZl3CcypzYbZx2bV1TprhmfCqDG+/Fg5q4/FpK7TraL3vlBSj3I9ELRrQyMAsRyHj4VOCdaXVbg
EZuBCh68AueJHyZQ52bJqrRAVPCu7H7xvfhEvU9liCCm/8cIFxQKQlFvZhnimwbjUz5CkVqTFEXE
x+fdBlvoJvC4iV0lZo2syswASlFI9tAbZN9X04lms6RJI7IFEhrMGwPzDvow3vOo1vVtCsHwQYMC
RfVnpWehkkFXYJbhY0WfBzRBLPRAxwZkqueraiCCqBHgAzEP22nBVK5tNNZuvXOduJNcq8L7CHcD
Ki0YAsMzlkt9bX111NmF8HWe4bHMRkvIXn0awyVsd/LMSriH4OyETgIeKB9e5qpHklFXcJZUQ+tf
RtOpQs3t5wN4RZMHbVJkvD2iswu+oH/tcWdXG5F2x5qNW8N8KdL7ITWDHCjA9FmTTcCKLZmmiYkj
8ODySVCRxJqZNy3ye936yyNgdE7b8euizRDbrSGVYtbPl+9coZPA3j8GuYBbZfNQGh4MWrUBjKPl
J4l6cNLD/88K54peBdqnlKItmENxBSPEq5lFg5ReSbYW7jNljaqQoYNbjHVx28TdqXW8JKiT4RPh
Av1wqHVAs1Wg7Zj0ZqK0SLmNeA1USnxlheS58nP9fewfe0uiLmOg/2V/4OLoEUbadcQJHrxZ+amB
biRUeqf2W29q95e/EAujfGKEoVe87lELQqmPe0ZMRFONPOsLKFA19y7BWerJ7rdNYCAM7FsmxvbQ
B+ecIO2zKh/xaYKK0LtWgz6N7vx+pQfNSR0zBujToEjCBXJzGEZl1LFhGViV+maH4cNl+HZ5GaKS
MkqeGMJHFgnaYD4NWvOxUdcC60CsK072A2j4AZwFsS8YLrXAe5VDZkUFUNPSMTTigkScyQ2ch3LU
G9oRGPkicFLfSaIF+ohAsENHOuzdOzSDmUAE6+rTRPI2Z9+Ec4szw1x4yLK4TY0VhiHA55vOg0Z+
DNbq9yAzT6pP+Md2kZx/OCrqDQZLJ9LsNLovUF+WeIfolrLw1XDzqvBx9LbPt5EqCsTS9QxS3y9L
0EEPLw612/iJqVwkUmihyE/OrHEfzaorOg0ESrk0WI2g/5migKwEuERqf341d7ovvxgFmCeEpM0K
+e81NktHge0Gy2FUHZ1d8qBAbxnJhm9d1WwQwH2j7aH+QTZqJwi+Z5a5rzfZXd2nM/ZWsR4Zg4Pj
vNimDIwhNIIRRZtNMCMicqWIznaJN/RY3to+ZwY4usihMjWJzwtCIcL6uxE+l8HYMSiTYURJrjvy
okh59GUGODdcdbp2zQwDY2c+2DNUQTM7kgQpthPcwcUiECrAMIYGGC/qBODYigQJrO1/M6+QKL63
ItNX9iXYnmUiOsyrLhnjvA6v9sZucxibpiev/4YhY5+4f8STDMct/vzvi+J8rCBNqjYWUwDrnifj
2BjPrvH7BdazfeNyCEVlV5QBE6pyf2NB91Fdbku39+cftiGpE4keoWe2uGdaslo18RrY0i2//soQ
DOUeuNHyZCy+vWPx3Hq+7Bbs11/4UPy8UGw7dpfMRRl42tfRcoLauY57bCdJ/Hyt/HV9uWxP9ME0
sIhBzgFjLSCvOQ+4iqk7Y9tXZQBdSF8xcFW9atIWlsjVt0a4oGBQMvXJBCPFMTmMNwwl5D65GFHN
oV20ShDWoh3cGuOCg0tVe7A0GOs6DMsgT8rt9ZRZM2RemqdB1Xd59e0zewggq2eDLhDTo+d7uIzJ
oBguvMQd7L1T7rweLFWfqFkCXPZuhHPFARNOWp5jWRn4XArrqmgl+ya8ezcW+NmPpJ4rUKfXiKpD
ED+YQYH6O5rFNMQgI4D9sn6qKMYi0YSaHiCkLIc+37XY0nMPtVd43vxkFj/bTvJVhOthqDwwh6E3
DXDsuQGTFG3udXjSFGbUHJsdOuLBoIKQIvD2FRhwiCO5loT5xNYi5wiOYlNnwnPtLaTHr/9D2pf1
1o0r3f4iAZKo8VXS1h48xfGQ4UVI4kTzPPPXf4vu28faNM/mjQ86QHfDQMqkisVi1aq19Cd6QLHi
2YgDNMFhsb5ypGNporO1tcn5hZvYQ5Y6sKnfz7v00O7JZ/cGj54gQ8YkG50XXSNsqh1PA2B/Ld5F
ILi8ru3IwrsNeEYSqiX0QL8u0+HygRK5xtYMF5TAglO6aQ1fb5bYU+IbRapXLfxUWxNcSGKjZ86Q
w8R8Mr/SgGnEsrBkgNAFsM1kF3+kQg96t7e94+LSlAGl5CxsUfPtQh5NVfLmFfr71gCXtKiUtNpk
w4CxZ1MlywGMwsqTGuoQS+0P1SzJ1dnx4W+qrTl2s2xKcos96LOCdp1P0amtRtMrhhhS3HkwQOJG
+3HZI6SL4xKY2JidCAQf7Gh1kHPERPdDum8Ddw8p2J8fCU3bpXGRQ5+BJk4sLM02Xwqw77nFz8vL
kTk4FyiGoQIVr47VdG7mKdVLl/+6bEB0rRMXMzF4kJoMAHT+ccBoXlRmh1je9j8HN8zSY2VI/E1m
gvv+sYvqvF0wE9WLNR9NFxzx88vlZfyXY/q2Du6zF1a1Zi0456A4af5aAsXr9w7yZdMnIDULFkTV
Zt/a9xKrojBnoLaHGgLjDzS5+NO1rj2O7CbMn5neQhEqt2AuiIAnB3U2VBcOzudkN14Zkv6qMN3c
2uWCUq/Fjj2k6BkC6lME4DFCzzA6zF+tOzDsISjJ/Fy4vVuDXExKpq5qmow1KUEhD1AMSNf9LFB2
iz+PvjlD1pJhkGVTHSLP2VrlnNNawWHTF7Cq2YofrdVRyXclLSTxSRgytmY4BzUyZGs26+dYNzQ0
Q+2Q7vPrGWDGzpfPdkqtcZ5amqVWuRF8xn1gRNGonv5kTCzFrROuB/rtsoeK4gcqdXBO4OAx+8M5
KJ6Upr622EGjSj0lu1FkQBlRcAcpKCP0RqPf5uswWZY0pa5jNQVdvCUqQqPTvASS5qvaYmRKcsyF
y9lY476UYg6m2ndYzkAgMlHGIw3myf57AjwQgUK3DFU65C9A8J7HxNmhZtQUgBdNWns7TRjyVNzo
+fKHYYGbvxS3NriV0LSt886EDdtsQ8wkPmRL/qUcM5Q65101O3tdTYfgsk2x64FIEGBWdCRA1XS+
sDFaBiUtkEkvoRaWO+jiAjp1MoCfZTrpnYx1TRgd38xZ3Iy4UdHEMUaYg2oadJwSu76Fet6MJnCz
HiY9/355eULnIMjjWbWYOIQLim0yWaRjg3RprF7PhB7MaJWECqG3b0xwYRCPE1TlJpZDTwAfZ9F3
qrWPgLrdRVUbOnSQpLfC+LcxxznimiY5NJthTu0XFKhtHZDupr6LNUUWA2V7x7mj2qS1m7moH6xk
X6CEYGWud/nriK8QuDyx2awPACjnzqeSJTLVHCbcxLNy77WkeYICpaePnvo1OTAGcl1yUQo30ED/
jeAsQ9mXC39JpVgjXbGBNqJTS1qvIDWawjKmHaFbIMCi1MhaO7znlRDXbjpwkKNJj7Gm9biQI80e
4vh5NSUtZ/HNb4GtCPJOgIkR7gj32WC0vYvKOpS1V49eax7IMIIxBCqAgL47lb5GRA0LALn+Y/Fd
oWlSzXWlgPJET/0frQu0AGnOzv0xRTtooELJqHxA9/YD6Ngzq9yXg0P2AC9hS+Oh8Mbx0Uj2H/FH
SAYia0NBRuN3Up3LvJhcQHraHQ2hHrNf5/sUJIpG2O0B9sXgfd37soxGeM7ejPKbOVJtdTtjQuLW
YBTO+WMusmPGoty7i2Vjgds4RZ+SCvgndkViDrbH1KbzOAOAjv49C/JLJIlRwiAPzAgjISVAGnMO
6YxRApkBdBur6K6qDiQ6WsPXVaZtJTxhb1b4Iel2QChMV6xKKeuvTgzWS5MW+i04k/Q9tcfisXfW
9kniIeKt/M/S+JInmH271rCALALVyG55wVHbp3tzr+3S0VM+oJaAGWmALqCBAng72pLn8XFcCYQ2
OvTnoDSgfepB/+FZxZxdV1T/dnlhoqgITVbow+EfwEzZZm8e5E08RqgxIN910iTZE+D1d1kW9fth
cmWkOkJTUBOCHh1WBkGhc1PDjFLlMED4l6ARuO7H5mY1JQdZ5IB4eoFuDKzZSNrYr7BZzURzbF1E
UFTtIPLSPs0VpmnbIJdR3giXAgU/oHCgM/FuKmDqSadkBtA+Y+KEHThdlwkFXElaKDaCkXnDRE/s
HeUuHSCdThU4weTcFcaPaPlSzJIDy/yIDxB4sQJ7ruODIJk+36/MXJxJH4Hv6XrXK/obpfw0qoeu
hdJK9hjPSTDPWnjZ4V6P5yWb7BtuvtGYlVAo0fCNQPmxA82ZVyjJscGcSJf+yN07NPA8zY0h8ydL
QYX7uVks5395pmDqx4T/NdEpNm7z9saQ+QXLWy6tjc9rqrKrwcyeAud4l02Prvm5VwkoD6609LmX
MWkKPx4oEl/5eHVEi/ONLNNuTeIC69H3HZTvQXy3d/dyTn3RtgGvgj4PlGYFKuR227pdjsiXI0rk
3cuwZHuLfr7sFYK7kAm4YSbNIWjE8giPVNNBQ5THGXTpWk9fPzW1JDIImNgwxLOxwLmdasXoOyew
kK8o7JevKIum3LE2RR7KuuZia8DTgm0XgfzdaNswq/DzYUaidKOF6CIAxV1DDZgVEWRphOD7ANzj
sFk+EMPrfFhdO8xWtOD99msCGLLRYN5ir8nqtgIjDACIaT1k0FAVfX8hOdGq4RlPo7tpzjyTnEb7
8bIPiF4FMIHBMSiK4DLiozfoHmaQv4OiYPbTWwJBGrBc6N+iwxi0LwOIO+TcAKJXMHhcEF+hjATe
fl6S1bZmpwGhDEuh+2dWIY5P1U8bvR6IDA9SvQ3mY1x4cNicD8EtqGGZXD5mjkmbU8I4GJrhm20B
nGJh3kcvQprM95c3U/TB4A8gHgS/xHvkptmDqQYP/8yv0y+D5pn9H1sG6hatxsLXwnQcSF3egRqH
VHOzdFIzH1v7Enf1reJ2k08n/QsekBIkqiA+gK+doULBUwSwGVvu5tIoItWsYgvLKVWAuXGrazLq
IkE0hQUoEjkI0CgYcN9mNqqkTgv1n3azdhgOLLlTpZOZou+CkID5dqBcMZzJLYQuxdyhfFaBBSDz
mKjiQh8VNfz7j781wsW6UsvSNGYU3LZOw0kfAGsdfGij/I9muAvIaXsA5my84vuKXFvLE7XdmyqV
vHKFG8ZEnGzbAb0O/2wHB6izQGARvJLx6MXrfgVzSfL3A3GOvbHBkv+Nd6V4yaeDDcJoF/zQSn+1
JioEL2SSXqLzsrXCFYzUbnGdkjH5keFoGqlXaZAat4HcQi3i778/cmCdPcLAncMzC5trX44FJGt9
U/3Tz5nf0tu5e/iADQga2Hg76PjDpToWtfReo2wcPnJ3FdQ0knbwqlwG/RRGaAf4SDwakBy8K9ug
jDfXaw+itmZ85WUe9+g0xB7Za34Se3ko43NiTsvH6K09zheW0XJGxy0aX4+hg5Zknq7eKvWpyR9Q
+P7Id3Iwjk4AwwWegbtVCwxDpWrFCDppt8Mg1k9G3O1ashHZ10yQXxMD6EKTBlcccBPn/g0RhSnv
JxxU4x6MsOouB4iQhD3r2oBWGxpT9M98XQPRbx4vO4moRIX7AZwJgJuCAEPnQsTgrBguGKHj0e/A
ZJBS3OlZAHhrMCunGPUieTokuCmA3gDLEbTIcV3wg5NlkpEMFVnwC43DHkKyQd04klUJQtKZCc5F
Sj3tp9kBk4tVF480x7BuVeXEW4r2AzO0eMciIcZ95ILSnvtw8UwXOtAV8qWJ8jsj6m0aYZ4EQ25f
Jd9JtGsoI6Lxi4olADZcbMIkqzJkoE0DTUmnByD1GL/FmvqQFWtyVa9QTGp7awhG11hunc62TpFp
j5/ycRlui9x8SdDXPYw0mj5f/rVEG739rdhvvYnLGqkbZZhZjFF29fStH0529PvvTQBaDik7C3mM
zU9mtKrW0RSwb3+OF5DWaqdlco9j0v24bEYgngqSC8hSQoNIB0qA122q7MVZULZi9aP+2boZd4yj
BaQbvn5MCm/aqUHnGz9lnNCiDUQBgTWu8PrBY+R8A2t1ddw5WjNgXtG4Uh+aGSBvR3JDi0I0UjLk
0eAdArEXn9NEC00wiwQrw1i8AOK763MjyOsknG1zryQ1RBEa6k1x91Ql0c2gJlcKYuvlDX7vwBhS
QlbNsAts1IELpY2ixEgSkL61JS6H+fvoSAy838ozA3zVMatA3lPGNsoW7c4kN2TdN/NfJ7kwgcfv
a/8UDBrcGpKhBMnFNOK+Vr6QpfKiVXKeRJuE+WLG+wJPfzdHYbezqVe1AlFRNTuOxHjKWlkF5P31
CVa7jQku9YyWCWUJDSYstUZvR2vcozabRYaZLqMdPbdTyJWbyPjQ2M6cX3CwiqE4MMmwKVaeJNmY
p7bTZiUFO4fptepu6aDvZn51aVCtLf7vU1XKOPxE/oD5XzznXGBg35VosxKVOTeGyTz6pHffO3Bo
pGMicTpBHYEt7D9WeEKgdrUmvXUx8tnQFweAtjz9WtPbjP50B+qRwYCk9YzC2VfESf/ygXqfrcIy
Gt+sMAzgHh8Y9TxRS/CdgFcD/Wdn5+i3LvjkK4lHvi+YnVvh3AWsBsAixji2dncCO06vgb8hUwMn
B+Fb8Yt87KttVsUFxGYiLakdrGrJam8kYWtE3kokwV54zDZGuNQYdXta5hSusYIXeu0nr40lMCrZ
x+EiRWdRJ7V6FLNWehPrV2mB5qnrr42sgyR0cpR8dNSgUUngg15sryorzdX4PDeZeRdbL7YhQxCL
dstGu9RF8EbTnFeZsM1Iscyiz/wepGUQHarCeKcqAFV6c5BmUM2NfEltRGZRP78V87hXV22oKr9u
Xsr+ZJXh5aMjioEQSIe0PcitMMbKORlxk7FddKxoyjMMg/iNdV9Uv0m9zxbJjSH6PltLnKe5cUKs
vsAEaWdigNrpa9urTGdHwJv190tyCCOwQ5MAGSK3pLUgTq/10P9QoVdjpAfNKYJx8Pt69eaqlhgT
RfOtMW5VNANwoDBxD2bH4UhQiqEn1ojtJYdI0M1Gb5Rgshn+DTQ0L0U1DjaIl4CE9i0y1TPKzsu3
uMK9W3Sudj2N9gz1EUgdJp1RBR1UnrzUWnK/am0M3Ky5BebUxQ5BYdbfpHYn4wIROen2l+OOeDRA
TTQlC44FuFkNzFks8+7yNxUEEU3TkPei2orTx8/5K/bQkCXRMb2bFOWpddvUd+oo8VENoSdVaQ3J
jSJw1jN7bMWbbB6tsjrRmZYfrk7kNvcgYfPiQZKMCs4ejFho/iEbRD7AlfG6lmKGN8HZTmnS/SzH
Gaqb6liBanOcrkpUrK5iw0qeLu+k4FudGeUCSgPcbDWD6s3P7KeYntzqzwf+fsNWgWRCafIdAxW0
S1vo4AD5q84U4JjGsoN07mQTN4K7GARhUKgENxQ6CTxBfLJAClHpo8qf66nxIpL+HmNyXyrus9Gq
Xqzn4WTI4HWiM3hmlDvrq73kel5DTim6ma6TyOs+Md0tBygWc68GzQ/kPPKyv8jzAVAE5QlwQNhR
7mwZQG6BThv10RZtYugNuP2t6TzUusThBdUPQOtALwAhM+T0rs3ZSQujcW0FFKOMhW+6a+6SUCu9
Ztcfy1+YAwsj2SCl4JmJNeEZy4RA0WFXuXc8aVaUEWLoVwJYxWZh61OCr7afK3CgUMwogKp7l5wm
4rWyNpRgT88sc6e7yd0scirU6Yz1TjOToOlpgEHF4+TKnnqCctb5Ilmg2QQSbLZtJahWYGZhCRJ/
RdoAIBIQyGkGFmRwJQ0+OgRuMHy7fAwFD10YRpUEWTHg8WDuPjecAGtdT6XL9BPZdDjG+oAnb4+6
l+xmTwbDExxHGDMgJO3gegJY7tzYnGBIJzbNyretX9V8WsFltAw+SB08y+ghNSJJWgXRGRSELu4D
0wKA57U5t9nUWWksJ1vAXr0a870yzzeqO91Fc7eX7CEDenJPNXSLMNqum68y1tyyHPCxaPGC2jSQ
T97SPw5Qo5jJKVle8uZxVMNsuWMkyZetCm4FPEoxLoutRFpGuFuB9lCcnPO68du+vC5qJbS6JjSM
9BgtUFkbR2heXjYo3E08nDC54+CFwyfOFEoYUzuicgVtpCejN3y9SHqv0mXEIgImVzBRoVWK0h2E
raF5ee4lwzSac1wSpoYx7/TbfjfvbNCGKbvxm33bolG7J8+qlwb9IXqaD7JDL1AUZeZZTw7NRtXi
uwDNkq24N9iJuM8iOKVXfEp8chWfokdybxzN+3+GyuaDeSxOzi/iG4e/r3Gd/wpckO3qdOh7yNT4
i5N7SXkDSXnPkfFoCAPrZqG8gGIdGVnXUFyO6okpo6o3zR09JAFUpAO1xnhH8T3bK8e/Z1PF2lDE
1pGi4trnB+Mdxcgz1JeRdGr2Pk47z6T9zopNyfF4Rebzh3Jrhz+U6lgkQFNB1PDU/zB/jSftYQhw
G7OwmgSuj2F8KIil3vCMBq/fP+JTA8sQBx9bL2RRMd75Snx47s2Z0U1VbVmZnyDRjivqj+vikUlW
LhKdTlRh/2OGSzrcFWuFdnHmk4RozygIzJ+VHu84r1pcWSQQXhpbY5x/xg1dtLRHhvMPy/Fr1+XW
wBBatVOCD2SicJh/VwZqo/MNzLtMixUmqBiPn9Xo95K9XI5r4tUYUE1iUi4AjbE0YHNNrNQepsaK
gTJBSlOesrC5orcst2Cjqu2H/GFjjXt2OpoSFZQlFZN9UPWrtb4rZVzzoqsBhUNAWqBSaqH1cb4g
TLBHczkigI6m6XeJHeRNDFIy21ua50JW7hLV83TAIdDGxr+gyc1lSY6aWhaEPypIxyFc79q9+onl
uWUoHy4SOvnGFPv55kuNvZlbs87Seb32+vkuShswFgYf8YeNFc4fZjCqdUqD9nxcIOGsb8khCujn
6Y8elgHcey8xJ1sU97WywkLrLcFhSo6MvNsO091yKMDTM6AjTP32JTnpMrIcoU0oKgBSynJ4XrHE
qZJ10GKIQK7ZgYJNm2VfUiw/+/DvIvDGCBeS+rVSTIvCyOy7d4DzBe1NDkAf40EHX+oJ4u2SmC88
yUz/BgRojEXuVYR24x9G0VBzHXG2+p0GzHu6M2OP7scgOahXrpSiQvQ8YMVkPMwN1onmMjDXiimt
ZmRgplt+ybrskGpW5aVa/GIXMuCs8LLeGuPydCMdh8bVIVw7hMbe2Rs+0JE3KWiVCihD0mfgYTCq
LZuLFLkJ0QCkZhI7gDFyrqnTfMryBZqD0awHxBqu5/i6k1KCit6UaHO9meEcBS1Yq0hbnAD22cp6
N+6HA/DUQf6p/dTlXiOVypOti7u/FrBbavnat74d3S32Y1Ht6kTysBI5/2ZN/CTEZE54V7XQ+yjX
Y9reDMrny2GDbT1/uLZ/P+d8WdWvTq5hz4C8QhqV+e4CYq2GfOuadN9E6Uei1NYe539qGRttk+Ts
MM87lkNV1g1OtG/ethg/HnzahPayl51oyYcyuCTOWGrQ6JAWcYroN4nRPvajeevAES9vpjhwvHkg
PybeFYYeDRWThfYnDDpjpvrJOaa+jYQmT6SYSdm3Y6vehKk4NdMpS7GqNDta8e/MIrtoRPwfI79d
ZPeLbAu526xzUj3rEpS4I9S3ybh4MenDOWlltyb7FJcckosVEOmpi3ICyEg9pYfeDJI0ZNolrHLh
QBIv8qsb2VPtv3w2wHBQ7AUs5t0kqzmrWtQhAk8glq6Cet8d9MdutwIArRx1aSVKvJVv5rjvVo9a
n5oNC/hgDm3xkmAx2FR9A20dDbkipsTujY9c1Qzz+u8aue/nRNnUIjqC8bc9jHgH2iMk56OPHW8M
ODNUBaps/PGuEwocHyJ9ZR30k75Ld5j2cwP90bjrr5U9U6lyg3p3+diJ9/PNKHe6gV83B8tCguDm
YUOvy+iGTJLa+X9xkTcbLE5vzlozOEwRCXESR+3UhMuhD8eAjfXlYBeThStR6Rc32Zs1zkOGRs2d
VUPqOAO0EfR0Z2EAPt2DOqP5UT1XIPIOmBKebA6U3Vfvz96bWc5HxskY6JxhmrBy6sOY91ez6Xir
8c3oywP8B0oipu+giXb584mvuDer3InXjJR0nYJsa6QHd/xjLc//29/PpQW2oYxxmeHhV6eznxTQ
j7AlFGpsXy7tG5cHWMSc6GxW8PrCvR20KAYxZnkkCQQk3LpaJfslGAZASvrmHTxrkGNmtZJRINKm
cN3RYxEsX4jtoQ3mK3v9oAyY2pBlcMIVspe/jkwfU8LcHtb1aBZNheiPLthNbPRXlW7sXFoMnlGY
h8vfS+iFG1vcbpZRq8xRg4usRunl97gWtocceQr1tKqD0lZAelZM/X0+Knbjqa1BZPvLgtS7z/mf
X4DwlYJMUcEh7cAhi2uMwxziU7Nz7mZcQMkOw4Cyx4bwwttY4zKwxHb7uO7xNftd8Yh8PFiunEdW
S0Id6X6+knLwsU91aXVciK5MUtkYREXBd7f6TB8s/myHWaj4kCZTG0/DW5GNSOdQbf9EXy5/WnGK
zuQB0K1Dc5nXnwU994RRAogSRb//Vdd1jlYC14U42UHut8LYsrHHba5G1nkqely1unafFz+J9deT
8ziKm7+f20w8uEutSXHfpQQsV+TYKZ2np4+Xd41F+3dfjKCihAL9qw4Bfr65e2g5pLScYQSkLldT
ov1we/LFXNrZu2xH/HU2hriLtEY2aeYRXOP/pa+4dJLAAiTZ3Re7NFQk6bLw42zMsZ9v1hWZfaSi
Ad34QGI+6y2JwIhiupLTLNs89vONEc2IbRfUTegpVkEav/SR6w9rHV7eOWEmvlkJC58bIzW1oBdC
8YV6I0OGlTu/k7L6PreW6amk7DzXqf9ctij9Vtyt2S5oz4w5WjRmc9OAaM3XPEYvuGSnAkpcIWOC
1GT8+rIPxt0Cdg9pszxhNUfjqYwwj/rt8qLE38plQFXkj4DWnW8jWRYrLR04RK1/X8f1x7B2/rzG
z5etsI/x7jiBh5OhgwgKLpyV3MhniukCjJoN12n7I8HujX20rwstuGxIuJyNIS44JL0zL42N91nN
yh5q/Oza60lrsy+Xzbx2zC4tiDu2xmrXeKkzxdsTCs+o+tF9ezQOqNt+KEAA86YyhADBcPz5B6KR
qtgGeD9xM+a3+o4e4n17ze6LPKh8qRa0eP8gGgHQPR7VDrd/ukWLDp1mRtF5apfTot+32tPlvZOZ
4LYO6NJ2VhZEhy53DkqRHPM4uqJ5d7xsRnxa0Qn8dylcqMMooIWCIpqe/W6o74bRZ2Rkw8F4WNwH
5Z6xrpkS8KBsZeznm5CEGkubUQcDNP1sHW0j7zzH+qNPmST1la6MC33qlJp92+a5T7RrIwGugjmg
8eJaiLb7yGNcK7JkVFzE3OwmF/vG1gE/4gKH74IlyD+XeGZ2PxWQkUANyJuA9vPmuxTvIyqbHhSv
Ftro4D+FLBQkEc53Naa9bis1LDOuixY8jZXnBBMQJGvQxOglI/WXrVYYrjYmuaBLhtqNlBgmUYSv
vI4mQZoDzEgd1TfbWuaoQrfZWOOS7w6RdKANHFWx98aJYCQpOlYPGI/yEjOkvh4Yh2Qny4ElS+Sh
3M3YYGhGgQ551Q8PtQYPsodHbcyfatuUIRuF6e/bAnkuQp32hpMx+AHwAOoNo6COguJn9myEDAuw
q0EYFMQ+5s7kFEHsYnkXp03LBNMrpDQAxDt3nqpt1Hlimf6/k+99OKCJUaOCICtpCW/qjSku3ixA
stDEREJSYAY/89SsIZDfiSoJl5j46tnY4aIM0VKHKgvaZxhQD3PF8PLxc51dpUsH2jkcD/drYheB
Q39J4qnYTd+2kos6RZnhz4irFfIQ1bVz6u6SYMGh2MePYzgHDdQh0js5hkxsFnhYQIGADuUn6NJk
dqzVRV3G+F7WV7pv+fEVOcS/U8JAZNTvMM+zh76y7N5lN917z3mzy92Ejd62EWp3GB2x/epolCem
5WgFELCx96Z2/P/Q32C+eMki56u1YueNU6BooqiBccoPrV/iv/1faxH+w9Ugq3mJPfZtiZzHgu6p
r9QGHpup5ZNTANXrpLPk8IvjzJsNzls1Z7VIUqLv26IdZCpOYFqKV6e7avhYHMVMEs45fAUIx/Oz
rjTomfeshtD/WYL00KWevuv3il94WeE1qAudymD9IpvQFfrnKyrOUkGwwUcYO81csLVjgXW5T/Ca
Vq5JE0qOnjCKMe4lTPYQ4r5rjo4QbS8qkNTM5Y6Rq4CIAuP6IAsJy3BUvQ/5hYuEE6zjQPy4nOvn
MX5UmUg5XeiKJPP3ht5fXpBwz1yGpMDwIYj7OVxIVRmKVag407XlQCXZ2k2G+tWeiv3/ZoZ7dRBH
Ie3S420TrZjMdtPT2Pd7GyNKf2/GAETxFfCmo59x7nckrk01ASDa15YMF9xVpVaenf798C0oTDGb
bUF7yIYLcIe16tspoWtd+6C7BSXRY228EBmHhhAQwrRktVfI9TsxyYGWSlETOFo3vKYi8cl5HPOQ
EZAUv2VZlsgLAAzG0APQVUw0+3zfcq1cKiCqWhQdr3NMSI7kugGP2uWPI4pxWyNcKhd17hTnToVt
I+4z9u9+sWVMYjIT3PevdJQ6WmPGm7O0b026fFJjWYtOFEWZ3BSLo+AEUbmPXyZVR80Yq1i1Ixl3
63wco8HDFPblzRJ9ka0Z9vPNAyZNymVV1BUwQrAnZNFjDfqjMpNEM5kRttaNkSap676McfidbAgy
zfVRi72em+h4eS3Cd8N2MZx7OeZI6KqjNqTus0dyzcjxjcC5c7zsoAIiLUuoZcviHM3sE6eLCZp9
mvbHnHwDUlbdGFxek8wNOE+z1YRkvQk3UJo7ZcXoPbG8yfxC3ZfLdkQevdk6Hi8MbXbE/4I2ftNM
vQcGWTswMPouiZvCBt/WDBefa9ydjT7gws6zE4PN51fQrtpZ3ak8FgdQXe4ur0qye6+/zsbxpkLr
5zjH7jWQHAfprxWQOdo7BOgLMg0feaRvF8dlc1GbFX3fwc210WMvdIhk+bYdGsD8sPcHuHxkFVHh
+jD5QxhZI148nHfopVo6c4cbgkYnZfpUtni6zj/GWjaLK/SONzt8Q8Fa4jZVItr63dr90swp87Qi
lng6O5x8LmxubHCuodV6QSeKteQ9qBNtzcuAHl+LzyDbmRrJi0q8b4YJJjEmgsjP37TUXajWt8hG
qitj/ZHrMWTOP0VNLVmTeN/AhINEDlMhfKY4ZhPAlhqmCYYscj21osZ1HtWxLO6Jt+7NDPs1Nm4O
BdalGiosx0y8IVB9xTOvi1+sVE2oZwHv0EFnSrv50BwTkP9vhrnbo6QzLZJCwTO/j74mxHg2ytj1
Em19rMhyuHyWhdF2Y4t9080ia6OZaMGIMpzVTLDS9Ybq9bjLwL0qSSAEanfgLNuY4u8RVx20cYYr
TuEQrM+QZYV4UUh/DocWmjio+t4hfflahnFAZMV/8R0GokA2bWfZBo/ztxQjnsjogrDmtISMMzcK
dICbRigADEwBYH95V4UeujHHnTp10sy4zvHm1YbHeMV0QSKN+TIT3NtCTaxVLWKC5/xeMUA7Yvgg
41+8JIgVdCShIDwF1V6mNSC+aYCExEiIi3EsHg1p6HHNcNAAo+37P6wOzGYlJgxrocOchh9KBTbW
uFTA7h2q6gse76Qab027vluK2PRWOw4vf67/siym2woqTPb8PD8F6qynVl3ixA1hc9R38Uk/WpDp
/Gca4iP1LSTpYMbAJBEw49z1YudJpI8azoGmkO/VYt5lphRmwX7hd2H/zQZ/tdi9lhgKMAa+/QCI
Zw4sdbxzUeexbXh8jrq27KkrnFjarIrvf2lNt1BMmjLYT3Vcrssf6o4BuKsr/dvYYJ5O8zOvfSC7
PMz2ybW0vSf8hGCkwnA+CAVxB3HRJWoWt9PKCF3EUP0DtdXT4LVfy+OA1UafZS8u0eGzdMacipE6
MMxx53sCXL1XSI9nRANJj8aEKpUuQ20x5+Y/4dYGd8Bjko/UXPTcL4CcOlp+/T3aMy0R1ND99SvK
MIztu9lPT26gSa4+0aWwNc0dBzfRjCilWB7J61NPGAnyCElyK5AcO1aeuLREts2byycf9bmpoxjK
6vvhWEDECWNtuxwDBrKMVbggnDcIBGAACA//c0Opg9pI3juAbvTQVk0az1KBHllkJSzhNQPqaIzS
mwTm+DhiUcMsoMzMDgHDp/c+vcLI7NUC5lHA/VvvIwFya4/bwFVvUBBAo9anzfxipS7gTRjnUrVG
UnwU+vtmXVxGEoHLQ+kI7FSGs8vy+EBbSe7Igt47V9hY4PKQVVGqPmdKtEByo68xHTpkBLqUp1O2
EC5K1KqdqzTGmOrYtneTQZ7XQYYMEdZ+th+Fu7UUyA64jg4nKK6Bi/X7/QTlv/yY4SUmyzOEPYyt
Le4uocaKAdkYicYCThKKVuI4odmlQ3/tKiYPg1GDOATJ6gdIt1850v91dP5hm9hLWQwzSjXqZD8u
q4tWojX4q9NIOsFCvCCrnmJ0D5OS4Fk7P7mKCz0CpVsxpvAwQ0ppaAImvYWnDEGOUxxyQHI7IntP
i25PC/MsBCxJoMDVOaOTq4x5qqHPZlZ30R564ZiVhBaGncAmmOfRnZV1SYR+ubHIub+R6GBnWFjp
S8tDvKE+l0bzkaC+McG5vt63M9WNCd3BeDkM02/LvF4rWQlP7JAGCp6gFgJ9NV/yjpx+jhLCerDa
b0iYLLOJGusnoq9B1oauCVGY+lPtyvI3dt++ix4bq9yFtWbuWKgGyLKra4YiiY5tMKIXOuwV6Zdi
X+KdKRNMlKoBICD0RM8dco2StKhmFkHMq5KeuoZ48RKiNipxQuGVtbHD+aCdW2qqlgi5YMWDluLS
fjUMC1J3qn/5EpbZ4TxvdNqR6im2LtP/jGYQr51XK5LrQ2wDJFCWAQVWZBbne5a1LZg5Wqwlde1v
RUdHP07zu2SeJH4gtgN0JjhioKzA6x5oa145YGPEYxY500i9uFl9M/95ecPYL/vOASwGYgaICHAv
ztc0t1/XfoaRAUXdpLvro+/xfHLqndJ8AKCJ3fqPJc7VFr0eLJeizgZ9SA+wL89wnuZCJqAu3LSN
FfbzTRJWT2jmtAquK6qEmvqL2l/79QNgye1COB+rXX0Yhg44GzOfvAiWAM2//FHE6f9mFZyLReXo
AlGCVZgdJvlZCbQInWBRT/VxPbI3x2V7wniNGRGIyKGZhIvpfNOKEqMixmCCuideY68eVPA+G+ru
spH/siiUuKBTh3IQ3xArRw2UY2OX+83XIahvIQHpT14FcvFdGcgVIMWO/a+1d0Pmyty1jjWhaWGX
xFfHFPw5f3rF9Tv1xjIkVV2x073Z4vZvXJoxnxO4dp4CrJ1nCw2ySfkOCJol2UTxl3qzpJ9/KYBZ
pkwFmZqfld9NDFBonSRzFed7ADD985VA+XxuoTVBr7VWqFJEpvGpS+vjko3XdtOEU4cyjLYGUTIh
cYYAGp2f4lamwyxcILIx/AM+RxS4zs1PgDwlM+tnjs5Vbn5ebMnhFQ70MEmcfw1w32owitmBABTY
AivMgrOUNoGCEbpAr2VQB3WSFa9s6diG0EU2ZrkPN5epPawjPlxESXlI1bS+bSvwH02JrUt8RGjK
YbL3gPVjhI7bwnqdsmGYkRpltTZ7qz5eL8DXajmRlX5EhpAZgZsOcACIdrKfb2Jt32ZmtnRwlTZJ
b9FXgzZj3YUApn7g5gD3AQj9QH8MUh4uGhqL0WmJjdK1NlVfAAi806yFzfPgxrocokTOtzXEvXXc
ybKXGr0SP9XL67xRr5boIy3brQnuiWNOCaiyUwfdbbASRvGDxi52+tlOJPmx8KkBYDWwUcj80f3h
DHVFjfK3gcZjcrTo8R94CCqCJmr9VbVjuDp53i/KJqElg6o05iNcPHHOHWLNaI1msY6zZUDSIe33
wIZmXhnpB1rWUoYtdmT41MW2MQWFSX3VBg7m3FraZe5goUTgT3FQQvSFkXKeqPp/pF3Zkty2svwi
RnAn8cqtl+lZNZv0wpBGEvd959ffxPjYYmNwG5Z8Ho4d4YipBlgoFKqyMjFU4FQH5Vrei+pk3BvM
gv4emDg0yjfKOHw2A4YaSeN7VRClaRTes5004zW8gBi7/yG6lrnbuTHHJBrpgHgxlyhC1uFyF+eR
W67yQZ6Wk52ZgrxZuDTm0ylZlElVB3fJrf1fj8TRMb4Ag0lHwcW38/9jD1SdBGUS5APM2sZEm+Y5
6yAItDgaQSuUVkmqNwhRUYOJMMURGmQWmKNYUipagp7JT/JaB+tLTtD2Tx9Kf9qTfSXq6nFjIxju
/l4fE0pALqdlGs1D41J2KhMyAkO4S+Lf13elsxO/zDCnPEYTYNUynDgF+jnheBrI9zmDNtpNlD1e
jo2CBRHmVmnMpEzmFbGxNR9m5UmV79bh82UT9MeyBxqjaKCAx4WC+W/mQNv11ELYQq4ofdWhwej3
X+o2Ikky7qt+a4c5xgnIzWvYAh1McxfKTyaGebsaPOANhIWbOy08zUgXZ9HquB64Ncu4fEPGSmk1
LI8y6yf7Zmd7K60Rg+hD/LDnfa6tMcbd+7mz1LBDHhXjahmS+iaNikOVRYKrmVsjhvAJYiF4d/GC
ZPKakcRVOWTQptI+mbtsnxxtzzxZX0Zf9YBlcDWBF3LTt609Jj2t25IUUYwi+xjICPnWvjoqV5Hf
O9KXBtplsY+3v6jezp1y2BplHHNYojaNRgTi95xx9iQHOWPu4eZx6uJ/zXPgCcW9c77PbLaXcdVe
qadhATW9q91OvhEkR8kdgupEW3niaQ6uz2yMMQ46x0o/DQmW2RQ/JMOfkxe7O1w+4tznhQ2JCdRA
oeiInuv5pd2TFSSHHfpAq72zj9pewqezit2KN+AivrDpL/4QUTbWmA8XtnpRjGXaoIOhBDo+Wei1
e/r//ftXU3x1P1zNgjBG/+hHo5C2AnGRCW1v5kg0o2ERwCUbVzLRdG1erfx4eRP5q/plgNlDVQeJ
oAJdbVcpZCfPHmeCg5Z5sir4WNyFQKXCBlMQVI3Y6WtC4sgI4wGNMzLED/YAqrtWidL95dXQm/DD
dm2sMA8yHdtlLhhlc9s5DZLwhszP1vJNlb6Q/A1tFEGKz3dAqNUCkWsCYcqK6WlzlGv6PEFEBl06
64pC6Snhknwqgj8hfbQ3ppjzZA0k7uuJphzTU0hmp+sP8ShwNn6E2BhhAr1RmonWm1hPs2gvhZTe
UeCabcTXaau6RV3/lOtib5L8q2zFXl/M92SSRIAUTuCA9ivwpyjrQD+JJfVJVFItkwQ8iqa/GdoT
LYpPgotGZII5yUaStlVeLXiajei22/18hOrPLgvJ7rI38i4YypcCnQ7KiSqzzfB4gcj2QJIcXKWS
4vWHbkd8Km8bu6A5AyWM7S/3USACHHCXt7HKxAyQjUtDKpU5hjyeJSIFlRWY2SLYQ+oKzEk7WxoT
NzK9kNZohJFaTh+aZAySInUjPcAYlmP2ol4Xd0mUfgbDOahLsWz8ZrGs3Txj7HF8NY+6q+3NyZk+
Z5VD7mnfCQNR19b3UoQk4sQszHQh9iLIQpXpgyJIFY5jtFYQeCfqdb+GTmoUgmof72n9PtkBGSEQ
0pMPKoyy3bShTZAOfJJdyvuR+QCSfzN29U3r6FfLlejhyd1KsAL/bZDxjga9yXSNMJVH5d40WpuT
kPCLIBp8K1BapuMqeJMxgXgo2rSNcLW4El6A2c/ogYKw4uCte9Nv4wcNtNx/8MDFRv6yyKyrC5ek
i0ujAYPqrV19y6rHJftiyUL+durYHxx/Y4dx/MoCe2aq1qjz+XWELDUNcoxTEgR+a/GH70B9+5ej
COdOO1sYE62SLiVRqSCTKsPcKYgMSeKTuipuW181AGdD7OAPrjVwP6JmamBuhrJ6YAs2tbgmI6Xa
yzZt07cHnQ7+etmj8a+qPNwjtjFFzk2lY6fm8wr3N+ufIDuTJJHiIO9OQw0Jo1pwQvS+2Dt6ULMR
Fb4UOfYJaZtf7TB6EIBbGM1qMQUpL+KfWWOu6aGd89GMYK1/rfYjpM+A4EFFeN6r35XQ723AAQ1U
hKXHyz7CCyOQPFPQd0VRk+DLne+j1dh2gTYS9KrXfX2A/rJbuEYHTRnQRlC0HvApYj4rzlGAQg60
r0ygR4EHYNIFyHnGlSkhPuIp00eQWKTMYJJfTA4uuehxRUYsOuW859OZTcY3iTonehHSmLybIGVA
HPKOQ7APWudof6EQjOO/iS+816kFuDggdDpEAz9E6rAaSr0bC2zxc3mQv9IyP3GTQ4HaFnxJ/ODg
hNAze0xA6weQQfUGkAKy8aqvxxBjobWojsA5frCB04FFUXpe9vgpRZmkFXZziMEuq/yIGkFKKTDA
VnpCxcoVrYGBdYWaTO7Xo/UH0QprsCF9omMEG53Hc9e3u6Lqa9BPukTz7R0lyLW9CJjOnR3U0NC+
fNA4aQ9kWQ0kqJiSw5wkE/3jVQ/rycZ6lvFp6J7kOATHhBerz4rtXbbE9/SNKbq1myisGPlcof+M
i+anFuhfjZf6pfw5P6zwbjvI75HeBcbn4ttlq1yn2xhl4sgMVbdebnG7gb/NGdQgL+8MS5DNcX1i
Y4OJkUW+DEWWwwYIENy8OkqdCCHC/0oYL8UnQlhiuXfjqhlSNcTWZdVV3X8K5edsfZmatyURuDc3
3lNBvL8tMYe0yPFiKpI2dxMbzKcdxCZd+grUAaV0ywcLTNctjby7y1+JHksmB6HiwP9YZbwQo7N6
pg2wmh4o0rzYzUc16HeiNyf3VkH6BqwN5mihL8SEB4C9LCuOkOQv9/oxrx3rat6HAcSp3lRMPntJ
EF+T/eWlceoRNGP82yQ7jjBDYl1TCD7dYHfQZr0p4sEzm9u1FPRuuY6OijZkOWgyx06GWkVZRnKG
LRyjAr2zvVaC16AWGOGkbljMLyPMZWVB/LEb4652Ibxndn3QUwjqeiclN1n60o2zIDjxr6iNPeZ7
jWuYVGqBRWXP9i67WvcYFQTxW32jOjKUh0UPTe5BhmqBQdDiR0xkzDVZp5BlQModF+gKghbRXlrB
DvI+kyrreIVZSGw+TAvXTbMYRanWrkLq+9FU9lXTYnyvebnsdbxKDp6Xv+wwX6qbjahuYg1p0kkL
Ch9CN0favgcRqNf8PuTrzBSza8mygLEjxVu26r4l835KvuTt0+Xl8PxOhUa5YZgabXTT+Li5OhYt
X6vUgopymYLplvJVSsljJa2nCDspj2Pvmcsocj6eN1DUK2XOU3BBMk++ItGACWuRr0zpHmwWkEjH
yA0kiz6pimccZcBywhsROJQ3OQUgxC+jTPzVsJv5ksxov6Cm4mmVI4ObzVXd8RPNgDHwA3nx1lEM
Rw2AAfkTJMaZeSYQR5B4zdC9blwlR7RSVWchB7MWRHteSNyukUkE8rprEgWyA7grH6Ph2zJDIaQ/
temf+OVmK+lR3DiNmuhmpIRYi9lbbjbf2/11YQtLprw3A3AEUAgDgQbGfBjvJ0aHuZ8S1FyUKZw+
jVARDl31cajwiXL0Tw0RuxP9i+xlubHI0hDl8gp9+A4WtfTUgERjzvMAeh5Or95bZe2My65ShDhp
kVHmMKzmsJp6iMjfGBhRoW/o9FsvOwtEFw9UcYC+xwYwvBiH5Ce5E4Fp+B7zzyYbzKmIybQskYJ7
22rKl9GUrspO2mMuDjddKmJf4UZoC6kwDj6VUmciJ7LUrq2kHDD0IT61xH5uyuhayczD5ZBGQ9aH
r7gxw/hNm7dWujZZ4/ajmtyuVtjeNUqlgYMR9LVmEdZXulmIRoT54YXIQDMqVAGNfVtENdhx1RAF
3OxZUxw93VMppOW62hFXeoruVsu1DCe7+2saTnS9vr+fP6x5Y53Z2nyRhimj1vtAi/z8rj5AQd37
EXvKvYTGkyNjOBSmdyJSeG7epwLspWDVoAFhUf4A42DqJC7RGAVY5hZFtOalXpXKr8J+DoYss5w4
rJ8iEI87+honUDXLX+au+5Z24YttVj/yGsJ0l78/dzNA2kvlIPEPCF6ehydij0015XAASq++epk/
gyaZUnZj5ivoTuWNCoJkMQs571bbmmWOUh7ZZr6sAMCFRHsrNO1umHqBa3O9bGuDuUVMrYd0jYyb
swGbervvKBM/7rDCTwPTs8bVGVA0KirMVaOwQWdy3ct7yzvCENkEZJfgFW2z6cI4hY3ZayZwkrHq
zLLXtQ1GSUUlYbpTrDdvrTDeXORZj9QVVFC0WWZASmx0xqOC6hRdUiywxv9sv5bEhIsQFMGD3qGz
Hkvy49hKx3rVncu7xs0Zfy0IoujnHqlEU9sNI2yska/+NILMH/cYKZoVSE7KexDxX7Z3eUmY/T03
lw9kitsRaL+kurLD2Gn/5O2vAf+Gy5JKFbL6ixCeqPOBcujVauxC7yVo9flgS5Kg48ytyG7t0IVu
Eg3AxoepscIGjpCAbrQBf1YH8VPF/zc4BN69sTXGZDVjZ6Z9S8/WMhutq1W17TahMu9U/do0ruyy
e7n8lYSrY6obYaooC6kacCvCzetP6JNi6JzszICSqVaCnI374sOGQWwV44yY0KbL3+xlNHQTaPCR
3LRQQzRxO8QByFs9yhXc7ojXCb4dN1JszDFnWJpWCEzQxGKIUd8ggQ3GllDEsiYywpxdK1yTIVlg
pLFrR9MqPFaMvWwJlkL/yodw9GspLLJZJ4NSjLQ3C84FAAaz3RBQnn0RQEywGJaWOBqHlXQZHZiL
vaofHWArqv7HZZ97bxJeWgtzSQEPLkta8r+k+v1u/CbfSQ/RSeqc+SiDkIg+ZWMnvV6/lzvpUdO8
y7+A7/Wb3WSusLxNamPR4PUN9Dgx3w4/1A/zcfVzPwpEXs890xtjTAABxbRhlxYtSyXxzkxRgDef
Z9nwM2PftYITxo26mgFBWtyMmHpkom7VJ3KeJUCUqCW4U8c+bYPInL9c3j5evq5tjDDfr7SVEN1t
vBaW0Rt+NvNeWq+Xxv9vRphPtObynFQjjPRaAl4vT4a4bjzv5+H+sh1+TNqshvk8BZEkKemQTkjt
kATzPDZX7VzGO6RAoZO1ur1r0Ql3lU7Fk6iR/QgJ1r4oDZAvGMa0K4HKF7knXduHA7L5SfSUbsKk
ZQ4TBmhRci5+RhB9B1bMRlxWcM3d63h1ivk5hJvAXAPDbA1gBkOjQLkdfrZAfsTemwI9wncS92n/
B6MueBz9clPmHmiNYbS1DEdCicr7pNF9e2gF/kP36NIeMrFftfECk1cD2Koa9Cl176It/aWLJBEL
oegwMOE/jpK60GICRW9Sao4a5scxNokzVRjBJOnhsrMKjjdbHOiHTo3kEPtWh19l+6tw7pJH/rH9
MB+IiVOpaLuFdnH8fHSsV/2ZYj0z9y2+SZ+zw/BWAWkKZVmMifvmTiRkwd9LG8TEFsRLgZ8593s1
6dtyVAD2qOtrazjKKB3Vs7jEwjUDCCbYrYBS/MAwsihd1ukYynT7aLxv5ebY19birIZ+VSVrLsiD
uT0XTYcqkYy3CvDqzGEuJ0jmKvQwT66FxkuCDjtEIO4J+vqRCnEvAkGq9lrUc+G6/8Yqc6C7dJHq
aqCIliIOpvouk8Hy3DxfdkeREeYYL8MkafKMMZS+eZzSzMkwB5WkIlwTPzht1sIc5WXq0iEFOM1V
cc/YgD5nfgw9Nts6JLEHzlfUakXbxz1oG5OMJ4JLHrPvEIEDEyfw8PPgDCLOOL4T/uMW7FGupmnG
awzxqYTwiDMM2aM2kW9SuHhFHQmyAm4GgqnCd9YUzAsxLpgscQ+FyBiDQqbdu3hRFbdhPEXONCWa
hzoq3p2tOu0vOwd3gRujjAeqbZY0ndU0LkFRMUp7Jxoec+3aELXG+O5hmuimG7SWbzCZQhX3kAVc
aSW/dSYfFEmfQPLg5jfpDWVIEgMWub6xsUf/++Z2jqa5zYiFjkiT7VflaRgFDWd+frwxwHyuOJN6
fdIB3Qa/Pworprvupcqbdt0uQqfWpzNXYBYP7Bv9Sj0Vt9L3tRYELf4SiUnJOtDMev+FmyVKEA0u
F/B0uWhX9JC3Sr1xsEVTbNzogbHGv40waaS1NCopJgkDvX3jlK1vYCAaGqOXvZBrBI5PGUBkw2YR
HWOKHFlNAQ5Dl73xlQLt09TWFlevjPlPNm1jism9B2uVrNye8KhQDnF3s5DPl5fCPVDAt4GvgFa+
2Pa2FRJJTkiHrDDLvLbft+Vdb9qO+gdDtBTciX6HpoJDja2voYg79Q0pWrez+mCSi6Av9Tc7EY1p
coPSxgwT1eehhZrhAErVuetRMWyMtyxdR2eO1k+xte6gwiN4QvMDBbjU6Hw3hndZbN0yrtLULLiJ
MTUpT97il4BCSu56n6/72a8AEBCBIblFNwg407EPwAYx3nUeK8putItU73Hvl1eRUXpGe8qrKPgE
jdk5IM29TXajAOrM83gwGVhULJ22iJlw2CyxZqoSODr0xW/LQ7fcRUMkcHWeK+owAqQxJHjwtj1f
ljQXJiruKDMrcXgl55VPdMDozLa9HZpVcHkJbLEXJViDigjq1JjptuRrJf1aatp1kkv7YpoEsYL+
avbJsFkVm/waoWJMdo50xlgA047vlfWbpkbQZr8fptzX8+tmeP39I61TQTUCnB7Q4kykX2KMSWjR
ALSnPXv10kCycXXN9Qb0KoIvxovoW0vMbay3utJoDRwRARcsqNr8FFaxd3k1XM/brIZx9nHAYE5t
w0Zmvlr6noR3q4jllFu5oQVf4DgA4sRw97nnoeMy2hC7BpbotAZW0OwsX9lN6C4VIHMSNSZ5m7Y1
Rv/75hoEf0AZ9iaMQdvqE/hBPslVI/A53p5tTTAeUKRgkdRWmJDRzFghJJKOqhu1Atw+L9ZurTBf
34hBl5nOsCLFcuzXVi85XdGagTEWp2aYTsRA5n7ZGWj4Zg8TYpCGqIdiFLAw53tnxIUWxiVcuzMC
Eg3O/J125OzMUZR9L/1BrgnokoIjhIOEtu65MdAPjnNfzrmLNr4D1LR9a0ae1AWXl8SLRFsr6rmV
qFlstSonnFZiBmYOyrL0VU9lfzJNwebxvGJrifHyuVHmeVlgqSt+aN0OM0yOau7+22oY50YF1pzK
HHs2Fd+jvHNqGZog0Qyg3GU7vEO0XQvjCPYQWc2cYi3z+pIq90r1cPnvi/aK8W2pjXR5mvH3UQ91
pvGU58RdRCU57iIoOhPXHR7zbO4Vp7UuJwo2S4eUhT2+xKJsiNswxt/+2wKLJLTydk7GBBbGYPIl
p67QN4Z4EXi+vcIFiy1qPs/SrvDkb6K3LrdCAcU8NGRAgKoA6HLu12UbRnVmFgXeG/FdAorZca/s
iW8CjST9VB0K/rAe/+CjbUwyH20KbdBj9GgBdMWVYvpycRo6gX9z/QLXOXJYdIo/9AeX1VITexzR
l8kxUlCBazBRMGQpSMpFVqjjbK4IW+0bLV4R5kbrm6QfsuQp/xMAMtLVfxbCfJ64GFW1VGgkxQiU
lN9LzSIIN9zAtrHAfI0M/DMQU4GFWF+9RgN3yTfV7JxBlJpyTxGm5YG+BH0cWHrON2tc7AZ87ziq
S9M5qtK7fdILlsIzYWOwBFI6GvgUWMS7seQknjpkv8Z6VS6lA6ynwAJvs7YWmC+umfFkRhpY1eUK
BC/5c64tnl62Tmj4l88I91zaCh2Pgb6N9uHBJymLVFgEdQDaLV29HHJbQGSZh/Um/ETfK9O+NdxF
EE75y/vHKBuHBm1szdVWcszjvELvek68JR+cyPqDHtJmbSzvWjwXqpFKUYs53cRfFkS7sf6u2pZj
lZ0AlMt1CZDvARSFAtGH9+yCnCHvLHQzoOtk+62UtU+TVSiC16XICvOc1SSpV+NWArfQnPl6mx+s
2hRkOSITzKuryKIkz0oUnvpcelmW8DME5b3LPscLZ8BQ/W+vFBYkAqyFNA4TPktVN8SRwHTkTNbq
VZGIzY2XkW4NMRlbOc5V3xEVg1e67Elr/lVRS8cM82tCcP1Zxn9cl3oeeTq9kcY5M9CyNK8ke3Am
47u9iOY43lXH2JwXDxNNw4QthRfSRW8ug8nSo1DOgDBPD+pxfh1ygHtXL3a7H9kuDJRd76sYRyge
W+cGmsJXKUR3RJc5L+1G8MPkoA3CMBR8z3+COS6aUlC++HG6UvE2guSFttbHBrUNMrqpUIiN65Mb
e8zVka5rYZaFRkF/8xuEFuncLHqV3dvsqkF8JeYF4XroxiCzxyow23aZ06GBsbtRo35ngKlpsrI/
cZiNGeY4z3YCcZJJx9SPiUHn/EYdct/Kv10+bdyhqe3XYk60mbSlMQ3YvfLV0P2hulJeZT8Dnn90
gfwZ0lPXejok7SKverlsWrCN70RBG1dNlVxKZAmYe+isetaq+6aUHaOiFFyWAvd4r49tzABcpI7T
jKhY5ClYY6NoOPRRLMIKiKwwpzubwmFCzQZPDPyL12R651pzK/AI0cdiSw+6moxGbsaoi/pKUHrK
foAureaY3gziLtkrUJaniPA8+YMC2MZJ3uGvmz2kCjI46fhUraX+KM2HMYsPxaz7lt4G/80pmOAB
gR+psmmprVirawj+BkY4PxST6JLhFnG2K2KChlTnVNob5UPIUXvV5MnmrWF9a4zOy9IHst5nw3Fc
vlrktikFaA9eiW9rmYke4TLIpdziG7Zj81nqR6/IJLAQZhXGjgAsddO08pM22c8QHb28t/xsTscs
DbIYGV0V5k1PQEBRRg02t1m1lzg4oJ951w+LW7WDY0zKq6qkeyWufLn2S+mLprrSJEqOuYceHR0I
guoaCiXMpTvFylQtBX5CiTV6Wpw70orR/DKTBIsVGWIO5NJYbZypcNnQqJ20vx5nKJaIHv483LeN
eW4o/xq2TbWwz+869IWlvlbREJnc5OsEXrE8kPwuKN9JbQCvhv7Q4fJH5KzLptV8sOeAYQwTvOcW
c7PHfP5CkIEZeVDrz2kYebE+//7unVlhdm+u0OVcLbxhQhLdh/p4P/f2sZtqAeiY+jqTrdj0VYGH
v4mmCCu00q3wegxYAB0ZlrXthUNeH0a7Iy6qBHLqTmgwZI7cmd8v7yHv9NtIjijPDMbxP/CUDNNc
LaSF3fzUPYfH5Kg9tL7iZncVxtJFwwGcq+HMGBNqSCT3S9nTJ2f9bIyBZb1eXg3PI3ToDBG0k8DI
yVYewyxt0D6lr0FbDhK0dqZFuRnSr5et8PpIYASGrJGJEQfMtjJxS9bqsop03HAqJCJ1I+j1/ZRD
a745QQfXG5Y30gaZvJNFNyvPMG2XoZ+EwTA6BHXu8U0WZvXco/qkjyoAeBVmgez2pz6ZD6TvXU0Z
DquKXqdcBn2Pc4HntyCDoB+I8VLaG6EPYEz06mzY1Nt2lCTVwsrNaDiW6twHdqpYqLfon1LSiKRs
ON+TIJSAlAvQjI+CQKVl4D2fhHiXWMltZmISbwUEe1EFNy0nTYfOr6Lhf5jj/FCmIElLqlxPCnC1
Gy+GpnikkAIN4yrgzZwdGaPsXV3tLzsRb2mKgllHBfBQkJAzPkTaUiszCwLGOTm0CwBPxY0kRFPS
2MR+rq0RJm9OYz2PmygDv3mAIWK32lktxsvfQTpH/cF4vLwkzukm70uBlDwmR1nvzDUzBGsVKpct
+TpkuxWtrf9mgAkf9hBOcmPDwKRcW/LnKRE0ZnjBEEGDpgVUbhGUL+fnq8dM00y6ugDnlvWmedFR
95oTJYn6N5MzvCIzahwyjVcQR/swIS/PVVbZeQ9rWVCA3cWnFtcbGdA0yh28eKXfPv81HvYHvTSi
KXgYA7kARRGdudQkK4m0eYEmdFyYL+ay3jZZ6l/+WJwLDdcKjq0BtAcAhEys0vASlZoBq1t2k3qU
latJc6Tldog+X7bD87qtHcYpwOLao+UFYWZpxvxCYV/LyrS7bIIX9bYmGLfoIgi/jRNMJGlWHMbc
PqXSMpzWVJadQi0Kwc5xV0QwFYkPBH0HNsg2xGom0LAVbtZ8T9RnbREsh+vmuPP/MUB/wOYNo8eT
brTxCJYftDVk9DeSI4rlB6oiJwZo8QId7mRUmKk6PCLdubG5NFqz6Gb0M2Z/7AsH2HQlEeE6eVtG
Z0gNJEOIp+yspTUvUd3XWNEiQUZLN5PPRTXogtIlz6MN2uW2UJD9CMWByE9foiKL86pPbqZfrdl1
bLya7f1Q/H4yCD01YAMVFdVzDOGf75mhTUNpdAvAS2WfObEMjb8kPw6TerO0xqEpiOBRy6uVwSBk
/lCmh5gbm7xjTDUcF3OFhz8j7QzILaW7oqRrukcpQkZMEdKXdf8sQwFIDaoguf0jrcGzH8Ge5DrJ
6zHEj+jqLnKkvnOkjgQlYAt2bN0T0vnmCL3YRHeTHpxNlbE3FxHDHc+RIFaAnAMpuP6BdTFtuhIz
B4CNpdKXfA7sQUiQxrdgAA4EQnwVvNzn3zaCnK+uyzgP9WupOteLDyChn7ggOqidGwp7Ek1o8g2C
/oJiDrAiJgmwQltPVxMG40k7hqDWamIBRpJHZE2AE//HBLOmqsxks7Rhog+f8nEO0unOsHJvSYMQ
PIt5tdP6z3IiCJO847gxyqoP5koVKUiG0I8FU2tvR7em/XNK5aeoj31x7sEbtCVIuilyjD652PsM
soZapRrwzhTqyYNjk1X1Rz2177IQutmVFNe1E6ftcldHk+m2UVQ+WqkF0KhRTUFs2O0dgbolYKpp
fF9OUllCuj5/y/MsP6TTEv52AwQvFPTHFd0wMW7JHmhJtyaNFDPog8qgG69MQ9Ax+hjVUTfBY18B
mgR9CLb8lnWLCQ5uIDmNstvpbfJDm6UjqURk7x9918Yq8NiBHCgedCyauIRYifmOJrbyp5rcaKKq
BW8ZCioWJu5Cg1KznR9G0lABlH6FtjaJUAo6dsD0Dr/vqDYyShM/HyzMtO91bqQFZq8B4z/wPo3q
D+kAkHnkGuPijyich79/d5xbY6Noka/ttMKaNl6ly/OQf107h0CXXIj+ojWy89fFuSUmLVr1SRmk
EiAsSmptQkO17501Am/g6mKI+cqMnEU0x8w5hbCpUqwZqIZxW7F1u2UY1bUcqE1K1dKhw1FcG6tn
WA6MgyFRdarSmV4wzn+3CmcfPiaCsK5ZELPRwG4JyOX5l5SVEDfohPGi9TY9DeBBz3xKW0h88pQ+
6290dDsU9oB5PqoCLw1CdBRiP8C/0RqIwhGkw+5UmTtMwnuFvtxNa3A5x+VZAZaGjikaGFZkw5uR
pZVUZgou3/VWShvHWo9RJQhKvO3TkGUgcoBsEpt4vn3dWEbaUoUopWU/bMm3o9qbzVf8Q/BO5K/l
lx0aVTb5bT8MALNoauHOFYiDULgdDMtrK1VghgYH1v+3y2HO9TLOHbp72LJSj5yGfFeGn7b9taiP
VX8aW93RdUHN4P0jXLLInO3MWopqjbAwmrjTCisVE/aK++SJNvpAj0hLd62T3xOv2cdfuis0QoLw
If4imqLlVKKQlmoELom0/mMhKG8WoDAN/BLp04yeKmZ2PeXG2sVXy74RrJrnNVtTzNe0wyyeUxmm
pvrZzK+ktHNKbaeJpHLfQwe7uVs7zOesh3kKOxN25HvrDUf7KLnANu/a3ImhMQvY6ePlE8ddF5Ax
EE7GiN2H6WBsboobFvbabEnBP3oFnd6TMZJd003P/80U89yfYgBD1VIr3GEAxqOUnAETi+bPVREJ
V/FOnqkjNiI/grAZ+9gbjSiEqDwMNf23mmo+FaFjjKLqBdcKZAAAnYdS6IeRQW0OJ+gOGDgGsrqP
y8mvFMlyjEH9bfA+nHxjh8mc6znTpcyAncqonoHDcda+34FkUBAWeUkOYiKIyCCyDhUzxvFWDcIQ
pDCRyMbRCYiFw5qKCqk8EyjcQt8IHQbNZr+LvCQZkWcg/JJ1l0m7XNQ7/5iLo+eDgR4wnSsY72Ef
rErW4dFs01nRLD8iLvjGvLiaGkLEsShfKnX6dNmhOf07XCC4r8CspHGmR1K5bUhYgFDXGBy5vCFo
KYDCQnnJdpm90yD+RlA/K8DSLPI9zqkFjRDEUEGOp2FQgPlY5bjEdtGF8Al1F2O6MpVO7fRZkd4E
C6RHkolGoGmhBPJYp4F65PkdpibVArRZXrp9CvHdOghBhzcQx1YghAXZtEDUmuEUhfD5gFLBk5QK
hrANKKmQijqtyhIlAGBdgTlNdurt6lJBlMgTPbO51sAMigIXakMf3w9pDTaQcqpLSCyFu/VAJ38a
z3aKO8zSeSIeDaE15gpRIyhTJR2s9a9/rc08LJ/71hmxlcs+lwSJAd8eGmrvWoHAuzKdSUtaEq2b
2tINr6lwMuUNn4LqQNG7yR8wMEEP2kDLVcHpRmOLMdYZepIbZVW6YwE6kmIKuviUKU+X/ZGT6+Dh
awOVDB04INGYh1IW2Zg9G7GivLrVywe5/64ABg26wmTNnM54DUWsmgKDLCRmldVFzZQGlHvas+7K
yV2v3UVS7EgGGhg2oKSRiDtAZJHZx6EgxkImWIyT9j7LagdkdEGXxI4lQfVa6x6S1jhVpiao9YnM
Mnfz2mWSDMmDEpw/fwn5aTs9gGTV7vIH5ERoNBtoPR4lf5S2mHjS9+GirybMNDm2U9qXqGwNTRBb
47WSCNINvv9DrQfzaEgGcCWcB6+0AJq0y+CS5Wk9lUGxkxFJID2Hsz1cCXk86YdhQyXeE/9YY053
bxgDUekBWI7JA2XpB+rg61+stUJbvLC8tcVsI+nsLE5CREnl1t6hRHqte9L1X/L1/4Ikn0Kw2ZVp
ePihQURlTdnMICZp2S9qh78MruYCRJCUqxlEoc4gyLHpz75kiN56mxdTWfeLvOgwlCwGBnZ+5vHs
JKJRVk4SgqYTpT/HnY2SFPN6rqbU6CobByxPvs7DVxL9fh4FLivkzeCApm015gDnMQWElYjyTW96
RfKsLqX7+4doa4E5q+Wa5SGx4WlyHgVFtDhx9R2cwlqzl1DKuWyLg3Cz0UCjPN2osQGhxGxXahqj
og7YrujrDNr2wm9DJ0aVhYqG2VIgt96iQp2BUoOJkpyPXwoVPcBqNBMD/BoqLefuUFT20HVtDByp
cUqzl9oQFIw/uhv+Pkg/dQzG2ihQMktD7XRV5hB8jJP+aK0ryrW5gwxVcA3zrABjDkANumgfqzXd
lCd1TUe0lyiXHWOFJl+K90hvi9j8+IaAUQAghGL1mXBX9lJWovKHsXZ8qNKc/JE0joE56t/2CEqo
8MsO81mkOSoaUsJOluP9Tyq4Q+RbN2PhoN7eOlQtHZBH2y/fZMFL6OPtcW6Z7sAmPqx615J4huVp
DL0hBt25jPGk5qEEy0NovV1eJ31WnQejc2NsMJJJYhk9jKn1cykVTkRA5ZZUXh5OXt4HRNTe5Xm7
gbcR2GAQmtBGPF8cRuKUxVDgjVF9Z0axM4+CYvnHN8N7dRndTwMTa7ipzg1UalLWHQg4XA0YExsD
Q7Ge4KX0kmihwOW5lnBkKYsDoIWs+o4NklsyqKAk6snTXDzU9e1avRmt4APxrSAkocdA711mPUU1
zkYRguND6+7t4nsoA3ZkY4z59bIfcIpM2Dca+qgdcGQyE0rxOBWDVODD9Bi5UQIEv2N4Kg6Kn96L
0iPuEd6YYu4OLRpTtJGgqGxJ+bc6HB5QlXTLyBZcUcIlMTdIOhZG1NRYkr4DnxNu9MzVdtVhvRa/
VEVLYtxaz2ai1yHozfPwqIVBtUK6eXf5C3FPKrITSoJhA4nJnNRmyuVmXkALly4/stZ2Gv1rWB6V
YRdpvvn7KpDwho0x5tKo58q2KwJqOLv5P9KubLmNHNl+UUXUvrzWSlIUtcuSXipku137vtfX3wP1
3FYRwhBtz8t0xDhCSaASiUTmyXN+YESx5S2GGQY2f58sdhPj8tJK9CZGnV0sQ7tEOSarOV//a6qP
FeChRjB8oIWmgR2WIMk1TlOFj28eiM506xkHKH/uLn8VRvp9boe6J9I8LvE2BaKb8KRLGFWL3QQy
H0LQBpHPQ5MwfQB1MlI5QG5EvwyFtUh1aUDpp61EBDYUZ9vyMPR3SAXtTprtUKg4QY55GX1apJ+G
RT+oZqVbKO/L1nMaDd/E7ChZh8w8jKV/eStZPkFAnga8G5XGjzLUxidmEazD5VKhRlslgRb7Olra
ly0w0jwoHqAtSOqMAAPSfOtTKcjikoLRdpXs5L06jQ85iiHmT+OtfiakzequcuuAV1RnVLthVtZQ
PUU+oePaO/d2bSmSRLdaUM2+DV5xPwT9DpMT9wTdkXt85UDmRm7MUZGiD3VBEQYcLgARPGPUXbTC
/2QjydtMgVwbMHxUaG3KRtWzECVBFWNymNDMrpJD4ehQkngmipmDT6Y0hT3eB5cNs+Isbtp/7FJx
thwTFCp12O1m86rVm8d4MH20djmxluwQnRWBwAGkWqjg4phRl6GyKOsyi5g3XOJvwB/kutePmK0f
f11eDQPHD8fY2KFuwg5SppM+QMph9mdXd6AOfiveWqfRGVzS35RTJ/t22STTN6CTqWsQ4gJggQq8
RaO3EYYPAUEfY1drTTfmvQwZ5WKyqE8TVMYSgy5AiFdQaFmlvaBzrDpR+tG0UsC57Zh4Ri39v5DN
ZrrGp1md+mZrI5ptXYPjKBNfI0O0wT3k9TxVSaYRFWT6pMQO6C3lf3qadomWgECxrl7H/psxDTZG
u/7EyTdGqCulmyM9TAnHUK9JXghgFDayhijFH3jCxgoVlJR+EYxMi/Cg7XK7U67QquZYYMe9jQkq
ENV9NEuygDt49IsrzTZRWq+u0fMDJ8oH6RSv9sw8tht7VNYSYglDk4SVI86eXLrZCkDvvPuT7iU8
3FCAyEEbBmUDyk4erlHSEt49Mg8XO8pVuUJicHY+0MuBlXq8GgFzYcCUWShOKERC7/wCkfQmbFcd
BhtFdBsA89oWE/jlq7qoHN9j5jP6xhQVIGJBG4V4gCnzWv2FpPnKQjk9+vnvoNHsWAENaVDighRB
pseKJKmQBXFBoB3RLNAwW0g4P8rv5S8dTNgaJDMiN/r9WTB8PVCwi0TWBvUQejO1Js5nGbmtFD8J
VhBGg2Pl/6sRahvLqjPrRIcRDZzCKeRPegMSKDwOpY979stFtVkLFWuhc7+AFRexVrPjx+QXhEcq
yNigg7XPv3U+STDGw+itJ+muAOQY7RcnfL8cRpiHHDcJxlRQOkM6QIXExVRWY1zgMOWLfMA4x/cV
Sh/DDyNQPPmb4PKqwqwLbGuOCo6yNkdlVoI7UdVCHx95P2GU/vKSWEGelA7Q8cQ0O8Cp56ctldKl
NwSwoUElLWqPbfZg8iiI2LuGhBDoV3Q2ZVrDoVayIZxFTAaHf3UeEe/NXXPfRrggZX8OMi4fHyOC
oAVooBmB8T1R+/g9m+Q6afpwGHrYy8LOwUUJ8PZbBXVdDFb99uah/ocUHpV0RCsatjUkemHEbQ5y
w3YvjKdsAWMQ52nHetif2aAOF1I20ACIsFEVkZ1VEzgtazvPArG+FgW3FI5lc19lB2PcX14bw/fO
7FKnrY2kZe1RX3KUerI74Vlqqj/ZPbxPEOPRyflCizd2AKpIY4FyiJHZs/Em6W7e/by8CrI7VMyQ
gR/AGKyuYeLry4EdjERPJdhIUkiHWu9KezSnnSI9kpMUxTwQNnPTNuaoA9soZalkXQXPM1QXF6pr
Dsnvl7jPVkSlMr2AYV6RmBA/Duw0PdTJ7vKmkTN/adOoVCYPw1pZCnx6aTkt8vUQZSjLnla5srNm
dS/bYkC8Mdu12TIqANW4PJoZEAHHHN9k3Z5D3RWQPIdL0GGSTJjtNMVU8cTxbkbYO7NKnaoZWUHW
z1hiEz+M0mOq2frAcT3eLlIHKJqkTI1GmBDjb/kAjbWuscfQL62rQufdS5zl0HQ+YVEq0ihjE60w
28up7ijrVRveStPipFAv0FTwTqK7ZALQ2mWRqwutnZT6N61UHoR68S9/Ut6PoR56tWq081pj4ZF1
NYBDXpntlkvIzzNCPcqtVY9VgixxlPYwJ/eyntkCr/3CvEc+XZO+t+IQD6CMOMlYXsuxYkvqS1Hf
WFoSXN4wZtQAIucDvgoNYiqryCwobaVaAzvjVY9hqZjjHsy92vx9KippSi6NqYG/H8qjHWZQEpVq
b6z/IFuRSQ0SoVYEQk8hP2Nz7RpTEVtihsjUG71daNWxEZWnyzvFPFMbE1RkikEftRgC5Lpm5b5e
vzXoV1VEai8fDmmR/Ykfm4AtoZ0IZUg6NeqUWdV7E8ZS660b75IxyBTeHch0MWj9AqaJ3Es3qE8z
A2FjWFbbOiDu3Alo20itcT8J8bM4a98v7x3PFPV5anESamUgnGlaaqtNaVdG6VhdaTdciiTmZ9qs
ivpMSywrphHBVNkfdOOYENLTSHL1ei+PnCjL9O2NKfJTNk5XjhUwLvIC6uWx9df2Wului2T8I0/4
/Er0bYGO8rJ28ITQjAKznZ1Wb/eZsv5JQrRZC3VjJD0S5UIgcaDZt/o+Vv2e1+vgbJdJFY4yca3D
tkZKPET+Wj1L1yYPdsS+0D9XQUvuNmZSrlNYAw8MYj5Fje1ET4JhumpjX8ITrbxKw/tK4h0kBp0+
8oiNWepC6COpLSuinS3egRI7foSc3xVmOJwftjzYOqDWIkBCiWw3H2g5PqaGt7NUEBchoLxUC3ls
QCCsW/LjWJ86TeY8B5hXxWaVVLyY9KQnRQTMbIThaa67k27+PvMhRtU1MAgAGEQUfikvDHs5XdRB
qh29fO5Xv+yH58qAhnwTctJM1o5tDH0pYnZKFzWZWDv5/EvvRPznWjVD93LUY7VBtsvRqWykDWUx
M0sdicJD/9q7s6s6zVt0Z7qoLBWYwQ/t8al+ku8vm2V9J9KSwyw02i+AVpyHpdxSsmxKQeo44vUu
dp0z8EBPrHC+tUDHWENqukSGBUHX7RbNHE3wC/V5jjvv8lKYhsAyj3E/jEcZ9AYORYX4St7Og9R5
JlDY47vZ3qQSj0SMVSaQUaxCswpMpBC2pb7UBOn2cKnR8JucGWKq2DstyPqAlBrJ+Ookecbv8xPC
1zcmqaBRobgSahqChjyqbgLgy5wd5PC5Gi03m3klYqa/b4xREWJQekyYN2BdjAsIHye120SCF8kL
52nDuny3a6JDRAEwEVIohIj5KR9CL0x9bfF1VbFHhfMWZZU0z/aPcvM+K+W8XvGURvqNBzZBLhKJ
cx08MXbyGDkpBEygwPsH96SEvhjaLgD9GXRJemrGsrdIejECkl9em+aNED5fdnq2M25sUFf+Ms2l
UIagEIMsgNfvlV12Xe8IJhO4dT8PBA4FADNebMxRQTcdY0XMJATdXu78KKqPSVVyzjHTBKpvGDFE
9gVl3fOQ1AlFvzQr2LpEvTqFEcb+eTwGPAvUnilz1El1pyA7l+XkygAC2UukavyTr79ZB7VVmDkH
AK9NWkfuwsFLdXlywbCoBwARCO5lL2Ce2E9TdLYkGhFKLbOJKoEh3o1C7stqeVrnkPPx2c62sUNF
PrPQoyLsQUOpBtrLmoDbfgV+R3sD9k47aOgfZrySPedTmVTgU0oj6Rqw+DjKEKyiYc8qDyTJvniB
LZYtDHODCoa6oNJZGSW9hhwVMHfiU9g2qV9OnbmrUIG4LxYgGsMhjY6tMXWBBvihawqQx4j73vCH
SOn9sJbM21iqzbthXFdbmVaePiHzZtv8QupEWG0HhGcDEMY0fAd8GPXBay0/iCsvr2dv9udOUOci
HDuIaefgzcqzt7jYJwPnZDMj/mYd1Ikos7oBxWDaQvz2oIt3YBnsklttCl1r4IVe8qfo0iABjP/n
o9IyLeoqiEoJwWynXSsX9zNKFzZRkG3Syl+i16E4rsL+8iHk7B6t11K1WT4TQR8nq/5SQj6DPO/v
U0eh02u1lXKwsw7SeA12vKusq3nHje1phFgNUF4MXlFnoVE6KPsaWEMz4SoWPKE/LdF9Ho/u5b1i
dTRl6GP8Y4hyabW3RnnpNHCk+jhkGFlQXS0gw+uizZdoZ/vdpzHKr2VFa1Yxh98B8u1I8l2av+Td
fV4cKsBQLy+MHYk/TVEuPg3CgLlrEB4vwrgbBMXtjfxK5D5JON/pC/XHiMy0JCSsS1fc5OH7ED/H
Q3cKe86J5SyH5hOU4k4S2xl2VkDMxtbrCuFmNHjXCvHcr4f1n02jgUsGVIckIcKmxXvREb3OCffK
ffcBxBJc4fHyF+JtHZXdVgUkdARCBjol/bGWW6cZU19Unk2D91DgbR450JuSj9qtAmb8YCkZnoZs
n1rf4iq4vBiGCbTVUMPEAxhkhCJlQo7h2FYMCtVI3lXgfViWq1XU7MtGGDt2ZoT8iM06og6Y0aGC
kQxcTFUPPptiAcjxZDQ5JyzwLJF/31jC2FapThMsDUIUROZLONd2oWZB2T5dXhLr0j9bExV/pDlW
G5VsXPYrOik+odEA0H69ErwWrOjN0Tq0TnqnvHLMMjz9zCwViaZJDHMrg1lJ6+zMOEyi6nYmdFXG
kxXfjOK+kxNbV57rNcBAlHfZOkNOF5xnG2+hgpPZxMjfDVg3Z5s0uIsdkRqfMMNb2qFb7rrX3hMC
fRd7SunsSnBgcL6vTPyROunbX0AjVyW1j1sLj2dHLVIbnB/2Mn7voVmUl4+m+NqZXqr+WMVTjds6
HI+lMNlx7XXKoZ2Oa4fsLwwduX3V8xGiVI/mqNl9h2LZ73P7nO3TR6t744ZqkwizKGGfDPV7Ndw3
DWiReWUR3k5QtzlwjJG5JLDRaJBgB8dCMvmXPzerI3+22VSkG4XRMpYSJkRd3011YhetYlcKprZ7
4JVeBbwXCiReUpVAqIinXseOTCpmqJBHgFCFOsq6sA7G0qJo1hR/xflNNsToMfP4MHlGqFMcrVmo
KxWMVOXtDOoNKbZN8f7yNrJtAP+s4nkANQXy7xtnKMoxNNYML16Ui+2hPMr5nQh6mMtGZEaKgm/1
aYXaLiBE8tocsJKxHXaDdtePz7N4pYFap4FSSL4nTAK9chOq3zstvNKKq0ZA1xtawKpjrE5fHpTJ
a0FpAZUM4d5sD30qBKYF4Iq12lPOa4bzfi217/FsScIawrNCsQRdum/JO7GK/XzeNx1n8IpERDpi
gGVFxkCjCVFdurkl52Y1jwoGMwulgdy9MAq6V6Zq4g+h/j3sQXNcj7m02pYsZJzBZLLnX0xDIhtV
KLAQAAt3/uUroAkHM4dpq9dbG0SEki0n6xBAqw6a41bFAxSyQoIFAgI00kAM8IX2Mo+gdTPFA+Yd
E6UIVln4nqMZxmE6JDGeWpQqgsKJwAlBt01DgQSUXEDmDV40Mm1d+llApq3b4A/Gic7MUBedlkmY
yLcmjAmD6s0V+75xJEGOb6w845UrWW8JyC+qChmrRWfygzRoc0LlctXXVsSSul9h0NmYHjhB8sOt
HssDH+r2IQX0ZQORXoNdW4Vz0DMsfVlYMWZ+SqfFKIQi7NZMBPD92UTlftLfovKhMlJMEQd5uleH
73o52EJ66LKTqd7n0ZssFy7hHwT1pVNMaCQ0hxGovCqyQwSVemz8Sn9XwxdZ22njg6rtL8cZ6cvn
R46oA46Pcj/ahBgVPvfpZC5jMdSl0skWIuomOtU9kMYiOLzWHTR8d52byoF6Q+YuMpdP1fC1gkTs
G6Rqjl+BoW4qBVFRJmnnDOkFeAE91alvUPQt7OqlQVZ5qvxpN/NAC1+vQWIS03P4DzhL8M3Ol2wt
SSmKuQxaA8yQ15jFD3dWQJgoIi4O8kvEgA3w2MgSrgnAB2kgRiNPRPIJ7WojfQMNnd3KvQ0yWzu2
/uJ8R3J3n3khsQTiPrQgyHQgbWkYpjSsBZ3Qh0Srne2ig+5qd+svyekJw8bTbysWUfZI7NqcsT5K
uyFRYa8QMWxrYTh+2Fkp7/X8NS0nZrBzGBAjzbAvNDq5lNVCZpF5f803A8Kph9EtUHYLTwOkZ9qg
+aZ7Py/v5ZcL/twmLQMnjnk+zQVsRhYSFZTa1v1UmK0L/LHG6Yp+Ze+jbFEF1HJYlkyO4CAF1C33
pds8SXa/J0xbmle+i3v5x+KOZEpNcizOK/vL7fJhWjdl0i/9epsVSSqWlWGWjq7oqzelQhII8m8r
nxIjuLtwBAhlJU0OFFm60DdtiO9nzG4ead4MYiJtUPAyVX5bsw22COcSFoNWwRe2AyFSZbOVhdJR
mpsQlRYMHMlhZWu8Fgtr48DVB94QFY2PLwEf3Bp9F2VR5TRiqBD8S+43YWO5l73wKxyBLAdUaDjT
sPOFwXnt0xFkFxB6WYXRhepuPC5+ogRm+K53+9rY6/KTLr5zjLLCCM6aiBE/HUGL/l5xJyRGEiYY
BnmpEmeObTIKkjirk/2MO1vdRQ+8J+CX1BHL3FqkEt28nsco62BxUb8J7WsCFpthTT1Lju0ajN+X
18f4dGjPQqACMjcg/aIhHkk9lakS42jnyq8kfRt4I3eM0AEIGRxdAgMRqpnUcZ7kAlq/KlyjXFPf
bJWDnjlCXnJcg7UK3BrQ5cbtgbF26s4WtUFFeayunE5STkZf3KhceBdrIVsTVLqmdyvYfBEf8JBK
7bbbT/l7KnLEBRiXIwjePpdB3cPZqoRGh6zQUaXXZO3tPrxWgACF+A/nMcVcDIYfwNsBMijMQJzf
VWsomMucYr8aYdib1rHKRl81f152LaYRTD2iSC4pCAvk3zcXYm0VIVTLeoAmhnG8NmI9OQhmvoAA
uq7/wIshkUFcDGcUWdu5qQjay0DvV2C9iO4w99DwlDhY/qWC9gEoGnSp8dQ5//tGVqkoSQE2ny3j
Vdh0wSDz+u+kmkGlK5i0/TRBfsJmt0xwxopZARPTwQyyXeNgiP2YofGeuXzCfd56qE/TaimI/sq2
wre41gbBNrjTSqw8BWzJmBvGacRtR0OCyigNTeh2YT1Ou0fCfNCg/S5AtkI5IIM+iS4imsvLwb4+
dMh4FPQqEAXg1uCNO9/Frg1rI88HxM6DeWf4pFqp2vm76Gb/gueP9VQ4s0YFty5bQ7XPYC00HPVQ
HkEt9SGnSJ6M3evkI9phmEmBNEjs/f4E/8ckGHiOMYZmEcjp+VKheaMqMTFOiF7l5yEYd0qQnhQn
P4DghXPAWGcZ7wLUd3C68D/UAZgb0WqreELAKDJX6751WusNPO6Dr9VXsiSL3PLIViB4Qu3nOC5z
ZRRYkvJgqF69b94VMBOEbnArviSOFkxIcE1w9YC1MfF5tQW2x26skxO6OYFjP0EASIT12cfrE+89
SOqdiqfMSfZCMAeo0wF36PPem6ydJfNGoKlHyQE7fG51aItUVUfsrFRY7tTJp3GFpq7B5VsjX4iO
LxBewzQVwjHoX6gvCFQegK/RQoglPqoab+GtfNuDC7i6VXd6ZCffL0d/VrYGHDyuM9BYAM9JS/1M
YAOVcgkG0327J94J2nR39frA2HMssa5NjWhUK/AegPSoa3OZRmlNNOBQJycMpsME0m2iwm66jVvv
1l8fh3//+2SYcFYiA4EcXiQpPXX+VAwHKRlAMY4cFCdC07IGpD8b4azj2cw5f6yqwJk1Kv2Ac5hW
F4pkJplMnGaecFJvLadzu311E/kZ5+uxLgjdwEQX4gr4h+msV9diBfLiSKLmaA7yLt3XHe+1xXSQ
rQ0qz4X2cgKNDdggHolOswPO9AN5wZqcAil7MSamxiyMEX55ntSmoBZZAkPrdCVA+Fsq3y97INMA
kltC4A+0LZ1EV2NVJ+DYRPrZK8ckaQ/wGvuyia/4POJuGxtUdJraoRTEEDasB8JNgDHB+0awwXLZ
uX873bSrvhuJe9ksb2V01DDyQaxAbexAC8gGPclpTJLXyyZYL36kCEAyIm/D9Cpdb9VacMnPIWxM
DqlnAJr1qv8Ma1u8/ZE8gvwGdaj0GgmKmtnST45txlsLw6wgRYX2EMCqdOUL2vPyKkoE2ItG2R40
lE67g3KPvFdOk79647MMyefckRSbmyGxAj8KOaBlxdMSZFxU/CiqbMkL4AMBsfwlD4MbhXfhmHLc
hmnENEFdBl0ylGOp0CgnWVSHePND528/Gg+G4NXWL84ekhuKvllQ/1chV4NSw5fhz6bQrEhWsYcT
WpIf5cP13ribPagPery3Mfm9tC1slow9QxERxXnqtoSeoWJ2MXAQU2N3fRSMTeGbceyYiwQFInnw
8eLAVqYcR2Ht49YudfrkUjZTK4fdVXjMwF1tqI+KNQeXd5JtBHcmHBKZBu2MWV5HlaElZOR02RVF
E2iz4cgFLxxyzNAsMbOytFURp5ge6g/t0tmyCdJI8bfZQBCvgI7C2x8c1SioUZGjSGdrssCu6FjQ
XEsU2cMkiavpOadeyApQKD3hpYF3GYgyKIeAaG3d6RY+jCkfGuMp5yFvWLkF4Ml4xGAhoE6hTikq
aIO4drg7lnG5lrL8Nq6AVB4a1+pE//c/P/YKb1gypQZw77lviw1kB6MV3AuKFVQJ8kBvTjg3ITON
2Nog27nJcZcClaxcQawlaYTsGB+JknZaD6ad2uUbj9mE+R7b2iO+uLFnjHivy2RNhHJEd1JfcIZX
LdAhDjbY093lDWT1MZBqEgopcB8RJZ1za1PbZa2UGiQlSwCZI8x5ud0jhgOnsL9sixWI8KVwWyGh
xnuI8ouiLECcJ0LcKN1Huxo8bVLQ7PMDzwzz2gdbFZ60H+VVlVoSahqCkVYWLuCX6P1thtSaHbu6
CyXoxSf3fh3wQuxXdiec3K1JKtbhFaZZHTHZecaPBJNXMdhkgaf1qj0IkJxpp/1J7WNrkfL8Gnjv
Thph0bxefQN1AsuDzEWgOaRGwHvKMr/cZkepI5Akk6nMCa6rdI8b/yYJsr3uZ37KaY1zt5Fy/Toh
Dd7mYxuHwu3szokfwM+Ppmt0C80VtA55K5MZS4PkkA4MBgrkuknf9gOqMEmmIrKrAarjDoD0d8KN
5FaohIg48eAOd9YrciZEzFcCj96B74xs8uiJbvgdYArOIWEE5+3voSHGEfTtjNbC79HRyexvhIm3
x4yr7MwAdToGIbT6soWB5NlskcBBkeAJuEgfeB3d1w6ll7l5wEUtsqIaylqKhKK5hUcnzblt6os5
CDqIPNQ79UD81XSlILyJnH+jJsFc48YY9Uwai8SCog+MZeJuzl+69M1MuK8LcsKovOpsRVQ4AwjK
aPMcM/j50bqZjxD7vAXszl0d3S8e+OTRrJz/zB71nNXTsU7qBfbUO/HQos2X+h167LEjXRWBiiFP
7dCeoJeNDJLjk6xL4sw0OUSbKymvJhX8tzBN6mYgUbCbazDyBLK7XJne5UuCFQNIEx+i6Rg9B0Mk
FQOkUZnyrIEt84ksE1R5TgjJQ7t40QIh6K/zgPdwZ+QrGPDToD2CkjumPqkToYy1No4iiA7iPvWq
Pt93KMGOQnJU6uj+8upYjrk1Rd0TSRVHxqR+kENMbpKi5FmkDtRdOZvICiIgjyVPaxEdb7rhXRuh
XGWEi6A2VnddmpdRnl4vr4R1y+obG3SDW56VoVIsLGWN3DaBIyJQfjPd/FdX2SVIL/GtQOm18syS
U0WfOtIChlqGylBgTJNFHhsd3RCIchyJsjNhU0wOymnxJU/eRfjfFlgF3g1PPPySWSqi9JXRQV/0
w+zfHLNKYAX5gZv8sYLKdnlUUKmmXCukCnY6Tz2YByK7ADoYAzSzRF582bWa8yffcbOhVFhZlbhp
zQW+AumFO80vvNS3PC2Q3tSb0SMm46DnfUTebpJ/38STJprEHIU58hHrvfQDenU+ApqfkP4NFF0e
B7/eDW68k3fWq/aTs2CO8Y8a28a4WK+i2hE6g95PTkRxUD8UXuwrRGKRIJYzR79BEcNF2nbFcyN2
dEN9UMbTyID+EBVrzDrSxHj92G1A3smiUcu7VU6dmz3KboV7gzezxDVJxZyoNqQOFM8AfN7Jh9Wt
/eSOoF9021rsD8ASVxqXeVVJm1VSyWkGMeFigXIrvi9mfXFE533iFcH/S9r14D7LdTtJ7Trg3R/M
CLsxTaWq0iRihjqF6XwM4vVeyHbm+MzxIFZ4lUVCt0BEMZCRnbsvhqbrVZixo533tw4RVIe9BA0s
3Revcqd1efOxzAsYfGR4PKEnDBEpKizIiTqn6QLQrnhIdvVDBTQFmDyPuh8feFPNrA1EBwJ4GwK1
wWV1vjhzbDWpnbGBBvyjKZ/U+SHhCeexN/DTBh1NFwVnIIKNInyIu3vxD3rPkKb4/PvUdtW6Eidd
iA+0Lqd+OYq/PeqroJK2+ftUzJznFhz2I35/vfrpfJOXnDSBVXM4M0B5GMYZZKgM/8fD+ltphzrQ
KX8mzVFxp594GdB/8a9/Nox+dZhDow2rggVBN+yDQr1xJUJs7ggut4dBQhx9laK0KumAT0I66WPt
m/hrVotcqhl8majvEP7KwV8dBcPy/IoD05c3pqhgMIIYOG9zmIqmoxReCVKwjjza9I9a+6X1UAcm
ktcwX8h6Wrc9Ijl2Ujfcp/6MV+MPsjDzKn6bdtybhITtS2apMySWrSxVxcc21vvhjriIUtjZMXkk
uppm7F8Oeswju9lK6kgZo1DLSgpzlhB5cv0i/b7IJTlUGwvUoYriUW2RjODRNr8LQwK25SsdvZrL
y2DhD86sUCdLS1sxysg6Wlfyi125H4/Z1bxTH9cr9bX2JncBC6hdXxup/Qd07Vgi0HhAFQLV9RVf
O7eioEYzWguJ3vr5hBJiaHEKQ+Sz026xNUG5/BRVWdMJE6iX22McnQq9snsxWMLZvbyRjCwK8xNA
rBNgIebbqUSmGOZCMkkKR4p50i4LJv/fIP4Zbndmhkpe4kZXk48HU69/70PZmVfe+eVZoHKVsQo7
KyUZWS3ejumdxC24MFL6syVQXyRMxHrJ0e5EhQk8qT9I2zv+TmhdZEj+AB3BS/gYQe/MHhWPMsEs
LZBBIflq7xL5qpBuTWV3+eOzUCdnNqjgkzSLlA0THn+9mz6uLrQHbNmBMgBUtGpvOMpufIiAAJFt
QuvMWyDDxc+MU6HIiia9nXsssFT/iqERtmLuIBT8hacqw9tIKiCJSVxa3UTsKLFT5YFphLYZ/T6A
+mwxVDyKhnQC7hlGcv1HUd8NXCEMshtUQNgaoK92eVytcCU0jgQy0Dn5jYoXXrZbd5b3Qwvye1KB
60zb4KmFs3KKM8NUhFiWUgeKESsDae+BxAj9lmgCpFcoHAeX/ZH1xkFfGKpumENFeKfzY7EF4Z5K
Lvp4rN5kIIN0Of45RnnQ6+OvaG0Oitj6aVF5VSIEmlS7upUeizXyCpPX/WJ6DWGzlFGeB/SLOn5L
aA1WR+brcuNn3Lc2RmdtueLRgbN3d2OGOoGWWQKmWrSY1YfSK6E6KHfVHpImDv8FyTxvG1PUeRtE
rEggBJ3WLNmSfhjM91q9k1NeRZUZiTd26PPWWYDmZViSqKCENP+QIg5WmLtp1GFrgT4agLInLrmi
4tAFwokA1cZr/tAOxw3ojnFVZu2KsWRkM51ix/Ot3E62Xjxe9nuWEVBvw+WBRAfQlvK1uZiLPIdi
PDjWjrJ5jIXbiQcwZB6trQ3K0epyEASBBKjJyd6jHcAmrgoGTVt8Ie+DxI8eePGdVT4gjOL/LIty
uF6LFzMiVzIRKGtvM2/ciaiUxL7qIoK8kKKFNtmmF3rcdhBvRykfrLVkTBvyMtVs8WDt6hdrX7v5
fnalY+dUgeGR6Kn+7NEOQrmmssfnyKl8jGa5l78s84bd7gHlqgkGQoqyh6uSrvPq7jsbQneTZ/jJ
m+EpqMN7kbNey/77Acm+d9k47wPQtd1+lvAgJDVBMk+3+uRRE3mCo792/uQWaMW1zmLnTnzk1T9Z
WeVm1QZ1Z6hGJsgmudrVYNw3QbsjfW9SguQskPEG3XqYQaWVkdm0gmniM5dHxdeOiYcuow9yK+jF
/a/eTAPtS4DryoEc0tkv3sHNCe0fyyfK3DhDP5p94dbX/46ghlVFOFsllXn2ptxUZQIfUgOi3GRc
EXa6wQ9vVtTI8f/ec3aVIMXpVGP79ahwhLCt6LWClcq5BXDJThGPUXpbye7Y/1WmV1X6VK3Pl22y
7qatSSo6DVJmzSk0AQAyym25aG1AGWzQrabr3WVDrIfj2WZSQQkDDkuRWrCUPYu/lGOL0IQ25nWd
4jtOLmkJ5ycioVj4/MuEF4QNKixFQzS3K/oCeG2pKPzZDbDBoZ/tVxB4VgDqD1yWQVbD9my9VACK
pUkqcvLAqy1A1NAWcDXok16poJBt7/goNd4Saba5TCLXJXFWgjEYwVTa34T70amO5SndYaDD5XU1
2aGeYChQigcrIPXwi5aIjH/DoFTeCKtrNnuBO1vBevtBP+ofG9QJxLvSzJYOWUCPRke2SyEZ2LjZ
ngjekElhbqwhcevrCfy0R53AcbbkpWqwpgmt09jJMOc62yNq/e2p507js4P1pzHq7FmKCawaWZyM
l8UQZEGyV30ZQrmXT95X5RvlQ4Trn02kTp6qxglO94dnJPfZvf4sH8rHGHlI+32+I+pBYmy/o2OF
EmLlm/+CduBDJ+PStlLHLw8zQTUSrLR1xckN8Z/Ji3ajD33lEP13DFwUQe0tLxo4QzDiC1zD4q7X
MTc9YeG/cSg/t5w6lGYRtUI+4YeUx3o/BeG+9orHPuATEvyXu+MfSyo1FaQOSaPOpLyImeLVD58J
pGm0c3uqsOHTDb9swfEmuqAkyKOU6iThETH2VBz+LiiBpnN32ZvYF8bnuqibHw+zLFJ77GDR/lCk
1I50rx6eVp1Hb/Vf4tmnISq8pNlszKOI9bRuGCg/kl0T5N+E6wEZFJmuiG7+ADm09Q1aXTzLh6Vb
ic7BFD+o8f3MQ+yzCt1nBqjgMqjqOuYttk4NLFtFOtO8A6K6SwIITy2eFZReCWQdcvbIvvzNuHtJ
RZo1mqq+JO+2rrWtGyiw+aUfeSZeA4X8MSv2L9I2zvWgUlEntNa80haslshezsC8tH83h9P38KNt
armxp3MyKKZNE+OfiHUAStFgzLad0lKIYHNoE78fh6c0l21jETlngHG4MZZlof+iayqG9mnYbF0s
IWbCyX4CYkqARNGTKqB3QOhWM9d47Xkog6+H+9wgdQ9CTL5tihaQY3K4JTCCELSGyL0qvu7fuRnK
Q+Up1KSu0lAP7O/lNTCKq6zi4Od4JihXbEiJwtDBDzAQ0GyuTocmWe9WI3u+7PPEvc6vHEB3IONF
IImSLH3gFjddstVQlqgT5MLp0tbOlJvC8DvrZ9jMgZn9Nh8jppU2tmj9nKoZulAb8BqqLDEFIVR9
GuO6sSVh4RQ7mYvCpClpfagy+GKw6M2i+lLMhcGKoKkpy4EuKrayrsHaVqutqZhhKRTOK/prsMfC
NvYot1PaWp3brAejVJ15aoTxh2jYD90caFbBO1Pkb9EfjLR3VAODOQowzudrkxIJJKcoxjjVuq/3
JF/GgzlxVbzUxePqRE4f8F7LjByd0Ct82qSey3k9Jc20mhnOMSoUboI3unIi1EvpwXIFDscTo3p2
bo26OhNTidHURXRSyuqQLHXullV7aLroJQnLBzOz8FbodMMdNCAH+qFsvWotgsvHgnX8DBHTOWCm
1MDfRUVlQR2bZSQPoTJ7s9AkXCrFAeer879ZofI9Gezn0ZKBcUmyiH/2/0fal/XGjSzN/iIC3JfX
4tardlmSXwjZsrmvtZDFX/8FjTvHbboh3jPnZQYYYDpVxayszKyMCJ8zviv6LQqGq3H4cjWrdI67
wHu0FmYdp1uGLIHHWWA85L/As1WYRluMz9eO34W59TnXWjXz+hZjsWAJJIhjIS/NV8tgH5KqetxM
TbHxGHntTFwaXPmnbnlFr7QI+4oJUS5LJVO2mRss32J97hwdwWKhODH/wswWqszRMiqAyw/kz+wN
TMZ45oDsdoHcfOeBzC7UwgqZSRdsvztciy+XtleXQeVNQlKG9XntU6dDjck81IYSsXrYf+6QV8+e
A85DAz5v2yCH+DO6wP960Fzi2pGH/qY+sGNF+pMSL6ou9hbgZTnHf+2op4FTCjwXADaszphLbbCr
2eCMWdqvS3GzwEz120XBvIq3RnWuHugLY6ujNo+VyKkGbp9mNAFm1d2RmM5C5t0Btb6xiVdd5cLW
6rjlbZt4lY4pw9EXCJcYWI10Xz0vkTo/gbs7rAMAUuAr9bfPLV9LfzCL+8+O2qu7YbRNvujdo5mb
fNVnX2/eMx18Wg71Ry+ikG+fUoN8bvLX1PInX3GN8ipmrWS1gMfQsASjAxTiiTwYUReBG+0mP8lA
+eneNiCVGOLsodhlh62htavRBsxGFnDmGOZeE+jJpFBay8aX9ZSob0+mvLUQsHvrJMTT52u9GmYu
LK2OYeeaDMByLHWE+pF34mm9sZlbBlYnIod0MRjskYw5xvPET7O9kRddKXA08EH+3qvVKSiL1LW9
BheBGrvxUlTV6W6EfIivRk0ofuSB9gZ61f9t11anoTXEjC+0DPWrWmQpr8ydNjKG62cbUEPUGgDF
r8uMyaxaKI9TzKKADTDpvxR1Rmbn9fNlXDMC6OdCcAkoNGCTf0ZGdZrHmjV4305M+WJ39GOylaOt
bA0DXOn/Al56YWeJmhe5a+MoBmoYgDOZnUa9JiPK+5tGt0N37o7WBCGAnvuW0RFTB8a8q0M864cC
BLUd5SF3kJFZRU1sL3+Z3fkdAEm64aRbG7G6IkCXkadzhrDdTKoNcIHC0KzJJJFzt0XDe+3eu9yL
5bxc7AUS9TqnyzONDQnCYWAH5tZRbbsH6fW7f/N5QexooAwCF8fKS6FBkmZ0KVUdJz3STr6D/feJ
lcrP/8nMOjXyhGKxpkcISbRDWh2Z9iTrDUddzvA6IINZ7p+V/KIAvdi0xqtAOrdcAqXXk6JyjMDr
6aMmRhPy5MWpUJT9MBdbzxbLV//M6sptUVr21LAW3BWatBV4KhFWmgIkGGOAd8vY+si3SGGu+yHK
Vs/FIBpGpP90DvSgUBb0GnQp++/CiyxoIvQb8XLLxLLVF1uZ5sUgx19t0Kw65Ckyr6F9LAqxlQlt
2Vk5H6Qhp6qk8IpiP4ajGxg75aH2hT9JQvf8to8WXQk0ET/3xatlAXjl/t8Ogivlz+XNedd7xpLs
tU6wQATY0flqOGi+age6N4+cEX1rpVfdRAPkfKFWAO//shMXOwq27pwVGB5EtqCioY333oN7V/qL
RnkbgUN2y0mu3agg1fmPvdWVnfZCSxsXtG3UFiAX+ZCbsutL3P/L8S8srNyQlfOIYZ8K0M2TFi1D
d+mp3S/UYN7ms8tVN7kwtXJHplVd3pggI269xK/zm0K811v3z3UboIsG5srU/nqtqoyuNJul+VrQ
4qGmeU0MWw+U3vmvyQFwzYHs6B87q9Be2omjeBWyNiUpdm4JTqckjT737+vf/reJla+l1B2KqUa7
yRu1fdkkcV/zt89NXD9CF8tY+VdWD1MKzAsq6+9jqIfacXlunw9qtMwu/H90i6972+81rbyt7TIq
nIoub2FLHQ+i7Rjyn7+G2ulGVrW1fStvGwDOqDMd97w5nGT+o7V/bOzdlqutop5T67kyD1np1+So
QBww1Hb1r92zb12sCfu33xp32VjT+rUpVbNcGTQD2nntcXKSwMy78PNVbVlYpYmumitO31sIB9LO
iVF5Oalasfs3RsDSBcp9FxRXKyMYvE7aJoUXFJrVE2+wVQJ9wI3L7/pKfhtZ3egmV4oSMRyMqvkI
sekC4IaNA7p84L9D528Lq0zSobLG0DVCZ+15YWIcxHw251CT+6p6mb2Xqt+wd93hfttbVnxx+cwy
yy2Pg+VUV06WlZF0eB3Sp88/zVUbaJ6YhuMusNWVUyut3nlzjTX1rXLAbRfoWvVNkcPGRbqc87+2
7reZdRdYKhNgNAu4MC9Lh9hNCrFf+6Ev0gc5AhjbyX91kV4YXLmco+UYMDDgcl5JA5Qb6EHpG/nI
9TWBSg2IRfzTWMW2Ji+02R5QKGpd8VUZQU6poaMt0j1kcsPJmDYO0dWuNqiK/2NvFeDEKJx6tvGp
uAwLFk77KlLCZfKkBsM6RqV2m+PDy23w91f7bXHlHEIr7dRZ8O3m/YgJv3nXMFJ9y37+grjvnA95
7/rqNoTn6qXxe6HrqMdHoxctkodf46gypFAKqo4yMsIu3nocvsLUiHv9wtbKTwZPVHOjYYnzLYdI
D43xGpI8WWFqEjMQ4RLWIc2jfIxbMylXw9WF4VW4ygsBJHqFwKsqj7n7bdI2gscVIPqfK1tFqySh
01iPWJl4dWPtVN2mzxCwZWT2l7s+fcwOk0LajUt4w2PWj+1Jx6AaJGBUZ9rPSv0yVM5Xranu7Cbb
SMi2LC2B7SI4aoMpWCWQ+DkUABuAotQZvQZ372TWxk5eD5Ho1S3ETcDXryy5eZc4LkUai5x8JxXp
Q9LjWZ3HjQVdd4jfZpYFXyyot11XKZfJ9ZmDmlTYB8m2FHyu79lvE6uI5ehFMrhzUvj1lESJFdS5
HjXzbTL+m6sY/Mn/7NgqUhlU6sqoV2AagmNDuFNsbNX1NPbCwCowKaCemhKGjnVx0r4b0fJA5Plz
XL3LgCGN3bpMNjxgDY2nnpBeNwFPA6Y9cG5okArC5IOibUT4qxcKWPyAZIY6OLqef3oAFGyh4eLA
A0Qx7y3d2eG94zgqXBJT7QNwev2LZyi8nPzH3srjJtftk9asQftboBjIRKRKvnF2rnrchYmVx5Xm
7Elnae503X01fVEcO3Cab6DC2riLr36hCzsrj2vQkKjzGdG0lvbXzEhTQge8V0zey+fp0vX1gJkQ
JLsoBdfTWA1talXJ8XKuaYpfeQiguQrxtHhKts7qdWf4bWl9PyiKkYsenQDR0Iwk+hD2YAnUq+J+
hFpoAvWAz1d2fQd/21tdF0ZDLaTPaCjy6udscUgvJAREPsHnVq7fStCQ+GcDlyh4EeXahcqqcvEs
CQ6ph+nD+ba8MqUnEZpR9o4xSVAfMBF+bvRqZAWxtb68hWKiYxUtwIWfu1PtFr6CV/HKE75oH/4n
C+sAkWmD3qQjVjX1T6mMRXb/+e9fd7v/rODXM+jFrjGp5dksWO0Dq0V4Vt1UZgUlPkwgN1scOVef
VN3fu/UrDb2wlfExm9CXX14DVT89Ap+2tzHJXe26eAtvsGz8X/nlhamVz2lW20yl/CVAsxBJL6zj
AM/E//1sIzKhCzMrnxOzMBRm4b2FQVSazSdef3Xt58KjW8694Wi/nP9i6zqjrzD/gRaE0IgZq2F/
6O5onCDpKofA+Qmxh81h46smwdMG0TRwSv6ljJCga6QZHXqiuI1PICyM09nduJauRoYLE4tzXqyq
tiuaD97CGkajzjrr0zFPNtLGq6uwIWKDUQUQGq9FEXRjsO2pg88pgzwxiHkxXW4EgV/99b+c7cLG
8jdcLMNz8bu9LiElViYQDLaOWo7ASpl3l4z0eSygeCk17asY7fu+SQPF5HbQTs4Mul62H/BIQdD0
DpVi1AhNsoyYvHtPWB+6VsUJF/S2N7zHvmePVaG5RKjqy9hDUlNvzcfcqqOhK+60odzx1gVSULux
0vHBHsDTJCgeNMs5JW1p/UiLVCOYfHnjg3jShPbTM4vMR2Qeiazx8i80HPoWksqFyz9YRkeSCu0H
N5t9zw3Q9oiMxoKyKtCnIq6TbAc5C7zq62M8pJTYxfiUNxA9dTnuD4VPPWkbLz1PJlUeDCt7QOLx
WLb2g6PQIZoSLkhjKC9KVn0d67QNeVNTMtEGCB2j+joo1tnoROZPnYx7kIURAO/cc+e1MXSXHrKW
F8R2Z3NXCHloPTzgmkUEyO2TPjdxlrYRtd2nslIATlGhK1qq31qZ36EP5SGnT7Zml67njBfff3Hz
i+/fzZCtmxukCBgVgRzcO6aPIcIm04BJMmMUBt9qq323ZB2fudzq5DSiVM15eUpGCUHMrLxjjfTt
buYQWm0H0ic2advu7fO74mrigG7EL9q2RSzlz3XanZNK20LnA7JwpB9F3NN+1+rihOh0ztn09XNz
1/f1wt5qX0fJGprbSPatW/rF/JItPB+gtCU5bipwVTVf+VbP8upteGFxta1lYbvyF/Ch85pT04IN
04IIYevd4+PEn6/uSmAC9QYIYMCiC96GNaG4MjmYmlhSclUxBKTY1LPaVBvV0pX4+oeNVe6ajFbR
9ENd+sbUY9KnJqb5UJgbDbgrewaOSeiqgtHWMPC8+adXeKWaJaCmKn1o7JBcuena74N49+TGfm2Z
WWWtQvYjQmFe+tr0Yo13LItSJ0fA2kAsb5lZJQ7OKHXd4LgvGmMOMtsgDMOWjiRqtQW+vvpxFiFD
TOo4+Ncqd6RjXnLUfrj8ujTM5jGWLBzZf1+IoZT7j5E1KDpXJ63TOXL9spXf3Qy0412deuG/cOUL
I2sPoFarQkMLbla2aJgAasH2n1u4vleLMKgB9TaQJ//pYxV1x7rGPY7wjVGqzrZ9lqX7lqfv/5ud
1fkH5XlvYmwAESfx/J5XKSlbHoxT8m+8zPYghA7iTaxqibQXN0bB0haDNcitmPc8zCfTA3dx9kVs
NnYXb11dE6B9+m1nFQCEyxRVnfFlRNTsASEBa0GOSYTqZsG/bqMmr36mC3Mrl/aUFoRCplheY+zj
4HZ3imBxn/GNUHA1dP42s+7i9umE7mcJpx4oP/C2CyDwu1F2LR/gk41bV+MGWM6niuHJpxTPWnpa
9KIb8HYgy6j5f18e4x4AH6q3kGn8JRc8l5LLgZc4ouD1LMfse556kd38i1L1DzOryzvt0ase2xHv
s5pOWA9O5WmLgORq7LxYyeqU2rSs1CFZvFqKLx0vAipdCHJoBUQP9Y28/qqrXdhanVTRzOBcshCn
C5eR3OiCejJf2+FfzLr9sWurgzp4djo2EoFnrpWw6pQPQxVxY7gb8W1r51bndHR1wQcpMc/AK2Lp
D9JCRWe9ia3n0msp1R/rWZ1QMFW1laJj26TPw/5hqYyFPwIhl+I5AtyQG7nBtZelS3trjHGDQmXO
CrVGya9FCrF2yR6MDgTaAcH4bYtL4kpS/Iex1T3kjBpPIDGOEZfmZ8/uLHkzZae+OdlJGSQy3zi3
1/fSgwD3ogYGObCVOSqTZtYW0U27JAxjQ4sMmNi1Bbg29QhSXNuk91cXeGFxlQMpNqNDxeYFfZLd
dYEbm74FlGMezzfGTRdaQMaC40ru2pdK2Vot2JmvBUUQkAEIoi9cIesFSx2aJiq4ov2qoUHvukQX
OoFQLJHiNMyv3Hiqckbs3POTGpPsxn4sx3g26sA0HvXBQBPY8b3q1fRyjMPpd7ywju2skSQdSdUA
sONFilHGZhJb3AtyYQLEkJOGH5MW5MYFDkf34GqPnUvxxs/vdbw0ePXsc0/EVX72RBdmUyjxPD/o
x9m9LR2QmORn0TvMT0Ak0vVvje7ECabKbGsmeCUG3fTRnvqwB43fUN62buJX6kuniR0bf3iK9w6U
RowWbDF+VFZyY3b1F2iFHfsxc3wIfCkoxctISLab8/pMh4KITH3OypnMVXUYplcD9FW8jZOhJ4bi
y3IOnQKK3HoX08w5owPwNNR6aOjNnnWAN+fmzmx3Rp9+1+04c9OdOZRH2wKaiUPZJ7diyK7c2gVw
ppi9lbnx1javPW9DWjq7wXuph7vKSu+n8p0ineizQ93+tKHcrk9BPYtzxjEG+wx2+zwd/TqFnK96
l6fKjXTDNlPuW/2ocg5C7iPQdjuZGESzJsy03hnurex/FNozszPCOxrq7L0rbtl8R9OXApO4WVKG
bbWvpn2vq4EJPBbYb09eGplDGqqdGRfCI0bjkrE5e9lXi01xq0aawWO0l0J1/OLRV0d75NZpFDO8
5weKzHOW/jAqGcjyQw55kNWvmI45Fk1Kpm6EZvUxKbt9Qb9k8AyGVE1YTZizkoi0IYN7kpAlcacu
ZI5EO+CjdEuI056y+m35hVwXxDNfDQzSOlCylO3gu8VJ1GjMyGGnjBnRaBaiX713MYbHkpI07Uud
vEyQs3DqjoghdOSeNuBLzA9p89GoZcAw+pspx7qew67Wgrpsicb2VX5ruWOY6c9DaUZOJaJBGwIT
ytuaC4qARiGoyQJtuC/N8b6g83mA0FLpnpvZOAwiDzHaGinKfEoHjPsCJZphk9MfNHVDt/cI1YqD
4UDjtQU3jm2fvFLiJWf2J6UK3GLa1cVbMrNgglcj6yDdVMOR7mZVJ1ZFCZ88n493boFgbGfR0MMR
5b3Me9L3EUSM/d44msPgjz3+V9kRzZBBm54U91FmbYB2eJQVjLhgOx+SnVX/dMdooIcMJ7Bp+jBj
Bl5j0mCUExrLZaipDSnV2OaHSf3S9FGmQIWJ7fXC8zv7Ruv7YHZcMuPo0M4qSWVCM8SSpJBArQKo
4dmPam6iJT0dGINYCr+lik0mRz8rQsZ8mbt2uqA3MUjZ3c7cbvCR1DevqUhq0LAy0bmq2OvMn0z9
y1Tg28jl7P4Qipf5Xo50X1SFb3lPIneOQlEOUNTDSMxIVNXwR9P1M08eRD/6TcOeC9MJObUCLb0v
bI4BminMlQ+e0LvUcKEFQNtbl5eE1sesO4KtjOjae1U0d4phh6Z8r5uPsTpmHPevgiCHpwNm8Chl
Y5RXuc8xI+AqUGphHkm1F6ArDMDEkt1cjGAF+dGJHH8vhRY99ae8wuvdkIRcZ4HVOreYbw+GuQ2m
6q0zjlk+ETPpiSVUoiavhvXoYg55GsZ9Nhq3U2UeylnGUrzZyUutPjtpNOWCCO9b1hc31SR/KhWE
ApU+BqJkD5RvrE4OBJi+mfWjYze37czDEfTWUvUrCr5fGx5SWkDVYNa5aY6qwDSAPRA+3Bf50dbP
af1jlirRkrs5v0mUmdRKGlsQF+8Ae+2NG48dnPq2GG9Hu4vKyd3XWn9s3a/liBA6mpFRfKuHJ2a8
MKs7gDDZ59OXYXwe8udEf6fSCtK2iWf3R91TZILfW+V2wGlXfZl2+7YFdZL9Q6+TE3fSe6Xa57IN
pQLvbHaye3E7MEgUNyZjMVY1jc+59pwBAywQcmV6Khz0aF9yVDIY2N2XiodbBZ1UWn13U35rDTYn
xYz9sjglIxv2LXUO7uSCJmPKn7lTvTtzCQ6vacLfqZ5KdFBIkttfecMexsJ487LJNwTtA4cpO5EN
z4aOsfGyVXFqi9d51B9Z1ofMBWJKBTu7JoLKNF8KWh7bpr3pnGnHVJd0Whe3WnMouimmaX+ebOh0
6lkISbDa72X3RtMxpFM1kIrXz2opX+hUnPQsGYPJ0b7OZfudmlNo1O0+d1Dv5J7tp5b3OFCFx3OV
3TsqBxof7WmfW/zZMO0u1gYcJV5kUBZRzdhR7ILAp0dCvebR07uCJGp+A0bCMC/kXp+8b3hmAO64
HM6F2QR1j1FUXX0CW1OEEvGsszkeBkAwZ4C8E/ObrnTPikp3tl7vcRajmsonzrRbK59n4uoNWH9G
QH2NNtIKC4/zjZNiXIk/1k0a6RoNMpbC/3SHE2NSbt3ePtuT60twbSPBXrTmFOr6wsWhBBsNVCRP
I2D/gcb5brKN4V5tR3BUuQ0/dO7U73iCUOUmZshZikgB7sbM4JwAHB83Nvtet2MfJUV2mw0A9yf0
aHMos+KiLxP+rDTtqfLUuBSQ8lErGdm9uFVn5wTdqaOWlfgzmX6CzmTA8UwAYLa973M7rKR1q3DM
uxTZ21jlyBlsv+bs68iEr1tQ6LArEzx38ty4DkJCbpyp2527qnyqpBcYavNFK9SHpAZVmlPjysvr
E/YPmbDV3NYg4bDgKmWvH8aJhqjPkLUwTUEqh6g+soem0/guM+lLmaUveus8j0I/ZkzDs4NVHJTZ
xiCJ++xMBXD57hDkqXqr1sk+Y/UunaootZRjPusEEMNnMXXnCZz4pHdHQXrP2VUulACQYlSFHtiV
svfmMq5U9RUtbUzV1XhFcN17UKoG0BDxlVL76jnKYdb03BdOEuvQ2Ai97mfblc+ZrL/XygiSCg2z
v0K7V0btlHhjpPFM8+2EE9l5GclmJeQWC90Rf0HamhOhlswCzVQeqYBmVKv7rMSjjDm/Z8Ob1jj7
UUDCN5seTEU7qnjImKc+4lyNp7LSgsm2gmRM47yv0IjE7yt98YVyK10cyk8KsZvM9uusNzGEKUPL
QOS1MTtelIz7cACPjMLcOXl5dOv5sWPJSHhVEDqhg1YYPtAcB+gmg+ScP7tDTTxrPoGmHlSoTIvb
zgy9SbkzSrBBFipwETzRTkVjnuokOSu6DrX0pAqZ7j4WLIlUFAzIl0A42qLmss27nlnftLwjRYeb
AFzIOUW+No14m0mf67kxgR2kBJ/WT9Qeg679FHhZGXSj7ZK6zn+CmPCGdfYTl5ZC0lk8lkXpO9X0
5PRFwE0BIJaectK5CVDciUqMHFkTbcGZVWFDPYC7uWUd8h5coK4Xjci/ykHEieE9dBWukjo9jioI
ZpU0ADDpUCVGRNXuwZbZrpI8VgqAVXNml7Fq3U+udxgrGZct243cPgFCHmWt0ZG563Z6iSyP8kSA
ycGLJqt8nZmxKwdTBanW/Nh483NWi/t0bnbWiPg6uCI2MT6A59Tu3KrOw1iqRDh21DdgParMn7Wn
njobJ2ZoiXT62LHTMqq8ciJaln0ZdQYah6E5u5NzcufCCPqUftVoTriZPjGOQVRPHc+Q1Du0jvdD
yrwK7Nz8kli2r5XdbdnoD3YtY9arB9XBreSWoZfLVzPrnw0MbOlGfTtN3RQi37+ZHdQVFi6ETPd+
JtgqzakhPJpk98wzQ7szH7u0+6nXwiJzw/fQ/XHwHXgH6L4FREvjns1GjresEz+doThZUxt1in3K
pyby0nSnyeKZGwriJkueURr5gmbflFqeDLcnOgUjtGkfhkHZm/Aza54RJcaPUpmm0Ha6qOfD9xal
m97ihS9z7m3BbnAh7AodW5V0409mzzH+EAIA203mtY/TlA34psohsYAqmlzz7ChVrLbGo8a1lChU
icD0cCjM/mCKTCETU0NtsM6OMUfTvCSyWkRNZF6DDVClYZzNVGBSO0G10lWyxi08cWJTZGYWooyi
Zw5RmqZFz6h6BvwbwqkKVJhZYyHtd2OaKPFYIq/Der4WBgAZHn1Aovmm2fK5xKGBP7kfdVkZJHf6
kQwJv/HU6kWW/AUtKb8fyrBpGUDw1qQS8FZ8G9NMBw+pEWWiObK2eCwQE8hkFT+KstkpWV6SVjHC
xDbfEw8OU7oqKcFsQdokfSrqQvq5KCnKCS8ctSJUEy+UqRN7ku6svp7JMPc3Y/cBAklc7TzQs2Na
T6cJ4ioFu83yxz5BmeG9lrgIW+t56CUZ8pvWdFHfPWWC+sgaDeMuQat7aO+pQFWuhWYfjnNoOKFE
Tdo2e5kIXybUN/ti31Z1nOTj2bRetNr2aR63KUSpHF+poIaLWjApU5+bBpKiFKzrHTI9duqdapea
J5Z2pDSZX3ioOsbXwjsV8mvtFXA1jFCoaF9I+8YZb1tRhDMG4sCPQMCsfovYCzqIdL5xeNhYR+Q8
BUpiA1lVckiMn2PyZtMkTJK7jsZO+a3V700ERn3ATHHxwZCzuHNErW99fd93555OUNl4ktkTChUE
TNIpJfG8N7d8YfYTU45DKZBrocRm2Ws7jTvdTok9feeIa5Kj7ChowOsD77I9w3XtTeyxAD9hVgUW
PSvAeE8PPdt1ciIN5iGlraNN7REPHYFOjWoURLWSh+Nw4npKEkDZjMbyk/6D1/emBqRHjiQaIuST
ESleGajlU5rNYWq8pQAd4E0qNO2nkRKBmRPUzfOoxhq0itQspNmEaue9p98anJBRt0LNqonSMZRU
3ws7nLXc78bHoYAS7TFBVZDlD4OIOIomlh77SYVaLbRx+Knq84dqTo6NC3Y3FN8JjRQ7FOpEJs8N
be1sN8926o8NCDRsivZL1JgJQfb47DUlJjlQleRH6RzLtCR9cRa4aOr8w+53S+Mm15F5wf/bJiOi
x0duv0KYiDBvZymxMyM9LfSISiTidcww2Ss0ZyQzZ2gOtT8S4aBzrXzY44C5tZo9oeEXKCMNcob5
BYmMvRI3rmnv0qXHI05N/WE0565syJy7hI4Hx4CQ7Hxwii89WLTSH1711jt+VoeDt1dwlubBIoWB
3+F3VfpuTHfdeJQePVSWCDK4adugYMbIEjg1zLkApTXfyTL9PvD83CZoV0k3gDRF7M40UPFzI5Xv
EtQRs2EFQy3CRDPugDQMSgw8SEa/lCMeswt1PlTMQ0hwEX76+wY6PQ3omDX8JybR2igPXA2cXEcB
/SLqWMv2IN/euXZN+haOmuwMyJLLHYZGiMwb/IwCh7sZrIkg1UQPrLAeyibwBHonACrMyT7XHwft
vAQVPXnP5V3N03DCE2QZaHoIWqL9PKFLQr9lnSA6B6xaqlECBu8El6c974FViz0LjJi147spJByH
CX9a4Zcj+hCFFuXZU4YfGLqBpJVDckF3Xjl/gRRF5BSvnqNGzjd3SPcWrhxN7O0SJBS95Ys+oJAr
GtHBQ8/iZDTPUxqJNE7ojUXDefhhwrs0YeEJUEFj4FmpxzjlL4We+mkzBypAc12LgzGB5F8y3wZr
mcFiQI98Q9knNN2bxb3bf1PU4aEaD5kwjsg8grKafYxu+L3KVPTqlINhgldRm8NR5GfMdSAd0dC5
aY9FXkY2PVYSwyV4RWXGdM7sn1YzHLiUGIEZQ+EhzqPMYPX0JWNjwNz53sAVkVbdG9hSkB6IitS9
hzsNsWIWUY8jJXPMk8ouaHsEA+dU4yRBYS5w86OavS64dy+fonZ2MBsDwSoKbFgZMyfdzQaU2Lzs
1HD+pGD2x0Eg0HOAqWseG83TyCCJWKMfoGnhTE+Z8+qhtM3V7KW3nZOGGgW1jmBR2T86skA/tyau
/OnMAhuBOZK6CZmqI1xDXlFZ6F3R5itKedahBWFm46Ho0YwZITLFqyAzjm4JApgenV9016zmiSMI
8+QwOrhFcaCUVvpmJzFORPdKBnotiJ0ZGGVS7vN+8LV0DMzk5LZx7fS7yqCRndZILTDT0wVi7PCD
SVxmr5BjIiUtYi8xT5IbkY623YyAqiJrcdEnyD1SF1XYDg/d8JQhjRq6+VUa82Hy0Crr3qYyISVG
rqzqUfXeTANdPvism3XEwZfv7cFPkpbMQttVqBBRd87Yk0k+ufj7tLk62jMCVsOippp2aH8TTfsw
ir2hRb3BfaaD79OOPDSaGlNgCAJA835vYL5KoLsqOFHqlFTuaaKJ71iRMb3WLPw/js6sOVYcicK/
iAgBEoJXCmqvcnlfXhS2+1piEUgsYvn1c2reZqLv7barQMo858uTfLysDUAh/SeqFv2rTMf+FvO/
ZbkxZIP4n733GJHjOsUnIh694pY4jKBCuI0WHKz12SGTGrxAuzYpymblVVC57VEHtwmMbaflplx0
vkQHM14UF88s3BtUm0MAjKYv8cA9ydZLKexMZiTm4ZdNE9yIJZtyOM0G5Y3ZtnO0mbjKsIn3vAQs
bXCG935aiX9x6Q5gX1NeXRZIVkS9tPbNIzg2lm+Q3yd0HnRaUz94J+Fu7M9DolOG68VNajfHu6h9
LYtciTaX5mzWZGfah7A5zNABqzmELIu70xRbhptaewfr13i9p4z7PyhA8qREYE0T4tNK8pWVm9aD
Lq1/m65/8XHQ0d6AEVrQ6V9L6LdJsgedlyW1t5c9DkIF5Rz5pSTZ8xpiE7KE7XX1/xCplUiSB/Y3
nPzt0v0y/KWp3o8qOazLD2GfA66QTrlHEX9MdzyWdBsHYI8Ut2I4GyU3VIMuk80uHMqnkeRl02zi
YUj5/OYHb4GFuFdVWRvTY9eCdfMMmkLMBTcpn3CX41p4rLgM0jbstjIk24GjXq4AkAHqSskyva6T
VVAuokdjBj/tuL/r++kl6vp/AR+Cvarv/5jHb4tPbGoqkGeBv5vHGIr2/ekvP/EzBlnfkOPCwLK4
JvhvTsyPXTu8FIGhOISDV4dQuo1L9JZ08jVi4hiHHbqvucIX6/2VWOkgRqwM1MP3OgQ9Xmm6ph62
BoR9sA0ajlrK97+rqLmINjx4UfQsarzqAgnKpqOfTHS7fu0+JcyUpLqvv1XeP4pfGNvZp51y+uIU
JJYF/x2IXMHLMg7fkxC/iaJPXqR/rdcPB4RSQkrBQ1dYCzgSkb4NvTVwq1ATtde4EDdk2SOrqayv
i4SYX8UDujo0koHl20WY12nG8swBBlE/zFD0Z2BRmtAHw703xJOeSSualDheZp1jLzi0dsPIngaq
L+Gs/jNiOLli2YVF8aoYv0Vi+eE9eU109Mxk/dxgi7jzDVDQ0u0cK0a8Gyi+moY/rlF04FV3WMx4
q0T3p8YeBeXSFnnfwR6yfX2VXriR44Rrwo3/+Bo9FSPa97ryX4PV81EDsSsg9KuY8SNCm92bYsi8
GgmC6xBl0UJep3tPLMImrUMkOglfQOwP0DevFKmyU5O2HD1cn8SPMWIuB8YOMfW+qJ535eo18Drq
X66KL9pWt6WXxQZqnrdhjj/xuMMhKQM/baqi2ww92lNPPVbh+sVGCPVBFT+akT8n4EGht80/o/XO
QQmCaiQu1QIptj6q1nlV51JIJKT0xUPfRNA/1APWWnSbEmFOaWDUP6jJ/r1AymxSvfeT3qmleplJ
dSZzuBnXYsW/vvyvaanYFMnwEBT+1kfjN/t3260JPmzkgMq6vwHPmcfMC/7lJC295l9C49tqKK5Z
gr2X98A8sIw3BJmhWSHfdgnsZhnHAD06mZ64ScqdVNGkUyyCUM/DasRh9UoPzooPhWcpmwdm0XN4
PRUfdIK9wRu94Hqm4/RLwgW7UgmClxiB5TIR1CMUF8hTRERRpH1dDm/tUmEdJTPVmkXcFU8xlpqh
kzLNBbyOO2u0j4dVwJjyfIOmydo6jxa0RslE2TGw6CdX00+7sPX0BTxxwvMZsfd50M7qU3pr/Dgj
b79I6Ty6yywXlw08TL6LMSpfw7lrX5tx0uBm0AAWykdWVBKLY4Su9J1LnKfTOBcvXsSibU15tyW4
drIklAy0pz9urBUGH+MSbRUFu8Y6dJMidiqTiD7JZRUOn9gVf8+fi+pzUdseI7JqzdjQshPm6Kcj
KC/5PsdjcVIJcBEWtWuBh4P6JzpzbMNu3T99lyPQSLvnLpr1Z9tBzbUQXfJawOcjNQ7/Alx36soK
x90S8XSawuHo8YpeQtng40GcwoyWbEHNEFbLAYm2ybeP84lkU7wmewhp8O2UHTZtb/0vLlbojiqh
I375/queNQRLMNHNN6fNnEApXV5BzkVvCS7TbUsbvWsU7ojYNOXWH4zcG4fvXxR8Tr11rrZqLO5+
ON63mPvzBqOi/7FafrUB/vpg+fxdDmT9bpEL26XTQuEM9NW6o4Evj3hWqoMf9FjL6tp2X09QmrkB
EE7QAF4F0wiJ82Wx7/vVSzmnKm9Hk3x2voYmFw/rQfF5eWKQRT8jHCc5Bsz+nBcIqJJs+iu9MAg3
tqSQcsLepxdJexAg2M5w6B18v1LLnaxLeu5D2e/9esZbL7wxeIkChqOGISQ19Rj8+nEch7wFE7DB
Cl2U2dOIRa6qKreNcyJzJf4vYSVPecDWnSwgdo99iPYvNmMeJV63l7iRdsks8DdMu27qyepNHYbD
pmdzf3Ft9VfogaPImgANNC54kLGKH6KF+SdIjxyzhk7lolUwZ5CtmPq0Fidyb8+JMVWRdn4l/+YY
5iWCX+q9rlHkmUGhRKAL3MZuivoMbtpnuXgowAMx58ovh7MI1i53dv0AABH8C2nR/FQ9EzeryJzV
Lth7+F+ZRsjvBssX5pPzpx+5eHgUKda0hNhuj/4rhK5UhvZDxeGUR82QHLUt7E7Vps6pGuU2XLVi
6SLEXzX7oDaqtT1WjW6vzMUXOU8wxLvhTeJH9hTHq6/Ba7kN5NSHti9yuOxYMrduelhbQ00OYDb2
OH9RX+EYT+I5HQbyGVn90Qvy6A1Ryhnbw5DbziibZ3/e4mjLESG25RXKVed2pmepTBJ0zU+eHo9T
AKHBFtu2LJN0jXFolfNwSIL+ZcHwVjgv5xpPW77GDmGgrs/oBEoS9v0eJDCGAcIxi6Y2D6vPaG7e
8K0ffTQDwbw8OH/VGzYIfBRGPDaFfyZB9wUpFFGOAf2V9f0yAZjWDuMTZcRtcMqip5Xd1s1xFkso
FoLI/VJ4BYbjoC1jqOJJlGuxj8k91iT4wDnvUlUuP/7EcyPgBY/NlMFUPUwh9zLX4lkasOClnjbA
U07NwDdzX2fT+tyZ6hZw8rPU9iday6fQl1CwutWkydDmwnP5YtDPEDcdwiraMdBu6WTBFrQKe/KE
xLaPsUuDKdghu26H13c3wV4K/f/kgHAXOT7NSZ2TdQD+EJxm/CY0mrbRWjxoAxuQkHsxYrclxI7F
0GNR2hfAoy/juGR177/zvtpIFcLCddi5hWqDsbOew9zvg++OsHMbJ/WmLNE8NyQdpubJtMW7WtxG
AvLAR3puwtFldqTPGn3vLMfcV/yHe8DnoIrnFUCAAcV9UWKBAZxstBbti4V5R1r8Sddvm6aSqV8H
d82sficBxjzwZT7buwMUJmLcVD7Pizbe9mjFPOnntmi2Ou6uMKp3xchQH0CIWwajYBG0p9aLD4UL
sJjYQUcYLJoJ2ZHX1oidgKiAuegd0dNm8ZPftkGUTI0XE3mwaW3nYyjw9+KI5c5HmDYDSVQlu7Fb
T0MsTysCHhnwU0LNN4ZW6K4e23OLFSLIO6bN17TG8G6HQxiGIm16vTcVPaqF7cFJ7L2CvUkSPeFc
3RGro7RS+OaG4knVzTch3WmGQ+0wXwLZcDtaqJ+6uq2L9+r0eo4a+upx7zO2q59GnkCOUyWLfHQC
3QITEFwFTNVIuk/SB2iKHiuF/idxGc7NF5jxb0VRHjxkpuQzOKmoHk5IK7ixvszD6IHX9ZWAUarQ
p2EC+muy1aepWd7UFB9hzTdBVD4XMz9QHb+6nuYxvgk4CG5D42rflArHlPxBeX3sDb/CwPyZkTqU
dhIigWBzk2u6IqASMEaMDEn0qtzbGEf/tdw/EkhmiPq6C654myJT/Vj7X+Br8OT87vDgm1oHgFqR
gig8/xkn4alWxzXR/REhldd5re5d2YKSYXqdULNu+xCzPYXE4NOaJGhSra7zRSnU8xYMZD+DI1oE
MVc4//V3HyvwFATf9aHpRbNLKD2VUXgF7wP1qv6uG+9M4zrDktG8qmVeEeGyGMRX7deXys63xTeQ
CXva39agjtBoMndpmqDfN/7q4KrRcsTvSLr9DDz26Ivqa5rbn2VRt1Z7H/Aq8Ia34mJ8qI49V8/N
4D1Pyuh0xaEKTQDdGBUoYeekuSZIRkwXu5w6prCxwRPok0ecHh1nt3ooX0FXfGJw6oBPEZUsGvAJ
zv3W9HOTmiAoc5Go8AnCFdZqRELt+mDIR0v2YoHtTLgMt3OE2afERjYzXHwaXh9xtH0kJukucUkw
RufNF5T9meqSN91XcVr707/GG24Am/DRkP3MGG4b/JcRnb3xcR00DZGbuINZPRD+qOYG+ulAR5SS
7ZNL2NEp6FJ+da5gwj4nSBS/uzVux0ryyWmwZFXgv86q+loKwmFRoqfCJfkf19plnKPs6+omi/Eo
cBYXuD9jATxuGVPrCzSeIY7PcJJl7jc4O0NGr2sxvxRBgkdumkHi6PF5rBV+lfWRr229V0hCxLQM
lM94EX8mwhwaRbcvZHzTweJBWPerNJrQnVPugeMv9JcNSlw+kf0cojEroFdpHw9Uo4f3O2Oe+iv7
E3Q9YjrsM5lQ7Iy0v9OL07MmdZENUO4nB8eZIf0JxOcpKfthq2bxOFv1oJPor+fJD0mQ4oBBC8BJ
Mvbydhlhy7Xku174u1BTZsZBbPoaPX1jw/7SzL7cqFnBdWdlb+FPTAx3VAV3szC3cQRvEWJuT0Gp
yUMSNzvRJOjeGGmudDXexXhdeIhnZyDQhCVgz2VsvJ1qGnCQPfbSud61W0dr7AtbMIEfhxUuUM8+
BUUFg1gCaTJlcbNLOWxsA6cYfUAa+/KAyMdzp2MFj4LA27Nnnqj3SIrrUlbvmFb5GPopTDXFHeXb
1UHFsMtHtCx3Gw68t580HVaseksWd+MP7v04Z6KmDzhsj22pitSZRuacwxvRJIaogzbJ8gOg5HZj
OZrgcKzO+Kf/qMb3wsafIgLbVVCUhPGCFQlFEP02kYzQ7yqQEzVU+Rh3QuzmJXMWThqfogfLxcWW
CkEk9QRZmXnPJay+MdFnxBGXxxUAaL5ylCeUWnWyOEBPa90D8yOL/xRXd0d9cf9C36pXiMtxplp+
jEooOQR2cC1riE5iXxeg+LhKIL7ijJ8nD94XUTtSx1sXFDuf2icxGj9d1+WjGUFRUH7yQStxOTyH
5XL1eXcsMM67BgZSuSNvmN+DzsjeCoZaP7LlrjB4gWatv/kYfcQIgMdRwa6OJs/BIhgGNzVSNhhX
71ONETx0P0n1qAMfZNSg153HzWccDyyNE8/scbM+2irOC1tdW89tdfjM8D3KZsRRMl/jVuN5rzfa
PoytvLsoP4F66usVDji/k27ukymyrXwgkoXbTUGyR/7eS9H5225GV4+m2oMQVKsYSZtBpqXOAuM6
aFmYfFxhUMtZbxCKij2g+oVWGk7J+i907zwcUo8s2zWi+6788qU9Udk1l6AAOFkkLyKcPKwYgxMk
sfeHUKzcTNCwBp7CmCiG7aN12WMFwBVxVpvexY9tsgI/sz18xKb5EniBiOcewaW9z55EKYEt0/P5
/3jCTK5hoa/ToBzas6XYqJhuSRmdPXhTGvpqvNjjKKK8QlID6A6d8bY46qjb6/6h9L4j+GfNrPKx
fOUqzKoBZFGotmHXHOeK70zJN6VstiF603XBCtgQZyp5EaMFIY5RPCgjDzFKow64c0zUY1TgTA/Z
0crovZt4k4Xuz8fvHiGbATxoFEwPqgeTELpNI8llWItybxrYiCRwCFhEP5u5ptxTX/xjnE8bLJc4
4JFJBW0v1Hib0Wqdx57bo4e3m8pDmD8Z8j5usiYGr+7pJi18/xXS4WPiit+FuV04wGyWPTZ2x/xX
04RB9Cnwg0NZW+h/rW+ePD/CRi0MTKXdfZMFg0eWYDkcSrfQPQjTp0Kg1mu6qxII1QTbQuSYOdpl
yt6c7KArucyRYTeU+hDQf4nUuQf7uMYT6EGy6yj6KOnyaT6U4rYgbDqNe3CBzfSi0eGcCg5jfhXh
DQJptzMKl69JolvDo9Sa8Yr9J3QzdYC0CaCKDeP+fiFQ/ZP/0xDg1ic1/syeg+TQkXLnxtqHG5Dw
rEiWB2/AtAAU4GMbsxukL8gs0T4Ouj8qyJXzGGZhgD9IM4+hfKqqo0GnssbihncvR2DDBm01tnrY
W1DTcwGKdiyGPGA4oMbmpD0YtTh4u0hkVQt/pvrrBoh7k7GpbiA5S4P29jNZbknggcB2mfFr6Ino
7gKKDvAReCRsCBgI7FA2/zrYYgZ2WtlWgCT6zyXQ+IPTYUn0b9TiNqu7B2tiiDEx7LN6w1e2jQZ3
LcRrHyDaBv3cimuEyZ+OVQ+g0b7qDsLACEBcwRSf1a9bPPRheITtqOCCs6eZQbsOxMPEgi/XUvid
GvdaCBO0chfTrW9WzHGKBm+PF+LSRegDwmTvDQCjg+FYBWzTTjEKf2zDof9ZTI6u6zdlkBN9uGFB
VL+ZO04FkwIh4JeYdVkc/kTkdQYUW1R6R0YGwBJXjkf2i3PySAp4jaO4D7Gv+m2ibiMgDQGzDBga
hnEe9kBnil+VMMQDNgXoGVpO2G0aotmcjAt3ptJwASxneFPRdATrFGXUDjjXVmGXF0JJsDVNxHZ0
7bF0jfndPim4gvnNAm8zLes7bCyRekH3M+Eg37YdgZsopuGRst5up1pXOHt64k6130W7GUMx6Rgu
0Oz8YgTK6qHwl6Y4zHdMvh6M3Tp/jv+rqhqHMySgTd369hKHc3homAxvDC7mtClrnEBl37CsFxyk
m8bLha8bGQQWy8QyRsV4GzA+reAxK/kwuwmFB04rrId4RqlbHwdu5CHGtg2ROtaPh2El1c4gxPVY
dTM9CK9qX5K+x/zEMlmLin1Qaus7jx4CEumMIcjme7qXceiX3K6HKPY9lUlz7PsCGiILaY1vb/ml
yeQ+pJl+G9V3H1GJLU8AC5YGqQgVIDww9W2DqkF2D4nhPd58XgcqDbXx9pAX4+PKaw+8TgmIyjct
+8Fq9wAB/g1Z1w0XJMns2pJjw5IJpDztjyMvGvyEc3FDZbjinUM+4MlEZgQp3kXn0Y+XH+UbctMV
/pVhCKK4bmdwgXMPAdUHvy9nO71LWT1hOdRwi3yiv2pfDt/Y3FDl2i4ACpqEpw3nf0mLcRfVkSUL
pVIevoquy9AGYqMildBOsF0VdT5V0OhXwPJQdOGE2njdLHzxcU6gBEEoa3cSUwjHHngVlAM1Bojh
q/5KJDRCeFmHD6LhO2NXo0hLeLEv/YBq0sdcpWjEJ3DG7kfWSDcPi0DuyCT93RCU4MbbANl6PJG7
shRjbpbipeo0ySzEwVKu/hawMATtLonxE2kCx56Lk/G5g/FKW/6mtb/ASuuw2bBEaxJ64QI+UX+v
ocJCPieKPKwL2HJdG271ipUwM5AzdPiU5p7fzYfG1dAIXFhti2h6bwbBD6osy0/LHLx67GECIbyW
wyex8birtWrERqA1+ImaiGZYLx6cMB4f7H2qo4tXSrXx/AIareYYbuBSUKhpvfgxbUluZSKX7WLH
MK8KHGwjROezrjs4JF5RYRCM8wyPrLefOX1mAS5vXrT+xptkkQaedecKOTtpGKAIpMDqLy7pKrx4
NSjPNQDTWDRQbVhTw+RHg5Zj44jaFRMuc7b0D5TG3gHvNXZazg2kDovRzTpcYKGHAulURLNnH3Ed
O0WgUAQdQ2FaILV4mTqENSAgNVPMjqcEJ8GekLjdVoOPXA4dfoluCi/4RMi/roMClwhevParRZaq
DPWOKiSEggijx0Gji5GBsC9Kiukj9Ij/rxgphC+qC0DBo7apqkmRd6NXwaBeIINOsJtxzFV4+DgA
O4shLjo24X8dCsezZV63W+JSQrttAXpHbiwfsZ0nSfl99VEg+JJpX/WXUQp5tEFIc0PCeEW9UQoM
ho0OwSB9HJQpckEdJghal5WENpeyX9Shi6M4R4ufZJgOrPI+ojqHuo3qVWBiorayStLaEJ7Hsiwx
rh4GKXSo6sYnOnwEZjJk04hedXvVW/EQkqF9UyNQriUkHzhoASwuzGLs1JuqI8o4kycu7E7+yhOU
0s4/h6GSSImFzr0zXii28STlpcFN9Q4TMbIpakz4+wvgdlQ3MftJfEq2wTIKvPDQh9NmKsJ/gBVA
lUWF3btx/k9AL8dwgwSyhv59yMq4r7ZDWQPJQg6jzeYJ75gTS7PD5Bk/6jXG3rfSr3YJL/tr0Nbk
UkthzktZyz+jefgMxrUAl1U1F1gAr64yFGefDfaMIosQDEf3a/CiT1klVu8wNaK7dWgkQRb4y76y
hX7nfjvdIqyUflF9MG7rFvE4YMe4eqg7JH1FOKeBO8H7DSo4FhLK5anVc5SBZOkPcVdgVqIfvFus
WyydWpN27/kqibIKg7ffolveHJve13o4tOQSwScvgWrO0X8V7feDCw4ANVEAWLAGdLF7YdgNothp
cHJfVvGmZP52GkEAYDLno6+8zbzOkHUsRwoxzsRxhIWSFE9RAy0Bww2XuC/22hsxPmd6TCTBoK/s
cMSaLnAG8FUnvjUG4wCjeDLU2M0I8iN0qLIaLvKpeTB3imsCwxTrAHN06HMATPnjHyyIFX4mS+/o
XBXNG/S2eeGTnA8fgPrw+e6QL5xWKExr+gYbORsK7ByuqgMWbcUw83vgb5hEQIwPvAgAUr78wibY
g5eIZyv1VzQuqTZVFnTFuZT1TVSwQEem9v1awkepo43R68GtJo/H6ar7ION4kwBxHqdpeJtWssHT
4m8wC4DVqxX2t0ky4ODDme27BZNzlcxL1cosnIUG3ljs3YohxlCDtgzsQUBp2XUufvJWNwKtCrA9
nc/QPLV5iAfxZCc7nLEJ7oFF0BRbizbYMvxcOMkBHKjqGLES1cAocRWb9quUgDGIDGEfF0HzXEf2
BBOLXUrWmq0PaWtX0bl9NFFvzspp+2VrEPlDMH6FM5o3LeWpd6/4KQCFU5SMkOtdihHI9yoZ1B+q
KaTlYN4MXeQoMdC2rAMmnlBGbYailhfqs79VD6emqHYlaw5q4eeFJVeL6RT43ns9YySzRD4QHO67
0AihLw1KZKmP6wrApJszbJoAeYneCFEoEDDWHZNqq5kCw90/o9YAGNUBbkSnkcCIDYXFsBRQ00kk
z6EZMmBhQAkAM6dYi1mjBmBfor+PfzXJ3kmymTt1ZSV2w7o4M9I94DL/lyT06EEqSSlJjhJGdVFH
V2xngXvJAab0rs48wOmjaj5rEeDqacRrWNAtxsz3SV0E2arsYwQ4P9Xo8aHpD/y1rrt9hJ0cFFY6
2BNQlIGqRvSw/QvBkFZh14MMO4yiEbgWY7fDiAlcqpGD4YETEDa7+107QgYUdfCdrBbTHxbjXe1x
xoxnPF0xIfIKwQEcXp3REm1d56ocGRh5RGkqIazC0NtVtf4qyD1AUEDLDdYYxFi5MQtOP4o+R1eX
CCQemIwyjXGRSqaxKobfZAReOKn9HAbm1eKIomxr0SfCar02Q5j3gKKAnVlU7+Bne++olxUwSgev
2S7XMGnwwCxr1hbqWfFiAaqvnwzx32ZIMa1X9hvEtv6W/3/JKHz8dQFQVLIs6ciXseZ11PJBevPV
sPapKuujRuONtIJPSgaMMNjqpW1DCJgL+Z0k3MdIgpWt15/ifnNGDWLWVIWzg4zuRDnQVhLiClU1
QBtRjBfdlhdSJ7m0SDPDbqSbCboog9bKMM0GcagIAK2U4YtawteOxWa7TgaDFPGx7iB14VM/Lh27
TExDT20JHFAY4v4ARmtFIAA33d6383kkAH5QhqUKNwlZl0u9ELptgpBv4S0YxDjGt7nwgjQJBDCD
ONgSHa6pKXEl3RN9j0J6E/AxlHrB/Dr2+OyZjtCBw2Jq8OB2kA0mHHMowk6K9eGu49DBB52ko48n
rS+WaxL4OA/CBGxXsryNFY4W2NupnKJ8GOwfQWuewo4jIKHiK0iodkMQMwaJl3c4yNrLcvcriEE8
mpBSYF3jlFcz+OpF0b/ZIEJNNsMBLhOQrrDYBQM9yfHX1xCqBqgU+wURIyAP8UDFfd/mPNYfzBQd
Xjmc3DQ8smT4b6JY7wXVAwbUctYj5uJ6e4w8/9xXAUKlPSRNw/9fUh7XU2qxczZddfCH0bOcSPgb
3QpKqsKT2yZbgTVXSDRje7i4WzyI7zEo03YCUYDJnzRpsOHOmOdpqjYIDH4AzbulKMUIxqnLMDxE
nP14JYh1iy0mXXiCbluH2ymAE332F0D7WWj1tgTtDZLd74YU0UxL9cUhGMWOYkC2y6rioHFpBNDG
W1KhpYZNgNlTL/Yyg7Tz0ktw7X2IYdo77HYdg7SRA4zUChjyn2jhbH+Mw04MBlP0l3LCg+bD7Qsw
JYCJxLYxGG4/cojBFFJZx6dXQfWJqfmA4cxtbx6K6T+W5D2UEYO6p4r+K5cuR/W/wVEDWhUfpFUl
hvurjcJ7NKL7jECKKTzqtcKGYqAPBFeX6caDXYMH1N3wY2EhwAK39Uc/k9e+ZHv0VUD+VSZUg6pn
a3mcoxHLPC1SrVQWr+tpNeWzm70vEr0OAGowelXn4z0FIEYtBapPIhFBzP3Oi6tHLJx74zXQlurW
Y3gpHMZs9DJrUXpBl4AMiFr6PJgQuxxGFIocn3oRZT5+aX9CMyjBQ1rTYd6yQ2YfxYjqkkOs2HAn
ruDxt4A2MhmiX8ChC5EaaIGPoZh6faZAYsKw27O123QAgEWUYW0sXhOJ8WHMXPuYh5mq31mv284f
Hv1Qn0L7TCHWoCbNwFJCblkvzHU76E7A4Nf1GmGwLBgxMXodR5oT7cMi8k69V6cjqaBtfRYLeSPw
+nA73ht4UGZwLD0Q/BOmPMKou+D3hbFrM9e5a4BVcK5udpMdtx5XW4/UxwR+nwnLP1kvMKgfsb7u
xegxhz2fDbX3KDwS5ijiLtJGGArke4zkpTgYsIydI1qv7PaxQX2ku3TF/isNOxwzPI9yCjOv41j0
DS+lhGg4dVPGKsCwNloeUQnnY73g/ccItI8ZPaw+AIEiAZhm/tAgpwiyoCd/+vlxXeiVYm1s2WJ2
s4ekB76QjEiqbcDeF0DJ6mT5RV2LMZ7ifxyd13KkyhJFv4gITOFeG2hv1C2vF0IaHeFN4eHr7+K+
3bgxczTqhqrMnXuv3OUh4TuGPdqSbEGv70nZv0bK/JeK7kedal4ObeNkjCgQ8ntG9GG7upRtliAW
B6qXT0dV39pQnlI9fyFudtaiJYjH81CvJnT2ykot3ppT5jdxcXBM+pt42cblfzEuZcYTp1TSEab1
blIwuoa/sTiVbus1DP4q/EbrjNP+4nyc7MIrwu4Szr98Pc6UkpKnNblKja2SkBjpTaiOVK+J50DF
T1/oWOR6ak7DX6yDpG2s8iAtGn9VmrN42dHI0WoJhg1qvL4vTzaxbZqZ3TQ/R3NyEFUbhAnbmrSX
BilkVq4QHz2biq+AWFutSTqt/XaZRhX5Vz5LSiBz58YWOYvI3Rmi3ikzlnSl8JOaVYKkAfjJnsIl
LUl5qKPAV4aUWR/LZA4cadBOaF81jhiHzF/E7ccAzE/NcyuqFyCdm7GNgrbDjUglKhBJZ6gEyli+
uBY9V+ZGWEIMAB5SdzcD2OjYmbaJ9mk3hhfTYbT9T5yUZIqdk5jdfwxxAyexNq1KnFS6RDgJOWjc
j6pj4wfjKSAkSbgQXwKduKNGxzB/z7KQQozxYMzvUOvHWuAE1Owj3tJ1QYlyWUNKnZ1sbb1/8CTt
qrliBsR7yawTsRDtMDx1vGBt2fPmadeyd57rctzaZv7V8a9pVuwAVV4b/Uux+Di024lj+4Nd3zWt
+2mb2TcZ8mCoITLveiMPouias+q+lpg9EdbgyeyshoYRUU0Y6jGpWt+eL7E4GnJnVonfrJ1djJe3
9QziYLkxvSbjvmWTS4WCNeTaxTanHe8gXhB66YVwUD7sTV66tHF9s5j2Go8Ev1qpK9upb35tjevQ
bR5CG/ZtEtMONkxZiHE2H2X87nbZDQzJRkmt6+SOXC4xfpGJ+XcBbdPugjgZD9icSyJmYdrtGkoR
1BZ/hhQ5kkhBdl3tzjRS2WFkM15RLyRzlR1m0W+HltmoEjpx5aeslP0qrWJWAfippT7T53eDXL/r
/NTqI8EwPGExX8tzdwqy+TWulRsLN3fGYh1HbPjO8KYA4DTV/j6Z/3BdPTlwpnFmKoENq5REgK8v
WeHVwsQtm/vzTEAW3kDHju+ByCvgd1ItzY6abK9NEyFEjhgasKnbztO3YeE573jC9d8wv2ri14q/
prLwNOSVen4vxL+YAIuqhv56sxXXQqkuTescUTqwKnlFfNCNXzcvN3pHRc+ZONaPlS4yju8aVUNi
PTPf3dRxgXk334c2Cxx1GuHkXtjZto2Pcxtva/epwzy+5DbZp1OzagHhW26/1gLR5oeljEFIvNwY
SNqY3kKHqdv4ukLDn5nNa+1TRoi/WL97+w8pVrGYmyz7TmITLJ51GqSIfHdFai3BWpJmD10gZXX7
3vxHQ0gbuGcFA8L4dWqfxEhirxU7wV2tY0XsDzUBYz5tbdhZ+UPouyKXQZ5UfsnFJd38JIlCJZx/
1XLUqrsmrG2NNKJRYSMTODQMmLT5Sl6N8dwSdhbRRz8w+7+m/RuptLlaTc0c+4uPeaU0fjrCI7F8
XvdATrifM9q+YfwXG3/hshtjqj/nfZI/mTw5yRtNDoMz6eu6E0hD/VxM9sAmWObUJ55DjktiZ5hB
iXDYZOZi9zUyTq17rPufRWVAI4Myin1AVvdISw4xZ7MdvQ7dVPtJm7YUPPKAmll6krojaYZTN3Jc
JfpvT+Ffd2JnjVOy74vhqHTxFf/rfhTGLVrSvy6Vl2icP2euzHQYmXlVOs9XOmzUadiOLQO7JgGe
Qv9ZDx51Q8qohGrUUgM8puAyGKmX2BIqZXmecFuXXbJTh/zWW9o1TWLGQ2xhXsota2kPvetivMvf
zFw8ll4celUQe3O2WNEnHB3lW93kJxgk59DR/DEjHBo3NDD1lg3Wm2ExyHtgvM1ZCMpudyLbZfVk
h8lZdYrHkMhvBgpBt7zmi3iOFlf3qnletkJGa7hoyDbLGiYXvWf13dYaQKk182s9nMA/H7R6Itqy
HN0kJiU3cQSE+0ynC7Cw+FYlnjW+6ZKV4JbqvqnzQtGKQiiY0JER8HTTuPRFc2xjYzcqxsUtzBOu
lI0TORfy+thNs2+FwFaZWN99qb5XfH2eHrFyRsg/VIzIj5XuoXVTMI5MUrTGtTZ4tNjsQ0bbs7vq
lhQ52d2uPArF+s+eARsKLIlVvHySx98rFHqRY3h6M5BV6swkMCu8FupATHwCLGKJhozoqFkBylp8
lA2+B4yWQVfqu7QdfvpCWfyu0/H9U8UVQntJ4/qi5ArDr2I/zPbOLLLFg3f0AkchqON5V0Y8gAoe
1V4CHiuNR2m01zE18fC2WCOa+NV0l1sCQ6cQ7PsQs5cyc98Ia3rC9XuIcJRvYsfFYtXvOplQuM/v
TNm3zdxsNbu9LuQolpz/bKTdpDrweYzTDmkZNIWhv2FG3jkuDg/jY0nrR5NlKA3W4oNM3Pad/p5Z
zNUJPNaO+yM0xpmG+MS53niZMT10BY2OTr3J+BRmosjomKY4tuNp9aQY88FxF8oF6CDOgb+z6XEk
tumXql5T9AvBu14az3JJd1ZyT+ljqvazJNUdxx05h5U3eBg6nLdI6SVSTxqzwWg6t3wzLFTwma5x
X6ItRR8Rm4UL6DgtFCSnJV1nCMq2atNYH2Z4iuV54jecQvsJud+bpPqEeXJTzsk2HPWg7eXTOrxE
IDzblbhrGCXSQfnslDhY4u5YQOKKNQNrJ1bZnr5XpxWuSW4W/5V9enAxv+p2eZTwR0gC7I2EWnlW
65MrlEBPbs14yrCe50ej/c8k3IVMQvqmPyrMzAKGeHyjDM/lf25m3l16sIRrF/2wcuSL1T6HBpoz
07/EAZ8E7gXr8X3MIPsw0AV/FmisflEw5WFXuBaGuktoeIaecBI3Ga6pQCmPSxmTfruV6UeUUqd0
5IbDLZRK4lxPMxm0ehZeA4AknN8r/afvPsrwZKN4DCiQ/Pu7dXSMt7y3/63NST0+Rc5h0p6iaryG
tFAF/zpZhmfNan7S6TyPj2b6ivUA8y4/CIHSfG/df+64U9yu2GR4FfpfdSBLCOG6VPItUCxzTp9q
bQqGIkFCR+FSK793rcNgx17FUQez2fwyUnVXO/j5K4ZfRRwFTHuOpvJcjguZBxyThgyIZG20jqVT
ZKwHB3W4zR6RwzPHRDLG0t3qVDqJfMakC80UHvV+TDF1G9F56MMgshVm4nPQJ9U1TNJjvZJCE8br
tJeO2+2bygx6xKViJI6GqWRZk3CN2OjuGJQFRoWQJrYdFE/X32YIL42l7ebaep2bMdmM0xYDoAKQ
y+QZ7KaHJQxPm8Uhc/ObbGoIN8Qiq2IVSxNicGC2+OH1ndEt71VtXdoy9HGxveWi/7Zt7aIis7QR
qUZlWV6MvEFSkPbdLeYju9LB4TUpbir3Q8H7WNuNr831T9rr9HdatJVL77VZ9MHf6tkHoPyiYx3k
WG/nvH5KGcWlxczNBl0GL5aXWnS1rnEtYwpBnSvPHvDpMlcbS+feas2lkw7YMnFoZ8x8xKhiht4l
nQbt0LzcnRb9cTB3nSmvhdOfklj15ODsbEXxYNR84ek+xkRTrV591U0K2tX5HbNYa9KNzbjkuyYm
oKtm16XkzapLOu9UNy5IWLtyKOCWOVtnpVCl9d5IkfFNaz5iEfPXf5HoWRKssVO0I7o11FUPLaH/
HDDTpsZ8zHL9pYnMiJqNgPmcU3pwiY05AxQcxK3bXzXCj4qSnrNKgDg0P2NL2eTRtNXtNJjV0qtj
5SfJRNC35fs0V4fMCZ+jmsNl3YVWoP6BPrhqtf6pFjncpfqq18ONXwNMHRJXr0y+IzD2UJwHLqos
jsJXs4q+MDpQm02nLq+OQJN2SW5HdPTyi2b8JDL3rZgin17Ln2LnoKIhZwIHS2dR55sInJu4I+dG
FUpgKMzS1c/t3iC6nM0hxF5UnWM57PqFJkVJ9hXAIAL1eP6arGeAUiL5VVY+EeOxzh2HJSDb5lFE
3a1PGJJhz/0RbhlupqQ7dD0WM1OctbjeNRUNb5YliLJAFQCJeHoLLE/Tfb1sEVV6hhF9xpsmtJ92
YfM1EIQCTEGlu+3OnPUr09KzXerfxZC/MOUkfi8woootd+TzOmrSLHIWood8DmJII0ttCwW3q/VQ
24bK3L53Vd7Rm+nbTE+3ShxtMeMeGQF+kv76N1pMPiZ3eWfGLQOoU9ulgNaADnBaLH0vlrjcSk0J
fbxQ3BEt9jCZv6R2BxsAU4bXuTgTXdSCNiE1Mzb1IS7JhwxmCiyDFKvIzjJMOTto+W2HKJwttxXD
oUhMF0IFHxIIIVM7xFKboah1qTrKCss4dExZRB79Fqrclh2zfYHZODM/uGW8ROnI1rqMwcZz3BQk
PMacmBLOzNFKvnVt2jSqfsN08tzkyhmn7BBMZHwJ/+7ruHzvNOPJJs7nM3yYSeBq6AYUNJ1W/kUN
I4Axf1rGsd9EPH2G0R5DvXx1h46MIZ5yVcZoGtUToM9jknT7zDG+2366i1h9c3sKHZteQiluRrbS
h+zwwetKXyTPfLxXS8nAS+QpX5d5pTv+6Vz3UmYj5maB8Ehe1RjjfWzrhDJdaF2hx5AInFC2H/j/
RnxHGFCT6wR1i0EeLy13kAONxjaiF6Umy6JGW7MCsJjCpFLn5LjouLqJ0eFoxCbu2Wr9qWjUCZql
fEy9S9/VgbOr2uIt09KrsoS9j1Cwa3pxrVKZPfpMe1+s4VjBAVBLrmtUdw0oo5bpWxrFbzdNfFOx
9qMDhxOwWjb2nDEUILN8sXmW+iZ9CzV8y6z7cDmuIhsFrkDWdji+Erwb00L6UgYGmWsUGqIZEcay
0KuT5dmQWMA7y7wVY/KCI4/zGxyHNu3V6WBN9H95wf4PNDdsWxKuwDCXvpW5F8POvVon0eFUH9gk
iPBS7xXW0Y6Vr14BwYj/S8Nw7g6/jEI+jTCEIeOMtNXtoYfUJCLELr0zbjqnQlIB1pMZTqEiEFB3
dKcG1caST3Qcu6IBEMTrEWYejs3J3uvbFKOhNX1yhBGzQ0BjkOTV1bgFWHa10vA7dpR3Y4mPPfzB
RdxgpkBeWyAjOjeVECPGJqhOE/u+DEU58Qb/VLoqNgTEJtBKJmZjKYK2sngDy32Pu7GMy2CQiKWd
M29rWLGgq/5K0oWZq+xbJpphxOIKod51h8NpcWwW780XpRsOMgr/5qZ6wW5vbXK7fbIUAMYu3TKx
c8/ttSBaU62DfQ8lLy83MBda+FrCRp0bSnLNmA5mk721KGWuY57Zi3ycougQ5svdauxdN75OgmoC
ET9bpr2z+sgaC3wNDyPpypIUmqe22gtu2eMY80lWSHq5eq+7JIhKwu91voXPdMhF6sXliM4N5aph
zZFrcfO7yQ6LKVVh6I1p+WFlw8PCxqnKwdOofOySKR1SMH2z1zNRobFCsXpWtfoyYOEhP7lVIYCx
mHyXKdV54bITQBLiwvTcKd0W5dvSL8dGTn9SnZ8Y4B9JL+0xGW86XqakZcqoyA15gKCp/xSQiq45
vS/cRtyfHiHfTyMZn+N2/pkY6HihUwYi5FdFEsyyaW9BuWBm4M9DTs7/k6j2poHQEq04TOYewqoQ
awQovIHUbnvoDHy8BXbvwXhVWZemtiDy2nGvMnQlo+rbiMILxuq5X7BSU1xBKV0Y9jewPJsRNw8H
scYHMZbD5NNe+kX6tUjNN8qC0csObzhxmcgzpA5CIvGSyfT7zPYWaA5uHAddD0ABXcKtKRqUbhvx
AUa94c0phEL8BBNCbSL0/UwMHdjBXoKrorKEM1LwiDvPohwPRLx+S7s42SsoZtbvMVgWxbAfHcN3
lV9btb7biiLJ+uiLHLany8zRZTmF8UJ8eZfECSuCs82EMm3Wj5FiPpa/Cf63ctG3omWIAZcm4nyI
leVgROhq7iOv6yMLQl97JktVB4xVaJuOzcaELj2DbBjVJ/X83wzcopv0mySMOqXqVenICkdfS0o3
2kY31WQaMkfXim5HmZx75GY/kz4zjg/fHEH8klzKcxJHH2NEorct/qsL616aAscF3R4YE1NzHzLT
LmnKzRzKPdXPlnCLt8Acqtr1pobmAlKQOQMjmZKRRMWNqpmKcXZVPCN82CkmcPbxuptpFLaPjUlu
1wV95Wwdl6TfclBKxhPPQ6IzXUl3bQ7oBa+GqZX3vm6OxFB88sCbUc2hT9n4ahBTm7e5hZ/RAOHo
fCyGnxMbICQ6Kk4Yr9eABTDnriUQst7aa5p5qBBWUP6Hka8p1MkAuAPoMaN9CI7GeTEgJzZbB3lK
S/4jEwVxtPKMwrpmTvaD/+eg4CBxw+lVr5unKlL/RF5ANFkX3eSMRW2KsWFjQ5TT0bDjhuO5Hih3
eF8c4ybSGXBQzwtb1eZVJ2feoHwvTPq0cPhWjSEocCarmX4wSWssDgoiP40dmoFWpif8IlsblWOa
5UNF1UqdlCKlDIrqs2wky29GjH7WcstQ5OytWFGt84rFFW7OcW46SBpJ63djNR2aOFX2qa1kTCd0
7dot5b2JAXGEC5s6DmntcKs5+7Yk56T2IXw7Ao7rVBoaECPjbT5Z9OjtnUfd72v+UL+gO4S1dSRQ
fK4qJxgMpICaAiyP6n2stNucXD8ht3uYuACbquXEMC9gEneG2oe9Pd26OdczcCWAwhPTysLPZfWU
NZg3iJXz3v5G1bKh3PHjFTE3W//01LwvBTJEpDwR0OGiSM+SV6dW4pvlkk8Ip38Z7J0R/LbA92Q2
H5nIfsYxv7M93UtWIzbqMrlenyhPB54GA5HzLtw1k5ZwnmFZmIyLUia+Q67XjgQob3BA8FpPCZww
BEhKwRA2hvUseKizxL60s3auIE6mTAqUJKTz/WLzkzdY2Iyq4mXi21YT+3cZ1GNVimNFpispISr3
77rA20Lh1JOwiqctVHaGqgbc137BkYfTwkJWYBhd0egU9rKzY3EeIxWoMefiXOwIez9Cp7+Pa+O6
Ck3w7JguvySoUapm/GfUNWTEkeQCi7r2duNejdZ6xsU/Ms0k3meIYpuvC2FdyYTqW1YTqWRrvC3S
emlCYQZUU1xBDAF7kq9xb37ObnXF2+KnCzJ2Vb+r1gLd2/nn4vjLpTZcZWv/xTORksrqjzYDzI00
JZdomG313totsXloLWUHPqDiR8ueMFX0OktQqXrqTRWE6+RTs5kX2vTnzMjiovscwoaba+R5tjfu
4u7HZHjS+wrahcktmWsc9TOVNg41aDeJcXF6sMZx0WAm6jpmIk1dkWFx90JjtYZNBxQlDJYcPuAG
rd2MY4AlkuVYjkCD+lC5EnBvkHTiAeuvbVq84kfvbqPWPqshoOxaDocQxFvjNHyzpcr2NeoKr+kO
rbYqYwwDW00f99nkYg1eBAJz4cb40o1hr2S57btOjleraQPK1IlBtwALbCWnhVDWdooYQrKtaYPt
og6AzUZ4MnL3XQ5R8ToMlXUFF1wd1EnRgnaswgDoaHOca1LHYS579CF6xxz0El1P6eIDiKRUdk6h
vlQ2l37myojPEQAcoMyMUoK6ofwAAzBcLT0a0ArKdSwd5zvU0Ah2w8hHFvdGe6oI5P8sFV5jDBmD
cQiBV5xsWY7fbqbzOw694RzqJYE+RaOF9bvVDr2ATORSWIxDNr7Nk26/YaPp9ozvVMAyTe61VqdA
ZceVUzD3MD1H1KiAaA5JYE+GuU/T+d+yiPRY0EJv5jI3m42j6hPafatRBbtwtQvU02yxuLdHPL9j
/3+Aqc3OyjQan81QGPuxwYovTPyOCc5dH9crYzdsY4Hb179q64B6GzUHzxcVNG6hybMrilDLWBIE
SSUCeMxQ+AgcnjM5g7QmkxHUubMO/6Kumk+lujJB4OkAOeo+KwKtAb5t++C2RnPAKOhCrJXTth0b
9N6enN9YaYs3LpF2cCrR+i1Q5AKjMOpRmq7+3x7nswYCMwBVATVzsBIuyoxNg4rgL/JHmEkqAAt6
JvMk7+HMxSGjvI2hTg/gdNv+WFqZyvSxAAnHYXMRuUoQrzbjDUtSdaK+feznalswdU1Y+EA/SjWd
gxJtJIkyGAPTWz0f6jlVGEDjEIona3wVY5bc5SL86QbpR+nxeOG2nZnpqjbFvwRORSqImSm2neKI
IJPcXA0AUpJmzZ1QFOwCLVxpY3Jun5Vwtm9DOpr7biJ0aovMvoDJybbN2CdXU7QY9oiYek7NHatU
WfEZpUaG/OX8lGYT31I3l9d6EXiehgKWK3hnXue2fRDMXd7LyXrDDjwFxZQrgcI95ll2+BMPmDUX
nv/NoLv2Qe+LeENFh8eKhzOAMQJUEwe2Z5KpDmxJlmeAGLHJCbpZctSo6yQD70FLL1IAjPemMbGv
Sm0O74oycKcMsra+aWY7TntKAsnkwctEjCHbHHQ00FFPd52DwE+vz9YHs9cemYiMF4IQMfVgk3iV
C1sLB21i/hT96wDPko9kkg3qy5ncyEvUNqeIwhZbz4JFnHBESVcwpv4iXtWUQVmBtGbycdpYXCIs
As9VBQGxQCjpmxIahOoZxlezJspM1U/5Y7H8agkXEcKmgNC0e5HdZ/63fhvIoVpzSlN+ZFJDqn/1
VbF4tvxsyoOa9X6UzPirX+f5pNKdVrBlbPB9nzbDOCNEaxr+CrROlHd77eFt1+ewPBpJ+xXntwlr
ItiakPJJ8zlLtj2j/REtqs7B/bofFmwxCeascvDqOO05kmznIAkBDtIU4jcZ4nPv4rhXu8T1gZR4
dt3vk+xjZK3DiPUhxfZIwXDp7Oo1G+SptR4FIvxSf2vtaaKVgZSykUzwiTRwtw7/pCt/59H8THqU
oubNLtx7VLY7Awx9AlYywcZCJFaZXkuJyVhjKk0lu7jjveTySpzsPKYMbTvowZFJVrEk28Dh8ze2
3AFMxHOdgcZ/PTzb6Wqtww5MRqmYnqqYAojBT/eoImpOsHCT8r7EN5UAhNlmn/H0q1M/Uu8g24pn
iGAFH9KigDEqgSUg9U+2u+3ooV2tC8hvbTrGwLb6l9sPQnM4JBwstT0qOjHkCSv5MG9Y/fkdKhqF
IgGhWvF7JppW+g50fJMxzBDDRTEfCr+tbtUw2u9apGCaXC5ZvMfVfAInjTjESUIAfTC5zmT6pMIy
zcL3Ov3BXQD6sYLOit0QNpRTPopkfMTxapEVm1Q7rlKqSKF44tSVmubPArtrz8uEeiqYFAhhStTx
8Jw77HaYa0Z+Zlcc3dBCM+XboKjaxBXhmvwOqBuXkjsERoSPjLmLwWDALU+r12muX4zmhgXRi6Pq
yPwxaJqzEd2jBlItbLJq0g7MMlHYMXgnxcEdWRBE47jUdxL7cXcTI1OtsTvEg/3Cehv4KxjkKhgP
dXkSBh6QvhKPlXCW48uq+/o6twtKIlyVAX9s2f4rJyCpiUWFsWBhvvfFdxe+TN0Tvc2ef+GZ3YLQ
eP1YXEaFlB/bd7pkT0rFR9Y92FwuRTJA1FCDDmJxAlxMizhsG83rSnmrO/T/6kHOm6583Cj5zHUL
Y1754FJfR0rQiWY4aHsFbI/K9hB7fkoF2zlBHc7EhxpsBI5bXwsyExHVsmuO93mJbnH+N0ISThr4
RX8qXsRi+F6y/4qC0fW8peOddfUejsJLEs1nLEboIXV4dWvSbUv3DyXaD6FhGTVf8uwy9uNwDS3C
yMVL3p5tvTjqq/129WZ2ydnsVlvJpjC1oA+7c1e6D+Gu4LI/ni62kENEeZXmS0PcEWkcFMUbKIOj
bkOwUZ0+MGXxX6NhOiFzzYAum76gstG96gcNNH5Drs8g7OeFBqjlWQMQ4zwzdPxe7IlHaYFYwhr3
rvtKZb4jnX+b69Avqva5JD5XycTPivhoG9bnkEJpxW9a2tOHsNKzzbagMFrXxRyWetoMFpnMy1gx
voABuW+sahOpNnpQ5xdYRQgnEKJEu8s6SJxbpy+3E6pOaqj4YS+srKf2Bf6qNGCD8Kc8p6DYypAh
aIgdwsHV0PTEPwasTEBwzqtZy8r/SLmtw3oCGImPooDD1rPSr4j6EBKfB7OQ3oUevQGO0q3XXcvf
hh5rsYcYXB8XamCwYIXAaoyc3h8T5z4MfILUIkP+G1IhbV2pfJtDAYIS7dTUjLd+PkJBQ1pGWpyn
13SNceB2Qmn/qqrvjNZJjt1uis6xUIkolF4siC6GXLGGglpGn8pWwH3Nkpo0Vc+K+a6hha0S0ez+
6Jm8slztaGd7B77qqP9Qv+8GYsd4zEcdOY/tJwTFNgrDz1S6OKicxyA4VKZI35bFt9L9TOMllvQq
HXmLjIUsc26/KfSOQ8OChqHEaO1chyk/z/CWmU8zOooeaeuoflLhXpBWfGSjRsC+uiDEUqyVg5dW
UZBgn+wQYsJTEtHuErCKxJPrYPCWLxqDQqP+bQyWYwlQLQOjq4WNbdyufUt4C946fnmYT9Ts+C5X
BcANbBPurKl7Nh8MdhVXwRhJPGLMQ56/JKitZ4lTf8Q3NzslIZtn3WK7Bg2lLivUWRyNJhmvQ4bs
oIyGgT/7XKTGBmk1quIK4AFLrgxLQx7CYdnLEyXK+0QKBowhbmSM3onS3/u+9cp6YbAd3uGKnA25
mp2QcAntMr6SvzlTYnKpR9oHPzLBkx1tRn5Kf3WV56V7zcttX76OSAcTfuxSnlvqNaKKm6T5Sq3v
yniR/S1h01OyKJ8ad6CiSJp0nGaLYX3MU3Mq84eqt0Fnvpa4VusRuJBjj6dFmbyEajKNzk6OJBaj
bYc5gnIC7xKVUD21LBEJxbhmWbFIOIeGiHGr1c+1hL4UF5CHaEnNuvnSpu4c42e0c2wnYbKdtXsc
n2rTxofwZE3DqWnUgEbPz9hzw4CK3MikBALvCaaQbT3PFysHWVO92eGfwtdROwjTBLiUhPYGEawV
WDjrH3ogmBa5F9WYWf6Lm4fO2ikAF34JPFyO/5RF3ZFEw5pveSnJwEU62MvcE17BISfwM1sBwRcm
E/8VJNf16RoxNwUTSzuDBMzxOfLeuvDyTSmYiZQ7kjwE/MOtxG3ucMMawv7AqbsNE5NJaHaZGChZ
qKwmIh2KAN4cfhAKqTPtnO6DwTDKDxP1ctuUv7I7RU74A4QIJecNP82hZSF49NqwLCZ+BdiwU6Zd
rp+HDDhCCL+Qr4SBbZGYNzu6WmzDTIto71bmHsVTKR6N+COcpVUpYR7CR/Uu04nwcjbzjtxchWI/
ZhnXvjBvuN119XOCN9WN0ssVPEStjdliE8ZnvfjPTG9uf5GMxcV33w4+oZJ03lvVP3IPTM5YZpNO
h4ULpNyykCSUhzUCnvgDNZjFcCunuoD7/dKmz+QYNAsVhsRUsZW1b4UdHgVG0wBP22P+29tBWNxQ
RGfrbLWHZfXHRXyj11Q5j/1lfNG7a/YRE66ge3OTazE/mcRei5MT4jtUCJ3vRsZlNJwk/J0SOvU7
GAJvrN+YfaHxr/ygoItxzLLNjIyqTB+hDDRSsp38qaO7Sj6AJUDzXl836WEfSt7tAlS8g9Z5sJJP
GvK4xcZ70d03E71cPkdl4uU5Cj64eDMRIAO+0y8LKoYJ+iGb/xkAUfSjXjQX8lJJvE8IrEKdUscN
dvujaecXVZk+XHeqfHddk6MXbG1REmVr1/ZhEUhhc/RcYUUWFrsOzOyzcvAtvk2YFapp/lIX42no
g0zy31fBo00Aox3l2qoANrTwXZosjUAjzKO3MfyPxP/B7u7SfY7Dr2Rgy6i1SZwRQao7ms5HolOo
vjCFYVQDGi2/DLgtw4W2+Nz0AK+x/EcCefKTnTI0X15FtMUc34xhuPQqTnFeHL6J0j5OFBUus1vJ
RjND1fw8f23sZ7YrubMBimfkTbpzJ5GwJhlCn5VY6sFMPgcn3RL3u7Tk66XJPUGEbJhOi6HtFqM6
6TkCeqqRmXL8wWDfntpvrfGoGPTWdJKxm+24cvcN2zsmPI1RhD2lPi3mz0QaRhmZ7wF/w9Mxoacq
8mXAaM51enaNu8JKjGl5ZT1UxzKt9kEkwGYlYAIUKSZ0NqX6oVHbX2qtbvjUllMz/ofVYc9CS2+x
h2/0h9ArXVL/JbN4y3w1CMrMKbPiLiPHhpFmOIGHXPgS1wUNqUlu5F9V/8bWLqWmoyzMjH+hCcJK
/xVzvRcMyQCSgq32FC69CLIcjycLhAzpj/m2Xj8W6Nzg1ORsebT3hG8lo5j/cXQeS7IaURD9IiKg
8Nv23ozteRtiLK6Awpuv10ELRWghjWuouibz5JbCGHG3gHrm/BnyD28rXmckCvW+Mz47B5MRs8kS
ylNAxmTlHjPGAT6gg4alkMOQqV9lnb+pEFs3AXLBOqLsm1xzY2UwIXEmPHxIvJ7DKf8SuGSFjfj5
ZnNUkFH2zLIEGrmDjKF98BZB/4+rc6wbyOFj75B0J+WJM6LpCUdBSMJoB3fQ51jFenRlKbGRBCTY
brcJDSBLKIlZnNec2lXwC6xaJfsgEpeoJaqpLCxzYesWYD72VKqTn1VUYYhJrEMfuthLQ/8shvjL
rEiabBXUKpoQdMK0xMMmyTGnNHx4sfcIC+sYBO0/P02h5OjOuI+tsl+QAa+wUGP9MivzNbfINp8E
ouk5oSmHdZc7y7iFQgp/7jVESTWNwykasWJ76d8UBacigfjPUmQAMtP9MCD4G0X23YwpVEf5p43t
L2IQrsKpRyYmGu6GhA7SaP78MfmdBEZbtzoOvNkbz81gEaS/TtM0bGw5g63wwyXOT9rDfogDRvTa
r+PZLwjQFS4Xnm6PJuRVutQlaqAeZF4JWo2jo+KgCEp5De0eFZl3bFT86HpW+U2RpQtElShICHmw
VEs1nzi7gcvOKEHf5fBw2+Idms3Ot/PfsEguaVeczLraU57ToQaChHHgye5DT9+kJNmTJUJcWkAR
mh3qhu3ADRQCsDGZMbJS3Qlz+vLCinG2/YXh1uNLYHHSVHWiml0BK9podf9TGeaTbpufVhEcR/xt
NRNx1kzkd4TY2TApUljWBCw0MRqGPnlxrSBjkjQ+jchkfEaLi4ZYK4u6aeEwcBekIwxj8C7ccpVI
mxfa3OVBdm665MX3PEptE527u+ys8igc9ziN9hWpXRtb32WiP+tAFwF5vJhZe06DcK1cBHJ5Ut9j
qCorNCR7zvuDaqB1ugEA/wJIBwpEgMMkQBg18Ux2eOjc4S0UrNntCrGhPbyGho3eMzj4jbcbteyr
9QuNTDm5DieyWpSx9Sq1xd/rEuXovOtETvnJzB6Kx02Z9pd8csDKAA0aE1BTnSaResbfkwzuDQOu
uuMhqI2iRV8GRSyNnXOogks/KZbCvbYLkGOUbIG3lhy+tazhxtDyPc7DE7LYbVTWIEpzyaVRfUn4
LuRPrZio8Vxp7HxEjY5trM4GtAFken+9RdEQ4vDDiRzFBy9j0djZ36KzKUiKVWhBXPJ7xWiDw82r
ALi0Q34H5H+o/PbJt9gl9wzhwZeVuClgBVrKpVuzOVTbYsWLflOhvi+y8Tnp9Ww/Ws3F7ynregE/
AY9cN8dEDO6FHEJG6kRkOEXzKHjtPMkCOeraA9NyksLrW0lha8JSxeG4iZkoOAliQOHrZ5Se+wFu
LNk7z6g9MfmxxxzsVdNFh4AgJUAiSGsExr6QQaJMj1kMbUtBRna5HUvQx4vWNVBztSGjIYmCr3Tu
0iUGUVZHMcm9mBFfxXCIqPUtnZsgAiWBHWiXNyyxpxQ+iAs1Paj2ZROxNXN2U2YhOOUNUmrvqukI
Qupk1D/5pGOnyewTbl4o4+ajlASvoV0XGcf22JZbOpZ4jSlKW5RYZXPFMoY5w1/v5bzrTL2UaveR
ZMrXROPbWIYvddF/e4hFUi2/ATx4ckMXH2Z3hCO4zmM6pKmIPuJ+/OcRv1dUySUbvoA/39KIutYy
tw7Usb7L12HgfSZuh2uWGExN9FvUYIegJWOuRrZteqAbg1MZagcrbDCDoeCxa3iiLFdNOMCOPzqM
vDh5Rp96u2k3Rj9ecOOt7VQdS57qRU9y7VBHjxx+Zz6+Wm696imr+JY7kZGy4SKEcHBINly7xYS2
qLmWJPDGJiUmSzLIjOyjGD/v89E/joHzZHZE5UFEF3PBZrv9Lq70g+FF2yr5G2kX4WVjdJXPmqF9
ghBg4+KIdc9+MqrDjUenBYmcpaF78wKfKL/wKQpRsBbj2bDim1D1NZvYFPsUyEl+KsBrRDn5SSlm
AVtqlyTL2JC7FvNj5h1OoNaa/Rkp3oI2naDG+jMr758Q+o4zAnjEcLSD9A3JCPmo0b1D2FWn1lHV
5lMp6k3ineFEnM3JXDeJ/m4bKTq1bIvC69EG06oFK6doQtzc2UP+PLtpdOhn72BKIJkxzI3ZTvP1
vanMJxgZ24IiOWvrzyqOgGqxEzpgi7GXelLgeRYMfDvqXKwI33UcrFmXCs++2j1bAKmG9lLmxVcW
QISPIgHP3ka+TigC7r2B0hWulwzzL5zUB3TkZNHhraZAOqoJ0H5eT2+xQJ8i5kIUo+uwsVL7yWjb
z0iXN8PunqXoGex25bX0qm3TKfc80bTDBkP4HCUuD/IAx4mn8y1PySnIS6DmJPm46d0dx8+KHDuQ
z/mCJTkwADs9jilQ8MoalkUzLNPAftXNhGEhdiuCzxxjmU1QwtAJbGRphhxV3i0ekVBEmXHqTSRi
jGEjtxMXUrVfQKdybWKraOPpCa1ZN0s3oUCGsb7KHfy4kvypLwV8cguPIt9bUcziPJH1OhlTa9th
slgaAPRzxqYOY9puCsS1nkKQS1BhdIjGBs1MKexy6/U4GLocNURVQd/RzBld0REmDKXSxBwnOu09
QE4DEo6WEn2TNrMeSB8h3JVIae+1sSZ3XQ6xf6vq2FyZvfTWOXrUY6JNNStJ5IwshtURzBdi+8zR
bozXY+j8GhEqvU28E2VOagh/EyekYXYOj0EId22eH2Bv7RALjanXE/LTNGtAD9klHZ1gH+Ky4ZKe
oi8ZsiLUtW7a2KX0d70RayezKmo2p2l+Aw7kfhDopT+ZtaWulQC0kwcpFAXq7WvlQpJofEJSUDNC
MiNjRHHVxCwuTKhfU8YpjsSSE7e3eBnQo1DnMqEpceeMdf4dOLb64Gci7w7oy9mVuiKZOlbnqSSQ
JJd+dCXoNToNANCPeodqhGkmOa/kwqzGcNbyRlr0bkHjRJeMn9TsK43Cb1SbpEwYoaSMsQCas+ij
48UKW8U9Q6M83cewzXcsacpln2GW7qXEPqkh3bRZRzNZBghqCSaXteYz9I8DyOGhHz61nZPvJw91
1ejLHnWdITdVNDXvte4aKwVXCqRKO96TvGAwB1V8Y9OcYTUNyktrJ2fVsj1Mysw9jJbH5RVM81EU
dpG5ZmlIY4qJ8JpmwXBoMdfyRgf1e5lDA098EoP1ptUPqBPqVWGSUJ4AQUI3yuyF1UW8glsDYjbh
L5N4mAEaxQChjNg/+lrvHSqMqXwVCQFLrLPQRldC3aD2dfsZI31izIxZJdx6TEgtdha5QOzr/PPL
ezG069F/9v2/lgQS0JMoQQM48MgnmbG6O8zBsFGYZE3yrABe+B73sWa9OWm/lzlrudYRLIfZqdAO
FjZLCTR9JcIc3SLHg/dscJeunt0LRhJdZ7KJpx0dcYhVFrexzQL0rMy/IfgxnXeY86+tAzZYLSe7
ZFJZ8yZ/IIql/a43SPoYm5Mv2HmnnJbfCd9cFLUVyQT8P3wrF6M2tsBNw6x2RNzn5KhETMs4gBmJ
d4gYmI76GPtrJmBdRGeRbSXclYyPyAx/LVlfXVIZXa84omj6jB0q6DK1WD6bjHeBr7WzszJeKN2e
CNQrwKwwGO+QBSWe/RMXlOsDWTWKeyCva+2aenn9b3KItxKjm+6TFK4X5JWONwqh/qrPfEWjW7N+
xrtymCKnnPuGcF/Vgb8xdDJAPQ27LjJoszCesgJhAVs8NdPswq3vPECKEf03a52hRmDMJKElm44Y
WiisMDsapLYRttOZpPh2BZwwQoSwbiBMHpNznBGZkL2FsUKr/FdSNwq0R0FEQdYTuFQ/JeXHDKdM
CXHKqEbZ6j9ZSd4+F34SrjJN3uyWH1zJnazrDdizdWbXd8j411pnoG0/dTVPhOmg6MLHR3SJ0oMX
3GWzewC/lX6xg4jbrD6yR98UYfXArs6TpK/NaN6EfyJ1AGUY7VKQPQEbDxOiRe+f5uWC5I1ViAMJ
12KF+tlxXkvLfA2AlOZD/YQeHH44Oo+ifDaDf8XwI/2rB1uq1j8EN5YY1cHNp1sjkx21AWuUfdxY
5HGWq4JffX73Uxa1PRhENVh8p88cKaNoyO4LVxaikhq1bo/HLqh/enBySY+Qm6MJMBdqd9LzErRm
m8wCzDIhLQQeIfxjJz4IlI2dD5aRsIkosrirsw5IAkhv/ScGOWsTiyz0PW4eFl6cqkKSdAWylDqf
K3sZcARbvGl6mYK2OvjD3W1/zeGekWzaF8mduGxXYWkgI8dU4OvZWgxDeMhaVhCIJJCLlD04cQID
YF4I5yVv2pd0Ni11RIRibfIQUSksZG5K32KRkoTwC/kj0SKIDbR1KvrlIHdqEqeIIKWxO5qgOp2R
P/tAGQwQNl6GAWO5DnFKsq5dhcoo3Vqu2JUFVAbGfjpeZK9WrJ4yyJsO89hbNAFxRXWdM8NWImQ7
0y1mP5w5SNSuRE5VqDs743XKStoNOMoRknPjaLvMDltFylktf8UgAf3XOxTdC30e+jEiAvCJBcla
hYG+Q4BdMMvxZ+1ENZdTrLfW5pTsOjxQocloojgUol4l5U+osO7U4wVM2sKSpBS7OpY7PEtQAwJW
hDJiboPfSTNM8m9+QtwIfQItk5I1EJD9DPnGEoOBcrUtaFEaylU/Sk5xg7UkCt6J995YaNbma1IL
IKaW6BWz5MiZRn6PsShYpI5kaxXDNYvhcmGWjnQWAnOZpl+7od2E9UvG55XTvyrAK7MrnfXypscn
HaCsDAi/Q7a/tYkO9gXDbPz3YYiH1pi0tzxkEd0X4LBdljiWhQQRKAd976CrTRjQxHcWKu0evuhG
C2Omf3Y7u7Xbb41f4CV0E39b07veiV6wVpHeoYGxWd14hBARqo0Nxig5CjV7BBnfWXeI+mob8W/b
xNTEkuxw1g5WPF2RRyKWGIEEtCALa/i59j0OWyhaQC0wWfic3Lb4GDqSOqkstN76S8FMqgkRW92R
7uUPZ27QtynEa5HGb6KiAkb2gxAnITytt8+muKr+U5IAMSXvcPk2OmNpPfuDeLLR6fvYzRGqzFyv
28Ndv9K73UMLJxBsFMildvvdQx8ptcpn3lg/+x6OBcPGZm3HWwZ2RyRY/MbC+Y2QKk8aA3tGEkCz
54llK7pbWbXMGtpnj0UgYTjkekq0dL58d3vma6iTkYD9i3i3XUwB8xlowU9LnSfBnUFbiU1wPOk6
XqM+r5mRsks3+GMrHOLO0L8z0kVbYNqcH9axjDQiK6lg+7Lft8pmns2GqTU5VtPDHMkUut5ttE6m
Eyya7tThpW7ihhG4d8I9wDVtwg2tXmOeSmwQMOQ3QIaurokcI6JMjO3hqvloH0aSLIo/0pNZLfbv
YjK3gYUW2TF+ovIYEoFX6VeCjFHLtxtUVdu81De48zZC54eef2C2cnmBGqfzss+2Kpaw1xc2FUAy
PfSauQ3/fTH5+9RmCs5COIjJsfN3SqBtqcB6NC4snSDYhU7zlOGkSSeYkB4Y+cbDvCDXtfaQRDT0
PauXSu7HojsSiME24JJFwXFiUpySqBMygiPI61mC9laj/a15/4aR93X4GRWa47Bcu9OzQA4hsdw6
BquRiWxUcqOx6DPiMCUlZLQgGQrudrJuLBCwaNFMpq0SESKyonWcaJzgKKe87lvywMamTdJyfZ6w
MoYasr+OXqAvt+TALWmnTsQnLeraOw5hvRY90zc6QJSVpq52tjcu9c7CvA1WgYGxLBoEV+Z6lN29
BeWWfzYdTYruqrcxjo5ZxdxaN34G6Gkpi+Kg+KksSEMZD2ZBIxtalG4kNsc8HG46nfqI9qBmdydi
hl99PUKEnh52IVYQ/pBZTaBKmPlXchsF0W+QABgUycBnhh9mTH8bWYN0+0Gwv5T6PJKuWFb2BwzN
rGyIh6QfJir9I2znFaP/2k7mEZ3SSxY4r5XjPawufdfSUydgijm0KKp/kWJYhRWzNygGx7EhU6Xg
N+JiQAtF0CZyNKIASFQzOce15J8Avji0QFSr7rlQT5EpbuaI3lB/yxhpx6Sp58F0yjsfBy/iliZ8
ni+Aqf/VJ8ih7IJKxB0mmNhR7AQEVU8T284L712CcQxAaoKKxpf+aTRslMrUJrxZzFepLVBKiCok
W7SxLo333M75enF5IxV0744CJRC7O6G+CKlfjkRzVvzVWjKL7JxTAXYcmSPGA57/Ph0pgHtmTVWy
Har4YWLp6XE+lgEa5RTDNVZg7A/mPdbFLkoFmxrnw9ZueMhPiQAVOhnrrBoxpQ3/iFHhVtdeEpmj
oGXHpKd3VO3byBF/BZ6NyGSo1DlyGQPv7nTOfpHpf97UnjDCb3y/3BEez81OyxD2f27uXxuDdNcO
cVrmEi8wXOqMxL4CtZjHkMXN+a7jmZaMG4pgSdvbBcGXCPXXOPYoBTGpgj+/izy9Nb59bHUKojrY
Ovr3iF8p0HrE/+O1MjtOeMxzzQO17d6BceJRKsIDJ5kjXWPLw2tNB1dFv55ePrW+gUOvZcMTnr1J
LjwZPcrZwJKYsPV084ieATX6zMAL/E8TTwSaUQKK0pOd4rGzVfvZNe7BcRO16BuCi0EyyPrHMsFr
M8rLrQeUWp2tMwmKJ2KLUmQgHmv0+GC5zZ45wUdWZCfOcP4hmc7qzxXa55y4btKtHZKMVNE+UAIu
yBYbhLdx+7ONT86XHvFxiCnC6NWSakuUIaP/YUEntiumZ8JQdpCbXm1OoJGNsTbhDfO6+2DBziGz
QXjeAZs6856VibKdQcQmNXArwMN3hp+esgt7Cw2idmT1t0wV9tH6CTe96Yo9qNTlxLvuWGLlYbkb
OR5lAplE5v/yDthpbD5Zsb0tS2NlFeW5Kqh3MXDGMQGNQ/CcFSlH22je2GDsaAg3Y/IRBXudmOyg
0x7hJI5ittVTy2r6dR77Tda0EchJTFozixQ2dkWagqaetOxAvRKIO/qK4tGVKDg7GIdEt/hoTGhj
L6XZ3CVUsYIyMWcdXLkaHv25UraWVvzUZTTclrYFTeuRaIJDII43lXoJCIhraHls1BcNThIGPDsB
rjApXXDC4E/ohw46iKBMf4/dV9EjAnB3aQ56FifPYIcrXMSLsaeJG+21iTJLL/1VLK7GnFAOTmQi
ONZnblnfbf0197ODUYOaQzWLVnZDRB1MBxwxMEdZDNn7EMKQGXxQBhA65n92Y7+CWrJ3De9HK22y
vdQ50CT7Z6v90xWHrl/gtS/BvEek4LqfhH1MizCNfw0VH40BM4InrH+OZi0jZ7gziS5X7IUWTa9z
F5qorVF8BJy0jP3lv95lqjmvlMyyWTtx8aD6Iv3EcG5OpF5Go30O7eKt54JmmFDfDcZErYunIBIe
YJwgfEmz8IZpI19L3b/5A04DShQYNUay8zNApwWyJ5bt9m8uvgh5a29GI/4ZebHJneCaefxhCkNE
N0HKA8ecfpCm9RmMybq0TLwM2sQnPQUFYm6TXUhVlpjLQwkbH0/fbsJ/XNN+uOUjLdLi2eaG/ldU
Pno2BRk+54Eb4vbb1QyUcXmLlNFXWoDr1yWURETF5+hBVqwNb+CIih+eoOiw4YpYTXPwIo2uGkt7
j5K0rJBSVhN4tK4VxXa00StPNWwDWraZsBAZ/tukxFlj6K7X2s2i/Y1Nn55BHPoUzSRWdmQXhsfG
y3knBmXHwhGdUeqbm1wjuZwUxre6N4ClGXlzKWWHDpApZ5MXDtd1D1PeO2YBFUGj829BqWk7VuzO
j1Ro0rgZDZqb0H22Kqt/0KyEFHJRt2g8nakIfN4V/muYnIqcyLHV213hedZf6MPpM4qmOSVyzC/k
9hhvYGy0XeO6wScBHgxlmgkVbNnArXFjtsP4pbVNx4odB14Zrcgcfc/DiTGctJvXwQ+MrTRzZ9uW
jb02wpyhdmOok9ZaxT0Wkruq7qDp2b6DvroSx9jyql3kNHKTyUzbTGlOvd5CFO8CfvmMdPil3ioT
HmBivMCbzf51KvdXidZmF4UMb4Pcz54JJ+V7I2g/HDNjb+NmzaVWgiVlPnaXrnNFs8tU4lyw1wUX
CRQGDBysEbeO/6pgZMtTdwOCFtYD6UdviPvYYK0KYrx0Q6SXh2AkOEG0nFaEbGn4D+KCQMkif0r8
iKGHo8V7cwbMoihnVjNgcKPeQDvcSOyhEXKmMZhb/JR1qV9r1saoQQmnnewuDmy5tQBPsIbGDwmp
iuptbzmcJyn0y7Ljx9B0KnX87kDm4D69Z2kUXDKntXbIbayV6eT+RU/QmZoQ3+dGc1fGPsPzsI04
y0qKPHZbkDIn+93Xqx6np8OkHDA+xhUAk+ZsVRHW3tBiNF8dkWKR5Ll0Q072DNn9VgS19zzA0iVn
th13IV3FRWYt2qtONU+2j+N3DDq51WCg5CbmAGHoDEVyxJyIdfJDaI36M1lF2PFSjF9jl1f7wnNj
1BcgFrK0M1mlcftEUHXXoU4cn+Nm5cYr0/bN9c+h9yFZ/pkNZ75G1A8lS5K/dNwaquxvkP5n4tss
RfoQ8Sug2QY3Fe5XiSc0sEgKSoKlRf6m+RnKcGECXQqfWOK5+pkd19z1I25D8dnoBHI5xyDaVfmH
0Ih/tyiiMK/zTbVmqTnsO0Tgm+y0GCvZOX6UNOmqve5F8dYqGT5ouCUPIqrwjTgWeQmOzSRmzP4a
5KG43hGAeLRw+kQgu0/tWNz6fuYm0aA5m1ko7nWvXfEymEzQ8RXsK9QjIav0MWWDY6crNwEb1tMt
Gj9dz4HJElY4sMrifKWsX704l8K4sthYDt5aY4BGwNe2RMFvw0mZ2F6RFjZFt5YIv7b8tv0nx8O0
nMo3OZCjU0CbqXtswTyezKTgP64neN+dTbBa+m3nz6oABld/DyZ2DRIqYf2P5UakLJQ8MCwVUipC
1zjIyHsPCOJrmAQPDA/5wuuuQmnfhHtzvBu5tcQggrKBz6u6VvEuDtNtG2xA+Oipuczd7mR0aFzx
3YzyPSjFEkuYHHAuDs0zonoXLbjv/KY8huyGaEpi0on48hgVeNusdO8TCwXAhzW1jC9V8dE2z1oG
ePSH4Wosfwk0D5O7hwtK9vdA7a0p3oveOLUBfhQILz/VCPHNtjYJxwJISA/TAESrpvia47sCNDFD
ikDlA2z/0s+I5X4zi7eE5WeQ/WFTW+AggdaolgkPntWdmHUvXFDVsAx9iJIAXYAlo3L77qZzYP8g
gVypgRDxU4TSTpvOyXTQBg2xFK2YjSLjbgKkockwvRnFgWZs2+A3pgp1ng3oNL3D7CbcZR0cS9CQ
mrkz0TuNjOhDfVsa2Qou8D7MNligDAOnUcAGip3DbLht1jEAdAG9QPkgMMYzgWKIFH9i7zSHTZTp
K4cVOFhkxfqtsp5TLt4SaUwOHLan2poBK5XxYFQz5vYaOexyfla9aWsQadhftPZtYr6aOhfFeJLx
/zpAucpRR6DPqxPY75A8mKyA5ys12jH0BAbFibUxrV2vXvq2dlhjWM07CbFIswiFWYdS479A7s7z
ZLCDBYnOgNFnipZ7Dr8UJMZ+KhSq3ELuM8E8wZcCCkYGfCQnY5VSy3nTKkT7sBjTPUyRcsPECMZB
PCcEql/iiT3jngzoMxlpEbLO0sznb+i3Hy1uGd51AK8U0hN1lnulKFvGbITK+uYkTGD+ugEiRuIt
uv4coOcywA31SFgDrKjuuUIpEdjfdnJzwlfc0vSAxS50OWBa7kMLT3cDLQCkL8YyaoqrpR08ppf+
2oj/QSIqnC+0GOu8v7f4odAaM3X+hJcExQzfILCTH4hEkX5sSJHNWDuKhOlffypCVjX8CUCOllHD
wPSuKT5BOacs6WuMsRlSqcQ4ybAj6BDzjntztANb7ly9IVBYFu6nB1W5+bRB3kntaJMzGqPZNNRR
hcU6iXeOShcY4lYTDXU7PGl1ChkAr2n6RUAO0iWMSRl+OA7NeRPm7M0ZJMOxMPtQXOuuFa8uIkdD
3Wc8fjZcmdkupm49yRdJFT9DJMXwlrkvBMBSujGvL0/sE6r0O+AoFxOcRKTlLuzZedFE3MYqY58d
51BI202qfl15d4KD151Z5i6UVfMbIo+nTZC/VtGs+fsir/SHl8LB31bxJQusqgEdc22/J6x6J/NJ
Qq2g+MWv3f9LiXkJ46PEkBDGL2BeH6ASAMYTMi5/iA1wEHb79m/A4s3l9RC6pLVLl3USo0bfTfan
abMftHnnicCZwC7PRqwacN2/Nnd3udFuU1yDbaOesqzF2eyBaECUSM5NxPuv8vEUTsUrmOYlqbuG
dqLCWgY8BRNigB4cbNgfi/YpqhvsrQUiIzY1pg+xJtvhP4FgSNhyre+zFEVYv+0nHDENnxeqc5dx
jtd+CAfVbrWxwQql3xm9kRc+aziOdObVIn4gQpQRTO6GqcoAx4VXiW0pDY7FDgKICIwV31FoTYZ9
2JIm4r5qalMi4BoxaCQ652MOJyLAsfpTTxHF/E+WsP2CZseNo9mM2rEweYgMmuyKcD7sYvZKW9v/
SeaRuqCsnH4DDiM27hzvkz93Xjd9RNM/wDm3AshUDHuMCb1h+91gZeSLYN3myn+3/jcYVi8TxKE8
ce4qEgvNIUEXuTwfu+5DJDnMJuisKlZo+heN9ssiZxsmjNMBqoEPN+vyo5t3PbDaGSKUMacRbxK3
YJlfgojfXScQb8eufSu476FdYwRfuQ5DZeBAKT0QdUydTwRdVLvCfhEYSqvuULd/grEm9yTPMGs9
CL0p6bAm/syNa7DnqYHGkuiZUg/yW6GBFDAZDMy1jPL5BNr0x+T5V9rw7NdiF4gjF1I0/cbhXRCc
kEAd9tJvR4OfYwI5AKz/QFugU1mDXJuLAWEKWByP2L/qBEW0HDbm02BTtHDzM2fHZtUycQk3Vfht
ZYfJuk3yFE/fffNq8uGgWMVMHOrepiQfupE4V9nudCH6cFBb7p4YmLXHawPaOncfWvJt9RNqjmk5
wd0XPRpFF50R4fHTLfVzxJIPm5+zr+Jtb2N4zC+GfSPn+txEz7pGxFlyNTnbGka8Md5oof+FlEER
Ixf6DlrZc6r+IrLmbRwa/XSW/meJ5D6FxJ1cgKQ4yuDyfcOvcG5DsQvpK1unxyH3htL1UOKv5biC
IrBlL8uqIUYT9tKwHpo8uTUBtTQxYXt0fS4Isqn0l2AxkNX/KIAUBG17Go0iSPKa3ct8YA0Y96zo
xEycY/3J019V/2VM+lZrXgDRLyLf33hIzTJ7FyR3a0C/gl0VHHDSUHwX24qiysnstwioCFJNIko4
62e+Bkb56WxARs4uRr5N/JfaxCAH9JCoXZG+N93LOPxz+j9esr1OLnZynL0uITilqKW9eIASK4zZ
eRido179sy0NXR4GSfXs+dfBfB/qgxD5xuKTtF2dSQOZ9s9VpcFMQCkhjz0ilnzcW3W0ymLAugMM
ohfL/yKgiEEf6K+5eKYRcdJ95W5iW1/zpcm7DeqrWcJUf0mCcmEKxHYDVdhGmejJyw4YAFh1KnKP
oWFTwKEL0mdQ9TGHUrQdtZ+RBDGHGA9J0kAnL1HIHg2mGBOD1riVsMfFQyKO9Zdw2Nh1bNLoC9q6
nuz68WeqrmKw12gKLfdeI5matOdY/6JRZt//WhkTZwi+PHRTMWmEohmQ7/507UcfnRkTdyZzao8I
S1SsHSkc0baB+FCeCXJk73YUEJmclGKK2fxgmrDWcXz54PPT/SxgkWTvNWx+k/ehK1dOtDfRYzrh
nnCoLU3m2nW3Jlt37g9pJBs+8eUcO14Fl4Z9Rt/fNTjQhvWW4SYwnzKmlL54j9wnV3vSUUVYs0i/
unUBo4eX3tzHPZRohyNq54zc/uzsByy22dLs9zE76NE4poBresR8pvmjJbcqPMZM93JuI+ajy3h6
nRB+Itfzi3upaFEHiR7UOlbNu8brqpdHM3qxmaf39XpANAMIugx/uekXQI50LkfUHy2Ae4jE/imx
txXR1/Gj95EhXF2ohdNXlB/D/tByvaTWjxXhQ+AP1LU/pjttHGxR3lssD7pOGiUZOLGnLxQ8K3kW
Kl5NMYMjtFM+MjXvuXdIRmG1rkBbX6P8ofztEGF8rNiofA4OshsWK0rfxCw6BnuT9FhQyfsjNjTA
Oev7EH4fHfeueyZ6KWUXCIRsOVifMAV1VkVues7mhGfnHhG6UV2b5p3MwDpFiWI9LOZO6KSYuWUh
uiKgCISk6w4DD4aYU/9AmIli6JIzVtX6I7tM2UGFG0FYaDdpvpOOaxPlzv7XJt4ST1BanSJva9nb
xDJODBN2MTkWDn72ZOCjGLA7J7cUD7mhPn1uw8pnvYnAb4BFycmCdql98sSzhWtj3i3WwOMTfnMF
vTPrCVFhki95xZMK/IjtHO3wT6h3aYyk2xmUWNbK9e4EUS8oillY4JN0Qty0TDrFwWQMq+M1FKC+
SYisMSOO0V/snw19JRANlOJthHoImazV/BW18yZUey9+MYJDhvQgLudVCVxf9l8OcYIsOYw+IxQI
RmLwJ3xqzYHWvVyN0TVFAs34s0kk0BgXmAzxJtlXh7Wzp0CRrTzNqRegax26UEy9ev6bcUjbjG2c
7NkaeCHAikEBiwMSfopD1JK3o+4jq4FCfGrM3wkrzNV4klhngOdTCtcnNjzrFs1ExrZcCTTG6p2Y
wuXo48HC0eKD7Ij3fVVuS/+ryn4RnC10h9BO6pOjZZVYErahQE/Dt40K2nuPyeHwEuFeJNynLV4N
Jvi6x5+W20FRc5U24syBseRpQDjb0y8qrILe2yD/hVDRCm3WC9Ja3Ed+SaxZ1rQb2x/ygTmFWVeT
CTcltxqIX0j8TGg/FB7gOW29/I+i89htHImi6BcRYA5b5Sw5yLK9Iey2XcyhmIr8+j5cDTCYcbcl
suqFe8+FKeRj5ebOEf8I3iJsYVFTThdz2QadALlHa7OXL1/N7qNO7k10ywa8dIimjV2LLqnPToX6
mrR3aQEn6c+4UNJiL9GvWCRrYovvdx6/HEHAzG1m0cHfENlcjXLGGpfNo+MEDekXUP43nHDtpC+0
goAm2CrDuUxO1JRucLDEtdW2zOp3Pns0mulIcOvBPSNHVKptWvxW4Vs43L1wkxnvbvUydUiXax5J
/62hYTKM58T/0Hl85PTSsrFrvEtIfRqyNDaiXyc7jERIk5Xk4TAXgf4S9y8pvY1wrrGPbRQYVn5S
EEvkrPbkrNFB9aFPO0CaH9vtiAlY2MRMk/tjko1d/hndO0jxRYjPP5EHKOAM4g4BEroIZadxnXAw
kZi1mFVTHK417tU0KY8x3GVyrt2R1YYHq+Cg7E1rIv4+NQOWUAxVJLGVN1Ftyr5aJ3W5S710C3dr
l1L3TIMH4qU7MQtdosnEC+muCv0k8i+DF0BR3EvkW4N7mpk+g2kRSg9P1qD626feET6NM/LWmfe5
2GjePOIBE34316mXmLuntoH6h1HJm/FXIASsQ8Wzb+nv0v/VWLdnFj+L9bvxlvl/ngcZmaWKNYPV
aPkTOuHhWgb5xnIczk5vq1oAGmV+bZgzMDKrTHQcQq7H8VoV1CN/YDrI0yODDAIznoe1cOgXHaLk
KxxmnGjR1poHOQybME0amBp2BSxiqOFMx1dFcXeLY+J5/wZ7xFe7TgwU/vOdsfHbW9GeqmFnFFfX
2YpU58zb+v0LJ8A7emoaQu8eIS8Yd9xD+oBDibwUXpoRMSJcy7Z/JvVoKo5+xlL7o0BwxLarvUnO
P08csBD31rHUv4XJIerkq4pnuntKsWQiBnNJkooQQggnYpiOpkw/9w6a2GuZHKv04Wi7qXZozLaD
+iet1wYzGUMHW7/nHnLnF6CnqCp8/+KVVMsWH+uWCIyF6T2F9A6JuLXed8dUpOWdYpPuFleBBDBT
h766hR2C85OlAYkY7pKdjXMbGm8x2n+A3Q35DwKUqx5VtwqGI1wbWzthpyNcy7E2vIX0c5xTZEJp
P162dYjkGi34uOAPbxHbahulQ6RPCzdDGJmtrPR7Emed/jKjFA+WvXwApicdcsMmDiPhNcO4T+Lb
YmJ8I4yjCnZF/fDkqy5GvvRfP6Y/0G9p9V2jDAFtKDgJ/dbameYmTB5dsE4ZrWQc4qMKqPx4yPgl
JhZ6DEDNdD2gyUSj62o/ffhg0Ol3O1pCj9bEAzS1Llno1ltVE923t/FjVP8KnwPlVOIq731yUN5T
/y1Vz6yZ44Gt8z4FOW4cfZKIyjejZuNaXiv7SkcMPn07DxNbH8/saxdvfeo52MbpzdCuvf5qdDfw
S6gl37mcJnsP2IuL8lUHkS3VL9HYHhSXnhox+YbqMCc8BCQl8XeA8To5+7b/IfiSmokZJeODwYL2
YGjElv9CEKdq87Wrk22r8rcNYVuavAiAHxKElROoI+YeNW7j/qNCzVzHd8/Et3UPM1bM35q1wTFe
IM0ptIuh/Wnd18DvmJwMAvAwgjcdi9D0OSp5rF/dhsBC8Qz0ZwURZZP1d4QPZuVgNSRCPXx1p7NK
b3H4sNJLQ6HJeezSqEBwAKXqENGIcde8BvmKZaKGi1Azn9r4BuIbVizEvnPbnNL6g/TFkZdKHFuD
ixrLgPlS4vFxyLTa5vopBNCLzqN+shw2+vVnpe8BtgTAnmKW1X94HgJHbHJjXwe/Mye9I2jTAauT
YlZlX2HgPpHQCOv+A08cFCJgAZdAoY4A+BOhvvgIm+8AYrlN4NrkMg2lSLLbZNPrcyJQg2EdyVJz
xgqNbT/w74kE2dxES8/1IXDArOFkVlBHMtu/SfcThcmud7VjHnw02mvLVrEeHg7jnuIicLUlHqQC
YmYCxS6Xrfb0oYujpUjJi6kncdon6GVdl0HCfvIAqn1xtmmc+MPw4yIvnqEA1RItPtqL1wAbYIU1
4e4BPXTKcyzea4GxKf3Ko7eRT9I0ypU+7BVaNubWFPC/M+iCNUHnw35CTSQbmwSRDeHcWnkck/fC
MxauZAWYZKiRyCRmCdYqrGHDJ2kJgDPutZkuVQP4Tlgbxa0eDQ/NfHGd9wFLbEbi2FgYu9RlPVou
wDQThIPeGPifdo1wXCTVK6IWTz9Kipxo/Bq5R4LgAjxDkzxwc8zJ3ecF75s7+SoecwRyRGexvpPd
PePPG/95IDsiwRBNo/c27HXf73JKmCYRS/y1jbyX7MdTtv0F92/LdExLDOjk27r7rRBgN4e2PvUF
SJnVPILWgo5b42msnjL31MDjUOY7cgTP8vklgfuilzFfS0z8PjFrZravIoqqX4QGrJ/pgeJPqwSO
m626rGHqcZgjkKrhXx1dZI8tx0rOgk/MuPsy2JA1RADkpbAAiR+ZAKNagTmG3ZlFOjJOE2m+R0uB
6ZS+kCAtLLOWBSAifcNmgC8kO6YuymQHBiJSYJGSGP/odTYV7Gnt8aRxQmjVzaANsjSepDmRGBgJ
wBerP2XwQtPm1ctPucv0i2VQDa5Yorpq2DTCRF/I/OqNj5HRgPlkBaTO+zDh4wMmsYjgFWwZi5Qz
jIVSBexZy+6ZdRHqHhoEpiG28Nphja1pCj5G/q6VThcinbUqtDcB5D5E5Bq6+OIJU2AQX5UfsY7n
bFoGU7aGObbMRbjWxw+DwUnYu6tuEGv88MwiT9mELOhczN46/7cfLgZeyE777Xq4GAcj5PJkzQc6
zIgbEhy/G1qC4dtHGtY1P1b5JKDzqasiUKvTn6pBgxCao/wr1yrUMJSTkEHCU0ECDlA/XOE8fS1l
1CWatyzJNXO/C0QWIZEZeGIrg6opXOpUKdSK/ALJQRevecfn6TNR0OUmaI4yOYVQZCeaxOKdAJIJ
eBp7Bz5ikHKCjRpnElOJVoArYH/bKUx1KFDSzri6BC2Jw8jO0kIhC7dpodMltYynJWwwfLFzXjuG
3jQ4FUnAp8jA2d2k82HVgWGk2WqHvd2yoOx+5z+y9ej12THPmXubUH04c6ASHuHcpCDD+zSH3WhL
RpHVQIrHWszTw1MEYqB/KNS9Ls8i3r4VPyJsvzN7lcp+qaXfkfOMti+qPsLhGna4XWdh1qZIz+m0
ZQybRMjTdPrup5bW0QnOYC7MmMzRazBe2RzjlKYebUrIZtZiBExqFfecgrXDU6LFPBLuNu1fcmfa
eO42qFLWRnw94jrov03zOuf/6fJgaNaqVfEyrR9K/ouGcls7+5QsO6RbLrYW7CKJvexA86uU3vsN
utBkfzjphacELTbKp4dNQ9uT7MKhRQNG97TWrT83cAHpZ69EtE7MzwGGNUG80rEeN2rgnPSfIlag
yh6/fHazkfacwRmNQExpfKBVzCamLV9Rbw8Rg4Vh58f7KXjPgzPeQAXbZJRoBOBicTgNrDQzJrvi
RI2Rg/Qvbknz1qGO8jyLABYkPgh+kYICmdlaBihYLpqq/JfIk3LoO9h2MrSHrAm/l3aJhd8oSczs
rybjkSm8RPbWoODX2dRDSJjaU+pRdplbvzuX3neT0XKSTjkxUsEWjwCKWSeaO+Mcp/zabJv8rAIy
y/xr7Nlo8iPZrnXy2QAA3Yc/Of+P4Tsr5lhrnxlXm5FLxN4hvFTeSWfeYrgvI8Vf5V94dfkhoCfK
maADxaH7yLLbwACHzPelZlB/8wPs7lAPbyOgsKx6Csstk3GbopRlccTsAvPhUhRAd5jcKVI/mVcA
t1sw+9BmAEB16uSR5cjBwBKAtWppl9sWQ/TCIxGlgCWiglOo3xVVR0YB3jbeaqTSqGz/HMJqXrfz
xocCWRbORcFy3ViobnCIUDElbrIq0hDgEnqr2tjaPqMwmZAPNfFF9uOIw2lGyAbThdiDaJuPGHyK
tn2JKclWgdkCD5+VUiKKqA+hbGjD2jJhNTEOM3Xvw7ZN6hxr29rhaxUD7I5HcapsA+i3/yISYryN
cKxWqiRM0/TNV6+kxYr0XVvpkJwrjxEoq58knLPQSZOPxD1GMxklbGjClEiZwsnMY+3S6ecdh30d
To/RbzoG3JO7GKryp7eyb8+npfcq+9lsnUNBBK4Gg70BEa2hKxHAlp0pe7bK6D5LebSo28VoCu3h
Avtoa/UsmGtijv1gzRx+6eS4TzuPmBWY6HGCoabhuh65EybzgZqJhZyho8IiNCyTd2eUH3ZEjdbR
RCe6+R3PwmwXXBtqQF3+wCf4drr2ryKnwe4ISGI1r7Xn3Om4rHzGY3zkusbfhKa5MEwunGDWhSwr
T1s4Dtw0feDnBf08xWS9hm+P9+jmgpJElosMDSgdlVgt201rJbs6MKEZCnyn4QGBB1kvwvtHntEq
S5+LcDag2ucQhGdbeH9j8RozS87Ek2AA5tCLyuq5yoHfVf3W1Iu1aZtrv5A3F0trQBwXalHiRb1H
1ZRXa4w4QMQXgCVw3GhiMuGh22PJCqfUtInhBewrp3JvMzsWWbFyAgdBfv9th4RCM429RZJTuFKb
SkC5w85nhh7nwV1TKZ5snjm4N0kt70l/sbPoORymQ5Q4a4+oiJWJo8Pkyaso7Y0YOlH6FTLuypHA
xEVw8Nnc6yCnBxUtg8HbovPaC+8P4+2l5YQ10KNMKBeJIVvGfY5xQDN2+C3Jrh4oabmaDO8oOwTw
qHsMpvbSKfk6BEYj/E/A03wAzemMJ47IJW/Dcu+ibEXOu8uZ9GOqvNTqIzLTFyKFFrrToVgIa5Zv
A7ZuRjl6jGbcXumIFBQBAbay9m7YHD1hHODTbYzJvImpOkfOtC8El2LtvjgC3uXovKL1RwPQUpSi
VWBF6cnfKHlVHarKvMEOPK1GwzwyFI7q5iVS0RkxgfueiT8IJE9J2m/6loB24XOz+m36bXK11QGC
JIolNJpzXIt0ydR1jmPkbQGG/grdOvudTd3Hedf4P1hn/40YTzL24W3EeCxW/bIouZHL1F8kdbuV
c+1Xhc1Tj9GdAVMlxLPlEczlTKcRfo05E1SCv1pwTjfJNqF9Zo1qLPHMIyiu9vowbmyOds3xg6UV
DPi97HVQ5LuoE5eKkOQmRUpS42lRxMwiD9CGig8ZoB4rSB11Nnw1vtYMCQaRniE9xQg3WmMVVDsZ
2Y8J+4kgZTGeI6AtVX1IVH109O8i5lLEUhwRXYHp64hZQKHutn5QLkGj6Q5CJc8SubIFE9MP9CdT
IHyBRlmiFc7XVQ64wZtdJqySpto8QbSlVWZL3cQPySxFcHIP2UeoJ5+O5OMWg/dlMPCSnFO88psB
VqXjpNkyU+Yb/9ypeDoB5TuWk3PrTPEGpf5sd4TTwCzeVkn9Mkkky6wz8yY5J8X06I3ppaq8194r
DxA395Zi/2whxtL6f75FuqbmN3xpxcmI823BhjEx1dVP9Ls0c/ikAGcg1VmExBYVcgCuKY/N1nyb
53lzjYB2FjVSArZcJQIW7GaspSiqjfjHLTGRRgMFbM4IaupxGUwIDpwOqyi8tubDpx70GMj6RA5p
Tb3TNLFqR9rqmFyepEFuR8qQ8ZWj8SkBWrmMzGoy1hALLglE3IBhXxE2vgUlvZFuRJzUEfoxK2+s
W6AenVj7LIaUUHt8GMWwbJxmn/j6LWf/rkLoU/PNEXIqBPk+EcldabAseSXoW0iiX+W+dtY954kS
du2FJoeztvOgrMbfERNhHNR8ydUx6gug2w44KHftTwr3wAOtKbFtHFJ981Ypucz8flXa3sJARS2g
vfiAxWt7WJWpt2nwEuTeMaAtrhuxlKH1FFgnM2AuOFF52fm5bxv6rXGddwmzyj+F7KckvNecDTfk
3jRVc5fzqJAU0q6ZKEqrTU8HlzCagKazS+v8pLskyeAE62BL0016c51s59yf+zzwVilE2q5gE0Du
TpF8CZLAewbGsmY9MTUERHzYIaTOxloUSi3N9KJx0WnTt+DFdtFuzV5SDfFHaQLu9a8ma7qpddBn
sT1KWN0J+Sax/yRNv22BrMl4vqorah3k0XWwyXVqN8Jr89jYdlm5kug60AVwwX5iC13izn5J5/RV
PBLuWHwnxT2unQP2c3An+OWR7aih/Cb6Bc+dpj21TKRtVuP1VJ87BWQ9jk8yQQ4ToRpd1AmLl5rx
j+sSnmGNoO80h3lN42S7CJ/MPBkxZ13P4DvTYqypsB1Y8guvl4SooHzGk7iyuupd2eEtw2CuFd41
dKjXjOkNx/Jz7SANbT3Km+417iGrCPDBhRG+tdL6HJyQ6BApcW1oO6WsBWoaXO0TDWE5290hz+uU
b5S/WqUtiWxblD4OVpSsAXdwmr+7zXAammTPMTS69lcFvhP6Asly0wpTJFsYRnD0kNKt3xsQ8DFJ
ISVXlUMjC/hx05AMpzcsm616F7PzkxQnxH1t6uiuGZ+6Ea9cTQOSQ+JI725NVgCObj/41k81L7Jl
oKHl9Uqr8O4xb8kjDKLOL55Ijy8QgwDdw6SXb7IARW4QMmFhvJQ81JVHxW8SqtXVX2nFZJTjdGXl
Kb4RPM65Kjdjwwi0H5kUthZ4Crd+tQbQvRmVj94z83ES6OMCnjbtCjoHMAFfEOxQ/2fhxTVqYB/B
zjJBQ7OjT+NDMzUHnd+vHfhyWow6Y/7UTcMhJfImTptN6+rMR/DbQnsxlPEQgGxcvjwZVLs6me7D
WBw66CPVlK6F3z6U4xN00DK18ijobwYyB7clpkigRZH6pgfrPPT5NjRDZBbhTguKXd2mz70+nlCl
7XEFLKwyPQAquVDSLp0RvSVRce+jKR85MgDT4GowjX++vDdJd+i67N9IOuKI8iI2EzbXkLe86h6g
7CV300AYX6NlwgLWsm1KugDLpyKxCPZHRhYr0C9k1msmJzTZwN8B/DxwHZ2SmFQLiI5ZRoiNRSiN
srp7ZFCEoJXfx8gh8aiY1zCnlR59xmeuT4VmNHPIsZdAu3HAeHWThs8lwlw9atNdJ+1tj3v2R9SZ
v9HbUONQM/fY2rEd4mVdu4DJ92GSbwroXlYBCIdjOq/yL2WB36+H8CN2wg9TRrtK0tt5GZqbygxR
vs56aKXYTDCCVuhtzMKabuwNXvS0uKchUp88Snbw+GaukPk7JSqFCWzC+ac7IZieFjmK3Gtrac66
N1E54ngcfTRZJTERURmIbUrn6yuG1HoAvNVPcQSVtYDhQ5SQadcng145orgdZsWIjpRRzIyV0uNW
wKgUu4TrNl25ccLKWBEGeAgn/YNQW0IGSpKFNIxNi5p6eQoKINUtLUkXoX5zscRKvQ/ZZFufyqjP
ypRPiuyGTeWV/jwpeHbacNk7wR4B0hGO9bYhrUTWpUP7Z8AyNWEWIYnIsSPaK2MuYNwZVDyht9n0
NnN4S3lQBPL9YKcvk8ndgBIXvlq5F462b40Zm6I/ajQNfuihI3BYnQGoJJt1RD3jJZvY6zYqREgm
TS52x8MVNp9bcfbUjgE8sSYj/ArMlANCrHDa70iQWB+Yza7RxTnVfyaXzNLYeavpgY2CtE+//tRS
e9UwvSuc8RUR/FsbufvADXYu8byo2a9IkehsqTFsTDUeJEkGpzBH4obJynzIsQ3iqeIzRL9hiIo7
vNlhPCCd+UWl8ty29LTj/J7k5LIjyBFF8iQNvHdkq7qrtsV8N4y/dmDzKkbW22SmhMyp/IjPbm/F
+W0Sydbpo4vr2HvPDN8UjvpiMv7C0f3xSRM8jxbftW91Z9ZCa2Okwkh0bTVZIxFfLd6f2qNblzFf
P9EMRzsxA4af2smpQhRvzGCkMwdL6qTlioDFWzi2azUW4RJ4DyjmOn44nXV3imEehRH+FU6fXi7W
dhodC7qpRWHF00Ip7SkO+yfuwzezjpgnx9k6tHGwj6p/axgyVwOD6RJ3xJg1+n02M4+dP8dMD+tK
G1YW3FSnT7Y9ZkOafQSdBD+TgroileM9TxC9BIq5SjOhEvR0ett+PDRV8SoV8os0sLcIzQfAc5pc
JrzMADhjhMD0OJHk1Zgs2JEuN0Y8YuYobAR2Xnwd83iXs5cxDRMjDx9X4JkfmOj30oregjQ+Dko/
Arx+QpB50XKWBpByF34z02hZQFYZ9BgRwJi2/3ozexKApPRIvRMTidAeRWASN8fQta50w8+WTzU2
IdUbXePXkKjUw3zvuMXONZjxCnLDJpXeYUvSdCICQt2WdvahUggOQWbEaNGxXBw8PWUMO/zEprAO
uWRO0Y9o9ryGwhQJTYDY3obTUhuC9HYL15RMZpHrsy0xG7njX2DYL3VcbZxOOEi04eNJhMCRX6LG
KslSzW5tDKrQpj9NLTolpMFQJSlnxNohsyRwMkT/sFxRYBdtfqr1ak85iwM02IWpthHKz/fF0H5X
qob/DBLE+swt42fsICpk7SmE8e2iyobz+m8i9pthVJTiNTGg9MVhQCQX0rHDOPpi5ybYzqPWZ03Q
xJz4HHva1QcZlWUMEgsTAL/dbCalAOEOX3ELbbKs+x/bq24FjjPI3G6Hnih3uJIc/dQ2BD4R/HYR
qEKjijQn00b0qjMiMumWHb/eD9FwqWv12eLWkTaGdseA76SPyb7XaaTV4F+CzkGbNdyyzlgpdpMT
n7WnjagPA/LQrGgI10YXVBABoVfYKn8OXfk+GR5vXQRDVOniY7REBek3Q/Vsib0baUetzhiOCh/2
ZnsfiYnah9Ps1MiJCR56ZihGotOV2s++rR6OOR39gbmcMTiEXYx7Is9hdQWsfLCmteDfOmWcelBp
O7hmWHBYmZMm+NRbNkpnvA0CF4WGUKpj/2BXJlYiqLjSd1gUUYRGSfUSynI3ogBvClgRKcg6JkL+
upnlu3AXIYbr7Q/BMqxkRTaslJuvaZlurpSsEYFAEYe4KLNoV7jwUwqOzZYZ1Yo/isUw9ucpFYfE
yb4bczi7CG3sUaPhpHVYCrdZ297wHpmobi0EtixWh4KGxDfgFfsU+iGtI4ocEiwpa3e1jG9ayo+Q
HV1Mblf3usqxiAQg2MgTxBqHHo2bLmQLGwTTTdl18MZ52KJAJWop0DPcLRZr6rSTK6yJjC20JFil
1sCIk5+fqwH5rA+upE+DJYFhfBM588DYz/V1Z2TPuW5O297TLmWUH4XKt31Q0+XOmn3/2Up+kwYH
o7C1lFgDxP1mGG7NFLXW0G6kWR4ayZjOot3Grr5JO/WnJ4RFIYpj6Iu8uRJrn4RzNskSVQpS9NZp
tVNtyt/UJaglE7SCTCo3Zdc/gjHFD5CWW7AH45LRCKFcVs43zKolW1hxcAghgMgEr7LvJvcCeU1Q
4itWcHVnQITntbC8mPO5ZER11m4otekguoA0rPQUDAh2B4BU7KWq7hjU9nNXaF8R8hijsl501h66
xSSUO70CuGg/+MyeRczioVRflUwkiTcV6NFx2FqNe2i1kLAYbRVKJK7If5eu3nxgWKUTL/bKdKlJ
8xvl58boSvZGPkpzw9dClpHuclK4p2XPoEKuU2HeAcQQ99blxlq68q0qc6BH7q9lxxfUHqvM5n8t
gTslipB0MuggN/UmMeJF72wazWUS26pN0CPWd/q30qmh41pPVYE1zChPjkflYo0D5ffw2kb6VjlE
CI5IWWYdFL5GfakreCkBYd1V98QqfGcWNJip4D0yJUALmjPcAQ+jQKRERhQbo2tF1VWm+ldkV+2O
T1FfGdE07JMi/uqTFlOyRK/dWVxfKDu60TzpoyKRYzxYA1T/gA12gAMTE34bGKcmRxDfO8OPLoO9
NHg3BIk2VsYjFuFr9VDRjbip1HAFg/apFfZR6eMhTvKQKTJdkiOL58zDl5YwcScPjAocC7fbf8jE
3YCtHhmfT0DLK4zVsJlrPDr4DtcjEdZm318zGNR2PcIfrctDIoMHGQ0Woz/Em2naHgOOvUXVQds3
Jw56FxNPrw1v0sk2U8+n0Adg3fydByJBwuZh9s0xTPy3MJNP3sOPTJbYJCuknZCR0w4X1zTh7xos
NjGpbPgCqeRVZV1A9f0mQ3TxUvPqSf8pS0mVRPU3AF5dQCZGLKDULWw6pOdJ9EJBOqJF5rju/N/K
xnndhVS4tfVFWUzT5KLMiTd+rJ5Fl7+nnflG4MZnU3a4n92COTxKLzEquJzYfhx69t5vz2IwP5M8
uERTubGjCLo+9fTQmys9xAPQjA3GE2foITTFTJ7HtaVF6L/SNaniUE0MeKX0nrogGAqBBHCFHqdH
bv7EfU2wqm//i61YbdtsrinIX7mIybwOU0GaWMaSRC/b6Ihq0F6CfDvrSCQ4saN7XlDMteaEC04z
vVPOdOOks79gHmbh8ZrbFJk3S9sylo7m1Set9vxVPFHMV/OmW28QhPgoz4RE2qIHmJUmZ7RZDpfI
h4MsmZ1ggq0WqX7W9Oto1DaNyZy3KXHE6149QF1H7R5QQqXtI+2Cu+DNXMNyTBaBECPGuf7W+PLG
0vSL6v7QDB2gpJJtUdg0zJyM+lbg0xyxYtt4KJd0+58CWLfX4ImV5HwvJkbHuFfbo8zTD5/cunTq
7qi0MKlE9V8UoLnTFWpui27NIKoKlzBoR9k/N0nz7pk4eDRJ/EKxb8v26rAVqJrgWWdF0TQIF6k5
BzFE2HOyf31o3FCLrytGYFJvjymubCCzH4HebrooOqeJdnPr2dEdvwSZ2ISgNkcDa1+JRG8oDr7m
oV3VNrRUPyWqsd4tz1lr/1Yk5GFseNa8flfhdDZV85q1BooO1msa+bpSRSvDDXnCGLBF8YbdM40D
3MEB4oZPmm0camc4Rvm+iziwUpubRiqDBg9lLwvMPbF1c7OtviiN1yM8MARU0AeVuGgZINupxqpT
VcU+SnHhJoyG6xBtNDUUCjNGpAnJimC2rKT9yAB66GX/OQHVF7OsUQvKfWV52Obsm+kn62qYPg2t
Xdc8RG9FlHynvUZOSsBu07Vparrms4c8uGjMQttreggbgOz4hWOlNICSJiVKx4/BG1gNm82z0zdb
X/mfXcKwO3aJ5fGmC7j05yGrOIQCPoLe/1HNtNN97TvIB+uEkWppdNWh0PCs+Kn3UzMIO6pp2GKt
R5Cub0xW3k5maNtYMGrtOwvAbu/8C8Z8ukwu1t7Ywm2Wl1wo8BVDcGt5nvxTLWvIobwVg30nfR04
QQ98epQ6IFamQiWpb4sk6PQl8cRUt2Sx7LGYOxznGtRdbNI7I+i+S9OrLi7f18b3Ua1PYOqWdg1F
PjAGhBHyMKn8WmdkOknO8rKymbr0fwQfOasqw92cJuy58AMgSqlRxCZAmCZAhpWefrskBqMQV/oh
bUMf8xzaEDOLGGG2DdaArI79bTJ41qFOa3ZGkXPTQVrRgTEaj0VJBeCPkJbI1xjkeCEa6w2LEiIv
67uruTrzHIqTAyQDzye6BqcoKefNq14BnO0c4paQxOADJzyS4LqqxlxX6vU5asOD7Ys/30rIWjU2
bQzDYyK/01LHTCPhLM5ZDZle89UFIacEene2tpW+Nht6Dk+gwyfo8kc4cFHT9gsCHPrd5mK7LQki
/hNAhW1YyW8Na1imgI2VXFDxRDSZjMd9YAnEgfnGY8ALIZ9aCMMLkgsk1ihic7feNylVL0K1k1vG
J6sYr103/JT+eOnQ8wJTP5g9N8y8W6xmoo5Vv5LbCO7f3LrMj1OnZfc97drmxxmyJxWP7CJccjp0
ptYL0+zAPuQTUkrXjadXAeqaNXpH0GxDbJUv8FIyacUA3v15E2ltK5dHB2Y8IpSonEe2MZYXXJM5
tJ/VGIfsRDEGVMzdCbIQEayacT2Y0dKwSkJYuvEfNONjFBYJ05RfJQuxddO2RyGiDrrsHpURUJTU
+SscceRTYf1O3OiLjKHppMmRSdiNuK2lZbRQVZKDo5dfZgl0JarWhc2b2+uVxSZzwGdpyvToI3Rr
Rnsle8R6WnGph2+gzhhhyAkNtZM254mTQbwI8uqRCEbNaTr1+6yBwGKkpEowRfP3diysRdIgvAum
dnySUYkTto66ZaOzwHOQpzQCHKbfngY1bm1sUHWRfHc2liC21pe8z8mTUzD+DO2mWtY7gWbqOBEy
Ht/0p589oo3iv7GRU+ptQBWAkz1wDQD8to81v4fKMoNLFDScNgy2ad4eQ4dKObYWMQhHaau3oML0
OypWDDYZPcOkY2GNKMw07UGi5RaWMWWlwZ+DcSPkLcV92ojZ/yrWXjJsqM1Igi43g0DJFMWnwFHD
UrYFQLyScUeHLavj0FB59VX1+cBMiUyIoXvRfXCSRUAFSaeTDeTGxu+NBJxA2i+lJ/0JmZcLwqhY
rGYkpIYk2nSEtbr8i7qGtmC7JnQg/Slgyz6ORHKpiE89ZlPg2xxQRaEABsXGk5WSYEln94JJHjeY
i9/cUnlzyh15IeGn2zW+eRotZNbBBPLIdUEDV327a0KM2729sgWESIK9PPQTEY4TkZbsPqE22i65
f5JTEyoay4oAJUvAec5vUyOOjM0RUJSx6cgE6TjMRQ7EpMhfqhCXV+s3H3IeyxcxOemD/Ak5JwGv
W7swJsnITxDUGFr/XjLmSyz7HKvgpW7772F0fhm6bLuac1HI6K1LOJq9DHx77mcd9tM+e0RNoa+z
3vVWWtqIf/Vg8wx23WuW6nfSSHsm0Eh5TdSMqdugrED3+J+0M9uNHMmy7a8U6jmJS+NobNy+D06f
Jbkk16wXIhSK4DzP/Pq7mA00FF4OOVD1lsjIDHOSRqPZOXuvbU6BWBPaTZ5GZL/olt0tgiES9xYu
KhNb7hWtGoKM7blGC6fSgeHnFfFdgNQF6XaxreYiQYX6MHHEXTfm9z2fMkNHJzzhtWd5DdcO5I02
8hClY6cqmneHlYhzBLrPbvx0fFSYWTMkaDNJN+wjqkfEc5gB3aBgjhhcWi0bHtVvYbFIt0ZkbLKg
s6HY1zFoOscg4CxBp6QbeE/ClipjQZyBPlc/kSJorQb5kyVc43OFXggk8xXJqXSeHSJ1s2EWBqag
vrIdR7lNgLTeyKb1RFs26KdndC6sjCQz9daRHZ9HJJBAFGHdpTb9ChFi1sUl21B/dZS1A7Iix37m
sSYsirH8lYngUFjxm4gm9FS6hzyLsKZMkoeXxhT9qmsNwzBxWTp8xWlFVNldX3qbrvT3nseCBk5y
YdQsI7ZWUgHRsxWT/i7D6Z011HIC6JLOsE8cNCRTXF0ZXnucBlxRtkPPOs/szzSFgGJYmyFL70zz
0UD7xdlwMxDqEAtl6aP0mMimEUFDK5/zgxqU/mrwua0NkE0D3kuMp3LEnKBP5lbVo6VhJMZWUamO
eJCL/AC/C6UFTHugRVP2aBngh95+LlOkkQ02uD7E+AZcozHil3qyftZ2uFFU9q2jQRF/1Ktol1uf
IjLXoddudA/LibQkEI744ITjEW3FbRC1t+Qc8kwqRASgFMgf4fNSm+I6KiiLQeh5MtNxWejitsTN
Y/rxRqWREkmScCr1Dc83SWTOU4LEKsM+lgqx7JlWUREtwx49W+Hcq7HCHKbjaLbkab3jwNqZc6VD
DpArclhIIVCOkbSN3rWdluIdWyTcACmsaLUwd73g0NT9XQOPCTKq1mUZrnOg3ZMZ0dGN3QzNotfJ
G27nriT/qO8oiNpQgCBgVvugYn7Y1LVG1s/erynkRTovF0U2T4muC3ZAmJ3kxzC2JEP2PodwQ3uu
BoTdatk8WQVZ7719ZdXGRxRhhwMzM8lpZ1TBXQVxMkMNC4SY7iCxDRGxJLEFszA319rYgrIvf0ey
2BaWRbgOO5xGfTXEsaBIUc0yQRTejXSekYwsLI1n6BNN2KdXhDGvqVy73aTdJFF7F2WEHGoWqeQ8
R47faCuRtmgeq401N+Itf96Lkzke19l7OZdu5s2ircygbQ/biNS2uq1jYk/9G434PL3ObzQ8PD6r
oCLVm4b5F/jhypTTlkRiAe8e16b/UQDtHxPrSgU/rMTWcoB9UVrJy6DqoAy61UhlExoUB2VIwr7y
VhTOwcqCZQyXmtA9bZs7JQYxeUydMHHNiCaBWZFMJaZ6AIkRQBdSX4Zgdpt5/kfYFj/MNgL6C9yW
3cFBQkjwRyRFSmauSe8e6VnjbAMeBfYa3lyxDiFvGCVVb8LcBh87JjUCaaCbzNFXSr996DiQgm86
COrIjf/YgeVEfLODZXoHYPq5QyRWJHJX0kTt2S66nvpitGS3mukyAqUUVHJbEUoyVUXBStnc0haF
92L+9r0ayysqOnRMVoC7YCCO3Mw4DA+jG2OGxyQJasfzP60ek2ZiJIiVcCDEQXZsLKKBTfMA95SU
i/BHW3BMbprXLvORavJfk51FERFILrXZepVhlAZiMJbuMEXA4lC0Z8nNkND+s+0Wvb81/06seWZB
xG9Kd5PkZympFsSrQSMeqJOAMpCM1CE1pdZC4eV4KIdN9UGPkHNTIaFLTPIDtD2nXPdJ8wzCG2Ew
KV5W0RBC3mm3ra6oO2NmJyYloXktrwqauZcsCiFClP1g7DVTRf2nI0ATtXfL6Raup3pXIykYTbqq
VG9smsXk8pBPvkWQtoqpWLqEFw8optVjpuW/UaIB50RZ3pMeuTR0vGjBoP2MqK9xyvCvIp9AKPLa
XBn/LWknq1DXkfQOzdhckR50Y0zNp+fNpvnyLUo/gl6jkfqWz+9MQfurRYBIc6jN1dVMVcpFjxA6
ubaB6DW4zI14FU/mL0vTXK8xyWikf2GhMJxhJoOh3yowSHpnurL6yJ2sz8pEZB7SfwApYTskLZDH
5qt/h9gQS9QdREw+jRre0Kw3Wb4ItlANcUU1Z3KVQd86HiJY0+TU6hO5kN5MKHMhhpHPo6nwQQDD
QJhhF/WilVcd+JKwrufHie4wVe57+kFA2lBw6b71rNObSWEt5lqyR33B8uMUd9Zc9EgnytSVOWfg
Nce6QXTWzNXwT3PsXn1+IxFJaznxqUFnqZpwDPQYo7rw7vWh3ZpkaKn577y2tk5EK1yzX9OxeYWk
6qYS7oGi4NPsRuWoq8Exp25pe88hKWDY9OWk3w3Ur1nGKW5whIpJPq7Tu8zBvEFsadSUywDdjFVN
zzkAc1XYn0NRLXTHOxB1qFB0mDSoWZgvEBO5HiIcDqKWoFb9aEtjPyhPxYTtiNtGTUxU7zTzUFJp
aytL3E7Dg2HVazN59q0IohTrZWPHG5tkRIsSRegXSy2h82ZVWyGHbBUlGMUcMgGyrhvdLoEBrmrq
dZTG+8SLftIcJpu4fMAljaoGlRiywbodgRZ261qWrxmNWGnTKi1m66+c1k7V7cLgN70dkHrmbTJ1
60Qf5TyZXcvL1k305olDhvwlsmDlhUDXAfykzbhSu6PCJ6IvUvYrA4nfUAd88z3l41omHlk300c9
zeB30d1beE8bFWk9VaUDMPMc1THbE6mn0MJ1cY2Q5CBm0urIMXVJi/6HaquPSjNjf0BVCIPnU4/p
jzyZNmEGrgjngZPjruIQxrluAxB4BSuM/xVddxmhXYDEi/GbZD00I4vE+a2hcKcS8FGNOIJDuTSi
jiNeeavXUFAqjwgelN9GscZoSOO/VF7Urupdw55Zj41HSaKW1xpFIwAhn6pHOpBZkmBlAdOnaD4o
SCtpxrpZgolUcmw3Tf9N2PqN4reHKYsfJDHYc/gWFGCzvO39/LdfBrRm0g6lmMfRqLJ0sZosTmAU
8jn+E66z4qhhL0NPOIuOMIhGNmsOfRTDyQlVzVsLdpldT7R9omrX8gmyVCBnkhIXYp+yvJ368tlP
UBskg/wda4bYmGYTPiE6IZq59YYdMCl/65cecTZKH6LDrrwbA6gL+vv2SAQtjRyY3W4p2J81JQAx
YdI5SW328RydoisZ9asxV6yrsWxugsHrYIkRjkUF5lPOL0grsE3UNGddKmT6CjMbYS8wqq5Dyk83
fOlqt5berZaNAYxkJEV9ivOQBmdPu72Ktx67A1cNDfhyKgpaZDKtgl7AQqE1dk+2k43LSkX3ZppW
d63VyPKlij4vatCht/OhpDIgQtFT07dGmqMMrMSwwQiEQtRw/Bu9xvlesUNfNq2NI5EcPtDX6a/I
joh8GuJ7QRlnCYfcd6PRflbg4LVo6Z7UITPoTjkzIK179QIhruXsqSbmqt0YPF43DyZrVeuoC9Ap
NCiLZL2zkvZ9KHucY5qJWURE+DulXXS7acrbtSzq+mbsux9tB4xAQxDzoqRTAaYT4alDOGsSIiW3
W0VnHQ76Tan0yq3uG9kafz/NF4/YrmLMgKOUA6VtyhuL1uasZLYzX00JHICM2nBV1+VzpCiIEVJk
YTUHn1dO4CTMJ/KTw06xbY0UMpmv2tBxa8BahkoNxUTxqYzWtoNYBBwnN/y1rCiG17GdH4YCM0bS
k00SNEaw1QvxGAnsQCaO8GUQjTjZkFMQdS3WVLTXSDCfI4EfKe1sKOOyfjDMuKey11pINtueLylq
iKq2kEwJ33ngc6EvzTAel34oGzAlBViHmKJ5Zch+H6QmypUWz00c8NLpM4YiIaRu/srrlFxp/fRG
b4B9Zzfh+CydgRFTOMW0so3Y9jl67228mo8ZaHYdPAxdLPJfmDB2YqJw9QYq+8FqQjRvC+XKa+ur
IBDRk24jLxdGgZIXvWArEVVYlmbvJX2FMSDLPlHYy5RaLQ++qCnzC1TxgfVLhAl7dGUdtmq4DscU
SzCcb4SqFU4Kw6clWQeI4fq3Sq2O5vSJNHOVS4KqcSPRQsJ4j1C4nNR9Rxp83OENLxxChbPo0a/D
fTRSQGeTqDbDPiokQqHhRkhOoFYapyDOVNcwdG5hibKQr2VL6iqZ44rlPHeOt3EAvRT4qlKojQlg
Vy9JDkZYonNpUcsER92QrunQY+pDvHwm5x6TTxpBcJveqt8cS38vpP6rb7ursBgf44zVDZ0alIxo
R/pfscx8a60hjIYBne1C+mCSBm/SsWfTpwFveae5Q2gkKxNz7GKECecp1s+OQHYUaqTqsWRXcBvb
lpZklys/aLPLpQYcRdP9GzqmT6ZHXbLWf4iM2WAb1cquBvgO8lczAXtupuQFeYRb+NHMDHybamIf
KXSzuEeHxMnvnKafPWds4LuEtMHaeokCBCOdjXwJv+lCVan1YWG5p3zwFvT6xok+0tBfN2y0rNF6
8JX8AT7dkqr2h8nXsjAhnmldtE/MQNtx+GUPF05wRod80VfJDwWXZJWTwEk+3G3awv+ggpo1IJyV
VDm0gfHR+3TN6+4BjisKRLCLAY4+q/o59sabRLRE790dWtQYU+RdJwQf8QHcBYhact3mJJStxgwA
XwEwbAjXbeGtfWt6iMtuO6GixNvGadA+xuMcCz5QG8vKihosLQ2vA1dFiCJxFXIG63MwGMEsTYDV
2DcQYfc8RdGWyFA0ZQj1C/kiqcKTI4i/Qwe0WgWxfoijVxw+E00r1WDC9Q7WiTZPrmoacGvB/puX
woCtiLG2ORgtHikrsBz6saH/iMSMTU2FKjetMwVKSclBAnINH5iwp2bXec6tY/fDY6dnZED2pfVg
kyd1Y9JQuakk6Aljzronr1C5aqqx2WJsGd6kTwJiYyQNqV5IGUHagqNL4ZIGfkGqtzO+17re3DgR
2LRJorxojIauUKGTKa+2KceViU3wYKIj1JxmmzRjsCn6lAJGG4Do5rQ8bdOWb1fX6811UBa/nAoK
qILgcKORQUIRe8qBiZkp0c7s4iecEZZmHGzP/wXk/ug7h7zmFNF24lVrAJqglcNSZiqCFSpQr5SQ
kl/pcyhRKS9hv82tmCuwrU/quA4Qu7y7U3Ij306DbgHNJpkNYc2bUufZWlT9fTA6+lXkaem+VGyW
nCKlQAzAviL7wpbxgz8KczVl066JwmVLvRSTKO/wCLzWL9ONoJvtefZTmgtmISW9CFwLYQ+yVD/I
EbnuHPluaSOn64bkrCCaVm1mP+cCoc+UXlVDtNGT+jqnYVgHEu9OeIXNY2dy3CtAQcJ3vbLraEWg
FF8Oc9kSjJNRWmKdWFkxnwGFB8rQq74rN5khwKS2j0IJ3lPy0dgZss/LjfaYaMkxmcSjwOVS5/JQ
98Q90uu2MkQotncnBaH39BIadt1hR+BMnFFEsNl0xTiHWdA3sWpv7d787VjxAzE3S5UmZMkeDdT3
KinJQCdgBC3Ia+nJTa5OxJAp95y1qfJJvtS5xTvg94BuCvqVhmN1cEOypaAJ6It+k8b82NBkQ+pj
PaDBr5trviDvY0F8WuckWyLijw7uWRcNvkmvyTgo5rT1q+4zbvgdeG7SUnuqYhhXBGR+KDNRK6dJ
13T9rTJk8Pfg+ljOqpmDq9knrmuT0B8iFWh5slcy2H7b21DyVevoRqgh00jBwZiP4sPo+gzv8q+G
mB2rRMfWwwp891GK+cjROVruB9Pe9mrxSodna9jBmzEhiQyodjaNR0pl+pwbHOeIXFizxrHamREN
zeaa/cpDPWR3hTebE8VPJ8Jq5MAxbf1sVRvjh0q33prTMFJTrjUWbkL9HrBDrSaFXCW/ZU0jdIIl
VTHROMbyKkmaJQCUpywQ3kz/Puq8xi591089LbZO3z2BaiZXGUY8hjC21mW11vO+R3c1Hufw5AFJ
2JauDFldKhsR9c2IyHQog4QNuDkbhVb0P9oFtPIN+Ty7uEmf/Aks6ZjEcHfSX4j0b0jI2jbIh4nQ
AOhG0VNXFIHwWrwMAKnd1I5uq3zG4tJ8NfnBhQGNva2JYal0iE+WwIE04IfpcVwo9bj0DCIKZPjS
eOnHUHIj7QztPF2NfsB0MUpthYModnPT3DiQAxdD2vLiJ/tQKDcJMPfciPGFB2uK6ZsC3oKC+FAi
Q1t1KYcXD2wuMMuxaNaELUjQFILXPx5fNWRG3bTqsk0SPtNImw8pw6Et31uT0w+ESlDADd05Yekb
wvvWvooQHAGf5vFOq68WxOmAqohsxvecsK1MyXcVZ2aR7J0WMIJcRrb4jFj9rD6+1Tv9NhNXRXsc
uhGumpqsrcA+zDEZWoss0S7xRs+HyI3aq/tWle/F+Jn5iBSJDYpgCjvdSgmmT9XchA3uhSpZhdX9
ZOUV1Aris1EBmjWCDsmO1R05GUXF7URLrcJ5QFnXGMhKEtqb1zwOEedJ82FMlB0nD/pt+Azx9T5o
3s8INb3a0ZmvvBCKoritOR12LSpqc4/icc4CoUqlvQE7VPI52WJBKOCGgDZQ+DhNBDIrqIQhNIt8
E1IIriBgDxMq84dcNd/wxy4M6W01bMlekFNW7zcaCl8mGw5kyrw6qRzJQ6L7bix3LAdJgbSF/JRY
D35gAbdrSFFzpEqeXRUomn0CdpLA/FEjVRKqunQGhGH8pBJX4o1tIsU6doTlxJQgS+A8Y47UHXlu
KoKlAyKnCWazGWNN9iZoCyArw74cy11l+9sgDjaWQcOLvSGIz5oyCFXchTAhYG1zml2Jpe4IxIts
5ILDtFKJC1iomfkYsdD4ZGME5q3dektf/E77chEw/2JayR5EAF4h8yh7eRT+T5X8Z8c7ytli4JGU
hguI9Rm5WL/rQFy2nKQgSqcV29txG/c/VbTxBcWtAGhJRjDJuC9JympUG26zk/2MoYSrnNtQvW0U
TbnR+ODnsr+vulljJbf89Trx2NEbENNHbbxOebJedl3S2QsGgfmC5huJJGVD6CwCB2yt4pnAZf6p
WnXGY8zNzKJj7d2j22hrzKu8oaN2g6b0XYHKwkedUMFqXQUAmwBaWc0zbsxFAIJSwyGqvNkmGvE3
PWv3gf5C6cvr39EmXfUF0/9NV/FWaumDRoUoxkUKLXU/VRUqj4NVsdMgK5j1IFuZzi8aOrcG8SWh
spt7aAXRhiZcKY5CIL0afKcdcpoBXUveYOs0flodiShvNutP789HcxRuHNAUwKYqvQdIIekwH3vR
jMbVR5k8dwj8BNYERdxQu3tqO532xUc73CHPVSN25yDjJjN47lsNfzBcGI1+/o9R9d0Wthf1j3QZ
kJRGr5IG8Su8kGWI2oiEz53Cp02kCm2BjYf2xgbXqrLYEDavApSrrGv4WDMcwAD9MiFbDsWdJwBb
+8NKCW9raBgdFkos7Z1p3Jh4xXL/YGhM2epFcqBi3pdVeo3vFw8uu9l1x2FrkansH1COBKV5HxYe
YSLVdTQCzBNs7MxtPrxGyk2ZBa9Ofq2MJNBlu8SaiPfjEqgL9DhZMrJTSuOh44VUx/5aTrNy+UDZ
ADvmY660nEEf/Oy6TV8K7H70MdfYmojviZdN8j6Yh7AzVyE5Epkqqdn2kIqmdZ+lS3vYipZSkHVV
Aj2As+JwSqP+vQul8uhQDqMmRpx06NbxXZ4q7wbVucYOfndKg4ctvWV1eJkSZDJsdOyYGiINmDZF
kTjQb27YvVIv7dDeeBXQBdTHAydq2c7OEefZGAh9xxhLYM2Hj6mpAugqWn0fOh4fa3OhdLce1EHJ
F23CWau1d4Nyp4Q/0Ygs8zlnaSCa7Er0QCUs/1eWKjuPtpDt93jy3us2OSp5fLB6/TCldLaTl1LX
X8q6uIlx9YTNqxWg77SjnU2M5YBhtNCoo4HpTOQd8E84BsVr3nUrVduoSG4mjmszZ8iG0mZpyacg
66uAXCKRpVuEC9g1in+4fBDJFAhRQHcIoUM0TQBlHex1ab/6OoxrayXqHyMH0ImKkebJVTMpm54e
VcLfPXFG+5vIpOLkyiiNtpSROuribF6qHBrkVVm+qfVBQync0pilLiyHD1/lVs8WuaJdZ4gpVOSV
PO2cuznWoHQRlqgKLHvdeESPt/TU5M3vEXKkQOtTdO9Ne0sdDfbDY6U89HXD+f5BncV9llPT4MnQ
LIfGohH5M8Ekq0gF4PAeW586M7Np02uZPhXwoVFG4TmX9LLB+fkK0ppkCR0BiuRLq8EkgFwJe1NH
rsjbSbnhqsiQEQVIs7x10e9t1gVYiS4x6HEhcXfHrLoBRU/+hoTE0WF8B6w0s3hi4Tw6qr9LDP7/
IthTlXUn/0rrXsivWXXk17f0/+oQPg+PbUz728AsFk65Sg3trh92tbOf0mtNYxAyVMFYpA2Bezhd
KCerNkIrVt4RA/DYEpXD4TXu73FZMnlhe8XTSsveVX5gMSJJ9redSrOCEIUae2nf2Fdl1rwOaO28
4t3G0DmEN60KahCVNTJPK+1/kt/EJhx3uPxtKvuut5h+76N4J2gSkui+mj3OdrFRgDcaEbGo2YBv
VyVvb1MZhTuIQ15SCp4FU4TH8gZsVedRWMV1PuFin+4kEDIveKInu2pBkY68eZlZHlVON14Gex8p
nF8SvJOxfsTjdRdgC4ZFKqJffdS8jrgpFz5iVccjLjai0464QNDO88hFf1UUkP0qcCnwTOaPtEUo
heRpEk+eV94RjgkSZd7oYU8gqsq8FlTl2vjV5DPKVnmtE4+LNyGYwGH+nmV2utxncDxE/QBAGuTS
oyzCDWUVT94mUKkDZ6965DLgzjPmokpv3DjknJRITCsTlUYbXlUyuaKikLA22wExNzEM3uEhEh8E
dhb+k8nxLafO1ofjodZeEvD35ahtFP3Qctro0eXTeJ5Vulsl+giHOyyo6yz4ScEHrlZ/nWIIoAkG
Koa6rzYtZZhQ4LfW+shGDZLhdJtqb4SmE4XAIYQoESItCvbrMPOMSkPbhOQlPcAq3mYBcA3Ezp2Q
S8XnGxceSR/CEo3pSIZMzVmFcl1Ur069VvnEU7LxTHUWLmJ7yHDylCPp5kBcs4TUnWypOxxLMrRQ
fJBL6T3w8VkntocGeA33bD0Y8aaG0sNR3m+jG9rOmxgvjxX8UMSLJeVqrD6G/kcBq7StHi1s1Inn
rLTCQPlMG5z6Od5ry6T+90Lg3XoKb3yt21Lv3SbZkdwh7kZ5H5i4OsRrxosyYNUfMVdxOt2H5S6k
VWcYu4xpMhDBGnQtaUX9dWORYVu+ePozRpzPvraf+9x+Qn5AMxu5ZUKTmCi9gOqTWj0kFkzsNFph
XSt587C1chruB3hDKgob7+gUt2FS3HWQeytYF63KqXYK4jto6JQACJ7ubNC2aAW0apXNOw14bQ52
UH0D+ATpRPNpqccCAUtpI6JCz6ZBOVFzMntJM4u454YQuPiwsE3krRrsua0HE5O8Zd5Gc0paad9q
xXCgDMgZMYQhwCIIPuEhqvoXqr8YO1Bd9s+I2FZGdayap7+k6aRGPkMcOOfQpZg+hg7/v9G/9L66
+gurrC8bAojcpN1xjpz044RK/a/GcKJesM8nWO+eUxdWAdX9yx7xuRNWlbtj96bpr6F1/Oc//s//
+78/h//yfyENS0Y/z/5BstddTphr/d//NP/5j+J//u3u87//KTVNF0KTmmUZmm06ltT4858/jjS3
+I/FX2XaxU1RlsRfN9CUi3St6dU8ub8fRZwdxnGkYQjDFKYm/hwmVWFPdBgGXFNzyRjfIwNaIqN3
gzW1hmqnrUFAre3lhVHluYv7MurJxaVl1jtRbdNRuvXuwe+B4lpnD91dxKhQ1mB07QWeDBfB8M5z
Lww+/+Wnd1bXdOlwWzVVdew/L7lTqtCfm9euuWhX0PEWGKA2REhcB9tgbx2+H+3c/dV11bboqvMU
df3PwfIqGIEY0K6FGECZ5lcaHTGOLr4fRFhnLsmwBXNF6qQKnz5FaVjKRIOicOsVWsPVwCNM76Ml
qttjuZxchPnI3bbD2/fDXhr15CmqlVWyn+TQXiF1SxuSZLyF3lBJ+vX9OOfu4derO72HnR+2Zobk
i+5j6N9LgekhvzAr5od+Oim+jmH8+ZwyPGEx3Y8cccWwtT1SsQ22I7/7CT6Wv/3+esS5Gfh1sPmC
v7zbozBaCNgMllwPS2VRb6w7Y9GtjLW6CJfmpVf8/Ghwag3UBpZlnsz3yda6Br84oeM3tDm9jbHy
V+Rh4Dde0Q/ZXHq5zz4tKRwTLIs0Ve3k4kxdaA4+hHyWfOy8uGMlFjfW5Gwu3MT5ifzLE/syzjw7
v9zEYOydrkFX4I57aKyveAiX5Fwy1+NltgH4vowuTJHzj+3LiCc30q5HBdEj3496VT7b62kLAmlT
X1M9WYYXRzv7cn0ZbF5Cv1yeig1ECUDwuKN38P09TC+tAjtyaSV2LtzF+c+/DJNYAxKsIkhcGNoA
Nl0Kfo+g3F0KdjtzhbQYZ6VrbaMtFqlNcOEZXhhcV/8cvHco2kwT8nT4J/G2yPUlIQ9yC+0tu0/y
QgPpLeGuVkg7q0T/+M8mkH7y6YOR0dXBwERFic1xYYPN0A3fgyX5NcAwl/n68kMV8xV9M2n1kyWz
j8O4ZWcFZ2bn7bM1wMHF5La7ahNduLV/v2bfjXSyaNqKqGRuM38A1Tx6CNYXqAZX5treBmt7Vf6k
XnBIXXbdLlYFd57Dmdtskk29//42n1sOTF03HFW3LNU0TpaDeLTxK2WwomqqKmZdrxVB9A2Gln9j
GFO1bFXTTT7uJ8M4stOJEG6A0EMuslMOThhcu6G+sHSfvRqTMweaDc0BBfvnjK2DgCYhPm63oVCh
PMZoTInCXnx/LedWNtOyWTyFCp7xdAUtdElfMMRBbmdvuNcxwxy/H2BeqE7nxtcBTpbOyFK9ns4q
s7B9NeRzQ2tkpCUQ5S+Gb194MOLS1cw/5ssKY6tmUsWqz17vgXo1ZIxpmSxzF/IXbBlXuTeuk/dL
s//stvbrFZ6snrkIFAoqferC+Q8eh8dwj/H1arzV7/U9mUxbVEJP+dX3d/Xs9+HroCdr6YTVVe0i
Uv3gKOxayhlrDPiucKeb7J1k5guz5Oym78twp6tnmkz4b00HnWCyLJ/BW5rb8J76+hpWkLztl9Y6
vR2esJdd+mbMi9Q30+d04Qw51VlGQQSuvJGbdIvobkli3YZmnatc/A5eepSnS2ZqxO2EtQWu1P3o
QmDbxvc51KwrJDcLxI/Ngfi6D1DUFx7muWnLemUZphSzdudk2joi8QFZIMEIrsdph7ElcOM9aSM3
xXMl+Oqbbrz2VhcGPXdnbcFSiXpMR5F3Mmg6pcgPFBpS7Z7q5xpA7jJ1rU9zo68Q9F96M899jGyd
S7MkVFkpT+ZrFVg5pXHKkHyMNsgQt6TErYm/dv+dI5emoaqybU1wecbJsuk0uU65K6AmyNlEPpe8
/ZhQXW/R3JOoeGGNPvPk/hhsvslfFpy8a4UNq4wnZxvKcURhdJ9Xya8Lj+rsKJpqsa/m68bh+c9R
BsQr41RBCYJKUl13O+WFvhTkBCxgfNLFSiXfcCHu/o1RdWakZqiYX6R1MqoWTlPYhiCfaHD2HF7b
o9iGGyAgOqBZlhoceNsuW18Y9cy01PmkGlLVLAb+lxNzV+d+mA10aYPYOZhztSlIgprsLLt/rjX4
4aZn1EfNzsfXqVetPRHFFokI9O2VVlQXXs35Gk+WH7xnqsV2wtHQ3J9MptzzMH1G0C9Rc0AITu7H
unvz2vb5+6u+NMzJNGqdySJAHDHtJH8glaeNgtAEdu9/NsrJNk2dlM6farzjqU9yYXwbBGj+cfN8
P8qZyao7upCI1Hj5jL+3pV9eicZrnRwb+ezGGCHfrBG8XhhBzD/09KlQUdGQODqGJCfjz/ehrhNV
CzRKEN6NujE2+rrddFt5jVutWVlrdQtg9ftrOvd8HFtXdUFphd3Y/OdfrknWnSjbBD6QU2ewpzok
BNaDitzt+2HOnMN0x3ZYk22dLZl1MtsGfkGptDQSyAIn0VkAoxy7jR1e2DycfUJfhjmZbfT1vFKd
rwbu5YMOYkuNxuX3V/L35vRfHtGXMU4eUYYIupA+ArZ6BUJ/Z2ygdohluErdHampxJWuJ/dg7zEO
bO4vfQLOXJ+hqqpJXUCq0rZOvjWjQWx2HkXszxFxFnWxMZrqwknj7BAOn07+fsNgX/nnhDAd34Ir
QjlqMI11qOTbcmwvrYRnJh1vjw7Y1GayS/XkMlRFelE8M+1JTaQDMa4MdzZALoFRLSl+GevkkC+L
jXlh3dfOfKq/jnv6Ahci6A1zZHoMuCI3AlLTdfsjW0IecgdXLngBHoYVrhm4cUvU+pd3m/PO42Tu
/PEDTl4Dr8XoqIzc3KjHlEJUnLMtgHAAH0FD116YqRfu8t8b7S+vduS1Valr1Mcc8aubflo0QpP4
wgt3bl9JC0F3ODMK23D+XtC+DIJOHiBYB/m3Xkkq0BxK+PItlFW1gpC9sH/Ey22H8PXfOEH+Mew8
i78M23ujjzyfdbLTPx2PliUpZCL9+P5VF/Pj+JfHhb/E0CyuTJMnj6uP8zhI/Lh06SjtnBdcjswT
oljuik194UbOR6mToSj18SFmF8RLcXryBmuXMDFphISqvinLfNWq4xX1AATyKrbtqQ1QzJjKw/dX
eGZZNgWdESEdx9Gx4fx5G/1G0WIli7iNWsM2Up+J5wbKPimSW0VWl57ambWFfZ4KMIFPjpCne44W
klnU9OBgO+vDyV/whn9/Oec+n38McLr+N6FfVYQvunq8Hl1cdkdanTw1SLV4BidKM+2FbfK8VJ0+
t6+XdHIH8S8WatBhcC3h2y+M2thamfNDJsYrKKodNFoC5PrGAAlP+M33V3vm/f7jYk/egYxGRlhm
XGwywTi5a+qPaXr9z4Y4/RgEitlof/N70WE0BfzxzIH6mF94bmeWRa7EYBVx+OJop9+DRHp91czD
aDVoX5R8DzHt/xDV0pheuKLzU/B/hzr9BEx2gh0l5nkZ8METUKtqEr5/f9POlRRoEwjN0tjEwUs4
uWvFmBvjAN/f7V57Pm21Wx7HXzgxLUAki+CI3WRTkB+EEufCZu7sxX0ZeH7dv6yKApB9rydp4SpB
8ERqCNb5+MJ8PzvpvgwxP8ovQxgG5AZpMAQuE9QCtMZTm3z4bPX9PTy7MH0ZRv45jFokuW8H3MLY
exnzTdQJSMwV2tTP78e5dDknO5GhgR1clTPoL33k5V00/bFBYf39IOfq1V8nhDnvS77ctC76/6Rd
147kOLL9oRUgUf41ZTKzMst3uX4Rqp289/r6PexZTClZhLjTA+xd4KIXFUkyGAxFnDhnCcC0Rjet
m36CuuBHUeZ3dat5s7xcNS1my+p+X2rBdRo+bZsWeITOvGAtZvoaqYBlAt6xcjLuVHCGCLxOsIc6
E3QNZZiXRcdZjeCeGN4kFNJSs3L/3UKYONsGZQ8+EhxUNcVXvTW+9wr4j7ZtiBZCN3N1TGD3bTGK
Chuq8TR1YGf80tuC68P3awQFVB0sNPGYZUzmFCijBRMmWjIyedOnzu1AFF5Hb3+ylg9DzFoAKpmS
zIahRoYSTE0otQ3A1R0xH7cNcWO39mGIbupq07oSDOC9BEN9puzHZQC8SwfSJDrok+2YmKvaNsc/
ow9zTIjLkgyk5yEALsVwFQMmrAInkh//nQ0mxg2WHmogtEPwKZ7H+AycZCg6Hl6VGyHhYx1MgFOA
vKwmug510QBNLH/gi8izrdIroc3agvEVw2MHGfSyeMog22pgoDB/2F6myBeZ2AfxvirOQJgL3LAO
6YIXy3oOUshhxM0f7aeFF97SwGnGptF2UJp6pcNQW/wglHcGRL+LJgqyNMx8ysS0Dyv031eOuBSY
MgCZMEVvjB5Im5D4kbfeB/ZmH7rlt+2948fVD2PMPYbQmS0VKr1egNxi3ASSf//OAHN/i5kEIBHH
aiwJFG+UF6KOXrZN8G/uxxqYmzvEGBM0J5joCaZHIVdcAKsnNaAGsMGslnbX2+b47vZhjrm5k4yR
CUuCOVP5qYfJwQbuN0t+lGDN3zZE/XbLEZjrq06JCb1OnM0gk8lJYtB1l+HktC34PAGCAY5SUcGW
iPESmwg8nd7aLdPMrUa6XAwo01eA+u7N+mBJzzEkPnsQwKj7JWr87YWKDpC5wOCExrD6gIWm6CLN
mKWelGNhvy3ljVYWgusl2FSbSWHmRQ8aw0IigVlg4AhAxhtKoMVT1OAmIKCgirtb0wQ/Z7Y8bC/y
d7fm054CVGfKaCERWWNWqaZjqf+uIGsYx9015wUAA4j9QaAO9QYAVcBxhrY7YJc//wTzA8NA9RHT
ALCd/SiPy8jSIkAonMkP9gVqfARVP3/2Me2B+aqdLEC5cc9zZY65IZDwVSUzxnmCugIzBIovp6q0
k+sUuiTm41IYgmSE+5au7DEXpUb9D5yfWN4yRq6av5rIRHMQ3AkOUOaUUXTFQLYDtJaif0JHJnIS
AEeBVoPcqZ4UBndtnrxN1gx1yBzzMVkH1awCnCFLexij7NDZkT9l7V7p9TP8ysOsIHQXAfGSUq/S
IQ9kYYo1qtVz18UPUlQ8L4GCkcp6ryrym5SSg1GRB7xpewWcWpjShi5lj0lKUGhe6RBwaIb8pgEt
HuREqb7q0DmSIj/EWXozptnX2cgetYEyxMUgkChOdl6+pyOIMRJyHwT5dQaVKXNQ/SWLD0P9K9NB
AWuD/hp0WHejPt9bJsiZAe9ecki8KdF9F9WgzZgw2wVArhaOJwP6DotmnkyMkZNuAe9rdyPJ1glD
y75eGQ+9NHwZML+LySwvwlBLHFClEFR8a2VftPWVOY7nEMNmO7MOnAzqQ5oEDm9D9sGV4ihKB9Ec
fP8p0yHtjb0FKuQixYhdvXiNFEFkZ3Z1dQB7l1YdSamDMiNpHmph14dfiDEsE1gSpLmWzXx39Llc
QL4NR65hfpEAWByNYDeE6ld2aEvfiK/19H4xX2LzQCQQJtTv2z7HvUlAIqs4Zg2qLkzMIHoWj5aN
upaU6cWuC5ITKYovYYwxIUjwGQXZb9vj3qQPeyyIIKoxXwNdK8jTYgQ5h0woGD6STJTiCFbFIgb0
qVJspYQVzJ9ByBzzZsu3EbPngXFb/VHlZ7UiwmRTS4hirwxbw6yeNNs+xfBhDdqG2xvHdRS0YVE/
VtAPMNhevUSInILEBTHoVnrMb/o9HNeJVZTrpH3u20ciiLHcxHttkHmixwI87NAYQDC6B2XNsd6n
+/iM2RcXkw6+qF/DqyDrxKCIcBsdvU/ttSAC5x8kiWHtSvcbkOUCml2eFQ9SVVA0EGwmzwuJaZno
4yEPBkb18szGepmbQgIhSRhXN3Jr7S2lPi6lKnB2wstyAK2wLAU1f1VnW0S5VphDFGELp7a9tfXS
J1P3jOnxn6DKcCtZpXNzd10BzWt5RKavOlJLeVvj80KGq7p6NYzI1zs6vS15BFPRUbV0aPg3bpED
v1jrp0EHx8Q4P6uq8gXE0B6mAASPEi8Z1QBygy6TbACCxuTvSqoOxqwNSK/bhwocIqZ5kgnB3HMu
OBPeh8LaEJPHgxW7h4AFDKXy11GHIlgiaGp9DgrEJhpCHYrqGsUKXx56P2qAaU01GjA16BUgSTs/
D/j/5PxJEt6dz4u5tMUkKP1gTMmCtqPT+fGN4uqn8J68hXvaO5Pd7D5+FH1mffboS4N08atvuqhX
8TEelxkY5NRd1WMGZYbYgPuPYxCs6MSSacKjqSwcEZprVY9OJaY3eswyFHfjHqoDx/a1eFa88vGP
oF+XBpng2thlZGelBWmmq2zYhYd2LzkdUhpks8hGhHGBe2yr9THOXk4QA2nHIUdqcJUHGPa9FWwg
/b2XKfrlehgnRx6hz6BMon0y41fhLofhEDzOPp08qa4jwXckBwpJbNx8i5YT0Ha0GKdQMHGd6pS7
b3SyY/kw3mQY0fienuthR3ZgY3oTQdZ5+4ceoEI/A4BYtZnjCjojg1QDPpAls8G4JilKvwEBjfcH
u7g2wxxTtYRl2lYI38a1sY9P7XUm7+RHivsgh+BG2Czg3a21OebQwNGoprOGXjTp6tAdSxXtK6Wf
PKgXmYIgKDJF/311jSH1l7Z2nWeOJt01w08DpiwIZP/J/hmGgoYLsCxgDL+0MoUoEkcyBeGfFz8+
YLDAg1qyD24eJ3YtgbXPDwicEKgVvLLEMInMHFYJUJNsR7jCev5ma89JAYqK7kc2Cd5a7s6tzDCH
hPk3W2vgFQ5gzlDJuYPWtQ8Kd4EVroOvrDA710Ols5F7DNUH1Y+ylXeVrgjeW5EF5uUopaGLe3Cx
OGpJ3qmA6DwW/7iDfnkiTFgIbAL6QB1koNr8FUTyxL4j0osenssYaCrQ82x7m+hgmDQyBu9dAgVG
fGFgVKaAQve8r1NDYISTHV+uifmOSTO7L8OeEpz6xRfgVQhIFH0J8zLg79MX6tgQ7BAclfK51HNh
9Hc3a3Vbx1aGnJUJ9mbVviZfjQhwYWgpHTR0E3f99wHj7WBE3NvXowuRZwey1YJVC3zld069tj9N
aQKNKOj3QKkwlJtdHPt/cngGHasCmEpnYVRpFUlxpSKBDUHeZWqghLqXoK+wbUT5nCZjH23Uu1Hz
xl9hu9pzI7fgFcE+Dq/W3vZBRlS4kY+h91dMnI+vk1d448E+gLq72VvetnHq7OyLvLLNnmFQg6wF
Y9kQx46LxzBGqQwCayAUWogXgHDaBUvP07ZF0XLZYwsaDOSZIFF2Ej0DL0YVhxpoAUG6VZERo5Qa
OAwaIx++aBkm7MOhT58Cu03dYASjejBlGNTQqVRkk0Cj2YrQ3CuN/Bki0vZDr3W94HC419dGOQpZ
hKqbLC49BtRmDAp4wKj6YCWFvByYFwUbonLP4MMGEyJACt9b8oQnIjlCHyE+ZH53aLz4bOzqY+nO
B9GZc7BY1OE+DDLRooTM7BQ2eCySo+6nXvSIxuKSQP4K8xPVM5BtGEwiD6gfbS+U9xQClYhKC0Ck
nzHcVlBmgSUDbg/i2xxlPPCYhfH7VMiCWyuyQ/99FRdKE0xXvQE7S3Vdh48NAV2ceoqSb9vL4VQI
iL1eD/OQkEkJQRaRZU7ziouC5Lw7mE+9u3i5K4nnSnleoskqoLF0EgowmMtVgX1vhAoJgF+gSjr0
Xnds9+YNpFPgJP/P0DgvuK7N0X9fbSIUCIkxGEgy1eFnhXZPfy/YPd7NWhug/74ykEz4sh9COKF0
0K4iB0MK1yGkwHf52d6DTPOgHI0n4SeBaBMZ10jnsqmHFl9wxjXmts8gwvDIl9aH0LefY4ZVBAzk
Rdf1GhkPQZ5poNSBZ7kr1AgSz2Alza3oqZ+hMZaE0X0I3ZntbeXuKsUFouSiU8j+5a62alYX/YAM
OpiV21h6mav6moDyZtsK1zk+rLCvhopODumXCAyGgwZ4ce/0miBWcLo5uFyohFmgskX1iHX3wDZA
xFfgcg1+eJCvIGZyDg+Fn++XG+lrEwLm3tyQQ+agPffP16bLqgE2SBXXjB3TQd+vLC3wwDuR8V0P
ztBi3v773Oi7MsB2yIKgqgMD+nQ0V2sP0nfaL7I97TYN9wE+TOl1ng+iKR2eX6yNMnX2AeplfV4t
CPnoCHSGNwF4E+e2YO94/q4DZ4rBU0tWbMLEKNCRESOpZXSKMX1q1D+74SkByQkEWWXj5/Y2ikwx
8akY4TSYnkG9TJoedBDopuV4DC3pWGSDWzXpl21zPI/H869i4gJs5QCcXd6rPi7Ap9oHKGXa+2Y8
Q9R0++9zixX4HCVEs5FnfoIQT7WhTKGMi2tdQzDDA1VjsgOFFaCAmCxs9sbsdnvzKDDKC4dro8yq
KrVQ4gnk5HS+tjhqHuWwqPSddgd2fuKD7tFV37ZN8t5mHVwgAEmDHgG90st9zCcAIdUOn0NjDBrP
x9DyBusm7l+2rXCf5rUZJqWCzOkiJQrM6LvBBemIg/7YPtuVRzAV+PVh2xr3bq3WxMTcKO37uqFl
bqW/qsx7vXsIulBws7g2bDi0BpIaUNUw91fqwKZdl8hpOvuKQI6KvGtEUCDmuThtroC1wtYJwu7l
0fTzPMi9hgc5B+M9tFTfmyASeTn9meznBno3gO4aFCnPdqbirkmrRcUyhtfFhb6gC0X3Q3JTeGBr
FQ3O8iLE2hbj3KWc5mkJriUna6/LCCMjy1mPbjMIkqMG8889wKC0MxomWBH6mK2TyRC1NYgdHDSa
1eCUqfe5KnAy7umsTNB/X6VLWgPfkBWYiLr+AGWT104KBQVT7oah0ocUXbWQojM+BjD/AGZAmQry
BIcG+lcoCENdOPxZkRzEeragDsM1h4dCAWQCrmAxSJE8lyAXCGFmJ62fbQjkLMErNMR38Xy2hs79
gwNa2WKWBpg9qnANnj8IyEPuNAOHNcjJ/H9nhHE4Y4HoKxnwJJUETEexdC6MYTe14x+tBS1CUC/o
+JCioWLlCYsVJlkiwwzAfmUGlusSvZzX7aXQ+PjpnhoKZl7pgJfCdlvjRNUzUsFGYxzBGb8LQoK+
UQAwvOQn6WMb6oL4RmPklkH6g1aLSopBbjUJB6QPYCbOFz+Qo7sI2sSQgQJbhqGD/2FwBsUWYq65
IWm1VCZ6h2Uut8AI/wUHhDid2wFwe+woPdAhVgSBgnuLoaGJ7pFM0HxlAoUFVsigswg+TQvw7C3a
10A1RMhX/tl92GAiBbGgez8oKu5Vb4BqftnJ4eDnKHen1nyWNeBmyCB4OnivEwrcfy+LcclIUtq2
L7CsMn3MzBgg+RfJFHwRcLcOABETz5+NcUMaTlYeoltxpFjg+XdmaKQ2oNjTRSQEhF7QT064MsE4
oVm1xaL12Dl5Xx2DX/Zr8h3iXaGnQJ7sK52fX67n3fgtO0Re/a0HJ0FxL0rJuIdnG3jm0bFSTZtx
EFJAs1YGZasD+aeveUYeqgJ6bHX7HM/D3WRmUFjpbEFOxs2WwGNG22TIbBGPL7c2g6543HRYN0XE
QsxW2YH+4QhclAe5+P+Dlod35UwwwdkKKOFMtEUu7Q1jCeRUjkUimlAuOsTkyM11x9xn0Eg9iJgX
eN6JD0hCsJ2GbqiMd5pK1lKGaexphNphbrvSVHvwZkH45xbh13aY4sIgyXqN9ArJjQ9aXxcCDm4C
NnGAD8s7dOY8kAJtR2nuRwN46AAFA8aGlqIuNzLU4d4jEOLOfD+8Qq7HRWcGU2xQCtbv/8Iz14JH
m7+XHxaZNVrdJNUzxBcdw7KPhVqd0hwg6kHbb6+Md9nRLJNBWkih4CbzlNa5TrpiafCNnEynIlf9
xlIFoZiXfqxNME4fjVbWmzSjBlwyJNejDKCofpLS7/H8J+USE681Dh/j2AAPXB6TpVjgfOyR6VSg
Dh8BCIW8wPZ+ca/w2gTjCRAoVQqI9mA1DcppqgvRdqeHAgIElvf5m5jwin9AH0ti/CDR0UTNS6Sj
lQ5CmPGlEYKHuEFChVebFoL9p5FTVZoh3NeWuLFgfN/Z0Q4D9K7ig7/Pyfel6aXxLrqBEIozuleQ
SrxqT+G37U3lrhG+Z9qmThvgTJhq0OqcmhLH1qlne3oowsftv8+/visDzHuTVwFmYSYVzZfcg3Tl
DD2GHcYRwD0KMVBXBSZqB9E/IaOQaF1MxgNchCXlfYsGaNAe7AjNprh62l6awMTvAfvVY93L6HMr
AIA7S6t877XShwTW67YJbiSCdwDwjTdEZxlbCfKMBPru6NkurddBCCalYm/Ci8VLTNGT+9sMEyY6
IGP7oMWsc5U5vWe+kvd2n+/1m+BonTsPtX7AkZEZNDvK6BbLoghP/zybkqzN041ebWQN3UYoMpoA
jHYPk57vatCKG+BNBf84dOE6+dC2LbRk77MWku3g0Zz+ZJd1TGvipSYgaGI+0kg3TaNOlS9GCIFR
UUWjPEagC94+S/7TqQP5qMMQOGYYl5QqGWozCYBB8773Zg9UC752Z7hoDO4zb3z5E6CO+WGOdc8a
7bZyrLGrJIHUT3asglFU6eDeAOh1QL4G61FYgpYBk2GxbirIqYBEQ2kt9KATrkHbzNF28ZfokPvI
E4bj9j5y7wRYLDW010CDy+YDdoRvixY08U5opvdEIt7c1tedLBrP5/BjEMBUP+ww0b9Me61RMgQu
+T68QU5qA03+MNzRR2e50tzoHZJHTnq2lB1gNZ6Y9JT+/U+3YmWficxkyTSy5DTTSgk0wyBbWV+N
0teaCPxStJ9MgK5IE0MvHJffkt/AHwai+m9Z/P3fnRnj+pC9yQcMIyCjMqYHW8NTl2dfKui/bZuh
P3Vjy9iWjV3rYFNFwuhA13G5ygcouxpSTG6DerhP6ya5ItlcY+68E5VeuBfh46zYdv8MVbM2oBdh
NPufk0qu6zLxttfGQU9Tf6RVK1SUFdVgomSmJKVZLPiGr62b4ki89ifq2PNB//++Jzhkn5fmqNus
gnIElW65oMI50Vl9DRwCXj4T7HTkGqmKJ71WPqSIHAtg1H28H1+bk3Eb3AI3Lmzk868B4NX4rsHn
FPthA4zqZOR9AlHsUr/K6smNQQYWDiCpyUVj1fyb8GGKufFSjKIZoblQTfZaf02sYxc8CE5R5bro
hw3mVtekGOW+ggiBlVzRHJZ2IzLMrvyqz7Lb38Z/BCBCF5NWosHvBrLmy3PUs7HLG+jQO4t9baXH
BuJS20viXTqwuOGb8/f/sXVhLWqWBCEY0vZn9Eizq8HyVUAFsnOvCWq3vPMBTx28XzFNC+Msl0sJ
ukQzxxiRv1iSg16k+8FWTvUs4qbjLkjDh4ZsKwBQsiByeUS6iIEPPDCRdbUMtp+BhFzWh52W2NfQ
RHwt7FQAj+HFD5SsAIyy8IwCsnm5snoEKqjTEOsrNfg1aj0k1RY1+oOH0wJEWMNzDT53tuxiYiRY
zS2sS0ujOwvgyR306pxe0Q7bDsH9ToNWHZj9QPoBaAC9A6vQAbKKYIAyUO10Q2Orjp5BWAoKO/Gy
t3tdOQxZND0tEdQ6ptjWIGK+TM/TJEuvtgm5k7yZJH/7B3EPdPV7mMjZ6qEetSNNvIzRVcthpxcH
MwXLVHhKp5ONBsC2PW6mZys6+MrRS8UwAluJt5s+6pYFOuVOcVT84XYBnxd5tG7R4HQiz6wEBnnu
s7ZHLjfcyqE63lGYia33e6JDyioVcZDw7t7aBHOmalUtkzTDQ4n9oobqQ6+Dk1aLBCcl3DnmqEpr
WaSIIDxCDf4gmcNRDk0If0jzLbRbnSwqXjNMPlRqdZas/BDG5ZXdzS4mnEXjxNzvVnSqqWoGgPUy
GwVyoD6KokDZyeygf9e2p1yF9pABaeLSeiDlhDp9dN3X5S6Tjd04gpuA5M7QtCd5sL4I/ImeH5vX
rH8LE8PLDIQlE3RAUbsMKJxNOUDutNwNkgc8975wVEGpm3uDKewLYz60hMl2YqNgggZmgnwNYpKe
BJ7aEpNh2u9Edz6IKNu5rrUyxnhvmcoB2i5Y3dicYx1jqNJ5mUR0lXSLPm3hygjjv73SWSDyQ7Et
bL9Vyrdo+KGQV7sXvFAiK4z7zqMKev0AOVoQgf96PCo1FJm1+0592fYIrh1EF0VWQJsCsNzlha8L
JQ0VKvtEoO3T9CdZ0TFQKu+0RTQPxA0tH5bYYU6rmtQknGFJVvp3CFffQ15VEL34lx6w09+eZmMK
7XI1o94Ui5FVSPF0KMJjzLJKu1Mc6Z4dgvSqHW6aNvVCKff6uj/ESXPAd+GxLuqf25v6ean4mgQB
I4brMQYHBMzlz0iMSe2huwuViaV206rdk8Bwt01wooqKTiNeYfr3kcEwD/0A7SQ8uIjUDcp8oH/G
EndIM3e9qzhklz8We/2LwCT92Zeef2mSvo6r1xjqmfaYmcBUyig7jM/6YfqmHWsncsNrdT95ww2V
m0BdeG89oWq7bfyzn8K2DkJV1K5QJVCZ5VpRLylzDu8Zx69xdEyAwe6VnS7CWfJODs8t5lxQfv7M
3AfFIVzuEo0PjA09BsZ0iHTjuL2Sz0GKruTDBP0J613ET0/yuqodM3wIpJ8RDmq63zbBdQ4MVlmA
lSnYLJYXFrGv6kAO8xeldXdMvelFvpuc+lj7qQvaloOoEcfbt7VBNvLO0LOvJzSkG2DL5Bgr09JE
4AImb+fWRpjI2zWQQE+tpEZyUrT7oUp/RLkKDHEIOfmaZJMfTyl57nI78myzSW5bo5P20jA/VnkA
eWFThwR82EGNqzWzQ5CVzW6sjP6I4tP0NNgNZqNNRTu1c9Dt0ylv7kc1ACvlElW7BaTOniIR21EW
KI6ZYwJdl3zO/TQxwrM5DJg7nozZGZekha6vAX3tYGmMRyNpFb+eu/YByvTKdStXyzHVi0QD9ww6
KP1Qte9tD0neNCb5DrR35DZLdfkUgmTXb9VE76iUrHGQUNN8qCDAfd3P47vaSbICDUIr301dNTrL
AInewg7n7/K4BN/b1KqPwRh27ixHjdOq0QQJ3WRwiqwODnpcBM9am0luvFTRUSnzYj8ZcbFPYoJm
Zp1NGIRRR/vLpGqVVy6d7tshRKoFh/m7gsIGE6D3MCtsAZeBTurlNSBEqstaQyo9OrJT36RXzQFy
tgfMbIhG06lbbFlifBNiaEXRzLDUuGBncKC3uQ+OlHLU2pFzcy3qnxIairbsMW6qmVGY1WArpKo1
5Jf2kILxVj/2TgtZHvUwnCC5fZUflB1AdiDmld3kBkyrnUcJUCNP9Gt4cXO9zUy0MZtAG1My4cdE
+t4cXszM3lVVswsH659/rCF/WJ0ovb5/Bzbynw7fnVoHIjEHZGwu8FIp+IHSt7IBbrbU75ogNAB4
kN7/Y3aFlmkh/ofQrOuCG5KIqsncQLH6JXRT/v4lyn9y0AJWxYJKxegMkLCKMN1lvGXdXeNhWsOR
D7W8WwoHrW1B2OV6Gh1cRH8Fl5WFkw9aq1iJBRS2Brw8HXHI8V/fB288otLgRE/pP5/pwpaD9huJ
gAypBHbeRiJQXs3yBgWGtIPsfYchYQBmne1lcXdzZYR59qu+zoo40CGSo5X3YVO48jQ8T6EqeBc5
ydvlYpisaZoCE5RE0GZFbl0dcy/xF3MXvVDxMdmtH+mQzfbCePkM1TAEQIZAnI4lUJMl0H5Mw0BF
uoJ9v7eOkM44dntR/Z+7f5CyQA0I8hmfuDjyZWzVUVcx50y6x6nuoeEJRHnTe9ur4e4fpuxVwIUh
DQI1i0uvT2bbQhEB3tcFEFMajpUvoa/Qtl6R7TB/7KVCqUTeyoBKNZGVEVOxWJ7jpexSu1ZBhV1M
xVGNx/d60jwzKATfQrzkAuA9U9ehOIT/sI6BJ1gHzACTkxCqHqX6jpSpwMd5JlBfAuAAG2cav7mW
VhGDGLmk5xNayhq4Hkpp31aimMSLDWsLzOlUuhFmLZn+eu/SA+o4o4P+z43+e4yhum4VgT/wDge1
R/TtUAfU4HeX7hAkxWhkMp69Svs+2aajdN9itEQFTkf/CvvYra0wyypmK5dn+owPPuRv0LcDZiM8
ojiGmSQoYG9bEy2J7vHqlEy7wAhMAvCrMSKqq9+iZUIl53HbCIdnGDiK1cYxT6ZB9DH7baV34neI
ubo0OODxwnxu50l7YP+hQRPdiwDYnDYh7i20AaAFhs4xEEGXq4vTsgb39Iik/QpNwvRmKHcq5g3z
vQRnwdCV9R0dwh47W+2BfngQ0+jzthfwAOjTIIaAmo3ZXpT8wsBW6GuivC7GPTLbwf61vbm8kIvn
EZ/HhoImAhsxmrxNpDBHi1DbNxjJS/ejT2fJRFkPbyVrM8wRTlWg6yNGAJxkkNwQch9QlR9zwVcW
L2asjdAfsfJG0EgGiUbxKFqq+HEM6E0SCRyeM/0EEDtqCEDAYtc+dRBGaYJ0cKCgAO7KzngD1i1K
dUTrZ/Vd9EAHxSVXFl5qXqxaW2Xyp3AM9bI3YRUaWhAClB6ItJvf2rf8SK818AyZ5m77BW8v1xaZ
z/us0OzIkGAxaa976WubvW7/fU4d8nIjmSRGnoImQQZAPwLsW/oREF+ZDx0G7lWvexKx13NXQ4G3
NtplYFJhLlKk4JXXZWjRG6rhTmN9NlIR0oT72mO4BaBoijb5JLaUjyBQVHvcpOJ1dJpj4SO/cIpD
ep48aGAIUVC87wj0lTCEhD4WwhTj7I0WVfUQYjzE7tJbeepuLTK5QaJ8SbXYEZwVRcmwb8raFuN+
KYHHD1RdtEGuXe1aLQY8ouwzXxsHjAqkWntsAxX9wR6so4ax1KesEzYQeCFk/SMYj4zrUbZpg9Up
w+ti/kVnLVrl2/ZKeX6CwS4QZgG+/FkXsppaZZSiCZsK1eBluGrJPx+1Qa/WggAY1TWD5i3jibEy
V0prIkZNU+mSKHK6/imPTH97Hdy9Wlmh61xFQiuz6obEKM5N40sKotvhxZqet03wPqrXC2H8z1D6
ciEl+giFdRiax6p6NMPrKj1FsYh3nXsoGDZAz00BGR/bsWghIx/VClijbOXXrPyQRSwZNNJ88u7V
32cyJk3S7QF620AvKr/UyusjDzk7mpWHqb7r+x9/sm0fi2HOP5+tUgJBORhNEknZaen3NDffO/pB
oCzvsaII2j18R/gwxzgCSllKWVHcQ6bFO2mId3Jf77L6H/e40VCXCaDBgDtDuJzJbAd7GRMlAJCj
nozrNiK+RFpBDOItBA1X3cDHvAbaIyYEaUHclVKAJmW0GAQlfLvZBzFYP9PZsgRvPM/ffo8wGOAc
x/cbk/YVfaiYXYxZWWlRb6fRPOug99v2AvprWZfDhCIdl0WXB984l/czKbJKV1HvdKo28pTRX5LK
V6cjWlmCtXCgRTgapHW6BR1YvH6MA5BJk5NpkdDksYZrYxrcGRwjY7M4gy7dLGr1pU9qr+hqT1PR
QghUb3uhvCiBaRfT1pBDYxiLWaiZpyMIDmEeYItdRkmL0ghIiNjVWsCcClPwYcr1kpU55o0oE4Dx
LRPm5jn20aYBte2M4WCRM3K/SGx8lmJyAe1jpM6X52dJ1dCXMh7E7EwczZktj1C0Dz4dX1EgRgmx
2ZsTPgpkwUXjhaq1XSZU9baUWBWB3dSS/aIJT0am/jB7aDkOCaYASjdviqvtE+R7kIX2C0b2UCux
mevQQ/cnTlp8UHbdMQA7lwVyptx6KKcXu3qR5Ded6Luu9LLiSWCYhsJPl+Rvw1AjvNxktTNaA/XL
vz7QMb+3a58kr8MQ9Hys9oEngnZwfWdljjlTiIhNSTTCXN34pn4b6g99L4jG3C9Ke2WDOb8yUv73
1IxXUnO0wLdNE0UI4u5ad3GKU2lDpraFwLd5ZfmVUOab24aiYnQm7gHGbdlJqUpKLSka8JQWKYrd
S3SHeTowsOSNMw/K97BPv0C37Sau0EcJW7cObIcEsTsMIFtIRDz53P2mQ1twKmjKsn4VgHR3mDT8
lmbsjqbRuGk6+GoUe9tuxDGjAEmMkgumcTCSw4QESEe1ZpujRJHPX4P8W2RCIlcTXEuRDeZbJrGr
rO162Mgyy1k6BeOKmLsbzcP2Uji3/2IpzE2UqqpKQrQygA2N/KAhThDah1qd3WWxISDU3+uZ8bRt
kvMWAohAgPdCDRRCiXTl60SSFKgBVzl2r7pr02+m/rL997lLWv195n3IjTpSgQ/BksLSj2r9uU6M
M3ir3xdJ+ypP6pWeimpWIpOMQ4QaHazvsSQcGYTMe7cu3ubENwcwpQfXRZ3720vkOsdqifT3rLbQ
UHKlMDPYwwzfro9fgzB3svlt2wj90UysRPkGs6VIjgCj1Ji0UtMbuZvHErFysWnto9QPESjj3bHP
zPeazMZDFg2DKLngesfKKpNcYEZAU+q8wlZ6rYV3MD0pp+oUPReLozuJF10Xe6GOOff4VjZZj5yG
yVhS2ISeptN8SQmwy8vBcO2v8mvwGp9pbyJ1jXCnHf6gb3CxyYyzxkqjkq6F6VB/7ce3YL4ZFtFr
y3n0Lmww3pnb/f+W14GUS3MKP7yy7r6Dt9uPTuQkJJSiD84nv7HB+QBOGHxgsR2XKoTQqk1+n6Ds
KCAaGU6G27o2iqpg2z9uOyn3JqyMMa9fOCphlFAQRLHcyMBMdleGCEfMq8IoUNf7e0HMRcjjaJYk
8/eCFL//GnvDSXOpT+SAWkhHXPLtNXENgs+M5vGUqZed48II6yyPJtKG+ar5ooILSXIUfN2h4k71
7+qXUDRTxdtFOg1MpcQBJvnNWr6KJ3ld2wA5IGRqVnro0bXSpN5XQ9G7SZ2Z9Yy1GeaxyfOuWjQF
ZmIA3XJAKcB3R6enEl3EusTLMCGt+veKWCCaanZds8z0EXAHl+bT8ZWONgxxyUnIHcgLH2tbTJan
lQP02UfYop1oxQVZJTVnvKWo4SpOdGpBWi8DBzkeRENbgnNTGe+Pm8jQArpKvb5XlAfT7Hdl0Ljb
7ig4NbZj0EDVbc7oqS32U6+OO43clOlbForcnvfegO3fBqoOs1qWyoTCpqukTqrw3lgYOjDCH0MK
xpVDaD7NViG6YZzqI5DzH7aYkFjUFQp/Gh7QdHgf0x9VAnXwX8QcgUEnu2B4LTRv0vT99kZyT2tl
lHm11chOstQCkS/Rgf0FJ0QH9OA0Hv6dFeaSzUaiDhW1ssQ2PoeVk6nXnplUAu4JwWI05kuKBI2G
AXSaxcnXZXZa5GJXq4KlcBjvEI50fJ3iwVAgfc749zhqBkB0cInag5rvdXVMIA1+7PeRHzvRM1he
RtUhoPguHCEWkddMUOiAOio2GipE7HeNUtuxFg6I+o27lDskBCcKJ4L+C3iEvcIRXWWe96/NMXlP
1i9oDFLEoNQcjE53+ukUWfdLcB7SUHChqQewYXhtih7tKtpHhp53jQJT2ZFSZqZ7dR8diDC14Zn5
XfYGLhyk8yxuJSI52ta0G5NYT7Z81tr3Jb8G7tILU78GLq+IXrc9n7eFa4PM/Zr10lSWjCCXitHE
kk65Fe6G+UcqLy5SfmfbGK9rR2mhgHnXLCqwxdwzPbUCaOVIeKQBel9AM+Hb+Q7kRhi+b3aP2VW2
LwVEE7wS0dokS5NoN1MjVTFMjs4ECrcG7BahZx3luwEwN9Upb8GL4ovKvbxsBFZRYcB/UOxjQcjd
YkWdHP62SpUrUi/WdiFkX2hPVwt3KCkItpYTWkAKb6M4hL0Fgxizs8ZsFlE5xY1jF6EDuCQAkLmH
0uL2AdILxdwCVJdltOOpoCgE0i5vQdMHiyXR2RFDeVvIbSwqU/LAjzCg4i3DoLj2CdHSGY2FEUGg
+5Nm2tf5TVj2GFBvnSpJd9GMdj8ApQZQ+LZIvJ7zYMMwyB4puQtoE5nHrfovZ1+yHDmObfkrZbln
NWeQbS9rAQ4+yyWXu0KKDUxTkCA4A5zw9X08q7pehEoW6te5SMtIVzhEEry4wxk63Afp4MrgBdMn
hgp5KvpmOmZkntf4bfkX59onL/ov63147zqiGhCPMX8YTZkC/b9GO9a6ODjfOCbaYgSnwf3iAP/0
4UEPCCAG9BJwNPz68NTSKEcM4ACE/GJANBnCh18EyU834U8rfMhGuglMYDvHCpbsAOM5WZkLoMFX
1/Hpo/pplQ+Pys5yTCE4Vhn99VAmPew9YcTGlv6LR/TZaWabPy304RlZg7RMLa83zChgNVhUR4xd
hk1ZjZiSS1VQG+OWu3kofuR2J6mGrlKUzyb0xcAh/uLhfXXRH97vEZKosiHYn6FIA7ELhzfb3FfF
3e/f78+SBwiUQEL+yv+E0N2HZXoJMZFRqD5yIaY0Yjxg+TBQ+0GKQ9B/B3qbXp3tKjOPanekDgTw
SL3K2UMrDrZKOuOL4P3Zjv3pt/kYu+c2X/iiJZ40O4zGY+l/0Qf+9PuRODtXJUnwdz/sJD06aqn9
AWXiksWLc9tglv3FDb1mWx8jJmCU/17iwx5igGbpwMIScgtZdjSZx7V570MVtYrz5CuTkE937M+r
fXh849BCOMjFamFzvlKfuxWEX9UqyGIzxbQu/bKM+6RNcrUa+9flgdXza0wRA1DxBbleXmKlEOJM
g1jfuFefzL/AWPr+i9v52Xrw5MS0B9AOYH+un/+UhgXSFzCt/Gu9YAVqdxom+uYKWL9WiwXAX79f
77MN8vNy189/Ws4IoYoI9fI+KsJNmB2V8cX3f5oQQcLsqqKPgxt1zq8LANYmDOb6Iuof1V/a7+6T
nP7S+lLPMIiLw7h+/IoM+FkoAfUFsQpDfGh8fLiHA8sw45ZXMDYMtNmPoDmTIfaaL+vF69vzcev/
vM6Hmzc4GXgUwhWRemw30129D3ogzq/a280Ei0zkfG7awEz1a5TbZ50MG3I3DsL3X3TsD3mKO5jL
EMwa8nOr8naA0I4LfKCxqrdf1yCfuNM5NkKlCZEWhM3/sFg3dBeUtgQeBnafsYrHfb2/tvCu+ES8
fKl1shAxIeQACmtsJXM0J1f/2AFOHPJlWX0Flvzs4QKGhDEBXDB9CFn8uqGIw4aunfDbAAIQg+NA
OVl14bE1vkLgffZqoBKxrs1KjHQ+7lwirbqFWDGwxy0M98A6s8QX5+9n2cRPK3xsR/mVnIyir/uo
9FQyYxJoztQlb79/w68v2MdNijfBB1gb8zjocfx6v6pST07La/DaQnXoZ7nJ2pICvRhnnYg6dwTk
k6zq+isc5qeP6adlPxwLqrYLN2yqJuKufVJqAe8pZOdOjZFZ+M+/v8RPk+qfr/FDkGEu/BKdDqg7
nEDnKpnXIzZjeaq3/x+N+auu+b9uJiabv97MsVZmryQcaFiHzSfXwOFFtvP++8v5fFv89yIf3u2g
Dha5CIQvXm0Dv45MOxmsr4bQv38+oF/8eiVuXpFsGTAUhRcbFR0HqWxn6KMHIsnvr+bTUAWtUPB/
AQ7x/0PJAXA61lg9Q8uEkMfQMG+MHsxzf0ky100q1sQGIcmk1HYOi8gJ8uT3639yoWgX4Q32URgA
AXO92z+dcF3FncHTKFTzDNS5xii2gzVdsoEcLcP/n6NC0JwH+gX4JLggfawehxKGMX6GF7oz9tz/
lmXPBXv4/eV8EpWAw0Twu4I/QYn4sNX7wS1q3V0rEJATeXAMsvyrB/ZJRvfzEh+lzHxhGpUuULmZ
q2CFlue6XvuUocN1pTJ9VdZf48CH8ITFrpAhXBJASh/CUxDMAci2QJ6r8OKRLcMVuUmQrYxuMyz/
8+4kDkyAxyyIaGNHfjg6ytoknQ8Npyiw63VmykgJHfG+/WLHfZbzYB3MSHFF4JX8R43hhGpurzKx
4uHqdzOsavAHvoloOXabMqkv5Ta/+yoyfbbNbce6igu7oBJ8bI9kQWkyQNTgKFGVlMMsw98FkCeZ
Gae/34Cf9ZscNAqvFTacK/7jAG6hSeLJCag1HBwD7TTflQSVWqBXtpXF5ZUl23XvJaYBfWjRUI8H
F/56Y6BPULBMiqo5Fu1XHPFPQiY2DyLzFbkJqNSHl5w1FVvcGuhDWe0mM1H9XrL0i+u+ht0POxVu
pg6AJNDkhxj7h7DsG7JaSAbI19DCYZedlkFQmYGVUd2VeMBNdcfDF8gDU/HV0n8xYn+39IdgLXOg
sHR5fSONfWa3tGnfiGWkJhcxGbp4sqAg4ueUFfdL9VrMj6VKqgH/j0k4lA3H1tG3MpA5tdq9B/sw
t4xb51D4UyraYy1uAx4+IXmnhZ+ftbW2i0fXuWTmxc+TYRxoCXFejxyNjvaLGbvhs66fu+mrpP2T
R/jL7f3wcpqKwxLUxzWGIb8tK3IHtsiGdOKLXOGT9+SXZa7x9afjoAmFM+QVlrHhOQ9qNm3yLTfy
rV6a0+83zCeR+peVPuzJSeStO4oepRUrqW29ZcY/A/X/ep3/d/be3P5zA8h//Bf+/Nq0S8+zXH34
4z8O/LVv0J9Q/3X9a//+sV//0j+O7Xt9r/r3d3V4bj/+5C9/Ed//r/XjZ/X8yx8AzuRquRve++X0
LodS/bUIftPrT/6/fvi397++5by073/+8doMtbp+GzR26j/+9dHm7c8/gOb46V5fv/9fH948V/h7
e64mPPZ/ftW/f/79Wao//7D9vwdXxiAyDkQDdHLxTdP7X5+Yf8e7i9YP3MNBdYLA9R9/q5te5X/+
4fl/R8gEMgw4ElBu8KRkM/z1gfP34HqYA8IGVQ+okwV//N+r/uX5/Pfz+ls9VLcNr5X88w8H//wS
RAgojFDdu9r+oPWEM+8/jjvLUrbKJabPwgeM5aHI5TPEqwQsIN17G3GUNTPNOkJhyfu8sGA1C6OI
7NkeqMMb2kiv31Yu5K+ys4uBKHfa1Db03mjCdOZQKiD+e0Aaqpwi7ds24e182zjVdlLkIXCXmKFn
Ds5eOvfkVdfBpmnIDWZoMDK5qThEpobu4M4kKgtyNzqgpZtBbE1uUnbuydO3Q70boO+r7X5fO/UZ
ytDrZoLjoHTb7dgu+4zAjVwUBVWEYe73tNTTCiYtLYUE5mM3q4td3BmGu2o4QwCRN30vV0XJtguT
UdHKuFkMmhHeUSc4jpZMuxloswpOzuEbOdoDT7PC2zW4fJPdFvlpbMKTaodttZgbOIZFpG6o12U3
IeYPCkOCYGwedNrWI2UliXwt91Uv4k46NOsLZBcALY08aUYWG26wZnJOfB8a3RKs/bK6BVxlVWfb
xVJ3NYgvo2ZbCQf2gk8vUHA459KjXig23YMFoERUDJOIIPQMBu6Qgp4Da44uCZb2bgld+G221W1f
LKmoS/RUS3WTw44iK2Dr7mexK8q4zJ0UXsWn1gbdz/Ke7FylGAxkepRxVfJNC5+CqAXnRZQ6BmOK
KuaeSfkksGvaoYgaDtAzQJRaeQP6uIwWgb+AbYy2UelBvthOvbC8EyN2QNnLiEzdAaJ+QYpzkzoT
eWs8khgVvzi4Cm0WceaZsA+4H4pvzNV7Pyg23Rjcy54DpIGSrh/Oyg8SAL8iMsiXJndnCrHbG5E3
sUSKn4Q6jFlQ7uai2QIFetvn5cbpi2Qxo4Dob9xjN560aNlQYYVHghTMDvo7yHEkHlOJbL2tWcAm
dZriKmS7wnnuvWrVlROsGp5bKb4Xc+1Qe6y2vWWsDceB+j64yB3kNOysXwGUts2LkzdBUdbgERQv
dqaT3RDL3Dcm8Fqux+LRTfXoJZVU0Pgg4FmGwJ0q5d0XE6eNzc5jP8Z1DyJXMcdNxSMtupU789jr
lvul2+dsSoMhw6QL+vi1rROlMxq2AEo3L8NsRrXUMdPQHTOM4pg7l1AGF7dcth0JJa3H6pTbw0Va
xu3Ed1227qtuRgrhb0JeJ3Jobrgod0MXpEXZP4POuGmIvCV5k0pIfZT+m8dJBB2gCqkeu+kke6z8
saYuZOLPBTHSqes3Ofd6qmy4oS6eDX2vrL/MiIbRwJxNOCRmsFwaxROHjHtHAnIj8WRNr4zdRW4t
RY4S4jQMGnCCZIndhzOVvffYVN06mLKNQbI1DBJMqvh3u32QQQEHlCIBmOeh80E2asN5BUezlWE+
+NrYqfAobAKewy3vIXxTLfvOcQ6NDbnKwkoMB62jYh2U+QkNPbiKQMfecLIXc9BPysqi3M/ecx/j
iGmEzPkMhw7IzR485l+U30006LaWq9HNr0Mr7oVbx8vwxlt21/XZugsZcmFPRjLrk8Y1m8S1s3Po
9M+8VGCqdP6N27SvXbFpib8zDUNQFJOJKNR6KduajoP3pAe54krCrsjMk9HxxqhYhrVd5eemiiuo
+uzCCe4TZZDdK1Zvu+7NYWJjC3kwXQXVia3XW9+kEHdhJ09kytHzJOPJHSF3KZrUnZtEw7W+aMwU
eMN7UbSXZShPS60TDCBWI3Thmj4/CWfGi1utoZ9CTRWueydxq/HZNZq0IFacd05EIKvhDCR2xiUy
zeWBMAivNmXss5YGThHNTg+9xNGM+YNyIOfg+9yIATZ8q+FUQIXuzBjziIya3ZinBpRzsvm5thQC
cLMdupc6ewtHM8qgbC3xIiznejorwVeYWSaG4UcgakGS3d51Vr01QTj3EZUwLruburCnVRdqWpg7
oTObWnXvIWUFQsNbtmX/CO5DVBffR0Q2GN9HOXLcxYHsWT7EVTeshrmgfTbQScvtrL2V77V7NUNq
GKKh1G29R0KMfYeJH5H9dlb2fT/qAbI2eD10+NL6yw/hOTeywcEASEoQjRPAnAwjLxdbmQD6gOPX
j9o5FQGR0SKh21qxLebN3yogWKzFXk+IbKGNnsUUDxAP7RZrlTdZZEF0kxL35OQ1zSp+k11dkzTE
S1nLKZn7Jydofhht+Q4Fwsdiqt+ZU9NJQI5Iie7eXKSmRl5+t/p225e4j86J8RK8KVckbr8QqKbA
4zZXz03WvVy98GKSjWuXE7g/4R63Ad/oKZ9pVT85s47spt6ZCiD/wlhNFX7hML9MxFrNIFLYnnPq
A/PAWvlj6BSEmqs7yc6CZxXN88qjHWvnxGznH6ZRHPiC3KDLXwe5tLTsV1W+vFTTU6v8ePFGDPjt
1JUANTAYvMyBi9hRnIUPtRerfpiK2O5czC6DGGFo2xRHTZbI5/1MTWk8uwQq2HKdl3qjGVtNNczt
LCKolq+1hyIm87q0CYz92GRYZ0psd4oIzyFd1fZbj0DvOevXZNYycsf8uTLLpO2WU7e0CaDxKfft
Z6Ksve2O37QtbowRpZkwmgejtHZmUOwWz927VRVLi8eqqVMEUy8FMZ9ElfUCOS1Gmw7uFqyinudV
seqaLJaKkKjO/LXvztvMQcel9QFAWMJyNXXePef5Oqibbe0153Asj70JrR+7OjLSTzFYd/us0vEI
/VyqDbVzWfAtUAOaHHexT/R7ZoBoDWnpYjPbBPaF9gGF3s6vYEXB2QLX5xL4IkMOVJjl+RrIyXRv
D25FmQfcZ+FRq8jfIV22qfMyJhPZuNOpYeyBz3ZssvHG6spEddjGhYvJpm7sA9SsoJ0d7gu7ejKG
9tIx54y5+fc8FIAo1pon1zAJR++LbyANwJbGrkc+izxihKyxGzGLR3V4mVwScQHLwJJHJsZH1bsf
tCse8MhV71ZnJ64L/uwzESVdoK0pl5KgNl5WlamPsrSObtvv7ZytQ2PB1dTFw+xlaR54tyW0sows
KcNLt4iLNweRn9u73urSYYSKNEQ6AHpBQBGxws3Q4tz59s1QFRc4U1Pt2TvIrdy1OEikwVJWhoe6
Elu+XbJ7Q62Gjq/RPjl1rr03ShkP2ZJtm8mLeHOLAuzJRZsoCVmW+kilSF8dTSd/khD1d4P8DQWa
3IRFmwQDARk/AE1oSkOjMhFompfWRgezKwj1azSgcQx7lUwnJlelQ5LGa7/j1SC9uKBP+lLJGZOF
YIoNUCoMV5+tVncJ8zs7DuE5cf21cIqWZmIOxjbg8yVsu4uvIH0+arXNhRO7Tg1litEtEke2cW0h
d9XOApQuXG26waijkad1xTMKkPLaNAH9IxpBjlBe+jcVHvjGnlsRVXpFdF7S2gQRJ3e4sZYO++Yy
jenZEC+N5UUyyM5lhRM+IHuTNSeYcWATNM6KlUDeO3NS6jEZakA7sng2kOJKkLcT3x1ob0ueDCWy
7rl4ZTV7EZm3FdayUC6N7VSOejcvgFAE41shIkj9zZSR7n4ovSyRjsmvbuuRtKxV7dmb2bIwi+Fh
PBg5AhoZEstesiTD4Qu1R3ZrrXMSXJrBMOJKEYAIhveOmNEoMSpaDkaL7CR2c4jP7iaW3S3eQIMR
R5Lzo8NxwyC80UzARmrwztuObDzEHOpP9qu3TAO1gr6GXR0wk928snI5w6/uMczFTj2SoT4tqtiW
lXfiyHntPj+ToNgDuEhzfZUyeh0BSiTsYgzNtpwMFs3S2AjbxlGgpRMzl+MlytjWNYP5UWlkpoGg
7eJsK9uHIN3krxZWxoHy084ZH5mDdg/KLGPn4EeQ0SV85DvDgxcgBmMpNGFwCHRrVdUQdh3V1mjh
RmFq9ewWLpLyZVtzucoICgtoSpB5iloWpHZurKAXRtUcpnb4aCkjHcPXWed7MScaXdPEDdSD4MiY
ZgPJ/j13TfDxASS6auvlwohllV1yU691Db1NdjIXJrANdXln+7pJUb3tK0Boh7y5rxs7tQLxJGDr
3AB2wsRdO44ZLazi7IY6oKSZYLIeFGfSk12euX7KbexlsAXUsO0gyAf+DPO2nvWia9BPFAZY8+xt
iuXB1sCNF2pIYNt56uZrmp9HPopc2+l+uCZcY4J1jnjkKYLZECcaU0t1KTN7o8J844p7FRjI+Rzv
PIwywbRsNSmoKjniGMyKjhX0V4o+Kc2FYrtKU6V5CNUg3Xp74Wd3ZaU30rLBfvU3pmVQvIMYbeAs
u85YPGTDmlg3bv8geWSF74uHFwBmLD+msdg6ndgxbDhtw88GvJ3e3XfjoZGK2oiENoPyIAi8pvet
L/HQkM4OVYUgnseeQ56vWQfMuimkqVMPxhnTeO5IRPwXNGa3BD7G+ZDdL6MdGSZcNYZl3VpIDsoR
VCQvzrNkAUG8zfP7BqTLyQIYRSw3mQN31qC/Z7iCYQJORog4sHcEm0ojtfDUA4poCsFV+Au9OV64
YqTdd7N3l8/53veuiNjSGmOWeTskBmXcdUjALI5wPMY9ys/aGFb4VLxxMqt1AThrLl4mce/Uo0PV
aNxlZm5RW29azxTI9Vk81GNLp/qNYFhahtOu6vzj7DjfqzY8TnO1hQbaufLaXa/thXpN92RJMKrh
va0zazfOjXlcHI3dUE04BpcO+03MUY2GLYxpxr1XmKAfshXME25tgbFy7jlHM1BHc2hYTPRbWy57
dCjP6BN5NDT5dy6LjeTTYQjNRNrzaZjdcleN6iULejzuqpypyjMcBmWwxbXEZuYn/lCnPiYDFP+6
GBYyW+W+FraOh7zdlG5/7n0du542kfFXSbV038bWfPJ5EXfKjS2jRJkqdoHhrLnkKGC7tAz1yvL1
uindezgjb9TtUoU6MZk6FoOzs6CNKeY5UqN6rNDt8Gbs1wm6UIXjxXbvPEmnXtt6nGln8hgMq1NX
KaQS/aHMEYT4rO6aWgNs2agdC/nOmyYqlRuFbLlVSgg6TsYtQUJADSSD1MvE45Tb52xpkfIYPnAJ
wDVauXHwaowwg5xv0R9w40CySwgztBZA9yw3C4rMC7yPrZ7Bp8LQP9v1VbNQ+M/cjsA/rHkLSaKh
jHW+DLQdxNGBU+NcrmRRt6gSurguyq0ZlhZStJ1sihd7IvcLcg1biESW4VpbKPx5WR3cwTMo4RnA
gdWtuXIyhlxaOzdED+uR5xBSCd+FJVJXl20K/t5qIuiFN29+Wd44YUgD2a7z/IotbL9bcolb7j04
hVz5E06sPADVohO0WN4y04zbJlg15r5XzwZMpCbfOIW9clH3PBQ6wD5GNyx3r57wropqx3ophLGB
SngW4eyn5ogJc47e3ey9yln18Yz6jNrVcA5lj1LU3gwOIgTEPw4Y2D1bqJmQjKh+Xfd3dm5Tz0ly
5R7kwGMrf2j7JS4KBCP3EcQyRSvUOZyzfedRXuXAq+yLME+R/id+jossH1v2vTW/NWKEDTCv7yGv
mvZTEzfhHA02jLBz10TqaVpLhGjtpSPbBk7ex00G6UteWTZ1h0s/1iLxRnnKPBSAnTckyusOVmnv
PdndjbPs14Xtby1u8FignDCtZjMx8ejI8NizbwYyHBTjxkXkU5jyVu5Lxn7Mmw4dC2NgiHCmjf6d
0CfHzl8Dc3gP2gq5T+FmiV+ImHHELVhVRgYp0PkhAV3aBd6Uuf4h+gyNPmc/tLeIy2u13AIWHhud
EQeBgS4ryml0V3XgxJAVoD3pbgfuIxYvz+jfJhYub8aORDZLLsWSvZSNjBybOhXfiiAD5zl1iHFU
Qx4PY34QXnB2i/KmAsMUAttvBUfxGyCr2ZfLTMfiqu1ljrsZSnfQ1fHQnuzUukVh019nEx1qJeWU
yGuhX99/wyM+GOg+lOMY8yBMF9HskNMFzZR0hbPi0MRgTRDZPrL+WkQD5uyed8iyqsBxdKs1/DtG
pBFdvOTILfmrQPwv8v6IjjbC2iQoKswuLgcI1ZrWPbo1BPI0qAgyMxmn9qYK57RrTzPRaEFm6PPh
KBTcoSWaGg33OR3bGqjNET2cY2XMMMtx3+163oYzcl9fCJ9WQhwYesr2Mm8diWZvCz4FmOEjuP46
hZPyexcACT3Fc/AYCLbS1/GJYW8IlhR5lUwESHeX3EMkYJIqBgkdiQtooZlaixuusR+S3D90qMOU
aG9JAa29FtVlVWwa6axN5IodPG8CLzba/ThcxskBDBSy4EWIdCUZG1hBJYvoNyGcagY66jVysKiZ
gGUc2qQWa85rOmsWq3mKQ2lH7cjoxK8OghJCewwdJUScvKCYoMNJO1/PvhPVNgxDXSOds2GlMbrP
vHjyllheMxE0rpz23mowInUTjNVoYK5Gs0766aFDRwIn2srhPoqsGhxi2FaaRmLmlxLOOb5ae8zY
ZaYfWfNCJXDWfTWtFug9m3cDlq3Yo1CQ5kEzF2l7bHjQDmvnyAtfoMsfFTW0YKfg2I47FtyWpUwX
LpFivCgQJUqfzeAKVYcOKjuztC95CVmEujsgO9dtnbTjsjLHArDBBf/NEtOZ41qIVenb2Ht4jcI5
sQZ2tJwfspaJwc+yCNZZTRKUGHEdSBijXEyL3IMe0RoNokV/mhyZ+sRP0ZHfVnm4LsVjN2zmq/tY
o9IFfWy+L5oXV98Y6tIN4oBW15qXt1yWq06bQLLoszJhJIozavKpYwbwREZkFmt75JFjlk910Gzt
+XvVL/7KysQO+Q+BRqYDzwX30NTo6ej6PPceOHPO7WSIGyacPZtYzHoDOpqWCCMAXOxtVpAb0ISg
atvJJ8vnN25n2vE8IBy1i3h1CY78rG0MisnOgdXZGe6jUYdWV49kzFmym0lIlmRD1m7lggaFgQFQ
61oRAdJ4YcPzmE+xXy0hZb1fbuFmgj16LfZY9Tr58FsBiR4tQ2hSs2xZj1WB9Cpc/D3KdOWWjLq+
SlUwr3qMPTSmRnqx4qI1ae3pU92wCagAwDpeqyqn4TwmuvjeFHpVMVitIXxkStFay3Qenwx1CKY+
bQOx8hZkehiVOGTtqG9N7qe63YbV2gjR6amoxdEpCCKcn9V01fk/+OoUfOfeI9KITY5KaJRz2vC2
paQHihWdANPIVlpDmgqdpaK8M7NqFVpd7IffrH6JRGslWatiD1Oy0SKpOS0b7hfoalbHOhtpZpf7
oE4mzKc8n2YiaGhdsCLWAGRENckXWjm8S3qjO3Ag2fdQA8y3nuE8BL48jdOEIqO3zlrkVKJ3uNUe
fFyQskM8NcP8yhIl8khsccuSaOb1WmLWQ1A6+gasslgb7Jy+fCCzb6GVYJiUVRgC9ONUUORXeWR0
phWzzhogmTa1sYLZeeRn7UiXwtLroLj16jry9Ny8NMMQB7xv9rLw0Poz0OpitU/DXizn5jJ4pE7G
mS93lbDPk12/jDMS5UXOZB0Mub8aFzx6AKxuF35NnaHMQKsMoDEjw4xsnsq73FnPduPu4bj7ssBd
7MyKRt4y5z5gxsariPcOiZxDEZb9E5nKh9z1XgPY0o3SuilaJ8MdKww6LM3ZGXRx27d42paNWxJ6
3fOcC7k2ArUPi6G6gVuPEc0F4ltpK3RuFTILg92FjYOwaFcq4bn5vZIN8KPTGEQBWvnbfJYUE/9D
WHp9zJVektFvpshpkBDr09IX5nqwUI47fHzxzHGDTHqKswysPuVn/X7IMFh22hXUE5+YqlHC5zBJ
zu1vg9QJcn0Z96ODWWirMJkrKwpIIgamPYrcYMxpp4Yw6uR0ds2eRWITSlKnvMDwJbfXZCjXYV2Y
286yaF8NwaYa52+LxbeWziaa89Day2wrDqIbh6gThkz0+OraYR710gVTQr2xoN5JE9REs65Xmaow
hVTI10V+4RABjUmNHikMi0oKTE+Z2JNzHHozT6fFw1vc3+dh2x9AQ8woIC/JrAXfFixbjSR8M50W
iVhbCQiZ9Dw2/fFUubWHNmVtUF+333Oy5Cu7w2E7y/GsgV9Pl+V6YvvTFWAaIjUiWUh73mEbFmdD
IfdyOiepm4KOEE3e9WZzwP2B05CbWVEzzEhrVWMlNjcKoE00lBShW7Ut8LhVtZGaG6vARa+wswEF
njN0k2AF+mZpHArd5IdJ0Rfp7PsWJVOKrqMXVw57Bw3Dp5Zs5N7xDhXKWdnCEUcODKI0Ne4S5p6I
Yncaey0OGMrjCcYkZKmXFFOpMCpKA9RL2EKhdAVlpIYQSgB8CtryGHaw7H0sKnVoBstOg/Fp0fn8
I9d76FWs7KWpdhUUqmjbI5AUC0+UVUlaTf2U+mV2svMFEsr1qjUl/MzRLUPWjSpmCXu0saC5H9Rv
/Jos9cYQS+zjRCNtNsy+Wreq2NWeChJXgR80uEhVEHpRCT5nlQkbHFsh3XHbDt5K4R6uAe3ax42M
OCEM+cGroVEgVzqE/n9kLsSigQcgeZsP/4e889qRHLvW9BOxh97c0oVP72+IzMpKerdJbpq7ebh5
r/miJY2kPjjAOXM1wABCodVCliIjGHuv9Vsmc+yogD4uKArDLVqRA7j4l9fXH8JOzqk3nurBGG6L
Xn8Q0xUzlcu5zRTXL4p8CVobQZAHaGVAEjPH60G71o1felW1W+f6RRhiOZSquuw8nYpga77Hia1d
9CW2Pqx84puPfAusd9tirwnzZgKJslV+Qzd52tAlnO1U2W0mZ4WziiQi6/XRMbqaq5MLYVUrN566
MTaaxd11MNZLkWtgW+cchDEwax54uWQ3ufSMu1VTsghYso9m/tE3W8fb5+lcRjO4UpgkWX3quzWo
MAH7+mDGQqAdmAuHHk2DXaRFUH0YLICstNkgLEf2qJLbc9rQBxhbe8MYbwdklc3cYo8Ov4ehS+UH
wQis8CvhsdmLvAYm43Y6qLWmBtTIoZLmEPCqtj2oya/K5nPepim2vWY55KPr21N/Ixc1VHKtO4yL
3YQKAje4OOzcqnfNe8lLvwYh9A2Ra1EvqmjKjTr0jM4G2X9t1EPHW3urefRQe+Nz2RnfpSuUQBfq
Z1/MEDBJ3saG+bv0AGoItI06c3q3qykCb8NC+4QVwDq6nQrJ02gHNzEPmTm4u3TbzGhWlNSfBlvZ
byUpshzeGNY6KzYqxblP1825HxP5s3q1CEdPpL7e6ywcWneai0a/dMSKIuslPc4bsYsP5m6Yx4WN
YF0pxOTruqrlQ2EmBfqCOhrLNyJ+tss09foN1YpTBHZq8btPYjcb7bmxjac+9TpS9aw93WYl9+OQ
Rm4xL7E9yxn+fKWmQiaxmKbl3F3/sAlQPUtD/nT28Jwshh1LVcn3NdbweF2sUOW5eCiz9cZt1sJP
tLrYN+qiIFjL20CMW+ULLVgUbQuqDid/3YLjkY1NxVZ+zcCijyAuvRViIh38TkPz4OUaCzDsYzSo
C8Cy7K2dcg2NclP0r5n7PDGrgiCotClkDm8IY8bkcqZ5E2hylk+QK7pzs2rwl4k1BotpoW6Qy293
cW4ztzsXSwuRJZoiUoSV+Elft2d3oXjGcRd4qdxtT3N9O+WjfigLp4jSBfLHKHQLYkj73ZK2iTji
QyIjObVK/bnkB4pK7RAIDD5T3iepPHZqUx82Ne12WQr06M6e9Kfm3NNMed3gds24HtZqVBmzc+bp
1Y3TxRHRhL7Rl6o9xFWnfG6t0dwU2qfdCuNcllbMw3Lyet2NbHO9sasRBqnS6FsSzaHNqXpg/k5C
k3gqsM6k3CXLzQQwdLta6a1dEVvXO+g0rGuSrJZNql+PvRP1oEGRljP/NhOXjpc9lZnLvN3AVGek
D4UlupJINtUclZuCj60ftJ2RGQ8e/NZFa5JDr+R+4XncVUZ7PQS3YF5rkG8340dm+LHaqozzUgBx
uQWHS26OVPYVSGLUUQLi0o/TUZquFucZzVgkO4ONpi98B6BMLTbO+TXQOoroKysvaJdOxwOy0dlf
9cK5mJ0Xz2Na71f9US5LdleWTCecj+I4NqdVkawW9Rb0V4RjcSG1pTs9VoZ9pqiFJ70bX7TlIxO5
da/Or16mlgd3EHNgi+mmrqyD5mXzrsrXmtUZj5ZuZaGSKtaJKTPonRYxpzfu+L05aScT6H/y1ivH
WISVxQcwaqI+Zd4sgSs3gpLkgiZKsXkUxirK+jr1lWGG0O3Vmq4beqqq4Zwh8CLtFpGW47KWQ8IS
tGFeio1vUSWRDjWJ/qQ0ACDEEG9HLR3fRZ0YQSqZXWp0HeDktDhLAgK7SvFlZTvhutgRyhnvXkvQ
BjOBOVHezmOoLbn50aP7Engunud+uuGgL7ndNgEVo50Ngb6ErAUw+mJ+cab1XUvaT3wur22em7c0
u9xOIA70AuXPYz6/WXWWxMsEDW1QxH1VswKaycSFNHdY3bvS8xdve+0W664R4BuOSySXlXG9D00R
Uxn4UKkWh+woY3c2QoRrsEZ2mLXZg5Y7GWFPiPZ4uN2MdhfLpgZuKhE9pPxRAemOhdNBL5NRVedj
0LM0ha2Zi6MstDcJZH+wEo2fSX4tjd3xXiP/m16rTPuZCfJZJyew2qoLV7t+2NYyB00BVFpWyb7A
lQ+jjh/EPuiTo56qSgQll/sFtCAtnTdAboRCskZFaLTtZdYYZiyXOUFk2HxaYgi2Kp7YZ4DbtAfq
w5EB5LzqDpVYUAKqnDLF266BnSYaJJTjDPvZqcTGmXXdjW0O6yXrT2vPfuWm2GCVpdXvs5U/OBbY
+cpPrxn6U6+6+rNtFDceEa37ZukThE56cos8efWFMtefpQ2m3GRKFSayNWOvL5M9r9HZtU2SBsRu
1Ltq7RLkMTWZc5OehFUKceRVTnZOGYH/9k///HcsSMtpQYDCG3Z2oLT5IIe9sfaayqHIOlY6/Xpa
SPqNVYv0DJnx4Kf6HEtjXiM7X7SDhhJHGdBXqVK92IOJ3SYX2h7Gvl6otJhMTZw9a/1sxJZEbW4V
BxQyKiwCdeFF8aBCRA9N86ZssmQQJgTU6K3lMNh5UKYt+jNL60LECgaj7DMtoXwUzNf1cDblNB/0
zAitTTf9rqxSrP9DFWqt9kwXbg9y7Xxcd/ydmSOBtNPE2KVDygvbgtVL5aV2BbP2JNdLn6SEVRrb
sesX7Tg6zcXMxuWoav3ZIy1EGIt3M81kv1g6i4Pp5d1Rs5fI04vpvrPlecgbeE8VVnvOcnc36gsP
UrItZ0wOt0QTTIqrXWRpKBc5ope2GC1gxHaiMcW9kP1B1rDjW9soYYc5Zpfe0lYFjLUhiDNNN427
Wh42MYa23iLWAHr1O5QrfjrkE9ycWex6t4bsMKw12NZJHgtTHO1K00PX4pe9FsH6xgaqruSJG1F8
0/isA2OslAqroeWY5Es2+96tPkqFiTpbhb3X170r5vOWJ+ZpqQsPnsU5d6O6X0ju31XKwbB6ZvFB
/dTxmXuVAm6rzuAwPaN2ltyXW2vFjPaZ381Zin9jtqDFuxdFVelur5Hktm6i7UqGCF/Kvr9PwCYY
N18ovZwPIhMvC6n++0FSuW4PSw/0Mn24A9NAmt006rBX+8F5qSuVWi+Vb7E3AU43af7QLPd9k1qx
W6TKWVc81J0tas7VeqDdh0Nh+qxXkycZ2ItCBRcwuypJV6BxqS62i6UrVOGinJwq+97StskfKmQI
iqQdeku6t23Of9tFFrYae7HuQZ4WBnulMH4ZNKP4/Zy/aobpm4bypQz2ywzm14ukvKyl8stTjLvN
60p68dKOwdx6NJl3VHeOrHFaYLdg00BlAq+fNehM5afH0gWL5fpJOQif+b8qEx7yUYc06hG36muR
+7ZtRApH7rXMIK+mI0wn9XhmHWdjxu2a7j0yP2JvQ/qaYadKzT6mE1ELTVETgVY6Zci88uRV3Vn1
BgrYkCNfHfxwMQqTcDciKEaIkm+zDNa3jvjRDcmVHIwDU3eRGiI0F1KdTMB7QpFgOfNOCdpm+LSk
HibT4IV1gwCxQZXpF8ncR6240jtsK03SVaHFxyBMZ4t4G09Kby6xVNSD0Wg4fw3nvsiWB1Ta1Jwh
6u6QNqzidkGTa1w/GHsLnMH0Z92B5uLu7ZskKHSeoEq9FeDcQzHdrWYGpru1GYq4+o0d+ddgLFxD
hK2neEfDbmu/s2J2rsGphzFrbrV8Um/tx2Vxw8JGVVAYyLPtxk12whiQG/msV2ucmcQy4/QNgS7n
mEFu2emZ9DNbU/dK3x3LxFXixGSPlrrU/FZObpzZ9oub5FNoTnXoklQSrXIzA3PmVARZOgv96iHc
xO1cz+6jN67HclDbnaK1n02h3VI+BnBVq+phhvaTrD92U5rnNF3uzNSD19KKo2OXh6YU73xMHRJE
pE5dZkdrbrl8feY9XVSPjVFuzN7eECEDR1sjlikQYlYALlFULFeWrZG0+eVXlAywyhVUVmR95gat
14wI3faiGZ3Qy5zeL0Z9p89kCnd6R2y5xTGcKe3RmhDo9gJeQ0kzVGBLEVdTtgYTyzcpbndNbs0g
otrLwBOoU2Hs01LAbdU2K5jm5k9l9VuU/eong7Xt3KkMwd+Xoyi+1FWiVsnKD8nrh5woItQJbeAp
+W2KxrJVnlwvdJ0BfFtWB9ettN01DIcnuPzyVtHtu6QF93M7orWGq0ZdD9SGLobsmOUw/1U/I4Gu
eUHJaN82M79PA9nv6w1LEOKeOcyq0dl1c/rgmTcr0tQHx6BJkx3pzC834xQS115p2V7KNX0pZxBb
huFAc4syBnbhQViT/gZpFIK64iwL1bmbyWMPB723onas4Xd7jVm5Ww6NgpV5c3orLEcZ6VtpP/Kl
8BdX8fxMOjyCDdo8hQAogJW8VLydwqntbALD4WQg9uSXuR0UBNjra7kU3U5pLOuU23UWTyPw7ziT
zpGr/cEw9fWOPHhTVOVZwAiXXFbfxEv7GJ7sYJvKPYTi2Di3uTA42vvnsX0QxRY19juWcSi/YZ+s
9B7Kd1s8agXjEWepYqUBWHDvdODR1MaunyL51HjVmx7Pgxu67P+K95NUCKuWyPHkXeFujLfHsrbD
Uc+hH2YowJ9EPLjYAOf295ICt9TTzkt+t7B6GW+G67WHxSOjchiOQ1rEWW2e7MHBtlAea22KXIR0
fTYc7qeW+79y4oFfXCYwKC1K0Rh5gY0yu1qfxtYMVPtSO0bkofCfdf3WRPeRv+tmH1lsl6iMoiTV
Pxw9C/qryhvb42x2z0OKpqNQblxLvbMX/SWl2hxhQo6e1PqlraCJY/mlGOKYuvLNRkWwgcYXMvtu
iunoJndybG/TCSZqUQ8bYl6yJB5tD3zVEr+l2Nfipax+qe05hwnxzBchT7JzoCqMlw6nlz/DrldN
eqeVRuxl8OBUHuOdlX2F5QzZM4pkIocH97Wd0n05JTEaiINQy7O6luFapv7SuwEvUjHCbFL8Aata
nr45CGEIEQdqrEJhKLHn/p7z/i6tJpau3O9UbW/kwxEc4Ijn5jJmUJ7Krp7by9VEYcJl5It1/b5s
3JBYG1Ad2Qql3enNwDi6FPfN8NY4X5s6RvqEJlkA+G+5nvgZkKFmJ4+lAAAeVeRsbnoAjbwbqu5o
mjLOHquFob+3rqS1BWIoS4Tc+X5ax92GW/XqjP8Y3fHE2aMfZ/Kxmwx/CF0EXOhKfRV/7RcPtdWw
uZCl2n2iw1/0qoJ0wna/jUrnjTNDFr6Y4UGFiB6hMrck3gzjdtS1L7vnyFg9Y8fIEtqGPHVC9bui
/kwQfivjm8UI1TG56dnFNtvL0mlYV66cSR1X6C5qvtPCjq2J/0qy9ULuS6wPskdNRQx+hpZfbd5S
pfqcm/XOmGktuo4lrMr6UH0pU3F01+pcDN6+1vhiSTSvuX0vmVBTse71ga5SL0eAlJv7WXFciFJO
HLjAE/KhiWF9m31EQ9g+kASEicUVkXr3Y9/h9N9QYY8GZTjWTD8Mt7SbHhdE+yRC3YLSxhUqMKte
74Yk+1C99dklDwTAA0OBpQeLEJfM7HnQGPd0cLAcGYmAndaX9NBRytWZyqviDT9ajWDU2COdBP1E
LHlVt4h+7/VmZKPA0vPhVExFZFsKulU4jpJg4IEzZpJj4CFgbYVyaGQTjgn7LdYEpX2u7SP47Wkk
k66e0kNj5QzDULZTOd7lTMC1dF6MhjnXS8pQWNZ5FOZbuf4qmiTsq+pg6dCLRugl2lMi5pNKI0+z
Ku902AIKOheFs54d9M2wsszPk0zbqVlxRu4Y1BVVQauMFkU5NSitbbeKtTWBlm4CQl+PpsEUKUd5
o3I7Bm6zL7r2c1xgDcbuGiVUa4E75G//4uL7u1/uX/1xf0mNv7rjTNRTJKNRImFgH/mrObMq9LVr
zA17ar7sq+I5zXDc9AlirVZ5KMv8fTT58IF+vcTFtTZdjM4hWsbjiVfX/P/CX4mDg//81TL5b1bL
/5oFc/e7vZoXh7/+Vf9Pui8x4f+Pf/gc/6P7ciqH3/XXJNJ/t2DyQ3+zYNp/WASD2yr9pNcGLOq0
/2HBtP5wiC3AhURAPpFU8Fz/tGCqf2DYJKyHDhFSgv7MKfm7CdP0ru5M/i663al21dz/lgkTL+hf
PJgaBi9aJq5uThIaCbr/dwvw2llZakzplUCA6l5KGzcmgWBjzR299P0p18t2XyCogaBq/VprGXE9
yIG53hfQDVHd5YijM4lFY1P8LTGbuDS8X0oiXjPwZ+STG+N7InJwdwJycbDdJLDoSwLt17YwfsqG
/IK+zq/JGe7ncgxBNpEpajMyewOZRbK8C51I5079Tq8JeiJLbtbxJGakir2BstnKfxoVk8AEm1xS
iUEWxIjhEqDcdL+0RAtyXdMpgk7uOy4EO5spHk5nEXHxPQ8ONChKx0BRGrQgSRcxJIaiSu6cP2nc
Cltiq9+C8b57Tn6TV94BhfMOveC+buQF8OqIZL25HRM7wqshmS/xBGlJ+j4NZcHJMHOLR/jzVt8E
i/RRcLdRDj4U8BX2Jth6r51DBsESSwUFdrLWp6ijp5n16OppG5Bft863tniJ76aaivaS6TsZza80
cWFTE9XbY+j4mjCXYGoqDYi4GTmJ1T6kpYWY5qfKsWCq4slb1a+MDOadGGfk1uW9saC9hnKae62O
J+8qLXByM1Cy1sB+gvYJNuK7mpaBaqa59dV5sdkuUiiq9dkc5nNV3PRlOpNAaRLV5pHPkt1I0W+8
zqFAWv7jOOpXyhmZKcotho9zmfdP6KO3mOH3aVjsF7Vm5Oq2BCmuc10G0oqdj190Zh2M52k8l9r2
LZLmNjeHvWDKz7dFx9MY2QZcYltbKhuz+ym0KPn2JjbLocu60HGe7MX4Vlp8h8AJfayp7mtuis+V
pd33nO4OpQmiyw4M2VJ45mt9my8NNJ1PtpP5QKIaIjekqKiNVt+mDfLMmj741ciakXf1tWHiuVHx
qLlYpTD8IJV3TRzGJWoqSxhsUGoRbJ24Jj9I1LWOFtnYOx3ec1X50Mo3rtUm3sbtBV5R2WcEWVy5
vFiYhxTNPXvlMV+RfA1Wh4xWs3z25TId27BrmMemTe50Tw4oeubd1jIWpHJk8DKf+2Wge7ETL8bK
Gi0lWG7xq+nWe0ef97nXPxvFivlkyfwKB0egTtaLPbVPKqBwAAV97GcPwLp8oLLgRTfayJ2ZAxTx
NHdnpKoRpVnWPGiBlGYag4flmsn4kaBZM3X7Ipvh1UWs7NT9i6ePeHhZkXJl3ecJtlAzAV/PNPlq
KVcAAJbD1PvHQQMUXQd5Gc2JdbSczsCkGCKGr6a7Osamq1/ZiK3ry6ZO+lMT8i5RJ7hLr3+n+W63
GOe+z24qVcQJllyf7OhfRr3Z0dTTP6+540fKJs3bE25W/lliFSwHP4PYDFjdV3WfuvVxGg1473RF
5uNpX0JiEXEZDJfSjJS0ebbSoQX/Q2kh+906FZ9tOdH7iAy1qWD24Y9Uv9JzEa2Ozfdu827NUrwJ
vaFnCW2f1Ur9pM3UKW+5hkeLSXNc39LZAvteynNrEu4+mGgfluqzgPlBKJe9YqhY0OYXQ+SJ6b1s
1SOKf4xn1+lU3qXmFltKL/cS/tOWjhrj8eAcWbfzaurHbIMiMDw0vbnCWGjO5kUx0+xWU0S5B5SX
fs/zh4QZG+pEfwM6a94Si+9xVfG4ZyHk97yxMmZL/aZccr4OvovZxO9HJUSK9TPOAPckg8MC2/3j
CMobmgjSKyM/iC49polywXCCWmFZ0IkUdzQ8KxBQS+rDr+g3oh732tbuDDEcG9EizdMOpsLn0c6t
G47dzzouTJENq9+GjS1RoNql+zGo1nuZpl/cO+fEye/ZWHDWz9vTgCOHN3PlqhkSxt/cMONyM53I
UOsJWWa3V9RSCdhDMHObxoae1TmRob7hjrcBmcqmOBMoHfP/ZUPsH7IJ8yd8/mPj2V4oEdqCZqjI
sIwd5PHN6ACz1hr6UeRvaOqHg4u9SXrsjAXbO0TW5Gdq8jBmHMh0y63F8qRp0KBjjml9mebsqs5+
AzYB9s/QYpbrFnMCJbGbSNR5/RpdTy5Qxy5uLXQGCb43gKOyDty8nW44lJW91edns8QXpWjikGRF
2K39FpJCDIlllOaunBCf50QE9B1Knw5aXndSYjeW5piJeb4xasc9GkYNb6W6e5dq1WBxW5KAkKbl
A9BQAZ91i0nQQkLm6aGmrSdLQ3kqVVAWo7gIdZpRuPXH6QpB6R2VJ4hqA/hWN7/Lvbk4Zln3TkPa
a5HZzKzNkO76tDronffDVXCjtlfmvX1KamDxHK8e2hWctZqJLUP3PtNmuLXzDGH7JIqXtkpOkzLd
YXv43gr3fix1pLbTLs89yNOpeEuvQlE9TUY/n7Znp2KjWIkgNLFiXVU1qctN6iBCtTrjVz6YGlBp
E6UK8P1sTQ+batdxMm6nxsUqpS23HhQMLEIaiaH5aSvcSm4l2NkB2nwFdnKnO8kvfOVW2JeyDZz1
E2ENyiUWgn2R/Vhp+tYtVVhI+yVVDIhWlOkJggDdG8+EOmCW8mpSa7zh3UtApMhhmiLiZx6qSf9b
xNPfM0n+LXPj/4Sd/DUT5f/PmZ0p9j+f2f/X/2z/Q2QKP/D3yBT3D90k4ZGaLoe53Sai65+JKTYi
es9ygB9ge0gz+UdiivsHbB6NfySp0M1A4PI/M1OsP/g7SD+HeiEjnyCW/15myp+lAf9MP7puhTrq
SmrhWAzhc7RrpM+/RPaoePFXzfZszFzbLmsmpJl/MxlWyK4M2Hz1qt5U1Mxf6+64eferUYUZB0nl
7q5a0mQ8iOmQrN3DiKU9EVZkNWWPn8wFV6OryG0Hso+GxoUDgE72EAem22SjX1Z0mJR+wq2l2Hh4
nmpyPKqq0l5qG4wtha9ittmGRkd4YaRxOUE55tN5VaKMhiwYTHU4rZPxWuXIk6s02w9dOoYKqVkr
jqmqae6yDOKnMsYT4v2LUyqP2mK/VjpODylcYKDS0i7UvpD3PzRQd4AhSg/Ogu0y5Utq95DoVyJV
GG8OAVWxtWLPtVWMFsINsPaEdet9NXlLyP7nVhjfqTnG5tAGBgi7aXBjKfLZFhD285oHsJFWgOo5
VtPqPjeNGxstU5dUv2vtfamID+gI8/KrzArWlnqboUo+06w72d1XRsbKRBDFrFf3raL4RrYdRsjM
oXt1nCzWVY6RlHhex41709g1Ygldbd3ZI7rDTbm0ZhulOX0ec22cB22pMftbqBHZ9Nt0r9XJzrOf
lR6RV7+6ti9YM+rB3hUWFoxEfg0p1FIdzLYgEavHGynHnafWL30zvhRnHBe/c6e9u77JImMb8tav
0SPINFuPU9Ixmi8nyezCreRrDlpsw/5CzLDvnWpfzCdHmheTlITZgWSFqn6tFO9gGepuBKGg4iUY
Tf0gHONe4vtVss0IXTNhUnd2Ck8dQcEJ0TJXk71hb/qRYB3fncYychsQf02e+9VGiLBZD+Wr1zz3
Whlu18GwuKscbEBufUpzK5Q6f1FlYw4qG2zWGPabZdeabykxnr42X3WzK9HEmOiVvPmsnKsK1lrC
YvWe7Eropw4YtNYdF40tmg4G6JM0zWcp8+OW+CWmjlJnVR1/YW1jl1j9VXwiBoRPkd8C71N6QiD6
1BEL0/ZucVyJQlA6cFdp4Diwt+LWUqefRCFZA1ECVTNQi3a7RCOdxgD5OXId9z4ZsYliIqGhAyI/
bDIoP2RYb9mygN9o5sdgaUCi0iN8B02bXPpsxxqvBrmVg1a5Thfj1j8Nne4TKoTJJFiaJmzrowpq
PBPVIq3Bn+SnYX0AjcnkKx/mXVtXxUFmbLGkUZxrVTMOs9dKoDa53jeEUhzUZuxQ/PZMJigjD1pT
xyq6IjKAmHFxQhETMIkbp8qfVbM2n+p0NB8JZxmdaTx5mbwflcRXifiSuCQAPDvtwYsqGLqs5+fL
jw2VsN2irihPC9ZmKyufJhDMTGa/ZPuQqZdr6WSzssN45ak07T2OetWFq0W8WGrLc4r/kx/yVwdu
bfzBzeyrauXbBQ7cCQGDfLa8xreKDdtmdR7IpkPbeTPy2ZNN6G8NhOzbrHnRqh81JxpTvPeO+ijl
ElY4Si3rM2GPmComkPJX07QHl122Y3JT9TaC/8MMRX6NyuFIpuBmA/gPF7ub8SXlO7cnkQAt0YJQ
caoftX7bLc2APlmEFaK1Qb9fmjcbDF9UH0a71xk9nA0Fp3xi7sCtHVQ8MIV6k6Tq3dbcD4RR9Du1
QqTP7GZqz/iZQ51JRtwQRRjj0CF1QNk5mbqrNeWUzyJojVvPQGxvCN8Y3rNF47u23vMxIdLCcM7r
yzGx7hoD8x+etO4+U927ltz6DbycaBBrq8nxS+uBo6B5bfrlqbXVAEVJvJRlLEYDrRXeB422VXYR
Q1kLFJLmC5L7mAyR40I2fFMAFidwK+tLre1lT/+G/TOY8qhchVgDxvOiOyw4tAvWm6F5a0UZreI1
ty8u3ouC/2GJG+Ua1VX7a17dQPlEbNe7Gf4tnfO7cvEOFWiEcczLX70bjRA+W2HtasQsNWFZzUaG
0pwFQ44LA3EW92KQo7GCWI7QxyGCxbzcHqoRSreMOgJL+vp1dvPHEa2kreOn1NP3Gk0BlEtW6wfb
Zml1NWh9ijgN6FnvrU/bncxxW9ZOpGofafbTA9Ns6w/1AL9wobNd27s5v88150lgDh5ZtqWn3wuI
46VGHaFja+E6I+nG5zwZMN+WDmHVnCZm/bMh1zMIdFGatQ80VG/6MFyyAlOESuTU0N4XsNxLFqYr
DLmzswD0sUh7P4VVvf/577wtUPtkjSkXvrOlFps3YsOkXqggT+pKSGWf6GB4JvlEmN70uCTHWZ8X
3imUvhv2eU/sV7jDQJQuNkDCetLy0aqSnVKXNzP+7MX+SLT3RLtdaoiM5msc+5CyFZowCVcy2sCd
vob8pRmp45zR6kPXTtZ8PTt8fSI+qCJrAyGEP5PlUjzKZgq90oIsf6jh2urqxS7e+AaBlgx+OW4X
tYvz5aAlGbjI6k9a+0WK4M5qxpi+Pvh7F6/aCyFu5zZfojnHhjg3u9WlD8h6d+olqFldp1z46iRD
N2qoQk4FYBIYwEbPfLJg061t7rmq3K8O6VmLcewQLKYAFkm534xhxy4Y1za259VEbL9Ern0alG+P
0zUjNWa0fjcceeigyE40iJEbGSXWtxr3hdCFbzbQ2XynKZp2u4JEnAXjIKZQtd9zve+mot2tS7ev
BkxebcnIZgVu2x1qXV40Gi84SssvQA7Zy3drJCUJBjlol2GfSo8aYO3c29xBNRfjRhAJt2fR0ghc
ez+pue6T5LFokLZYKsSM/gD3QWhXZ9qPQ+J94id8spvia57+RGX62EGplRm6d6lLD4sv8cBm81i5
PKh1m0JdNzXJGLX6wRxz3UgL0KNlIC/KkNMd1bEyalmnyxn3LltRHbRpenR6+LyGfW35roigiy1p
PfepeZd4fYjoeHbVFfUWXkmF7IIKff7U0MbQaPIhBU/Whl2G4ctM03PliDyqOvdN6VDIECO4F+4W
pksa5jNuHC1/nGjy8tNs/a4kbmFvuk5zV1e696wX/S3TI0679cFRs7NZeY/X3AyJcUF4BH7mxQlJ
Qr/Jm149jYb+kxru99hIopPmYBLrETXFt0g5JckG6Xoyctue42A6td3iEjj8ZoJSk/izucdxu7E6
PO0Zyfryf7N3JstxK1uW/ZeaIw1w9IOaRIPoySAZDDYTGEWJABx933x9LVfW4NXLzFeW8zS7RrvS
vZSCaNyPn7P32mGJGfvblgyjiixwZxhPXv3mpL/7wdybtQMYb1qLVlvNWC+tgT+gn7Y9c3boWRb8
Fx375ICwEjgzS9HjNP/SEvSy8ROCwF1YVKfeys7VMNH6qR4ZI8SrNmcrD82V0awGmvwbNNgfof9T
+uW5ypr9mOLr0B9svTvkc7uRMc8GlgrozHCu7/hkTyO/tWCT7KpqzyLNW4BuEuGorzQmoXkZmSjm
/AAePhPVjpfepi5fSLXal9p0d6kPQzcMEnBjumJWIDMf5SXGFdjfleJk8H8n2DSlcszP4x641jHS
P4md3Vqc4l3tJohVnOrsEKIsKLt5n3EbVWNiHgZ24uzmsG7MPHOJ/VUW1ktcHhaL1dVAqUvtvSqy
bJMu0yl3X7Jy73q42QquboP8HM3LYK3t2dpizweWVt4SSx75xiArnSeH138VWk0wwmWqemtd6aBD
rOp9tBmsRt+8pket0NAEy3U/IgmijI/N7snvqR8wFxRGZR9IY30UOuhBKdI/KXJZ6U3PaPjoFbOZ
JHnVYnyi4zRPG1NqyCk0dDl966ZPPXNHOE0pTeRFQWdty0Lup70PlfXhuSif2OCv9Wy+SGSycD76
lWZMPIrZq9ei8G8pRb6xOeKtfIww0FagJuiyBRZGGt/XVjH6niS8mygCSmrrMv7tTLTAOMVR5Pg4
aL0eOh/XjqVzPZtPtlWuIxwxsfa7SF87t1sZzNuXGnBLGh9072Dx8KbsXkRzIhOPvroOS3RosSfR
DwTHhv1gOnaDCVEPKk7lblNrvkCZkmhrRHHyS+/Bqa812m4N7o1tV2tYQc+jcjW7GM86Spf0MI0+
gKf+wtO+LZnLcFxftzTbSwkPaGakspxEx0TFBLQzhTS+h2DxoUtJmoYccSEvr/GuPrptT+8QjlzS
XfIL9Ao2SzYW9qEw2etOdJr0t85Rxe9+hAiT0mZuw/6QzBMefeNsVz+RxD0VHgeqjZJNrWOxGIqf
7Gvh3Uz4ARd5m8Joz0R5F0s6bRDwmsJ7aKvwEvmbVOPIKYY9ra294fE6Aexso3JtOIAVKFLy5eiO
5ikTd7zi+9R9MzgsZeEvZmTAuIe9Udqvus6jOi4bUf7Q3Q6SMnuIFdm0eDa8r7ZBn4CEhb5WU7jM
geHTnRQnFdlGRt0fLMzibp5uX2WOV0YeYCRz3rz2w72iBmOCniLgS5puG9rvQxRvFxqAKKJx7HFV
w3zdo8/zPUkQKVp5GlfdbaBs1mmuRywVrfZiz4jM0NRnFRSbOcXBw9VFc6Jnb4hU2ZSxpCLmjaYP
jVFfODzO3B/pMkDQ3Z2F/arD9lO2I6elKGjiAZtZvmu8S677v4aF0iVDMQ/6L2XmTnkl5kuVRmvH
uNkzyDPz0he/nLRhP4e64gQaHn+zRQGLaS5JDhBX4Q1lW9uPLo0Y1x5WzLR8Tsb+lDlbu+yPC6mq
HtOKeel2vBhgUb9c5TXCydFOBHpQYLlFvo9xjSXQxLuOU0/bnh2fwpBlB4F/8WwDiUphMzhwvC3/
2jSIeoT5YID8s7XswY/9j15HnBymbMneKqPsmNEwIDF6EHMTpNzDvuwPykVlZndh/TTZcplzIiLS
BoMYwk5Ek+gp8OeP4Xrsy27blfIg/OZRlnERNDU+5EH7ZcvkKdOq3RSySo50J0PbIvla08Jtknsv
ODQ2Aq7RVA9vrs1aUHMFM5clQy4wBKrxqXGxTAtJv3fstEe0xwGcrO/cfU0KV9t3nr8tjfwpjUKQ
KzX1of4aZvPGse2dwell6vNjaP6AxUABMwet2z9Jv7s2FJy+9IJFpqja5v04Zcu6LR8n59zh7V28
LqhY/Cyv3UUJ57vRZ2vR9rXTq7bB08zu04zWrlPyyLl4Mi19NX+33WGh74JgFcqdYk6uNIvVuTS+
Pbtnl8qO5kxxWFSHiCuErfsDGRgdYm9Tckbw7ZOxgCRYvs3M2y52fmQ8xd75NfFsMJUOq+LUcayP
womRGyof03wgBOCNNQHmNzJ1D9UaLCSmYza44FoOgVHlmwXvawVxPY6YrpBxDmhh26EqB9tzBBv3
EM7vzqA8pYu9QSOvdwy1GDVUBACBLQsi195G5nxbcmYQZrO1FOTKvmVev3N9sRrHD9/6M2e/Z10q
hf++te2nFuj6pEtESO2mEOshgsUp6EiP9dWlGxQVKQp675Jo/RdKA+CBqNmGudvSa9bdR6xJYmSY
762T8Wvk9NoYzyTl1Uets/cIMpmv6Hkwjn62rsoB7XnBNGb8KUoXsH1H5EehO8PaNvrjbBn66YJS
Tv4MHZ11/XBz6lfp/tZn5EcjZWcDiXalOeE2Kzm4xmLJD7EPnybSZsT66Tn26j94+kxprEwrPbsc
tacOjzz2oyQKOT1w7ncWuLSpe8Xwua6p0XM5fiKmu9vSY2dAh8nrPbE7NLqyq+xwFKAMPU4ontO6
wlIHN/iBCmOrTwgZc4YqvX7EDrxKnOEnZjyiM4DtBSptfROZ1GA0Q8f8mtTWS22mXLyXpSj3hgOb
zd419t72nZ2GO4vGzBZTrWPVzIQku+5T1ibPDu/BZLHJV5hOIvSZs4PfsgB4xDHKdvRbKKqAgGDm
er73CYAJ2dJRZ/xhueWxk8tvjuuQNYqNPvo3LNl1i/1SbJz+rNVvFdt+qP04BRDn8F1o4EkhT6id
Uq/lm9bKHWZSnoxsbxcmOzAVhP1LYF1dZXPgjn+SSVIxulSJcIKTdgl662caLg4J3nTQmI+Y2MqG
/mFqVEOWI5q7vIecngfKfEPkm6ItDxyHGKU9i4wwG7Ed+IN4Gq5dldJTi6cvP61fI22YWLj4uzzN
fW1SJtOy/WJO/qduupXZcDJbMoSOJxMKqZ1/wg0etR3twY3AAJNbVaAbFtzUfc27EmIRSrQc4xsA
b3s+FT1iCwoP2rD4Spq3ovIv1lyd+PaTLtP7yJFRF3sx+diKz7Pszu5Mi7q7TLm9mw1BQctgqiFd
eEmerPAFqfAJYdgmJpti668KyunaBYWaZ5dmvIPdtNrfddMicbjlIXsnZ9rcolx2l3U6WS/5eBEc
tsw4PIkEHUhKfvLaAXUwhzYU/yrei2iI956RvrY6LOvcvsYY0kTKHc/g9BQ2qmb/pGX+xq/L2zBl
vys6PqRvMojsVhbz3PZSy+9+jHYG3TNE24FR0kaiA1BAoAVIM7g7P8eTVsEEFPOJsFKKvIZyG2Cf
oIB1TM6yRG3KJyu9I0dfZUO8EfW9jN19WNS3CZGPDgjD/mxxRlbZB5fj1IHbK+629Zoihihh5mXu
V17WQGHYtiRusVgZR/QtkvlLBEJv9KcDp+Rw7F9G6AxZaQE+9dZZWqNMFH4gF//BC11Wzk/pPOWL
8ql/YyzcySVjCe92rlH/sXM8DRkk9GmvJOlOiwm88c42pE2DWyT855YAdgARr+awQzuz0bNo01Gc
pOjXAYth86CDhH1MfkbpfeHMEdufOEZWg9KJasO6lX/IFaK6WILMLgKUq4fQi198NEZgkg5O1xOh
DFZzWxjAGDBqrWf8ZE3r7sjBomed3uNsOs6VuFCjX1vRpKsswlDrhrz2OJmBo7P3jmLRgizTEPOY
XCoDzGdQpJ44zoKJhmFepKc91JF3ixemELFR8/bl1mOTUatpxaUclNW1BTPZaxG5zgoGIjtg2JKV
ISnecxdwcb8oCERxVRj7OYlpZMxfGJdWS1Mc2TTnp3ZigccU+OZ2kJwXV1KO+uYhz1y4FPO0M3Fu
rnOwgduOv8BTiujKJH+bZYoN9aqVrMhY7pP5MMYtdGLQIk2yKxIkJzRE9KZEPM5eM0XDjrnVLgKp
iE+dwXJ0zOk44Y7ctK7JAdR9o9vaNgvQIzChUw9PmZ6eK99noR2sTlQgmTLaFQ2mRDxeEzz1098v
dFNDNNCo40P/KYGDieDkbDfIGSJzQI+c4EjGc+mi2QyXiwj7fQqwuTa/R3Z8xjRxtGqqXR9LfN66
ePSd6uawqjTHyq3bVVl4v5wGd0AFf4NzyBoizY8E9AVkocqL94b4mLTDBRtR+9DBFbREI9I4EFwy
xa3k9Iq/5A1YZ7kWAyXgDMgyqkCQ+jSdunaPGz0AiVfHq6k42HVPRcrGasabFhtEzzbXyBMz8icL
FlEbjmcu/HnG8Z8k7wUTN1/iKSzrtRlj3OmLbU3zmWjQda33u5R1aBiQwvbBlKE4tjVMYyLDiJ7M
vBC0eC6Nm8iD5vU2VvaNVXFYNtM02iMCOtlOEe2EPTwZtfY71Ig1ASUn0X+F4dkNy20NVvscWjrk
dXckC7FZ9qHRleBgLvlsGLdZvcUY/AHFZfamwpBtec0NowStJEDNujEweMNlamvRchgH7Mrl5NPi
cpjTj9no7LXcfJbIawKRO/typmG4uHwA0ChxQHiyHRKdl/bTDnB7LmfneYn6oE7db0KnkCYyYXpI
D10dWojvi/MMncGI5zODdxIIwsdyCT9AqhGb0LCbA4Dsx8Y6/f2il7zuWs2hT8+6Zx3v+slZ8lcr
fY0qN3vR3UNdLhUaQfvJjDHkGfhQHONijsOwj73hpxOOh6q/P+QkOWza3rUvXo1rcezHfadxf2qf
jpFjZ2yU/tAcl9YXQZcwqpgZbAx1ehyHOdy2EHsInMUmUVYDaMy8W0ediVMIudLgjaz2QpntQnYB
l2uxtiwuYcrTPrnVq41n5+AP9TmF2XcWpuDtxX6vTfjz+Wj3vuvFVpf2tjI9cyVd4+xrsP14oHmt
M061vYN1lwJ8dBZvG6VNvWlmnDFjMjNg+StbG1JJvAT5t+6UBb5JcORE9FpJiA4yG7qOU/nlMt2U
eYF8fRkRYprjo5133jHMtOTQhfLbxyu6RvaZb0pYPbRvzPjkVdZ77lsFoByW8oyCrxsBfHM8W2hi
XiKHWiml2sRntVyXUgOvTvM8hBewdUf9npWmv2kMWPmTy2i6QEeGKknsSzfmzmEQ9SumetgdqoOj
3tJmOzpWf6xkAWLddCF9pr6/6/rkooH2Iz1sOV3NJYwfJOhfqcZdSZT8cibfRFJm/h7EF7fCv6fe
pIbSYu1FRXG2EEZG2BHtaDV2OeV33gRFmL0Ppri4NjtAWt29Adu4H8uPZDB6QC5OuxEWHyiVQ8fl
5IPWiUkAAOssKNp0nyJ3optRJLv0EnP0zGli+NK9Jzk5DpCyB5c5l2Maw85vsztqR0oiHURSq7R5
bdqodIllb4VEURbx77LNX6j0fSyW1GC4Rq+RH39pBiNJn6QECjIaczVPYW2FMwfp+DErGJwhzL/6
+TKu7QlxwFTGr4PZg2vq7QuTlvDa+USvNBIekNlTAMRIX2kU5sBF3OIaRm0VkPn2leAl/2ybgjQI
WDC1G1X7TmjvpouCrLQpKR2RwiDo3wo3DUQ/ULq3MW/d4rykCngdVxLn2hJMkegPshhbMHwM3xsc
7VAmHILOe5c+GPIi5j7zT2gsgcWTf4CUvdFnVpa4N38sRuRUouM1MskEQEjL2gk4jSkGN019MWNX
54LX9HCt62hMFoI4Tpt9UnxrUfszrcbYfJlbRlNJHB6bpqYsPXB2iPdmPHF0D489+zbdiU4gnOiQ
7rmKWFGaT6NGryokzoM/vbtArux76eFgslQiV4E7CuBbIiEWgEHKDdCNLIccY/t5nWtdhC4q0g5a
2mCLQ8YWOgWMO+TKGT8P7q/kZOYahh2ICZpT/sFlDeS8Bvvh9RhxZQ2+S7GrQYlrge4gMIvT7m6S
OEjPKD02esZ71tcnjVlr6rkcymwEyED9prFCJjnrPYkqgDiyJI92+G4pVHrkfkWy4aeSu1JbXkt7
eDTL0Gc/qVGQafppAMGppYQdIwjejtO8peOVH4e+RiJefqD0HvHtRL+YLFFzLDwMOJyj2XJxnkdf
YFbhknv1FUdGDuA7ZqC2EIGHhplyiYO0MOmhZyk0UYcZlYlkHg956gfsId0ubMmLzivUZDlqxr7y
SmRbYFbSDF69GSXvWldt8lRrDk3jvU20mlap8Mp9z06Wh4rJh0pF0IbAm+e+RCN4TiunNVeNhyjP
14sLEdbxUyQZo+MEALx0JiGiCTKYCYd+SkFcMUrfuyLgOicPCNAPejwjm09aG0Ghp95d07g5JiCg
cBQHCx1poEFsRHD+RxvS/rl0gR+6c8olKSPBdXH9IAe8/CKS0Hi2OcCsoU8x4BK9s69LsfOV+6+q
/QNXUAOGDSaAfeYh9tpXTXodyNN8xh1km/vMF/l+YrVFrpPbR4jn2rZVaru8cP0nieYaez5udexT
twZVFOfA9LEmIXmrtYv9XtiBLJHfC79F7k4O82qoym/YZtHHIvNPrfztYgq/zEs937I660A4cAfT
xL53Q+PezJk1OxxihDXql9UMTAPnFMQEK3lJUByH7OuURklb7QfDhtY1MZ6r2vidt6nZNXMFx0F3
iltS49jN0FxGRlsd4Wbyo6cI1A29rq/VVJXr1PbtIDKN+kqFvEmAep1KYSUXDDPyYhOHtwm1GJLI
DDapKGho+FpsHP9+cdW/4aXUDl78YNule9RxxYJahSA+hyQRGbn+KxdlbIJbZubSMgKYvf7BWiaJ
qSk8sqkkkDUFbDkD+WvOStAw2domNexxGUcDfJUN7NHRLS4oNEG+qi95Ow9rU+rJPoRVwVFq1h6c
NuluI9iO2PLn22ghr7GdL1OT8S20MG21oQYspEKanZMYgm89pT3vlMYRRYJcWbM97eDPIGQs6+tg
aO6Dzdhk6qBMC3GsGtoCc8PRMVmy9AlC7q7uit+aXzeXNJXHKuKoiUYdQB9+1qTDGI/uet/0w/Bg
cbrbmXX6sdBeC2eRX3OjRa6lx0BUCcnIle4+ygT7dFIU9yUqyw3WAJfXwkbUHnv9NheBOQCtYCmH
dlpNzQ3k2wccJA5uhV0cOraRu40dH7xJZxycmIm1nuNO1aQ8+R3dIcJfn8G1Fs8MZUFeES7QAKvb
S3tysQoLuqe9PWwLFyQadXQGhcfZVI1AEytBIqPYwvmG7XXv0IUllKpqtyYQtmNtZj/AumLcavtE
t4pHDLzgLoblkkzzHJDUWR8p157ycRTB1LL7VDoi6rAc4gdPfXEG8xNfwryNGUu1jRY+LlWtPRrq
SzqVpD8b1iuUqUhpbKdrG+vTVUiH3hOTJMv0x+vf3/fcmcPrYGOPmHttW7XwcRvbpeelp8Awk9T3
OOLb+QXV2ol7MT05zjA92V40noRm3ZdW+mie2UTSimxjq5j6S2UINFF5nuykEqcTLQG/1aUbUpX+
WUdAzAigR5jq2TDWZA9Xd6DQxmNvmw++M5v0iCEDOYXO3L6bBWS00FcUg31RSfdqztofl4Epu1Ym
Hu3Jd5DpSdp5Q/k504Ku+4azoZzP8YTy1agLzgN0PRmy5eUe1222dfS2fzAgqG2HLHpjwoCJXeDY
6zjNyqV9qCxK2XFEgU/nhck9+gCEuRhkXC0/Tq2Mbn1jIyKChmpTvV70tCBWZCTyIZttudFMVDle
Kw6kSYRHp69CxHfme4cZ8rH06HNFOdwXzMjjubCZacB4hCGPANJd88gsD7XZ78FRkxHRSgzYFcZ2
dG8JquQQaBeZAfGSL1/xUm5ZuMO3Bcr1DvWYBQ7a/0V6BmXaWD6moTPe4SftHXYgEBPAn1mM3evs
d+4VcrgHdQ8nTi2VWh+l3i0yJ/sFdkSJEwKGl7WcbJVkVUhrnwqlXdYvdkt0tINADJ4GVKWozygm
SiLtPH0CzKV5ZGU5QFiCWIKgBaRQX+dhrA9aCKWiig2GQzSAjubYVO+NOpT5jLsnhJRLnsxXN6WL
wR857ibQX5c8mXYtIO5jojcG6ITmMw7Jq9KY0BGH1dDg9mX+GiZu80RJfosSrTp16NaCKiRUm3Cj
bDehIVshdkZoEYaPCeDFKKNnMtVFgplH5vuxmF5SET5Bi5c7u8dTk1ip9Z4kYicLevAzoVErqyI7
Qxdhw0B0+O3WmftO3MWlDZ1Hz8GmHA/MOKIpSffdRG4SBqgEDoDk4Lh1xDJfvMHapJOO97jz/jSZ
9ZzbnQzAAYHHxfaWKwxSOdnXES5SrgBJjkIljQqaZGpYYZuJuU2HggK6UckqPc7vcEWTV75x1UDU
rxSIyYLIJCAzFaH+kfTznQuUrGUU6rTjzfPsIQyJoKJvoWbBPqn8VyfvNnCprM95MNSWw6Y5FXTL
o7z3nxzdJcdEc3GhVQAAiTbRBWA94S1n6pE4GDwsW/YwfIiyX44EwAskZvYtdsn50PLRYFTmXAhx
ozJYcJDHBcRWLWLwapy9NKWQqsFdhRgzOBfRvMhZDfQ+VEgBjh/KfLruGh1dm9Dzk20DSCyU8iuN
Y84KCrLVmuC2LAXeqqhnLUZoYQSSy4DNxdm9IYkEuMWUVkQf6s4BO9xD6w2EbKReekjDN9/vyEiI
vpDS3lsX3F3Ve+dZL4cXvyc4I2bnbCJImoaOd2I8NVK2R6mgYr3Ci03ipYzKfA92I0jczr0gQQJF
tpRAyTz8IBVkwe1krlM4jsAeaXjSemkaWuWRT5cw7c5ezlrhhW8ux9O17mK9n4WITi3zeJVrwdo5
DOY5rTg8Dl4xUqE15lqE9HxtrJEmoOANmXrM9sMDqTTigmj4Oa6BskmFZ+sVqE0qZFuk4G2+wrhJ
BXTz4huoRjzlyAWYH+X2VugjirK4x/ihkHDVXzicwsRBWX3M50g+9t5Dh8l5Z9EahnREaN+oVT42
gqU44NFe2wpBZ8OiqxbPA5HqnphTBLbC1SXG16zwdSkcu14HaNcptJ02ArkzFe4ui5Nf018AHiS8
DP5JpdB4XXF2FSovUtC8WeHzSgXSg7Z0NAd49QD2Us1yNga4qKn6WhxUoN70WSrZTAqbT0ggfdpI
DxPUvtx2CuFXTo+6oglrIVMEz8xyIMJDeXbJpVPBukAAs6kBj96c9cF/zEv9T6cTVRPODPI7GpbT
7D9kFlo+O2ZjRB5nb+C2bulgWztHQQg7CxxhDpdQKkBhCKmwVMjCtOsKxr+TufUU0LBUaENaT6Dy
gB3aCnsIGVppDkAh0j8jtbiimzsqUCIQj1qBEy2FUHQXMJx50cs9gByAWt7y0LZLzbTH2WDFNIKF
Y/ReU2DGGkJjM80/dQ+30ScT8ky8Af8GlKiqnHBfR1j4U8r7oAKav40tE0aC4YDwTupNDhsSWi9I
fGCRlsJGjgog2SmU5KKgkm36bmEpSRRscoI6ycwA/KQCUeKLpU+g4JSlwlRKBawsadIpgGUEyTKM
wnY/WX3Eg9c2m8qafyxFv1zs2nvCnWcHxkjG1KABLGyT6DASN7ZSHuKtkenejkbGIU9H4+BC2JwU
atO8RQq8aYMlKK3+Qww0ngrPWMnqDwt5EdQeJtbcnr6kwngCUgZI8hr7E8Mor18eF+8gu/d47CGR
pl6+SVoKEoUGzRQk1FG40F6BQ01sd03K8RhMcAEw2KcjzhZeV+0DyzlEagCkMzP01KE+WcJvTyFK
K3xrjgG0dMnBl+oKZNpDNB0V2tS03nRIp0IhTx3Yp6LDbgAKlehl5ONgTHMHBcSigKmNQqcSA09B
Bky1UFhVaQJYpQdJfwMXNFIOOyBUxVolkiVQqwnettoaHZFBVhAsbvqbHHCMrKax22bJthalhVRA
PrB2jZskZ9wdamcfZMzRyJ0XQgLAikGJYoYHX1qBYx0ThGwNS5bxZ0hsrYTqGXH8U8DZDvJspRC0
+EGcwEOD5VBHanGMFRlI27X77q2AfjppashdaNqSO+oSR6kt5Ec45d2jpbQbBQpNwMfMo9BliE5t
0hTuxYKSsgyhgXSZPZ0Lkb8OnfUsZNI9WuNwMqfowtr/KdrlV6IvySGkrpsyeW6VO8Foaeamasad
lprBC7PmqgYy8pLAKn6zzGrbOsJtkQ1OBZPVxxEJEHigYEH2zNBNmAvtJMIrogb5NnQNtmylxZEn
xNqAJukvtY2B+kBPB9IaHRBcxe8Ged8Cn9hUoGJLIYuNYXRXHQEzlTMcbKjG2QjeuFWg47IllMun
Ugw56qwMhUOO4SJHyxl4+fTjDh+Fwib3CqDsw9hWQGVXoZXzWCfPXaTBqLDLCQ2QtU/9qQ6ZM7dM
4ZkZIcw+wObWe4oVwNmB5NwopHOj4M7q21gidQV99pVRLYMDnQjgqfBy2N3xz0KKrkaQ0foCPLqD
Ij0qnHSlwNKuQkwj79V2bX5IYE97CkI9KBw1ESJyU3QgqkeXWWPM3Gk9Azal6KsvDTXVSdroHzpr
G+JlWFvyViv4ta8w2KYCYrcKjT0pSPascNljO9wMBdCOFErbhqndKLg2ShSIs0QgeypaZKyIE07d
vtzIBd40ToeMhsjRgtctFLgb0m1zaZuX0eOBp6kNILO3H3WF+x4V+NtRCPDYQX/hda9hSLwdxRfJ
GUO5S+uCPtPItuH9HkyXkEsrTljtviuFGpcKOs6kg7O3ApHrCkk+wSZHVPpWK1i5WgQ8hS936Fs2
Cmgey20FtzLQibpDU5Ms8y0pF59eKi1lxBcjnnBETym6+BZees1SvJoUQj3Hnmkay1s4ECjs0yXg
/PahxWDXu+hPqzDsmkaoga3Q7BaMdgGrvVPQdqY8+n5+Fgrm3iuse9zR7vUypos2B3CotvSsgcD3
I6iUTIHheXk/dQEq3lPQ+JD81q62KcSinkYEt9tXiHlPKkoB1PlR4ec9OPS6AEhfKzS9UJB6JOI3
S2HraRtwgQZQ9i5iPcj26BDuiULdlzDvLQW/d6Hg++aLr6D40188vm7/GlmozhGuAQXQdxVKP4Op
TyZUzwxyTF9iePu9Au+7CsE/KRg/XbEIl07xK4PT308A+zuF7i9ePQXyd/4i/RXcv5FESyjcfwH3
n3YKYRYkAbg4hlUwAFy9YdWqCTrsSqSPHAXx79oMhlWoQK3iBXwVNGA6RA44k2PsBSkEqYojMFQw
gfU3oqBZUF6q2IK/fsH/MVb+/6LoHUyP/7Wx8vKVdf9vFL36///dV2lY/2YTN2/6HJg5o1geOJt/
N1byXwAdWLZPZCtAE9MDUfJ/jZWm818aK0373zyddHrfsG0BSMX8b3FQTIVhgUw8R2Vx+P2//5cr
BH4ukwgBTJ+YPxlV/5OvcoxyLUoxSqgk264e1lSolTOptXBrL/WDRZ958r6lJw4sO5xNoNV+CxSz
2PmMiiW6yDcogHdElG4MYHEjErNar1EjMbNKT4sXH8rBXVtHBKulxUETa8nTIsieJcR7xAS0LlBp
5T86JK5roV2ZnJEznN0i24KcDTOhW/naloKUCFVff5b54xI+zuXvhRSRoQiYTaEkImjotJgrZ675
TCuAtvQPXrEMOP6VSn1y/ZVBZJGDumZmqiQVGToxd2BJIUod4I4CH+ZggFGFbtkKkybuAqwJpGdd
q4jjutMiNwU7TZwUXf5AXZ5Yw71YEv+qTDuD4sth6wdllmj8CB47EGnetkkoVx4kCCGmnBijX0yv
zXXCdXY87BPYtTWH0SZbSgT3q5lNhMOgZAiuq9yLjsshVJ1FzoKeG6L/BiAxvniQWeh9bSeSx6FG
chaL0TSggfMj/FHpzqiiIC/jU1THW1PlAYV/DAC3PmdWJ1wOBdC0IQLlHsHQi+VuJHpRQc/ngbFI
8t3XZ7qWoKF3CAGcwd8YS76iKYLOwEZbQoYn5HlUaBhVTJ8PEQH4xgKjPqdm36eIUJrkaZRvtnIN
QNsiRok9CFr6fBd76TxEySdUh7L9ctFkWV69TtijTFess/LeoBgTGoNFLDHiboM9KY07n0mdHokZ
JU/lrj4lqfHszgB16JSW0bdmUQ/ibAnLKag5u5t8Hzna2yb+ix7Y5RPyT/nJUwUWDDUxXi0LlQcP
KlEBaw3dagXCB1Ewo6CIH2Wqv9Xv+FSt+aRtUaytcFcEjvgeEE3EMVoJ1Am19itHUTlO9yJD1Y6G
YKQfEVbHvF12dgI1ko+VcVvaXhJpSNSGQyBPMm4nH4Oar21qCU/UHTcVp/jSo9D+LNs75ksjRt5b
qrAxHggerzEyd4sPJp2/Rtdx9JnMfoERFBQ5VvzstDuthNo2fEwd1BfJGasFeqB/dO3RoHMEY2ij
ntwFCmiJdSRseWojcsdGGhx1vo6cewWFSEcxr3EnehJVoTRs9Oq77x5qzkqKf556Bx+IHzYVtwIO
wDOQ5WQ8TKARARw79W5QCR8UDl6lWnIUbAyuF2VYhHAjag6VicKWYYszJsyjRETxw4w8K+rXScev
ze+KD+tQqQldP9dUcVMxb6ACcqN4xbCp1Rj7KM42lnpWkELituypq2mWruOjRjNDG3CMff/DIv6f
kMhcRRr7D2ujrQsh4FRZuqvWzn/wnJuuR5ZLh+RHZD9t2WyWR7/C1kVUFHIPBPLZjqc+z4n4KtRP
5p26TPCqkaaOYcDN19UyBTN3fNCNwzjvKE49FpMqGEwD7RXSCdA6Uk83NlwkmBg7b7o2+r6a6UM1
6vEnrVdPV36Bv2/+Vi/ZNP19B7DE6fo1pKvjK10wh06LsVAef2e8QJ5+t9xdLkwgvLyqKiiqv4cz
IJ8a44T+bckPuA/8bY5zJHVgMzbfTY1cSqw00nkRveOxWiUzWCUoTY7z2MbPeTczGd/966tr/Kc7
zz9c3X9y9Pcu2jK4dD3v62s63ZC4gOOBs8Q76tKVJuBh1dU/pvWgyYcZxcVMn7dtzjaNj3/9Sdgy
/+N9hu7rgCuwBL3mf2KBFYOmoXZIuc/AQGhMQJ3naSd62dIPXDjbD+ARd+ERE4ffbZiq1S0UwS1Q
YYwrmMC2rrNz6LH2u1Y/cUoHWSOqp7R8zFFR19+VfaqZbCf882aaO7QsK90h249Zfv/4r3+Uf6Ka
qd38/7B3ZstxI9mW/ZW2fsc1+IDpNQIxMYIzRVJ8gZGUhHme8fW9oLxlnanMTtl9b7OqNFWWJMbg
cD9+zt5re6Y0Wa/ru3Hl+k7/vGIT5Zqmm4FpJBXF+4DxDycAAqpzKUWz/fef5f39U+NnKdtRjEg1
WIa//qxGZF4ELKffjHqPyMeBhTPs+/5ggf7Ajr/5zU9T69/3l6eRbqdn2tRKpk3BK3/hAmKdmwwZ
RExj2W+Ap51IHEWclx6ICTtNIHBpb+3T6VMa9Svpz8ys6WR5O1xa4whXFLAJSh6IPOJGcKGemcnP
SO2k6K/XXb5o8fcu6TPWF5JCqo+QNkl+9OLoS6KSQ8FDPsbdNwugdEAXM0aJ70n8enI7TlzRc0nr
TJyyLLlr3fF69OqjLj4doknUvG9cNovpXve7hSwXuvJ1/zlGDYTrk8nhupYRBrZ9N0G0Wh9oxfEf
jleQDwQCzZchV6eQHvFERaAZjTiC7vAqy+xDbgF3angIQOa3xtdci5MRYVngmZ9r1KU1yYswNeWW
lQK5evJz507SnY4Hei/s9zEvez0eJJa4EQ32GKwuARzFvNtwfJKMLYNnExRBuQJ7dLNdzxO2vLVq
MPkzxvpwgEbLuFavG30TNFf9h0OjnFwECDj+ML8M3bghT4nOOj5VAqk4/LiY0ZQghMr4dsi6l7a+
65Z9OFT7BEV74QwkbyAep+6ZcXnAmJjbetPX2AuRuXrLd53eGeskEkyH7ChhSIIW6dv6vtYDJS9f
FtCrTn2NjaYmB86E6I1dcDuJr6AytutrrjnzZhpsa8E21LGvb3ucx3bk7DSWf5RcaUgBXPKXkdwV
WcYWqAOu5vWY7CcDK294UnH+wg32KNR4XY6nZB58ExJU1Lo3szaONp5VRhG8NkQwb2qItgKPVJai
+oojxmYUi47DAOIwlUdNbuQEJLWNcQCO2SEph50Kaz7hg2kRpZZfFoxDIcfKwKGpJX87KncXRVw5
UKpecVzG9vXPc3nnrrf59L2NLJTcjJ7sZ5h8eL6/E3i7toW39nRBenhcj2vFVXItjyoSG40CryQP
zXoiWfkn6aBI1J+XJNsiLDhAVNkG+lJW9zXC/Z5CSDJm1Mwh0wKjrnUe3MRPwvDUVeETzH50CSwI
43mGWFGQtCeI8Ukj6Awgz0Jqg6KlqPoc3Q9JdS3wBbZI7RmAwDoGRc6/V4StF+KpYFK7/gSXmpqF
X/LipoG8wX1J5i5ruRlX8jsnFjw9bjzgOfjDUH3ZB4ZRHuCGormQOI67o13DYp5f1lKE6sYLgR3y
VMaM55aBiQ9HnqpJunDwsh0N6PfQroDghhyHlaTWiAjLKiXejTu4ldt1v3Bqgk+b59KZfp5WPTd0
4BYOXMJmrI953myB0vysbxuWy7xW1dNT3n2slwiHbuN6x2jqcefIzzSTP18FiHQm4Z9ruGeahDuV
3/ft51pEjdgtSTDjUET5som8CD8PAicn2kXGsGuXtzRmVGiwhAndTGdzR9a77tFAlH6xWp2rTyh1
OBSO+F5o8xxlkTACmHb2qjio4rsWk5LN+xmMFRi3ab0dKm0eruwQwSJpEc40LZ1769ElYTHun/P6
Zk96F2S71F9vFi0yCINoUuKF1TD4GZ6adaMC4/jHxYLVsF4dPE5Rj4UGL2hbuBRzGIG1vLcQaDo2
Rs34G3PanXj1Mh7C7h7zmWjYpJ2P9TNXVc0lC78f+z51pjcOq611k6XNcb1RQaK6dQAj2PXMYbRs
dG1t8RQwOT2gRsM3k3PP5MYCUtsM2lvyJw4lu1jjvgX92yqZiFI+PZ765g2XJByFEvlEfuRrxV3/
3CdfRPEjZhw2kvVA6os/gsuseA0mbpks8C24AB3LN2rgkRXHipIeIqNAl+Zs1v+Sg7UzOg2577qn
ggT+nS39Vk3AvavirsK1WuJXCyAYm4a1leTKi27xvSnaheaxFfeIZ4PoWGVPHh6+iLSmnaMOQUC2
5ifD10341FERr9/1iJDSfsyI18Db8p8XW+IJ9roHHLUp+LW6Q2xMIISLbx4BDXffQ40HYRxRE0zz
QcNBUcRwBUTyQN4OCqAJloGunEPXPJTiB+ztUBTb3ibNub4esnFPlSEbOKCorZ2XAqWkSHDiwrVu
7esi+iBgyY6/uP0TOytar01P85jGxMFmE/4eWfnGTc9miPAHnkV7Ntg3A3xlQfelVE9T8m6wPXMC
BDw+XFZXOia0k7JkKEGmjXMpsqd62oXdrZ368XCEmpAicVpuwJKj6eVdrEXQ+pUt/TP4kxLcmpP5
SHugKNR+6F5wnc7EWOcAc8Z3z8oI3em3JF1bEZNjPRDhgs8KJXliiKti9D2nOQnV72TqfTHC+naZ
Cjx10qe1A5XaBDrU73GJoUWfGX3yMnv8pfQ7agN1HpK3tA73kfKeUvw+wht2M88UXkrGJTxIbH8i
a28RFmxF9lZR+HfATdroaoyOZZ3zGuIto2Isi3unQfjf2FvNN0KYmngJ4VUoEmeadQEheBtJLHYY
ILJJFvl5MrDIJPD9DUabC9wdcQyWF0s+FUQErO+f50APXx35BfjyJmN4H24HwOMr5mBCm0xQxzYl
63curK0dEGqK3l/2I5HJmKKDbmtZEGtmSXnQ+G5KEqan71Wh95I5ks0mmSeXLn9pAMdNrreRdoip
jtMB73id8ViVw97p2KqoGzVEPGj6VA38OzJkRPa4/uCGq2gNdirKW1gR2U6ByDFGGq0/enogZvba
Ksx1FC+rlh56w9ymP8TyiuZGqScw65uezAptPI1Ez0r5Q8lhUwC9BD21jtz4wmOOoR/rQpHsTYKM
8fFpVB2yR4urB4iH9oDLbFvaPxbImetHwlBl00wW4W682DnaHW1bYTf/YZug0AFf9fFbYdIr9zTw
3nErZnBA4q1AtROsnuMmI0CTljvByQmtBuY+W1D1vBjUvMQMNcwfExxS+LS2iJE3FvKEItB4NaJN
A+VeEvVuR9HP35/RrjH4jJKKgS1Pm0P7HOQ6dEi/YziXViw75NIzs8qOBzBNepxJENYHXmgKsg8X
YcxuZ7A7RAxdu/pt7he/pXpcNwnDQUO+cjd47ia9adbt3ev3mivh5Ez3OXf39behlsQt3K9uYZQB
w54sINgOPGYAPkwdgXIPH3Sb7W27eJsXNnqILU23t+ofs4Waha5UTPMgyee9q4nSqDgsZnnB7psB
c1xv+8qd9tQoE+NJo013q8EIjcixwEY9LpS+VnTOU7VFlb5DUY8G/RnXNmmuePjnc9+EpyU23+Ix
YFdHn4CeY+13dFYPRq29apcHG+mLy3E2MHQL6O/FmniPZL8WvWvbsFUrTWbwu/I+rPgdWhwYqB4V
bLO18ExbjuJpwvjE6ZYS4clprhzDzwzsfWTeLbA+R/HeINabe8pxk5QiikqO7A0wHp+lbC9nloPp
HC1omT97kMQTpEWzbZm511Rpqz+xgDEbRD4QFBDtwaYT/ogiY41THj+Zd2h5GjK+g+hbSx6D0wWc
lETg0fdpbfNiD89ojG88EjTWmj1C9/1tcT7bENoTXcK1yMqM4Ngt6aq2vzXG5oY87tPS1WQIJs8K
HHAfQYss4oeft7v/P1j4zWDB4xL7/54r3MTf88/5z4D19ff/91zB+i+uw67jOZ7rglfktvzHWIH5
gG3ZEjm4Mk0tLJM/8h9eI3+Gu4HrebCfQcY48n//r//g1Z3/gibx36R2wZ+3/ie8RvnLXd0UJv0H
EOu8LsdyLfXLXX1xgrxSsH8hKeD6QIiLZMuG+GRUMIlIrsCbhyfWz/q5ul68HgtK5kKDSYEhQvs+
qVztuaS1hD5l9rWq4VZokUQXYYh6Y3qVZLfkfzoxAYd9M35Ll7C9XaCX+B3i+J2xqNOfPvd/aAUq
Ppk/Nx/WN0TtLmFGWBbbuF7//z81VhzaQwBMGL8WlfNuLDo4e+s/LEynrte/uhLf7DI7DL6l0bKv
B8MlCMvxEizcKPGwDGzI8TFGq5SQ4PJkUnySndpeoI6hMsoCfagE0V7dwqwE0bV7USHOT1ub7gUW
QXWsI7vcCzsckSVii0NHdIiGYrn797f5sz/0px4Lb5M2mAbz6UnH9kz1SyesQ2nXVnbCIa0w+DSK
Wi+rIBcY8cBZYBzNHiQh8nV53dgQJkSSLGfTwPMJUkiRujaRTGZCN5RleVPPNCjcYTYfTCxF1wPF
IBNZRinVSIoPuT/bMCtjbjY9JxM4j40bt+KMGI1CLHMz/zdvDRbpL98gUy5TS0/blla2/OUbrEA9
LAMecYiDXIG0AqpPMza/GWMnOEQ1onVnapzDROM2QBs3u8hk6d8JWD5XRov2uqoCiP86rgFCeKU/
Sb4D25Wv+QyZ3xwt8kXJOMFwNv+BsyU/Ivxe/sPiE//w0h0SD2wcCJZilvhLVw+TOQIaJAmYOnPC
iib7BDkhow1TKlQ57rnqgEZ52ISJrK3Cs0XEZ5VzofnNJ/hLw3ZdHJTlJDdI1AuKXulfn4F2GuE7
4DEHtVjjJcsGGH0EyML5RujdhcUl8GR+idZfzWZRH9oCZFCMYHjjOo8egkeEu/RQtXf181eThb/o
569CmygWMWAvHIy+uQi0bT7CGLo+7bgc8qL7XetS/tMnqm2bt2TZnvfHVPRPj3Nb2MCpKgRSdIbm
XTelAxisBxRKRCeu/6OXHf9m/dVSls2xoeFw/Gls+L//WJbAOs+JRzspjl3Y22xB3Lt2HJrnQnMD
LNr0N4/nPy0E9nW2U+FoXrf1y0KogLa7NC5JCR6UX2DXQhfEHXxIJvKp4F+RlJl8ox7zTjnVNT3p
H6aR/mYrFOse8MsewaGzBrOs/XKm2n9dBtNi9nammB4BlLf2Sx1+Wm4qfFng/uo7bV68EJ93G3PD
CmosIhFD5X9fieKXhj1fmzZNCzIbh5hnrjPwv+zGwxznqC2abJtmmXWOxIppbLPyOgbHiFwPUkvZ
ftiJSg+EH4TnmOvjoMZ7/GKrhbx6nIpoura5scganwpN2HQGad+n1795nX//qJgaMTtCAcCJajvr
MvzTMitUK10JFBuuFFoPYSjnGg/nciXbdY0wba0dhqy66/Ulyh+bUkRX//4Kfh1t8EmxTvjRlqVp
nbu/bugOBPWilsBRFnqVOowfp6hCp28SypXWX/GEMKOsx5oLbvtltjFb27MhT9gjNoabi4vTYm9D
7kkWQEFOW+cyXmSSEtFEmcqdxy67WSyLKVZnP5gtmb5Eu+iTRKe/t6y9XXnlqzPYiMxWxZrwQvUl
H2bHN9LyRaYaj4e96BvZ0NWKJ0r6n9vwZHft+d8/Bvn3LwLxBac3sVCmcpFh/PWLINczLLtghtQI
or12FupdbzRvImAgN/gzr705QiDXZ1f90BKXZZtPAo7llxUAv2RNduUM0ENlHg6I+5fw2uzUFT03
59R1GXTaOPJ+Mxz7ZbbC1+aYSnAKw732HK5+f329+BF1NHE8QtDgsOxqk67OKMNLo0CYuYn3OnY2
Zq60vMma4ce/f1i/zJD++Nn8SNDenJfKWl/bnxatDd0tSTS+/jHuvYMCvslgRK1dWtXnT7xkHiYz
HX/3TP/DW1754rYnBAvVtH55y10AxDoGaM2PNWBsvdMaIJG8QgU5eQwJS7sxLw2TCV/P4HV7WlOh
tpNzTLPQbSJIAXmbX2F9WPypBTZoKeuxPQ9Z0/zmNP6Hs8MRPNKaIpXTWFu/TIU7oP7dRCLrNnKk
+TGuiMuIVhg2RUZFEc1pKwIGl7f3iYGLc1Rmu22M4dAPdQKapcEZJVFzYspaPiq7Tq+nviHpPaUZ
2gZB92gukOomeq7/42/VkVpLgEcOk9tft6Ia951dBDYhIrmZ7cOYuYodZ9ct6jo6gHl0XLLR9f/9
Z3Jp+OWosE3NFYWai+1a8su/LqXeSZaEuEAaXzXhGan42tc9V1o53UOn8GPUuMh6IG3YRLG4GV18
HUPTcsHzopYiIsDN7ghYxo0cfnhpC9WrA9YI+keRC0OXwjj09GqbBNpLGiBLNWBy/fs70H9blZwv
juPaat1FeQfrRedPDwNpbYOhhqmndxYPT17hHGbtEW9R9kTPRTNxblN2Q2QfCJscepVY7PfFCofj
DMnrfjSdx64S5WtnTPKQSqLGGxoJHfiXs+5c8yy9tAM7hTveqABxLvGj1RjmQ92QOC7dprxW3PB2
dR3dyrwu7gwvtzdIePRdgYWLCQ/00Qp4GsBNsF3T6F6qldAHGPzW0OjGS1PUx6Fz2luAhH8UtnE3
z5tQrs1KPaf3YyDdY40b4Dowp+V3c/W/7SQ8Jrbn2LAWpP77pUmVZPrSOZm3oaYhSsgkvtiy965A
QNCaXwoSEE24Ckh3Z3x/W6tS3r7Q+mtglyBICQreKRSy9CKh6hNZ68/sSBzZ8REIirvThDC5ZqxP
SZXTZZ9WuxKieNQYuBz9esy7e6sHUOGKCUCQ1milMm4wo4PdLw+9J3dm3LGAJa+ZEOxd1ce/WTx/
jMD/UioRLcbAXUm5nsK2/mX1DFO8uAnJPFtk0oxLS1vclQGWy86IXqyK6p3MAvFIh5GU224ZX5ss
+k7iqtwtMbpuE0uEhB6Jbd6gQtnZ1YzNxS3mm1R7xS4RdBExf5Z3fWNc9bkx3S1NPd/14ipy3PZI
fml7H9n8A20sXoayYkhtIGt16vJdNcVH24yv7WoKTKNW+hNzK/QsoNV7mXwZPbrsQ+fiyegwSWFY
PCxzKZ46Q9jAwrmyhSt3UyvRnlQly8csCR/HHAwDvjbjoiKzPAsvw8+GaOiqxqW4hQwQECQydzf2
yPiMBAax/kHofik8mcw89fz7oa/Ela5QdBH2UBzzbuW/Bh15xnm/nKYBTUpdFiPd9Mxb75UDWu8a
82MfuqelIh81d+VHXCTeLcagnSdldh3A+M8JWDzWgrPUUpO373T4VhLVJYfB3U9uBZov81o/TFYS
O2Etf1STtEhXEj/hRR3yZq54Qtw0JjtPM+TE6Kbz60QPdT0ka4XTCt14eAz6Pr4ZDfduCmZ7xxFS
3kRWTVR8On7MXVrirDWZgEQKlu48CoJR+AdxauKSo26cybjHBRpeRXYPa1GNXwKu4z5UjwItF/2G
uiQKs+ze7RSKYhlYx2FuKQ0My3uvRIKTZ1bupsKr6C/tXlY8nLtwPaXofVtbXTvXihrzJm5pKUey
vR0Ve/4YWVdYX3GvVUCKInt1OA8E6ma9/nBKmNXYc8L9PGpU3nH5DXu7OHQDYrRBq+x+aT5nUV1Y
nzibugIQkQyrnVczeFEujYGkrKP7fDBf4jJOd0bimT7C/BG6IUZfB7b9Ia7y+tq1B782uUDTZoWm
QyKZTwxSC+hZr47Qpv5qrgTWZLqpp8Z6XOZu3KYGJ0BjM02ITPnFRoO9hysMlTtCb2ChWz9lq127
HRwbX/GqmnASc2/Kwdri36+B20PrL8MxvcRFne7//eRYE0r+evppFr/rylWJQxi55f78//90diQc
7J23ouQSTcdhdvV9gyXw4MbGHo06N0U3CrZBFB3IkJLXg8EQG2nEw7DXEySLcKmlj1fBVHmx09aS
+WR70EYOEF6SKA+GeA4uUWTZW/gRCwTijDki+RyWzUM7umhjRdjcLwt9NWvw9nzx3jUdmdMgwEq0
2vhuwa8h7nxn2AZEV7S67NYPhbTch1YTT464aNO41uAXpzIxiCeLLWJVkd/giCb1NmPmswzPDWi6
uli6c28RPIuxOTpw5QCUn9zkAVmoon8d0N3uhlIDchrIlhirRW1r4p1HDTIA6Anz5vFL0WDhZOT+
va0U4/1RgLVnHG2GTr3rjP6HPXKfdZLillmAbrEyQvk9j5VxKeovLjCMx/sKgyjQRXgn1Ivddmwz
G62j8DnX8pOSBHO7tAr9jJglExYpF1X0KaZtXZlAzyMNvJiBBSqM0X6VbNe7tqNuSZwdoVcFwh6Q
OqhCznoRd5Ohq0fC0EDpqeTeCQCJhYpkdUO2L8pETtDPdrtLG2OPPGrfg0koE3SLsWBoKQLcDKhD
Y4hq1dVQYjJK+nvE1kA0ha5IOwt6SNcC6afEZ1wk1AtgtXouT0yjHXK0DW96YUjyMUXTCmrEk20w
1+OrpT533lER7yhJ5G5KLfxQw3LlRghlCG5T+5ZYnLQ+S2ncTHgUtisih7MbPW1Ryh1Jz5/pOBH6
h1sxFBm+4VIgUZg/2kIynxCYN7KMZ7Znmm9HoEIYs3eYRXx0pzBii/cu4Mo/G0uArLXfTWi1Tu0U
4+A0bUa89HToJtD95UK8aZvWvaqgvzYmsWV1wboGuhfHzO6c5jWN1LQnuf1bT1jx7VRRICmMyQfW
fw9iuiAaV141oSC6JXXRQ6jvXuY+5LNHsZAW5/7sstNuxnS+L5tBgCTmL+iK6V52QIrCof6IKotR
VjDCjPluW3Phk/aZMRKL0n04scTzTL/UIeN+XEuoAHE3SdbeaSRxIcXXi2nUNwuLpJ0lx3ap4OCz
Dx+tmKGpHthDVWExJKk+w4TP3uNJRkGaDYgebLIJTS+FGVwYVzGq764PYZ4yssJJ1XvbecIgEk7F
Zz6TKRwmwMlELnGGg3KSPOWS2xsDKeY2RjYsB+K79JaUMWQEDcF9XZeTeEjd2cTntmU/8WbAJP3O
ajH/1Gy19SIWHMvpY08JuouiXPkZw1T65kZa2Sgl8lOTTrixpTsc48kuEcuMJaGGivN+BHo09Axw
W03+ghi/5Q4jLpiOSUT4KOcUFmSHuFRW2iSj56wPAKLbq2zWgjXLNQFJr4k4ME8qvUkwyG4phneN
jXFo9sxHVaxBAAzZkXHJ0s+jTJC/MD5F+jPovJqx4zeHFJCt55pPNTsSqjOqmhSUAfGnFBaxCLZD
xjcTlM1jygZzSFLHPLnLV1NM9l4lIJN5a7LSIWRkzUS6AxHQgIFyNWJO2hRPUTFHUEs6346FyRrF
xBjMJyT2wSUx6r1nFwDYFIq+0SR7T+qkwolaY84zmcgBifvm0buu8jz0yZGCjFzcNV561cfZkyxP
cUTKhgrwUQ5OyTJDqVsArG8MA1JwxZxdM4ilWbpLPJJa4wZMcaez5wDYSRJV6rVh/MiDhlDBGy6Y
OuJjWXaf3bpTlDyeS9iR1UPcrDEx8Kcwt3bxXL3PVTJgghr7i+7sN6sltjsal7co+hElKZr/NJ6R
85OvmeZDfDe3xl3ejO4GB0exrT0Gis5kfHWRMxLRoO/sqq+3ScYBQh7YfEFkf6rkklzRFp42nZWg
isjih1aYl6CAm2w31muXzM4t3y/74DKR4sGcxLHSV3MsxD4Zv5IuapNPW6I5iWJvT3nKSD1Wm54U
FH+kbMAOgVlVZPSdoKMFFvKFLHsw7Cg4INAJNouRPppdg13KzN6ImWV6zHyFG9MKj0m+k/jX3k/o
y8jbhh0ci70zQMaVfZZtymZhOaGwgDlQEt9QQGYVTA/oRVF8ZeXKnV0YjYaTJoWww8LW6uxlAI+H
V5wUVuQEmUaBShhiUyJL7dE7aS9icAx9A79B+jiVBIA5dTygviS9j3Tvz582O2PI+0PpvFkG9uyo
HdCnXKhv0XZJ2Vy1pYW4OLk1reJWU+n5us++ERegoOabx3HicjjP8Xu1Lo2aUTInOhKS3rS+RiHs
EiXjkyf6S58kzV5Z4Q1H5QlEAnJzHW6tMXyNRJOAKFXjrtDRraWLa4JIrIvnuO80uiwki2nj19MI
9rK1L61l3rBN5Q/tGGwQDt6aDclLQjYXeJUv+PqfaNOeoFnF/DZnrzzlwz8E2jGJYxo3y7bB0Nql
o+ErNdmbKqZbUg4amEoVn5g1XQuYVXvbIcopNexL2pMigbAFKlfpHFRofgJ2cjYeN/1JYfrIY4fw
pDJ56eZ6Ddjk37NXvAOFvZW4fHbRQIgGhDpIoO+FnodTVxrIHWrkI6hcm6rzk6JiIo5qIBB9Q6aN
4C65xPhETNiyztTehlEZscxniRgKgR16tU8M6eQrTWh+89lxwMmw3RWD/GJBSjhqHqULMQ/exlnX
qDnD5evLd2n8yDp8jaDTOZhmwgFGI3O5aJHmM0j3gdbG9SKC1RTZbVd7Hwo5XmXWW/m9gWpIqQvs
FfWVEy8jxiWhjKgHRI6oZLVN+4tSEDECXoy+4M8yI4J6OF6FmZGjC9bO+WkEUviB5OaxoA+GRbh3
mbg6JG/UiP3Cq7LKXgslHtPUHDcl3l+sQxMuGHVsBvtkyeR7rOXRyoz3sP0ymdaqW8J6TPI7Hmfh
w9fa4UsBYcyujSL0Lo4DUpS41w0pZt6aAeMuCtnmzfRsI1rHNl6y3RE3DZfvgbAOkgwQ9852d6wn
VvBceNGdrFOIL6z/WhBHUljjoWvRC/XUJF6Uluj8JDCfBi1yJMLPTtmCZIn8GCLEgqJKACYxONRp
bwkpcju7ra5VOH4dmh4QJDmcYVMDmSypTRtCR6aB77TtRgLjbOpOUHT18tKTIjNiKt+IqfvR6+UD
XqNDiWqcrRHzzfge5CgxpnRM6ah0O44xYnfViHXN0BejIsypcm69GrwIKo7HpjePbpUBdzIDP7ew
dxm1p17oLz5JopvAfKpzpZBZzSYBSssucbKvObJ6SGWg9Q2iRBSdIzQh/bXTBl+t9ZGAN3XDZloc
cJFDtbFCSUetuxtItcEUbj8UXug+pG75RceyPhXUHdgG7sZkcf3ecv2mcYuzSfflDMO9odAeq/jI
JmvQjVHzg4DXvJ9jc/Tn8i53W++USKitWFCDKwdAmldGh0QoP59V92hMBbFTBtk8GRLNXq8opsT4
mkKbuS3F0e5zkypzyS42929oh+xyzK+2iZn/6On0TlnO07Eq226SNhv8yBpm5O1O+ci97VASQtTc
MS5cnVxGuJsFGEP+O5lN7jvGgmBQf0zCuFVwPW3RnMHFnQJVu9t2RLNlsc2LtvsRIos1k+8tu7XZ
3hSpxbWGelD2+pA1+aaUJorC8cit5E6T+1LVTxZBPxsb4gFA80NhElWczOcxF29MU9YK7d0TGsLS
sxocQP3UPkNxotGAAavDlJgp42GOo2uME3hxEHnNNv2FUiw3FZH3UOxQjOo0PeEHvqfSie9r6qre
LMRVG3QvXEoIV033Blcp2Mo9BceIvV15y3nI0R96sELg8q0FfXmATPzWJDXpDv3sYGgjYoMqZiRY
yMrUTmU2KMA2MZ7aYjwHrcWqWsPT5wCr5PpKSS8KTx7P9CAjf+xTc+ta0PfnoHyJm2Bvz/IhkuJS
JAeziO8yLZEnz9W27MxvEbjHshWhn7puigSRzkchhN8z6+GM/or6Q2/Tnn7PYEVfxjXEjT6ODqvA
72un3Br6u5laH6Y5AYUyA+J7EgVtwZg2gVdcc/MBNl179a7o4nsA5Rd4ccNu0Si22+IlS4MvPBkE
r9mghhz3Q/eWn0r5qvlkcyqxKEfrmAbJFzskjdLo4p2JxpnSn8lpiehKjyRcbMPwhbvl3NRv/TJ/
javqvusgvvQN+sUO+FnqktLJxSg+pQALlnh5JtDpBc7VdV05dMmAdbCRWuFOqyunqUnoDJx6s+DB
EJi2VNWTHWVyJy4EEXBC3saxw+GXAa1Hct0clhozQFMg2MslnvIyM69wt+AEEWJNr3gm0qmy9jGi
uVM/gM0vNLr2EcwCrC4A79GPgoBk3yiX55lYdLK7kwNutYcKK8gsQjS1UXUBp+JecebutWzpFxU0
7IDDEmBA0WeXhKYNnseEKXuvcY+IJUh2eae/J4ba5Yq1wz4XlPol9aJPx+Bz5by+mTE2SOoRUjBD
rh4BV4E1ETqbSti6BliC2YsPuXqkLdIeuYI/qjQ59XleYq9YG1+Kr8YJkXabWVVtC3SOZO+ZpyiO
H+a2e4+Ha45uexjLLeHa4QlexJtMBAOEtTUXlR7Z2cYlbQp/MaI3w8jrYyTtZDeoABkdCGEkA82p
1PZDjbeF02lnVUcP8/OOWycfXjoenfAcRC1yDiyw5dxB3XSIxsqQtLkpo4hQOo9zBpjWBme/nR28
VHUb05xmk8nn1RGTTtGL1k10IDAP0y2tmB3m/gb6wXLt9sBO6zk1fHZNk5uStfD3QxKP3cOcYDSO
6jUoIBjuU5t0egmLCpNIXFD4AfZpXWT9s8WdNivAbVTBOm01hjsNgNkCdD3l8XIOTrGjW1hEAUN2
ErsUx2PkuXJryOHUDvrKYDC5t7L4rZbd9wAnKTH05m0/apZp9NJMDVVcC5uB2ToxVzooMC4430vY
28bDwjzwUAW4Q2q6GmBuYH2oGAePiyfRqzqcow5MiKzH3TZcRaXdQ1MsMTf2Ptpmwj9tkZ3NGvcD
0CW1M4oQln+ikFwu5Y9MNBOdTRvRNdeFucVvM0X6Kxjgjvskn3MWPNcMb7dOz0kzpoSGRNm1FiwU
O9TY6moYqgjcNj0SR3AvnXOFr3Hv5KN3Uv14Ddjvcxoh+lUJ+bATGWKql/ahjts7DTI8NBwB3BhR
eGzIlzgdzQPZasrvR4Pe+je3IbKqHnW0b1OFkHJISAzOjf1sONEFMcqrMTWeb2r4+q4VPoC+dp8Q
7xM3gxwjbz7m1WRFym5CUFyc71qier3B4XCbUED3De6y1DgBip3ORTeCOsZ7BKAckzldlrFxuaAO
lwyx6qCNh7Yw/Zqd/SobaX8SEbyZvOabF9Ls653gTanoMGSSrLTM/lasMWAjUyFgmiEGnfA5Iz0S
xe26mQE82uROCm106t8MZNtCitNsz4dlMtgGgudo6a77Mju4g3Omh/tBTYNrpUqfq6I+d3nGtwMy
21DRiyvQtNDLvoxvSJG4/lpFeYhIwAGAAj3EFsTq1JXcEmKFfLss/NYBceRWH/QMTmFX0Edxckx6
JYi62cAVy5Qr3TU1Mm6F/jciOmEfW8yWsx6vTMmmSHQPjtWSASv5w1z0AChSnaLvywiTWPKdIqWZ
tKriNNfr3aGhRSrjCnCp4aB6X64m22oJZCQaLl1aua+5czDsOxSCDSuaKvKZNXbeMlhc4uN8QK8c
q5aRH00SdjYVFekQAN1fQtZ+akEKJ6xuY6LQdgrxmHlAT2NpwzgbcJ6ZQDupJ5fn0Yl+dP+Hq/Pa
bZ3pguwTEWAz81Y5W5Kzbwinw5zJJptPP4v+MPgHcyNYPslHoprdtatWOdYr+ghAcuPDN4gyWb5D
74fk4wOedImthoFFnMPSllvPQbhzBwV1q44K1EfkUCP6LnvrlzWVWZbiTcM+aDzonFgzBevLpIl0
mdczZPFWFDh9uDx8nxhUPlHjlhf23Yj5n0Rtuy8Cua0j6x4Xwa+myBo2GX1ZtkHnlNZ7y8joDoXy
2OiE7HJ0dIvMhOPe5CNNw2QM1lGH2jW/H7XVMxNBRx/H/j4Ienl9UT+ZNA0fOOqFR6mydVPZ8xwW
yzF2+aNkCLNCwibJkuGXj2PtwRnPseEiIkEAWidBvB76AlpDh0HaVmxgBgWoQTO5MLuh3Zdzi8rQ
5oxbkHk0/z4W5D1UedfoAd6P8XtTRNEpLFpiTPXWGHPyp/UA1Vcw7km1Vz99deqnHtO9zCbr5gpo
KsyIp9Iu9/kwvgZTUCyDRpX7stZgHJr72CTDFITNG2fKBLY1o9Subp5rQkgxKCowgt15CrQvsw1p
uhyS9dTpM5SB3GbSUngchy48dBJ9dEyUizbCZ44Rqja755rTWGUP7cEtGR35cg42EDcGOYx+UtN2
IF99csmHhkR3SJCtclH+kl7f553PodIPtplOhYlh4YTzguTMID9dUvEUEYan6rfqXs0m+mGADR3T
1IjR1KYDHc9e2XAaT6YiY83YR4OiVQYO1IN8nyXTs2mXZ99gFpMF5nSZSlLoYTlGsMIFxZ7WpXXF
SAotmFDrmLLYLl630iFMphSNLgtCPIGNJ9Ehv6EWAgj2ytZJgWY1lPt+ZKuno+tSbYnl0mZYUEiw
lPrUboXsT47xPlrMxZSYOkoMJ2uTFdNDV8yKpK99d+wV6hyH8JSXHnjGbFhWct4w1ZBOMz/jXlzL
N/1MYTM33pAxCs5/tpI+l0rFtJ69zFFr0gcIdnTiDSxEHMqxhoFSMBMy8xxL71qK1GNTjMTqwtE7
LzTsB7hqMMvjS0opT6HsZJFZ8hktizxUY1MBpwuXJqv8G4p+tKBb/KbNKbbSAANC0XS7cFJLX2oP
fBTZJynkda5fb+g80vZJvrZa4S/jL5VPPyXvAJA9pvG1h1IbW5DGSFTsjYnK6mF6cucK9Uh2eytg
tphJrgojDELKepljNZwLOpoGQBN+GgENi7kvyAr3yREZkz1SwQ2YeeBKUzAUehO9daxoGK3Ixg2i
3Ml09NaqpIASeZwkA+EURTJjm5LdhMc0kUF15twRXi2sm+0Z2aLcuvrwpfltuI2j6WAaXFPKBaUx
lhZ4Fsf74WDFak03XZMl2pZ44Q8Gp/xRhfYqZNa4bCsgx9hnCS6D/3uhO0VJoo0d/OyQRo81aq63
Z5R472uiY02WHRrfebQ7F/YMnBnqstXRNcIff2iepefZ+9jQDg0jFbS0nKnSr+O5yJLlq+WxL46C
l7ZJflpN+zAV3RxaEJQbpz3C5u63If8NXkj8slYHMC7yMFJyn6P+1ePoXRUIf6Vt0oYrELpCxRaO
bLLEntJTLbYpCbvb0sppU6MP1hidNdbBz6KesWbheSTsvByITwVxaT2ZCmoqoINLLzCQUqXHDf3u
cBZZki5NZfc00aIWRal/YFXbanH0Lxyie1bP7isCvBsvMAQTj/a30QTA17DeDJr5HNfdoYY9WBW8
QZlR44PAQBtE00+mLm6TQ8HJem59uSDrpQNYd6pXPkhzBcZvOB/YRoNi7DzkxjezrMFVzG5OIiFA
v6TLyAJWKIDLxnqGGcwus2BF4lbdyeBc+MUvyOVuGfTOj0KNCKiCQQw1z1OfXiuzqTYmbXvF5OHE
TBAdGxO5ryvtE82LG70JfbCpuD9EzY9ejMTDawaIHUEcgwLGZc5HhbRTu9Glu8Yq8EOz3wt9OrvU
J23sjOHBfNCN/eiDwQUdNAZPSDuPWMXKTTCIe9Bbb33AysxIeYHaeFBctzbvV6JMndYLndz3QKvd
+OG64AEcQQRt8KmKh/iSUZNDgVeBxUg0+tL04WvhVtrGQn1bquM8jHZfedZLZ9gXI5icA4OMfcCn
geYCLPJpshvdJDzFTU7sdd6qNhMvstOxYOSzx2L455ksUvAA21UwdHfbJMJUzDB4+do1fL7J666p
o32CG86Hg8dlIbp5Dk5Uf/A4MoHFANrGqphTTo7RIvdXjEopmMkbetTowhodpE4vouuH+CvvKggh
WpiFlWkL3W4tsDPeYwUcNLJ9ksBuA0BOUIIaB1goJL0QK3gzd111xmngflbBYmNHXOhrO29fg63R
Rh+t0IatFYOzNlI5kAKOFHz2/LGGE7eykLuWA2c9MdLt7tjVi5mCQfEdoLRZCUS41lyIiF9G47Mp
qlhsNIVfJ+vHLUdFtYjrvN7XBKQtPLNcn06/sf1RrAO0KzY0zbUw2mLdmXqwbJz8FcXV2hpuiDhq
u+lacACHFPSToRnDKUXbGTigQeKoNlPHkEUjMxcjiZOvV4tOkw+EjmnZdBEvc1IYHBvI7cnC+HTZ
0tFLTheD4bNdYXGrEUPkmz2w5kuXikldS36o5YM+Ww0U+1b5ES1oNjIBsXM5HE8h01LGcnunM45V
zpwqA8pA7aCkrJAWCks3LcaNtEaMvhetRa0DxfesA2/6N8nBPVYP+qYSjkIzPygknmeb3ZpGcrLu
E2JxN2Day2i/mmDEeDnUYWri/g2WYayzDHIrjQlG6e/7kf6MJkK1IsHWcpzt54o24wDTndZbScos
IPEH93JhW9ocfW8Z4LRqU6faIQwatAsVrVSWHHCAMPg10weWg1Xq2+5SL6ec146rssUa4NJRgRSw
AyRt2KFPTaD2arXdN4UlNiKBPzHi1N5CjiW55730sOK9Iuhxz+rAqtqS0ifGZY3h43UbQ2eZVT3z
Ih+3Q+l2J2jj37C1YaeDF40L64KYqBY+O3xynovJqeAfqP57ZJpcoGEN6kd0rCKNwcFhHG0Gbhxt
GxOgUq3ORgYmcdAh8NZT/VZOoHES8+g18T8KQF+pykOLM8oXx68H6pBSEFF1AfRL5LRl249DQHGe
G2FYsmN3Wc+5U6nB1Z0vod7dj4F/Hi3MXAaYez508bKTCR8X+hg3YdK+IkHfzMZ4GNHGF/rwEljh
uApYjJd0nrMRGNkn5IG/Rgb1t147MCUsvx07OWAI4KPuuqcEXyjCk9r2Xvco2XgWGXdxiOf+GuHj
/VP3tKXi1Lf1Umhm+lyLTHEmlMfgphwaaqh4YBRVkFclWIZvtcfnTQSf0Z1DaYzHuakY6TeMUgsQ
4/RmKzpBotL7lgWHcXyNOLD8n5qKCFu0r0ABwNXG1lvFKrI2uplzRQVVHRirhGN0KG5Z1ngryUE8
ESXHQ7ljXxzG2WvQ5tXBK/81nP3pZXnS8wnTeVI867LGCu7ZJ104T8LX3jBYHypJf3FjszAXLQK7
HB22n/l4U2V7NhpQOmmPVCezkXaJdCHrJwk/GGqPRdN1SnqKl3MJB5ow9w2RyzkEIbFaFRI19mQD
ZA3QDwa1BU0rv50asDIkPpxXVDMzy/eip9AdL+F2CvmED1r+mBjNrxeG+ooJwbqBwBwViA5tq9eb
POVyK5F7cUrv/NZptuFowxagsnPpGbDDp+nmKop/uFLpJR0+7dSAPK7hlcOqRMsn+9NSJe9l2t0o
Uy9XLe/VRguwmZVetmzV39EmXFFDA9oNjdU1G2sexWEaUM2jwDqaZh82jIWuLZ7bPF1x6jBZjoOj
Immz9BtePy9m79GUqDrzTGrRC9ffV7l8cZkJIBXlIzfKgeWQ48CI2R2cntwTzIufSjj/eq4w0Be3
oGXkJET96VQIiWWBtdm2m6UdY4IFTqYWlAB+G9GPZNSxoxAaRA6Y076izxu+S4LNI+cgEHAC0MS9
CdxdgtbLTsNh2zcyLvT0k+SYZyvuGr0W/6QFeW1UBW4LKUBqckfXqb1VIycgxz3bRX7FQY2rx+Co
2gDQG/tt1FMMGen1uu+c3aQzK1FsuIogfksqODsGupVvZehvLpTOzNwXtfvRC85njZg+bZyEQfPt
+ShVleiSVZuqE/YYaGURmxWRoGdnmnoOQeJuUgaHtfRPfdBV3KlJS1hafklH8Hxh+Zi0zPN9RIdF
F6RnG7kEAkZ8yK2Y4wL23U3J1DYxaafKmm1i8qOVkmB2m+Ls4d+rivBoyXBLqWGJk6N+kbHTAP7g
dqYv04kbhA0ITIbSPbTVTwwkq2SHxezCfmFXGNEMoqtlpOz92GcIDJXuYcTmZ05FRKa8yBdUdIMD
khInR9vgUratDWzCm2ONOsl+Y6MR4OJFfoCAhjRLT9G6LT+BVAumPqxjWRI9947UDtyD4bxZe0cg
pEmU76bNzbPS+JzZKCNV5pEI856M+LtNxV0MZcfSMrNkIQlE5WhumR7/RlFAF58zvHUF77Xk3t5y
ntzQ6fd5z3MY8tI175WCCx3ABcyK9k3q/fM0JNggXvSaQxglOUJeEgAXIGziddkWxRr+8T7uKYwL
0Mwg87uNB9DVp+a6MrVlXLfuIvLwa8a4E6e8/8hNDJeK6Qysn+4rHLAjYQvjcv1xJZJQ07nWBWfv
XJBxcqLhwEZc5/7V2esoi1/SRP8M/XTuwRa/Q0rjqD0Y43Lywn+dVk2kJjHE4eBlEeN2migVbNyx
fFMi+dV7XDEuAfqwLnC3Z80/tB5HZveaPnRasKADetzHwWRtSg+TAkVkCCxMPxd6X7z3bnGzhNw4
MonXfc34IM34ONpWsJbiGT7+yqkxnjpVtrUljgoR+oxrDCx4PSd1I6eCUTTGrx6o7i2lFVyt28Ci
81yzHmPF+gNoBYhPDw4le6tTtg/MDZ6qdNLwIJGtGcnloseg2LK9iBw33NrJu+mqbOM56YdL6wUI
TdIS5fiiexVDHxbvleGybOYQ0tukKJeFLQCJ0ErCwMwd2WxlkCTBEDRm/G0X198S922f1Dhybaxw
vZm8SjPD8rwmBjMeg078NcQmK+nXr3haMSjT37vSaJUDm/gNxNuc7Ucm6BbNnD8i/6q4ehMpzugp
6a+hRKV30wnysnwc60Gsxplng4+oXRRay/vY3vSx2qh8XsA0yAle2f8Gvsv8EUPPvvXMrR63rJBY
yVaGUu8+Tn89c08eP8x5hLeFx9h9702DYs5KHXSPEvHxxyst+4jL6KuerH5b+CXwp8m8hLnprQfp
egutZV8vm/xOczq7P/XtExRFU+eNk4iSo2eyt6Zfz2UPT4MoROmhCugAcHwKzno89AjuXyIK5okH
Pak6pPcJeyUOWn/DfZNqeoP9FUFJDLqtpDPlVupNtzYDwKPk975FV7/o2VfsjO2SyhBo87rCwgBh
RAnmUnmJxy7BMlBi/477aRHPEzyEuPgoXCiJZDkJ8NTmVtm8qYldFvMA3QE/TlO5b3xpoksPre5N
14LSnas0o1spxIune9FJZUPxONrTEw7mjBGYbuHaHABtNtpe+KTaoiF5EL7dogTj0AkTxjx53h7q
BsV2DMyHPhoeU8rDzWLS3vWou5UZLAqbpktzSpl0kZMN7Ki+TGlzig3u39L2373AiVZ6XGHL41Cz
aQQ7vQaiKTjpTV7TgUkeY6ZgkEmxXTRS+teZTMl6G+qwnMchdx5Gy6RBR9yEhjZqhQo2T1W3LyVv
rFcZ7WlK1IWkS3pry3DDwPpIj4J1jPwWPpuesH+dXrUayYyUCZQKhUUrcNBlg3H6BUe+GhPtMSrT
k+wi9useqq4XmwfdTjD1uO65mAZtCdfIX6e2fc/GxJ9d1AvVo+ZLFTb7yaWeQIunHFgXvFzblghV
1vgwuuoj68V5NIC+9sn02gKzO3mM8mF2JvsuNr4al/qPJjB2jqcdyxqF1UxgYhJ+/YQKzCcDY9uy
HsJ7jyjcaMOaCx87YHGqpxK0kh5HRyv9lpIFvnbBNpHwZA1OdDiyqls1CL7GFednsEYg3E/m3DX3
MLIlPggv7g52JWHyeN4DIbVZc43NVWKjcdr8DxNW0iF4EFpCgqj2qAnLZlZWBuJj7M5khPC7WDmM
OX9bRqrclHZBCNzatak8Q9BPH/qphr7h3roe4t2QmimtaM0GFtNDozX6MVZ5D+hwpqfUwSGvxhnR
z1y9qtcmsheCgsMiYef+YxJ8jIpwT77Lm2avx+FT3fl3k1sSGDMKMzzGHk0/7cAB4hZQ9rUw82Nl
dHuB/0ol6sGz5CYIWgVOMaTyVEM361L7NUf8X6ROiedOy1KiO/PYgXtfPneNVbH5LAwqd+lci/6l
1cZy+jdky5zKCd87DiNbNTnk/wY/Dld6QuTewHeysHINqmxXX5uxNnZCizcUVFrreKCdXbG1WuUW
J74IjbYiU8K8DGOybwff4zQdepVHV4rPUz4WkbPr1dbllf31GnH3aBeOg6m9C4a+996k1gKwi3n4
e2pyj1+OOVZxOyi1oxHqmL3LkLc6hStQ5YF+tVynPVd6tB3aSlz7+eG/75vutXJ7dWxMj0CnJcEM
+1V/SspkF05lgTQ8Ro927VNs3WnQChwj3taua+/YQUVi4Ro5Nd8lRx+Kc/2NPT91Rz3caBL177/W
r4ATJpyi9My6bV7+HjoXscizQmRvBkGnqn8uhoBtbxi1D2Mcw+adzOqOB72yBlJ2oxdS9+JNL4SY
P0ujCC5/zzLMezLIw9sAsLebA5VpMDxwA7cuMVrJkzdUKet272z/fjG2wmKf2GejsHw2tY392DkT
mRmLgQVPwopbc16nlzSJVwVEgrtpUp6oV9nRokfyooso2weQDJdRTjMK3fG0UOv2eG0e84ZpKLW3
i6hz2VmrqHhHBn+SQ03pUkUTRk+dCzo4/XsGy/+e+z7y9h92A7saTB2brjPK3sdjO880/x7SQTHd
rCt7nwCd/Mvy63Ns5C878vf07yHvrbPu0rbKhYQ2mBRLJ7f9g9/BRFv8xY7rGpJ95Qbf1aCam/Hu
OHZ66wO/udnATbbJQGDYeFeG/jB1SKn4+d/GytJYr+oeVFYav1E7vG69DmQSqtVVsXNc8/9uN449
ZEfbZF5oRtXXUFjppdY947kVzVc/P3PV5K9Gx5dLaxo4NbvRS85c4ShLL8BO7jk3/Nrzr/w91G1r
HbOsf8Wd+6PjYntSPSKNIFD4UmdxseoY/V2zami3Tqs/ByE5KOlhtyOXWm4sRIFZtHgpvRCPGfHr
5TjKWs3tvdPkPxQICg+oB9aD9eCK0n8gZt2tOQSB2qt1c84Fm0cnaszj6PQ/XmQiIdsIF65RP8Uq
Ki/CbcpLC2Or8Hv/mDf7DszSqlNRtHEZjt7/Htq0PBRjhUY990LTgEAe1IvXedDZpH816z0rtmTI
1Qfxcm1TQMr479sp+zsXx5it6bdGZMY1BqLp+eNULCWO6BXc6nCDP6tbmrXFBUMQg5Ztt3n2SrdY
aqndvUCFxLyQYpeZ0iXu8fBUw+R884ODRwZ5r5d19pJURbOnp6q6a1N8JF5OyUmuMVBxx2qfURlS
+3Zy19zA3UQ9kLoayzPHfdvgnoCVBk8oSaGofRV24f9Dp20Goq+DnnMLEK48ztsC0NyU3HAkHx7S
2vlFrLDgGgI5HwRw9r9PGvst+xHxJLNE/+gmefVQVhSi+704atiBano++PLvwaS38Miul9BDkvrb
MXjVIs945JQfPRsjvDlNp6e7FMWGQni5zjy4F8PQmHtKGKNo+LFqqrg8Mqdrt6VOtiq7b11n1pO2
7A5Jv5nGSfVPue/0c0aFrbzb1RujITJpDXZyMsZum7vWteWOek1Hx9zy97U7qx/6R5yBC+pwNpkF
XvbvIVVF9N9XRTn8lDqxA4eo1MJN6/iLVC++UtbWe24m4iC7sWVzbobXDAWR6fjngH/mR/dB/glk
nUcHW+LWEbrcwlJIdn/rsOF6+SEkb7ygg9ei2BY4uxaHl7CR9t1uu/CKg/8Xsq+8DFHnU1EWbTQM
fEe3ZYXWfelwnnC37FTzraY4v8WjxPFa6sH2b3EY5lVhGngTGb0Dzws3to7ATjqjubl2ky7l6LcH
QDP4S5PmxShsTEw+G/qypGo+0KlpraN62GqOjN/c2Hu3s5Jq69bg+Fap9hjmFTTe+auojjcBmYBr
yHGfWXX17rpRt8Vub218F+9hq8AapR5zxL4bdPyKZn7/ezBd61XDHXv8e0aOiI9zSM8oS99/v4EU
wwTl9LsNTCap3LUvWrUd5uCuFYADdGLNA35p/VZ1caCm4Duvop6xdRw/d1S9Qs+RFIaG48Lgjxw1
4C0rr0lGdgcIQ0Olm186TTR4mcQP3UmsiXGKib22xquVVtNFUiKv6375YUeqWfnZKNd1Yv3LDB8c
nGSgCBcSd0fQUWg+uiAHyYJF56YKUNgZ2m1a7u9oueal0qV+LuYHI0WrWvw9t4Yi2hDuNv976ud9
sWGu6WDKCNsHOVURI+0iO0h7Dl251Z1QWoIHh/JbzeR0WzQejh1Ljx5HkhhURPHxpW6D8duMs5DK
iI9/v0X2bnaKHVwqXA6l84p2+lp6RvtVeuVTKY4JQ4CzY/bRo2nVAmybRh2uG9CBiNFoPdmoOn+r
HJ4J/BTNxq/wMVfR3eiKbEcOm4qyxp9BP7Dc3PY6RJk6IpQPHbLJ0J7++3IY5SYVI70xWYT/rE/F
S+4qsZsiCGyiZE8uAqGtixxPsR7n/j2P6v5klJyrIuJWTMS8V2wW1y7I/Wvru4yIMva13IGQ1iJG
rwEpr3Z4HKTt0GxVMkT0I4xVjCLCviRNM/mwTyXdP93IzjE5OBQJ40on/+Q6O5GHnywndPO9G3rP
1RgcEufjvicD3XxBA86OOaVplGVg2PxOr9aq2o2vdM1l1apBC/rJz+luOpIeCxfNK/3SrbfuLz6K
M80I8Om36dxBsRIdcMZ2WVEgd2vpen6rB8CHxiE0eIX5fkCqD5MazanwrVYQXNAhv61g+Gzh8WT9
3R9W+mYIPj1G+37xVr9N26LZaJi08hbi7bRKoJTWKinX186jiglD+rpkw+9XLxU6a8tJy2ed0P3n
9os3YGGa5RnNBF2clp1lfo6rW6UnOEyr5ivpDIaVZfVtYf4JjavEaO1dzHfmB55XbVOWlHxinkuz
j85IrYNeIIzqaN91jUZlqqXLV9AcU+JQPEFIwfD+wTiBZNUWLwYTkiVx1406VV++s3L98cX0a+Cw
dvHpsJ2rkzWGTecp3JKAcnR7oQvuVos4b1ce/hO7/2xXEnLtOnb31Zpu1jhY8Kf1J9eTW3zbOndF
Wnv7U8pmNaS0UbjL7xMBZplfHexOyCfULFrwqZGSZo6m3+2EOx3q9Grg8rFG6zCM9dY2OGitOe8f
ASK22jbPwKkt+rWD2t/A86wYTfG/LsuDDRa6GY9YQ47cnbB5ojSszQKyi1YyndlXjYu3pH/y5xss
AOh3q5MAvpmGLbIvrVV7Hc2F091r+gv3GdraJrh6V+PdeI9pJe9SxfiuIqaMDOX19Ap7wDwLyKKw
iNsEJPIqQw3ynkwaV6LwDeETkmYlPnPvJfrig2Enb1yYtAdEVrwiKAITMeDf4e++i4s09tlxwmPK
VCRQJ/3HO7nP40186CapSxpDLwXFM4TThkXsnGojO9CWMPv9Yho21vSuIu5ieqfLDss97lnTfZuy
5IvWkIqM6ZDdp5v1GGEJRtrTTZrXgrVNV5q2wWngySXVeVcRQ4o1YdWqa3iywKaKkVf7zf+M4KL3
7/6naYgj5EsbvPZPPSzm140rg01HZPf3FqcR+3GKWMPFeB9vKTGDSMmz9jJd1NXYKzCrP9jCo3T9
S00taxS+Be0+HuNDv5V776DCW0SR5oWGQziykyCcGr/1urnMK8SaDP/gKMWmOTr7RbfT5jWidKPH
FCNfOtzSbYdLHD0jcXbBYH7K9IxXfrZw4WbVWC5Bzi4kZx9yT91iUQ63AExs5sRHTzPbg1TQnRcV
BSzxc7xvN8Em3N7BtYbbcBvsQv2ofS7m8bS7xnaDx5Y64v4NQKeYVs2r8aODIdfPPnlPluyl9gLA
eE+gxcx/G4u5/0J71dJTx7q28fbxVt83ZNpW5sdwVVf7Ej4rzs46EzraNNaCg//05l86N7uWrb6N
h0Mgl79dn29FG+4NvaRGAISzCV/3bgf0/u1gW6Xogs06Ni9cAwWfSBCsahNoG8s/G+rSrhJ9T7M1
UhmQ10Wbc3ks81NBjx1WnQXWIOa9S4NBYIZ3u8Cwy4iJ4SSHXHEsKlo+QnEhl78c5K7x96JoH/H0
c6V6OuRq/5xS4ZrYHixjtez8YzxBsShOJkQVrpKY0ZNHw+Azw1zTcua2nrLw6AG8huWmJ9U0CnlA
zlgxwEM9qSAY1tUmxsYzkXbLtwBs16Smki66hOJF4uC7Tt2mrM8uUOopPZCZR9aYF6YAPCGcDa+G
WvETNodlC2cDxDCdhWMmv1x3ZQheDA6iIaRCAGA0trBdTe7ZHOrgjxlasfkesRWzcIDeC85Dj3Hd
Ds8xMqRG04sbf7LB4hXzjCPGPZwnAzqwXCZ1sLca7spT/epYFfuUDXnu1Zi+GaO+89cJRX8pK4cm
cCpqe0zA0+Gzay9t9jlot1ZlP1iOaNHVEHza18gBSWmSqhh6kTw3abcbiDO9ZyENS5rucmvCnuOO
eMiHuAvWQJ+qM9kufV+Olb3zJpo3azlUjONV+hQN8wgkE/YFbAaID218LZC0vwrL+O+L+TtayfAq
DonYEcimLBXv9g5Xrv+UReO9JzZMyAiPezcNGThEEtWupL69zQ3j2Xf04VynwSPhpo1CzKmqtyou
xLFFBV06VTVDKLgTEPOPeLkmwvj0TzSJ+9qHSLqoN+MZXWLcTnFDI22d+vtczJsvWi0fRzHajxa8
DbvV7mnrvljEfVH+3EfToQOwT5gh56KursSr39uEmVUsw6fOMbqHqiO/zM3z8e+BlOFtoBX3CPjT
wxcesjj8f4f+v5P/3/ewursYxX5rKaobKXxS5HE6dw54O4ox003XDN3GHNEbHTt+ieZEiC94ldn8
B6e4E665iQwwc84s3Ei2eZdU774MUXLsmCFlfw+Bwh+l/HFpSnN4GFXjbBIL8cpXtX2l7SVf+6Vx
FMKNjo1y5S50khmgjgesnvJup+atptCK/sy+1SZ4doh02gZ7iX6E/+EShZE4+3grA0iRH9QQ7aKG
t2XNrLzdZS0XZ0xw6KMWAPYzQOF5m1C+1cdfhV2ejYTTky6leDA8DdNRhPCcdOoCu8DfqpECtbEw
9HXm9GoZeDEnF8oG9n+KQKVF40MC5owVfOAf7pndOOSarmDdugslNsEiFJzgc+yi+05nRGb0AFea
iXCmaiqOzrEefaVcf1JE1i7X2HO2pV6eu6Yuz3Zdb3SrVoe/ZyLtD76epWdVPyKtu9ekp6lcc7XH
kdCNEVMoS1EwBhA7Edcmj+hDSHtnVc9P/77nS7b6g5xhEmoGt2ZVLY6UMfAlMtNnZahia2FEOP09
lI5THgZ+gijy6lPbPWh00c+Geuuo+k7gVoXF3/neePQrjDM1PJSVF/TmHq8n134VjDTZ96p45eXB
x1SqjziJbD6lWbEPqE08eA4moAEo7op/ySa80LlPiTOcQDnxSraGgQ9OoolnWDwhyLIs6SnAdK+L
orMLyjZvh/i9aEjF6aLAZK/n204M3q4xnPax0mmQA09grOwKY6dWevkprmi9IyuNl8Q7dZMD8ISx
TrSJwUQv7WKgyq49BiTeX8waJEcm1UdrEsoNK0ftI3u0bk7lP8fgBmCNTT4Qit65vOa+j9lN2BhG
JtsZzsz6LopWEUzzdFvu0sD9xUlebHozNI4Ekd8wkGK1y2SywXyMzChjhhbtRHGUFdT7tgfx0XgZ
BAJhGs4mty9+H9KykoHuzsYwvvCqgIt3a30HuuBauFZ4FnVQbKZAQHDCT7eJnMw91iQDkdg5f+BV
VR9mx03fV2b/kOIkeHBlcreGvv8sq+AiVMoiLiR3c8+z7qOVARnMlDoVAZJy4Nl0dyiMh1FX6Vsw
Q3guB79/+PsKHqd8iPzpifjwcChrxlSuk0ABm9e9djKGU968BXFqXWpGNzvbkf/ChGd/Gu7f9+Wg
29socriHq4J9QokNVS/xE3ENwfbDnVm0BKz/7y9pg6TlEEgiRBLXOFgYqP9YiNq8wvx9Zcam3MJe
e2mrUB3/9zDJ6v992qY24l8/N2r8/b4YV2vl1+3ifz/a308K5klbRhEmyb9f6GMO8UKo5DjUMwBo
kh/CZJ1KCcYypE/jbehM0TFoOnWikwFrFilMnKvqNmW0DuVTTTVZHz0EneTmP32WdVffQoNfH02b
l1JjXzT/Rnsmv7ckSTe2a6QHD5oxkKBrjcHqVM4PceFiZv7f8xzntu9ACQdi8ik8l8xZ3bT/h7Hz
ao4eObP0X5no64UWLmEmpnVRVShfZNGbGwQtvE8kzK/fBz1aI03E7kZI6vhEfmySVch8zTnPuZM+
W6lRdTWOCpSzczwHcJ2/dcN+jBOwCYprdJuYwwFgzhv6RiArNppCMFq0ODZIEyvd8nbmlPYFKfFm
kmwZ+h40x3pI+S6j6K43Y/XYaeN7wmpZtiHqblJzudAurvBfkUlpO5JfZO3aF99Jox0YU4/cnE2P
zGhd25m2L/LReJxMhV8Z4U9T2Ciax9zZDnV1Zi6VHgc9ZZyWlfPBGPjNe3b1PpQjpFjmRftIShoD
pyUaJJKfVZgP92XaizWexINu5l6wLjSMMCguE/yXWn/SK80LfA8Ti57M4dmCJHwm7J0xaZGBkOZP
CGD3gBKeQ9Jw1xADxWZIGDgMQ30kquRaE9ZMqwN63WRfw8hgPtUYogs92fYNYnh9hJ7TunEXAJ69
bZwZvuVSlrvziyeQcQhSx8y0PbIe+bV0hEh2Tlq6kNFzXeQGZ/64mWSP9t2V2caKxgbBVjsyCnJA
ZY1gpUhTJ5MvJjQQZB/AAlL40FAuXfmIhSiGCaIhRErzY76ESMvFhBuXgMkMUqU7tkuFWXRBbTb7
Mso+3b67FtAtgEHdRlbzkkB2uNO74iJ9dfFE4xI8wa6BKwwfm1YdGobGFPtoTPtw1U6QVrATKdS2
+vDUL6tvu0O+aVJHbSBL1ed0FsQr6TPxPVG3DFnXejMNjwz8rmRuz8vWg02oPjzYFYVnaySYMDVf
l/uR6iMazyJFfQo6wKPU5sYSGiuQFprY3NrIsvvcumTJS1sVz83sMU/WURU3ugi6RD+XThTdNw2C
nJKtO2uAE/vD2z7E51UZ3nD0Cq5z3I2nyZzsgKN7eXdaqzCWioxIWeyZPulBUxk/jdg5Agnw2Enr
XBXlYW5KpEgQbgNXr69dgZVFi+Ql7Nqvqks+NGzp6z4ayr2IBQEMjHoxmhAw07XO50haD91F2wZq
GtrdEKfmhogCnBsNA6niK5r9U18nOLHQs6NiD7Gjxci5iox34wwi0PN+HTX9cMEz6jXFT/3RFN7r
yHYDDys703ZyLrlOHDYByTnrf4vbyJ4x2TYpo0yH71J/iyKoRzi8rj2LbjxPxbvpeBPK/IFYnnlG
xtKOBEiU4QGhYaA1/XfT6/Udohe+4DSdUOytKZM8TFwN+/1m7oi+YkmipUetad3DQqVj+EGhz+OP
SyISzDGGqVCryotpEnvW3EYDkj0zJrw+iPkWwsSTN5h3Y6aXuylp3lRJzIllAIuyZdhv8FZUm7Df
lqbn3UBLZ37RO3hxTR+4mv7lS0bRSHowSg05ePZM7UGmFNs5yoK+NWAREtOpFXG69oBB4ZKDg9OL
7iNrAJBjP0KrOL+0ZkWU+eJZf1alyPfow8mzHWo78PvyQQyiOxRpdJOpBhKWIiS1s5E2uRkSDvZg
JBzZnIvqwTBDMlIHZ1OF46st+5Ovit3QVgfVFVz/sjDQ7tHejSlAgRDtV+qj2tW9YYIjo2l30cGW
cUF+LdnxjRpn8Mjxb4jN9YjUtWQyBOjBG8pAxbp1yHRkefSxAYsVaxsNEg6QBMeQW4/xOGvoWpyt
WbUoH2OTSdLIGMjUGc4mYlvTMyul7ZyRJl+XA5FfY3htaiNc3JoCuTLdujZoN5P3qIVUxQ8QkiCN
+B2Obf95GvpiFZV4dL3BWTt+/+7rtGedf7IdW+6jDnBDhXaJJ5tLPNFIZvWddZ1H8xFc4iEfkIQZ
Bryg0aX8GNuS0WQVoyydcOYIX5w8BpGIHTNcF/ZdbdUE4UU+GgHGndjl4i1uwHAVSg/Wt5YEedHR
zGPn6pHNTqOJvNVq0n1uWjnzKA5E1LkIt+FNpMi9OMY4MagunYTsg4I3hEtPwkNCwqk/RfIkpbhM
pAFczF5t08kIIrN/Vr7FHkfjp7Vr8D5NdRNmg70xXDHSBpslRNcEp/qyilUVO/28syB0DAx1nFw2
gUBwsea4oLOnnkATj8eZtPrOibJjrOrmjOjiFUznaSqZaGiy/vDYoTclZ91yJxIPzDcMJQD90RL1
Vw8733orsvQui/EP9zNTumb+lDZz5qL2qo1b95/hgGOmmMoTaqfdNHQPlpccbY3EIyXsZjuR9Vxg
vcwmNoawnfyT3/aPWeG+VlNMeIB6rLsmRqIoUIDmLut9Wd95hCwFs4aKQBX1bx7mQZqSmZUZyuSg
2zTahEu8xSDHKH9flAwAEflQ003LUps2p0rcWzm4Ctd7o2+9bNG/pQ6Z96ZhXAW2hpWNwXBOBsQu
6bglcwz3mZ3ufCYQHAQI/DT87Sv+gd6OZqBsArMJ85ORfE+M5DcaTjxVat694Zoop7DrVbPOn5xr
wcm7SQbDOvnEYSDtY3aFn347iQkBMwVz6dPjtJgRCokUxsYJha2qtYLaiUjbxvsQeU+JRlU6svPg
MQnHA6GHbMTkqhtRuVSx9t7mlJOpD9HBzqyfRLA4uKnjMbykJ0pdZ63HMaYdkJFcf/dd09LRJnjd
ChGAC0a8SzoD4TacVD4+ocQjqm0o4j5IjOaQVUPEs8hMx8tBr2nDSyWa9qUzy0cYkQ9xz/SNRxql
oWbh9Y9u44Ig+zIkdKfEeSJSJvLeJC+lXdQX6lGB/9zvyOtZ3J5ih8diEbkQ+pdSckBGA7jUh5T8
1Wetz2QOGh4EkFTBaoqIShxKFlB5WQRq6Y+tUMLFcbxAGviahDl++olxn0l5o0RnHCJrfG8Jzegz
39q7sfHuPJhe5Fzd0Uet5sCgoyfl5iGSHJvQxm3EnZYRVFnMAjkNaKHkbNZMwZqI91TXJsFfLOA8
FAsJBVt83OvXDq13/SGdVrvlMma8JWC4xPMKJQZtQd06O9xCKJavhDiYhAVCuZjC51oOp6lx7SOB
I6RZG90Xj9K3yl4zT7ZBrpnIawfAN4Sn3OTM7rA4r9NQ9TwMHeQGkyVdUZFSJzKitgg0M/CkbGyv
Jyu6HgVu45Klsv9rltpL0cFsaW2mh6PNEK9PWeMrwWoNj7q/6c0eG2TXnZOehKLWYSanW+pXcRqc
cjSotaUAv+iopoYIH5LWoYztrWMlzd1c6g+D4JhywtBbIG5ukAAzgcNCvWZ5BIO3xtrKkAPjqLF2
Wth++c6IkwQyJErickswnX2q7fTD0Lg+wa3NEy2Krb9KEzxRat+GafwMySLdigWqptsd8NBsz9GP
ANhhmW9jMiZxjJTArV34AOQr76h1DAoMmiY7j9ptMhG3G2nxcfK5VyWGNgbs81c9e0jmWpRBiWd+
IPM2SJPvb/UpdjHOZozWiJLJh8BL0ZBoOp6OUd0POU+mU0zslGLmsY6R+E++WHNT1RTHiLnjD5UL
LCipeh7CfF8W1XjIK/XudXLdkt8RsYonSR25gJR4hcLCPiDZLIjhBIeNveet7t88nVF6ja0OnVHI
RESZp7KDK4efBUExonxwlzPncGXtCjWHB5XMD+gWEUsn/mvqab9AWKttmnhgw2qxC1OEenXqvU1O
RstV3DthvLgfEky7WX5orfxW+d1vNZhPMacnJvIw3Dantq40Er9ABuX1W1YxLxLz3lcM+llGGOwM
qDz08V7VDIu7ojrmSTFhVk92pMcYW6xbBbZrBH4ZOk43dj4S1OFLcBWDD/XUzwQS1BGU2p66iao1
FucZ8wGxWlgX25xUk6n6yC2M9+SEvwywq+o4X9VPM3aqckJQPmlHrzxojWfsbLciTWuqXibXuGvw
+ik08bC0s1eYqQadBwIUf2LYbTaCl9Ko8DbjeQ6ZNWzM9xniKnchZhIv4zWKvUunyttGc7AgOvUT
NQxzfoliwvV4bHnlgnJ8gng4LJzVD/Rd5r2dqM9Ig7ygu8jfmcfbghPykCuHwFwbDq6+1MSmqK07
t/TevK5AUd7dJoUc100hw12luWxGc/3dGb915sqp4bykBnNw8p8+26reELTxF5PwcWj6BI9D9OgZ
gzzgEl9H5oCVd3aWR6ELOkWLCoj84OnTA+CbFfEW15C7dp0uavFBkrHmRA8C8gMbBQCwRob5hU6l
lkjLp7BIN4M1iG1F0Zy7NcKYCH9Cq9pdTx4ZTkR8algG8IKnOAAlhlMVEfQOYpyoPVZMff7Q1yYW
xE7c9KjCDKaKoCvYwiG15Z5Tztk58fva9qgEVimXHOgiukONnVfi49Awqx7kSWVvlUET02dVQ6xk
HcAAedA8nNHYglFNsRppmc1SuelwZQykp6YFbapKkM4yO3RS8o29AqsWoIbChxalhSAIhvGE5XDD
q/+W+HDDxp5syb7ZhRFUWBcjcSqyJ8QcgVvQ0KkE50s9f9LhSqLeZ/5+mx8dBr09qPU6XBPbqGtQ
E0TyMUj8gllyjEkPlQ39iqt1mAny7AsyGzxmSKF1E5Mdfubh3rl99Wb2OG5Rv1wTL//wc4NeUeJy
6Oft3GJOSo3usxibY5T1584mgHns1AV6ETWy2TzMmh3YWoXnx1AvES7C1ZSGv8k87rOYs8kzebPA
hyBPaOW69cvg25fQpGCPDZuDcjz3yo629tAtZ/OXSy6gqs+z9qC3jIpMs6Soxww0Zvf14J9zKzzO
Cjy/6KvHTrjPRYdIc2aBg5oE/W4unxxANgXjpOSL8biDpJQ9oa9Vz/VIW9PYT1ov8YpXjEtMfdgR
edmx6VA7kE/sISNJRi3syJH9h2eW9/E0DRvuhyNZQUFjH3zqpIhXd6MjPttPcn42irbc6tyTeK6t
4m5CZ8GTH9QNIodpOUAgeqWUCvbKavUS5irasxoiysrF7k/2AZboUjxpMWs5Rmjkopok+HBin3tw
xFYJj9bVqdKmhslksXh5cyz5F1uTckVp265lVDN4duvr6OMhaJr+o461F6YCzTasRnQao/XtuI84
rQDF9LxKGOaMYDktSpiRhAWRLtjjeV7sryXuitju9oxTb9GBfi9iyQgS0La0BEhTDWm6q6KAesNE
9IYBvR2d57nvH9HlAbp0y0fXKM55HN5GDfeRq39a8S9QbTb5LcPzuIhvMuQ7wKNeUR0N6yK9GRAM
wB96stiIzsPorE2Xxwmj6DKf8b+0FvN92uJTbqFCkFRh2uvIgxrKmtI1HN72RnJn4d1ktjDsvEn/
tB35OOJSI25bS5kZa3Z1H0cwr7I4xm1RQkbS2+LT0zp/P5QCoL0wPrWE1UyGUmgjJn5Sf7C/GcOw
UbZwf4Zpu+oLGkeXPQ1vJZ9fQzVw31CBltp9XHIJoq2sAot2YGUYM+E9CSZytS6klmzqIXw1dZxl
UYvRsXZFEGKTuaVuPOaluqjG3msF8Wm5f/BcZuf18Fa0+q2JvH2DzP0GDNHVIt6XydIjOZfku8B/
ol0ug1oQZVtAWwcKDb/V9AhhUCCf1p1jYJcpkdhKy9x+mzB0A8+C5tXkOE76STQ7ykxzRjboGu1N
4oCCdKN+P+VU79SQEwyK2md5/L6gwSyH2bQzokCneHyco/IbgyHD0VRhGs4NChx0WRKwog2jkWIs
/xGz+DBy+UhTB0NnIIzbNc9h2wGG0HBgOjR/MBZayE686zXGtKui4DHTl2jTLhQ3OU0RuaAEdgW1
YfHbdzVmZu4OV7WPJ++a69rvXN5nkId3g40pxBsS5qmSLq/W0rsU6dfkSYYEjlo1YrI3XWld3br8
YllQb4SKHyJk5xFRRBxCSSDnGI2OF1mHDj5W2rkvbZ+91xpPMgvNTeGaF2Myf+wedeRwSUAtDAMA
OLh4ftBWIMs85KX6iI8jAaOB2geS71ST/2DHj50v7LVe8iBWyqWace5NU8QBKby4zLzkOQnL7CQr
UW/9BK6zPrhME5vbxCde1YqKKchm3pC57ZyGECfeBDiqbLQvNqA1X36vxWJf+jK+NKLgJQm5j5Nw
2EBBZWMz5YhXwmCceeYoGA6zH7FP0pb1fNa/6EUVnVHBgh6keoEQayycNjGa9qpxjF3ralcHxdgR
e8yCFO44xfvEX1v+M7mfZQCGqlxVC2et8d/iNmWqKxpG2aP4wX01r1xu1w1P+xZl6Fqf9Xqr1cgx
nJlh5+wDBFFskwAFIWBxW//D1lG1JdV1dNjfc5yRBwLdf4VOuAs44+GcYRbIwyKBX8ldj392bxpq
3+AeXWduCBxDP8+eeV8Cu1lFjr+L0cLxbbtEDEeWWgLIViVUHcg/FM2INDn6HM++iG54KSwK+b7A
q4SJD5hGxixgShhtNZ7/jVgVnFfTnuhGy2NRTY8M/mpmoua5M+q3upxYb7co3CZ1rQi+GIxLw7OT
dx76rFmHSbo8rl3vj0e9twJh9Nw3ffwc6cfQlk9InlrOtmZ5997EZvEsYvCWsnNbbCQ6zOEs8S54
M9XKwFEaUHw9VxIBm4QsLJz5NbJNJgtOuFW9uHeNCE02eXeqAOHs6eo4a4hZvPam1BSJuDr743Si
5dKZUicDVrqJEntyhU7SY3wtHP0zVPTUHFdHHgGkE3Z/Mfrq3tTN6lyoaE9vXqwYAdwaTfohrIbN
mCYXnNkdtrJ6+W4lg85jhlQhkH6k82Z1NxULuRu49TFQCu2zLaltfC9AROpz4ZIo3BoADWFQi+lp
cD1JcAZUO5qKFIrXpjMp8vo84qB2UnsjenFxcIUBRa6YIzuP7ZOWlosPkzTepCzOeo+CU+tJ7cYD
F7S+YLs7VmIduSj7iizfp7ncLv9tu+wmbTzzkgFX2cxZhmcEPRxQEpOsdzi5VTa+E4wm2D9uQTcG
ZWyPlJI826ZgUTkytGRkwnmaiTwYZMvIRYO42HQ0J2G2pXfb4YO4iln7LVEHViYoZi6bFEmguywR
4lPhvclSSw5tB6oRBBuSlAiqs4szyor9Cy6mmMUyrzQj0a3p4G9DPolVv9D5zXl6eTfbKl6T+TJT
wcLhqGOGEW7U0HT3+JAwwllbRVBnOMubCX+rKBFszXb3UpEmFYTJIgnVjlK6J3Mks7zlh9R1rGOp
oaHL6yx8AebOc2V053m0i01CiZVy13/YwrodIzKXC3WHFK89xJZ30paqlyikeatAg6w0OVz9McmD
ubP3eEj7m4S3VtowWVeSBIZIjw8GaeHTDG/AEGo9arrkVq3PkS4ZEjlQ4H0mDSZh2FX07XROCLsU
1JXN876pZPuJHIThXMoCaz7ZtieOPbpTLyqvhm+9LEEAVfFtG9w6lu2Oa3kTk1W6FvzPbpbGXnXZ
c+dF+isVICnffnhtHbO/oY0fzqVPZZ632TNLXf2SeaN39Bfwmz08WKL+KAZs+2P7DWFMIA0gaFEw
7WGfx8IgilHT9a9mbmhnO24ugP6dXdrFbBXqmsPbzAI94wj2J9xz7ty5CMyQzqTkZUyvlWJ5E6MQ
WqU4MjZGzZa9RC9a3utSZoeSFB7JTofOFlwcbod5N05mFegkvnKurOOIqM1uBKYDfflU5e2PVaoS
O+AQLww8nO6QWANP9x8TGFVdU3AH2Vq71z0cb6hKAn+gslO2/VAn9i6xXR/ZZrLzGTvWUyVucwhL
DzxbAL+711bDgZIzMDUCE4W7X/2MHPumzuhCGAabQOJ38Mr3CNrLkfM1ZI3cRIJNKIgYUOmfWd88
18q/WIi1av2GQOhjNDXFqwNyk3ZsoH+1K8Weu5k/rIjJgp1sQeFNa1OqkXGIOpqw30+ZeI6lkx5F
VDnI0zI2efiCx0WhBpY7x9kPgGmC7TdhaZSMmrzaCJKuDcaJY0SfIndjxPGdSNMH4iOcJcGlO44Y
2XLJQNONYGI0bfviDF284ddJ3ZnVJw055vLPLo3thyGCZ7M4Im0dDW0V/xIGdHBo6gJzPndsh3aV
6d5WrX8zRAyEDTVZp0TZ8wEQFfNhkGTQciIQk7J9HKVN/SmzdDfc+rNVHlRVvQ05SkFjMG9AT5gb
/S9EsaC2U2C1MJhuOK5AeONF3dUdjsCoaK6Z31fP0IXfo41hATymDcK4wJA5qmduhv4pdn3s4byj
6LM/nQheoFya65ijMjbQGDpmfDFiVGzSHdbmkQRcmosJtKOD+U6y48eNktwmgsJBtEa05vL+yRz3
PWzSa2ZU5XZiGQH/unk0mLwhcsjX8GoOkc6OjRqAtscywXL5gUbFzlxmPLIgcdpHN1xgMBP2Msgt
UME6rFTTRsjJhjYCkEgzs+1ot49O/uM1g33LXK1HHp/Mi7I3D6vLoHtXDA9nYSXNtiu/a90X265f
pDQcJQVlHgZsTjNRVWxT8po5cHhNB/k+RsZTKRxGkLS+eeaeNXzEESDqpmNfOkaMqqmHQPuyo+Bs
3IjuHckKZA9cVJthUN89ELYALfMzBokRXBuPl6myp9nhkfAYr+W488c63zfVoGAQUDFHU76XfX6b
Op4etPUitUJWApq/zzhQrI7fUIJuheq43uplehjAAhaiC3E1Oo/10G/Y77/TiHxFPSXs3CEl1M1p
13YNyLIRTpDF3sKV4mbsEjBA44udI0PuGv+LTLMfexFbuDbU8ZYZiN7qitEOTCHqn99qbh8UkWit
y3ilzskNgGOWQHb9xV+Fxbv35pXB7ejqqBjZODq2fSUkudKbZCdsSnSvfi/QVq0h8NU8NFNRf+Bv
+sJqsG0nENI6P6zeopA0y2Hi4vMeR9t4K5T2bTT2MfGFvKhxV9bRveuOez77VqPr2JRhCrvSTMYA
f8UFgf3yrhEavB8WF5GhPYIK89ezNm69FnPhoEhvrvUt1sozGhQAFSy48CYVjMIg6SuUCJYsf4th
GftIpAKe9Rsq61vpTy2cUMXyY+u0RDLEnW9vygFIR6sZ334m0kD38FQ11jxu8lkfDiliAP8nLe7x
k71nVt4x3jlVA0taL5/SfYPBmykSCMeR5sCmxht15wKwXOXRtWnnIwQinTUP+Ull9hrmDqMmjuwV
YLPfUQPbZhVDtsaK9Ogm+qvN6gXBg33r5CmXN1vyNAZBjZ0wJvdnGnegvFZVtEY/cxtb2bqpfyt3
T55BsjXa7Ivgb1bKTY+UYnbbwJeiYQFIg+2h8GY4HuOhsAizyOiBewBPmmOjryinJz3TTwrvycxg
fhf7WIlNYFoRthxEdck3S68Ttn7QJpqurckd+2pIpAV8jD84kvw/lJrguh4Mr8Q+KnHF98tI13a3
KUp3X49fWse7J9ZnO09efDBlfVuiMFF83toN2ZJGgGacquEJTON37n1cBt2MPIQeHYrrwGGQArT0
/Gfg7905jDnBjdYIt6FvX42GIsNs1cn0Cc/xkuZ2xuK3TZbkLx8kiqPVG13FHL9kUFq5+6GLO1St
x8IdX6YEOV+1GFwSVivszZuWaAO0H7vYbTZRlAKLdSwMzGxi0LxDaF0WYT3RdssRcDa99AQqQpbp
L8epYh0cCMl7IO0HaxfbIALKBChil9PYW1AremwlYiBxIKQRIkVl0cGpzw7geImzkWs8fM9KvHEu
GmGT8NOjija0/34gJd+io7AwhtZvrkdkuDTTs9bzS2yw/ACGe/KNES5B1ZbsgCq+oDft5ZBd3Zyy
UaE4GYcJSWLE0labif3CTniexnzv9vva8DN2A2jB6wwsXtbrAZ1ehBzCeENDivU7kRIHDRmpMeGb
pyq0rw5KoWTAzSkt6zusmXDBYbhYRqjthxnfsOUW+sadyuGOMZZsq5OHhtBJze+MPW4fRXumNuPK
ZQKJpQBrDvudox8ZYm25saAvQB+fGw9hmt/0NYrZmu+9NDCfiN56t+zmbuoHMyhhAVxngr5hHR3i
0pqP+Sz0wJ6ghULNkIb+WIdRT7keD9tpbD6aqCv2CfJCh9zMHWX1p4VLA8cgHquuvGVl2xznpPrw
AdBDFSl3Xuz/gDt5ncFUp6n1NenWtHcnGHgG74NBZR4rgHljONNdayqQj4wIqkZkp04Uh/Cm03Pv
zhzm09CiPxdYcgMABfmmrfP+VNfiHq5/d28vcLbJbbkOZ8WYfHCWlhlxAUXnuRI+jDbDtreeUZqB
bujlqa1IV9YwfJclJwmesWJXCVvsRsqUutAQ+qNhmcF4but4YZxQPO3GBlKH7w3zZugUbiZT8+mn
u5MwCRtV0CcCjbf7ytKWisk+LihS8njMEwB2IEGY1NcyAY8p9XpHGIq/Qnhc3gwd/u3uyO8Nv4Rm
8nFmYWuKOlwHltqTOPnAqc8Gnh2HsFv9UKJeXnmOAfUUDGMWsqeqyuTYWLRgOoIvIAHjpo/N95Zv
MlA6Q1zNSIyToaGzMudM3NRomcOkVpuZupHX5CbOuvDkJNlz2o3HtMgYOBWLYaAriURKHnOPxeGY
Fp8QKLejUjsSBO8TJOterO1JjqxWvRirW6+BiufjjXB4tGEDQsDwh2kLHBOc+8gMu7Thcjnjb5fb
l7QlH0EhG2zDMtmFYX43VKBHdZ6DjZF4P0ZUnwc7tsgSyA/Cqj4qYh3WHpNqXNUsv13UD6Y0vtzQ
HEAdZoxD5DYxahdpuDKDsXfB7tbRr5eVD/nMlqxdluoWpY4Y/Wc/Tj5DQYSZhftu5Y88FaWeksvW
JyhdOG+I3QE0mfJqkpTBTpyjMdMMjO/0Khr6Ggzge4JmgASqVHBQ6JfO4mij2AbF1eoMpR3C+HDO
n4doehjsBHdn/OFHaHbnrICFjD0OY8TOpYAnF9nZhKhuJZZIlK6ecxwyHGmdMV70qjlBuEWdgz61
Z2X8/4g+/K/BhyYxw7ruuWiAXN/7l4TkquqlrUCzki1A4mZTN2gDRnpD3jvpLkkY1ALYX7dRp50S
ZkE7gWd7/Vc6eB+67a1U+dlajAtyjPe0ZNPNX/bPqC/OqZhvoacY+7/iTlO3aDcOAOJwFY8lUGOY
zicRhv66adpD74UwJRa9O2vQEi6VGUa3qhDann2mOPlTixCh0n9qFRlvMiVwyKpVuR9GVrEkfd10
QKQw8pCdMwGRIRs8oaEMrCQeNqqvL4lMmZjSD9UDRC/exOTq9IwN8ewnZAFE0WunHAh0HfvQv/44
lrSZsIZxDySld2K2DWV7JtDWqrVDZjkvpDsBIjJlaB0Icb7R0CquNZlr63CyszPuu3/8T2J0/5lU
+9+/xn+Pfqrrf0bSdn//D/78VdVTy/kk/+WPf3+sCv7zH8vf+V+f889/4++X5KsFx/gr/6+ftfup
bj6Kn+5fP+mfvjL/9n98d5sP+fFPf1hSPeR01/+00/1P1+fyr++Cn2P5zP/fD/7bz19f5XGqf/78
46vqS7l8tSipyj/+8aHD959/GL7xf7y1l6//jw8uP8Cff/CL67KP//IXfj46+ecfpv03wxYu2dCC
t7rwlpz04Wf5iMFHTLAevsPZbhu6Qewvgcoy/vMPYf/Nsxxf+J5FvAKuJ++Pf+t4HPiQ7f8Npahu
AF5kdGIJ/tb//MH/6QX83y/ov5V9cSUTXXZ//uEawvrn+FHdhqbiGRR4gthqmyeRj399wHqP+Hzj
v7nAbSMHXMY6CTFTjPKUAedlinVqjQd0X8Xa1ljwkKNeDu42NDHJsyQzsjhwiRcwonTdt98y5amw
sgPq4bUmWLAhDQNDRLIPK9r8LXUu0XiXJ4eESzddFoos9ulrSEncl5m1meZ31/iwtZvQUXjzAf8r
ubVxyvU5VwQR2o1ke4YvicKYif9H8Qpqh5UErHWiLwb7q3G6VVqAL2N/qyakxoxQs+6ckXTBv8Ei
9464ArVQ1Ir3ke02sfBbr76vmxeYwPfvRfTI07DyxovpPyQlrcfJmrBG+rDMcMtiFS+7GwphGJsr
s9tR7C8wxZWDetRvL1p9J6q961OYuRtXiFWovZc5yHTsthlyQKiApYuz0X2t+aJmf6uce98GZrFJ
6g/8fJzy27DfSzQ3+M6oYNcmS+vQJ2cHJlyPhV7bNQS0oARp8kOnv2XuKQUcZrT39eyjIkHqxo7U
tI/K+HW7vSzJcKvHH9US56pZ98xBj3Z8iZH1Tj21SAd1XTCbJooDOgO9ZImLLIUoFoU6CkaMtLxo
JCjqkgGAzc+IHYyslpeydUEuvTF4X7vWgeJkGsKN5aHC706me1Em1bX9khRfPhDlTgH6AxlMZTpX
Mw6iAbXEAaH0WlhQ9FhI6dhoJfqqGRxvh8gMxhB0DECEiA5whOLCNAPgshfTvCuoLmpv3LgdBnMg
iDjZEovyh6CaPMa34EFyw4v1wCADMaNHih3NZEcmyOSsyx7RfsEoMyQ8+GFyw3VezOgL1cXvaU/Z
YA4mMo/w3kfY3hMvwvgN1si5pOyl1E0PBud06j364F6sJ8sWVxX3d7N1C5VsHQP+1mN+Vf3t2J69
VF3niKiimlxZsj3m5ra2oBpyKhfEthBkgcR4xv9cfSvaf3c74S62n9PwLk42hJdDgNLkzvLeyTsr
UEIqNt4tGuOcR2RIEzCk/r2RymDUmeKYYBLTmZbjyct40yBFSpkV67jQYeqvQ2Z5FWFkOgLAkuAH
FmBUbEjvLH/d4hLTCEev46tF/2bgvOidkfGVzrSMoi76cK0d11y3m0J1kUSMeM9LepRdF0S6ctei
+J6r59lxg+Zc1qzy3zwSlGLcSuRq8ObleSXnkFHdKU8MJL0f7fxrmU9NzlecrkNLol6XbZvGQJmE
krYtmEygz4Do2qESia0OdQP6pTko/wdH57HcuBUF0S9CFfIDtiQRSIpRVJoNShE5Z3y9D7xweSN7
RiTwQt/u07YfI2C3Vc1VaHyM3Y/WmszlJ3+I3yz6i/Up80SUeqVo3iSIXRRIbwb5EKEkStMlLj7B
Jz7J9aNvPYuMVsyRb2nIlrTjvyQ9dNV3tHwJzCEqmQvK5IrY/sq02zJn92E1i8GQCXikCD67ZvlC
2wMTITLDk34kG7DiPA8pLhkUlx7yQAXcNjJUH9hkwiPKoEO6zMoJuIvFV9CsbBEvzv8GViJBR4/W
HOQpBfGguhokpLT6aoW2jQYoiHTYTKgghmIfwuFl1BFUI5pk1Vsi1/TsXHIzcqdFcZYeYDK0O53l
Imxqb1g0HPTClRm76Wmzjxn+LdKxUUOCnPGIiBW3ftAsX0ne73qS6ZFJjqUdrc3UYUnTHDPJaycZ
GId3DHacTtgYIxST16VLe1cFN407AoGjpYF5MwY6oUBKNzQb7AH4k8OiiBPE8PysG+Zj5BQEuZWM
u1HO16ZBJa+UeKsPxNyX5UdfMs4wszl5tiE1p/IgSVvUEkt9R6n6HmKqFgzJgpwziQORjVdVUIqW
hExYI/MojDA7wII5Mnt4yY208QpB15PZZExdsQ7IQ76fpeeZMQ8DP3tgyB7uCjVx1QFrbsYVZKe3
Gm0+nIyViVSQDNMXwcLYlDk398pIp31Kdapj2vEz2KpbHQ+8HxqHeA5ruI+zja3mFXb56EPU9ANo
MvARo4zJkMm2z9JOYV2fVti1yDHoC+NgCh9DG7MlEap+XzPtzDBfgO8farLeBIbpJ1gwcxOCmDb6
Tc04Ckfc97DMRcVEUWs3I+fmCsVQ8R++ht7WaU+XjWxH6k/e1ybNdc7c8QnW1PSV8PtgpsMErUkr
YCL0WuOtCz4mRVMJKlIBNGYMB2FZlHoa+GSMfmZHNFLkLFFyXeYJz9RM+0c3jPsokWGO1PW3Gne3
cda/Ij3Ub7bBDt6kUu/1DXXGo5j6Q1/JvxO9i+jRLIzBfKYWx+0YmToiCj294XgrqnNfiz8Wt3qt
4rNQe3BlZNF4z+Ja3PsmOxP6YFpjV1Qhd/1FwdjiaS2hkWz2YpU5El2AA3HCwNXjpXeayX5Jp4IG
JHiE+Lm+1DmfHFybfLEDhv4BhbfLH9DvierwZDTUoJLKr7r8tQ3Ul0VGUTdq6x41792U8AaQH1Bj
htgTCS5y7NHsz6wkxqjzcujRG0a8Xc4oYTcsS+cNyWC9SEOBes/QTQWjsxeKdoCH3x+TGJr3aKmv
oRDRKYlF4HPNYgHsvus87A8qqhQjKkQ4pUgOPTCTEAlYSZtXBPDsFNXK22iAYpXsgDODwq2lbWp/
hDHBVCwIqROIVADbIwKvZ03Zmc3wDCicAN+SGOdEOTcd06w654BkT/mnUZt031rlj0FaxgEBz6LF
MzrBtW0MquKLqHzSNOQqM5th56ekoeVcp5YjNXyzAHMba2wvMZnVlmdqT+TrWQdw7iWNbHkyWDqA
2A3GrXYTAMhnUA6oBOqPcWASq9N42FH/V43+FEBP6Cf2Y35s3skI3E8BXVSmgIOL762BYtoUyOUL
A6YKV+254YfZUS2CDuTF8OgknAHr8sBvl7iJ+LEX9VkHVboqjN3WHLonQ9Iwm9rjkw3C/0TWATG0
c/N4fqSJ/YmyeVb1wZMa7Uqr8A7eIJ5irKGqT12aFdCcylGwKqcNgLiNqpachY7kbZLmqcAwqYao
NBZy5bTNgK1ytCRAVcORYRidDREzHrKA3edSOaNyNPtLy1wVtxhuaxY0cjhhWV/0Nf/2L1K+zfKo
Kb+aTWep13BoyPgNovbZyp+lWLjcKC4NhVSJuOThHveALUuelP6ZyTntqnM+5LwnkQPLPKhw2ZjX
QTl0tK5WFQGW8lCFBTO15wDSw1gUvsxEv1P0z9lAuQynw6AZvsq0JC0CfyYEkttHygf+kQD6lLD2
ULU7Wil0fRjDUucqA3OS/8vn35r4YyZqm/PtwYJulmMrMXvj+8UadEzrO0doMTZveC6JYS80VP6r
gJkE5rlW2gPMkuaKTPkwO2ptePrl/KDVVKMOH+3Q3KPksvbbtoFvZrnLOQc2GmNiAo3A1gl0OIhG
+D2jK2qEaxJHbMfoSYwa+OaDstxL8MQjsQodd4UuH02lfOhAuTeGbV/nsKTIS2aidTZm22nrD7vK
dzCwtokR7GzDWyQbiue8GYb5nEDNjpWnNpf8hRebs0/pceeeZeN9oLBx4jiRFy6QLywzynEoDnvO
2pPl6xVWzYliC96hwoZKEpwIJ2/z5RKo1eqNdkKxV8HQgLfQ+c0abFbcKyaSlPC2mZnjyL3JaeX0
zD0CEiuN+U3ZvNZPzsR3lU20Eucni4r0ZfpJ2zWIy4Vr0TGH/RKCg0XNJanJnIldzBTjjhI8vFBJ
cwzDz6FxSVDJFb3VHDuz00C5AYHVk7C81HxrvUZpONrclujej5DT+heJQqFCMVjlXgOM9KscaS+0
qrHVBfn6wih7iuh2lhqACwDn32GlGs5tk55xdsU5kBZh+S2hEZYnsqdiDXzw8Va6F+iCGHmyvPaD
zeSdGwaN020G1J7U9FRZjiDNOUfXeNRxovC3UKkpiUynm2C+9LtY2Q8mODDQx8ZVKa8VvDtJusrh
3dKvw0hFAYXukX2AzPxkxx8qjAg5blxZ8+xcw6pBbnda8cAkrFOKbscfE0CDMLd5c7MY07YDfypC
fpTuVD7PSowu6G9OvenWXgpXW12fUrANZRhk6fxsVudBnw4aNDw1En6BCSlhPgyU2JGQ9itdBVNP
eV7/Zkmlp01HTTqKKAEnB6EHgPaEtQUGT2Je04IbGnYIa6/jKpYSjIiydpDVEy9jgnU7JR9Uk03O
88SP8/e5OGNq3HPfKcUt7hmH48qww38Mjfc1gloVfPbwfLltDuZFa9B0VUiLinghpbLthtqlv3xf
qxH41dVgTDg3ezea4UXX2RugZ5QzTdkjEXdpo6nRpaj6fcX1ItUOTaG7vXwKay6Ea2nS4vX0gAaW
Dx7+oYrHxMlHw1lhEzfQEMP7xJek9dJgw0rU99Cx5qp4tNjIM8SxTOc2WgCIELEzNdVzJ+mPIFAg
z3xNtXFWucFPrp2hKgBFKaaj4K+qKa9gPnw9wrzetTxEonMU00+RJKZK2k3TMZcxYA/3mRnhIH0v
1HiTZeathnqB7ZSZd+1PTb8rkCCCmBFK5SWJcBszg1uTRQSOczzB+XUiSUUPKJaFS5F/jBZAybDa
S7wDdahe8jH5KteeBCUkfhaKlUt5nPYai5eSXEL1ubYW8kS9JwA5L8HOwPhcyS/VNO8lGltnw3hS
943ZYOVYDkJIRxxjW5sJQMYdPifFs9TlM8uCK9XtcwEUWA4o1G6Jjs7ZqxwR4jKbW8XGrOFnz6kg
CdPXGUVhIjmslLs6rLbQE8XDIFhSQfmaY/AT8ww6MwmPNOVcejC1awGpWXlBCq6XAGxVqjchPyl2
5clzgAUI0FIs9H85SA2hX+iJOQnWRiWE0iiJjjvjfBriErd74yS67dVo61j2YsN4mQxwGDm27gxN
iJH9xsy1nwnkv+j5ittXlYSbEdaMJqWf2ZJouWE4Wli3WCw3kOnM10tHsj4S+RbajWOUP5P5aJf3
JtEOiYXnVH4xg7+MioVU11ntbdYNwHFUZWl1XGzpVr8NsX5U5r96MFwVH2nALQGry3eV6I5FpV/V
YTfvo8Y1BQdZykmsieZ4ZikA1E84fzcDjY8MKNzWYNZItEOG8B/iK4rX9iui72J4t2YAHcTTRh49
Zt1LkWyJhqg0/sqD2Jsg3TT9HlMXOcr0e/O4L2eJC1PHmQMovRPo2I3l3auiz7dULVyl+Ehg5UUc
lY244uz7O9lvcyYfQ+BQg/7XoRwVYEW1keYJPAPT3pwOIcaFTscNks58VEzyNeKaXNxpvpu91OK4
Cm4gZoZSBCDwoydJNz6UyD6TacClCfFr3cmYbsTaXa6ZO7T0Fhj+WhhhYOEHfbzFpedCn12lqb1R
nOS/hiN2jPl65JgR5phEO6ATL1aGSw38WsNo32j8EtqLjGtOKomfmrzFan3ASLIdxPRUCoZQGJzs
9ixBqGAB1BnA/+Krei9jX0nsQ1qu/O3qSYazmnAbq4JjS7d6UUW3YL5SGMYCy+KqXSojP5aF+lyO
3BWvGuTjSjp2CcR5OrCwDlbyPQ6Y41IlPzRfdtQ/dMp0tHHedYDaW/uvj/ywCghIzl9DafBEBDua
AmExBZtYzl1JVZ/j+oV9tEneAvurF19Rdxb2I1dHsmgzY2LlkGN2xy+OvGbWO0V6X+roLUa1aZaS
vWbZafXkA/1zZ1wpNH3h3d/VymEsIDrElF89k4UmjGAprsnnTxbcDp7WMe2lxHZZMOsvQuTRfAsj
6tDMz1mK3NGOxY6Qm0ex6UYRqV/F1MpExCyMs8LlTvSjr8PDGigi0obkFJPiNEv1oLm6wf0KGJYF
To/FQ603VRS/DohVcXDNe3VzW8rGyyDAVNWjy6xTUtVgRlLY7s+yerSinqKidztmqE4jT9uPbqW1
exFDRcSHqs0/oc2RTVe8ipdzafiHdVC1CF0zmFqLyVoWljBwccpw8nKpaMHejKDMmdDEF5reaPpz
VY4qhWx/p72GpydiokZLkZFCCH5TQMpl4/xdA7VMJQdaONdKp4NN2HC5bQc3K4/FOMA7Zuo4Pdr4
V5ZpRmBQHUx4OBl5rVPZaQDbpaor0HEirkhR5kamJDFudYwVH8KYd5GNBsCyOqMwdrgk6/mSho1P
hy+/ScGSCohpTm53MJ77mGBVONPpUnEHAg9ASJ/exP4ARIRP+ZJQuz6RplMwcSS8bmVU3nD53k1i
FTpX0jwPziGzxe+uWyh7k8WRJK9rjy4yCHdzqHEsR6lVb0s6mB3KVDftbDiy5qINcWZt9wM/3ivS
lnxLZcduyF3ZRgHoM8RSoznQ24ijgpi3t7YstGStCJOQbd0s4qjF+zCPTmtI3OovIzYgPLj6WjBl
78gADdSwTTWyik6REfKPTsDC0E9w6zc1LANqcngSj/aYYjZs/AEPyTifqxpXUoQKaf1YsOhnxodD
MaJA156eY4VaT1HkswGHRoufkJaSBtXtUXgTqrQlGz95v6tksqG8pb2kOk3Xc1z8WHiWm/k7bWzH
rHD0qp+ArHg3cKubuS9qXwWhyV5Nt3ruaQzFuvoNSLjWZxyhID/xMUzVaVxkRDgYmCPgKQKzcXea
kks8f4oYlCYRh1X0JWNMbIP1hlUdFjun75Rb+6HQFzi1vmKcRnK14XwYO2JRGd2K78aET8Qcd2XI
ZPrSmXsgUSjBBMym2sE2sutfk3HexgNPf/eUc8SoyyPYCzWb+ejYgi2SpTUr58HiJF11gV/pr0V7
CYzOV0mSdMWjMv7hzdxm/N3k+JxJSExhw3wEH3p+MhcsEIYTEqTl6tRn33r8uozzXmgjmaiAYiVe
grb/0OxbCNhJCxOHqwyHGY/ink0C9kGlO4wme/lcl8ww0/0iz/5EO16PpMj0jFSxtM9hD3C+o91h
Np8HY81G++GUsdsca+mfQp5OZ/WvDp3JSTz5bqiXSpPwR+t+M/vRco3qczJjs5cpnxEpNZCydu+N
KQchRXN0ZDVr0Hx5ejftZdt1sV/Hxzo6yKHpxm3JBDTcKpgQEkl6mgPVaduIWzrBMzizrD1U7jim
9dyNcMQaMl/aEPPc5btwMaipIpWKxwUXb2kes+VXgSug4TaZlU/R7DWKwEIMgj3Nb/iuanXwYE68
dOVA0QGUX6X7V3IWXeVeSXdz1M9leTZYt3oMdoX4LljGNYiwkooMINOdnRYnbCzrl79RjPQ5FgYO
bhD5jM0wpUacu0IT+0GX07bg2hH25fJkzgg4jpmnrqpUjCkWaBq7FaNs4awLIbtQXZwvyS5PfgjM
Qwsqjp10quoHbn0W3n43hTGfzz+Jugk8KppVuQhDM0fUYb7ijvQCucFmba+SCntG/YYNgps7CFll
AhZYncjGbXOb6U1+ma35ZYWGBxiXNfxEIkx8BMbe3up2BeYVli5Uh0j5iCLYrtZzBO0Tx+mSx68d
zxLGsF1W3CrlWpCQmr6GuqT6pkIzmXc1IRCF6UwTHleChNT9MTOfKQPZIPI8raVzuXoLiHXhiwQx
O1JtYzvK/L4M5Hd3hvCV96D/FsS+hskxjcIbwpey1J+z96W5tKxZk0xXD528KXfqVJavFXxape6Q
e5fDqL9Rt+k0aU9Xt3UPl88RYmtXWseyaZ8GFMxUwuOjdA4y7jzIfOIDWOr8sUSVo+AvAlPQfEzy
8poR84EStyIaKGIloIcYFNo2wvbHUlK1CuR0ZqvFrEMY3XDK6Wvhuqgn8EkutrqbFRzbKqY1pXQC
fLK0EWkwgnsz+xgR5kRE8EgbnqwQk9/QPmeGcuSUfrBqBYXKlF21G3dqdrZEcgiBjRdpvO+MJ6k7
Epp6HTjzY4Flc3mjl4bBDaVdmD5RG/n0Gzbt0JlEgc4tPQyu3ol0mLGdFNiWuVXuijx50ZnEre76
XugQp2lbg01aFNckfVhV6bQ2Uh0GIqx/2zQmLhIEHHasBw4HHIPU3cmwt5G9Maf5nYkzErw3eASS
JKdRwaJg3paVUUs3p8XlT24CNwrp9LYeph04BNGz+q1PzJe5mb57sPv2GRPVFqIZBQhHrVQdBNbd
MByq7rjkApm6IN77IuLKSbsX+9hVEW6MylXrqyrj7DSPQ41piQQDkMxSvcRKRHZZewmweeP5jXgr
OdAhBg9/qWgvbVp4AKu8ZBjeAv50uBe3scldwRxM7ju6w7TdgBmwqn9aoMON1R4b7j5LQ6QcnI0V
P4kCoobOOHld/i8J+0ltUO7V08o1P1GRuzcMDGhkb1QdLbvm7Ro8xM0938MyuwP9eCqITFAuPrYT
NkJ/+GYlMNt72D/JixcPl4m4AFgNdzVtKsMPO7EUXdL4VTTUflguENQku1nJdcZV211zOJa1uRnv
FfibaN/Zbvui6HsabdQAA6qXQKQlQVmDfLbQP8zPOlu+01xxJ6jtItLdVqUhsGvbzWBwJzLj3dyj
hRfg9iuD/f03V/SDGdc+FY7u3CdvCWTpkrMTkzskXXEbrWuHwJGbz1SnHaUx99aaYtb3bqGpfPUR
VPM9xkBQt8mnPasboy7djpmMTh2WUBRnkFTgZudFNenowNK8rJ7IwkmYxNdDtU85bDA3PMgMHGp2
WJV8Xj5RLWQ9FzwYIY5PPTzEOkNdNngyZ15Wtzu8YX47ZXst+JCWPxM8Q4Z5VePi3KrRez7AmmhJ
StUMRYEEcLZKA5Pu3hDFbXLGcmUy9Ih618mSPkPxLNnFXVdvevekj9YuZcTdliifcLYt881qUQ6y
dtosrqmpd9FLO9A2FDN8rU4l1PquIFcV/MrzO6d5J4fOqpWUrUOfBovc9p8Uw55YC3SGyRW9KGl6
7pILuBSEHYLWPHiQIAj4KVvRkiMTXGOr8V+VfpoxPZ1Z7yl0IQ82SbCs88RXp1LyOK9xxo9Bx7pm
rX4MgmP1LbZewJDBmtqQpqQywShJflLmPqrH+J8IyktccmCR4RZ15zL/Ko2PAgZJl0e/Us1mmQdX
Oxywl34Z0sHuDYhIr5GQT10ZeB3PtqT+jvY5WpQ3Tt/YSyj9prpRUANlDbVPvB7tC0lzYvpNOLrV
MeVFHCckT2ZDZ566BtBeC/ES5n8FvTNNcMmRw1JtvoBDgFnBBC0dnBEXOHU23M3vpTnvApl2+3bf
TMCX83zb0CIgQwZZ9G8LUq812h7Ei0eJjdXS7b2tCV/un6zhZU5CpAO0FM52o/1m5n9GwWdwsGLL
TdCA28ylWX1rsLtS/LUWbdB5RJ017g7O2rhVHD3C/e5qrAAskXwtXOdGnIBmfyp7LrVCwWlt+mN2
FlU5s64nfkQdldpPe6FjZqYOtZei55YOo2y8Dp30rdJ/UYv+sMgQXszO66rssFSAwmXUPgatXU45
nuXonXClInsMTfIrInh2XOzzmdKK5TcbvKj+SMTEvXq4yO1qHf5Vm3ZjcTewGBl1VHxJccNR6tWw
mHKnJDICWhBR2ur6pNnB26zCeNVxPZZH/sNjlWaMZPgt3vrlsV4YGMl/dOSM1RTDrUqBYEE/qMRV
sIy41f9xjPJztXrJbc1N6k1w73ukvECH5GT/KAssDsjxTdfiRDq0FCWMVfuS0qpOVweOoLcslb20
lH4F2PCtZT+XFUMm8vyWol/iQL6Uow/jaq+vqYQVGZ23tdfBwpHnHKb6clQM6Z6o876FfBZSlhuq
HB3RBMqKhG3vye14LkW/H6OL9lMi+o5y9ikYefCxmPQlNZzAVeVZC/sjjoCnum/+psLNCG9R+O1V
lr6P2sWtjNELrehYAolhSBxG1SnC5c5yFtI3VSkC4X/NtY7mHlgTdpZjOa/uT4D38GnsCZqBYKUx
wFbFvdgoLdPYnBbFcqX0N92zNfXfgI12x9Rs9iOwsiq5L9hC7axAyatvgm1t1pDkxy/6GZltKscR
gZDZwh1CX7yF5IW5dAMfkiN5f8cv4jRq7skcJTSt20lkHlREahhD7zCnDwmbFgHEh4BEWKa4dST5
k4HALg/EjtPnvsI7xHSSNPBtHCmRj6trpzRPQuDLkpU90U9uFB/AhxHxTXD3Dd5nSZ2cbC79CiAF
2qcTxly4MwpMU/M29L0r1Okq4dwA/SYNG0CBmMKg2NEH9NFYIede0OHji5Lp6G74s/rRicOfqOd0
wsNPCyBpVtWp9WPOXLGQ9CdFJU+USxhQXhoOm3Gi7cNNzRLQ+5LBlDkgMMPLNP9Oy08v4besO5qt
A3cpMPuoOhySoSCfs+re3YHOqH3LkUyKjhxLQCO8FuubF60xPFqmxZ+FfakoJ6+ZF2qZg22RAlsj
1lNiDsqEoJBZfcXkt9PIpEMA5vW0xVWhSrKgFWWN0AN2Lrt/XVr6UUL0q2PUSuSvHX24Kkz1PqyO
vWktPglDyR8Kmq1Kd0KzoKntwqBk5OEoRnxMtTe3t64DvDvTJM3nrtOC1XC5blFbsFoEpsCAlDsV
1duBUvvSOoQLpVcWzV2ZXvF7M3ce3bQ5G/pyNHCd4bw48oGclYCHe96lxAKyGPZu4Lc0iwYj0dU4
dAw19BUA0G1LrgyJHj2EYmccbx2lc6SLoTeQ+jEPlVpcaDvbNV8WD2SPM3AdFaG0Ywsq34vyVRrV
C5Q6NndkhZhQAvnVEf+WLax7wd08SFGauRkWJnWWt5qe+x7GgGgW8GESnzuFwlDA2rJAQPjQ9Y94
4SAKuDYm5DDySMFtLtQjQ4ZXsZYJDAJt7pQKA5Dj8Ki64tBQZKfqvMVgaX1IpHcp1T7UlqOSVphe
iwaTy0TFQNZpXerVPe0nM6cienOHdPGxF29UzkqbMZSdFqqmvsKtVW7h6Be1ShRqQdaox3NszRuN
MJkEkbS3YNtxi0xoQ7I4iVNPPgY/MZzJnEtZloYv5Bm3taD3hIj3tbYLEhFEhbrlkCw0Ies7cDCE
LrX3INkPzLdm/U2XfiuElAkHI50pljJ7NGEC+4NN52kk1pXo0rF/BjOhZRsTnfqQJsWfK4BARnyr
QhLDPQlLsgRQYMtgX4f9NmHsreKj6/KTMmi40xPYctQj443TQ3K5/5Zin8uDW/f8Ox9w5n1V9rOa
SH5lGEBHIib750W+h9VdnT7HAlFIB1HHvUOnu4NPdlQwfGntDfLZr8gRUtgZOMp2Ey9J8VlGGrd8
4znKx2MkrdC45FTGkjNqlTcDXh0YqmsUXs1D+0Wi90Oh5FUZFTgGJQMY0wf1tFM4CQrbk6TTVI5c
BzCKsJhVS3ebes4uJqs+CEaUHuVpJPJvkxfFymf/jiL6aJDWSwO6Tqz1J2got34G9FhP/zCZ9zW9
QjmW/bZITwyoU605s6AaBjVfOY5/Rd0uE1RMawjeM12h6HjY5GfMoTwNIVCStbN2qZ9pkD8ZEw0O
85pClo+rndGiQppUzyB/D+i1TXVYluyznUjvVfAL6DlY9e6GnYb2CSAX8F+GlBJxaTH0N8Tdq2n0
8TGN5NBb6D0fzUl+HW39J0xlKMPRB9nr8s0iqV8u4rWwayI5dMbhX49QbwnL6ok5e0Ezo40WQNow
UoV3Q7JFuFE5+PISc0bYwF2onuWRySh94poY6ZeDhKJ1xr9+1EHgEFM/KXzZ+dI2Ozj2cMCYFaMq
ZB+FlbmiTK7A4UkXN+CymPhslipEj1tQ7ybGUpRt0KnAahCk3drhKrhidT9WLwUcGi37HsRYk2wb
E2sCeAZ881eZytEh6fsA5A7ZaCsWf2zDpm+s8TqMWLCm6WSTV22VbDT6TkOhdla9Rby/aYsOaMyy
o2JFsBN6VDhOLvSoyMpy6IJX6UmJkP/0H1s9E+NjYP0eZreppOoQx9Jqv1DTam8Gs5O1KMnMTvP1
hI6Hh/8hTkhwJMnFYr+0Q18VYK9CSs/1BD7BGi1O9m3w1k2Ta0bVXuY8S1V1IfPEoPwxyWcarx0V
0h4g7INjHo7ZQycB3Kuj/ApLeLjkr7POZtMQuKknIKV6wryqE99DxxJGYez4lpkt/eYoa0gQ9m6U
Cmwt0XVUK+6GPR1C64pQdoe4Bx5vd5pH+KRgoDn1rkQWCOMww95yZMhFgexuSEjRBinjnUnLTfK0
3IInMiRbPKgax0tm6mbWuKH2XGNJrpU1MYs2PuF8VHElKddIhkOt1NNXgiBFrX2DnjYN0xbDmvRQ
gNJTjLdZ4ooyJSWVuewVMDzMS6vgXSAX9phwvszhOWZ0q9Gh1g3fC5pbnsjM+3E70xeksP/Z6GvB
MjsWsXF5ogEJmazA8U7YZh62JhzVZmAqCLA44CAkWBe0ge1blx1hsJNR+oAYy3R8pwz0oAEMoZt6
0F+0kLKQjp1Zx9V3b9G67PCrxudg8W0lxqeUZ4g8FGmV+CPknUW9FVz+kjsQUHPJ5GwYggvs+a8p
4lvN7CV8jFya/DY+TMa/vKB5pez3gfE94MmWjH5b2S9KgsPe3EyGYHxnEzJl4yfrpfsqK3xi0obp
rl0wU+1lxeIqcKjGuNplIzoZcz4JwdzS3wvjM9GZPXVAIQg+P/LqzUI0GuR2v/pYl/JAeJDx3Y0u
V5BLzHro+y5tDrG4XeKBi2SwzWtfU/l1ZFiR4ol1u2JoRzPgLpX/jfKM0vhWItpqqYwIiX0leAAe
YmLzPhRIu2yOrYlqACdqgppQ6NBB+NRapudxcVSrP64QEoeDeGZ1HzEdKJvGpByY6JtI9w2IXnDO
q/RctIcKGw6tPluDAGr2jOI0cwfunuT4iIRhBBcTrV5OZzeCrjfp3shNXxj/BuVeiRYCsrGJZtdk
tF0uTqQB8QrooUko2Q1Ik6vghSpv5fpK7I460nP0gywKW+oJvwMLfrNFm03jnygpEel6jC9Mkv9B
C90Z5SWoz+sASWLAgf24rj/LnOAB0wuCsRWdpBrUCEUamHthRyAvP/HRQOQKUE7NfiuJdxsJt4/f
Kz6ayeBn+FaAVCC4uD3dahYm29WJKWZOEW8LorShnKs2OZYaRSBDjG0bBbF6T9p9nafbjoI3gh6I
UESjw+FXDa7VNWBuO7DZjeppAgCCg7mdp61EpMKAeQTphjt6tdylDu92RHl6cxTBQ8UsIljvC1o/
p+yRJ8Mh5YoeVc/z6OjN91Jjo1evdfRTx4cWkxM+o3Q8zfZvQC0UubtNrhdMkxyLHVYbjQ1zCtfA
ZTv7JubJAqPxr9026wwYAgckRm7mktG5pv1nZqwuCyLnZABd/CWNiHQOQ4rfgis8jYiJ3m4U/UWe
vIDtrI/aQ5A4UXCMk5dixdxzDU1VN67+cIKSquPa5Jc6xhoACzgEgRgH2QTRcsvUtkRyiwJvIYUe
6tJ+Yinp5ZtUO2v5b6xcNK4sLWVQGNOadyUEEpV9h5xm+84CmPQ6jeTqXGv2aIF31kdnBeXBcd6A
IyOo9jmRBGnotlnluAOhaJDWygZ/30wXqAqi7Y+Nlkjz4IaslkRNuZ7wNCQtlcYc7ZRtle+19LGY
vy2NNdk/IrWc8Epg1UCx8J+auQ7q8EWrMJJA6JV9MUD1EQtAG+SClvza1SrvYpZbX2m5lTT18D2P
VbgrVcXcK7OR7YUVK/QP15taAFhruQm5Br3ARGMSades7jmpK28pgz5Ell9N1j/MRcLCPMeUYvdG
8Gwbl5FLklBi/RXK264a0drVOpy2Yz3/RAZtbS2YQHrS6vemZ0wZlyUDgV5GqmFqXlooyCL3poka
PlKQL333Ty0SQaRYzXfjhDRlwdo0i/CuZ99AuzIGaCxVkg6DUTNBD6bF8AeO8M3M2D2xh/ENUvmO
syg2n9ugsbyoN8ELtR8Kg9UvWqvpOOKmoDPO4mIJH03tWfClSFacSB1DN5e3/Yhr5hIq9WXuX2Re
e52/iEbsVAQ3JeZlwD5h8+cwrkC4VZlIW0Si5C+w8n5R3Iv0qbdn7J4MmKw/K/GEfJ3L9EELys4s
lkOj/gUdmuYIJ2ckr+4346OWnqzsBzjpLebjxRMtOMy/piNWV5PgU+/0GkIcVprRHHai7zamfm8x
koTElCIgMUpK5fmrPehn2/4nkduRwFowWFw3Ry0b0ZF1OI//cXVmy23DbLZ9IlaB4HxrzZZsyUPs
xDcsZ+I8AwTJp+9Fp8/5u/tGZTtxYksiCOxv77XNhUoDsGbVfTFhP8HHbW6NgGAjOciqTPwoe/m4
VMzPVc+ZeSFZCXSsxRrbsMwDfgkHsOS+fVcCOfuN3HpwPb3CoCGjpcuty4ZTarHlqYKc+6MPiiJp
PO9MHX174M7/riwaGzpz9bRDqefCi5MM/jGn7PXATjkht0TrSPGYjax3+Ii4+dlm7Qr2X0rF1gtc
87ZZ6RiybadTBGIP/zfnFdl5+BfA4BmYrLfSyi8xY852ZnHmWoBDida475x5U5ph2pdz8ha2Y/Mg
dZ/S+RkaqOZUEDoa6YLR+HNMl4xJnrNSBeTiBgOVBsfWUuEpBZvr3lnKv/YVWnnVmWaTZT6+wnsy
4dPWmFRuVtvxMM1Q6hfs59ijj2lX/IwkBgU2xPaBPd0pCoaFVwqCkvVKpDgNi2ufVMCTOJXtcovS
56n6gHiWcMj8OXtiQn4ttpCOlwNNqYyzi/IPEs7qx8GWyWXLQIUfiGeDkI/91gAF5D1045eDj0iH
EoJ/tu9j7u99j3nG1xj4Mqu5p14eGh1PJ4dueOq0/h5igAuQAREksvTYRtQRZl0abqKeEudlsKJN
kkP/AT6H5IScvCa/gMivp5OVtyLo3OZEPeyCAkpFlpYvBDEo2sBoAaUMGxzWhKbi1t/bzY9a5SeS
gfeJy50PxsVtnnznEvgr7aUlBp9HR11DbGsKKsNQNuoAjzTleYzr/dHOsDtMhMTbMc7OX5+7HTRP
1y5e5qlgOrg+FKU1cFpfP/z64tdD6QXzfS6NYiy5fvj1RdVRDjI44xU+fXTP4cN4m68PZ+w2sIpt
Iox+AwaDAzs7mYaZ5iBqca/XhymIl38PX1/7z6dff/p/vvb1pwrI3P/4trZe0vuwv28c3oKgJVUA
SyHGzGIPOchrqrDJ6qlbZCekFTI2fOA9nAZMksj/+0NRBXi7I9GrU9jFG70k7RnnYXP+9wc2y6sg
rQAr5d5qDdk4T+j5/t/DCFslNyPeYElMh3KPgPZWPmr//0f/Ps289uTgyLPykaKX4v89OA5NrjJM
LM6WLg03WK4QZr0zE7XlgDU6rmd1ltD0/z14ObM+Z334P1+LO6s8WRUYrSAPuNXCTfv6iHM8MlQx
o0mgZ7ica+5mKhvlni1Cc+hz/cPEDt3flACoi15JSm1DYVUj2/yIAHpLteeew6nI4GA6mcfs1bhn
K3f+1+fwFZZz+v6fv/D1XV9/VddcJfDw6x04RwtwevDfD3pp+zNcCgZNscjPXw8mcjgJ/edzh+eA
+ahGOHDJL9APLj6V7OXZA8u8V2HQYWilnG8Zw/dWKfwMnEuk+2TVlf0Yp+gfVt4/jk6wW+x8eHId
ld0ztv2Q5IJwia38/DoKD0ZxAPH6qXygE6Z80DK6B8KGQ5mMzg6sEcBoAIGwkuUnBh1vP9AiB44f
FEGGgnn+eiDgSeXKaGF90G13nrIKqpJlsYBqGJg7gulB75yTZfgJhJj6TUovQrwSQwxupU2Sb0ns
dgzhivEMg4UpEb6Tfq3pivve2qUojHd5RsZPtOMZ+M/42FnieRl9QTnicqpqg61gmJqTH7BHizCa
tvSiFbJAjrPTYd/UzgEiI4Yx0cEXSCiKyFEq89htTpl59dPQekvwe9OHC++IVoiDlJzY8JrHpyDK
MPrm1mFkvgxHNtrbFrQWB4e1W2eczRzOVsqSwKFI9wkhzN2SApGXnHqh9DBcCGe1Vx31sL3KnusI
2WxYVHlpko7dWDXcmoclAH6mR5PuMg+VntS+ZNKDTNb1wzWFU77+17ClCD/EwqMIlCyCySg2m4kN
zjGTKU+Nr75FnAVrytdfnKn8XgEnIzWRuF2cRvkHr0RrHSMUnZlQUsh5Zjd2WceQr1F7gP+YXaBi
bFq0pieDcYvdfPWjh0uxs3VF217FFpRGAP9Y+bW41RabU/gRFIOKcLlRCJWQsoU2BHr5h4gW8+ST
hAzwtBVymI8Sb1q65H+bMsFWDcH/1rTiYVxa553XQu4aQPFrd51CGG2TA1taSnV8hWWsLF4Laq+x
cq5e0zj5W4vZO8PYiOIKuDBenQ4Ey0NOdSAG7OnNq/riX0deRj4Gtmx/S1TxPIcVHRsoRG1mBcwS
dPCs5FrHhnDU8mSnk/Sf3KjznwDtg6KNnWr/n691+apKSw8nlZ70VQ+w+4Eh3saF+T259wZgWqNu
Xw8DVd1YEIpn6YA8qb0gvdKzdYnlmhptOLEONU/TYCfU/rZRf5kyp9jbqkfWdlVyrmwrOSORQ4Rx
holhPIpNwI1QpZeSno8LO2zhPIyF7zKYzqL1lIqkJufk4EVB+4Bzpn3oEnYRlK5GO132qCpstPeD
msB8r1WYnQprElBef/BXSW3oaXSM4w43b6AxxABT4VYN17jVerqw4c9OTl4+qPXd+FXFTl1dw3si
xKuoHNVtfE0nR4FulkTaPhObJIg6SeaztfUwKnu4WATDJ1cLyNkuD1ILxoRQJ4Ho+9xSzqWdBbfU
ZmoaY/Y7DljUIwKFT0WZik0LJWr39W91lQy3Hjgz1Y1IRrXbP0lLBbfaI51kia3RrjipOZi+B5yd
mKQGXC7fvCHElDrERHjYAPq5Dm6B7w3PRRC/Ax4NmEwx7uH/ECFFtp6VwhrpoIKmOpT/iv5yndnY
ihnzUlI16RTQ1vA89FSL4JMKHxOSr2ehguFcrJxFIrXxbhZipI2jGx8nO3nyE/LcvNTutprT+JGi
i3An2RFuQ3u0txbOnWMoIdf0pf+UgPFtFZQ9wDQNcVVffhuMgYgWnsTI2owXnUa8sH92NEHTCFJZ
A5n8OBkDL7bLS/xF8+uIFf9SeogfOWTbdKmWzzZsX40kBB7nojtbWZW/Rj0BGyQTXvbiG3ulahez
iziBrRpBE+JE6azqoWWAeqsZoQbJaxhlkmjW1BNJrbyD7nDPfS1SsYdoXrU5VoZUPvsdXFEVGo7A
2P40WUKyhkE/m3NHmc9ZT4E5e25WnEp6QGIb55DXEyQEepXad+PAmytMiwU5mBnYmCj3vsCQYOfZ
v/dXQIrHkkbfozziwDRT+qCsywBkkm/J8AFOcdf+MEsuro6HbbMeX0TMDFgohv5+F1y7dLYevt5Q
UYEcJhraZLwsyY5sz09mjApYM+Gw69rA/57hpV+NU+1xYOG69rZNQ3oIJncydnkFXJ5c/Zeksa1r
wmK1tzMQiXbb8en6tZC9xVFKog9RjFxs+9w+R8cJVuRW8Jh6JQbZbBH/ruh5dB/CRi4npTHRU1b7
dcEthjEmCDZ8uaMiCGINl9ZiY5eMUYqFIELqcVM5XG34RMeeNyeA3ow8kBjf4ryQVw4w8gqggN1A
vUJFO//gl272qGKV4S/N8n8fDcpDyaUs0kH23yVTzLTU42EbWcW7Mw8AmALpbEPPl6cCVECS9nIz
KUEKcCSkPk3j90knIB4zzGwhKlrhgAQhPZOtE5bicVIjMLY2PDi5BNLOGnOjoO3vkAb5wQ/LmAKI
51Hk8X5uKY9LbdiY9IXFMVWPvpNVWyCSCD8BnQvCAluKF/nICOzmMObERQhDrYhhzrpJzAAUgDhc
YcJSYRSeuxWL7Pj6e97ux6BO/wrZ4fBpM+fbWIXcUFB04WFuPBXnR/La+X3pYVamgpOwFrf+aMCQ
EGPPPQTuuJ8rKoKlu43q4YR5l43O7N2IRD13ejkOVMsbW9p7KTj1tSp6XrLkFVrsaToYrNL3Wfzh
elX04tk+VqS+hOvV7aIMn6Z2ejyNVRrf+7HepDMZtNrNBKvKcl36fj8WToFYBui9HL2nqmmPS1hz
8sO7Zdxj7cEBr9O52VeMsOAkccCYaPOZaFJaSv0gVjNJFxLUsdjz+ya+1jzTgbOaRUYQcqHcZrlL
rUUYXt2WM7kIM3VvxpkA3XV2Cu5wnThVU8E63N8QgwGbKHLowAV8fH6bNiiveqTDZW2JsL3k3C5N
til0zaiM7sPeQoQrdy0nYz+sBd7gId8UffIJJBZqUoePwK9jauikPFoQYVu9/ByT/CQEiqSwlu6i
HfNuU+6wae3lwe7MRxhw2lIDrVaxi3+d2gG6MCEi5srtTp1gNOhiuS0mwm+55z3XmR8xYjLWpgqC
B8FVs7MzX97PjRusEyXEhuISReGLJSl+npY/MkN6R2vA7JXqZJNbTba3yvfZh1SCWaHfCDG45wRa
rCB8MLBGPjmNeRzcYbgkrv2Y1FH/ZsoR60bFrz63T9Fa58Z6510ThZy31A0qPM6x+xKjKXdrhTet
gimZAQfwM7kfoAKgM6anFLAblQmotUHsp1vtwXSXYFvmor9EXto9xijoGDNg6dkawYVqtjDpn/q8
tH6IITvIUL2Uqby2fb+SJAdayyfsu61ctuBX+XFNfmW71h9Jl1snDVWxBle7VRVYCeMtr1Np6peA
LOOFXdubdtKnr+3f16YvtlVxb4XyJw0I2E8MVSYw6Q8MICZcQs5Br0EDEcTlYbbnDLcAnnQv0zhS
G257Yc4Aq2oeAGbeM6ZSm5x6A+mPes+4Ffpd+VOo7s1PAQ/ENAnUHFB30/gU58N4CyNnl0l6y3U5
zbw+EaEaTqGj8OG9zPOngHW5D8T0E4sAuX8/UpuxBZ9n0m4Vq0mntQCGzNoJqkbNDp6ITeh6znGY
f9lzr0AaVc884VQnzEyr3MiEu4EXtndzfOHECA/uEPwMGtc7i+n3EsL8bWnDdmR7ILj9wxYJvZlN
6z0I7RFHn2mzNitRPNmKjsLYcJb0dzc839IlGGv6PxYshu2cWxkcc0yPKTVj+LkynKjkRbpxWyJa
geEZqdQulgMVlYc51zeCwvKutKvv6Sz/2i6A/TJvnS0lqhRqCIz3OZbwGFxhtzCb07iLQ1bcbaRs
fOS8/c5QQBxGzMrJ3wcOETuVd922Rnn/Hc23eih/NbI86oA8V23zoloVMMLKs/sdNYUNafXe2mAh
B23bi+0Sts6dhZiYwiPyp67eBH7xIQO6d938R8RQ9WD0gCVAdw9RBekZgRgPgubwP1ivbQEgVeXl
d+3ptxROdDqj1lJc8TIsNvPlYYdaKppSfRe9/GNXprwowt6R5DYo2HjCFYGh7LUlkDhHn2fACdoG
DeLGu7Qo+53qvL1Hj+rOwZ2iAgjtuv6RegzRqfFdY00MrkM0eXKULIDQNzYZRT2zyp8l29K++ZsE
Vnyo847KVBvMQJT8cYrqezYDoqB4DBLNXB1T7SZUNUPlmcPkr2vktBkLYvCuZf9p/BSZ2UyfdmB9
qyk4WUmCjDHZyUB0vjg9EKfIuI9QFtgWNM1vd/ju+mbCWt797CI27/HMHdyy+4+ZRqrSpjnI1w2u
MHxFrcOOeBwF7gxEsLiEsS+pEmdETFEiRT0RZA9rifeTPT5Sy3RaaL95tXxO6Fowf6mH7xx4iOpA
AteB8wxiI94+eXX+SQECSd+kROFngY998z1J19ChDv4kzeQckhKlKSd9JjhFwgOxn+3sV5H4ryrw
D9T1vs0FQ6VuqByUBYaEdscwxT25QVFslT9a95A9v1lFwNhS5exgmk9PpzjzG2xvU+hd12iRHcu9
505UFsT9Uy49pLq8Aw84rLWkqKzRio4Y6pkJii32fUuQ3uj158rcU9AStwlL3AdT6ry5C8KY703U
X/zqiyq4j9ax79Iyl+W4HwIzKEW/c4fuLWc3uoOGcWjq5BxP07YvYqqWWRkyBychwJkMyO1dzQDY
a6Fzs6dizuwj5wYzMTxJRt8uiDcOpttiHn3Jp+CcYBwcwwUqQqzQ3sbogupMsHcW+8Kav7VrQXOf
ltxvDP9h6C/wHuYcWwrnljLuf7mrm1N+KnusCDWuKGNMPQHSwEQTsg0AOWv50ao4+z6N6nXm1gn4
xT+GqYBYrINDw7Ll05OBhwEvEqNtt65uhR88NFhiaw79Ir/pEOIPvZ4kZGpObVWb/C57LhIdtEQ3
xKUjBQCeA8YhWD3mocExtp/h0ojNSAtKCVOWZoqd3dYvpsexYdUbbQfiaKe/k3T6VaE63dF8xnOM
i7OusZyzzOFhtbtP2grZy7Xl01LN97UQh5x21dcMz6ihbZ1nsttktSkpcqy4u3BXAtUzvikweacU
dYnLmOGsqPBwwBaDxjqDOwGfckb7cjZFl2+novzm1v0Ro+qHEM9GtS9tXYNJcGikDrWzwVe+PjE4
E/t5vh8b1p84do+iS+khi5uGKUH/5Obpj7CIKFXhJnVHMeK57E21q7LPuS78neMAZ/FmWjcyEgu0
geJuBrTGfrQ/BHl5ZFeFDsz9uwc/v1cTT1IXuAdBD5AQcJYoVvjTBMUL1GFiS5U6CD0WnFyj8lRF
LlFA/5mylnYT5sOfLJ7v9JomJDKGR7FFK8yJm3qO7WOTezJcAnHdk80oul9lPvv73tXQIeIXpixk
w6aHAl18qzWTlM50D0hOTzmRh2O/Pn9jAOPGnjiIplF+LyLirLb/mobepVAWPodJ/+2qPt769ggz
pf5VrKk/6hwAkBIgphnSfZdSrQV9tIFPrfytVXnDOqcQFmHbzSlNxZSf3jXww50WyH0Kxt1K/Hd+
SPpkdP69nNMKZBKem9ldHgD7oZeFNqohF8Bhae1t0BNgJfV7pg0hmdbGT3o3Mzr3cIR6/pZT9KZd
d3hAfDocLLCnMnu2NxpsxOxD9gJZO2+aAB9O0wi0ESwJrVXijDF4PQuyp1BE3seonXaMDngj911w
4qZ+KlunP1sFsyu4B0tdXlreTqHjm2Mx6UvEIiUxxLl18N2OgQQ741kn0d/ZZyAHEhGXG/SoWVLl
QOvzZk4d7tzFx7Lo/pBU6rHsg/ciANM/1oe8+Qnm+YFr9aP7QvSgTdakbAg0VbzNWnEOE/lQ5voy
J+ZWx7Lbpez3mGx6bBcJ8/Cbkz0OGKJ4OKhIy2iQPx00sGGthQ4MaKCWuysABZjMM/LIaNdXy/F/
maH9HOfwLmRCundqDNSNew3yBOh2dWq8kBBM/z4zXuUF9D/zgJdcLpT1TFqA+2Z/DRC9rtkTlM6j
gSazGPtQIE1wCBySDb85gohPqZh2x9dlaL/h8am29cD2P7U7cRctobofuKuzMfvAewa0I3GBHiAb
nUM1LXc8Aa+41KMqj24VvTyNIcVmwhamoQyeMQxjJMFpcWdl83tE1NljoS/V1UjnjeZ1+r3ZGscW
g7lFAxykyG7POWXGxWxht1rbJaBCQlonNWFRHSNa8Tu4eEvPCgz+eZsDJtclHJ3tUrr0ecjyvZ8Y
xsOD2TVB+63mrNjmaXssyi4CMt3vgzJDyHUInRXDebHkz4XAmKKhkFlrQaImZfO/uAkL9brrfaaN
i7UgKJmYyA4zdu3bm3zqyo0f0usOiCXFdVdwOgKGOLuww8CGHRcTPdspiQLfCpaNGWizKgYU3UYN
MMwAPHcDxrge1bpAO91In28exujYOTHAFosjnc4lKJDwvbKfTEChFVIDpTYRaOGkfw9Xio8c47dh
0B+6w2LgK9RX+swLRx3t0nkZnGl50mWx9iny3bOqMMe704FqespU7/LSl499VpzjmLp5KrvTLXOY
a5vY8WYyAjNJX/6yjcNqGiY7E5bv3DN4IyeRjTFz4s3Y+2ckym7nRv5VdvrBGd68wrEh61HUkRt8
8WG1T8bsg6gX2367eY4RHHZxHjzo1e3bZFO/h3b6ohowSVHpYPWMUcXBgV8GAIoxJphDlEi8aZX9
kS+M5J1AniqqU+90a5+4CFlWcrmJU/93mzYxd4EEaGLIYq2G5JBkICtbFKsyJLwc+z0Js9jiGfZG
Eg5e37JR414dLuUzcztiQBHRKKtsXnUTcyJw0COXFtqVk/yqkAXZU0I6Yf7x2k3y2jjI1YKgsrsU
NtXxLI4IU4eQXos7kSu62/uxP7DC7mnCi/YWDkShCfFbLvPpeDLFw1BXD0PE5NMfKJjLJ/ZWdB9X
d1R1eUfg6Hdlwp097TXhAqBRdkbyZ3bSvVPU4hh3yPKaieri6s+8oQS1fOpIx23YuxCydkgwJjI/
V9m05+xXbE3yWYsY0yvc+4bOeRYKMHaUNWfHKKbDJ2AgWYPyJrbM+GOqYFTElNdWyVuJW6FYp+tx
rZ8qbtLA8lsqSxp4YwzYz1VMge8wroUtaflah5zaMKRiUyLWDagxWMZzahNAiQM4jMKvb6qwfouq
tciNBNMmCdunxWouytgfGhlt08TZfJdH9u3rM0iBNE2W8EgTZgoQ8PGbD5kpjwlLZuwIRQkaxq1h
JuyYlAlLus8THZu99CHztCUjcUfQJjAYELRw7QYc9V2W/gU9idVNhstKfqTjaBm/adnes7mrjz51
TNvcI94mWzxNaebqPa2yL0LUN51hZ0oEfrU5z/cLcUyaGKECjnZ4StbbVSZ45XRCRqp2zb4Z1aOd
jfd4Ik+jVUy3bJ7+dpxM2Rc4m0AG3DMHsgNxjDu7DabzXBAZ85SJoFoD/7TJOHoZN6b17QG7pQVr
s3J2GrZ7Tqk+Mq2mvQUdoKfpYqOKkT7R+n2M3WrnWDvFCYHLFEa9Jg7XSvb1xgVU6ZaYPXLMPFH8
wKiI8UOYrR5tEhAsi6P6I0TyVkF8ugxL/VG2xcy+ST2Fk1+c/b6+xGGH1Q7iYFb01QNTsvdONFTr
pikEIYtKBaRU9i84dHqql1yfZyOvrHe2mvOlDguGGgunUIDxTFO45BpnPgPpz29sKqcSdXieYpvd
WD0d2pGS7gGFXEF8sBYhNouv0i3/mIO5j3Sod1R2emyQgwYYMVz7IJmWbDrkGf+w5yzb3AnWQi+9
HTNslm0FwdyJeJulqkp2aCy8RSpaVgKkmdTb+pSis2Fca4IBJPQa6GBMGqsKjIuXb8Ya3zkDPhPx
q+W6TIWVsuzye4i6f4lVxx2upivCxuCXtjTFUfYGb4SIeILRibs8MPmW6EBl+pDb3LRfrMSc5gzO
0DL9nZl43k16CPc+84ezsK1bmXvJAz5bIDk5hbCZsy8yJwP8QH68S6AFke/ohnlrepc9dgctkOEa
zrExO2jiHgPJmG3m4kGP0nS6tDZvfv7sOTU4j2BxFLBu+dENtsmabZWD6aNv1wUDt07RVnx/Ttiw
S24cCbOj63evfmM7zMTSgzuxNOs5eKRg+FaVGFpcxn1gPDiqrg0aOsnXTg1qYLqPNv8QnfLgeFIU
v0Qh9gL5c268n27M7zHUEF1MuhITKUV3XPtj8ornofbId9b6W++TKF9qKLEtEAv8Q6zcKCK0Z4C3
iD7DMMZlKB/9oviF//7Niv392OQ0DmH4nGR4NTE908lEMnSuay45gXth6Mz9LGEn2iOGrFq/lprG
tUYxKMSsvp+HRX+b3AGcczOfyMw8YNnH0K8btSvqxd+oGnsvyvNdYcfcScAN7mUMu4T3/SZPfLpk
SQMFaOxZQqx+aKgWWA9XI6GFXbkkONb1eCgZDVJdlFccgfvVnLT+jZCMZZE826Pg1ooTNFgl27A/
M66a7ggOsqoX2Calgvak7L9tn+FzpeWkytLL0pExAMD5i7gCxlL4rUL/YAaxxaYA7Vhoe2cK/+dc
Ti8YeshGdvtuwNIq55eSOf42sJ4i635wkEjLGLG3pnYVq0xLV3NGzVtfwsobxpGKSDD8Cfv0Os7c
+5QFBWeWIjWAFZu2W2gqdKbM9HQx14MNyWSGys4flUA0HWdlsQTRt2hCNvuWZ3bykBmaCOOuCI8d
hnyR1/khEvkHenELCQKOrfLG30ELVsMn1CfMUB2ggMd3IwSNqYLDVtWY7TsiRdjJ+ZVQ8vG/d1nz
NyjjCIZ3vBwCU7x1mJAN1cCbpAachB9nl9EKGCmgQiaMEHrVjQI94Hkek0G/QWSxkK79lmSj5IW3
Ivto7BCGG5Y4XjApeEkKvyDGWnDAwH34mREX4Qx6K9MAzal3r6KW7yN9rjiKJU9FEPV3WK0TFORl
1w+2T16qbrC4EjqYcVay77IbdpAF9XhgEv3YY6vXEiQcPfShmLRwmuIakwkmGStcY/Gp/bssm28d
LLFaWvlZS9ACJH14FaoBh8h09nEz3rnu9KOkw2wfuMV33+36kzsknyIjWWlxEtb0aAhYOL1qx6P0
xGM8B8em719tiSTN6BCAQvKgOe4SMqIprE8mgFjhD6eKPpvCA23bXkWYv+oUF3RhdTUIJWrMgA4M
DugtA62DsRJTeY/bKtc/l4YgRUS4koGn2Y8+FVSKIi98nDkGBtQggR2mLejp7gH2hgFIRFDIJ1eR
Xx6Nxa6PI3bElJig2sh61ztwE6br4tPKxnjtySpIYhU4hW3XfetVF/KiBuUmLX9a8Z+y8HEbBTYB
AlRKIIGkf3tK9FhnSaykeLKSsTmr2fmb+eMvNWI4TNuJYqWm3TNRxBUdHQaIm77lfjAB/EzEGPO2
g3QOzLgKsMUmxGPqmK3o0FGZrO8tp4lO+HmuftK351mxbaud8ckaifEpC5k2+YMJ5JxPUOaiJPtJ
hOltkZlFDsnCzh78wE3GSXPuThUrB9qqizWXKUtPKmQzTrQhZeNb9GM07h/fl9yXxpDdFYJIOfmf
MVv4zYi/p1hA8ZKucPAvxodCLOmmrRkNGWzTxL6mvTtw4bb9iEYV0JqVTl/r1reqWgnsp5KLIB4J
mi9O8oCnZ88L4R0wHxC5E7R/OyQe/kLNgFuoJ2aMlfOSxwySKqT9IERYt72QLGn/MZXk5Y0n7K0N
mcXnVxhsGuWZhAMkc8GceX/raHa2KrY33qDPJcfHwzLHrzoM7bPSxwne4f0g2z0oqPTkqelX0vs5
Q7UoQHipN1GQji+46nGJmeJSsjLPUd4fOmNfCx0RwWtxZ/Z4czc+lVAW6DKlXnSvBpaTZOu6XsSY
ZAMF/C7HQIST5YaWdKIUApBeB/lbi2HNh8Ksy0rzLerJDirLvJWoP/DYoqvri6fChbvTx+FPVmW0
YGfBGDNz8xosjWEpmaxt3G7VwNtmiaEMtMhIbB0J0F0BpM6fdKA721x3rAQDXPva0jEdZYs6su1A
F5B0YjlR/bNu+QfS8q1jXspAE4tWllFTTqUoOPDuCD2xAF1e3GcjIc8CLYyuP4wTY/dHIRIbY/8x
Fly1mlWUX4G59cD9hNrVdit73uPTAm2CiIlP3cnsZf6u65Hk6WofDVP0VdyzO2B8E4pVM837sAST
OYxsKWCr75jSXdqQFVb7Dxa/I73uEZG5ZDp4VUNBIQ3IW8lOKxsxzteZAr9nxEflT8D6QWC4mMZq
lB2DngIArgu3+RQe+gWcTsMBY1fn1puZWbQWyl7oVoVOOKG5hVgtGgXiyyzV+7Ic8qL5o0xwLxP+
t9JzDjMoK/4j5NfEXTslGWVZC5MyFZ9qKzrbGeGvEnN2lAj/JJL5qZ7gjdAqOdwFgEsbUb+z9xC7
KSSBhKOjwmqvxiVlNh8yUvSYvg/fVNa99NiJgFcAclIzCpl2XjhfHbRjA4HvqpUfUZ85biCqON7O
4vSDrEESasJ0BWPlEi/LKyvNcFfMdAfkrOhD5guGPOvBuCCJIP1yP1usApSrnkY24Rs3DuHXwsG5
c2XzVJpzMIPV9rOryAlzjMv3Jv0xWfLkjrjkpOCUXNeaq891HjJUUzZYIPxr4iwe1QuWwwhmypi+
M6ffR8x6uG6KcLe+OVqyMkyyKOKNpukhbX4I7pAbl4kT9/3uu0TdaSnB3jf5/JaVWm0mzcpi3AZO
PwWqoPTz6Tc/xYUKtOsaAjbTcAHC/a1TCWynfldk0XhcaoskKJp26QJsXhLzI+ij+Q7L21wH5LIQ
a9s4aMDailsfXcc0AhqUDW9pCFc0eqlT85PydPb8tI2xW2mp2roLWv9Rlul3Np1UWsne3mn3Oyuo
jSfS3BZl3SzQoZhdkJ27Ry7CczB5RyzsGiOgT8gmYjJv6vx3a5N2xmeRrDKC1U17CtLZzztYjuwI
HUlK6KkBID9bOJ+MzLZWmjERzeqjs7JZi58TmuthqBv2WYYE3JiimNbRKjGZY6Y7B7jWgUMTlCzp
h4fO88D5KhDFi6yXrb9OGpX1ZpdtRHoGJSgZmvRktd/KcgJNDrVXsmViEwVlxGEowxTnIHoYz/nC
SiICFw3QVmeb+eI8kp1yTFJu5m66REn5TDHV32o5t2RSIt7kGcrkpk+jEBgQZHXfoNCmyDvssMn2
df5wLKuIkm+lz0RL14M6wEVU/HMYuu9i4RKnQH7c5f4vywXlF3ndo7FtEhqJfqUP2TlS3/SGAZ5o
U8was6C23vUVTfE+mkmAHMkAwDCDCpjSGNjU8NE+3YL5Ev6Dn2HCtskLp9cS6WibmjGHXYAi79mo
+myziq0O4NryYvfdjaEERoLQ/V359iWconCPxkPGoifxPABdSBd3u3Tep5+QTSSCKwmwclhiCDUX
iBIOUaisBo40dQXI/7Bk7V34usWSfWeOljX/SZ3+PU+9Aweb54nmkFbGZGPdG1f2iLcKhTQNgbel
9FsGxAfDWG8Z6IwYV7nybHlMPC6kALGkBmqeZJV/V9axdaCuJIR96mynarw5hexulibn6Kb9qWLG
6VeDPpTJ+Gh3KqNynYOwMfEp9NpfEyMCa2ZklacBpmBN6LEcrw3BLA7vE/iAmrIt/ApkPgv7JFz0
nv9i7zyWHMe67vpE+AK48FMS9J5MJsmcINLCe4+n/xdKUkiaSKG5Zt3R1cVMkrj3mL3XhkyzoXp0
hM3E2azEN2o6gzeJ84AIg0U1sk0Hpig5WRp++710SbP4FmrtY3SRDTAT/s5swpaJCzPzWl+ju/gO
SzvaIGVfxHjthFrWDmaiam0bRP/2QLxy/5NUIBPeTLrXwajioXMtpJA41xVsjlDzh1lS416pCkDT
NlJ+FlkHTx6lbaNJd0Q5Xz60yoXXtU8iKNkB+HcZ8O28SXBnKLdxYFCgI/Igbw0EdM1IoGPcNvYm
I744BvaHfDbKo4cbUaKXiGtJX1JeohyYCKUf3O+m+ZP25V0tKdUll8iSsDrnUrOtIxqQrE8/Qgve
YqK8rD6MeCRZ8EcliXWFHlxb9ZHJ8XosgmiPKH/euAsFC/Q8wtBVV6Dzpe6zVZVXWtYnLdLeK4VC
sg3ULVJrSKGZ02NBpW//xDJ9U0rUPlUrwIiSrapmaGYVdgmm0dBIKvKRNUHrCGYui4A3Vm60DGFF
eiLWbSH16ftQ6/nW7PgHZkNbxehOQYH+u/Hg4o86Ab869nEPoBJWPgiZSh/dGtlil8pos6/vrs3o
1DDRHttx9CwysivCvKAQW9r4/nz83/myKWHjYG/BWTZMTAnIwG0c7I0ABTseIA7IsocKAYdkqZ8s
8vv4ZtM4i0IAm9Syp60x+BiGh6eD4hSZvwMIk/J6WrEQzdkwSThqWCLo2Kyd0AUUYykKnfzgYctt
phuU4Vfn42yvxIKU23dSU+DmBgyNkieSx2LZyrwSUxHU6yhHeX40g/9sVP1fOkRHm3T7mUiGY4sE
zAnKkCGu8oWgMdkJG6NLydidryesDlVf+hG2dzc1TnIQv5s3ZoL2GqwpBGRCiFuio6ysO+V9fR5j
I19alOQq9x3l5Yj1X9I3asJatwhPXTkVN4P31qrRqm5b9ajDaTIEJmyr4Y6XfXRyelBulCL8U7Jo
XVXvcZR/mH7tQ9lqzkTjTXMlR7PNV65y3BRINZ3Yr6fBcc4HrNprVyh/bscKSBRkpnchs60ECpKH
Vhxh3dJo9BsA+ve8gcMEJtpJDZqrtJAWbdB8GFHCQKXr93Udp8u0qYUz1giSzYUSgsCwLN1ybEV9
5orkNJRqDiLDeygzpRXEPzlSjti1aQcIcB3qLeSf2G7MFHd18hOypXcCyxRLDQVTNEnxlGT4IQqF
wqPu35pg5L1jiDBDwrmLhT5OQFccyxMazAQpNsi5MoM2byj3wEIHx2hbdlST6bMYWFiCTZiyg6RN
DQcdGcICY92XR5RU4JovnXhf5i7MElrrXWZUv8oNVo8Z9Kwtvuc0M3KSzPndy6x6zzOb9FZMaZJH
OKQ50R1iFM64YlEnD4R061Jx1wuoJVg5G/I0kyZ0t4nPvS2HEreSoZszi2LEVVGtugGb37pq1qEq
vrxuYLKlwh0sMN0C4jDBnjM36C9B0K27sGYANlG8hkArcIjnH0Vu8oGkBaEYkf7rdcbHaJGVkxkB
6z3aZ19JuCL0aH/IWMjP45pLIFP178F+hWAvBGYaB6zWZCATb+B6w3mPQshR0fA7vSSjjjEnw5aA
HJeQeFSzEezBozkEOmD687FjWb7/aDTTcLguN9x6g6N60mYs7aukMuPFgGGX2grOhDTzwmifT7lm
7Daw0sfWnZk+Gsd65KupSEzBu4KAEmoFkgUBIQI0ZWFHOVmYvz1IePJ6yOpRsNaxEmdPde/jlBIm
hPtfAe1kEljrl1r90bPmT+eDWLaJYTlK9J1bDPRJLZrHKCkCF60jjWEzt1uYXQRuaa0Rcyil2M8y
eckd4lLXoqm0lJ5mSTMsXG4sFKqU6CcPtQQ6bHVZowObS14qLQeV5aUq5JWcVQqUCfM8toVYKR50
hWxU53XTzzU1Oeve0+yqA2iUnQFQLyzukvvHYPGsiuRGAxvAnGC2bMT6ItTDe0NoJFOc4BdPyVMQ
mwQvsSFuQVGIjZYAINjEdQ8++6AgyMValtQ70WSZkezMDB9L7uecryIns4Gvc1RPvNPiI204tQf0
Wa2Bes4kc3tAkT56n4WHhLIio5SFm39Pm2rdTAeKleyksvnxxAD/mjc9C+HRoN2Z6T9WLn0quWou
2yD800ORr1ohIxzTIvAYIz03V8chKRvjyJBzo+ML3CIcxYTsytT/GsPnwsDQyojkwOKMQ9pGMh67
wLP9l6ZLz54OYmm02Ttyz1tlyzUOsautVOVyFM2f6PGCFhGpHFqKFCXnyxZPYA70IMh/jI1lmvWG
BcrI58SL99ce5U+ikCcAr5HFlaf2G2YwP0ibFqn3xfEFRnzC4Ezuyc9xyvrrzOlivk5uFz8cHqMS
I+R51VrHUhRSlpxvAshJWmKsfA9RV27vEEYgXvTyLXU+P062bTBb4msBQwqUWJuTITA20dnmIGnQ
MSYwpdXpgMf2ObrrsonWrZ28CqqCoPd2wxi9lJEjiXz2zHqVgra8c6FgqP5XJHEPfRepscuDS/HS
c++sKA9P/eCJ23bcgjEMIPiMbAbtLZKaI4WRE+bllwFMoiLZsXtgmCXAr2nvdtsfWNM7uTUJKvgR
4SY3XfosCt6FhnZAr8odKIdIi+cJqgMuGapTedXXqIeVhZraS/vEbmSh6yAlYuVC4fFRttrCcs8u
o0zb0y46pJJUpWCYVAlGzwqicXduPEWyJjcc3L3Z/Hkqa9DWVodZR4JPZysbIwzXjfAfeg7GgUK1
4Z2hI31lqK4p42dqI1a+2b95VbRNI3ScxbkR7Y9Q7gpxR5wmszSIFmHE4wl1VDOug+zRowwzX7KO
TXocBlqgfyGj/z+N9f+Sxipk+f+UxnqFVZcG/1sc67//4/fzXxyr/R9TxqxgK7oiy7Jtmv8jjlXI
/xGGbQMG0m1Vl3Xrf8axahb/SdcN0zRtXVPkKam1+u9xrOp/oAUIi1GgpfI/mvr/Sxyroot/qcf/
LXl3ipo1hSaY+MmmQRGo8TMqU17r/5LH6lc94yhKRmCctPFVY4XrWvVOrezqm6JI9kmkLGyvw0dB
+jUChm5nFcbBHSFNq0NbrNAEUbnp7byyosIhTmlHQSetdZG8BLnIy04amA3qBbu3ST6fRNg7Cm98
FHD83gOCYDdp/6gK3CCKhe45idaaphlADt5VU0EpmIKTGL3vQehTQxNTqIh4a2OunPJdwHWOkAZl
gyYqqpDJKD4xMfhsbLPNIP3Zb6JDf5roODFd6PSdpp8SEV8Ts9AOE4lrFC3hiCG78oSivU3wPiEU
XbDKMneJ7TK9YzQYMWEuy6qGeMz2s8yCrSvDXkpbcUNQRVgm82Ro2YAGx2qd95WxNMu6X7QVkDE1
XIWIzaaggRG1awTpDRpFrzxQL6I56EtGDr1lL9SoJae2BHTiTWuUhsvPGNWO/oyBqhrqKxPvy3yM
EFRiz6ec6utLLmXrlDbQQWZ9VdJg02TduOgMDC3I3FEHslPzDci+qIgO4zJIbcZAVbRXAiLzugD5
quRu9RxXGFvZRy6Dz0wMjKv4zOauQTaST9o9UYOcu1tfaOi+svhMYDlWzkGO8VEce7/8UpChzDGo
e0u30pgzQ9rCFgf6f2hftfjTMzvb+GpzibJ2x0ZtWGNtFkR1sY6BsGx03lYmC4Tt0TBiRIBOQWLl
oMTjwrZ/o5LYOr3LC4ROrz5XOZ5FrDqq3uy1soD9aDGkG3L5WTBXXE8pKemgkQyHJ31ZCwtXOXA7
Rjoa2xpUTALTttJLKkQrVlq1anvLjNJO0/x1EI2HsJetlVXmn55m4d0uKkjSGQlEpDEPnletiaUn
igqlouWSuC43P4KsW3q6Op0XDYNEfxj3qrKXcsU+WBr4oiR1l7VK+JMb0NBWRYiNI6qxgbvVGiP1
tUvwQbs9iXsxCMCqlp9NYPqUHXg5JGGqpFXIQOQh6PYC8bxscp1qHTRkXUELhnZ3snLELK7BhieE
d9IsquwkkWqmTptTzzS+skJMyzia7fC8reG++EgQANySa1E0JQtaN1lShSP3QHIhMyFFyjc5f3AV
h50Qi6Fpn6IBZug2JEt1xReGUaSCMu51V48/W7JkIlKcF3bF7FM00LV7xVja0fi0GtAwpYlmpyrV
h1ypnCPmPRp9sUG9fc95Z30JkUKftxjz4uDcd8WHmz8lpX91ssUDRa6CO4lEiAVCXopYPKCINgh5
dZhaTynLb3GYEV70LIQu7TqyWgnB1NYe8re1l1wKfBplqr7D0cngdVYLuh8A6+xdkXR1xzLBQ1d6
DBoySdmX1mcVArdNAsPHGtuwCo4RrHXxvaL8aXAIYh8eN1GjLCVFdZdZLD4gHPGBozSos+0IV8Nm
aQLehx0v063W0lt47wM9TJbDG1ffOolFMFHDE2paeyq6dho774w4FLaIhKAvBy8RJoRlpT0bsLLo
2UaayrJoobeqLWNhGFWmStxtZerftGR80Bh7gK53F6AIyJTpJ/OAzHqPTPe527IqBdtkLXu1vSrR
2DKqorytY/k9EDw7ioZMhIUJTqFoOMh18ZlrQc8OeHhLIhlKSJ3hL/UJV+uAWOghtqOBCrTRR1L8
rIo5Ef7dnJnmEknWFN9XO+DyKM+BoEElw11j85XSSGnZF/J3ijhgm6gIcBLwOxryNEeP9WidgLkf
W/WcNvEzVqND34wsziz/xyjxaBuE58xdj4gcEiD51oLlFqlJipGFJqVNWDFhnrpUuSKIMYMEVDE8
srrEXmgBnWWGnWxJ44lrMak45umviJvd8PNZwN8Z/fsDAhJLTZLFAO4MVVYSrDLTG5zBlG9+YD5C
N0erl3tACiXzgqFKWdskY6zIx/rSIYkeI8ul1Gyb5ziCFPcYOqHaYnBajMpTrSNtZfrZw1W8ct82
b3Cww7U+jnDZZM+JGq2YFpeMEnU4M0rnD1utpT1B4qXMmclXB8RufO/Ygjm6kjZnj42FxgUsl97d
L9TkrSARiznLlORhC7zZJKmDPCCILBEa3DBljwhIn6teZO2HZHyTLfoWBT1DC2MFpaVmHtWifECy
plHR+47ncryZut+ubQ2ySVs95DT0trHCNs7s/aNhodAp44uCPQF96zCuUfESJW2EL13H5IFQRDoL
Ehkki5VLa2iY8LVXF3gAxYd8GwagmL0FfZzKlDWq7qpV7uWoD44NUIiYEBCSPz819Y3AW4AIA+ZG
XKuqU+VoUvpixHbXlf46HJeiKKylprbJXRuTPQjAkLnSDJ54E2ubNIYN3Rvfrt+zFaREIYskQohZ
9rRNpcxwArHsteY5X0slgR51M2xgwuvL0izSqyz8jM2J0X+Y5Lc0Pf7UYmxhrQPo1JlwHkRDeLOK
L3BlV6ixwtJvnlmpX7rI0neZrJGTnNlH2HLhI0W0xAicnOcg3WsAQQ6+inhe6R92rIyfVrQtvbF4
VgOtY0OblPtshGpV9c+F7B9y1r8nBJZMkmoCQf/9awX1lfbLlGDLytmhnsz0guPGQRPkO11OTqLh
qvnCMqaerfXsXUfLtOLWf9m12+59uSendPonLVMXsq7y8cmT5b1xea8sV2gkLnjRwTe/eqXXbxFL
Jahx8SLStfItEGXPrtaXl7WhOpmKQ4wBOjeFrdIoxSr/io4U2VlhfQrP32I6R+U90htDIeu0JTJH
7WBO6YhCJ7sCfraUJC/qSvdSiG1Vgc8EEnYaq1rbsDgcIskj6zDL1lAWcFs0iQ6g31sbGT5ctbEz
5tos6loJHXHcFE4uMe2RKfM2xWivhM2G0FDtR1FOajhzFWruxtMGZStl9NdudkOBh0VeLFMpviec
WrNAxfNYCAHfsU6JHWIhE9rdTJj60xL2yfWAA+pa+yqMp2IZZ1FkWH/gxrnoiyPSRxAYeLNIN94a
rzfYL4N6oexfhOHJ1j96qdhbRYFxMt0n7eDATWHcwqwHljTx4yPqRIXT3KQ0y5G7TPlNrofA22XE
KbVsVXuldkwVtdckt2BwiIcktYqHj+4VPpDyK1eRjH5vXNvJlD+rEvJkBLAezLcu/fSxG3UQrBul
h08q2n1bRFs8b1sKub2LXihncJ3k0TEmxCsp2MgVRFByttetuS7QU5TSs/GNdcXsCQbQqo+kZZXr
9P0FKzzIuK1fH0yJpciA/ISjiN/MaM88isRvxwUDynFkhZ2l9qqhGB79b6NgUIyqXCecqpysCXXs
KBAmukllQh6Zjw9t2lOwq87tczfUjAYBSROfZPSZI7MFCDrGcFuky2tFahwxyS84OLVULFhh8uYw
IMbQATsYlpjRr6VpNJ/wc9Gscx4BYiZsc2CUjxu6YRFhNCQSJGMD1i+Kl4GtgRmu1XXWVt96/x2i
SSJvCZklezcqDdkGr9QgeAjORvIZh8CoqMdKoHhyB9e9h3fImjZB/t6i7LJFe2DrPssmK2ROlnKa
fPTiktj0G66F7K2TQUUa9akmYHlVZXdTZoIy5NFazu5Duq/AEptjzVxVLFpQoK6E6G84J5UyC/aI
J2ddlGG3552EaKFBtJAJiA1z81gQrg5Kw3FN+93oWZiG6iWMwRXLNUsXasXKaEa8wUmGyQutfEBm
TaXbWz5EZUmojqxRA8rfBS9Ryv5RawpcpD815DYdeqeAxI0kSheg69Hn9qSVGEA6pZItKQbpBhZ5
xYM5jPiJvZasIIb5iJ8LBdpdtjJ0xqE9qRAteavER4PN78kwCV14ntjWporb46KkZey3Ck2DZNcY
QBsMDElMV4Azd+1mPvtNv5uP9tAvwIix6IuGvVkjOfAfZWPfhDZezFIhIACDTlJTSRTWIXgrQv+k
myxFCwNNDOcrEa/KfdQRy2mYe/EQiptPo0jKGElV+nCNx/zLdn0F9LfFZLZ3+TWthBAvQfYUs2N/
7OU5tyWxNUZ+kbvhA74Rclgtvkh1cpUqxGWlj8OYkS/d3dNqrVnSovbwmf/N2opxjQTewYPda0bN
iSTWYBYbu6ERn6FeHpjFP0NIKdwnczVW/UVTQGbsZ9azQfbHiUBs8VBFDjA2jLMi/sgL+SmkKfeP
KRVOYBKxeSqJcRO1FS+0jCExr3xK2ASnuSAi0aN+J6qA5XwwsGOFCpgmfzR7fNkm0WNfi1Xsqt9u
CdQBm+JPWQF3mL5mJjSnmWVzfdW8PXYdIQcu3bsX2OPONvKvOqnqTe8nf34hfcI+YVadFwqdmbwI
FTXZaBP4H9s2h4mR7UWdUKEN6XtfSeoWO5QTKaDpal26DJHtr2FxEWgnQWOiRR+RCrGU6wddrAPq
vLPBCS/aMyrjWR/nqaOB+liAHE2RPJjoe4C39DDteMLnSYwYNerRr1BCMv0woivyNccEzVkBnb1E
QXQB4986hZkt05S1nJsKGg7G935O3CDaYE0htSSN685JMT65hgYYA4tBoifSkmlsPXeTWMO90Q9O
0qPLwlvrtEWx7bP05PNQ1uETpfk8haArAXLqkFEbRHnAflYfNupY8tUPlqsy8EaCugFgwG+KFo6n
gSiz+ghQ2+pWXDAj/93Obz09eUemjoebINdIDrxl+XUCpRnsoSJa1+C3Kj570hL7i62dGIIP/TYa
4OBuinvWX1wLnuSyQjBlwKRE69R7H+X4JwDtgbHE7WjOBsbDVIKgeHce3UpulHPhQQ/lugy6V4gT
sDxJ9Wc8nNoqnvlMZLLsDboPXfC6YblBJFJ01ZMPUJ6LtEF4ciTs5NmOD7/ZQF2046cUvDGeoOdn
G4aPfuJDFu514MyONMYNdOXIO2jkf32mpD5d6D+lbvbmRY/EvTUKWUTIKtUO3aL9DK2Dnq2t4D1y
/1wJJCoHpXhMQevsk2c9tw+PCqvETdmtinGhDssYfHfVf7m8bMr7nRUPvd9K3SUPFzkIJG1h11ud
3BH/qaWP2LwemGZLGkP/Xcq200WbCBo1jRWkHO9TmULwsr5vjJlprglrNkFW6kCQOixQ4wJ2RYKy
Qu6uMZZiAi4DAYGKFU2QQovslrKC0fdQSZyh3Olr5vhj+BYgak86QuO02VLGEyyhvm/VzwR9i0Ro
pd39tfK+7LF82pveuCpF5RQ5MyP3syC1Ul1yvfcQk/RtBcjJ8lj05MGizFeestRLMhcRB0rN2VzG
pPNSRIltM3x4zWcJGDhj4t0pF8s+RsX7oPIcW+QrW+CjDlr/aTX7qv4JxAmYAxppwiXE0i7nBj5t
jph01yJX1Xo6iZysqO6z1jW+rF8tzimI2gDhsaQ+i/DeM1SaHuaXr2BmYaOjkLICtCcYLjrwESoj
5iJs2LBivWJv78ZfbnCGczjL2KbnxZfZL9J05ap7a9yN4pnzpW0NAuk2KeZczEEegqnqS072hrnQ
oiOaY8UF6D4ggQtZKWwGdAv6nNORcZEqnb1K3+RM2RHh9WIrAWBIl+CCQz5gMQdthEQKmBDnpwF/
Gyb0weW8TWBRMKw0nxAJQspebZV5vzpjHln6kwakHsa5UXf5lOCyg4GvaD+wNKd+dmbaqxB4BIb7
dhlIa7fbmu1PEh1F3my8xrpgNHPK8hY1wwL+Po6UE0dFJ13z7s+w3K2LxVJuTpV3ozUvyKgocffT
uFoUKi7gYI0cVKP4aNWNqE+SsQX5xRfIOiYJBaCOYHrbs/z0JBllLTYGewV+up28giFTSmDfVXZ2
WaTqTQHERFlp7Z0/k3gnpT/rzbaRFtzssB+5+N8bULMgDDtGkdxkekBIMr+jXYDMo7Bq5WPnvdnJ
XTKvvIZsH01zE0sfJqJUiTIPkB44629R3JRwFSSXjJK9t85mdq3Uu1praIxg6gPuKqI1uu91kT9s
m0TrtZfRwC/N5E3gHJT+/P7XrneSgEm6QCZGxE09nF3/IanXVLv+awMbx4j/Kvs8UGcGZ729lPm+
t4kLPtnSuzxQq/8W5kXRznWzGYY1sQg2aAiMrf4lZt3qu/e4OAD/lphb70zjHpHZGq95PXzaKJp0
tl8qvkVWpi7BI+PTiy74Odzk2IUs4I8dkHH6PxxnwJc5wvZy9zIg8ktrmZVf8tkKFNXo7Gp9JVKn
Q3cQL3mXOQBxQs14aQs/Zs8KVLWIKiBxBstTyf+70Qf2QBiH0cRfSwGnpV8YOLHy4LMpzgnbNd4+
TblkyUrHkHWwQa7YB3uy/56j4liD8vUvcnONq7WFmTZeG8M9JdShO0vBq+5+q/A7LABVthdNPQ/5
5aEzG/I4h0lwI3lGfObeq2kvHDTkVcfWsQ2fSbAbh2uhPap8TxhGVy8RFHcjq/W70e3/4bgYTSW/
pncd7BtnTJJsE3FQ/F3tXrT8M9NJpEZgMB2vnk2RN7NDxk6Yi2655N1S3u2q+Ck8PJdzZkx+Rkso
P6zmS0Ez4OW/BuH1PNToLCQsIVCuW8fVj+zcc2OlyM7kPtK2LtJ4OAwkH481e4rNEB5F9JUqbHsc
fnq7vHmIno5adE7IOGgjxDoLpC9uc0p6C0FpTOJcSKDOb+c9Gu+kpbdE2QgS4BAZ03jBGnRQmNL4
8TYmPrI5Rh0pOouWXyoMXlbGMu+Mb8EDP0Kc8VUN9op6tQXKGukjaO8lRbMUMvnuH020TbyDUXwX
/X2s3uIAh+OpCul6SEBtOF6BLns+x02HBnH4iQxHTr817y1IHrVPnABfnNomn6c48owwhidG1q2c
AZV6f8IDhdIomgFs5lIm/JvvD5KXBUkkDBx3vOsoL9Rykwd3hR4/tT+b+jqi8cbL7m/N8cr9xTsD
rN1KbnwqSDbmpM5p0GPbg+KClQRi8N0p1DzM7ezhq87Z8HM/c28Oxd0Cx9edLKpxfiU+gjFbDO0t
hpgp1dOlmHhbbdi68WbovhKuHL6/CKu6v1DmEDdWZIFU8XqQHrr6q3grbD9Im/NygR2RS9Ws/3Q6
VqU+1tFbr9bAJ57jrqxujf2umYsMjFCOHJooc1c58dB5yVq11q68yYbP1lrHYs82OLKWkKNc6kzp
O7YIBDhoxo4XxW8CroFvuA7bh8afuMgKBdXCh9IGBINDNJT4S28xEQD+kYqdQE2+rypjvxJf6ssd
CDhQtjJ+TWkR219jdA/1fTg93OaK6J8aCh2FSQx7jZCRHh0MWvgAvTPXa5TeqDdU+avrt3EBtXOV
yjh2+WEhG4J3cIrgTuwpHoBRp5Qk6fYukAyhg6dR3XtkNPOgeiaPOpl37FL4NlBYa5i+20OpbTr1
JhGuYTCSLWNjgb9ljkplQQU+L/K9HZ4i9CT8OT4vE/Ok2Z7BmfHrzkW7iboZN7NsfRqlxDrrZrog
sOZRuCKt3CUtAb5ID9ydHwvJQJN8t9K9g6Ks5Bfo3KmytCemeJU4enLtekCre40pj7Lq5EPRIwyU
HgMaQz4Wj24tX3P7he25gZo+9DLhONvaILh32XV35JFG9Y1asa7BTxH1ii5gzjhtGC5dvgS0RbHx
q5uHuJNQM61YDvItVt03ojNwgNLfxjLgUuoQLkQpXfbV3wg9vF9N4UCCxtDnXCNOzF/4+kKtnm0I
mH0TTUHGLnaJQ2M6PLICHZuyYjJCvkDmbRq3XwO9wbe5BJ9GSYcsTxDOuXHHg2Ud2S2a1brkKy5f
K9zXxKxBLHEaopTmHiqlFX9XCuQIFDaDqSLFGH3wJUT+JzO+4L+svHVEuiP6FBddTnpo+kMfvUrT
nPngRtp11ZIhRlsRnkP1Hi5jkteHnby1VmG5GWIO+luufyXBwyivWXaWx3XrY6daqNY268mEcXAb
DebO1K8jlQKZdu0tpynEVtHEjtW+NRKhI0fWD6SSE8zOsCoMX110DqtbJpa85JQFLUm7VgKo6Kiw
rngOUFx4V9X8rMh0TfaRvwzYS4pkk6LaQ70LUJ6c2JgQSJWOvhtPff9I4ptoPnX1288/gC/SLiTQ
jNc6onj/XBp7YGmxcMSfOt5C452ES/yDjG/CvwJIHAM87c0ozn1wjeO7mx+tep/BSCLeCe3y3qCs
CfdWfQ3GU6v9oixE6+EXsK8XhnLTlJ8wvAVwPzfl2g1XyowNIbCpWUF74QwQI/eusSO/KydrFei7
fIgDjEqrEkV+91ehEQk0TmpMfSQnMfnqk0VP3ZXtsuBzIVjiqrTe70qOgA0DwDLv32ndBFzQdJuj
5QLeAkiUvxZpzEz238H3IDN5IJeZ0zQBwHtiOudPOAx7WA8iPdn44zGwjxntWaBsPdax9qMO93bp
4BkKEa127YzlCHLfpw1qzX72yb7qqXjWcXxJNIVH+Ru9F8q69zp7qpB/TPsDAhvfczndlempCJ+e
tCfEj4Xcn2ofcvmMf4ZwemYVLjZAe60apymYbfAGPsYODzq6K34vbx+o9FPrGP59t5oSSJgLjx+N
yXvE6YkvVZXPlnIgd0ACjUL9VakrzUSetGKuP56QA/N3tk6LgY6c4CZxLBzCBCvUy6o/ULrrt4Fd
iNLO+5YUKxopXK52gVuKiWvzaKT3QMkJsgId4Iezwf1N6ATK8I03POneSJcra3wDDjFaM6045shw
tPy3d+mYsa3EylmIN+EfMu2N0ATPXGoa0PhdtHX7N507PpGfPJJVTBYpBYlxlJN328DqEmzj+gbC
K2HBk4b6THSvgeFx2J0j/diAaUgqfV4LwnTiAuoO86PsCg2UMKpTlG5Zt3uQWQ7DXMKl+aoBQ37o
wR3siydWHhwOlNH1rrD2SARB3dOkcHeUETN5KmK4+WJ8cv4zwV59ZXO2UcOiIlNp+ppwZSOXcnzt
x8WaE6Jb7cR2LA4Sx5F39rMDH5bmrUc8c/6blLJobblmfhtUVnzvGBacfIf2ul3gllqAWCYzJqYm
jklCXQ/zr4qBaLtk6R8+cnOtgqOcKlrsFvY9QWKNNxwNmccX5tdI3qlHsuw6Me6CXS09Z8zFWbof
psH1NpSvJmJQZtEOdQ6N6nwYL0lHCQ6Bk0ugz8oFCKe93TK3NZD+7blFe+s1oluujql8t9WNtLDn
CStVOTrDzGAcA1BkqSzlhVx8wx+dFhtzDQxO1H62DRrxmGE8I866f6QuYWk3PX/p9cLHvTZ1X+E5
aV5eOywS6acC7DngSzCHPYu86atTogEzdzFJHbE4Tx0QjCnfj2eB/cxDfZ51xIWgCbQdu9iq4UuO
zyTLCOJt3a/AkhkCp05GT19pgMINdh/h1Uw/RHFsnS+Yr6W+oEPun4WLXHdlGjA390p2FwxWqtcw
bKy7LO1lsSVQhhKaSjTXNqP1Bjchyz5LHa3nZ9gdJeNk8yZUCtEH68C7eNQYOYEIvIDuohYlh4h8
QJ+o7a1oL3n9F1Z/qnmTGSm3yGWsyVhV0m6ku9F/ZMG70v0MfBQVNzA0a99bROVnJTY5m4Wet2Kt
KO/W+BoZgFFFOAq0GzN5SSbxGRcvfuR8DzJB/iKqbEBb/wpo1oOMwux0OykqmYtpxFdmHijlQVmW
I2aJ4Y2nQyEDmBjMUeWp5xGZNlE/MfNo290q+Vs9Lnl4fIoYAjkMgA/+bTAfkr3JZl9uuUyGtWW+
6QEur0NkbDPtwPkWq+9+dTGTj7yk29/pMM8ITHLXlvUaDOa5jVNyfiouQw3GdOJmSTTf8kXWl6m9
HiED4GedEqI0pjcg+zhHKSLdkzkj0thcc2Sl3KMBQs607jiKzmx2BXcAKcsIGcXd1D70IV7zlsr9
Ns+3OhVH63QosPmcFIkkobVaY0SFKHsc9Ddl3Jf59r9YOo8d140tin4RAeYwFUVSOXaeEB0ZxZy/
3qsuPHiA4Wf7dktk1Tk7VtJe+Bs7yIsBl0iJMtMHkeR9Vb7BTiYizNctiigiaku63VFDYjLPfRMS
n7GSk9540prjSB9UVvHTqrR0bjXJr//kdNf0WyRiah1Y+dcg/c7YqXVyp6ifsOAENPTqKkp5gjH1
+cPgUqlOWhSQccz4ChREtl41N0FDQ+QAUWdRvDz6tXomocYyflvtXX7ci4bUqedy9ohCJILDHInT
++rCHAvImf3R5FVoXENdTwcAQvk5rTeMpQThtLgbKYd9EJZLvheJeH5M1XdF0WEcKKN/tqdjmJ+c
8CkxIJrwtL2J996BdOSoOrJot38mEU+z65ikIO3JpUeOdpgabyBsLgpyVSEYketWPqkpyfT9jqgw
cDkCTYkqKwoinv2FWlia08qrbT6X8h5LnL6WbjVUe/uhpRY12Tpx4iD4K34vnkFnV1r7Oj4akagb
wB6vvRf5s+xlQMj6Xp+fhFRKYrQhiY38QIDzmdKcnTweAZygiPYF50hWvPJg0w/NL9qz422G/Dle
7k72gfXKrPetdv57ke33lKtFE5hod9Enb2o2DYvyowaaB/pCG6+/kIVFBlVIaRqo5PKRW1+Gla0I
bDKdS1cDMg73MfRSNtktT2frHCYRyAm/QOlwOF316LdHBIb/jzgYfmT+EF7UMYOO0M4WH2eyusQG
QzXdpVyBKnNKY9+m5b74y1qvv0dXxpzgm97gI3gm4BvwSAJF1deqZZGjxBUOraIq9kqCCZu0n1ID
gNg+qkDTD7Xpo0q08QwyhRFi4XYWpbGR6RHAyrlGrapnr1t25DZFwsKwlmmB7GKD5Xv3aKqur5b6
gzSd5OkjsmHwAFREw1MuXm6ohQ77uGQe+pmhiKyKSzXfKVsdva+a9CKHqaIC2e8bZHDs/qqvEZ2Z
bkbNXEGIEmp46dn75S981cPjmAsQwCRva3wi2KiKeU5duOK1jpsuGwxu6Z7pCyvs9JFM6A0raIf0
lVbcdaOexa+TsYF0qwhVx8M8KW3mgiCuZWvfKsdWXOhkzavhq+Gcayof7DI9lI9d+zk0x6p/46My
B3B8faeSFunYt7zCo7SBE1sNPW+Hm3Sdr/W/Heajx/ymx/Q9ehJrEH/8IBLzV+a4H/WfRbr3zdk2
Pok5SebfCIH4uPzovkrq2e3hfD2kT6tp+OfZNVy+sXlb95tur2/NIV+rfKIO+DXbtmeE29FTVhKB
g8KO1el/ynTPxucI+Naxt8xYlIHzMdS55yhUQAfhsDEElq98iu7tgp4p0haJU35kHq2SAZ5V+mD8
lA2k2SyTnxBS1h76dMtXZiW3qD616lGO3iABxmQD2tpVO0rtu4YUEPbmZq/Tg+Yi6mdb3YRbJkYW
di5GmdskyrZTGtKFh3SB4jltvk/RVxRCVBOWM0snEhj4/J5jE7AqwTlEaVwLJF0/LgPiM1ThWG/Y
fmYSlukci4i2Ykw3h2dSx4I+3cVBSRjSrgpGZC/B6Fy1+QkLFPl6hFYpNxnwIk9+VBHiNQZZewDd
q9QTslgQELLmkHe9658EjqsB9z1dvZiFyjWp7RDUcKbpnu7FLN2EtHoZb8TduCKL9EmvLvH8Kk6f
IXtWy70ejJ5MKIn1Rnz0asqIRhsyngDi+JunyQcNr6/kGIJWBdaaOwrE1g+9ZSZeXCIJnzvEeqfS
VrOCoWUsJx4wZUZFrbYdLfb0FeYEaO3m7JAqXW0Jd5GLWzk96dJfqN3D8IVUJc3cmT1Syb+5I+Lr
20w+NGUGOABGoVbhLzShDE+/ZGo4FyAHADjHOLJTMmNEExjVe0KWgMZhN/wiA13FboIcOIDO4Ccv
RURLSmQ2f/9BnhqBMkWsE9vzB3LErC/p51FGc7cSnvvdsoZxT469J6GWwPZK8GrQyScJWMjAMwuu
U4weBaSQoBjVN0X4HbW/8vRcy2SbX0UVeMujguGT1ZJWifBimF8Zf/Uw9gAc7kj1Gfxmy8KLumUN
PAp05zrkGG4e76V0xDaoE/9KF2ljw7KIdkrqMSO/L96a4mZMb0tzDjufvE4Ghh8VsZNUb4CECw72
tNu2+lON+SsurzIywRjaR5HUvWQR27bKiWtYEwWCphQgAH3QhRsZfxjr0NlmRN7GQYWJvpeJFYCP
GRxG+uKYEIod7qfymAuBBtVaaWSzqt3t/iXy44CIQeL0/fHH+Z08w1XoPSKHTzQjtf0bSdEhaqkx
IHds0L5lCeNXp1G7eaE4mFO0/7S5wgag/4ZUZNptvLJV1y0A2SJ9Kf1bZ92YeBuWkdiTF0GegGjc
JIlQR1+xX0y2em1glDICjS+wqw6ZGRDtCK+trsjLwyFubuv2Laye8iIoL9jfKaNYKWXBhCEA44wA
knZDokpiHKNkizCeJ0JBdtrv0fwShXLBFUNB99Nw56jFHb+mjs/mpQ03UDMg7Ze0uPXkn9uOm+uk
2dNzQdjzvYKFbyHj9HcoIKQ3U3TgHCNnBLO/xlmVbCvpkCHoGFbsK8Tqa1tTCkhgoPfKlwiSsMkU
gZ4nvL9lbJgk/MTyfVq3pIAiNvfmIKamaAueErTmsW/3MSuT9q03X0JpJqNa6ntuI1ylxDPwRWJ7
4tiJXk1MVuIHV0BPqCIj2Qnwg7q2SszP1LsLm13Hrhtx1UjoCmk5JvSi2dXF4qlyz+LzRI5hS1wg
SCM6jI1ifeX6bzjesupQ6YFeflSW7Ou4XXQvTA61cxwp8ihvAjCRyYnuHqzWKWk89XPzeBP95X3h
i0IClqXHa2/99NZ3NXzJ6npQj6gcSVja0arMjb3mUwTFWUuehf0sIGF53Wc0eSPeMHkEeGyTbz1+
efTX2+uQXnUcCVmgrBOPUWdhyTOzXa5xvRnk9jBKY0Ys7XunYYC3Niw9jyu3gg28J3pMO1FxpCXu
BOv+kL4zWF7UWRy4dE8NfAkGxmCuAlKK8QR1HliPbrvoogOErdBGyBE4f3vihfmGrHUYqm5yrquO
fLNmpcBzVwp5vGDrOwOuvdnoyjF6nOA7AKsHlgX+UOEQJ8lzpwLw6Iz8VveW3CyC14igWLWe7KL/
XkWAjgtJE1eL4YKa5rWKgYG8Wv7FwOl8lasQHcR4eOgOcO4lAuxcsBzhF+eVO4W+BglyUN9rZsQY
7aOFjj7/IliGjzdJ11wHgeK8gxRAnD+F+bc8JYcpQhZR3KTuAvJFxtO2u89Q3wy3XJP2dcK3j5bU
7Ve0VSs/ZveSBpy+3amp6ftD1rLSqRXN/CoHxzW+anLCYpdpK/yqSZDrzorzUpBVoqocGvI+1NlO
q3tN5MFD5pqv3Rj0QfarJsgRhqQjA0niDXLvVx2xVNpbbv1aLWigfKEC200MHzsxiPHjC8B5lX4Q
xI74gihWIu0K7MObMDm3CLadxQhKhPUNeUIPztWYH6rhfyY4+jzzq+k6l73raM9l+KeT0J2Em9E5
9rNgxThYHr3Bc0BFbhD/jZaHAoBIfd2sUeNo7hgArQmcJ/79/4JRX9AEpVszyMf7vwsVsrHYONJ3
xXNWTt9apVPyt6PrtyJziYe4/4v1j2gF1XFmRccKzh/kOvXxsTo7yKRovlCsZ6SQaNYiuif4gstN
RDpOOuKCJh6lYY9XpQ8j3Vm0tfIwVbvh7jgc2zkXQHJL4mO2nEm8hnh+e+S/4NiEffRbeHJofQkU
4qwNV+UiM0eAfqFPdFCRRFrwoKzK4FONyj+2WMJrXHGhjGDabuspSBp4G/Lh+EidVRV9WzLpZdSr
bXIErmTsoWuu0bj92tEGZpRYUcpc9xN7N08TGd4pQ9dgkUy++pj/cXUoazK4WgK4tgtImZRTBKfz
JuIF6r4sEXLvRp5j74REM0eYNVlwbj7dMiCtZPoPL0pXnZOMLk+Hrpnyc6xeUbfgrjvRIsjJDD65
7nFie8SNVeMm5poxK1BTXDaI00nPZf0FjST6KYneevWazB91+aNiX+mnD1N+arApgehba7M5MbWF
xS2BJx0QBQjwzaQ2VTTAy8VnJOHNRHmcHMzJ72iXUd5nFMcPktsQmgFa/7U8Ag8Xn2H9EbHCAGep
8pvOr2csexSsyBPJIWKDGQHttJXsytQoiJCsfHg1fub6VR2SVfvYYqaeT2P1YmrI1FrcnNUPFqXG
CYh91ofjiPqE77rufSiPSFnrj/fKPiWBvrasp2ljb0P9LhVvakKBn4mkt8U8C4VnIJG6TZzLrEIl
HhhgeDfhvaftdjoLRFhNkKty5xjRi0o2ghR/D49PCwJiiqq1RDkuAbV8UpzIAnGb3y1rl8xH1Xha
wi+tOufzXfynHenDBmEokANNNlEIHHxSfHPI1p9Z6pQtkqpVbt7YEnRKpMO1SNADpVXedOh1KNIs
+puS9y+YWpKvfKR5LBsPlaJR0elVuIQv8yMTG7CZ5DUS4UYLPRoLNBQGZffRhAB0UEdlfE9Gb1E3
xJ47Au+YoYOnzC9AsCQ9wYn1bBUv7AKrB3WpGDE2WfDIAkTt8FKMxFtJcmssKUiaka0G8q7YjtDx
DibbmxNbPh1XNO189qgaP1oY6kUmBlf76VGIWfHHwiY+DyQfhq/LG+Rhm70qfL8YjRBo5zELzl6S
MOeWPgaBpXuskrw8k86ME/g0TF8z6/QciP1I4yf1uAzjY7OekIHCRBVwllAL8+wBET3UPf/WMH0P
SE7EIpRXEkgu+LJ5EVe3MZw+kMfpMOQZmUTNS1ReWvnM8q1nPzHlzHL6Ei83dn2FgKbmniNZEvBF
/7jBSUq4jbABUVPQwsI5fo7WfmN5I2wdFX/cHJw2fsYl3nIkcLfWA8Gl47fRDGvxswCwol9TgC37
s5jra4HaEsIIFxAdS8S8FRJcvb1F6rWF0lQ4mYdnGLZmOWD2QwErbb6AKw0mAt7EUe9B3xtWyQIQ
FVRWRnPm2YurkWmuB1J7UkiG7a86/UbVhBi++7TXg6tqK37GgDdRAXyOjWe4eNnez6QY9Y9TIz3R
uuDyvIXTrqBrRjt28zlkVmzfZPkiS2fy19Bu7Kx8169RMDvnwe2h0q9qvwkXjeKmbQfEA5u7Iuet
5beE/xBYk7esE1hSqqwH3E0T6nH1T33cG9kP32vphjLK4nOe5lvWkZFnPWFpJzF3gXIA7kjoq6pP
JtWS0E6lXpCmTtYvR4bMHLLch/kuzkf9EYjdLnZWzhrLTrKv0otF8sYcWGXvYQUFe6PfdUuUtZpt
8KwwCNXVLct4dEUTlLYXUQPGq2WeE+NuIVnNMhKtkxfNfu8TbWUBSV4i28vX0IiRC0EkZih0Z1P2
kaFSWU9+nWyJI+ymNyU54U73avJ+cZa5iT9ovmMfIuVLin869Z5YrDeXNP2QMMo9OmITONbsgiwT
kIM0Atqr32MEPBwR5BrYH8SvkJtLH6njl0FfwWf5bXG2jL1S7MG4BYeBXUI8ZWixwDw8kX8cb0uQ
kmov5YdmCKyHn8EgZ80PWyBPfOrwuCffuMTi2O+ds2IggiPqktGkvFHc06ySdUbnxUpmzF5jnXX0
XVdsZif2R/11hGCyseQ/peSQTLdStF8eQI7gmWhe54lanC1mHJo9F99Uryl/f6GJzOyJHcg2mc7G
nh66dkOnweTPHj8LenvK5VbYKyZ7KzqQvyqg7GnXUWbRMUsOK4NwGQbhTBQ/cHY4cw4GzAA/q8S/
k6rIuioOXPhYyYeVxlbCVzBhSbPFU1+wAA2MLl2KBdSNmn1r7B0OEAPX1Ce+Moy4OwzUbiQBa9gi
rRl9IsUwoNvLX4gmioA859bwejWdyYaDPKK6j8mJHzH1h006/bZXYiEY0nVC+Y9Z+Ud+HXqOjJQa
1Z+tGQiRl7mmVPFQsY1BMaGzui8mVOh4tID0lceRiQGrYZAUhKEjthUE18h66cHFpAdF+gjrr9l8
nyuTVaf3LNKiuhawDRHNS8bEV8UttgyoYBK6ugV0CBPmSlb2M4/vbEwbvdZJlf6xZKxNBw5XrDe8
uMPGJLYuqJlPVmYwe9V0d2Y2gOJExeUM+6q8E22KlP2usXksTIk9AKt0jmm+k3I/fhwwjWnqc8Yy
tNy04SflhCHcSKx8Zr6fACJGNJhagrSd0PC0BWLm+0dkF2cfjQbq5hxnDQSZip4Ev9Y0vEZKQCc1
CqZJuM1WZfLdjrByNckga8cz033LEAFFJ/aKamH+YSAhYbEb4LPld6XdPcqL07yJgav64YjrkvfU
Ysm22f0KXnkBw09rTmFojWkkb5VoyBamPEoRlpGqGPHqsd6hJpLbDxLWCVkNvqja5R5C0UXIwhYJ
T4fPbdq1YewqDLMNkU0SpMWqQPcZpEQq/yKQwEVpQWOeUIKLC1xA1u6XBUsiE833D0FrD41JzihC
fvVdyyDHt9Bd43DjMegpCCMt5N4+TjLS1LG8pWivcjT8LQcnxJRLpMKqdcN1HB9UtwVqvQniyLZx
NCA21y6lhfiQ9cPqUF99qbNr5PQbCCXOwz7UfR20GZcjo1lS+chfZIQQTqihWwLpFsdcS6AttBoo
p/A/r3mZFWPj2D+JTNXlNew+Ztj2AiG/eE8cG2UQK1K9GvPvmRQ9dNSJfifszJ/5Hn3QClpuKEXX
vKjyjORCzgnA63pUn6cBzQTMmjhOFxCgrhXCEDb2mWR1GI/JTZadILzL8KXigZCIQlkqeFV+d14b
VHT0GAWCQ4j73Vj91SVf1VqOKVS6TKh7DH6m8alHP+K88MK2xSe7T63dkuoJlAobkCVxgNFrM1yK
6Ymyh3XcPdv65+cMVB27uv6CHduNtL/ep5s+pYFMO0Wr75oltY0hokcSSwFGjHV7zUVN8k5WQP+I
pe6eo/6jQ0piTnygiM8dfp28zwhM/IbGX4YLue1d5eXtX1H89KHOcIvcvv+yna3KdMv8phDV130W
nMFbjbfiNUFyjzn0V4GEqsLIs2zQFV4HHi/pjTOnnolLJ8nolJZ+3f2m424sTyyV2oFZgbv1RzOh
QK+NuP32Q32e5Ltg/5MN/TSwDKCGI/2x2IZosCXLn1wob2wQGRq7jJNE5//3eKh4h4RYA5Cp2kab
3nwzok9SKAEygBcSAAXcv1AorpR91Fax1kwQG82Thh1nnm6e7L4A4z4LbcPU8qiOLw7NZzY1NdsB
Io9bZRkwJfHn80b4j8BCK+QnLBNgpUntS4kwVAAyauA55P2xH66VZm8QGKaHH7bytxTsYwEaDuIq
j6jQQFwe7nenB9Om24xU0i2HDK/1mJ+GWAwgRYIq8q2tt5kUZBxJ5hqjOGt/fadreXpcBesiUX/D
M9738D6vqALq6lTjEayHTwA3g0ju5BVAbRR5crqPmIq32SZWHbBeHPKpw/mD7F7r1ZUGUF5si3kt
FZeCZtNsR0Zbq/7mXcjfmqFJiGEuLjRdUuO3Mt9hognZ3jO1JdeGjsC4ydipoOeR8Ee5zap65UOb
0kPtcZvOG4HahP2LTLqhqgjCxEesELdrLcbOBJlAVk+KwolbKLIOTgmhxun8miHRHe/mDLe3Zg1o
B5anEN0ihJ1w+p24lAkJwjP1ROQgkdEV/Wrzepg3DVIa9aopgUkEt8z0wdQlZj/U5aMnRQfoUHHq
o3dtHjZCqLdkINF9b2WHVma5Yzgk4606ol9ZAyvLsLvATVL+RcIErq1Xi2x428eRZRoVEsA72mGA
fxWbUN6/mX9qwZ687exAhm9cSORcc+8puMYJv0YCbuFxpkvC1bpb41H/Uh3tNmhTb+IR4+rD3GRY
f8IlIdHIzc/PttHCg9MyTEYTlJ19ydWv2L7ySE7qlsyGwIYa08n40Fc2KMar5RHZMR4SFkMZcjS7
ivOUi2tArDD+xdVW5Zhi0RvW5JQCtR0VyOEWbqbSfiRy85sXx9mw+5X8KwUlCpQtd58DEnvg45iN
1yh/e5+gj5DzfnKBPlDph8CI2AKG0OZ4J1N7/sZ/GcAusp7MHvdafxC6uP4RaMgbhqQ5tuW3hixC
IcUO2FL7EJB9nz6Z/KnhgHr8xtFPrgjCWQL6rRHsE6OCYCDkW9zkPul4PoXl5OgL8GWhnyKIi5Ps
oNgEXzOKrWGcNXLEKHlf0YANMPoDx8gZbBlbk/9iAWQoTxVKAS5Z69lBzBUHKYN6vk+T38i5qsq8
+iSdQrv0zsZc9mF7DL/ZL/rvSN5nJWOvzZ8BmLdw1mGnDzOqDUH3wYiZddFtNgx5TIwjgXMiagHT
HiD3P9gPLIVdqyMikm+AQAKxrLYoSZ3qqS1/55dGvZS1P0Je8iwoHiFm1KkaaP3btwbVpvpiuex4
+Q0UownRHX0+jnP5Waxj3yAnCWEs1swpuxoIyMNvx+lJWbFXcGK4PDi1f21py6is8jWlOUIVyWY7
hhCVWOuZz7J9irydgZm5wP43VhnyBbHaueEJk6Sdirx34Kl4trXmYnfH+ZIFqDr1bRuUATAK1z5W
lyMzQ6hgjY9dCJ6hJsdUplKCS7L44HeTh2NI5ZjtG+CFJREWLNvxZ9x/dVS9CHTaee5E7x1+hxDN
HGYRHu46uZD656qjcyDXgvPravJOF8pJkY7TmlFjqs41gldmJoYEIz9PIbBkg9KR8hlzmwENPWgw
ikGACc9ZNYRbgshK2NyEpGtEdaIYx8dH4rDK47sAwEA6QxAFdTfbzjeDKvIwcLB/b1gGfLvdZ+uI
wmPcBD9O9Zk473O6Y1fOk9uobGrpJAAl/sppKFVn5OwImWKtBvrTXco18ubIdINZ+TB3t654L4t9
uZEROQQxtbZQv5w5n7a2GUIUN+l30p+k4hmMg3rM+XNO3gzG1Pq9nJ5pbgC5nhlhUm7KT6QaHDca
4jTA/PpV0UM3OvThQi917epr2/n5t/uDyGfSX+IRmWJCYfHwoVBnqAL7br3FH+BQsJFDVDzPvPzS
NZOvUnWcsw0DnolA7RQO75LxoT4mqPV5FVPuMUc/qfEhPcq7M/6UPRShT0BkIzjmUfoTk+Ej+ZG7
c/vLsAul1rODF+nzABAljfeee3oxbmiGSTG0zF2YnDT1LA+UfL8Tb4KaZgr0+KSanoz7eaELx0wu
sAfcA3lHwMd51N4FedIWnBGM3aa1JlWDweixxaTs2tkxkYM/VNLde+QbaPWRZeg062GSg9qJeP0a
REMiPtQGJH2w4gmB3WJ/tvIT24xlEMURjCBOaAKrNTkZEY4hbXiZY6LFhCYcf81rrZ+cYiuGn6m4
ChEYcqNh2M3x1USd3EmfDn02tbzqHs/kkyNexsczLC8S471OWYsOVlNbh3Z4baWdmd6c/JQvBtAo
b954A17EIQAlvNElXxwBjIwOrE1TB9MXgYxVvWsnIIlDHf9J42VqXzXUffq5zi7Rws23qQY/JTeb
xvnZgxt6OKIdYHYLBHE9FJKnuSrgndIekhG5TehH3XmRmXAPln3rTapB/pL0ZYRK6JF3AV/yiDQ0
tzusuDr/HNzy6UFxw+TxCvGLR/XP0Hkw9hwYxMsVADqczvVlkVzeNym9mtpFkp91qD0LcbxQ3Obt
3WQ6j+OT4OTEMuRkzy2Kxky7Rgpd9Rtr9muPiwSW/E6vpgA1ugrXgXmh16ybGSKyr2T4yXrU5RdY
ALROrG0T5jejUWCH/0yJTqe9gugZnLd21WzrlO9iTZfbW2jdf94m01hTH7FOjI8mAW7uf9Gyzegs
rtgYJ/Xw4HpPpc9s+qQlNHtONMZt96syvwWFZIHhLNBeViGqsxPUafNK2BZ7wg4SZ68JqYVH0kmJ
FqfZF/lbU732mCzL54GvRlOeL1X8bpU2kYWrQWXW7v96wxLPuUK6VBxY7J1iewqoOum7AxATCdVb
ssOhYwQBGUU83bZH6S3BEz70doMuGmUyhkLMLd1fzHutM4B0zjO70xQzgn/hmrF6IG0FoYUwylPk
R5iAnferGovtrJ6k5OrUMPecBQJsHhGE7zpCjkVRmV+Uu9hnOuUCmAKwDTPziMSmX4tWE5ZPfdzg
dRAEObpNgaxofCFKhp8fZVI37kLAAiHTcPm82rusUgHVfMqm15OLjnz2Uhcoy5/zlNkmx+X+AATf
RdPTXHLkYdQR1E9fM9CBDaprMWJAFaJIbtCKMbPp5UaKN+BHRvNhE89bPn4UllvrazBhfq1vrYOk
XlGKDYaXQkVFEic8jrAlPnF7OWDMMUoakLdEQxWzqc2v2frSAAvUrHJV6TzwzhjVC7ArlyNy2tpl
9q2fxXI9wI0Q/hyNGtxctZL4B0yTrxFWuNEPMLsEOU+XTmdQX2F/tCjLrbdKStU7BomEEkKr/WND
QIqyUurH2opjPpkJKJVoJTL4m1dbH0hv2S9f/P4CdnC4UNi15YSKKt45+M+RZ++sOhciTPr+p5Sf
h+atkHZVt4lJrgDGRN4HP2qSzOA7PXmIzN9TcTSjJ+gDV4Hm6TkamoqXChJHbsDeEWc0uBQlmZTo
i1n8Rg3jTkZz9q6vsa4gqcFbSCUay4gr4IvoHnFP0AgatUMwc1nQ1eW20/WR/ogd2OIUtEnbUCCG
Q37nvP+ZgI0yZT2MHxLTJYyzom0RbEeaH+euHWAKB1kPz/8UFsslYSwlaMYGn0aMJGvvLfhO+ASV
WpARNbPgyx4Fqa7NEZ0W1JSQ5tsQETYiTrdsgBPyzWgF3+ULau8G/YmqcCy/DV3vs1OuycRp+I1b
IuD+jQFOs03DgFhasKF7Kh+EpJBCbFjMAqX5OdRu8XyOHh+GQ5z+LpPoyMJ9Q0zwOkRG6sZeQxLe
CnOEuqMHcBYkx9qUx9Xvd0P059iSQiJTCeSCLfaT+Fqq7NrNN5CxEkQ1tq50RSSr34HpHxc1siFw
I7/exNtJv+TVcx3uM+eEUpOPnjwcjL/ZRHb++CSk3EsoUQjyZsVPif7dqU8Lsj3dBSxIug2FEep3
zma3Rsgial/XRPeSpSfI6Apl6HiztAOthnFGw99srGmihNg5oPZHI499p6MUBfSo0pIgZ2lKAF5b
JLVYTiCMqCkPVGXBNIjmlWN8V1cvfBWxw63N+dJM7qNGFktRDJ3kNQogvmjoBw+iiQGGVRDIfwTo
U/qbwy06NudxjeCEsF8Lsm89QuPhzWKXghzYRMEw/I7Vc8L6YZtu9XhKSXJPjCviZLy/xIJz2Yvz
iam6of6oZFf2WLNJmwDEAmlDZMjgPsLLah+T/pZBHA2d5o31kz2/mgQ7ygmJLL+PeF8waXkkG5c/
c1cjzONpLUAUGLHlDHhg9UrYSq2KkvhmI54vm1U0qcqtbS9bnrV1r54o44ASgfBn0Nra7ygrxIEW
1nyy95G1SV3ONGLjGmJfiCvcxNVbNpzF+Rqi/CPO0f2V0FPo+Weo/GYpZ1KM8qM98umB8qLiO5jN
xoARiuMzIijqNrQKKnhAbT94uWWRr37TKOAgCtcqt5p9xZjQYHWIdLIWb8UE7wcJYt2R4JIuxtFP
wzCJjzJIZsfVhYebwnuSHgX+73j/PrlC2/COezYTtjgG7eaEDxD2masPmAO+QOCCOrdufVSDxbfm
i+TLOLq8h/Wu5n+w82b6SpxAhFxf1q/2sEnKg5SjoKK6w4lAC72Q66OimH5uaz+emRGQU1bycxj+
xDN1vHgIEVfq0o/u/CXlc0QkAjc/n6uW+gS/0ZS5y9DcKD1n5njP2FAxEy/Ki5gateQjdxlZ2ssP
2rKyYQVJXCKGiQFeCUFXPp0AL3oEIt1PuQSoc8QX0dU49XSVEB3SYWrHewAcfkshhmweCgc913Cc
cV5ntHUTOQU+SXkDpullX3IGxpwscK2NR/SLmMGKbDOeOWEwNYXLyzsFxei9Vp8xyjUu0XXF7U0C
GGC/vXY44WvbWQ/SgxMgd7eTsHY3blSDxUfvFNgjbyUVkEBxjY1GfdLDHW+59MnTFjOcO9NPDu7i
AHjFALl21X6HC7A25esFb31MzpKwjRCq1bCHIBl9lzLO+HwzVacFJGDorFU0kgIeUGBCQ7NHJo8A
41QqL8Cou+Srs4TD1KZsJhL5RA5QBtYYXvV2EbJ5qEOEcdghAzMsgsG66gXphvjTrND9JugNtY0g
LM3rlNGVznfIWSvg2wZ/TH6Y+RbL6ZNnnVcXsMPcw9SYsHoNV3gei8tVo3+++Cy+IgtMr/vjsuIh
Srw2nRntVVdDpZJh3pwnsA4mVLV9M+fTEkTbVn2VvCRYjKMAMuo8CANuXfg9IRJSyPTpUWQQSE+e
B8IWri7bvifih+CuL4iCAzMN/bD5UCVYFg3NJYk7DcatSx+hc7H/so6ABu0vAnLMXqz0wpe2JtAv
5LJA+GGvnpvwNLj01vafuvEFbL9SwR4h19ZIllU+BYf2CoV6opEfh++P/EP8fRtxaMRISyGyGDY6
7Ze/Emn+6g7eU7N2drKfCMk3R1Ax9WPWLg+p31C4gOKhDUaVbORwTw3der4AG67Zi12aIb0yRp24
zlxzybdahXKeh2OwCxrwMGbXz/rnQIMLzmozeS0w+/HJyHD6uTgpeD1fKoebvUQkxGoGxkGKKz+p
A9DbXimkcMtyL06CxiIJyaMczrXnL3Xkk8iwxVsfokuGojyECl8SMdnGJdVP0oMu7z+rfNJEnBF0
Z/SW1T8T3RRUE0L879vHpWWvZ/kkoaTeGdkTlbpjGszlgZEZgDqRWUf5HB9o0TNeYaAc3vfnujrW
9bU3vimlW52WZbugIMgVAXo17CI07YgJeOW4vcaQxe3IHyFcUwpHS44leF9swyDK70t8I8iH0kFc
b+FwzTUBrpInGy/kE8Ae1gQ8IOuJtsvO6jEEcQO0scbarkIf0ckLP1bDCaQnyaATAktP1OaeZdUc
lHNgy9JG5H0ZKPJNjgt+hZCoc2N02CuY7Um5muD4O4Z5meGqdL9tgZJztyUkiIn3BxZsRmuLoKum
ewEKkRvPVZCYEJHEEPZuhSXZgYj2cssTSq7FKTxktdQ1rOZEYRd5IRXOaN5oQum1XdlcIOr16oZj
xnLeM6pNp4YI/JTFY4hXmuw6cJ+dH7FdhhRH1P3s2hBM4fiKmxDgGETug02WNCsQRibGM/7hGpsz
P3OEuZmmDXiYJ8OU/mm8jQVI7kTNrltC0mXqsHIOWt9CJfUr1iCz3otNKFywCu2qHLWnS3SpcTSR
tsHxtOqmSg+ZvDUkn6Rf+WUxqAaGsGX7RRrKM6mThI4UNN8UW9wc6oHgQbEcYTKeiUpB3NnFvjV0
Wye56RQX2x1M+ibnRxy5OHHNwnV7dN2sDJkjn+HOHkBAUcUPVY65dz3Y76x7wnpQ8i2LeViNWRSl
d4ka8gfFDtFTK92Jnxpf7PCEQ3NMiMic3dFB703iukPPTaESkp73a7S7ngUSBMQfGoxfWB7WcrTV
689e+qvSJ+DworwMaDkigHIDqaACEwtk4I3dMbQQlp/G/FO1mThFdwyYDXZNoaqyGGyb+ZfZlK+R
fRdi1/ys/iPpvHYcR7Ig+kUE6M1ryXsvleqFkMrQe8+vn5M9wA6wM7vdUy2RmddEnCCEsNJ2ksEf
ouJqbwNGLAVuv7PL9xF/+SFKGSax7byxtnH7lxcX4j9ZXopnC9Znn0+PXN5AmlCvA3ak1GILa04z
JB/SwsELicqHbx9vEHUa8JKl6kLe59sHQUGG2MeQ4Rh99fgFP95d+ofpnUnCT8nvNLQ3a7iIr6M0
712wy9nDRAunXOgqNrN1Omwjhr6a0J+yazRlexJxnJbAfsOWCzF7lJCTJO4ojJHIAdNgrj0Eb57j
VJHW7JwdOC6gs5kj31MDH8i+cdl0enji4VoXmOXyFUxT4mACjbLC2Ujyq2y/G43pI3GzOiFtAumU
szDILSSkKCI9/9uGJ8Y1iTTlEovruN6oxdlVd0V6cRESuAC/xErW46rt6CtSkZyE1s4wfxm0evmZ
QYbOTR/PNGcPBRbZlmA9Gh/y92C/6CQnXDmJy8Dv2xw+Q/VlyPXUKB8amwMAOYwlh23rBJAKGAQh
XhVjTy//E99pID1gT056bB6AhzBRrzie+SLqfi0z/sRRkdDMG0s9mCcF89tPW/rMnT9T33AqZNLD
RVdh5TLJug8+GamuMeEwoWiPWbg3c775mo4mgkmyAMU/DwExsJLR0M6jzAm8nWatLOOd1S+d2oXA
LNKcmCAgSWPAxVxcQpTYQFcdzwqdBslqE7JdpnF4tdMt/4kYA4XoEVsqBlt7qCGZ5pQ0xCbODctn
DjO17KVSrUgPqZjLWOM+azWamAil/I9I1pJRdFA/xPYuRnAW1xu2DJB/UoaOodQiGAkntcw/ol5T
24uQMXHABzoH2k6rr5bxF4jgrvrEksX1wIIhJbSPQbf13ZNX3bCiMfCeubQ5Zi7x76Wzc58w74Qi
hckiiwmugih7ue3ON3dacywZBCU/EUzTYVmVlJW1PdUqMmSUX3sKstT9QaA5iWk3wyBHmQPkJxQj
AeTOxgG9pOh420rFRoW5j3QUrUbwfFRBZxXSl1ZpH6X12RvPcSxXhqkhqRxnqY0+JL6C8MYQMGVk
nhT411Hy0VGgCU+Nc+WrGA6qbVwyq4Zvn4PI8XkZotFhufabB3+OcVXLq0xW3N8wH8gAWlNEEi+N
TVeM/xx3Q61e4iDj2Pg4tyBh3ww4inXoMVl0DPYDO4HBCPA0sFgT+DDjp1WnprbGJUFOJzhOc8ui
WnI/hXrdau/aeFaNh/DzjZxYav2NNUs07PTDYfIl+W9/uHcDVq2NhGibl4OHUkUdXJFyEXBUp1jv
nUtQ4Uza9f3JGsJJ0nWTG9u64K9CI0q2UnBKywBuxktPgD19EOjUX8CFIwbB1LcEb+3+oWaETgpe
0WRpNlzT+iKXXwwWqMPmo8YwbNEhsc/kz4DLebgZm9o+FVzRGqo9kQ621LmYpUN9VuWHX/3Y0dZP
Z2h0t123CFoxOfRm5lQqL75z4neRQVsUxLJy16oIAPA1GsEJ9vbUxlnidqzNS66mlaKuO4jlaHSh
YmHX4D6bKNzVLxjb/l7u9i6MFOKP0fCUCCTmdkcY4lZcVOJeZlqARGsup9s4hrvLeQbg0/tRRcYR
flgxkO/NEyBB7+OoI4CVNtoDUlDpYvZ6y+5ezvd5zrvDYF36turP0bkxPa3Ztdh0YP24J48RcKdl
3uPk1DFI7EpsHeNtKFbSsGzVa4KZLSw/DAILqukI4fVMzTStnui8AG4C88oWzkyoPEblPGCqZMyu
1s5EUdupw7I/NVgL78jSxdysk/6jvgkY5rg/+PxbU9hj2PyJrMrCGQhCOdwm1QolU5tvQmkPHPuj
xEyrLLMYrTqnpUEcA2JA8b1rgTPR9LkRrNz0WTUOaU/e0mKKJQS/tctXJc344ETZlYEcEF5zxAzS
Q8yscDuQS4r2yt2LT8JTn4m1ychURWwCWTwLymnVPSsT/iall+VsXHPL1zv4R7wPaJVLlGohWu+a
vQTBviA3ZxpyCynfS9Gs6e8W6hYY7R+R+7yxuk5PwzSfKNGqyA+pSrN1EH+AMHhoMoK0KYte5cZK
DHgwmw2ODIQtVv/dLwPGRzTzSGOPjJMnEaTGQjpWeDZQxytAx8d85tvsFz5SbRqNp5htzpEZnOZx
Zzs8IMlLMgAnVhM5eSb6OYEZS9TrxNO/02qv5ZdR//KRsKlo4pobBRVaEOkT3FvQTSmEgnqu84IX
u3oqTySSvVyCEjTQmg74ZsIdcfow3lJ+c+1c4+sPZynTZBcjUhRfFQa4Vb62myObqxuo3Q/DeFfy
LsVPXG8HIu3oHYbirqJ1FHetysOYaihsDaTrjKpbdutoE1DGcZgWSL3DfGVlBwNNeLAgmIKigSUz
WEC2N/4mTKZ1fElkZrWTl2OTkszhGg3Em6PCqtwvJ9xJvLmMbdHaTcEd+MVa1y9CuCIHn+KzdTrM
R+W1Dl5Ogj+QkV0JdmYK0ZWb/WvI34q1bgDfxO9SXfbDKghuQ/dIqk8p/Q3rd2pwC7FvGMqVxe0U
usgdDqipcB9t6uKRMZ8mj+Fft6ioELt3XQG3mPqYuz0rjpAPvfLHxtOa1teRWRLN+0C2pdu+PeWQ
FRtDJ4hY+Yr0Z4u2SW7ecrZh4MAFngbP0nR3LVIRfy0zjw/1LSc3mtXfwp6NASbSuQUcUV36ovs/
VtlB6m62MctsgAOE0iZL+4NmJT9E+l8jmxMbK+G3ibzvZs2MGTw/sfx1/Z+uPyH2HMVHaq1b51pg
bCHxgenKi+esKJAkWws3oG/kY6jWYjhkoJMgsYMmS/Pn6CkG8bSjGigeIcryId5X6drMxca7HR7i
RcT6MTDHxMCsQKOiA9EZ3lrvkAdCUu4Fm9ZW/+GbGeV9g6LGs1HtESloz5VC3GAbNdtpySIcD7J2
z6WLhrchoj5GjsF2aa4ARzRmydYwPkm4jcedpe0wFJbRZ8IRltsnVDewVxdUDLq6MC0ERse2Xvb9
MbdQLjjzKL8RgZCihKAtr2Bu/2/FYkHCYZ/EazH/rzmedGMuEl8i0kdmTf1lZ4AnrS8hg0RJ2phz
xFIdwSUgnaQD3oMBqzMVk7MNlUvZAR56ViWPndCJil0kx9dsNGhXaCOqsF6q2U9vvslgnUYM32bZ
LGmOfUZEyqY3l8LJF35puI9x+4LSdRdCnBz5u75dSO3CaVk0QtFAWUxKVY0Eiurn2/qMNp62EY5+
pebeELq7lS0vPXXZ6R9pudDkN/EYTn0MIGGj2gGwO5dtEkhuGXsVhOUfJfoXRuWhuvyl1q8xKYlD
mj2e1f5m3gXuPiO3QGaDw90QZBfbQpDKtqKaV3erWoWM2AgaVs+WccCpEb8zECQyE3EGUIX3b7Lp
2P/rDphDygcYt+g074O6MFSKFHoGQi6/EuS3YLn7PYvaVl2TQMCGY4VAFykDe6cJSWv4lKf47oql
plGIbPrmlxIOISmTXX7YID3HIbLfjoHFLcy4aLirTC+YM2uCkbEPkm+uBz+5WpB/CIKn4Im6LdtW
NFUh815lMcLRunryLuchNlkOWz0uzefANMOCca2UJ8RTibxMZYFTlaKtM6eJqa2dBaIxbG1a8XGi
e39luxe/OUQI5Np8Tv+up4OYgYXp0yJ7QXiaRuC8Bra35Gl0TKKwXGP5HHdJfU7zq2sAuPquSwGw
2ueI1E2mdpUOe+dt50cNabW0tsgP8vcMNZNohcPGD6CLHWp9S62UVBxCGJNw8eYL+SUTEIR8wxHE
B+A/xEIwAbxCA4j7n9zd2FTiBDKUTJFkrp2apU8P14PtNJVdikplVwYQicRMhNcfrSI+Wj7P+Wge
evBCKE9zQtvareUDers5VAVQBnKqOEflKmDZr+0zHmwXEcqaAX+Ofq9hNqYzOBPtTNzriyA7N1GG
OzKejtUDlJibvMUDXZDoEWsMtmbQEu342FRQ4vyUEf9C0AYdxmmCxUqG60dcbb2CMcRRMz+d6s1L
P/ExK7Hr5oCsEYdqylfZYApYNASkYbKmWBKhdiiWUTrguhXb1NS7aHw6vnPsldUw1+eOh10+QztU
zzzr/vst8/+nM4y7H11oNUp7VnY/LjswVJLTFuVcJ286Zw19OiTJKUFU7fx01p/4GUyYFm5B7nh1
qjLGjDOXEvFaTNE8Zt+i72yAhrXXkFmlpL7gKMv5Fn86LCJ1gJXj8MoRt66fehHQW4Hmvw8xKYon
NIq2vNM04aRmJOJtApFysdC9NXO7XrnVzT12HpWD+PSSyXvPXeXBzmJ4OClByK1QsH2Q3hdxfY/V
udBnuvZrpX+pBp6BzJ55XX+Rr+jEb9W5yh/+zGtOJDZMhrk2iURSOZSDD55PdA1Wn1JtZZhWH02z
04DXBBsrpC2d465z01vLbEApzX+PkcajAXJh4llHzcCIsep8oJpTRMtTwC+cslhZyDdumEkx8/fr
tU5NoNUL45uVK8waNIbQgIRh3JzxIljfjICY5qLKIS/A3Fn2tUrOcfcdDMdM/ekCdVVX57rUWCmD
AyKER7decbcd033Fpjbm1htZEeTKVb6Y6B+S1b+rk82YdxHkq8R8GOgN+yUgaR7pPZAzrbzY2bal
fSidfA7wBkgWY2TRp6jNt45hY3gI9kvdLar2UMcnGRBYtpUZgTLMsqcG1o/QY6bHWemmAr5sUHzx
UiYL7uuwJXl4O1bobWMIx7xSzM1kMFh7jgCTGgxhRXD2jT8OBZgplr4kwsb1fjkNENT9jog0iPTk
Ztu72CH135aaeWR62LF4jNQntAGDNWRVUdl1myhaN+MKc8Ek+IsrRESP1mWl9d1XK4VlHT74bpYj
z9MfMb+xfhyCt0R6L4dFB2Kwv7RMUAqZahbUgo7s1kl/JPeYG/NqRI7E8msrvK4qpp1i1Urc1xZn
9v6fjEq6Mj0iFBf25ryJN6q3sqW7apATs8CqsYpwfRmoORpeoPgE5E9rUMwLKO1pDA4ZI2CaBMHw
wGcqnACdDKxvS45Wug0GoKIL5JEziBNp++iwulfpxlK2oOLKfGflp+YDJiFaBPAw+VWtzmz9yUit
LfTm0zCZc4eik6q7fR8eBu4XuSEgh9qRRTW0u8+GijErrlX1OVDPV2erPDtcopq6hB1IrO0kQqMj
BlWFdDbUG/lAVrMP/HKS9M9W58Aav1nzC2h3jVoGeb7dVjjh1tDbzRXj7659krAwwaWQMupjMIE7
kJZQK07OxR3wFyzJ44Yrd7LcP1vfjeij8w5xHyeW7Pcffn5Qq3muIU6g7lrq4cZpjk6/ha05sHiH
3840M2ofkcd5V+1tGnmVjIk2OJhM6/O0Rj700LQV2ZuJvhcO7LFcqLNkhu1ZaBa8vYTWIRSiAvqL
aJ6kC+jowjej9Q+LMWsEgmKCJCZj6gzruNuMJgnlSzM9KsUuRKolHU06uByx+d0wvpThnEir1NkY
8LsqBqRKNZf8AhqUDWADzR+WwHrPlT1JzS+FU8Byn2JfBq4XdaqVfgbdAUjHh5bsxmIdYSqJ0e7Q
es867WS//n2AwwVL7Yz8v9Ddyc6la1+QXrhiJHeHtDpVkPchZU4XomXSo4vwM4e8ODJWzsp9KM4r
QOpSgUXmleBk7OaWgUePQO0fQZwrIQNk6xQPpKN9epW8QM/trKsaZRTsc8ea5LMmOfjVOa+EW8hc
N1g5BvWhu9+V/YtsZlojCLSQe4tTRa8PrEHskLZ2So0MvQqMrdYzTcexrABEJIXJRXG87jUW5eea
F8bcJvY9f/Qx9FQLxxD9hQxij2/bh6Xjk0fSIGBxeSx7HVoGhpOUv7W2dr/2+5/OLphO46ChZ8Vi
xlKlhMkpLNTJprL3Y488fEpVGvFUuQu0P7iS+HdrVAhsNwL14ikbnYbbNo4m4VZCz4dQBjouP2/m
gzUg2GnSmmvFXCcMHFLGYw1zs7wjnwwcoTn3klWG283eimO0cmbKnPXMZz08wmZl0x71V1iRsQTS
3mCtpLEGGAeOxx31S8L8Da1/XIKsP7FomHC+yNY2J+1hivK4tZ6uaNQhQLF+mjnQkGW4shvtrAb3
FH+Qhe2OLWNwhNo3BPu8mVf2HQ0NsnteRyytznBWgit0aYe5qeq7+1x9ibAWTqCGUgWWQMOwFPhT
0p+kZi9Hd/SqU585M5ipaIOsNDCP1cSfYxk3MJgT2uwuvXrKpM6f10tb3/u03UvdJmP1QM2egNxo
EBvLKGHELdFC13Tw0HFF6A3wRByuiKMN20ciDPbxydJMC0A6UI3ZD2To3FFNfNSNR5zxKlnIgaND
HF8RUsD0VUGAukAJrK0vFhcRa3ioVBTJwIT/6YV8Xulo39RzJlZ0eUmMmWDuufdeA8q7H5olGKgI
RVNXLq2dnu2s6Y3+0P4YZxkARnYlmGWIz1m0EbPgNVANjWI9W7f+1UbyLjnTziVV6QuRYThhIBmc
RC+PpkxlMKvuS4NR+b1G+uAtWdrl/VZU+ThRJd423ngezrFdS8MGTC0PowZTD36aYS3vX0QFwnWU
O8TZx7hdZIKwBZXIucXJXLj/8nOXsStacWu8f/kkRufKZIhXB2Q2XNt/wD7kukBtWURayGcyGaT2
zO+P8BawsnqGPUmx+GeA7WVbn5ncjIZWE2XwQR39QSs5h5tH88wz2TrEzi3b6MTK5KHBB6d5RsQI
L8IzHhlviD9+RyHBesLnAOUTN5w7zfrd4K/jku5ZjGQhKbWHykL8sNB6wEiwQ4iqAT2Ptx53tdIs
+GNDpOmSxxDu7HiDBN0Fc2AvbYRO5hnnyKSq2bhtPTTyEMETbR0AIDYIqdyzyGAeL6v7sGLSy04k
A+mR5pCU+QMwIY5R+XcU98O0Rg4jxpNIVLpoMSafKcA7p9oEw1oYkJViJszMqr3Jq1OgrTlkcgdx
JwgbHtfyVuHP1TcJRbpMfGVBu7B2LPo01AMDnRWrfY4qtT2RxZEP56wJJ6PHLlKAKVhGSAbnBaL5
/6XRCiUR314PYRSQej6T7riU23IxXiFFeqhM0/5S6uBKvF1Qv3tn0QrHLPtH750mcyU/mMmacBgs
kvhNkahfx3wqBi9uMpWo8dVdFD86lpqAClRloZCbSbNHr2iAohJi/kG5Nsan8GKFXxmqb3s8iW7O
CvbSNJwo7c5DZuURCnL3itWoLG331t9Thq7SQXIvZbGxnK1sEJ6NzRk4Zj0guDjHQs3tM4MJH3fA
Amz+e+07cI4mi+bIeoYLfwHpcAx+ComjLTMnvfQXw/TLlkUDzhFhcJXj3nPOqbzRO7ID6eLA7e7l
YeXIUxkoxCC0fsquqd87PoaaurQqj2APs+FUkOXT64cw3slIbPUj4pe4qD+YBIjrN9RWvLxF8UU+
DV91xMLAI4RK4MXIMO+7mfBVZtUrIXZQpejn1ASHliEwYNpbUBh62aKmgRX6SelQIfSQLuIP2EAS
SOTFYD88okwDrJdqgoQFKmK0RIDelGgbh6URzSX1rjMKIARFDF6KrYWUjEbIwufor8iT+6hpAlGe
tQF3WfvQfYjw7iHMFhoc197BAoFtT0HuBmCQeWIbc0PZB3MKKS97SFE0sTlEGUwKcIGYJHGfJ9gp
g2HBaoyrlAnOogmW5AZr5Ql7c09Hb5dvOHxCCW9fRlGrtKxJjbPQMffOt2ixu1UBv6P60ptulmLX
fPOWuKe22bTJTtFuwjbMxNaLNma/VnXwz1NyV8b6Vy8+G/PtoXbIENsqFQRmRh9GMR/0mWF+DixT
Qd/56kK0bYFxFu4lvZhK3q509qy3FxXKY9Y6YApEnazYp075ZHhvoQ3woPGxBOYILe6ZMe/S36K7
URDFFyrdsIZ7KnS9QfBXK+fAvSe/Y3h4k0TczdFtpuNv1tLWCDnrJiS8IV2FfF4ycVSM3bRmnSeT
ysEFJrOsXgOmggjJJCKzjyOXNmtAojbbO90xMzszOcAaiQBootmR0wMZJfOYh7SvzrK7g+4nNF0w
1qij+WUB4pU5E1iyOHjU+CpEKaepvGI7QYdiDJ1jljFQtLNSfqTSs3auOJgNBg/qJfWfFdBW84rO
oBE3cICzHH30WrdJebjJ0aoRowETNW19iot1inQGbLFOVT28MyLsLWfKfsn77chbsUA5oucR0nAQ
cRQ9Fv8TMaN9yJHDjhqKFvtxeFpesBf1hhy9WfjD/kC12q0Y8s/IeBiYaTXbRFsUTJhVis7vyl/r
OVJZtF3xku2PY+yAS37UxVr4Fdlei4k2Lb55KkFwKCHQYu2ulau6EdxkI563CT8QGSN/5dSGPquu
Yu9lCvyIt6NY5z8Q242G/MhVDpizYyt7SxWB1WQRYF1rFaju1fJUdmgs47iPPYbIYZZNVDpyE4Zw
5wgAFyquebSiVXBRLdLQB0dZ26s1rxvh9ubWBgLB6MI3dsIwHVVf4jGPZvzyopvR/MBGVjOWGCAX
mR+XBzDuYripBWcCCuhia+3oAMHNqAI0BA6QrMRmIdR+1fqcdDQ6rLARLfmrab4N0r1hHTAuEhV7
89jKUc9M2oKWS8Lza9GsQL8ug7uk7WsXbWLHWv1Ljxepx3IqwAhF4DWIBklHisRETtkOJjsXhl5F
+tPCQVK3jOS04OYb5yxamuq6kC5VhrZibaB0gRxpr+0EoY82Y66MW5Ezowo3efs7UP8m4T5uUYKn
tKPWq4w4pItVT0wQaWWiw9KUV5mkYGSeMVefRYhWy8IU2pYeDNhL3HtpFi9VYddJHPYKPRhrlw5n
ZLgpTZBSecmHOM0671oa9r6Swr+mLL5ILuGu8lJ9akjKcRyF64haMUnlP013jn4y3hMZAFWpAGlg
nq+G6Md8aVNzEZf5irjnvWItBz17d+NXR5qkzZer9eRyedLehCU/ZuajSsCj+e3CZp7jF94mg3Ef
JsmupJIM5IaVqnJDLz5pcPGDienONkpSsKtIC/G/pRG5G5gsC+gX7rjtfJXLFBtIoS8dlilNywNX
Rhyaw5zWeo7+f6IG2m7n982+lZu95SgLL7fPnZrILFwazt9ZjjZQ8yV0MxhC2+js9+NCUnRwo85C
jig3pf6gsotEkmFnDmQia97W5rynzxKszY6zppTrH1sPWTVYJ8sRux16iZj8c4RvDrqxIclWVoBf
FMgfMnOfqZOZnwsVUuwAi87sgS/2szCDJmMNi2xE50L2rGsjvQIt6XrlIh/ZALOKqtU3h7HUdksl
IXNQG9adLO1iP93mbUBw2LiMkQk2CB8Uj3uTLcKQdGSvObxUSH/UZN7k2qKh5ywAvAY6vXEWHcfE
vrUOVo/WNI752O38MF8YHmBf9MhWrEz7QsTm5DR0I1rDGOGjtDODtZ7wRFBhJfjeaMGc5DPGfdJ7
/d7DFARtc2vAEJCjYlZbMEXhPoo1RhYqp8oBw0ZGGfHE84jXKPCLbcejQWECQE8l07JYhJmF8Qws
EWh7uMXz1gakxfpiVEiuFyKgkiwahZtSwfNtt1tFf0nyewSokouz50exANhYRBBU8LQqlp5MTF0q
Cp0LMKJSYmkL0vHp/oiyJEa2YrDX74+hz7Sc1VKI2tA3aJNQBkY2i3KDtR/URvYWOnNjPdw78WdO
XzU4dM4EbfR7qUb/QDDkaEKnAa1VY3Q2GKiarImHEZ1YDfM5iaZhQ4fTg3dlrZ4n+kQlm8IGFzZw
Z6uUG87LQbtUkA6mICXsECiIf49Oh5U7T5div8mbmR8pHwaGK05gT6Y3ptMMxrk7bob4WYzVnB90
RszmLDaQ140Uuu2PXjNTYkwSHmxr6wabFNcHw1Qq5SnSJK1it875YeFX6EU36l99Y2kpZICxuSS2
norwqx3PFN1JdM/x+DZkkAUWIjtmE8jQAqmben6yqEh3sPlEYrweMRkAHy6DMle2Qzx2FkKEYaUD
cPOSWYW2U2cQIiXyjYliw7EoPt5RcG2IQpBg4Fuoqy2djw3tvPjhAhraOON80B4tGUadkF/yG+Ym
pUpIHyokLTFpgyzGSDQZPCTv2D0GaqoG3t6A/Zrrus2mXifN1AC9rdvPUyR4I14BK13mPuvHivEa
TSXC7ByJQjBQlYAGUtGzpwrAVEyUCRCoVlRqPEolci30AhAE0Dy0fOZ6utSAeuVutNVLZZaUA90G
DRyDwVlhXsqcPVjwmwE+NplhqDzhgu5l1Ml0ZJ2biQhIhz664gPkcAdfWA7noKYzphNRLMZuyEwz
kjMcpA452nULip0FwdinXkZ/Vf/pycvGSizoFJXKPJhlpahY2d8r8aNsQc5qGxheV8j1FZ0wQCBK
xPRbCpgUMyJXOi4xJtp5RWlooQPrh2rmgdurX3WysQCg9cy7KnZzMrd2xs+qASLRZGvZtfKHHdYo
K8IJZixcTRlvSl2iov1qlbfvwRJN+JhPnU2KKa1kNVN7bCEj4QCduonLz9rEFcYaoavfnfto+73j
32LnkGv3TN1VwadSPIFW2OVNinc8/BrtpdJTpRg0LIz5kSbkKvVgBWaA/qOmJej5+6yfN5XOlYGE
onfXTuuynvrROzDA3W+DaE1MUMVMRA7vMfdMbvEA4ac8pXwpSXTsCzb66iu1mT3Eyi0PwbvCHMFq
MQ0hKbgpZoOMUAJkGxkU8V7+FlQLlpmGuVMgSg0WsOOBW/SW5oj6Ar6799gdLfMrQQ0dj+5MmD8c
PUBX8jYgqvz56rVpFMgWzNx8hrEQk2pcjkHwCiqm9kRCEW2Q/nUN4kkTtYPyrDAa5IBDlF8l+rOZ
SuVfKTLQkGbuKidvXApcAaRDnqTooJQwvZ4BqmphwlPPQQh2HfOeUmbTSAXMlnysRhyhxavVb2Z/
5ZPo8IKwMgYtF0kEcgWT1Fj38snLrwlBusCPwg0RsIpJjhBvIFtvEo+y1cB4SPYXCZvZ6KhEhxai
1kejfsoK7b8091kIxnxHwC8s+jgNh1pRLQz0bIM2SQJ3YrMJqKlC/QJ+tEyIiJTDEcNAKvNZ4Kis
2RYY9if/CKEf1ifzlXDK9BlVi73QeOj/SbFjtH6YzDVu7Mb255pnblL6XcPKpz6jOBeSbRRX7JUg
RvZfbivQgPFHzR5YZahAU4hgmFBEFtr85Q0kEbjZss+KZVRORX4IjYjFxh1ZxYFRlRQRprLXiWGj
zUiW5L1BjQax/GEl9A/djpybAQllN8/W+BzHZA6bWVTs6o1fKWWzYjia4dYLzhJ4PTTtzUbGvYir
R89WmQO37xaXPyO4VwnsZ8OYwlCu4iFP8q8SW4rHj5w5PX9JJOtCEGEfToRswNQppssNk3EZog5C
V6HSPcUyKP0Ahbp+08JiqrVH3c3mmnKW9JtEuqSmvhX3aiZvxXuyKh/N9N/RU/k4wU3KdqRQObqn
un/lxjMt943lwT8yCNqgPfzVOEGyU5AS9fan+nudRFLxWqbJr2zdVOtd9RvVPeTAZ6xNihBG0Zgu
/sZlPh/UexRtpXBV8PlW3kwL7LmpoYlQ/lqG3+4D1hlQ2NLd8FkG9pZpAms7ljH1Rna2RPHgu6/s
TYndMrkU4poNXjp936BdlfyZJIhs//gzO8M20y+8IcP4mXHNpsN3h5AvKb4A/cbRBYXhCBdT3ut2
RUA3acnqyupvFXVAQvphpek7m0UKM/9a4UR8ylw/Ic720jnKDTOqnVuczeY7LZZFb2PwpW8JMPER
Gp+OXPtspor8pvoWb8wtzR7DAA6quxj1WVQIiowWd55h31SOaZRMTX+rKufWuNTMUGK4xefWJN1s
bc9Vbx+2Z5XifdiEBb3cnoR0fm1hrzrQFuPRZz7iqhfNfpa5MjG4U+PogKGNfaIjsws8lJxe5WXw
v5PkpSRLdpqNfk7Qd9OsG+NBrVc48DR1I5MWooQbVx4w1S6K5hHIiB23cXS0s7Xlnn0Gb1DtOndT
sqps93kx1yvgC+vGOGsNIkv5NprXDv2Cku6hoJe0jLbC8KY6ZBh2+OBd5VGn6yrfxcozGPdyf9E5
CJrgxiOjcAzgfy6cX9UxtsqImI0bU/xxNHrRKn23rHWt6MrQBAx74P1J7Z2xvDLsgpDF6UcOFoGS
zNO2Jss6zIssUTwMh8wuu+yaK1fihRDAHswQCxK+w/EogYUUS4uraa9qhkH6NsbrG85zh3WFsWW3
PTSfCRv5DscPna3Qu1I3RgvXOPBfyugoO1eTUaxtMKJMOdGRJsRHo7xZ5t4vYQ6d/GKT+Kj4V/2I
JHIJXM/2jz7yRSIjHO0QGvbUlanCF1xyrMUtVL89tPyuO5nxG7BDzDeaNejyyHLpc2otTs/2QhB2
nv7G8DWLn4jrL9n5XjBrUCzYvjVV3LurL9sSDcq8wLLkvKTyPXivMXyYNt5UaeskR7qD6YIKxIdt
XHKWZtpPzl1j48HqUdNUGVqeLpwFbLcy72X05ENT6pGGg7Yzi/eDT049HWjE+sFXXpF/z9qHad7y
gQXMrExnmIHcYVO3WzX+0tnOpwfPPxv8HqRsM1BQm53eXmXulfCbw7EypqqHJ2ESsJYCo1cfcn3H
gKViUoyBEJkpgoRXgoLSds8OC7TKPYcK9RPcDfWiuj8yX0B244kokrPe8IX+5czKEDHy1WuIdMHc
NmsdYbnHU3u0+43nvvRqnSvMx7Kvwfuu5YXRMf7Od12/D4mLaVdheIBnTANvd0sy6jBXc8BHv+Jt
ao5Vs/PUrVp+0mPLED3D8CHB36SM0rXvtrmH8qJANclaw9nEGRviVaDeeVbj/LsqV8jyepvM0eQj
Q4JEsAROElKNGZ7cA8w2Clg75VTgnEw4i1vYkOBsIbVPTDjPCfQwRqFTysLc9iahbTOr+hUvmBge
5DWzwl1obFJlwdHW6PecDAD0i0byV7LGD8iYpAOcoEQBrcNPlitrwpA9aSWbTLtQpHKa2N26ap/4
IOqRGdfaVbYMDx1c1aH3qTLjpgL+qDqswvw19vq0CZMJHTWZqiu7IXBU+9VFoAI1TYe2L4JfK9tC
Zc+JalknOz0bDBbytR9eRZvGD9uWb7pUD567zRhWFEYtilGrJC/DRX21TeNfDUdSy/g3wFhoBNdu
+KS9yyh/wmOYnAhqS915UQjTQ+Kx1d7a0UWPfxuF9b787PXv3Pgusr8CQX86UTpSBdd+92NG/QSD
q+gPG+lHZB4m9GFtedHVB1ywiipEYpjvnzGsMkb/0mSEm3hJyZKKV669TuqVW4EyWygE+ljAqxb9
SDb8uY4utv0fR+e13SqyRdEvYgyKzKuVg+UgB9kvDIdjKHIooODre9IPp2/fTtaRRNUOa83FsPuW
hJf8rSV3AaqiCeMOiR2VfPmXh9cepW/9wy3Kb36Mnys4OIBqFsYsJOPHmqmIZJl45uV63haoASGU
Hk8chd0dD03SvPMM5PaDgTGrepuY6+V7y91PJeGoLzI++zChqVHaY8ufNGTpbl4drLHdPdcx9UcL
bhwRLtnokMn4dBocCWxo2EfdscGDvmGREiR3/Enqv6QMiDgnJh/lysElXxJ1mqqBfRgHe8JFwcGY
xzVrlI4LgUdmQgov/dveqaeNM6XoQcLPoZjfQ896q82WIRPLSmv+CqJhYR0+BVwCFgrnvigvE7/y
i3rLmLpJ37kfbGyjYwA2KD12ts0jWyHm+IlalwpiOrgZjLhQF4ciaE6epjaoq3OEir4I2BIHwPQM
RN9IATSoyipvHz0/ejzXfXHuXX9xY20Ss3TR73iPqe+gnCPfil+Cfi+FFKCkZe3zbG8X3UmP9nk0
Mjx0d3MQbeep3hoMKUM/BWGIijKBEJLcdESL4mMGRFuAo3XnumpXDIRQtDXx1a5Y18MzBLL97CcX
EcVPXdA/KQ2BI5xouc+quMZApYcvFc6XgeJIJYAEMnPTU5r2tT428tNEMVBM1LXwnXprV8r8viCS
vSnRprgIhwl184aHiLNe0KybwxWDQO0/TLHeF4z2VAJEBKnVxFLHhgGUqi+zelrkuxIXTEZqXJlZ
dw1LRMN6ydoJDtj0nqUlzp353KPhEBrTpDqH86vM4/VcEo1UkchDnlfmTCuzVqiSp0OXfQ+4whjZ
ZGRKYPXb81FuqxyjSrRY46qfGBgy7WiNfSX7cxmGkAkK1cpCXhfvMn5QURFSS6M7AVHHSLx2LIRd
gOuNYdqG5Jd5RH65tIYuxViN0NG3cC0jq+jImxkaoPz+hmxmziM+aGaxFnVjpEFPRM3MDpcAIjUO
V9PA/tfnnDudNz5jchuKZ6Odd5UkqayPz7aYjkHXX/EnzpU+I888m/nEAyUeylI90QDvHFLqcNbg
GoUUocmph59Qpc8m2X5NYLzn03g11D8dyP3ou6/gdd1gerbi/DTU8d4hR0th7FW5fW6c9sVo0n9G
TtyVt8h7u/Ecvvq6/mpGYnq98Tvtymst+O5Ql2LzH4P+cTT0ZRTiUnrzJcmQGHNKqoSYPTZhobfY
hO3pp4Pv1JNstGjwzQ3Ch5IUpLzJv7q25hBhbaGJZKCgCa4hZDBNi45kbgifBTSxxmVJDmvZL+VN
NayO7gGdfTEh2Aij+CTpFXP/epTZy5SYf7ltA/7KhksX/mkxXofAeaocFxLtsPaceT+S/F264zo0
9QMOM1QRJrQx20GIR3kx8KKLwWWngAq6QgLqymwd8Z0ePQP8rP+B4gEnT/FlR2fgMmy33EUC40DG
7EKimwS8EuPdks2VUBuY0Pa5iJtrH2I+KxzrVk3ZcLIeoO5zmzbVLR7nFhv1jzamXz0SjIJA8dCA
nTtzZYZM5UPGh3nf37XNUm4g0skrwtmaLJDnKJpffVmQ3TDJJwIQETYZzl1Fqm+icMSNnKBlQ8Cu
zb5VYMshkmYHh+bqtPuU6mU116xqHLc91unNJqQqRFgPeIC8FrkPrGTvzNHRDtpDO0HuhbaC5FPV
6cmipe1zVF/oT4qAdXtQHOfEJd1ohNbn7D3oFKF5P5A2Fdm472CQ1KxHUFfxDu2CTh6qMV3PNU57
1T6ZE8bxNAF8Eq9wlhx8ezx7Max801hHifchgXLlUbGSI88Z2bfm2O1arycyE4dwN9CFpWdJwzbJ
6ghW51kQ4M6XfzP7WJIdgQz1pXH6/dRjferNo0jf9cCXW7Tiee71h5l05HzQaqfJgynET4NItzwF
UYSyEIhwozdN3h8WKQBj+Z43jbkj2WsA5HX25cUs1x32HWn7GNftcZDzz0xCAs/4Y+h4B91zVy4I
No8b2qnX5TBgV8IbjxpGFPN9Z/B5u/PZScyTG1un3ofuIaHrUyD4bPed9HOEdpXDWCqQqSQTNbYH
6Wc893V6aVJ5HEFOaoHkFjQC1sGonu41w8bEVXt76rdGDK3JrXYphIBChRe6GvxZh9hoLsv/HQCl
DnVKivDIikNe3D56UOzkWz1v8sBgyKcPXdqhEVLHmRVgwNSzAYVPZPwWqBJRpMJbKVD7eSwerRaw
zkNSHfNkG9kX4pP5Y+Ic4D8M/aNV0UYzZ1EXskBbsEdS/tQafR648yn87ez3dmkji6/K2PnRrTZf
ffcJb41IXrQUDIEBWkTnlvl323xLxlFxNjBkZ7DlfajWW+cMD6bHhHMsgTXZCGPlQ+oIEwFnlQUm
pCxswKbAQRE+4p/tw+PIwR7Lz95+XOD1bsQMxTw6uLyG8m2ZbMbhc0i/YIPW0N3joJYX5DAZbUhe
7VrwZ/5XzGGrmJ2zYafBTnpyDmGZ2PJJ4R6jKlIT+vZ70rPw5FMHnROCJ2LA2U4DgjjbdsYnP4Ts
heQtKF9qLp4av61PzK5ahVySThciJj8X05PfbHpzP9POUvkqErad9i0Tez6OLj8a0YOIv1rnz7KR
l7/4zlfjXD2b3hV6r4ly175a8pfvexFDvP4swFrG/jtMN3xHc4dm7LyVC0nuvgJK2CRyDaK/10zL
mM17W2TjmGBMVsRZdtGovNwE+jiDghIDg+GTxtLX5P7xgIfGndfDJcSPoqBwKB/aOtbskVTdOb+l
HhOkP34jjIBCg3Hs0XodQEdaXGPBvZG/VMyOgwFDiMQXN4Js7hZ/9K0jbNSiQOKybpZZG1Nhd/62
AWHWTNSI7HGI8TGCTz9DjMa+qIiROEXt6jtNNMdytk4qb5MTxNOynvOMnIzqcBM9apuFXBbu5dRj
xkMTzpuLrpTEBZ4i9jlalTs3yrepWpyz7dZjfh0M9AvTAekHiWgsiMnmyHDw2tEN1DKpDyBhSyDF
8RFssmbCHqU2WiS1ij0CNLC9h89j8C8puBRNtmGQdxxGyW6sWTq98vanW4m4rSc+q9qL/MmwXqO0
YEfxVaT/TOsmehqKx0gfyNYNtylHReBd0uCzdoEDxT/O9BgUD/hOWCFSyM81VGL5vaDdLCxt/b3u
H0t2MBPrq//7bTq5oPiI5d0o3kpgfzPd0gAHIW/eyhjX940yqgh+Y/Pds+CJvGYc1eLaD2xhFJ5+
r6BFQmo+vnn+2edjSKLu5Bm/uSJO+C3JnmbaZoIyZvuVpyMITonxJOeXGDY1A5Tc+spYOsTzLa6w
v8KpZqvPSbNKPXfFhcrMnM2zcSMMCjH6NSlwNxlQQm6apWyAsI/HMfzqK3M7ZwIP10uLTqbN/2nS
WQbBoSv/3MJl8cfqezIwcq4Mh6AqZqR1/oIOXqF4cb3PNOelzTEQTfKsGMr2/zIfwj3SDtaZ2F0Q
06+lytfs8LaVFz5PKt8tX6U+aTYLg0yJTUytsYzeuqDeuzEaRg3hSwzkwUJCzVCfIoy1NrOVbJgq
YZZJsPFg/7PKTVhbh9AgdRA9r/a4UkW/ntzomDBtikbnpLN647FPrQ2AZuSgeiEjSWfcplzBI0Rc
J9UkgfDXusWGfxSNeT/G45NmG5e7PCyYnwsSPHWSHeiZSS8iy2kIWFlf45TzcnYu0qn3AvmGEaGa
p8TwRbINzGLLqyZzvNxWLbXy2OzK1NvMQY7wRXzUEtZJowkOh3wX7KbRvcQtXq0qYQOyCCBYycSv
MVSLIEOox9h3RP1BebCu43SjmqubZKQykmqXoLmR22Rmy4ddOXJR2CHwzWmgTdOANphtLX4LqeYJ
t6NTUz7IoDxjgQY50hhbbw7f+FdH6J6EiuI59VaziSrAggtiQcRqMtjXxFxBCnEdqHCAEAqATLOF
HlhzACOPzFkYVSOrNiw4db6BW7Tq4IK5y+hZNeuKEofaLFFnTQJMWo4XJedNgcqjTCHfxWz/B7Ee
1bQZx+hoMAFCmyuAS7X8PD36ewnC0837XTD5QD1ZsdvmQ88sbY6KTbhqyS9xImdjBNNmCslXp8v2
gFTS4GzcetxPI7YXFBkqlNsBdKSJ1FX6FuKlGRfOveehXGf3XYF6i1Wwa5gEMbKYgtdUpMeiCfb0
Jb1Zrf2e6DfDv3VduDYZTFKn84ugCr4m6V7P3TEJyP9czcbZo6HzKKsylo8TM5AQ8I9JLRkTnP5v
ZBLkoDgZF4vyn5G9mzVTp0yvR3yxmc9+CKNiKLHDDd8NTJr6ATJtwA7O9lbVsqLOeoTF7HeJaEuy
m98QUPwpWe5POEX9/sHp3z22RFV06LznzP1xjM+Bnj8zqWbEU5tdU7y7mPNPrsi29lMS38dVxpZw
HnhN3aV2jReZtgfmM9UmI4m67OT90hrW9bwO8etoQlKqZxugzLDN04cBpEIuPyz90opvP7+3h39u
udfy3TS2qf0SkOBZ7jLzsW1/iuCwjN2najyYdHK2cU7HNQjzSLxFEIObJ7fPNgXJKqL5ydiZSYXg
LvjqxXkxHcXg0lGAmsF3OaIIfw7ZaLioDCNnkZzEK9VXm9AndP0jsd3VyCgvYzc3uj/m4s3EwLR1
iv4oDXxzkoLyLTRfO0Os+B+A97Ai3J0TolnCluA+NSUexOLkCbIXUMfRBnrQJylJPIFD0OwILyIp
vCXCmC3Y8mOKAvOEP7GeDGkwlon3Xkr05/ZAzvrVDh+nFMY+xaUC9o0DkQ0EUizTK357duPC7g6K
I9TIXFbzcpuzjRzwGhmXTqDxG9UxbklhSWEbxDEDXLj7sCIryBitpdYt/j1Hsw7zXkvuwy7s2b93
O1HOOx3am1GbaFP1tq67q2F/RhzTPoNXMOUyHFd2mKL+6nZhY28HL1rbkdwK5ayHLNgOdYMm+9Oe
aEvg4oThpZOvkZXczeFjXvlI9X0on3rb4j0wg4hD1cb3kP+oHsNbxstnlac76kDQ6s5ImA+x1PlD
lTmPjIbNKecNX0oN7B5k7I0hwSmoiBtkpGxywU3CqiebhMa6ROdSJNOuiBjaxx8lcqcUWUXsvFto
hVFZNaSfzU21n1QIHsXd6Aw+E2oLOZPvOGkC2xHfY3atG7LNSNQgp7ewEG2VGNbZXFWs4UOOx8Fk
Mq1QofxpKtCR1KPlPEnhVmt2v/jfljV7O0zcwm+KDVEZsGZx5003RStdd8T+YaTkxSnMFj0Zkzlb
Z4mixTpZOY8y5bWxSiz+Alcdreguk291ivoNIwflnTJOwwBO6LdmQ1ZZGG+KP0tReouPue8JT4rX
KM2WgWq9HVr/zqEDnzXRdYbc1/684c4iF+is4HZ7JI3WcX9ux+AUdFgsrH4nCc6YCtChTi1YbrCH
yc9DlpAE1Q9cAvMDyLkPpCAFU2d3so6VKO8tv3uQvHA64jal1/Pd7jF3nK+paO5roGCzeHAEbBif
R+POavBFLBe9mxvbueea6RiVtPqSj/2u7slVysUlDpNrM4i3xXlkS0SOVipPQc5DYdbYQoioty7L
EyBSaz9M5i/53fdRFYMzC/atOfGgKRhfHpg1efEE1LuqOY6z9zg791GYfM9ZdY0YTBVG9868jslz
BYlfgZSI+l+QjYnqrnnloKAAOMdPNcT0swwGe9VfshC+UrrwAtpLTHx1/hr2QLZCdMv5axGmGx9b
VJbqt77qwJxQrYy3HGhLZziHfGJHjiIKWRXmwmzaVnH3YCU1IvW8O/EAnQfhoTNxONOQJLviQyDE
WGwGRvth+uyu3BHS7XwSdXZgkIoCC9F62D5Kj17T5Qab2va+pRGVKVl2Xn4bnBZxRmz/dkGzdeP4
3Yndt0iMzxG7uNB8IQDgOedNmgxQWyHztDu5szzOlYDmkYDXnxFNg3KYkuXeyZ3wgaXZzmx51VV7
ccXyPaDsLMVLFSKGEdNraBDnoi3aplrm7/6c7gKHythz/sa4Oph5sxWj3LZj9Kwr/40fe82c+GKj
iIobxIIj2k0jh1VXUOx73vgQhtj0ekp5Nl5Prew4dVD9xhgO2xryIlLuxP5JOpLDWnKDfONc58E2
qJ9g+K8D8iAyHraUPWfXdGcfKhad+rI1q59j1OMTWzS7b/ASP9uzfpxTrGLY+YwWFfmCN00Ik0dA
xDA+zYGdsKIcuOGEJe+rYb4hhaM+n+755qNNvJnYnXPGm6wtNxMp8r1LMzf71wwBhWml4Fyze3zU
2wCgoldei7jY4Sw34ummECmkibNF48qil1z5qH2ZGeP3MdGXlnWesvDeVUzieqbE1SmaCQwfYZhC
V/TAinoa4Y/NsdjY3zPNnMCcFY3mX2vmGzG6+3SwT1Nmv+axuXV791DXbD3JaAX0j/JgW8j4RSh1
QQfxF1fO2k7UQcGN98ftwNdtIEIdRnuukkODUiRBm5WSLpZZ+XZ21Xeigu3oPyPxWw9NfmmpbWR1
nsKSBRELD6ayMMsPPlauyY0ZhxaP1UA2QRO9Tro01hQkD6N3FqEgMl4C/hE0bUyvTK+nZCZLGl20
rYtLkHZPutoTIwtHUkfGpSiBhNoIUr6DQO9tnt+5wGkIfEOyNQ6Ixs247MsZicsszs2ILa43EfK6
J3zY727v/+k/n2BTK2Ae5dyzGRXQL5jwrZzgoR2952mxbyr33zJds7LoZLFfaJLmsZn9sxmZl8qc
sGJOO6UBcXkkY1fD4yIeaOiqRmOGCV0+BiV0vRIklRMYW9vr9qLuHuMRKAPmbBHmakszctcBDBBx
BKTQh8pobxVoAjENJ3DCvT+vByd4r1qsoBH7myrrVswkUL7Nm+BSlsiuA+rVGHMCvpXMQRel6muI
Uk0WqA3QFto3d2i3mswDbivWfam3yoL+OLCDhmEvpgxsTUjoOS6OLGQj3kfPfUMXkfbjuimms2Yl
ROL7V6PIietOQVns3bA723o45DZ0ZmaWg5ue2wRpZk+Ye3DfaDx6Z5GgTyrZX40uATn1QRlQfbl0
DInqx2OOr6wVeeoFvr6KS5DMg5p1gerVJXrLESym009fF9t6Cleg5Gyt9sVcbTO0U5N0iLoKYAvY
YCas1dB6W9MctjX49crlgy/YdUXdznQQv1R6XUDgL/SOZvLQkbqrmPF7xHx3dOT4MM8NwVQmXVmD
YaHKPnzQiR0GIDCmwWcTQHG/GWlFJ4U2QqBIjpM1H/FW5h7Tv2IdLcZJFH9Np8AtfGiyGaI10fMh
fj0FpXYCM75U3TWDTZKjRhpRl6mCuxAXcNVJ5iT2IllDhN18qRZVFvItSVNrk85aShwbNWzHmTEY
m3mJwVbQHBXkV88JDuoh3b77NlwdkwtbhTBvGqyDyFcRSVIzEJnyM7TnkkV3kHxO6Xc334ZlRFSA
MfQw+sDz47f5VRr9uqLI5erCpVexb6y2gY2t0zuZrKFkGzCfYeBuuqizXyyZ7A3xZHkk9bVSQdOm
QExsQcpOb5H7XCxhg0Q0VP2MDyGkAxMOrK/aqIdD2eHoCyUyILcHYu3B2tfVzW+DZO3Y1OvJezF7
33aqPnKQMGthyrU/Y/hVVsPPT+NP20opvUrxIFsyfvwgQ1EawD8ZDV4t4CMrQ8zROdaT1wA5KwKG
NRWguYbfQpW5lIE+guzSzCDRFPVFNOqxgwQZNxLRbl/6W6XORsQVZjk6WPkFKk+DQNVhXrYqOV+y
xIGXMsug3pbEj9i5sPYS3EnY1JxqAtF3kKHDTJ0yZV9M2aldkew9Lh/SUCkmIfxGcUbcItIq7Y0+
o+1s3flRd64wF1q+Q3InVmbDd76b0QfVqglyjPIX4ZNZYWT9D9C+9ZB720xYm8DCrMyAaRXQIJQS
2YD36w0LHETKM0/SQkH2ANrW0d5K4HFR/2JtJpM+CBHDyk/llw9ZbbxkjgtoJ6bnr87JqM6p2+zz
saaK9hASdPN0DvBvJflw4I0V27Sg5nH0Y6D8a1pGEDqsaABFl17DJHnyRbHJCrz6s2fTqiuTdQni
ADz/gCYRAo4GcgYREBanF/QowQPSgx8SS/8Q42m2BI6NRgX3RQYOS4GyNwncGC3G1paboApc/lCW
KStTH0BBrLlDTES9bhoc2561alJfLe3+2d4TiRzAGQ2X6J/4cTbhjqfe+0CMreVB9+eVp1dlFfCY
9JcuiExgk1ztSgcymp3wJYmbFzutsaG4eufkPFx2N54Mf7B3YXmSKi1ORR/tAp8xcuHTY8W5Oe51
EZ+bGvSKlBGy8XXAvbnSMZzP1ASKX+YEgs15vhVTAuhD2oDfo2GjWnyKAZPqlT05/a7lKWqWxCO3
/Y57P9vEybxo0It95i70GuiP2prn9TTj0fQWlRO5XKKX41aVht4Etf4dm+JHWURyeKKjRWeKbzGm
N9PXltTvQz4HBHLl9r8ILGXjsazuI3a2dlcczQaRmM/8sAmae5E1LNV7aLgyA9CV+QpaGE6KgIXA
yn6jhP6NVYWDJZuRN4ivckSiPdbrtGT21sbuT1fX46YFCWm6vE09fK0RUomYyVwsiKfoityCe5Oh
HQ3Zv3vpB+7kl9nvLYzqBf0TQWjmzJp7EtGHixCgmuOftkDRmtkk1aWIt8OiuNVD6u1tGZ3LikWa
BzyrmQAvtr63j1ixrIeShs52nKsJYY5d306QLVr7gPUZo837Wpn/UG7M+UszIxyaYvCLWs429fB8
CUZmOt0w4q4V1EJEChXyy81htI7Ry2DBzE1Yb4oKkeUg4o1OCPUweO4d5X2n1nBKW5IIytklShHj
hNX8jVH0NwnmAZq6QNaI55qMthTlQBlLWMn+paPVWvsmcvzQ/IyY9miNpCe1rLUzLWpqC+OytMNj
Y4M7F4b/EcLNGyDSdM41C2gmbDf6x1lTcGExqOieXbwmYph+hd0YoE2IF4SaZfmgIrjA8sic2Yjk
1CTh69jxZJT6M/WwGaczubDC8e+r+iVjPOWlg0Dyzcfh+Iz/jF1FVXwX+N7KrmJA/CbRwkZLyJow
yugcY1OzIcoFC4ttrgpWPvl4G8Jm4wKzigqDhg3tdB9bVDaVwns71GgquoZq4TnMqpPvALruiOFO
MwnKZkA9G1U+WqRxq0uHheaUAp6Y7bMOoFtYdfLgOh/SBgcQRSBHo0XXHRAbASEhBUUtHN6NBgKG
7+tnZddn27HMdTMTZsp2q/Oh2FisgAOa/jxv3lnTPhRBBRQ4Mg4WSO2wd04V7zgnJzOnLo+uA18e
mJ9QWQ0bB4fbNevZX+uICt4z2J+V8t4ynJlIlafm/3eicdKN1drHrGdu1LWEpfUKkYdrPDbI6nLK
LuaneBb6AnuXprfxA7dHD/rcMGPIEc9gYesJenHxHo4N3velEsqU+xZ2iDvD4SDiGt8p8vc2Zuol
WvWcC8w+nUWxUrQzTCZwPYiuhFN9OEnMFk3HmOoySRvVQv0idGia1cGWnb0uDU72BledO0UkYjN6
MUqkN2PwmXaIFLVZsqp3nQYNyP0wEwhiBSFjeQPiHBLkeMCFaELrXt5HQujXHiqwzmufO/Q+cJbY
LDlhdSujli2YzYAueWx98x/LgWvQtgQshluifRHvh2OBHhQXnedxuvsC5WDkx3vJJqfqyCHLCqId
ZNsfeS4xKyYY0rqFqKMtKBhwAae0RN08hMEaBcBrbqqzUC7YIiJBOKuPDuJfmrVbyWPKdixbJZKs
j7oz241pEjOs5K87kFowWQ09Hzhetm/NqmVe3BjunieOTZnmqx5pMOQDe/88jVk7YGiyKmNTZT5/
3xFo+NC9NRNxRmH7g6yWyWoHxzGDlJtU2dtgMaU1PDyGLv2TH0dIepkNDTw+zGienbzM1wPmVwrw
ajWOGIvCtI/ZRogrGNHKl+bKbcOcgGLmiiXZtCgWUVKnDOobqybeUoQAJOZhg8dwigpzrfpft4wo
Ap3h5nJKNR0cm549j9s61xKR/2CXgMqnwdtMqoKFEDzF2l8CxmdoAwPb6hzJRtKZt9SmMnLEmCGE
RpnXo6il7p43VqluGOcyJ4X64MVPdt05HGTIl7LEP3k929+I1Vg/Z+2KLymm7OGSmoy0LdfFt225
YLbyIzEMmA1ZaA1Gd68t9zea2T8M7j9j6kz2rZrpf86YzPHcfZ0fihGCvOp+agOByhwujH06ld68
IX6d2QO6Yb4zvOCdggFqnOSb6BSE5RryVWRTyHAPOdNUhxfZPuVms2SAAIZKenxD46BfatgDTsam
Gxc5sUNWOq+eZ5XleD4jbIQOMlpXJq9uYMd7z2ZmKYfQ26VdzlJrwAMRNs4h4ko9G1Dj8iL9sEv3
cWpN4q6b36TjyjQyi/+G+pZV7fJNm6GOyNe6FNO5LR/jKuLTMJnT9Bq2mh9AlKJlHeIKc5UVE5GJ
TcKULETmUjIPBIWpq5hYX7gCYmo4DojNDGYGbFl3Gi3ntYsKQDwO3l5ZmuVSK/K9YQOf9l2Nf1Hj
SZ+qTz9dQhgL9gwWHgqIu4zTzfjZtup39i6TRzlnpHB4htZloBg95YEd4RoQL1bEvLPJ9CUZAmJl
ItvZDGN2n7WKsVUgH6xM48Wi7oole4e87YBn9D1BMMyna/OTLAq5qjyr5rnUuKrG9hfzIurYGauR
GdmbzE/UMcq9p1qpr2rImLSh3tt1yBqG3qMr096j7yMhHqsKWxRtSJgHYhf1VHAm07aaQ92pyPBV
abzMNgzCV1WwXKOA73Qo39w++fVtNW3N9jxnWIR6CuU7jwUzHQ6gKeXyRDIMKHqayVbdG3P9oA0f
d6udBWsrJZAtgi7S0SGmUcGMaMTUZHdMGLIQDe509GxFYo8ImbcE5kNmUsDbMbzVkga6zVFHYg6M
ZMlqL+73pOGsM9uA5CLoe3uLWOUxXdXItFdC29/a7lmTYjQIZ9pMI7U3dTccwbV/WUmI0bplBZWV
IfNhLhSsQ45N+6kWKVxL9oAT1ybwQO8lctB3yyS4C7oAS2A9F2vL2JT+dBuSb6MpPkqj+VApw4Io
xMlSye4WJDHmNsXHH3fOq3Bf0hK6N7RX4gJ9zqNRbURm/c2UrjzG3Aip0a4S0k6VhmGYKTtESlPs
clnti66DdIjLAOtnZeCBM0OxnciSxvJ41yXQN6L7emzhtsLmXP7+WFEmIjMktOM8LsF4ymFSniHM
W4OWjkJovl1tHNJFaZEs2uQkwq3jLvX1zFS5Xgzufdd9Ern+46NhMufgJIZ8PfZui16NYoTxyrof
iLAMKirkaRRXHbMgJ8Wd2cGP4wYCuBavrgi/vUITSzgRSplIJEAMJOFiEG0rl5KXOSJLJnIHfPHQ
BfYnSsrvem6untlvU+ZLq3x8MuxhUUd2oAGr91KDMEjYa3XxjGwgX/pAjUHaFuR1K5gpUu16wA2o
S7oR3GSR4iTxxm0Yw/KYpEFseM8C1ge11FtnktxGEJVNSuuXDLTQVsK6uEsVtDWB1MQ5WGnt40Qp
i01p8Pb6Kb7mLHD2wuAWGUdLkz4b74M+QHBt2vikgmA71zjjEH3ddFF+JxXzprllSYJk8j2oOixn
zs7QKWGfQcjKg5mjLKP9//+ckvGGmOfnqjBf7Nh6YYPxg0H91LtU1pZNW1iU/3dJ+yQpeZvZRQ5L
vrsFo9JM/+Lee+iaa8qgAEANX7JpHm6NMf8rbVQxJhbFKHvVI72P06rXysbRXVKWdTO7oOzJahzS
AfPPimTHoKnW4QwToGRC0BcumpLQ3SmIsgX/9Ttv+cm2AR3K5DaZ2IYQjjEzLFpIK1m2roVBf2uN
u8AgZsC2seClIZoD0+S04t9iXvXdJc5PgZpVyuSWFCHk2qs74uN0vNxbhy6yu0rinqyRGXJxsfxl
2clR0PZBvG6S7tPDXlYm+IcbG1lm4g0/Y228dmGa7Kr3Pko12WtnvABfXjLTYnZAWhrWBknFCCpO
RpiKYfaPFA9rUc1Ykt6HGfobPes+QwCJxClzKP9WfY+1E4DGyRmGeAPgFSyQ7xAQb1Yk956xE/4b
VPIkHfOosh5zNwVM5UIrsPrOwYmMaCjTYbwpPK6WZKM8Ui99zAh1FO6bkMalHoNi47pc3P7ylVLu
C77dBysau3Ux8JmFgXq1BwRks/9jGq7FdgviOGeVO32qGC+pi11vFSt+JLdPDgqquNgZzeXUi+LU
jOpWhK9F7Byzslzl6NQmL+W20zljQEzhFTvQvKymzdzQiee6/utb/ybifRvZj7yiUxZjUNQewjYI
xcyv5baaNKVHz4hmzMQ/mzTSSLHfm8PqKMNpmUKCQzMGf2/7iKOyEWr6TDHY27Fe+xFFsj1QbCdx
xD5Krxu4po7v3drRgaZqO9WaG0mz3rfYY3J1sdfjzO2GaWXzkpgPx/GGKPoX12SIya7zNYbmQxTK
xJ5jUfK5+U0FDEdaXY3sp9twVQySb7yajHVDzz7XIkK+MP5aBmddG9MM6XnaezXIx9bn29bXdP6O
x4qzT05uTu2hZdDcxWZe87tfKjCxrRPjzfyPsfNakhs9s+2rdPD6QAP/AydGuqiET1uWxb5BkMUi
vPd4+rNSo5lR90RoTkjdIaqKZTKBH5/Ze22bOrBOW1oZRQtGY7lTOlB1xMTTsJrJD0yWcS4rza+9
R8xRVQrNvDG8mAVyIgQDQbNqZ5tDHcckr0wX88qZWonVr3J34ltAiC4QOluLwXkJxqdiItp1meW3
MDDXFudUaXgrNActlW+1jlC8jSV4SSthldMIJ6WFJdvK7F5GY3PXnrRYakElq12RtjHCwt/L4XU3
KPuLQsMxpwI90LCs4gblXjPYodYVUP0BikbdNwgWuKdbvYmUlZDnMUF7JA0ipLV2korLsdSZhSw5
vKI0YWK0jGyLGMXhibgj3xILAWO9LW+WKkTU0uyLnPk0I/J8R+lqYqUfpjo/D7P0NHKO+cXafdc6
1m2K4Osa5tQcV9b5Q67xfskNFauyPSeiaUJ7Fcduau4C62vdyCLKWGAejEY5bilnVZsmfUB9GEg9
mdBJzZBXjiVaBVKgygQ6rbHpwtsHji+tXL/ZMtpWU3Tpg91YFgN8bGgIf10j5/bIVGjHzQS7Y+HK
ZOUlX+Ed5M5aYzjrbSIsmuXn3lLqjXF3myRMTQVrzcYi67EhbqYu0ONl0zhE+mQ8WtvcPNeI0Vji
T6ywLvQ6kPVlcMhxistj9DnxN1euCRXb22/MtiizNIuZDSX6tmPzlEv8jDzwiS7sH1Dc8I62z4yh
LPpZ65sRKxdj42+lhkKj3ItDg0jhgH0mYCSJo9WbU0IzVrmbkJUwLNrbFR2XQaplQYO+pmmgGiaA
PkX+NqSahLJgiva4/6zv2oU8FDmdZl2C+hXZHdS5UCVpD3GjUs1sMVSCdnZj7kqtCAuTP1sqLHGY
HL2Lnp/ziyzRrtC/Kig1J4nbTM6MjX3t9It5zo6GC+wjR22NKNquTiPZutaieFXbBGOl/dybnVjA
ihPeltykEE9yRYqLvt5Rjan8sYyAkppFOy8Kcl+l/oyTdjmsK3xkDdOhCujRUDIWPxti2JSOuFOa
kqzb1m8NC2lsMbD0rLNjCQYEjDKOmlaIF8NoOr/QVwdOSRIMVMgIRuxfBXeauyfftLyvg2Qu7j8y
bTKt1mObaKxGFz33m1EjH5yAB6RdkuoMaUVOrSZVgWYiduvGtTy0ANgsxsYk+1Iqb9YHxqp6VqDm
WOUHVxWIsH3m7K/3w5bowOcNTHAJ3Z6yLCjuh4qbfuBw6QcU/NzZRAHN+D1WGmbJWFHa0qzAsEbj
FlegOwqmKQ9WTw2j1RuBAGkxYPtuvbgYf5cneqNsTt/2dO6DjFgug9nJIBjSZnF7rvDRpR0y2WRH
VrBt23JYOhJzCumlXJneWEOnBTx72AcqtZsQHd5X+X7OdAXXfLJH8F5c3BTkotb2R269rR0EalNG
u9EmxS3J5pdqs6BYNSrrF9S8teBc2uu7PLOsvrdKf54zNjJKxWXTqTk4lPoxLdG0q/bdSp9qr6OZ
+6u2vU21+VEp9EtxgSJTX9nZw2KaCKtZci5MdiDVDrbOYJmbIhlA/fRLjiGlVxoJLAJJh22vd6vd
lDk5izo/sb9xZI4HhdYLKw3DqakuDrbVfzNWnt+awVE/KOZ7OsrKsRPo8dQBxXymfudZ5a06AE9D
hyFQpC1aKiRzpZR+6xIqr2L2NGtonMZ2FgP5pEkb2/QU2oTjWjzJ7IX4mxT6VgJcUerZF6QW8Pb7
swVHjKezxicJ9ZiV0xbsdGEHPjs0akSYFecJbA/jFzLEcgbEstQowdcR/fL22pnx5Ofcqw/W1IWF
ETMLtOl+cUveamG+KqU5usZesHNMdTdN4MZMEuGrAuH6mOy5a8PnWNMY/KOps91LpqeiRIWKBWNt
NqiY4ueqMYId7MbrDUwbWxK/rKlB0lLJg0af0s9WHQzmlVK0JDEx9DkGGWIN0z7mab0x/ChWojdV
Kmto9bRy/cTY0X5SK9rSeCx59VOUPrO5dX63nmJbLDzRZRD4ukUQW2W5U3ff4vVl7G87g7OtxlNh
FVUXxLI7N9t5s/H0NbUemuq0hIBOrrP8Nu41KehzjRC/4QGCGYsRgGg8UEFGyx3VE9Q5EE4F8uBj
BWDbld0vFoy5qyVSYCwqDGCb2Sr9kB7QO+DMZlicZcajGCAvtJgA8Nejp9yuqd6ZESrKOdy3/jNH
9QHLtJScbaG3S5VXJrA9CsuRE4FaeB4NsgxlJ94yEi/M1G2XEf06OcSaJGI+p7ztzTh7GcpuAbhp
tHk9EY8RabHUrpYqX6u0rV22jpIwbYL8hqeViLUBwgypGCRjC1Soezl+ZlQ9kSLmR4mUDqcv7fci
jn8kQ5+ftJGsiESkcZhJLQQUhHKlTiAafjpUfA0nfKoy+zSVxNvLhtHQTIM+lB9oF8CTqir4Bn3t
AtOyfxaLGebcjpxLw3Uhq2aSS3CeEjp6VhzCmexjpfM9VMs4phZUE2PLNDaMAuiRJIN/23vJTavi
xdpUYPUbSOom/ehnZH11MYMd424vZcMGIr6GZn9M9SW5rTvu7J1qFiFeyXOKnKCkYN+c4ISpmvqq
L3LlrCmDyxg/QNSvI/5BnmAqkyysfBvQBNRrC4wEX8xAvcdWD4Q1V46BgqvU4T+oagx0qGZIzWzC
FFBazbbHVMpCFEdU8c1UKCL0SV0cUwyrp1XNe/+R7bafaHhYBly689y61fa021nmWgjLHZVX0ypg
KiQZeXFJnTl7i3yJB/J37vvvBIcVVNXr56br5DdJ+IN29su2IrWnVKJIlSBCFCyACnW/1L1wxo++
NDTPMIcXPa9PO/7OfWK1jp2J/SDJYvoPBZuoaw0FVG5pfdr2szXQLzbdDvyuRMy0ordWADA2iaI9
23T1ekqog5Ebp2Kiwcz05TxKEHG1uyR7M5BR01aOZDxTK05I2hhhCvVw54ZI6s/qPtnGqAdmp/yR
4wZH7ACOjgf/XXmMUjRFm2mPTGHqHPnVYGpmQKeR2ri77KHbI075IBesVJmPMhEz6sdB1c7drlF+
Ligx7j1MiQITixytfNOpu5PCUtWV9Yb36ptuiIYzMMVbbrSQ73o0gwtsd5sXphnmsIqVjXv6Vk5I
3ncJA80Y63BTY2TqIzDTu0xMzvsYWODqdYU5IiBNIzSu4JzjhoG6YuEaWHpw7yi47YSwHh3J+xTz
ulVKUeOU72GG5groRUiChcHxgGKOMJqsGby85/hY9oHJhFVxXMTsP/HZeVqPfqrrmHiOKYUobFqE
n7TR7bqQH4hKTCh94m/t+Fp0EJqwe85O1fO/lkF97dmbpMNQu7OoLxLAOKfP3Q6JmoOsOkNsweMo
s6vhJKce+cPJaYYuzcnVo2icoKT1jHakzG8TTh/brJYgT8erPguOqdpEOWlaL3FSIWIfGY1MHdiW
rV9PhSr2wJRZ7uJElh6+/PZvf/v3f/tY/2/y2dyakkVjPfzt3/nzB2bCPkuQHf7xj397aSr++/e/
81+f86dPOWcffTM0v8Z/+Vn+Z3P5Xn0Of/6k+0/zX1+Z7/6Pn875Pn7/wx9cniTj9jh9gq/6HKZy
/PtPwe9x/8z/3w/+9vn3r/KytZ9//fJx7y7uXy3JmvrLPz4U/vzrF1VV/v5C/cfrdP/6//jg/Rf4
65fnffn8yL//j7/x+X0Y+cv6XxQhTGHLpgLRydStL78tn/ePKPJfbE3RNVvD1KnYqsZHeN6N6V+/
mPZfODdtU8i6IiuGqRpffhua6f4hw/iLapm2JoSimaom6+LLf/7mf3gH//sd/a2e0Lhl9Tjw08ja
l9/a/3in77+aiUyUb6zJslBlyxCyZfPxj+9PWZ3w6cr/YdTTa5WKiztZ0rOIrYsUFMOTclX9nmYf
Q2zXXPNQ960zIVGLhS9xPxsT3sR4v6jR5M7G8DChro4Bi42uBKevnq7vkJKT/abH1g08L4WyfHDE
MPjjSW+0l+rCYbCZTnU5170GUap+JKKHiVQCAs3+QRaW1ypw1YbG09XMM2y2ENXqgkl1MZuvBEPg
9TBNPiKPQDOqaw/qlVVTorq5EbvaglCwM932WaSrpxag7hBq0ojS6nE0FV4Y8ui/mG18QY553aT0
mjpJRHKOS84Guqdm52ZkcI43VutOJk+hpB7c6hDaRvKW9ZBK8+bZNObHFNFbrkTTt1SmEGGxnxt9
2H3IRIythCUZdRYUBZZ4MBh42rHZp8MPY+s5c8FDJIwa6CMYP5FPFgnilywEsg0zzrw9DqeFmGi6
B5NASmFjbrWCRTEC27/0RUgsuqp8beftDVQpWrJ5D/k77GVP8dScqByP7dOaj1En7+H3Q5Zrgaxk
SIQfsBYeUAKiHkAU1QOPtnd3yogUb3tvEcxetMQnyFoi7MXqDzQ91/Gs/8jIkGz35MmRR7zVJIGN
qxaIRQuSa/26fKUVV8eZB+lzQpJl0uL10rJQn9AAmRSqiCWzHiElenn754ZUeXp4LCVAdyiTLei1
SJ/kjiaRx0ETiFNtycd/uhv/cc3/8zWuCPkP17iQZS5xbkLD1pAUqIYQf7zGDfxDis52F0zfjjVW
j7qcHJMyUmNs9CkbwJzQK4PsoypidxfVY1Sokt9Cgxpl7djH5tHSNgbLz7PECKk5v8/OCvuo3PNz
KpM4WdRnE506Yq8VI/nDIMUHSFFbeYcTg/BMEj+RDI/ps5cqpSuBYe8bT3aNtb4VWXYZoLUCe+kQ
8lh6tMyE7tSkaRALRXV/KFxdKk+jUXsxyS8jWaVFkl7AVhJMbp+lvrrEhXnCvNhM86U5J48cQ56k
AQlJv6rJ+mZYL1qLtmhygUT4C4OtLtm8gp29geBKtd72uj7RHR077aJI8elBvplAmRo2gcJlwY7+
0qtGZCyOTm5xEY5zDsA9QEbk8+BvUik0xBb1enk0r8UpLvKbJoZHRW6fiil19R6vcB+0pnI1d3Ht
J4ww35U5vVkPbHnL7K1sNhBW8UtXS8921Mr2Yy+BSVNWH08TkB5IHYchHU5T1Z/IyfXbmvErVJL1
lQzeDVQVkrJk/7kYW6gVCf5dcgbaqOaq6mLpSVq7Z7C0z7YDxmu78XJo7b20UbHaygGD4XpiHbs/
JWMazaQpmNz+dbjhXNAIBWL+QiJd4RfKq13r2LIdWWSBZBLGir1byr3/5UK1/ngYc6EigtFsWbNU
jmTNEveP/9NhXMwil+6NjlNUPyU04NkOA0+JhPGjk8C3MUWV1QDIa4QO5mjaCjhFONjxBCtLO6kR
MUVa7+p5aJosyWJXLtSIdi0SrerF6mM9T5FltVEnAJ1YZkhaY1/KfroOXNuZDzAVI8bklQhJBPtY
Q3fHbHK1EwG8aurlEpXVERIcbn0xeSLA9VWDqWNqh+bB9NuBYUZnB+rah62qh1lZRSNgJnnjlQPb
mjIprINJSo+Nvx/xDhIgWV1mUPIdatYeSXKTfOa6el21/Gre5qBoXxfGSZwuNJ2IAaWTgnWEVcox
t7yJ0etW+ZUOZEQcZ92IEv8ml3oUm0tIxnq9t6ftqgp/L1uPZadXVvj89af8Ta7aZzhFrU2YdyKf
7oHmee2zFYeVASfI3by50F72rXi18/ZVH7NX6+HCttKVeGTtSxYM98V9Yd+KPb+VGM2otsjc4/0g
X1eXjwDUTGxKHYEzLFtRObrWSFTBvR9WUR6z5MrV98rhSaPrfmyXwTrMAVdDQPpXbQfsMXYtiHNC
zMc+VNopzIyrLEMwaaZwMobwyJQk95OrHTZFH5SviCoUuwazbZOwwOYTDh2L3ZN2Sz8ZJtw6eOT9
zSCfUR2yS14VAYL3N5oGKD2AVKJ/fQmrsvnns9bA26yYusGm1LJk+09n7TjJltWkNQfhJyTO0EII
t2LkV66p3dxnnmDDRsLipFBnearAckq1O/CgRqv6mJutj95pKlKupgzBHiP3O35izHx0Fn5R8/9z
mEoTerD54exJNWLiAzpANojXqhCB/VA8bWl1jFs1QqwNwuViL2qovqWrccoChbXu4Fdb+WDVaFab
iV7CIircRk7rVcFimCj30I5NqNxq3a15MvaVcKDNLqkG9y3xSydD41X5fU591AIYFilONJ5uog2G
dg4UFJlEfLtisPDrKK/WrfHVWQuKeA3CEFnewxzQRcjWmya1b/o3QgjK0Cx4VaQO6RtWP0K+jDpK
IZmwcvLKnaAqMOEEhWjn7AC5ntBrhi1prJGeuIfp21YvoXrV5tFHau5Pch4MWh8wxJaqc1Io5/2g
pesj6r8BNBFXd7lSXBgV1lTrR8l8EqOej//FV73VZa55Xfvp2hHdC2FvvY26fSUgeH/TK4TKYvMu
E9AhqWdGxcANHBFvtBsbtSupsZPD5ce5W+O7w0uRbud90fw6RdmrYStQPDXvwo2DgceHEgdTWYcw
/6MiMQJMzg+LHPOtCMyshlt9aDGiKAs5FZ1+mrXnZNH9vMugri+YFBIGL33EAlt3dGbTMCvJuEKC
foQxaBXoLB5U81ELAc3g3DGsKnh7VHGdIrJmJmkwHk6OtmKE//rKp/j+85VvClVXVEOTDVNWZf1P
lXTPvZrOCg8Jy+z8qcwCR3uxZ8mdeA/hEDlSw3bG6fTYUXfNV4ctQFjh0WA6db1GMniKVvnVqAa/
vJvE84F8vGsH+zE9te968Qu4yHZjsIXdhgtAP78xi5wi6OCKcTDkt7T61t33/8XixUvilKviyLbl
Qzf00DVHMs2z1pJDgEtSalRXLdDqj6nbq29V91H2XESKGW5KEi1aFdmo+4quvC2Y/UWN22tNb/qv
7MnInmpTfTibfm2F7Pdh8rvZvZfvPsiyFqNv6wVBxxc1/1qpL8LebiBEp1/7EPvNkAUZbGMlbwMF
9fBEhG+ydMHCP6oJOjmcbDmUOsLZZyRsXctWx4YuprM64W+AMt1ivC/qDUQLqoLZxYCuDXznDgyR
edoq7YIa5AaSnI3Cpb4vttIpKGr9JrUbqZlesmnPcty8VNr6YpTCz7YBAwkLiodcLyGZ5UGTsYfJ
hc8AbhflI97em3nDVG6czJhyZKaO+rogBuctUrWva1HhGsz8VGO1sGUfkC7MOIvmSYRlE0BgfirQ
n8AX7dNvJWgZ6VDLTMhN+WQ39jEl0kqbl2jslLCvwg7jiVVaPrETKqZZp8AY3401uhrh9TuzyvZr
OX2qUAoYxxPAcCg2UG44iUakc7bFSceUz1aClfpkZAGwcpAywdBZK0IRKTc53B9JiYUEJOPLLuP9
PDOxuWOoGaEINXNME6XoIo6bctdtLQG6/sa6tkEY58IlQpBpzMPSdn7b4DHrieRgWMWgeH96yhb9
OrbjRRpujSAMWPYaQdTE8FBCgUP200c6tEaQpmxQj5s2wevfz7L5I+6YvjNEtJ7Hu+q5wtFJnC2L
7Ft3Grr+ddFqyjJ3V8bXbEYvdxAmcHuG2Fp60iA/ljYrpHKJhGSGVVmGCjOSHnqjv63YEPTMVclQ
MmlwSrf4mIc2MjgYFI6kjUKluz+GdwsBXh+mFTFBSh2JWYlyTUQb4Ompqb6y/MucxQJN83tKXPtT
s751u+6X8fC0BO3rvMoPz/KPcWEZZiHsQdgGBp4ly6Guf7SW/WRb07Pe1LjMqkgCFt1n85kNP/Ib
PKZ8cX1DnVeTC0NSRJyYN2VQIr16t5ZPDBqYeNTkFG/WxW5JR9NPOldlU+peMkEILKRzAVz1nJnT
69ZCSaPxqpH3pnH8Ql54OZ4byiVCmWAVIwKkVHTiYT8ygVq2J0hT4k5Ymh9XRLFdHewE2G1VGk2W
zqc9LDi3ZKzGyKSqvSQJvnX/l6NSVvX/cVYS0KujgJYVFT6AdT9L/6nQ3WNU6qsAj80jKrD6hlLb
750UUi+rn9Zp5BW36RShhz7OWnF6G9w8b6IUr0EGAwFBcSdv5Jlp6EMxO7hln1/UuboeCSh5j6uN
3Vmw0jykIeIFv9PZboAFWo6zQQFZDud+zC/0fQg5LwKqZHvqegK0GKFhFlrzmAJzwsOUn9sTG3gY
jwfYzuarhevJBRfvVnHjagQiJCDUZ+mxK52Ra5uD4FTwddCdmK+EuTplxTbpHbBpu7LZS/xm3Xzr
9yIm7At/+iO52qkV2vUUaSZxWibdZvPw3my5P92DpU5kkyixV1EMUcV/HGtcjWVhhKw0oyTeolI3
Iwg9RxRfx6QbjjR3jRymq2DvU6J9oiqvHPjhRJnB2ktnR23f1ow83nIMpGYNBBGyhFHyDzK1Ywd7
TcOXNojBXVU5WuI20smlSUiLs6KFyzsJVN8m33fYHhb2Xxv4/8OC4QFddmgaayjV86Emvku2L+bG
tvpj/LD4pj7F0dScp7y7ToQx1ql3n9OatuwhRPKMKxLkSZvPLYEq0nM6+auSB4goglXa/eL7nABF
MtRArfTAJkKBCxxaNPW3UAMj52PyFKgbpdOaBZi7/GF+Yh7tsHX20xZNeOJts4IdZ3Y7rWA358yh
Nk1nBehSYjuewY7bcFWDDne9w/5IjRiFL/V9kCxmkMDwk3HEe6lsH8u4O7UkFdpmdp7S5jzrFT7R
DCzUeE7m/swaOv52d5cAr7x/p4EHo2DSb9xl5R6NzMxIfKIEJho0sdyBD1qrj2YMKM1tyG/d4uTi
h0DSb6l2MLmL/VyGKBprO32TrP5r8V1tSAMjFqRPHUa7ZTsEHaZTTQL8kDkjqCSVau+KKtaRIGXr
kAo3BH14BrwVE8IMs6LsQ9E+QiL0tAUcmWtx8MLJMXVPWjSHn2DDzddsW9BDF6nGPByL3/8+1QNm
tR1gs1zNebg0sPno+kqDwc6PqsLPm9ARFxN8lcRdHmWsJGPr6qQ2slebot6TWalNZA3tY+3yAHDx
tIVzMnsTWmqAfGn43hUDC+w11Jk8Ko6dl1FJZtIIqc4yy+PuTa7UDE78+M7GMkvlU1psl24UF5nx
mCCG8g6UJ02E9+mVawPcTO/b4wCXBQ7P8oJNmgX2Y5FITyztH3fHinOWgls4K1agj6PTmm9Ji4qg
8qcx9oSy+6pmoxYhW+3M6TLtGJiKJireuHIhbhK6jOkiMtn3PGQDVAxe3rygxd5iL8Nk3Ru4NItn
RQEMBUt+1AVOWKyV3Ey8T8Q5dsehNo5yVC3Fa1aJ1z7P3saEqkPuQFZhOz2AIQsbJQnVX40bo/3v
zQZhCdJr2d3aA8EBQp5PllvEusOKH5ddgNfRp4n2ZExZG1bbUdLRmQ8BLzMJv+dh7VwaQE99XGIX
wyKdmYmG+OGnrLf8ciY4wABq1FOSZbcmvU4gphRmTLp0yip/8/WW2MTmsdSxjmW/b1UGC1QJium7
uZKVo3Hv7Oe1IVprMDBuS85svdLGQmAL47NoMkxurZ8pmy/6QAftp1EQCjQw5VgFMkVhx56RQZo6
lGdI1KVXIkFuC4T0B1s1n7MCjFL+DomGJV62gQAu1SMtPs2uNPly1ftWVflZCxuXekE7TQqsMfkq
F+1lF9bTyjy5uJNVMADo/tYR6dU+vqXhIIgAispTZhfB0pB8uZ8nmbRZrr5+lqOMqax9PZPiJ9Xi
cV3lN6qTDZxRCg0rPSky/2As0AgUA0t7HFSJdNE1qgnwrHHbHRP7XTIVp+rKYBSqb/VcXdLmGYxS
Ugs1Iy5SXFV4rpRsDCWtiFQ0FnVfH/puPEp2ciq76TS3dgScQ+HhsoUyRrqWoqFIzXBKzDADsDQV
PCmVOQST3PmqnBwQH3zE9U+NOl8eTlJwPwfIKKPqmLn9l8kzKvMiD6Qz1fvRwNgFFclRnjt7vDZa
82iM1lOjty/Yg7c9tEbedvbcGmWys+P70wmin+Pd1wqDaEtAfnTJNvIoJ369X54ANBGkXDYDAfni
N9ibsntyfVsFMXBmTnf7ea2/xbo3w4lwudUB3PRD6e9kZpc9IBx8zor20AWDPZ60n6XRRPKFkZQF
tdgib6wgsWhLjaPx3LnKSJQzgJ6MNoWBo2mMTxiZSuMx2VHxHw3LxDtZnBadRz/E8KEbT9biOEr+
um68SE55IsiATPg9gCRB/52GXFlcbi4xwoDdYyzs7x2DeoMXI0HKP9rejKk+uwMmuCd4pwCx0Y+j
zCt635AslhROaZN2z9y3AYG8OsVljtHBLFUg3vHABmPdBsUmAv1JT81HkghvKE8IMOtO1BMkjJgD
HRReI8ncA2aNxhQW9A95v0albB7gDBB0Nhw3STnOdXyUazixh4oE9tGKxnW6MNfQI4qO9yVb3n8n
jJqeolBuCC2QiEBCrI5zh5QmZfSMYLdf/ILHo8KJ37MbP0pAL/JwsLcgGW2/X1VvekIyfMD+Oz31
t75KOMXgwPSMotbBM/vYW4zZ1xJuZTb9QkXU7XYp/pMmD+a7f0AgtyMctBJZuK1NeA902UmAGhY6
nulUDs/lmtE+hD0yVRt2H49fCyL0ksYQV5iXD7I3IexhRC0quH0ICypDdbdv49Fg1SlhgtuuhlRe
zE7FE3EqyDuWn03MLkRBw4M05JedWTVZNkfzQbncsdD3AJKFnWlFLDYPo1IsLu5vAhczj07AQwDz
+7rQVttEbkh92Kxfa21wdcufOMMJdmLtxKk2ZIhXRXksQQIkKYKgGi91eVI1cRR4WAbyXLKqoUEx
IpRWkfoN7U5L2pAAYTQABEsHlll0i86GxMToDx93f9NtDOK6P8dmcwJhpiPSliXFeQBnoCMEwMyv
kQ6Fu96eeo/KSPJUYXr9iOwfaoLTWtwc00Fp3kpYjHDx4vvBbZ0XCyfxgZJV+n15B9HDYFuil1O/
rb2/rPNF+br3GAxG61Lc9wqMFKVjc6YnLl+GMnmVW5SQkCvnCl0GeZbTIckXMnKclL0eOkNZFS+z
/suyAMARUCUV0nOj988kmdrv8woJKRCFdGNPcoNIBR+Cq4p0RsG/x4LFoF65DYMjlYCCfB2cRAfd
Q90w9pCnZjZVO6cmvgMNh3FjuFOReVBJR6alBEvlcxpWM6Nm0rht8s7Z/6k3PW1IEWK2hV+9QZxS
pN4GfajcJLImRx9WZI10I8oH1MUrN/xn8zhU2zGV61N5nyqqkyMTTrsKTOI1mn75u2TRBerNUYNU
Aa96Txuv45FX0rkWaepvB0oCg9pA2bRowogsQGbQ2BxhfDKnkcJOTaJGJ/C1baIFW4vwNZC8kP8O
e2PQinLVr6sfI0jtsWxnMyyS1CeIFRerxIyIqwRdDk4BJkFBYaoHaAs0kjAlODmX6S0eYpcS3Y37
7Ej+uEBnQvJuW+5htvPUzhlOalFPwcHPd5TM4sQ8pp18k/90KhuAimd8zfOuKaMU4Z/+lG7U5usr
I066BuJP8gBHRZAKjnzAqfYwBSY1v0HNr1pTqA4/7Ll0NX7RMv2uWeMxZ74o18zAlO+N4g7WeOtR
QCXoayS2LYNhHDt1u9Prjmiiz/E4XCiyWgAT1a+xGXxh7745mr7EfdWQ6w1tLTC6c2VRzP6a5S48
S9cSfjvNDn4/LDc3e2Y0Uy8+RAm/J+3GAOsp3quLkUk3OjXqczWs0+93TRgsnwUW/NYaj72qe/Eq
YCeMj9JH/aJwbqcTOpEmRQhKuC9ZH/lPnuceAINJQViVBwWFisH0isG+jGeYHdrlXUMudHfidhdg
LXaFOEdjDjWLCwQgChT1uUsegdY9aJwy4mGJUPazEYXnFN9DZwGIHNpF9Zf5FQD9kVfTZPbH3QRF
5GWtrGCHSDfxCFBAyTVwBNL1uR+XF02fXzf5bIG/sdevQI6RdKu4mL9v+ka08+ZPb4z25m4NctbG
+wzoqT7iI4x2U2PM0UcFWbKSFQyT5W3QLE12ngsJJeMjG99J1S4SlkS1ki7jqSrbYylfVl7dlbyf
TgpsukMW9eVLTnoPUbPt2z1hED6sb6yqbwqNiGgMBQMPuSR/Xs2Ppf+YKe66XYomhK4th8Sm9USM
eHs2HYfNippsjOzJClcU/DXtg3gCweGvM8phLF205Dh29IhF1AdFy8Gxg1G9qDG3bO1t9NKdT+1h
UzbKDJ/QB3jQj30zDxJjDkgW4TuKR+qXbFYPqC9caqsrovUr+YiJGKIpSOT2DK/PIkMTb8GpMhW/
Gi8iDkppCTvMFgYypZL62sChUAv9VK1Xgfy9d7anUvLlvPSQ4kDf+DrBA8Z0T1Y7QaX1pad2Skfr
xBhsaTUM6tW1PA3xzVg0ypiDRbVpGu/ELV0RzIFowWUCORMmLtIybl0elKYPb8F/Kw0rYK7etcOl
Fd1NZsKBVS+a7lDobsH4iFy2OTZcQ6KEhUSHhJ1H7cG6tOg9D82b3JQ3GV1a94KAORhS5dbm+y1J
3plshjsO7P9H2HksR45dW/SLEAFvpplIuPRJMpOsCaLIqoL3Hl//FjR6oYkixFC3xOqmAe49Zu+1
h7ommpUqWdG8cphRZUHthJQ7ybo756c8yd0l0UkrgCDUg/5rloOEmLEpttbzAELGAfgJ9L/ysiLy
i1b0Rw2Jo8D8UcY1JrhgsGyl/GzakSdSwXinc5rEbOMFb/2ePkazeCjqbyOXb3NItHu2c1gaDho5
MKi+stQj0AMy11kwlbMKWT1bzWuEh1GTKXosxiijxBQQHnq9o8/bPJc7cO6+elsVkmoQ6o45UttL
+ZrT6JipeTB9TZWG6XnaC7/zgRweT9Twpzd9B6/1NLGZASQxFkCgYwyJ/gyXVa1/VSrVLu1ujulv
im89qyHAMwcpiZwGWWDOZhL6AFELRKrmkjuLgksAhJyafphXQX/YRdEeusn6/Wh1LtxlOUfReG6G
9owGFkMp2i92HslpQgybF8AZpnMzyifFYjNp7Fhtr16Da7A0/Bpjm6qBKGiI5IhlP2vFAPcCyhDa
hWXP0gj0dZ8GbYhBJY0c+foTRay0QSdCNOL/5mL7qxYKUAG7SzNn5Z7JFIQM9a8mS0CKGEEYSj77
sIAw4PQNCBCyXw5PjM3uiAEMswwbiHAu/R56/PA5MS4cZXf5yf+x6HXZaFzjDsZ9zSCWdrgDcyEc
6rJ2BkSZL2qUyaBiPFnnRl0dZNjMIDZ0W+2G0aHHpWLlpGBEZ0kfz8y09CjxDzUea1231XfcoMgU
a+PLFIczzF9I5d7MSFVWQ1Z7O/mN4A2LQnXYTggcanjTI8rAWQZlqOqnzo55xSnqy/Fj+7eGb8LZ
kkovN0ZPY8XIbPg3oTXaYmsAIvCp7ZE9HEQ1ekt/oxd/Ncjj+XToJwcTi6eOe3c/wSsdmx9MLybH
4GkgCW9XYmTaKaV1z1r1AcUHR106168IQdG7IJeesfpsL5xwkF7j4ZS2P/xn/UcaIuJRUvEA1ewS
MGX81X60FFcsNXcMFVfgYz6ISurIzmQrueXWCxuZC0w4dwHRCjOk5x6buMcKel9phF/xOyuXg6mn
zm99N6YM0xijqjeTN8ViBq/wGdgPYlFicuXEi3hSa8zhKidZe0Ld7os8XRugdywftbC+xRlr3L0x
d4cfDeF0uWl+8nsaL7eizmADildZj6+8iwIQIApBRwcmSjCIygKjxqMdcq5WbLkR/qfWUdWmYwhE
Y5RO2jmasit7k5GJkDyglCFJAZObRopVtkAR4A7iihSlnZXzMKX0meIhH6YT+NYhJSUk8wxkp2Yb
JMtnWc8ndADHhpgkBJGU0yGPYkcuLWaZDK5DSvxPzJQHPURDSi3zgO4Td6HMyrl68oRWPQsHuknD
x9S4g7orzg5STkwQdK4I3SursiflppkjbdtlQ9FUDJr5VmpCTyp5deoO+o5MqBxkOEh8OxEvH+Ab
T8lwbZLyqmKTG9fIRhjtYoJ+N8YPk1X4Sf6kbe7L/IahcNdPxlOsy5dJCTlTs/Qqj5B0E83+wL6/
oDDuVz9XmcOQch1HFAwV9u7Op5T2x8Ji5xFjCikYasRBkqFYE9zGYJy3TB74o/BLUq8Jc8swXlhV
j1x9QI1D5hqkBcz1OTrDSgXKU0MAH1vVx0pdb/oEoqRaoFAoZDoD4MJs7REwn/MNaTe5RcmXMDyn
LwOIm7CwdyWfvLd8kbj5WK1hsHN0ngZ9dUMpwXauPvpDxzEkvyEJ+gjfhi/+QK6yreURDCsCsgCF
vupDvizkH7GlQ0tXjcjhauYXjJy6ofdRsvvQZXr2jNZ9hfo8F6cVPIwzcXRgXUIZGPUBZFVQZmi1
sc0RgDI3xwSjaKWyqavIB+N/l1rnparozYmlWWRbv566pdnzIscRuxMGOMs1I18jifkN/5vGEv/J
P0J7cHpy/+FVCkWOhRVpCjjmaNkI+nwLHMoW+ccdzU7fODG+kmQyris5Z23cuvRMdMnmLwnSzDpu
gq/x0VbYxNb+iRPoYS5Oof6jhPXR/Fx4dgwD+TT3QL5bqxq5UubXluUVoUzmzED7mnqCIdqRfMM0
6O7/mqVJTgnWzgw9A9NRXuvEq8C0/mj5Qc8SVAcrZwjL2Uj1OGcyZ4E+m27bgS18LXPmPRVmylHK
NGg6ZT6+Xaht2FYWp112mNyV5IqmZgU8DBQVfDS+eAtklEIAo0A+BKiOXd2uZ34/ICYoXShBFMr1
zNUIwrB+h05NOpXVa4fGxlQw63bc/56JemgT/8dMh8CKOyIenQQTQfkP4blBTz9fuEPv00/eJDbG
5bZ1OFNQOyLJL5xIZs39zHnHskZ6ZSeRhMXlh68bXBCUCaA6mYX5c750aL+l9ruyRjuvbrM13dfi
H6BxX8ySoAUIlJMfAxMG8KN2wJ4EKdra40w2uwO0MUsl84mRWPaKSoRwiuWbP1HnI4AEhz/ZBbjl
dOFHzlob5oQXzSHV1Gvp/BHXQOni4g1iowiaYv+VR3fRGZ9m7vQICXOQ2exC5I8yvCSRccShfjwg
JmiE82RrhLZsCPMDaAXro2/2MH5b0yDhWHRlc+KCcRXRV5k7TchHdWLLliO0QPh6kXA1PyVz31vm
G14Ei5KQxY9o6YHIV71iZUWeWziwmWcckr0bQ6kpil8VkJVhfQnCIW8uYa59bFnJmMGT6ZDc4mT0
e8rHlupfhezQUQLu+1Ry8I9KW+3n8w/B4YuVf58yItHSoFwPFeU6K6+VkZZMrcxHu3wOlfJZNMpn
pKJyP+R8aRIkJgE95fxksqt9kkLREY+I+qY6pfhUZIUueE9+t/lRpR9CsjyiAZHXZpjazTxGIK3L
0kVP/V4SjCIrxG4Yoq8VjDaSHQOlbHUE8nN8lrgxkbSQs4BZqkr/xrEa8ysyhSPs4PWSr9eVlBCM
98wHq2vUz67FOsZkHaOlfkb2OUlW6z9kL3V/KuUJq9RO53Hj/X4OxJHNTKSVU/rbGhhPp9H5Kza5
EAgPYVWwgdg7qfRLa/BXvj4KZISke5jRcB5pwmlVlIlUyRbajTWe+ebYbN9yyboKgnRdRY9Tp0tG
B88OKxXf+lVTvyD3iEKKhO2VrWEsTm8YvXYjZ1HG6AKnGiB9qE0rz8Z29/zWe9d8m++bv7Vibyeh
JUMxtB9r5H0gG+TrqFJCyiR9Wuh5Zl8CPk16QNCvybFmKJkglC1ioj9kCn9HyG3T8HGXhOiR+rQn
GWNHaNqwOxSk3dQm2h35feLQJZTDPnFYlhoSDtJu1k2fi5dwQW8aGXytyBIZuIbsFdloo2CFqp4A
Nh8upi5dprXcZxJeHsg/8lZdyRzt6NFb9qcL1g+Qw9SkhI9ShQH06qiZVluWwUtntgBeMovcDXJQ
dVcI/te2/pPFCalAp4UkrjxSzktDgo6BSLTPqe32JNnsQwBYVI5uxGcKTX4Wln2oo8heezcClwbS
IUrH29AY94olAbnBJ/2zVEUbBy3ilcjGc/EG7V2P8pPZhUchErYFO4TV+BjJczANvC3SFSfOoZYl
z3gS1VygLBPdkPmrVjO+X+8NsCyc1bu2QNDaH9oMI2ocOyUibn1YnS62nEn4whmuMzXtdbAXuaPX
9nyJF054Zr5l4yNATFib1tbG7gGLOvqqFOOoWYJBBn79kzawKFEugp/uvK4xz3Vn3cfeute/laAR
rCCKwiAz9UBptCDPsJ2uxDJCLdFbwc9G2UcsusU50kKKdkVQkPoY5TPM4csSNhR5u04duIzVQPdI
U2dOlxQzEh2emHFwDQmu0PKUuMUJF8eLi6kvify5ZtWofmTL+pzK4oUV76VsMHZL8AqGxN3cvW1p
9ksOf8MDpO2AF3Q6GK+hoRxszV/gmWskVQy+sX2COAHtYmGC9zehzOhlEqVPCKxCePf0EH1yVJvi
BPAbQSjxMZwjGf4o3aD6jd7T6gHjZ9REpPX7hBI+vKMnQpV27KTZrhyZOWZTa7ZOUtMuQ6O5ZXig
6aoNskdHpxhgdZUTk/SDRKEdT27fITHgkkLc7a0kcGgNO1di5PXYzbLpVk9/0SD6EoWs3EePOAPx
1v5K2QpeKBGVLsZzqvqG1BHtKGDVGnYUautASF44BG7vmSwspbrkV/VJWhlKP8KsKYj7hZctvpCy
1VPa6AhhVYK2oIXtRhK0Z/5YyVWl+IbcIQlg/LlXO7YsNoMC6Z6abCJXT2NfnVaFb20X31OHJB5C
kOe7SHJSyHIPTA6mzY+W+zDPSiSNB21MvMVuMvYD0cTYu/ZKpp17Hudu3IsTQaTwecMlv+ZQooWl
OZl/9HU8hfOnVITXaYwuQ/6IzH85tQjVCygNyhBocc8BCUY0q2fJ7XdtDy+4XbwOEbU4ACy0bhyM
hjpfJSW60xc8shpwMSY8q31RLB4mtAa98Bo7UjdZxkKR5llYyAjVGBgox9xcjmBMjkPK6lcBSRKS
ndyTF0Ap4oB79ppb+TCV3o9NvhzJk0xbyievUUIXQ5arEvOtzTsdPHQ2uxODEixqHpgIHFsHXSkD
seRlktpjrr0l6DyBLRgpRfv5X7JCLJCawCrHYDLWQFbIFah92aKsHis/Qsw+Iatze112NgyLIKKr
7DtPiFRbkLtHqOR3K66OQ3YelPDcyTTtkwtV0yGP8bVSG9KLumjSrP5dhs4nvSVabscnOwkZRIgu
ANUdij00aIhs3PgUSwwJWQrLGkqHIME0YQv0N5lkoaCrOWyZm3CnwF9j4B7AyTogenfNLMAyqUGT
TpkUDKriM4wS1Om16tNr7MvXqojPmYDr4chkUANro4X/xhwYd8l8ptrBXjkYIexEFF0phUg3ds5Q
McXtM7cbsFnTDqp2+YswIB1iQo3tNalk+lzLM6vMB+tQFNG11fKr2LfXWsmvBv1SOoIIwoYapVdB
bC+AeM8KPwHVhpfpRhXrvo4mp1gdTImEJX3VGn1ADgN7oj577459owaSngc4T3fyWjp3cPxLmByM
3sa8oZBTHPSyv3BAQ+xbm13xQ8UJgwo4m0heCRZ9u6PSUU3e6sOoIuIvjeNQhUEPpkGFTIRvM4Yr
v+ZBZcSBWSIdGIfTrKOubSO7y0F0lesVd8cN7+WivL3BVGBwBYX4uIWkNthD+qlhSQ56EZyQuNO7
1e34SOfRXafRhVqh1gcv5HIWmTHuUjpInR+Ygfo8S9lvjHSiqNA7ZfQ1Cf4l4FnuWB8nONc44jM7
smez/Eiz/l0tUEvSrBfX1FQuAGVy5UwOIjOlcQea8dAVw1Epp2BRJwQgqzeKukcoV2Y5VUv8nBpA
NCUXYqB6qtnFG+ecDHCIlvTLP4mdCeu7DKECRgHHFSpvpdeCZqwChVe/dAyCfI1mPTB0RHujpIcZ
r25C/I+cdHYPmJ2Z4fQex817TthGV95o7gik7CmxzJUlEsKSQyn0TgIYiAIsWmW3n3TX4KNibZOx
rtkGLysrG6Niuf0OnaZM6ksaRSfN3BMX5YCePmgLxpZoAA8p3iyluPLbBXlUSDjnRi4WHSUmFehc
utST3ZKezaQ85113zvUO1S/cP7tMlLNSHYVOu4P0E9wuS+9x298AnFB+TZe1e3Zt7a0QOkDTwHWT
/Ama6fCGN3RhrmIhtgEMQZD3RNyOFqKtQN6W8a60KNgNsWG5CzTeadbIG8Pak8fVa1n5CcsGVnYW
czqLr1IF4WVFl0pOLlG2T7K9bEiHJb0aKwfToAYWJSwYTOWx1q1vslYyL8wEfeim/TocKSyDFZF2
bKC+T2NfmmtPT1c3KfwMpLKeu3ER0nKi7DJaX74Xr3mhPSp4Lvc51HWjPxsTejJURf3KbICc1QUj
h14pjjykrpE5orGDoOW3A4Yfi2LlT2nCkq7aY1E3AF6K/yXvlnFZ/pdoUdJNDfuYRJNtqDgw8Wv+
f9HiLLfqMoQynmO+pHzWDzQ1jsmX1NqKTghJT6Zob+wTY7plUUviBuzNibRCQJ1Jj+GI7nyOfJVL
iMHWYs5XXYI845sdgePzobLeJLjhGE72tKdGCGdM++ElRKeFYb8TSxQLCQPeHmimJSDikX9EWAmf
SvSR4FFG0BZfm3pfJ3TLCA4F43eY/43rexdPl6F7sA0OUr25Z7jNcar36UkQnJzZSROd6/jR/VtR
a+emb2qbnHzmq08Cle52ylUMgS+VZgs+2swiqi2ZnzKZQyeTPRMBQzJNWXgrloMmGa604kQjGYZN
IdKpMHnVFrFXw0dBPIYCKB75/m4EhK+IzaWWT8iDhh0sbIKOv/lblTkeZfJuVoh3vDI1XQ1GCOih
9Jq5BYZrKGUpVZbCQabA/QUzz/fe89M3m28SgluGvaQ3NjXTT1we43iOhBMOEE3gcVF+6P9KYwZy
B/4KhUAp/UV/E7vFqpzjHI8ZXe5mAPMWYnhLgdBywJ22yrzf7HCIo5geIDCOpmJX7Hn4F3RDSMG6
uIpZeTX7unK5ZOiMVj3EfQZ0XQWgm3ImwpFmglkO90ggtwrLJhh5m5/9ejW36EvafdQIg85cBoaJ
HOauTEW44l6K2QOh0OuN5C61DNodvfw7ziAmyCLlUiIVXeJjRI0v/ssGnOq2orX4MwfP4iNlA6iG
o9ebUDZmBv812tQEEP2fMPFH+r8lUCFhCvnvgcWsRmgAZolcI/fhPHcLRrJzHdnstAktIzC2RXk+
oyROU3uC/IGJ9dCqCBhIVVhn1FQS7YNyxBXi0wyZ54rfT0XTyy3mT/BHaxN88ytfJZg9x5THe1XD
m8XfKtSq0ok9kS9CAYweCtHz4sh6DScoK99dwVHYQdIDoZW0+JxeefMJK8zXCPUEXEkcJCcANB8r
9GXiuuPjCLEURDseTTjFbkuz862RDCbp7a1Wysv2VEiMtwfZ3AnCHbgiomfdQJX1HOE4d0NzUqTX
nD8muIht+hRK876qMA/VCzLjRVgeslrfga1m6ilJpmNG1E+GPm4V/6at3tmZqJ9GwnQIwQjFe8aJ
IMQfRlyd5ultxWaq8eJU1oW0Cxmx4AIeDmEPPTFAFtbG4Y2IggSwtk7svWK6UEmBMkDEJJZOi+ye
n4KiH6VVOo2fWfbWyVDSC57oSwmgeOPrprvyk9EpqgV0DzepYU6OJHRpeFoX6SbggxqZfMXv4lza
Fr+mZV8s+DM/8sZX80Nefmw4yH64N4udj7Q3F7MnLE7cpyBzxRkxsnVkmJ/1//LylCa3iW1lovgL
A/b+xqirWR5dIp5rrb1vknPArsy9q74JosZgHP1YNeY55UGcot/g0GOM1pDuT5H4bcWs48mvJMad
ZuuhAleO1VfntdazhIoWhbbxRUHhtqS8WMktIZZsHA8aiEqUYXuwuiiVZn9qTMZgjiSFwbRir5gD
FrVm3tEdL3Y8vVcaTWh1qGfCE9ZH0WAsJN00Za3RX/uucfPIC5GS82oonT+EhV9Z+LWGkdH4c1Ve
ym0y3/ktX7aiaV7m97RW3gbzXSxIJwSgE1NAgtbYqdgyxOwzk1sc7Zup5zaowgUD+8p7lev8TpSR
MjY8tD+g31Ipc0eg6FgTHaOdnYmMM4KKXDRymfWmrl8kBm6QHBOlhyjjU95xHK1l55UFP5/5ski8
s8tZGN6ljB9eRLTMFrhCnPRA8pbKafUNhUQtdUdZBQ//jF4GCffK07AUsLGfkeJHsH5GwZVECMrS
77X/UicIUu1RJx+kJ2cCH4BIxCRj/pEvpA7/NOk+lKRbbP01cJTgjuCfvqkUjN3ALCaOn9CMJ6Q0
t5g2c/uOFXk/51/QNxO+eGu+zTlo/zbQP7KUhgcNMw8yszfiaRbzNQ7gjni/qS9k5jaq+F5zxot0
p6weZ53N94mlMLugu6Z9R+13ycJV77qL1AXUOjCii3t+Mhp74e5AonugBz0MGlP3Z1Zjyuc6NiFt
ZM3PjBxrICO0BpnCWi5DWvCkTH2frDcL/a66bvxfwFHjb5VRlYHcQ3gzNQlH5rlVdQIKyK2mpCOQ
srWApqHPUJ4Zqz8R91TCvKdNHhOHRzFFByH8PSJbj0DFMq5A4vlh8ttHIDhiqVKSRzF8q+kaFFBV
I513LX/VA+Mk3ZmGHioPcKUDfzPLGYxpjwUWwLfoM2/zQGUfHzFC+7sQvm4MpDcj+MwLRyKVUEcx
bS0vCJYxeiyB2G1mPnt24B2qlPFUKn/SZrjwHF0rDppCsQAqLTcYOZILixnXxUdkzH6oKH5V/UXn
NozHaSbrldxEkqFXlSWngJ4qQSFXBHBVghbJJSGzHZKwiCyPyhT9epogP4FgMkpcHbhkrO+5PQsk
LUMv9SSoMxrrBji2DrwJuTQ3bcRMAFJk1Cdx0/BMqvyUCv2FYgOs3r2RtU+0VLC1ZqZqImJvg80n
8pQQOGFem6SjJsyq0kdMhWAWd3DOb2NrV2nrimKPDpmoNv4wYtzuqX0iapsWIYB5F4gEPiTgPTUJ
QUw7krtN/qKZkvYr+zVBi86ivq8x80OaNBJWSPijfYvpzit9ZyGSLdbwFGqU5SSbCzmkF9m4qMTw
SfltAPNEPkFTX6zI4ie0K/8UouRF27HZe3nC5VgdKGYPS6Y745/Ikm2w8rb+V1ecPGO71XWBEKLg
NH/lieUkO9W4KQz7EBZhYoU/VdzUDLdpOd2hL94ZcA7TZNfJVxYtZIDai0ApIDwqQbDVYvTgPtEa
s8Uu3AzJZTrchPm5DtFx6qpjae5ats4qDCIqENNyu7/5m8DAYumes6xepuTPCnATwqkcLcdQmFnN
TEch6clqqo4mR68iM6aAWWpcdBpmrQOx0JiI6mnL36Gy6zF6/YyQucmzOMNFfXT64pzaGgK/AhQk
Lipawjk7S2pynsbsbJXCCZkKNgSMf6R3whWwQGAhqAWdWu5hGBGuYF4mJH3MhBa64y3nGJIcQ795
X1afofCEf8osIfV0qyZAZ/GS8lspznkZXVe5vCJ3GORj+TYU2K2K77mR3vjVZO5iyBcmib0WncBV
VpkMQv9iGPKxaTLQRvq1n8prJ3joRhC8HjSqWbMvGGLtoop7nxIvwvyW1cw0P6ZlQMWhBSEikmZ8
rww4ZPCZyZAkZmphGGZiYjk3FbmfINWXb6Pvds1wHrWAisJ8NxbwAzjcAGwzgABPMLB8JZNurrkG
uayNc2ad6oGw6WYzH7CXY0ujhE4WXQFIdLRwyVFXyWj+AC8v9duzN0mKk1kIX0VnSqCkCx9D9xyQ
VsWMHuo/hfauNV95AvuRCJw/+oxAShF2v8R4RE+NYEWm1sWGiUwOJifCxSpGKN/sptzwqgdXkTww
iBfI8/Ohrex4pqEICm8bVSHzeeVXPrco43u4otOL3RJjUue37/qk7AhH4oCyYGm8WXKzr+qjSUCm
2hHg+Fmur0YtTgrozZ5DreQZZNyUsXOIz8X8gW3nIJFJJILnTNR3FeY3AH+eQm8x97Eou0CzXIH/
JsXALVl0xezLasuHEE6Qx8VUkKFIZ7Oy6FFFTotfq0yQDZYq7SAtpEah0EJPtEU7rbTTOKa0fdeT
AIMEr6+rk0U2QsjqaUwehrKXA6aKJXsLkeNVBaC8wT04WRwj/SVgJZkdiauuFjNalDiYYiYaWKvW
FBVwColHPOdTc15l9VzUmyrsieb4FCfSGdbsRRu1C25U+CsGnlNdP2715NZDRheYPh8Mhz76un2m
wvisF+FaFW8Er33IKosw9rGYkU5mIKFGkgrjWOJhXAj3oUTvieeKCEqA/ExOyfhTaEcDF7GCY6cm
GMdEM41mpkH0F+MEaHEClFg5MrKAGwb0ZHgw/Au7v5COXK26z7VlN13km8DoKO8bjHdrdiVP6SZr
OYfGR/K7S6W7NqUPw2gfqdU+VDnoT3XnT/iBf2Bo4qfr32LLb1F3sTICvxDyyiBwMY5CeY3kQEN1
0RAgsNN2ZTefi8K4UItlqnBsJek0j1uShn7e9HBAMSz5VAzs7JrCp95iMFj76ODCKaGWzPwSpwjZ
FXyCTrK7/rIatpLg6RQrO0Wq9inXF/WXOdcBiUJHkz5iZh6bH603wdJ8yeROLXQvmfQrTWw649FN
ahfSE6vyEXj5LqQ26gn1UiimRI3aCo7iZrksIq9Wkb+eFk06zBbcgf6afvTGqaw/hD+4+8xmPMTn
SDJOVcPvOLLTXxLMgTr7QURFZAQhlnYCU1vlWC0jSnLsaRnnl1hmboT5q/tQBOk9A62hYm9MpUc5
+lO4R892M/6M5nrn3rwWMu04icxhi1PAlkX5HCrz1aKZiKgDV9SQKslea/1rDSu0NGiXe5JYBK8e
3yYIoFGmvut18lAfuE20VTwkAGbScThGbR+w9Pfrn4GGOUdsIM/AH40Pk4w1HQIJNKCqteU7AvCI
hsbgZyslbMdE6ZQo1Xk2P+D4CZVNVzjSvmLKmn1DEWAujV5bMcB2DOSZcQSW9VyQ2EOHvhQk1+Vf
k27P206TZkzYlgAo0ygQZfagwqQ6IhLuYmIXKgVmgVx6eUbJ+lLQ1ArICrtHFAmXWlKuub+WMhsy
y2+e9LEwX7P0XcZxQvmo4dHC7xipot/wCQmTu7J9jqX2HGO7N79xvSjRep8N2vCPcCZ1KYWcfI6x
xXS39Ff2pkI+yGrIB6x5+KYOKu5QTb0oQJQy/Vdnipfwwr4sHm7qrF+R7GrMvXJNYIFwVkPp3oCJ
NtjpaAl6/m2kMv7CkRrjdWrj2ZOuJHNEDEl36XRUUUrFfow+YXUK6q2KPXDZzu45SrUgZVebD4Nn
XHs7RA8nnUIxvkisANnOsNIVd+dpjfyQd2MZU583wi/TxO81eK8D/ZrhkR1HYTr34dFoZupEO9T4
fMS9hXlUu8kVVpxgmegkCQtJpuNqGVLDIvxCFTavTvxzZZd6XivpgpXw1pXZfRZ/irtlWXjyQTYB
Cx2a0UtZLoMECFUv5aNodI93jXdAH54KErRowL627DGaluuJQVscvS+G4OUV29BwekzCes9APYsL
C0yjCjrEaGLMLgPShh1af2utdpKFiGxMGTGTG7CGdsXsqd/5QkFt1jFq3vfNd0ecuyXJZ6Errj1m
IU3ZqVPuVnxICi9flLq+sj464mB7otdWfBgrflEJDnLJh8ydFQJXwuBcUY1XUjAODZNVh0pk/R4w
bsS65c58ZnwtDI1F9ZbbXO0rUXSxCMMFDHqn1MbDljU4narimHyvKjtKolIZsTc0GsOfsH+G66OB
b9CNTpSmdGiRB5HOhUJOXZK1b3X7y2KZzMWilh9r9VE0rtHkLjgsoE8IWjWEvTOWDXyvmm1VTNVp
XGPpqY1HckCmHDT3LuKFypguqvoR+4BovmUGGhXGSywqJSb8WCRk/L5xSvgjbcOz7zFkttqOLkVQ
BCcbe7dncjhiE1N4IaKRCEp06wijKGFxS/pyIK9eGLefI1cvr/bQYl/HjUAcB8vaUAzMD0smXhFz
SUvUr50htpYXeghbnZAWLrh3mW/L0uCQunTqBvWEEg7lxOc/cMt5dE2zEE++wgFGoAy+ec045Wd6
N2HeUQyQe3kS1PHUqQb0aMMWFfnYjgeVKDFIkRKHI6bAwZZz7urIjaEWq5M7SCBbcbYJONsURXbq
GuUFA9QiBkyHEFDAGpd9qqAaRA7tLjpNdeJsh27LIlKfmC3oBxkhFqM0lYmpwHBnQG3FFYSXMXa1
uCQseUXZwkCkD3KFoeri9KgY4i2DMrkSEbOr6kvJP1LdJoWok0qUOOSE9yhxJBJQKB6atbjG7zZ5
8AJikiQii7g8m213Lqp/Ma1VJoyeGL6Jw8PS/QpNI1ZSoyi8zZpAqa2hmencRVXcVMAdbtQ7or73
zLX0ezy/xCE7FAbrtW/Tyi9y14AO3C9A50lFNVHupisr2UdG3bAaz7nchwhQLVOlnN0tj7C7FcaX
Pg6OqOb3ptev0m0mokgmLD0eqMpemRY8GWCDq9Bs+HpcngnE1ZHNEK77Idhc941DRAIhCS3GtcOE
OXkFYdUPqVM2s1MIkdscTH7EbST6g0kUyTjaQ/SVZ4p7lL40tnypiFMO3XhPUgsxyvtsGv1BUr18
ir2SI2EOMX2wZ+8jW4fudIFYTICBjCEBqCuKDclDThEM84LZmhkK3w8iPPalBqacKcdD0YAytDNp
L08MLst9qmIiZmYzIcJNY6QIL3Lgj4qs/Gd6ZJy42tI9K/9N7ybZE4a2vmn8cP2ySGocG19pW8Yi
jmDNBwPDidgnzozcELtyXJpn41qe2G3p1hI0SI3Iee/j3M5ThdyGD8QTbLwlH+TImubHcEyP8hYa
FP0lAdb4QiqqvujVmLgDVP/esrSzG2pRnh0dKe2+iL90kjjAKvQM5AhgaMa/SUlHNiYXOzHf197u
Y6DdOtcMIk/sQJWV+qXxfI4WVzv0E2pyiTFvxJB9GjYlqr0gNk8OM1jWccyuE5r28rKYjsIwbgJo
l2R+J9ACimywBJ06nTDIfVue+lbctwt5uluUGRs9kI9owVAdETYVtSNhboOtoyNudU/knZma0Fbx
psLnn1CWDihLCbnzlFx21k3i3mNPfLNMGh79yF+ZqIAF+ZRzI47kAaf/gVRpDRro1hfJyOhK9VT3
JgUTbBXBOMbYSYXzoP5WhxVdB9ZbK72iWm0bwjWA94f1RayKC2TJC8IvlXxjWPRBzCZN4jns4Z9x
7O91HLZVzDjgUkriVcfzeFcvGgUQZZfXhDo3DrfJ72G35cEVMPtEIhdnKJiADdhe0PEfQsKJ9hUH
eW7kB7M5xv9H0nntyG21S/SJCDCH225mdpysuSFGlsScM5/+LP4H8MCGLUsz3ey9v1C1ajJP6wAi
pLH3+EX5Jbx1+A8GhXVE3kQA/QVLeSLkudvRGKMEnXK/Iz41nj3xWX8Vk+bE79TcZnWDJKhzI7rS
fUgL25bui/VJ8JSMODMScSCs1b1gGZp8mFQf47QipZpu49hwS88hYF0pUNmqZHytrWFTpyB6IRes
3GxMoeesfW3QheZJg0djJ44I2vdRxGHN168phsXEzbBuJshuE9Rs8bd2/zJeoR+RHneKr1tI1NEJ
lsIll3rku46pHqseqGPGA2vZw2IUkS8lH6LupeXfMSS6/7ExgVGzV7BuqnRwmUxjykIxtDB641Qx
m8yOJafEhgJyycWGciuT5iZnd4MTH2mubxlpZA0qDLIlVIwsxB5bn9UjsoRHo0SyZ/2ZlTRaxjFs
osTGqGBJD3WI76KU3+VKOpvgxisJo0d/befy0k+Ms9nz9u4HQPO7wtRWHSKF2HvlXJ55RCy7+VRN
LdSLL6lxE9cmS/Ajqc13aVrf0hxx+XjvoobBfGWOnALnjAson2tbWXlSuN8lC3noAaIfWaRvrgpp
RocvrRuph5bAK16xzrqHHmCQfkPLywjySPUwuW+fUyo/hER8FGX3YD0KxKu/M09PkCPpjXHVU+Gi
3lgYGifhYv1Jct1JSESJY+/492ms2eZICcjwXvF0GYDRHuijQfgYN8paRmalXIp/DITAwC/nj1Vi
kgLBeUVwgljGn1rJF3DrjmsXLEcFjqlxd637RnHCaY4e8SHRPIvIeO551Vzafrug0M9jOAvxFWnh
rSLlVJCBEP4cLgUhEvD0CyT39qbbinXUvpVv8gK7BIXIYEDI3FYKAhD1Qb9xy4xZyDvzLx95Ss35
lZT6W5IaPpAv1+QZBqrQSTB2CFeo9u2tmjJ28bR5JwXLh9pUX6P1XlvvOiRqeeQnia9NgfcC8wL7
Hwmgahy/JL7Yrk8exXVmNCb6KFUt5pfCVeLUYSJam0j+mEHsyhnppEsoo7RBatEMhAOWRw+SJsJD
xR9dSVfVPCPn0JbVkzD0Hfg8rWtPOq3wTjW/2omocyOBP+KuA60xxqYDS2ZM0/sQZ3SOvEUY5XIB
6SU/VpWdyy0io2S3K/G7aMRL1v01RD5DFB5ZwoaL1az28pUSeSBIO/r+/KJuaLaYEzTDeNra4brF
8rXtzWsvCNcZ1VUjsuE7SVho5C3B0pyDRqiRFp8Y4DJzL5jfxuUC0mfzJDbpOT+Czgq3uOCXjcT9
viBalYY9IJ0IxXlyjopccmZSyxnyuAuSJdgXFfdiedyL2u7WKE3xUTICdjjucy157Ub11VzKt6wi
oFkFAyvbtPUoUyCeOKstTV6sb9E0DBFxtRFE/Ki5Mc9TfrWm4W0C11g6nSin9MJLYQQUh7OQzWy8
N94g0mryJSFhTufMo0HaCPzCTTQ04YxwsmRonMuXCZ6vNnkJNY4sNBFiUfRdFx2kl4R+Jo72LaUa
5RVYonbqXKEgmRKUkd4bt1It7t3UYb0a7uYB07mWwo8Ymzyay0cpa36cHGCA76obmTfmPgNnNLlt
BOo9VLGWkMVqvChTcq1TlbHaGN51XCqDH29TYKWxR29gDGPkyk0SbG0S9sjfLFaCZqdfqjDu/lpE
o5OJ3N2ExTyTErer/5rka0Mxk8+DZ+GxZQvN6NIkYUx0KwM8DPn1zMZn1IuIuBaFyEiGqJPka2xL
RIXxtTj5PSJBRohGCTZHPMxhoqe5as29oPh7Rwmg4IDKISut9iT6WRsjqFl5luOLLnMnyhpOfaij
ixaqSUyhlAUyBvYgA2k/xEx18KH+YLbxwHwOTsz2A2SwJzEgbBoyYyS84AI8fOmBVe9sceginkj6
hK1ii1LCeCqd+oJURZVg/ZN52Te/8iWldtmDYW5+Wcv21bNTjo3xg530Lr9qbj7OT72W71k077gp
FlvEFILFMxYfmYTFHyXxkI7PQS/ID67Qgo3POcufRMo/tDV/KBrT7RlIwL89RRzMwzDh+11Q+BNG
ygMIeH4jHrQyvlaYxUZMf96fSD7jT8IRQzcmQV9aaP9n2n8r1zyzBorYO1XKs6b8nZEkLKilTOtN
PJt5G3HtymrChieLJlEIE16wn3k2nh3P0f4/p/8iApWzzIuk/905nIoL+exPkbj7zEKmz+i3LJ8K
UwdIPxQo/5DpPswYe2TbnPomgeOrXJYbgSfB2otMef4db7GuNnxzqLStMzZfx9xa5hCW0+I+3RRv
QeadjBT9YLM2BKjMWm+HFZs8hNu6abe85BYeQ6oIzMyEoeFI0CRP2xLevuGuvQ2sLDsgm90mRBsR
Oiq4pJWxdKPxHmBILNGqw4hKFYJh1JfrV4ULhBbCK+xs/0iRqiVI1Qp8bfi0z4ROdiDMq/lcJJHJ
jHJYMsjCbmmWLyE5SlVDPuJwQlTdcuTFKKq71DlZRB5i61L5grnLjhwfPn4BkQeOXxIoMduzGreI
flJdQ0lZWPdPg8/Wv2YygwT4AAFN6e8+rcN6GILEPEQ3Eiv6hQQlQj4JzJST3I7JTM5PMAUjw1AP
WelFMLYriTpC484EvRfxc37v/hSsn1p8Qoti2Yisbfm0L4PTEMGFSs6kGyJZ0gisDw5EtTvP5LJa
JJ+V8YF9hO/QovqQE5zD3OJI0SUlwqHUgJ5E2Frl7vyuzJOjfqbteSFiRY8RX9raX2ssI+mdDGrE
satX7pudIYrUfe1vp5PY+U3GR1eCft6t6+iRMIlbzxKdZIM9Cg9CzXNg5uT5MHDcROKVVJdsi3p9
GWTjZUMf0eTFK1nOWWmFMbFx43DRDdaccNCh0kSCll1kSbxKKRB5LG6jK+pg2UEsafVv2ag8HXk0
yRY866UnvhnMsRRSrn4splbDQxydjUIXy2nCwcNjqmYiQ6f4PJvR2MZO2azs+ito0Yy5kFfCK9rL
GzREjL/NhRQhVVm4eBFaQ85AdGiyTwZR6HSGdFYcRG2y2V/6l+7IIQ/4lT8KCvhlBzA2oSNIUR1F
Rl/YppW7ySI6UGsZVVnL4hpN7XZ8TrYWzaVeO9bWn3MATDM4Ivi2hJGm5AerAtTXwWCU1PnSfAjV
S9isXNyBkluBtoWS6ajKFoi7GrRX1M+rsFz4o5GzMUgj5nxx1aJy9W6yG8VOi5kN+2VcVT+uJr+Z
OG1Ojf7RqpTZiRVp7+yXGrwfNA1+oiu2qmrQJ1fQebW9GIVdWHRMA8TkhHbHbdFAndLB8hcAvPH+
R9w4kxoHbm+4ZV2ktnqE9fiixfOF9VRbXSkmIHOAuVHbqxDX1xG5c83khoFrLiAAa7MLyratdfpk
83KUHgw3vckC60vDnUBmKfTEWVDX5/jEiY8n64635Mkrp29objZ8yelnOqnXLh7vTGVmQbxq+vzC
t5ct8vuqWR8bQCQROynj/Xutg5wrXglSk4rhbiT9A0X5P9JTvHlYvQpBtJgHvTU7yz9Sb+u/bMWw
BrJWQkE9M9zpMcWlTCusn0nFhtxhSCF7+CowOairItrO9og8ofpomoex9cyquUNzIrXFI5TlhtiH
kXYmMbWRUakDDtcr7Sn0spOxmWKceJaE7JkW73RhVJN1SiLoLetAx8q0twBBjk3+8AGITAK2IdX1
LV9hx25jUCXPlBbq2hVBo1tAQJTgu30bfqgCVW24VV18ZU14FTvxAh1nhz5ElhpGkLq8zBXIzdSR
zxpxC5jSGkED0hLB0uhTR587ngo81XxVZYnojVPVMjzTQmDBelBiCo52flhtuusABSLjI4nizyJH
utwpuy0OewM/ilizD1qmENv+tSiGoPtRDVvmJ9abv4kueEVleRKVGsVr8zMUlcdK2S7h91GtjCFB
XPbhtmPusuW/pg9MmHLCMpOafoMO9J/KXpnNFHPIguPEwCIwlzVpdskVmMOFP5OyOi7aZx+wJE0u
SXcjJOie+MULIvH8QWq8loHZS77UqvTV8lTd1GG6i9i+/jM1PZANZPGaM5TA6M2r0krXLQV3QGAS
iYjuOhTsFqgWsdpIrM2s9MZ+oozrF+Azpoid52cMxJgOSKiDq4U0I+s8QQUf2sNXn111pVeO6l8k
CF5BkV27MM34yGneiksUn7NAYLaUi1hQz9JFGN4yKq4giyjoTFOA0MTHxhbbf6S5El8gcG1TGZEn
da7xnaYHM6Ip/YaVsDQmZ0QNJIMqzexaPN8dhkNUx9FIovtXB6Cl+JbRlVZgqHf4LSNqjIVfk4LQ
St5bIAb1seO6zmVy3Zyi/BwQZ5Tl/hjH+tHV2/GC1u0tS7JbPSJfzex2ycJhP30vwmt3y2jpJQ3O
iuxTJXNB9T6/y6HPFgYkoiQbTIlrJL8zicw24lk7ziRLSp1CdEgdb3gPZipwE8VKhstT6t8s7k57
Jxl+RdLIR6GDn3AFrcsPTy1UDZTp5503DZBYsDVDMCQxDSwzMxk2ljuMrCpRdaB5zdWIE6rwLYou
kdHtniMdp8E+mVehQsrS/rdaKpzg3JeRKNWK7G8ociZIjH2DweSjwYQGc0ymC6pQsXQpICkA0x1n
FEv346+NbLidurkNAJORRnZLdkZl50ZoL/zKCt8E8SxdttEc6HN2pqKyWZZEWdVG81hE3ynOlpTO
FohfoIiwuTCu4vWkXI//CZnFOHRCSl6DEEuVzu0HhIk7NCcTE55yyH0JXVK+SNamNGidHXYS/gWh
uINbG8tXbTeeAB95PdoR1nQAP5+eIKvhpfERTxAZKHDGy8HWy1OzjpeCkp2HEFSUhjYLzT9+TWrP
2QwnPuU68hE0WastVKmf95qX1Jzbp8ocQqvvIbzpZfteacab2advhP+GaflOHQoE4jn3+6No8jtt
yVV2hHQ9mz/KV1vl55rXjU/q9qocDZSQ3Wkdbpo43YjEuhotfAy+r0UKpt1p3ybMz8gEl1YOW4Mn
ZxJfK50ibRkf+2B/S/wp9R9IMQ/DraB5I/OSXKNEQFbnrwNJF1qrPMzSh0WE9JyBpdNz148JnU73
LOEq/e9SSGNkMN1NlZRbC5ZH+Yq/WZnO/A+w8AxsJKKttIKtHbLnin09KyGCUGftrqjZs5nLl8rK
XqEgvXbAQe1NBCGzLW946974ZiaCD43oumPm2zDy9f21RxAR061ZJ+QkawDELQCv0vM9Tsqvaisc
c6cm095ib6gOEBKddheI561mh5/3T5abT1KNYJzlNsnTd3EQbiqf01YwLxqjJZLO58vW1a4ARKNb
GM+DUBlzNjcsAWsLp3F5Hjouh+RzGwtoeyPMpht4gqSD8q/pyGr+CWb13qjGmwCZDMEoPTQZyJ7A
o3SdBlcQHzFXwOQNyq/uZ2UBOMUXY5Qd0paIHTrxH42Jzb2bl9IbKnRgPfhWRT/xO+R1XeOBSrAI
ORY4KBbih0Al7YV2HjkoNg6KkpAzi/Ilrc8moA5JQ8fTv5IOWlgOaCBCY0hcHRxwRGChWJnlm72b
bK6pbiqnFMK4SQCyswps7ko/3EHvjWsdpQ8ULXdgUWRPPOQz3MyxFF9mmNIK2FzrrkjG3ZCNu6i8
qcaXnhqXhFzUku98k1O0l+Vztoy73ok3IylPeUd1JxPqJ3gLwTD9gCI7TOc1rNI9xFsMbsXCh7ne
qyF92GlTP1I+MELxnZYzErLxoezCnQGdUb+k7fzs2/1h1aKvQ+IgGo+XHP+SS+iyW3OgmuvPZCEe
4UztuUCqauWspYlI3O9YKKEEf8EiRmG0htzlYSORguDlxKCxBKwBdVd7ILMSWScx3PASfwmvCWOM
bejuRr7gkKg4qQZLupepeDfXDvywcaPluxi83evMVWL6msQQkbSHg5Q24fVRMasIWdRbnIIdVsOe
WkIPudn4bIGrqA/gAgmmVO9gZh2G2niZGa2EFqEqyP3OWk8a1SF2NqMNiARYlQsP2AVgHWfuzF3F
aK/5yaAma30RdVwBiqaEFuDnAf4NE1WLu4BhWSChGSSxan7JfKzM4qXq5GgffcgQyL7ROKF8x9dP
HYNN1TjrZ5rBTXMXGqnf49suyq+xad1l+gTyENubMJ9cDX8wg7ekdDVVdXTUcJ1aOJa7V7ARqjuD
3AqbBiFOMxvjE8sz0p7N5iBzAc7r3WnA793KZ73/0brcN3nseyxZihrIdYtjifiUuozWHkHgCY87
zAJPO/Wsms7o11nUsoswMGh8oU8uu+9t3R11xhaGidqo3zEs4/1KnX0b7JaMTib3IEGcAXdmlplu
zuhWRhzU/kfArl9zAKObgVy1V+K7jD9pAD6Jg7RBbordMogrENsC2cq/CzykMLaIAWcFwdsZU8XR
I3qKcK1343gc1dy4rMiZmlWLlJ6BXNaFPb2V0LGZqhCITxZ6JVjAaSAzs8oIHzZ7gdHgckFw0snX
Ne9u1RDfhvfFiPFElFHTN5FmtVHOvlF2LFAGxszXd6JErUi6eooAWyCri/l42RVe+TrQiCW8YZdS
OunlgxdwLNUrs4aJXdbGziiPTBPEPgjmjbyl39onjOhnKmcve3VtZe11Vqo3thJUUMjDPvnJXnp8
wh2jbozb63jTMdzRysv9TSWMMOpSpAfFeF1Q9AtYvtgyQHLKeoCPw+w1zOmYF/NcBEYZ3zFagb/3
UCkX7+s+ByKpI039Mw2LXfSDr93MP5mwchL+jlFDNJnuS+uLRjcpK2yBsTZOTt4D7ihT1yMFCtNs
FsPMIueshOYCRfCULZ8kvjn7ojknCZ01FrzpbJzVHixim15GxhnddYUqqM4+QWkQFu+muT0QRXSF
4I9Mb5K9C4Zx4SHwVMlO+Rzi0nNijCJrc0t/zFd1uzEpy+lwzPfeusUSOIPF5k8apyTgCTvg/rd4
bZ2DSyCMR6FwwtVYWdOFAkqD6fPYvhasTaNjXStAgzmtT8ts1QJQQGAzb2R5S9GcabBg9E+AOvVP
XEzYdtDTA/SIcd/8ZzISz0Ufxjha+HewmFoeVGi3oRCMOj5oGgWFL5M2gBUU3VSKLtpK4RBIja3p
bYhrkKzLlM27pEv3SmQvIcE+ald2GbIrISTEjAUqQXgSbGQnHGmg5CCPeLF8EQ4kMa58yc5TSHTC
YxhD+T/K4I8Kr0sM46DTCdNR6eGewmiGPVd6V7wvS0cMA237cUtCS56Ewuvi01lpKdK3ys8Eg+Kk
Q9bhK/0fiwYCgHegfVj4jCr5zsbyluek/2YAlpL8vMPkOq3dENSyxLQHirNFX5+cUKuiWeLKlp2W
4Ib3VGHsIX3K4gpo8FRKIWO5Hi5d3gvsBP/iAlZazhWZ4Mov4rOhkELDNgPyFZ7mnL9I1vhSxjfB
LIkGshc7HqdwGfqwwe8E0iB/0ff8hd51IU1C7q5lkl2zbaPZYUtCyhqo6qhPyIb/k+JSnoc/ctJH
jdiEOQVHNr+uHWBOPVi26jps601b4IsU17jKnmP3U6+/sqWy8fz7JOr6vS766nCef3S2P7HQelYo
ynYmqbB/yP01uKNwv00KQ7GYyQmMRSYlpqu6ND3y+KFZAp86XFI0ohay83PN/mkGoaVHVSUEWOgH
WFIIA9m6pM5BEDH44ofOwEfUjCEaq3oXkARTuWi1r2sy8CJuL2xkuEXH8sZKprIzWWF1WD9kVCL5
dFXLjZoVxE1Y4AJjTuJDvuFjjQuMuUywQNje9++pon2iv6KBlfQkpCM31R6Vfxz9QB2zWEYlD6gz
KnuERLxNl0lG9CLdclp9y0xvBZtIiwtvFV77BFjc0AKRVH3ESb5GDAa+cEc7o+zr1/KFcSaPsNKf
PrUh/WoqQPZoFXDBxNS12rM9gUbd9CvsGNzeWtEGvCj6SRO1+9qWj7luHwJpNKrCazyAaZnCX/io
FnQtFUgcQuQt1QpqXQ/U7TPOpTcjvh25iCzIgxYVWjuo/hSoiJpyW+kei87aJzs5Ag5dfHwV0q4D
qOYLAH90eJr7P3ZnG4nVRJQH+szfGSVw84/UsGyKcDFK1zGOz0mJmEBTr5ncXxAuxiU6amKQ6qvM
C0t1Rtq5lU4vRBk906p9CsN/kgkGy7YERAqn7k2Xx6AbBR/tn98n4HLBJ+Ac0kCVpfb+IoEJojDA
zQeNdp3+YHSEbKPbOovyDjXkeU1Rj8+GO7Omrsjrw8BQyAtrMRLv4ZexAEDuoiBzEMifsCbaxg24
J5lC7E2ZUZuvE3swgmKWlYFcec4/2GlRLyZOLnmZ0vsLeOwdPHbLCTr0tiV6C/gyBlXw5s+WVp0r
ztOOPlWiT60MyFBlC3iIH2odsXjPwS9EKsIRAMoLRemQvM0Kcm2QFRU4l62JSVcUIrYp3GdGtBdy
NKW4h2VP/9oANePxR1IlyaGjtX8M6mBhTb8sDxOO/ET7GSxpcqt429vtRZu0J5wQ4EUWlsvNZjTu
3/aPlWHK8AniRPnX4xLegAgwT2R72+SXvKX9Dolt/JJda0g+FdwzKJdJwwPozTtXBCYvi0MU0sQq
ZMnteyyw9er1oF6sUB2QFyc5WwPrqqb/NIjXABhMkMSSP/1d9uGizOqlMPhQa7k9a9n18GyZNIyN
OxFM0Vq+pZPywvotdlTtjSgl626KaPQrYpa9rltuJe9Wiad03SYe5vIW4+8RKzTeKsIhRbmgvZet
JKQdTQ3iiieBdVnn18tgT83rkqCK7VXWbCycozUYc9bhyoIQii4enUjSnQWU2ltK932kdeQrelsg
Pj94uXv+AT999HXVxOojM6V7a70Xx3iab40vrJORxgc6pzL9sE7gNK0v9og5lcVUYfamJmceNAYG
4aT0BdssE2o/Xk1gA0cQFfILkMnHLLNCA77IG6xsPSI7trDmsG1wSkrQhpq/w8e1NFvGdaQZhcc/
7XylGCaYA3mbk0PTEnd02iXOqMZTVbw9TQUQNnbRTHTDf0wHxCJ9ZlP70EsD3bwTzxr7IErolUC4
4SUFwG0gHIF7SIbTyyH02BmSI2FKe5OBJW1/+Y8Va8BD8hSO8na/pxk2UjN+JBk0TARtQ9haOKf0
9sVgcriPX9tsPRmH1kwv+2D62LmcBM28iMaCSYW4xocCnw2LB5kJ567rITDGFOanbVZ9TkZfkmqP
LFrsgydCqyo+Ot1LXKLY6Df8R4nXx/Qvk+LFW+EXErCtcML0IGAjVDM08mv6GQPGSY2wZfXRUBqa
MQnTyGzqyStlbn/IFvGUeBVJoGscAeNZD7Yr0qVtuxrqct2m/rpGFobpEc9PX/jd0UfivBTBH2np
XTh71WGI7FE3KiZ25RXy4EkScIvVTDGAjePVc6Dwxuhyh78Ygz84c4s3s1WC2h6eScds+TzmuJhk
1KaF7BEu6ytt7wuS6lXfuW74tWGcEN0yCji5il69aab51pxntYrEFXF6MUbI+oi+oTZ4b6cCa5QW
zqxSejSauG/S6jUmIJ7wKj7St78pHEMcx5cOLbosQh7t4yO8asG4uDwsPN9SOBIUJ50ZvmkXDpL2
1294emlNgFjLAPG/4VzI8bkoif6Iv+MhvWotEoiteSiz/Ox1r18+My3aJfm00BMJrMoVIRj7MmCi
1NOtQNvp50hOO3xOG3m/iAQszbMQ+YIUGov1pUkgf5On2y5qpFRSBHzkDjW9Bm8kLh+DQiTW7wHd
rsbb0CmLl7LAWMfEMxdq/AbAoJW5H3+qhgCC1TOw7bYkOf0/GhywoIeewm+kNUi4EdKeDRDw9xQr
c3yzXtnzLF002h2nIn6gQBbzUCrZg7N6cKZ/0n8JIgYgLktyHVgOW0QIbUQItehIOL4VKFeLZEYd
J8LEjgi6UoRLBrz6UXN+qBXEdkQGZBmHJb1r/qsQhluBVhZPbLQRuJihXoJSGLWleSm04lZt471w
6mM7dVPG0Ull9czgpp+OrNDpsWTmo0uLZ5UUmOnzJ06JXSU9TGNs6JeIXfbbvBDvAKtdYilcv46y
Eo36QvKQHEhfsc7P5BibYhsyygB0hq3kzaA+yoOtiicoP6QZj8MZFHuclTA4iI9/JrX0yHVqoHK0
t/qvWEuOlrJcFruIHSa8I6O7igsP/Zj505T5bMv5b2AfCLxvH3ivH0RPIGg+Gc18JgDoyKJ4dhWT
f4OkbQtlgU6SVCr6VV67O5HR5aX6x9ETr9SqtMkFst9F+lUv/SW55YT4EDvXElMheYQPRCRUR2Yi
R0uHUwdFo4wgXShdg1KqawRUvk4Paqx4KV4mBaDVJkaCVEewq0LirGZ2DKN4cfHJDIcvNSxGOUp5
uRboMkfltjNfxcLTsMfMIK1gAyjB3cVKbWOyCkXaDBhi7gIabGEr8SLG85V80BfcPf8bHkFG/6fB
BZsXZnyO3og3lInXlfHYQW4XLQDcRNJer9hhq1t1I+I1Ym54Jrb1XMHrVNwhX8LEHyTjZu3Y1Rvj
kg38rH3CJ7Z1lo34mmwN20qJamrAIowXR5Ypg164kFifV+rblK9snYhKRmCzAgmN64BAYz+jSmVh
/L9klq3/1wzoBN3fY16QvxHjZzrw+IQ9YKlJgtGaA2zroABx7XczenQ1FPY80oSWimWLmjNyZ78j
5a1rky9rVoOd8aiGCI+ewmbuza28+DJW9Bb7YALJFKSqWVMjDLccx46dYvY0qwzCHZ3zAXT7O5zb
VXBV5lDbU2zJ9xL0qOWG0RcOk0U6dRRLCzyqwmCnY6DeMaKNmy9t8/Mm5QGoeICCF5Yjp2ECY0Pi
jsnHtyVxZ0cb1fN4yuzcTBqKFUW4cULRVzOrbahSKiD3QnfrYwwma3lV6vkiSYT7CIdGyBA/TUW3
xQwBPlfVNgoY92TfXKZAIcVG7350E07l2ZSgfFvZ0c8xzBEDKRqIozBeu3fFJ87RJzIjqDOCqpZf
qvhl0kUoC2pyLnCjNtwF5mnR1u6wSA6StnVCamUR/MFHVdpvFQqsXhijlWe0Ig/2mEOctUlmG3fs
D2TXgNQ76D2XU+GiEzJ4FQeqdgJOlmn0NaZjkr3hroyVS+XLjinE7lrA/jFeCajeRjnsq3dCTpcu
GCs5WEGBqkob5tMars1pZkohUyTx+Dc/Oi5FdqQybVj51kuKLSgfOYKl1UKdyJJvxfPIvDiiRLGM
t1FpXxm0PyYeAvNuuNOUev08u3jJ3Yq5X213ITuwwJRRRM93tGrAGVKiKiDxBZpoBG+YjAa/JQCj
dGsiVPVmpc4+CDNUCM9kUS6aIL71M+qWaXo7AjnYVJhzyaHZXhXxljTlU/5oD90IHIA8JbwA6oOi
kHLLpFrWSBlNUZOJl7xBi1vljs4QhuAhJyG8OF9Ld0IhKu+iSy668CvjfVZzZEGYkbV73G/hmrNl
2OP7/ik2s9+8Mz/b++GrQvGsL54uiWcX2RYi1x9hpbiVtItUm5ffQO8JSh4G0j7M3fltAYk2R1be
jG3H4tJp/bWS51v3PSTtS1OSp7jy+1qenADNMc0XmXWziqG/Y6KzMNFJuaR6fCAzymhOZ7xkBLD8
p7M2E+6aRUYdOX9mmbgTpNhi7wHy7u5aERkDc3JyWhI65Vd1zpykX5hnlG+ESbyChXSyen1OyrOb
SO9C2aSUIiNXxk0PxQAKauks339mCSIde9amnQNV2Px+MY5dnz8wMKR0z+kQr5LdjXCl5wu47FO0
Es2s2pG03pK8O23aeCG0jREHky2X1rLy7N4uRTjkRPHKaxtlGZITJK0DgToqWuFKj8TZirZPNOBp
HQx8QUXqN/Oeptj3jPSeFGDH/NyDpWUb5Cz1ffHSNfY2wgfEz1Atpa/g/Gl2PisdhO6YPAAhlAcz
qk6ARbXkDhfFSZf6pfhQUNa60MfqqATz69qrzoRT2rwUFmrLi40YS9nXa3/5mpI9nG0WjdTI2MjC
isO+k65YwV0ah4T1ndIxzgaQptGla9mJVTK+MQsWZiqvYaFUzjb+J38c2j5jH5DYHHCc3iWCAZ5O
hRuVpWp3pFTymXzNWbElUMkaDSZ69z9hOFWS+9Xba0aWUY+8nJAVdfKKQfcqgRwOvG4zrSuNjG90
2wWpIU2PFqA01XekNfm7Ri84UNzogxYNFDcmx23DlWDqQbmzG81I6EN/aKA/LCfmGRB9JQuhFiZl
trLMvlerxtHeuRi7ouG5UvAv0BbbakVEh3shu0uSRjDRdNPy5EZgwpWXZfhA0B+0c33bLdSbnREV
3YIjgKN1he23Y+OXL9KJ077ELl90EJc33JaEAVmcJZADM4MoHeOxqaIn+QgAdMyGo3gdiRmFyuIV
rXVNX3cNE9iMyWxV2ZuipYP+veNZMmLdbpKwrAUXD7uS9043Y4plnClGLdV+Tw6CgVMnU1io2eiY
/+SfxZmotSPf25nrFHgUaa4SWTwn7XsUh7AgWnBmekYCbMdvueoC8/GfNtacBi29Qk3FZGsEf5oV
oTRwXzQaAzcjGF8R+HL9tn337JrstbTbewvatB0KnBo0DhbQzO0PUqzzF8RNeJf6Z7ZOn60qwkfb
3t3dVsaSlRfLWjFx2vnLLQ4e44vs9IS19H+mNr+Thm4bM/P0QP1RtEMSzGCFyW+FmqM7fbeWSnuE
H4pmO9fTS9Xz6cNdNxVSMKDDgKlwjkfoKS1t+xlyX+kgZtISQlhYNMGdT9oYpSfidg0YVBnIwxSA
A2tBjcj6HB4bO0STJgYRobmtTOwWR7in/8fSeS05qqXd9omIwJtbCWEEyKepuiHKbbz3PP0/1Odc
ZPSO7trVmUpY6zNzjtkTYE1vd4HuUEuRxbhP7zDMCKRkKnlUPKyD9W0d+KPdqyIHBcMFmd1ZJ1wU
JApl23pj92NHibkaRNTxyfIDs9ED8dhLjhXnzkpNB1YiLUk0y1a3lzAf64tXnCZcAB0uACnrkD1i
6l84g21rJbw4Np2UXccOjlTH4ahgLWYa4Ta4HHUhY7aOuVL4xzjbif012e6oKG51rDiAnI6CLF76
ZYnmt+mNjht0Q0uSE8LdnhymBD1bjLljff9/1eTwVu18nlPBXpAOaXV7sDoKVYzx7GyzJtRROq3Y
xSCjQRlYWD8oYvI01+019xaBVawo2ZbX8S+RzPOZ83wjRHV4h6hi1slfDX9AmrOvSWKgL3sjcVzK
XxFGjmxWbOCJaDRPoBBOhTThXrNOFQ9nakbiGzpHLPo7SasGoAcnj3CbBq8MkIpNiJTEPOzKn7h/
xB8xhFrMeuzycGb/zSyLnXFud4x+CVZwjSlSwNKuwKfLd5pZg4Mzk2zthd3THjMRlTuoEmGmubAz
UXETgr9NkDWHDV4B/3TXVKYrfXew4tEG8kPKadIQjzG+820YDEL14RLtOuYnilMTZTDjc17/gLRz
33l3jMi9ddE88tQn3iXABEmLOQKxerwhUEehJyAwEYG0VmAp0apDJnMnGQQzgAYscwuZ0dqf1po/
GSDPW3Mliale1Ed6Y50vb5yFDJt3Dta3ELv8EmCQD2/xUKe5lHSuepQ6LpSC5gJ+Sp/bGyT6LsA4
xUT0oQIUgvIDwxu1Oo9QdbI8tLLZjrvIzsp/Rv1akDuAI7aH+lJikWQy7mCdzRTzNn9DC2EiI7tE
XwUtBIV5ZYaTTJHQmJFGHM+iOQPzG+tfzxtcvkvVAEBiwd1btil3bQvC6xMKC2a6bHvLblBHj+4C
U8gpDikqu4VEgNpfYXg1hPDCDiXbO0U67Ftqz1CU4MKN6O5UDuDIxbze3HkTd15Dg4NvtGHArqOX
q9KNqBoydC3xMPEMbzmdQQeGjQy5hazwbDjbx64VnJy3KeHFErI/NcZahN85xA5csWLFSAEfOL7S
wZN+ZPPmT2SKibYRzzdN6G87dh8SwoDRGaEVEkW4H9++KnY3c+bHBSFp3XREQS7kA4aEl5A+9X67
LVJ8r3+m1dt2nTyabn/E1XcmrigsU1qQKsquAlI5DO72ccd1bcqGZ+CPzTenMYkU8bFlCdKtKbob
hsn8A5Nnz0G73JXcntRrHnnTe/5Utq5AbvqcQP3H8Fhg8oT6hDDLOhW/F551qQKnimlPMSwo4GBe
pcnXSX7MSzHYWmTiMLbJoRj9Qm4irn7Qzb1nsUYRQGYwAfSzCzMFYunJIqQgkUmEEAi0R8oAkgi4
H1+56cWSxrCv+p86YDEEV2hhuRci54R8nDM0rboQZMRGpEmkVqi2UEcaTP3lObYtYzlqTP3FVIkM
ZY3iuOFsOpiyHqFgJSKRfUwRyAwLdEJsrF0JIgyK/AVlyjh69FbYfAlaApXVQz5OttZwEWInp8MB
50GCasPw4YxgJF/AHytXlCs3UVjuOGMwkgyK01lEjcg/0EABlyAuQ9lefUhn0ooYQMGMVtwXqPnD
vG/CZDgA5SUgZpQZc7DAslBO/Fw+F8bk7+FtJ7vdBtUw5eV+738GqHW6zeWppaEK8WVpdwyrmm/m
sWeMqTcQbkbykzJj/wdrjnttcois3toooW3IYi2QIEVr9pu71nD1oQRehQqsFNEHBFwbqNFymFkI
KKerFWasd4er/bfuezTTWJU5kLP5M5b4nlG/1qe/g2emDvM6EHIWNNFFyP1uWDzzKN0S8+2ZYk8l
S5Hx1sxab/BAVKoJVe90I/f2g3x1wqNi8pkq8IoZBiCJMxHGCpu5t12HvBjKQBQfMYsP5inv/3i/
zTV6O1XceKshOeNLK9FdinKLw8G49dlwG1MVuCxcpVSjH7RII7WXvUI7hKuCUIFabKA9o7Yb/2G9
O/RG7ZYNEoggQ6wqQhjoIQw0EmbL+K/JbicX/kDGOjPXZTdvwxKNnZ5B9A7duqsvcUdsC1kKKYdt
C9xoXMfrcyLCCS31SfkYc4b+3F0lpB50UWRh8a6cei7zZSmd9ojSqGUsZvWX/A7rDmx7FnkyZaG5
heubYYNBsP0gpwOak1BLgRCj1JSnIH6MYxF1ihGq+2+ZipAGNFCXClMe5m8JuaLq90vmk1m7TIXd
nLSXmZB7wAVWkQokR7y82BcLlEs6Ojcic4xrHIm4X1sMJ2olP8y78NzH7VhiXWjDtd8IPc8uu6JG
uDYjkzIqvUya7hdSJGJNQ/2BchiVX42EXsYYCGurSYixdfYQlN1ZFJLz7CMeoK3tDtffrYSZcFG9
5TIcVDRnC2Hfm0iiGiuQ6/p8t5xK8nNsCOzRctbfFQcoIvScYlL85B1iyIcjefdTkhTiTjmlOOXh
21RLxc8RTe+MDZFtngV5CIn1jrqXwnJe84ep0abK5YPMn7tjW8hZsdH380EYjbtU9nezgsSYnqg4
o+6SeP/T7naWCwHQpGG8STQ702XC8YJUhwm2mL/0iWiLYGng14ziibYnc2GUqX+n7AeWpCsO32u1
12im7GaVfOvGOP6sQ4UXsWFKeJNTeCFVhfACzO6uHBZkBIoPDT/7n5S5onIP9Y0iiTy0fXrpRQke
WDqNteUUWH6Vp/qT9rQ74WIGLzV542A+CkF+rUv1OdvW0xyta3IpdMRDRMKUIGEGMdBiPYD6xfMm
HlMwGFKh3gEVITeHmAqZs+Me0+AjIL2YjZPWLyhwUzdjpE0otZP9nnByDGGfNAH27Q41Ci2GnR/H
Og3X9SJPlg/y7FyqOjA2JbTnb/aIIWOLohqCHT9cuWiX7+VcIQ9ZkZmB5uo74Qqc9YZOTbZ2CoIm
4s2ofglPpWoYRLJ9khQ0UBpZnftanlh5EeTZW3dVSQjIxJzRHJpfhoaX8TN5DCb700Z8arh1LCZy
AltZ8gtZZ6ID1KaQIyP7zAfUNTLAwHi5qWZx72vQTpIe4Bv5ByJR/qnZI0cYiLujUMRuXpieQJyb
dO0pAN5Eo1Yz+WbRd31CHIgLOPt5zlS5OU7UIO+Y9OSyOvWoXXY5lI1jJWynz+UsWY03j0yJer8l
Xw1HOIzO41+DArah0u3A0ep4bbZ3rveEm55/K5aMk12G5CgQXoWWZ5DwL1O6SaiTJ0W9dVv7eI8D
KnbHw5JQw6AkHOUQEhRGa+DvCCv0GuY5SYw54Vfac70tZedN1B4C483m9GkH1Z44Qv0yqT8UAhc4
Zt2txi84bx5LUd8aULDjQTkkm3bFkCmL3GzjeWHCTSwwwktWu/Tmdctukl/OO6Ny0hQiopdLs+L1
+y8BOa6ANE5GonZ1f2RsiXU+WcPf4HCYV0h/8gwJqIZpLHPpb2gjiTZVDBcdtpCRPQibkt1xZRfL
p3b7D9rtx54I7GRx4ZsSaW2JHsgKNLKdyAtk1zv8GOq/UNFNCovMa6urPZzlHkCWxI4uHjx1THyx
WljxhRtCxxGhY0t1wFujqx9geA6Ut5NxJMP2JIrHmTZblJ335fkQ9ukpbw/saCFML3pwS8/ICpWY
GqKfdWR+ZM4Mmatl0Y/C4GKlxIEFdzEGe8BOGebROqMt5sJru9WdmHtoSMstihur/vFdfOri5pbw
u8ilAnxQeiaJq6Xes4vL7Vz7K1foonTSZ0nzaMRTnRHidIyLmsxdgNdTwISe8fdiyUG+qkHP6qoA
jGe2S4DfXU0uQEhZGaU27vXj0NShpa5B2qjnWTHRa6HFi/IBQz7Ez1H/qCnBu6U7KVBcUj8wpN0B
gHHQVsoA6GPYFJ0K2WFXIijHT1xliztzi4zEZQTZrz5tPeBl5jGaTuWcM8ZeLuOqXQiNwWNOXQQC
DE+2zCYp0xWemeECPhMDxUJ3v+NbWsokzOXFH9nP5B1y7hGp4OQwHyRPwpuZ4bW1RrUL6IG8JUmA
sKP2Aa/G2vtVrTCbpZ+gcTUKdiLtr7VEdtGPRMaUZMfFAQWRI5K4LbcceQZa6hoZPXaMLUHdUh0X
XGJafRC55wt5PpsZ435Gf2ajA7V69DDNjI5jpLeuuDYVYT2RHn56C8UnfSZbQyOTliWopvzVIcAJ
BC+UnKkJq60UmY3yTWId+yXGU0eTDFuUJ8Sx5ghUwFZmGg097rsO6JQyqUEtTdhoWFRZiKIxLJqu
BcVMf/D07wyzZf66m4DP2/CN+G8BDx59Agx7K5j2GdYJynOas+70OeN2Gyl4cEWCWGngbe30oRW8
LUFp3feDV3G0NirMhPbVvtnGOGnTUaMSckgYAR5BvBaoHI0xd/ruGGWHyZHTo1jY+flWJ6V13Vhs
dEiY27K/ldl+K5Evo9q1YbhOp5rcNg3l0o+hBLm4wfzcL2raIjJZg0GjQ5zEwGISR0cvdcgo0yj6
2VlbgFNj6x9Y5jzCccCjm8+OmPBlJ6kLMa7KbEJ4WxHWQCnjwLyzb9a/qWsZwCNU6U+WiXBmc00+
/PeygpfZVfja2ShicSlZrWTKGYfqqce1UMaGW+Nztdh8DFruqtC9GEi1CNWNb9a/r2GHSeWm7M+W
T6KdMKdsLim3cD6K62YOF1wmUS5voVJPgfpL6sBuAMR4o/vqCaVbQgfT2xOM9rrDpYF8EmcYXSuJ
RUk6INT4ymcCxOTqk0/mEx3nZ/1Kbwq48PcOyIndcvom9XWx2vOcp894t9jeS5gadpQDjLeRJqme
Wa4HxGBHpSJNAiNo0tI3Z0gzPizSAUTDRY8UGuZ81TT5ZkxdZA4huRkUf1uNjlj5j6zIKOnBJxHC
mpuJt+2MtIhnsxjf5r7I5TkL0+0bScek22BWYy4gWbY8w/olNaP/DtxNAOO/Bx7yfb3Sw2lgOq2E
eJ4dwWPlqZruVQd75LJRuWxmx5abTzNZUDXAeSqIaEO+DUKbBKKLbqo3waowx+33Vv1nFsCn8DbI
BEUjQr4r4NNjE2iQLzE+UoTe05rUmxbJbTFbra3haETkCuxTyMpA4RDsunpi8nEyehIXyCI3WOpp
ZBxpvQHFofSc11bYqT4yIdPv8iQ9lLl5cngU221nc8gdqRyMWblqandfa5XcWFwdhh3x06AIW52G
GDJOPs6OP9mFLUXe37KLjoVjDLNcDOO7M6KVNNGm1qtmq0JzH9dA6/rPDdxmDFN06I2PTS0+TLV8
dW3+HF94c3bzLK9ochFwlJsvI02pf6SGYovTaJPGYqsyZC79V6KMbMxVTtAzcRV+Vp1bBG3FnId9
TOa4rR53mztxNmlAK4gZq6fP4RvfusyA98bN1QmhssjBSQz4TxmnvhXovBYqqJMt8Sbpm8SoKB+r
S1btlw4WK294PXJjk2DCzNIFxwlHTXgk2I9Eb97oCyeuXMSOvXnq+4QBIV29vLgt/lfhmHKJjiw8
FR40dq27do91Jl4iOKy9vrTZEMrFoVNFR20g+yzgLsTCG44oSi34TkDDDloALzAYIPu0IGAG1jdT
CUVzRjh1wKWowMCdktBYc8wNCFxf5XppU5gjp/p7YIClnIq0jLJJuaxFftNwizcLVoRvCW/DFmDy
J+q3iqYEcM3xO45vbOCpseyMMbHKYF9x27A6bEd8aXdzO/aG4Oxa4crre3RHWClkDLYYLl4JcMho
y4Chm6x8Ko2gVep/MveI8YINJXLNTqch5WkEZUJ6+iizG/llNMHpx0YaNI5NJCw/BE6fujCAx/Vn
eSI/KnVVFuhVk/k7jUrSE9I+o3DHypNCZsoDtVSYLq6+IkmYMKVgX/YQZl0/SYFV5OfEiIrVvMBq
rtfrBPYQcscpnlabcJdsv9axeE2uNVMpcBtEbR1zBlMdCHCA2vcSd7V8l5C7oD0ylWueHM45Yos6
0lCS/DqvfFQDdsJVcxgAuxKym/Z+3CW8Y8wi9JdlNL7OwmHOn0QkIm/aww0WUV8is1urq+ZW2sD/
iAwj8zPSRkc+jHKowo06kbsSqWRNBLUAvgTAtLh0yGYRvTdXE5cKZ8dVbA7qrl3SR7io/YmExn4I
avwvRYNFbvhTYxLc1omeLDvXBbv/Co85a3oy0V+Skfg1a+mkwYpv/GcMlZsSizlk0BJXxS3G3hMh
TiK3Zf+a0W1DCee6DJsyu8PBEXeSN5v5LHXbORHkcwech7rvDPKv1lqv2kLNwPRllY9fugOKECLt
zrYt9nRifKEsGXTFC5lUOWMEcU99ABe9eNPj6pEeSEfr7TZ9mrg/qc+q7q7N3Hk5/NN3Rk6zP5pR
eYzZ+pBz9Fs4L6dcvlv2DlFQH8GJpaQzSssz0df7fqPpVTIU7I0//xhqjHsYo4b2KNIMlDsTp2f2
VYJ+GvLd1mIH93JxsNcmysjIkLfC+dQOYia5ybs/QYSekBzeYIvPsrPW8HQa1tnau4Chn97CPv0n
obVR0dyULHxN3oo3M0bgzWjB38Q88yTjOtUiebj7vBqPaA8OhXujB2hhyO+m+6YeLYRHyzVRMAZU
CIbyPFDs5aG03yOhQk2GKPZoLJNbs0KRMpb+MjOyDLlgpfiwqwpx8LIS3YCzVctNitug5dIX0yUC
rnBE+/ja7TWUMVdCGTbk+ijRtqxG/ub5nOoSMYkGLgL/8u8UR8WNW/0oms3JgjoDKQWiwLbZ8ULr
TMBf0m2oHnTHMAGZUqm/P7SRHJjaOohG4fXSf6VSkWRAGsZm+RTW2DBpFaa/0sa8f8EYLSjeRPGA
LczO/hsYgOMkQwDE8jSt0RthzEjdGLFb7rf/36AKJ8Vre3tGipSj/e3Q/nYZIXBofy2+Vvzis8zW
RK8JC56PrcD7rrB70DZPt2r0ofiPpR2ICTa7lZ6cbdipwztWyoJNmtggZiSb0qw4lWes/E6zzKPb
8zRz8+O6Oqe8Dlr+o7HCMaYR2q0gOwkz8VY9cWMr/dyckC3PBnSbbWTMB7rIS+PuXztciBTAOfIx
q5AOaSUcUtYxJuO4mmOx0DOIf5ptkB1FKPBpNn4VhnTOw0+WK9J14titLltjXWdzu/dx8dTvOWGm
0GDntHzmcfy08oF5LJ4ZZARmId33+ar2U6ghLNgbf7KWCAuB0V8EStJlNC+1uoBbYTDysXwZ0HIm
6weAdW/r0JkUpt/KFUux/lyyT8d2X/xkF+Au+XYxcJBw+l31PPXkZDpsOATVerkqJHAlqXzZbMIy
Ezz3xNFsxr1gg2UKrDICQ1wuXUEUBuR2idEzH//AXh0oRMqShPlUAmF5gh7MapdH+gkT+C3TbATm
Nq2XKBhvsUSkg+5xaVkjpK7Y87yimkL8wRyAXViBZLItv7R6cFMDURFYw8UD8bqfuxq/+rh8FhJK
lEvjNSAda/ir6g6htvW0sYWVovBBQwdtYX+K85kMmnRUHaIrnvtVI/F7dCSBuMTIFoBmv5ONQFME
Cisfc2AqCF5qg8irAP7ScVrQQ+V1lNIC6mYDE4AlKLTYaYnDcmUAmrF1qeXAiWqzPwl8WNI43wSG
+exDQZyAwDsvzeYXK2bYSMXOxoN5zMbuJCLTqurxYIAAXQCeZJIIvDUa6tYeRBCqI3pbe1zFr7Jb
v9cO3pYMH6wYfsDLt2QszBvnFTBZRh6qG2mwE2dVughycR25U7hSX5XeRGW5BsyTWbbZk2J+wbT9
ytXsazarz/ZlqonfCzI6YGwdDFY2bnSJIhc4yIZdKWfZKxz6ilzhtXCrYXOlg6gOXlPyrxmbn8s0
rXtpxwlkbgIiWzU7TweMb3ADkxEJIxFJoBkV9BZTjRGy1iMZ+sXMAOotpICnTzBHHpP1YRRfQiJ8
ybtwyC6gyM8WwtbsHQOLPrA1uZDsBMt2DZgBVfG5H/D5UEms77xH1mCdKP1Pjsc2HUGexq564Lk0
eS6XlJK5+IEV/TiKu2sIpUd6H9TG5I63TouHZ51aL6cmvEUC5FfZL86Ecn6IffXMe54XnTSf5V/j
9ub+SvHNaQuUPWQxBWDLl57oYfbvAZjsUzelV6sYh4xkc4vbCtuBVvlI9Lya3DLVYnwE9k8hk7ok
sUxY8rPCc1ceQnWgGUWfWWLc0GBJz7SaFpzb5E0nY5uqEHoGXomo28ZV+CpZqu58ZSxWWxarGotV
ELUOw8WjztZ0gEY8PC4wgu+5wQRR07wGddE4MxDv55CRJ/r/szIjfbZ7Kh2FSsdkfa+iEpstXLq/
a5EetGOoPV5iq/I6yHrGwtyBnb/cVM77id0AL5pn5eeaDZG5w1u24zx/rUdRrD4WJ4R59BoxPqyI
KTfnDYsHHyKyJem2lz4ojOyQNqyFt6NAqojTg+wZJ5easEEFoGXbVhejGhGRG4MRydDMZ+OvIRPp
QNQAojtiHpJNOlVDc1IT6bS4ihEjRB0cbSGlF8rXbudTfenhs4jlTag4JZoMqjv3Hb1tkzn5d2p1
55yt7jzdDKF6cFw/Nzn/UMf8sygNkmxULwH38kbk5qrhJpBZ2AbOLBh0blGEFsYfg9g/bMqn1ewf
DDxU6ieASvwXA70SdEz0QaZnIp9M99TOHkzIVgXmpcFUAg2isXtsCqBI2GL/25I+FzZKSwKwuau8
tPi5qskxTkCxCfKVyF18yb2/lsuNU/u2oNNqOhLkmgdgbS9xloA1mpdPGJ3FQ/5h+fcm0b62hpjb
Q+6iaSHSoAuF+K8ufMv9Hgh5crsnv7uUI9I8vrekDVvS7a7ZXZmzIwBREv+EUR7oiBhESJ26yW+d
AdpytE3CPM36FgBdXzhoVPk2mu42DxdBKJ4TZ5/lWOwWZgQBEmXUQGYKZCkXNKsrsrFMbwzGhbPK
7tRi048exUFup+MqS9f/t+kX2PSvO1Nd0F2bGTtbwy6fRNSWJmElhVMCMhVT1giUNZazxVZIivAl
W4abtn2++79M7Z6msb4GcfgQQDXTuobathwRtnq1WQUNRliRvKpm0z+zE+PPa1Ku1zhfr2S8paYS
wZ89gPY7P1K7jCW37He3qUUcONEwonGDvFQIIfrXUIZIu3HsqT64uxLALyhaES8zhfBBhkTcoFYi
EfPfrZrpSWudtoVAMdU2GVWqc3vqKKgM3d5A7S5r7hByhRgd/TWkhN7TwTQut9Ea6LfLB2GPxvYz
uU9zj7+iiNDrhWQThbJIqF806XW0ZHvYB5tEZIRyMeARJRGbf5WMcbV2raMCShcTovlPx9ajnjat
c4t19mpb/tiRPi/uFg1En0jpGhWAyPA3tkjrk0e+mR+ajMehUOjBm69anL/0avwyAc52Ob4VKJH5
Z5+lHwQMVMYbsVI9JBxXo1gFUzd8Zm3+0eCnLaJyUi+MsaKlGkKVcDwsE3QpqcpoT3ztCWc345Zc
UmE+HizmdzUxJebCKAM8q8r8TgGpBvaAFNdTSsOK5+I/A7hFuzOLFfYL28GLwQx+QRepXqFiHWMw
PCWupUTp/flqFWs0ZARqbv/VMISKh6kK7ElBqhl4T/X1ZOUcNIwGF9RNECQsfDJJxoDwiCSrwrg/
Dg5SLIEIGFIxvJ7Uy5gCZkgSP28KP3eKkmXHlHgjX2IuuLiugEKhXsKigwCcTOFup9KnqscyXyXB
ltBzQcjRLkjTMZyNV70Yr/+IxzJgq6tKR2edBE0648NNz1DrJty6OmLHBvHzSv7Or6QWSSVAOll3
3l7TDH7MZ13f3bTB5U5s4qhIDtzM2SAVZaBn7Z8oeRlljEHTcEvDjV+AzOo5yRXCZRD+qsudrDrd
YE7IQJfR5tQHxpgHGX+qE8ja0k1/Ft+5Zp1jyF4unSRyYzbWzQl05Rw7S4LmOF0vKtzZjAHTbtmJ
8LCA0mrvy55vbGe0h+VwMRxhmJweqCvWpfhv2QpHAMWHdXssMzpZdxQGkvSov5IbP66auQ+6gMP2
46Blr5UxSI7uqTV4VOn3qncTyhbkZnXPxpKixtRCl/2UzyNuOCL+ItW3CEf9txBMAMK32L674SqT
tAu18/BYYMjyt2X4EjXT1/TKj8uKgvUkz4stNUgXMxUn4VGYCcjeNlTqg5/nmPtIIHbRUMYqZInt
+5/y9mMRXg+D95iKOHJb9EpcpQOlMO/mUEVOsb3ySXoOEY3eieyhFv16uxn+LhV2l/7redFGymEJ
274yL4T6jd5U85YWvVdkOHcxU2Wcty1X8ALM8hFDNC+hLe8FvBvATpsR0a6Ik2NAqZva+FIk2bXh
LzMzexXYiRbctSNSR/WVFMBwsYjR7LOnni5bgu8VZUwivADpqbjYwSfdi+5jI+J4BkTY5uWp68IE
ccCSQ51U90CsBZK8cjB/8Naueho/8l19rTOYbQInLF5jZTt0whN2D/AOuFJkIE0ka3zJObYJrGvi
wgA3Jzv9rXdVl1NFujxvGx6GTjRpuueLbJrXiSAH6tXHVmRPMwNbRNDstrVXHDXf25T/2Prxx56n
PzRp/N4X08vQn2RN+4nOBSxefdPg+vly/zf+b2WVsoH2UD+rClXr0aGA5l7y9A4p4IMX0wezezZK
JegGPeTpYm6bnYi1XWUeTSIA2gcyo7OQdsEmquiisjA1u7Csp9DY1pCPrbQwhhQXrvOTKouesC60
qvjnkM3QwvALdhNEfJtxwqRVyYyjibTAee2kM7QYGBCbKTraYEC3w6ZuHUYbEjWDOntlHr8yj1+/
+57g2x4XBioTo8bqk76FgJ4o6KR2m57VXI0a7HxqeKjjvd2Uyd2Sjz0hLxwGi/xsNvlBONmdHuNm
URtNhUBMXWYb3RRYK1tnbOtdoEz80zICxIExIifMRGqQtPq1x0OlZPoth/K1f87Wa5uTW/yjifgF
2Itg+g94MUrvthUtKulgIpITTmK/lLMo3uTQYgdq+gMPrcIW1GILuqlY2CmVC5Sw8mUk5Knr8HAX
02XQphv4qPBdLC8iUn6CLWVYnMkb0M6AA56F6RtyS+TdynbdPDd5Cu0eOAeubuZpGXSV9STBNdWL
lvOpvosYDUYxvUEAukpiedH5rMWw2eNgBEyNQnwXgMkNUWcrP0tyRzkq7aEhf4q1jYGParBXUqBr
XyS6jrAznLpmQVDYFa447bjOfFnXaZsX/QL5kriN8gCqHlrKfKHTuiiVGGWRsRlMtBd2Nxk5Yop7
eJBsW7TAUtJ/FvZJFfukjm5GpLfQ+yGUWKNpqifWvxZKEL0k/MEq2f5YwahqhAex6yeuiDFYUaln
UQe7Yx1FPyOiU4RNYiC44xsh9neeLusiXJfTtOqu3JAfMxNxIZFSnbP2hdiU4H81lMbuBQJDYqeC
q54xKFkqX+cVEYScFpFOBqvLJE+c1q/W5ILrycOYDr8XRmP5RdSTWz9t97oVokq/lGhK4ZNLajDx
pgwbG2xqWQLZvLK1lY4zZW4wNUHsKwDPVJFeP0TC5TqUCNUwhMJRRvEk9XlQFvcW/Gqha76Y/xtk
Askn6GcNA7dhZmLGuCd+GVMKUng/SGtM5Ev3kCbl0TNdRHAnSKcELFPD9kAD8V8un0ZZuDpB0yiE
gnwemYcafuZaLaKShp0IPZLw1q5KzkHmaUXy019T3mWZ6E624eOhIM1t33+XXeNBSoKAh4nhhmBq
tPuxwHYqgEyfPGf713J0FNj+22q/YnZphM/BkL+msvzGYtsPzTMmAOQucCfniAS6fjoJE1PCHN6o
PWcsEcmnRqspvqMdCH4qhL9iDw77aCFzUqI8F0JxLcNa4mU6Zm6PBseQFwck93Ehgq5TT8axZpuB
nxMia89ydYUTxnP5zCQhWoXxOhCZ0q1nebskC2v14TySXpfdZi/29f3bMB30t55e694D8YQgp26q
M6oXFA7t//g2yOYz20Mty0EGkX5t67O2Dr7JqkdpUA/VPp+tOUHTJ7XeXK585zO4WCyYt54EUSCH
ZxZf96H72H8zNtOzS1fvF8mrZrTe50PeYdrWo0PxcxC3qI35iZ/5s0yru8z07U234Wqc8RlTNSXg
Q9gKkYAtOgbfnzkwtyC5dV9rYLII4EnjeNRfUnUYNwBayeGfriN6KARnQj6MhbtRU2d/FPxM64lU
uodUlY6ZG/gUxsMAJ0Z/Te+xXrXaeQ/EkC6h1+2pL0+5gg0KfZfapM5gf1lKc+mU/Zr5XMQROF3z
lwXK5iDdq/g8EeRrpNp9P2Pik4u70OoPoZhee02BOBOG4eefWr04FWBxkHASy7G2vOQUuDp6hKSz
Livvb2t8lzomHu1SI11RjhwoFw05QrphkiNhMjky0ZuyM1GufYdrjwWcIGcelh0Qv028eGcz2K3S
p5plXHJWEtw6hcV6T+AY6iNjnCNDGq89fph+RalbJM8xEglLVLIwV4uo/bmhuiDp2pAVPICjba74
KbvVzwvc8TAL4gIKjjLC0ZHOjNiwjjSTo3QkFdS0zCXCa5yw4KZxuTvLxF3B+wwLltU56w6cZQMS
PGlDyc5YQ+VTYZZaY6BvgCih74LXMG3z203uqBhJJGJwZJUAM3a4PysNVYUmM5ovbb1AA5LLx6aV
zqt+Zikc7QhN38WoIN3HGF+/8IcVVuWO+3IeYCCZ+Nw9wzTtCnE0ucEHcqkOY80i2lrvWhGpGcmN
qFyL8nunSjaVKYC2CqjsrBhtIFBSK1jJqwwlWJ+ewV/4Y4OQ3Tjm0zue5g6oBxshS5fhZ35tOyGs
TDAazXCqVsSsGUlBJbsBp0PLvQ4WeUhgUDtbImdYnE80Ko9HRyQJagu2HG7DE05x0WUWEgoynfNr
WhnRaIyhqlKth7dh/U4H7K8NmqjOxFiNXg12gvl/LJ3ZctvWFkS/CFWYh1eAIAmQ4ChRsl9Qlmxh
nmd8/V1I3UqpkofYTiTi4Oze3avJY0Dm6ihx25RR4ky4YEQsMBIdIkUE1Es37Uym1vaN4xWQgDzM
XIwbv9zL/Jy6lX0AzlC0/GLQjxbnrvKVC5h92sGbctHz1lNrKu/RPd3JUXRfhfiOu8dbIgxAES3x
HC9kGJWMRR6FjXIlnDivz5VGLklPAuSfoEFdy86zUgeVUwrDYxkXQPQnURjvw5YMaT4GsXpTLMYF
ybjVBEM2dYreM/JAQxAapEnKfQ5Kwu4VlB62T8TUGMxOHf2kXfRMYSDJblMWJzmJ/RKduFLI37Le
s1agYvJ5zNSgz6ULBu6PvWBI+3GiscVqkWSxtwAztQ5cL/bphKWEQxrITzbbGAW7KDmJWNzNhi8Q
A7BNqdcKahVqVfKIxOyxduE9ou8pXUOXa+Fq6CzJILpA3VguPRa+qVJAJ5RskhSWU6JfYBRqBPi3
C71TfR9QVF2XDlX1jsgfFvKHjWyGFJgG3fYHmvXJ0Arb3D76EEMtP6YUpu5LPzI1D9F+z95LmYzj
GjY8vYkjUoGUURiC+lNPlD2wUku7XTNJO6HGQMDbQuF4+7DLWgcQ+Yhi+uDBFAguVmlXpJi5ZMex
8DMxuSViOOoUJnC4C81ceop4GNj9yPRAWhUZ50Q74Dw92q0rWYxEchXI8g81Bezyh4tcWpeW6imJ
+gFpbK6zmxJBrXQd7wObFRhtWv4xVRO+yW8rwv8Wt5D0IL+yPNk2duROFBKaOTJT1neHSn8o5QuV
BfoM8/FcOxiMopz2VEoAfbEqTxqNYk2inWN1DMLnL8odnTYkN6k7GSFqj3PXqb6V1nCWZlfP104X
zqOTdz8S+0Z2UDY6oC2QTOu3jJNtvGfal2Dkh29lpgdozpz0p5ejO6bvvrUHas7E1u1B3mAy7eo3
wh+4s48Lfs0wRie6YF5zOHRuncR2d94v1ng18p08N3hwoB1A58S7lUPcn1u762Ew8tzCQiWPJGMk
knyF+zJE4Z5JgFULHErs3EclaAjIh+o5hy7U0qvTin6n9Kfl+3upmBSwZf73lhqpBE+r/co2m+zP
FXQYFZsUtFrYkiXottQglsR73xLalKgdHOR5V46Cnel9YIj3tT0jZOz6gWJ0vE4NglbT4skg0rMk
TpcE1fiVmDm24ObR4dDSiWRP+M9eEp7mwlCxE6buCFBx7fmVQ8Yb4XdXppTQQZvPIQjONF2Exgk+
Vrnc2jThYEmT5N5X8l2s1PuYLvcBCR65YjW1m0kTPDw1ISZU02pEaX6sHvkd74aEVsHMzPX2re60
5zS+lUt0HvAUWu7cNGC+Lhn90hKmX6Gi5eqlyt0uC6jONsp7TseXVhPvijlu/1YrfmWHhNkqn3Aj
kQrl/2h89Zl5oTmgt3PK2jIiKVo7g7dlDdtdJj5402IvkHHp6wytv/TUNukunqNzI8VEOtmU0lWs
ZW63vRAWggqxfJ3L+PqbzCO6dlwWQOZNKq/BtqhEQo7XAoZa2VGfCkNtLuAP8N41hB5rZ3eTjOQh
oWynTK5JEQd4WOxEZLKw0o9Ilz/wfmllc0NtuMVdcjMl9RrvxJwCsDrfL+C3KswvhpE+R62/q/0v
neW7oRbewD2zY4Np+JnINVXjeypCdLvz4sxSj8g8Ro13iYNjid/NyPRiA9JslnFEPRFhbfCx50yI
XyPlblUle1TG97V2GqCBVPhyQfKlUF4VKlKoriBJaAHnLwR5P7XaPinCfV95lMbuiiRlh5ATyS0O
loJtsdrFBoGI/XqC437ctJNqonhErY9iW9pFxv6tbj07pNTdCpbZnyjJwliSmjKLn786rcIpCQwV
aQrti5cHPz9LdSH4uXX9XFdzX1C0mz4l5L0h7Xxjbnw2VJC248024UkriAe3LsN7qC4wXOe9GfXX
ITSDuCLoqmFsJuH6fZjBF6qAEAfa0dhJQtpKRPgwfsf/ntBh2t5ikjVISL4GlrpbTHLia4tJitCs
toyk1U9OZ73yFYSqFe4mdTfI1d4SCPR+TfjgVyHI66tUUllT/9OVtzQbz6MSc9o53Qy1mU5yQKqK
bNcTSyTJ2k/6HhsNMgT/LLZ/BbKqhlpiV6l8c6o9CzjKVA+AIURWlUD+cact97QutiWaEL7l8KsL
YLXUFAF4r9WSar6W3Z30aJLkOYUv9MT3PuHjFx81662IqXrAobMuZwMjVpNuRi6MiRMYccNlJ0Pg
xwtxkE4DzPdKPUtWClTuF8nJOVfPqaWdwgqdpH5Gqsx6mynQ2Mtk0Tg6oq7x4GtgU5NNbvV+jqif
pyzN/SxyY/MiXcx5A/OarlWwG8IX3gGOCYtL3Gdu2wA0L9xQ+M16vpqIpPasDQG3z1tslXUN7wdD
L/abq3K/9nivHa5sGUWSibN0v6zkqppAakbJE6TOU0PzKBKRaN5nar5wTUsZzt/oLCMHYkLbWfI/
LXeGGGpG96UOL53sqM5LtSVMopDXJF8oco6rszs1XAkL8Ip94ylXDH051soFZUf9bDsu03PqixoW
KZCaxGpEgX3dM+H9oPKylbjXrZtORFCnrPy8af0VlK9GbT2LqnYY/Hgc/IIEW1zsVTKGsMqNRjhC
ajmydDrLI80oAm6Cric6LhzEfjo01VPh3qIj/Bml5caOTB7dKhU/S01uJAgXutMp6knDoVKMe5Gk
etwzuZBUB84cRCPO4vCrLBdXF1d7w/jH91Hurk1HIK4zEJyr4NoqJpVE4i0PdVYzx1ROPjRZfMUz
xlaBHTcfu3p5Egh+tHN7w3qQII3QXHzBvP9FSsofNIlfOO+A3u5WWXJi8HoDDMCe7U1Mtg0tsNdO
eU1aaaAwGAZKNxAfxTbZj5pXe5xu10iAXVY4GajLQSw2tMqLQMlbeTM19Unh0QwQUgc+kDIG6YCc
TPWgVqwGAW9288D+F5bmes4XNslj8x6G0mtZkYdB55fA2ec3NdE9ZTa8LIZpahADMM5J9RAihpVG
8iX+ViBIjryajpg8UgFGENXUarTs4+EWGaYnocfjWOaSQGJhCwaPcJ1liaFVeXxnB4DGdgibM53m
Y7YBAuX50CHhxE5PFi//7nlnIFSTVWu9auNmrxDtQip/enmnouAWbt8LgdjP174Kb/J/SwpXlptn
lvOO0wsu+uablNduB227CYdTU6neVjIpZivH17kkcjOaEV1dkL/fdzo0f7FyVwiw5rDsJZF8MQuL
aNqpUv9ImBsZjfVRfm+y6GNgIsaHvk456AVfNJWDwiY8YvyVsKMr1HeVFdILEtaIhLVBxzPYzBJ0
0k2/akaub+NXR59JA3CeJ7hrrNtCaL8RmdhXT+hK1kLhiN2wZyOidudJaYOpqS5dH15ykNMk6bSn
kKfHzGTdUrTHTZzPlZ7TvHUi+CSK0R+B6kq9EQxMKGgmxRY2svz+FO9za8Ip4tDLanbVhwWwzurv
sha+YTR5asuuTE2yBV1gcPdaIW1SKmNLl4zmRAVzYIRACBbVxS7ADTw8p0Ph6wZLnNnVZFC83GKp
YL1KanRvgbRzaZwAyxWWfhMyv0rKgHogBeamiCkaOiPmmtEvxR5QdWRXMfvTB2cyW6AWtWlhvzNI
KAbSHi8OfZ0NUpEJtj+xnrU4H5o52S1/NrsrjKdFXYNEyy9D15xJ5ybAXa3w2iX8thOcYq0EFhe5
1CK1ykAITNz3Cy8X3tuqhPafv8Z5ZaMC63/iJcwgyfjUMj4p/fpfJbPOfT3lW5zduzgB1/HKR4Zv
yamy6SaETkJhiRrPj6GLHoPV3mNrvrUUI0bjI6qtQ2ZyQ0IVSR7xuu/PVIaDPp13BjeKBSzDAPxw
Gd9FHP34pdwiq3YSK6Ka1M5shidjp3lRHp3ktvHNDt+yqB7ptisEttVH4gHZakcYIbateUGERirf
KS/yBD7MaG5A15/ZxJOlDIehIkKVV/Z0j6zkTFVtcNoRyOYnvDc3wf3cIWjisChFUpz5dCo1ns6a
QYsbCRjcqV08SZqPIcjt/B7XwqsXjY85l98wui3s+OPqbgnlfbFz6srlk0zcAyoYkUyk7+hUKs/Z
xAJz+jsgHMsSIWF6Hiv05hy9Wb1EBEyjsWSjY7gG15ucAKNSiw7QYNijW3/7eHiRr2Inmm/4TwoD
xoKlB3Rz+nCV2qL7HPpT/hN7sH0I7E1UgYsCzW7awNgFcyCBSi+nlE+UR47QjpcEZ63J7jT3V4Bv
Wx1KR49M4mlh5UB3/gX52BmGv6jxNply1tDiaXBmsPLA+LrbRDIMgbvCjmBQxr5jQj/vlLeiw17u
I0X3xJnGbXJo99Ui7tTFM8bnZlpg9N3HrYUBkWj5j/FMKJfWhz/haJ4qoz4HVQz3pw3PPds6conJ
O2lwc3wP1IXUdek0quWFfBVgYbEZeeuMQkrGGfbJFFp02lEf660DfQ/r6mUmLty0QzySedFGJDcE
WOlfqaY66XeNb6UN+8tqhNe2He69qDwIrQhjsau0ZwVeUZhfY2VAW+DBfwJymZuDFgGzEfYJ/NR5
byjseKDaCmPvVdO7jLWLiYYsRBcMPBcrZQIrwFtovwsxZFFfwLJAIYVwT/8G0gho4ypvaDEVT4mJ
NDDi8kjpFIpQeSaqxbNHDjA1pMxG+O7lmv0znouCNUdHvUp9mCiylindMWg2YKMs4VmSQcfwedQV
fD56bI8Dm1e2KStmwUYJCvpu1O5746Kzb6Q+fW59lVZGjuO6r/YYmEiKy5BfPBUWq4YFovxHcPIU
mcIJdIatiqJHq4evHqZEPQ60HY8kfATurC00PpGuzkXW+bI8/tN8q8TEa9LLB3d7Gj4ISY9Y0Hvx
YiqaixHfrgvA9gMdKOZOnur9iNOt00HI0DaAwAadKnJ5o+9S7KLa6PQ3gAT+MNas9lT6XrPrcLiC
AT3LMsCndLGx0VyWhpJozLpymsIbLu5zI98jOXsM1SPXruDYTyQSb42iXttwuap4RXr9TYBXXz1n
YXlISn7XLv8iiOssMQ4FxHVRAgty6NBWZFi81fZo8pHHtZc5Gm3yBm8Cw5E9ZakcfhJuhN0R/abW
jtx5tak8VnrsRepjauPz8IkzbpHIkcqBhuG/Ws45g73LOLuhsp0EQlDNmajwE479LGTxPaieWhN8
pvSEZkO6wLHn9MfNUZITyu+sH2ta3YwZcC6ELY9nf3PdJ1NqqS8xHz1Tj6CJSRAn3J7emqqjZL01
9rP0UTUnDPAr6uUg/1ZX2qRJgIgkQHIzaIcPKHvE8Ohu1/6sCySepfWi5AfnJbNoAf4HaaO2/EHl
kdyJOC4iHBdaF3tSQtlKkXlCnnlsAkY8UPUYkrV7rbrPoUmjgexl+eAtYuJRIREazIaJTkhYhNHR
w2u2TT07adQKNPI5P7GL2LGq+ifoOKNN6m3pEuTyhJteZ0GgA6xUs8RWEeUbVlEJIVVJdgcAq7VI
LsKiuBsxfd+p4yFza9TCUGwO9fayE+hSKL9WwlJtd1j52hpIu2I6mP99ZRgz3ywUK2ube4snQCoB
YWyad0XVn4qrSOSs8OFNNH6+4NyTDF/R6Ftpo1Othj57Qv8H0Z2lGZo6Let+IkXn0phPHX81hU5c
LyFEaDzXX6YrMjsB4iGIQ/mSbBLhNo9Do3Pjz90JTH9MWpha8H1OZjLNKtsMqQ2Y+bQVoPocfhnz
wY+1AoPp3IxUqhmsMpup+Doarb9YIJPYqX2YHNiDw5OGBc/JsBPEIN13+WflmspEkJe3qW7Rm1od
8N3TiFrr65FEpLsMy1GL3zXCiuyLzEm5iOZ8LehpFAR2A6Z546QmbFgUn7UQ/RKp3Crgn+Ss3POj
Qb9DSVXH4lqRRU+Ra0HkWDPxwNSbPcKKeseYhYQtfBpANlo4MiMo5ZaFQ8FPuwVLmIxA2Nn6K+ZO
OQ+b48TdgE5Du91YV1dKuNQtAOjFv2ZMjV8YH6wvIvVY2NLDkhFlCqcDBqZDslCdipdjyb4lmV6s
ObHTJ4Si/GDCGR74iqsaeARnM1/mkB+GOCUI1DqSQvtJraH0x3sF40ZhcDybZDnRP9LI2utitGHM
dtsze4cscWzihHdEfdI1cpfieopcbpPsFyRrsDXeUxWMLi0zDjFGoeShQVaSuXdUPODGqF+zWr9E
hhTEE8nk+BbNDwH3JL19EqsZ+d1knl5ZzqzVZ5Ec0zC5xLWn1FcxpWkE/WA/bf1l4hGW3bG10mNi
luSE4EmMEI6AOtEFJgwM2+UOuPp+1PG3/SoK9p2tPTa/2rda+D1tYKRsT4+KKI3BwjunEoHJLtHk
yAmcen32dIIcrNF9UaHmhekV1IdvUtIEJKfPgx70/EiRLryXyHJyIjJI86W4UV/YPxTqIw3bNzjL
iInWcSoLDxfp4NXoTisSTP9oB/WxjupD6lcieYstsYQ2ltQNObIiGopwgAp8FOfIm+Q3fWIeovKO
2x6cO6m6t9EuJWFs0C4+4NzIEbsNyU5rTpocpCeyH0qt2iKs8HKS/1Xr7FBYADmJ0AIbgejRsKge
AfiW6fzI3xtTPWbpdS07V2bbXMjvU04NBFdzgdcEjs5DRA7tb3yokHri3ICoeChC2qfA93JzuFA0
8VeSJHun7QaN0ZaHWjPo+HJEQNf56XSitMXaYvM5RXK2dG0mUGU83a3MG15ls+MmbUMg+CTQeByW
dH7mAOSfLylpeUc0B728zV18HieT8RmuqxksIlCi5bpVp0p03Wea6O1aKC0qQxhGZoGyQkrpuHQT
KUyxtw5UAGvCIZh7plk83ioc2Kx5tWfNXoXoGCNW8MZjksks8wbV7B4l/b1P2nvA//k9SS1eqCkT
LJDSF6VloPwCpbIDDfq7aC4nGnNOgyzgaZt8GbR5rtduOX6uonmM4EmgU48bdlfzMsGgr0c7mqsv
RNDQoUNq/XhVjql+vXp62e4FZEfUpn3K+FKZNBA9ZRRHBVUODRSn9r8mirBRhzT0TjQ8Q38RNE+l
/0MSR0/mATMF81iyvb9giH2odMNLWePU/S1Geqla3KR8ewnIUnsADyUKOIYMdNEjfY8spKmu4scb
wWTiNWW4S8TLarewgB9Cl1TIstBgtFB+6HF0o/Q+WGdH+LThaRDEocJEc0RhsyQ6xsxv5WB/cKtv
8yxilcN936efNiAjkI2Fyufb6o5mQQ4PRuQsnOVrCMC8HkrAU6a3xDNWe6ho4z9zaS9ZuwSaSefQ
VrouzydTkG2+LXpn0qZi19IfAW6ZeKwXOnfMGcwUJbYpC1QasLW7SV5rgpASQxoTylfU/OZKSehP
9WXzX+bMYK5N7uIced0v5iuTy9g6yDC+fA6c+iSZsAVZFEhIppJ4XfLsMuIhfV+l94UMjjHsxZhl
7frVNZWXBJarlsS4PyT+W6pRPJBkodPdKljVVhU1VksRv+WAOZNVfcYd2iQI2bzsMG8sj6SX7nGz
3kKlueLdqGonpyRbjutbYmR3hau7QiBagLxnpGelV3HihQ+4BA8k7RllzQ1MzfKkFr9KxBzZcGzu
uQgvdF7JWn+oY+KIrEYaeCXF8G9REqf4EM7CuZcoVPuy3galvlsrLZVD6ihedQpjPr6S6U33pzSq
p4IeDTSi3ZSzLuAlp2NiCYajkar3VVdu4aBfm2imkfM5ki2Bqq7A7XiFgJM6oWHUAim04iSlV9Cu
5YQCLeOYgwlT70UMyQJ/ifTrr4xypC87a+MtUdA7BDyxdDMidzKoUhkx4d/EP3im5DVfD+1kY9nf
6yFoZ/0XqI6Ky6qQmFRAhl5c2adq5KgxL4aAQ1uk/ZAWEyVDcUEyhf3CdHVrrOwuA8Ufd1KceGIm
2yJNHR1dZlol8FYPLItRHhxVXC8IJ8pVCLNrYbKJkNagYPIQGuj3VMK3qz88vlQtJFuxnNR3GshJ
2gnQIHuCbtXyq1LVU/Mb7SHBtR8RKSkVlNY4kOyOHE66UKWSZjSFZbc4B/byhY3RU1bMfU8s5Vg1
567D9/trUFunrUw20jmIMjczpNsqi9fE/CVz3f0VOo3cEvXksgiwqeDBVbnEa9F3Q+Z/5Clr2b8o
boNCMIoh1n5KKePHVKlPaaJDq+RbJjuxJDlDnp7ncKDA3eQuBdxl0hZfngvocRprD8Jtdg/BrCWi
y7hINye9q91PIeE+BSSADBzHRMxjnoKh+Y/PocEPI7KgDI5AbNKy5Puqzs/mB6VREd8SvXpV9isX
yFYtbq2jZu3CICRnLE6o0Sl5i5SDm4SUyckucqqXnOoRpzo9rGY6o6/qSX0H6nDrq/HW68aVSkYA
p2eW45eUi0E2Nvj3Yw81ZrbEoGRPp0unz/Rc9OYpaZUzZoJgEuPL50JYnuURxW4SvbhgB2YkbAom
wnv7HVr9VZGT+/wNFum6fo/f/WieFxm4B1kmqR0uhhVd4bWLwfCTc0xB66fIFscNPNBbFhWHVh8O
n9K3ucGH2vg277M/MHfUod4BreGYYmGrtJpdsrEdDDmwqDXBdDni8EeWVFRaSzvzqPqFbUW4K6eS
VWN2nDQsE6Z+3FEUIJByykxHrZMjpsij6Pef/chCl9CjyT48gPrUs3bNE+6iOZDZwtwTGOHf7FyL
npSFl3FPgwq2rSOceO07hEkps0JjhvOTziQNbPo8UXC/zP/6F6Fsk5SqW3Zuf8WfMjZuMjiLeBZ2
2dagPoc7TADXJk2vIs/NNotLlLNtmWQodVI80LAFZGpkuG/NIEzpwlBRRHZ9JF67ZriaUXodIyyj
f1jo18io3KwpgQyjJzCkIZk+2RdA5K3YMv0ZeUhz/S+7kUvZkNbNj6NpnrUUmmX226KK05TDRzO3
TytanmyhlIVUAq7EsuzeoiZ+4yo2/ADyYNDPC2znFB1Jg9NYuKG9lIbXrt7TfnDRZfODASILmd9W
AdAPmSpZZDGps23ZqmgSP+5rIqwkHXAy0nJdHeTXJFN0TYwpPmuacgql8aTxAiD27hoSTyKAYlmp
z/xQ9qZi2kbKW/xJcXiMUxWrnLh1g1Xw+hYEhFfBKXktz0HS4gZFqkmjxJvp72K+pVpkX4BeT9+0
72YhC/4D9lvqls/owfU87LN3bSGGR/5X+alBXMxP2ReX34Ox6/N98BliN855t0xuyqZuhtLSmkeN
394cUg+Hn6dYGTT6zMvHmPXSWf3hWHnEfwke03lZQTIakiRYDS5XuKE0P6sMspfkbQmppmbO80Sh
FFlpND27N15iO+5gCF1EmtrmCnTpOPDRh/1SNUG2JlfQhgepgKRl0oren7krvuIk90uWFOYK3hkf
iJOf128s/1YQfFrobgkPWWVdDOUvvEk7hZLNwis/6yAx1Tk5waNhbfBevDhgCvZXeXUuuEDyDdHo
IpPn34oEkZQ01u8xUu0o/VCzzs4UumiwUzCj9iiNXZAyLfYwXk6SnN51Zqh0vLAKP78UDgJPyf+I
CSgDDan4P1bnknINIMvEsNt2KouRk6UPtzQ16B49yw0LIE4Qq7MIv2e8pAUqK0sYS/1B46EXwbJE
FiKqL1wlMF4lZDcDMI1Byp80/wHiIlQoCo+Xq1a9mxTRh9I9TJMbo/xFqeWziC8ZukgVZdR6Yvpf
CMurpI7JQb0+0zp9VKv5XCH0qtm5rZfz51LlwRKXrGdX7PRqwGcgCPMwaCl4ptIZk9Ruy3lrOOGL
TzGZfOs7MYiYvsSsvzMa3/VyvlmcwfQNXVALXhNPPfiqUDll7U2kxHadhiA1xM1JFCBKe034zLiV
N8VOmjZS2wB8tPMbDiaZ+iOJFyiNoRRbrIDo8kK5qfM7DmrMArODGqq/Y2DeDxQ2ylZzsHrcbQo9
emt5TOblWPOOalJavrDklp7JJIYN2BtrGRXdtjTCfSVyYVofszG+EYok5BV1hbe2FdGL/Bw6fwfV
ZN7mg+SdlFk8rr9ecczRRvZ6/DWgT39MJCxD8RQ1/Zb7FSTNK9mWvpiAWgpyZ92ZxMNOZHJz22+r
SYN2bS6fNJoMlrinWYjs9RXTNwbr9JZ72SvsQb1vuPHGWe5oZu4A6qwjmiSBFkLK2tK3q044r2IY
EH1lrV2J13RbZSdDwkdP6UAQ3iexu+g0MsmxeKEP1J6Re5a0voxJdJEhEmZqtFNjHlaCJrR5jQiV
D8J6JPsnIgyJxalMJooyJjnGK864gOYp8lVohc8pYGNqYgOc+jWlSk1fORkDEjPwXF/XwbpM8BtM
cQ1MVTkL5rfW5Du8S7gKFSIMFcUWwOqknRLtRDhxIOH2i6LtqWOesAMV4EJLENxyo+zzGhQ0ZlMg
SoQXcZdvNk+/aUJ4ek2QinMgCzLGdYVPLAqwAHDaW9ytQhnybzg8sBCelql8rlQob03jzPTl6DWY
UydYVoSZOlwsA/gfA/yP0snHRuj328HZwiUF0j7rCvGiaUegMp4+lOts4Z+0+UQl3piNTuO2+2gl
O1Irrr5gCc553+4ok/Z5sfpzea2qGnQPRl0YOvOakqJajhOvauu5UczEMdnXmB51Gf8jXFvJ3Osc
hZA+oYyddoOEp34kwd5oR+KPOvdZQwE2BQaoBY5sBo2r4W+BaMxro0w6h3ipDebsvtD9ax5lziJd
m/kwsuPhLsYhr6h/Md+5HU/XhvslToyS1aBkEWw5EvA5bBVQU0RUpp5ILuOWPC8jMFBLcBbE1klh
5uHM5Q0yP6uyOw1Cdx9r414Pwl1EIk/xujGisiOFgLNfMbSuhGBnRoyFfGCdGa5cjmzqnoIOxlbB
PkHT6d+6u65UZRJGj/LYlzLZnQyMAdRcSVJ2yDo60ijptLb7Y1heSu2WIGZb4dYOoP7n87yqBIeX
MDxrfQBspFe2seGWUdXWTIAC0dI0YUdwdzcA+szwhutkIpMmcRPEFUlwegOug41HbGE8XphH4vk4
CTA/YJW0SJLF/NsciSpyP03l10june62Sy+wjw4D1WDjSqdc3Aj3WqdCBYK3luZPraZ7fqDfXGgO
wWnYOnEsCaNkdpYjEdRCzhif7NdPstY+Oh98vmMb/5FipPgZ7qP8r2b+C39X3EbTKD6pM8ha6zls
Fb/jH077smrfaYxoUSVLg5IkILolt+xO4nNYz8eRsOvkxi3PddXTlcA62VaoH6uXEPMStUHJCCit
gXWALDPaDLBOgudu5tXDx8OpEVzwU/sdFMY4y33ZWvzRtGgSGP3kMsBpFXw+ATbmrCaN4ShVx2EG
WjSUcAGXgwFvV7UWvGh0yxZ/N5KtOIHV7cuHpIZPcinvgmq9DPN9sdStNOpzkbXPulE+J+PT4Cam
TvTooLIDrrJsZgIaUPmbOXSIL1Eg00xGA8SCUaS57OUJ5KUrkNI3WPAVj1LhUafLK9eGo8i2iQ6u
kNXcuH9ZwNnLPN06py5mY13huJ5L5S+b58MoNRcduFsuK9cqr28TZsScF5BUMnxRV1xzfEImkyAy
tvMTU2tMldKiLPht9ZO6midtlOwglbhahOMroyF1KFQno5xmxmnRFc/GXHZ6gYmXx2tEI46n7qCx
LFNxDhg9BTCQVBRIKsX0ZeL0H/ErZjQlZ5q+axWiC+MubNTdUmauMvWu2bE6MGO7Kv0yBEVNsUQe
dcxdzEWVgSp5E3XiMG21M6It8e6VbX1MxdbHX7KFJ7Q3i2KXTsRhVco2IAUaIczxa8ZGE0L2pioN
6au8ghZISA0UX+qUPIYvI+1uulXfs3C+0dEmUieJUf3vtH5JEnQZyQ2XHektYqNDRIcCNlPRYgho
D9qAW8Zs+BWaG0dU1+klC++eolnZMeiBM56YqWxrg5ovLW4obDq88GYyyvxpI3i9FVUTjxt0C6Tc
BghylKlODgVPipmLynu3PMRMPa/FHxllEjtsMeGUjDtCfkg876LaepDmggw+vXAsI/r2zI5KMX4/
5dj0WFD5STtFHl1pZb0WaXQlaWfLSg6CdqbhK7kURKlUsi8xehlEsUJ5TtmE3vm7Vm9CSVFr2WOo
PZfmTzl4ovAJGooaDG4E3SmTnHWtbZwkPbzCbANsKdGlbdpAbuezKsrM3oYffSWDcRT2S/dTueJG
yG/GXdl8LpCcoMvj/99DQAcgfzRVw4EDkGyhm327sVBrOJlre0ywg09cVhUAQwVtDQmxgWraR1zm
rYL+YSp8s3i5JuJRsLJzlS7XbSzRMwZxqQkPKyQA5mC7a1tnYbYYQv2I6dSTufxbZuaJmH3j80T1
JZKINc++MsEq5Q2Ll9MXPsVi9UUUUO6o0sTohOkbCxOt6gKIdkveV916rPVbbrpE13ZHJ6+rm4gT
NIWXQ3CxLUaUaBKGMqqPRv1lJFBryWo/x3Cd4toBKiZ9yRDcM76EXa/Ex6SWHJ7+R7YSZpZtKd3x
T62UeAufzHSyxxafrck9Cd5z1z0XKBkD7lhLNBGw1yD8V2Gu16JjM1u4ba6ZYSvChG/NFeuE9UBF
78c/aA6o7QKJVfxV8WUoYkhE4/ghmZgV2F19tuJLmXsn7qjpvrQQcHuJfwWcad9u8C55P2KjbrBR
4/Q/TIgjWbHLUS8hWbhcHRNyQG1IL9i9ZEaARrvw8tN5+Sm8/Pp6PkBsiKgW0myVWR+Y4VFb6Jkj
54zflaZnSoqXU7tLJekyG6Zb6QiCkHsLq7qzPLBr5UfKUkeXWGxuZ/f/5/jSYzCM+p8Ka1jqFpSx
WlRJimZynvCOADW1/0fTee24rWVb9IsIkJv5VaJEURQVK/qFKNvHzDnz6+9gAxfdddBAl+u4KGnv
FeYck7+9P4vhwgmReAZCaw5dFnAxRN9uJxNFNFHbFDaBP5J8ZPYP9K1fLYC+wyHBzBE2XSCsMSjF
jJirC4qNOM96bIrIPsEvi+4SwFVFugsUSZ38rHYLIGeNlTihgu0tdHJcL00uTjjxseuRfDFzYwE4
COdTyXtl8NkPvLXy8KqaT0LGadzpHKWZZMgN108rSPBLHZOmRbK7YD0oEM4TtRyu33WN3RIdQHMA
mAZiHvIw1K+O/f+cVqwp9F0GTCqh8EBf5sj0jkUnnVXEEUOWXtAgXhquSlLROd99kmvhmO7LWD5t
e6LIrM+Cr7HJzx3axpD8BICUoqO2W9Qt4qWtQN40x/i7uVZL+QLo9fgdzJl2m8P0Sr5L139kGt41
fKkhn+MUfyRhgIYSpIzg0/5bZoTHq3uI2bOA5Dxq+vbmMGBJxixVlAExCJWmROItykC8ReXI/+Lj
vPBx1lKvNzriQyNvGFMvYdSpKZEnUeJ2zV85oV2fldOsDKdiw12tZBGgnExOsgH7H7zJPIrjMQNM
znYUXeBIgVGyKiDx7DgB6uzOLfIaScb0LuCjQiaifTE4zUcE+rLC1g3ihOYq/LPjYLIU2dEZI1Ix
UZyGandYW4LRzIwJfkGsAY4CQOQrXxmhaRXomTkiqYZHWfAoMVvHGt+1b0d3UGoImYULhOo4JzIC
w5I5CNiGhtBVbO/xnhg4q/GG6XfX80a9z/oMZhhNtE5hwOXZj8QQpQar0uY0RfsE/AJ5hIt1XbTd
Yt2bidieNlDIhjGalrfHRR6SZ4frBaI++C1nHmAL6xhhRpyFrPdpZVmNpxiG8Gl4JhVw1Hya0nDu
sH2yV4RZFMk7YGts12RIHnEjkyuBwitxSeF0Uvu/tbDcyWjcBFMFWH+l30MixZ1e3WNvFi85eRtt
HVqABeaH78KMRP7KwnyY1fc64XfJxQHQHhJJBJW6Y6SAWlmpqw0sOcYHMnUMxRne8mFm4EVijRmy
OF6UfTRNl271SuOSlmhM0wTx+EFpVb8jlkXySr06z/UOrgMul/3Iv61k6WfyZlw581YjQ2Nm4SQ3
gGhHZBx02rD/CLOMgchZIcpYDB+qZaOzTYKeI/WsJr81g4+9asDdRszuQsGRNxDfkHsj/XZzCg9Z
w6KOu0BttufB09KcEObZQqzTDPZkOz7nMg0KWPbMNkqUBNPU8qGIMJ5ZzN+YofFWYjqq3puROBKM
PhPhVN0hgjVTUBsqyUWspWPQNf5/4BaF9WmwaZJzI1iY7WHCP30NqHkYGiMli0H9AQDdxV6TEMYt
QdUY1bOE00WdPgXHpII0TfQwO5mpVwnU7665QXVDvVQ/kytUzLX/MFPjpBf4I5gUDTHBD1jnNr2C
FX9WybZMEPs6/tOksOCQ5myzJbJ9ZJ89PXP86Cas7k4bLQlpP0GZlpSPBHCuTprHkn7m4oNP1Dll
4LPNRjRmIzXT+2RlqMdqHH1a75gvnbYxFv+QeruCKVQ8v+ZUv+Rr/6rkeS9sEdDyBhyFSKlVp05D
Flr6lybx91eKyzbPxFJ4ike3TAbfYg+6KvP/clPlQ51PDkHA57D+Z3TZridZoK7XR6RA8sVzt5EE
kXYRR99SsOzWEMZ6hdlhNR+aZfm2jgIT/hSpUAqpUDqpUOubCQX1F28EL91EzJHtoVDwehgAk41T
VGN7NbGfG8GcsxGF6cjWKQxD8MTKOU9HNFt72ptmKC9bck2hRpdVNf0xOpsl9jWIIgp7b0LJXaRC
DASvLaF0pi55BnVDyP4Eo4aNB6XFnNWqnPCOxlWdR08ws6I818O3nlJx9cP/wm178bngElzS/mDy
IZEa3QmRJOcakg+49VsOkAnhaDZ+R1i0dDVzlQpzcIL1Z0s0bx6yjKR4SfGvcQZiN0vt9xQWkCwe
CwFIeoIagY3VQGS5Mk6eQdx7jALNzBBaSbeBBFEDauGQn3RFdzrBxBTCu8zilC+L/3RG+NwELOBw
9m0+PXMNb0gWApAEKckLZGp8gnlhe0blY8rngmO1VonZspEoLc0hrPcmFQwwcLZNLJUWT7ZgJ8j8
anlN8cJA0cIRVWEjmI4yH0SdLttyc/7bawdNalDIQVhkUNHL+PaS9/9N6ey/Zs4BVXAKg5eZmIVr
87wnytWGCW+y3JBw9DWYDKaOCBFMBiNLEZMp9XpsQ2IHzkfVbj+hlX3J/6oq+lxz6yu7KkcDj14D
Mna1KQ7gmP2y1l+1pFxHJoWJCY7RdLP271qjYr7e5LHYlegJYpo+tiFuyXYjlvdGTI61dJ/b+hWi
DBGGzBpGemmz9lpJWjARHg2/K/Jr7WJA10VCTPpm/hnjFts4LgHDt8HAm/VbUf5Xdb8zBr0hpZNM
6TSAlc5I/Bp4jWauv0y0R2Iu2v7LtnclaXaxLynzTuCHrvXpsxZO1g9vQ5J/lunE3NVDAQxu2Q8L
QhBIyUHTlpqnwnKm+Y9ZU6KRVtQg09dYRynFzxQzfyOyzaTFbu+V3OzlYUY5YT/MBsDwn/VcAXHU
KRlj8egPEYm9VSv7+/IjnoiWBA1Hgxwt8WWFfdTnsYv3YHvf8tckWuwcRuGZH8Rq741m/V3ZHwaC
feufb8nKfebdfrzWzszy3voSNRWODEmpfDXl9OwGFVz3emd4eeNg380RTkttIb0d1dz6UMrQqeEY
rhIZlkijGvX3BPK8wSwLoggzApwfAJLxcZYpiQbSwpXcLY6WBDoV88AM4qzZYEoQIQUCcPZAu3RL
IYW9Zmf2SVN/2qnywFl7RVx6+pITTHMyLPBYsnmKFQq8vjv9Zes9vmn9fKkIC+qIP5BS+arsQ+1f
BS60Co3tkLhaxnrLClAwJHZw1grQyLoUPToWDBli1+ES3TUA8Ho23696y44m+1jj+mPOd/EztBCx
vilacWMqcl1EAxup30XluDdMuDts5UAt2UF7mDtzZwcu49hM/LVDNPcNw2GD4ZUcMKC+Ftayk9vZ
LZC3MPWSws84j9+slhMj/Q6T+Jutvvgaa+Vg/VHOFUrDkVM/Vg2PjDcsO5OjIn76Y+2ai83WdcyA
lu411n8SL3MefSl9fayhJE7TcCZ8DN48f1KDfZgdZKe+zkBP1oqZs4a0Xj3lS3phyo7tENG7iZ4s
JtPZ7fJb28970CvHmpesQ+NmWeiIDdkd438E0CG+S0/puQ3YjB47CTKFj9Tg2CMCSY49bv8pFGcN
PmXdKmdLWwFL9OepJ1cZ0eXgPfJ9DMEoGTV3oZWcrcR9WNQl2BtvQpGvcQvcpZnA0grfTOb9yqsh
up/wPxGYl1Ao7Ls5/NqY6Lp0r0AFEPkhrpsjbJpjn3NiOzXIsFJ0xxxkWA7yH0IYq9Xeeo8Iwgoj
R4d316BJlySnwYDbh+FJj3QSKnjAmKHfMl0ErTK+f6WE5mbv8xGm0bHjSDAtSh2Og5GvIQyR9b2y
DD8BX7WduQkFMZj2BlAZNMaIkjiNmGhnw1Gnx0ixbk59f8/Iri1Ium/e0LKD07h06JwygrdnxFDs
QMJfChvnaa/T3oKInFRGwxSnE7gGtmMNenXojl4unRczDqQbaXLhCHMQoSaE4v4SMj6cZVJT12MA
xfVdMsf36mc5y2eSlRh25acS2K7FLHFdTl2unWh94enap7GkbkBm0ajfxhoQkOTaVEwxTVVD27ox
EFmkH5KfIYrec2/qaEsW/aTyp5Nk3kUSuDa2tCtToa1KqdT42l4i7rbp8MW8I0pjDPhA7Yxijxvi
0I3YC1gMzjoyizBByrNTvzKDmDv2zR0B6JHBzOhKb1pwSzQI2seZ5Ru0eLHney06T9sJOgrBUex+
oUQnGZOlSLfbhPxtF2So4hPa3MWugnG0Tm19ixQknevBMm3PzkyfZMksuhhN7YuCNL9E80pbPyHl
0zfmaVLA2+L1ZyBbgS2JrwHCk2lz2s5U/9TABDNDuC0+LTYr4SC/JuWX7EpHFk5WPh4s5FO9ShfC
wIwckuwfd0+QSsW1qRpkJZQysK/LdR8GIwNoVqIgO/BXxP5ITPXmczJDcumKHyiPl0FlO++NDvcb
psKZtwUokbNqMRvnTRfxpqvpwrSWhjbEQCqtKDa/mhCCEjL3Epn7FFkHfBWEmzSHGehZS7aAFcO4
4zuQIbfEBvUoH3vUsaPf3uAZNysIqfCeDOHVsg5ZnrzU34qfV9FN/Z2lvatakwtzzRW16jbRPzVZ
9lze7qQQnAAssWXiF2JYRgonpwXyqupJDMfDKJ7krDdWDIkGn6zPFRDjXaPNw15VnCaTO8/m865C
VIgO5LuLteZ3tFwAs7bClAtxxyVhygiUIOAyintIJOi7QrbOk5PZ7dt0VB9dpe6HethpNo6PMHEt
z4sULsBlOmtGcjbxYKfD6CDK4wIGrnowWIaXpFlFxGcOxGcqLCUm9OkF7am1Td94IAz0GofjvldZ
p7HcZWsoK9FOvo3Eh0692yfiudi7dG34UWxCF+3WLFBH64VJQnlZIOFYAOBsz8hLXyhwlhndI9Jf
i/DSrCgY3dJ0iAXZ8xsgl4SqeDGgxNfcAJrRnUuA8t/obA9S1Z7ZBZ4jQiWWSj/XKheCgRRju8KA
uvNxIZimJgsY+zczHvzTogUckl4SQvhIihfD2SqWLXcjb85NG50JI/VluI8QEetM9a1kukC1wJoA
qwUDc3rWy4KVBTrjJvXUcvXsV90RpT5ph5EtZ2obVDnpJQrrCw/uIjcf9ji7Cc1ITagt89yaRIKO
/pwooKG+a2fRFl+4/D9TPfmMzWcrqbdf8d+a2HWpRZS9+AVbhDx/x7W7gDHQTVbIRIFokns0xHcU
2Xej1s9r/6Vn6z3uy/tmkZdb6bqs+VU1m4CnhOazWBOkWfklLxjl2nd7wYUm3RAu3qp03iXs0yZL
vZKpjrBWOuHr0nMcYqWK7B58PaAjI2J/KYJpMYLc0IKQfSaxvJw2Ne4bbD+G2HVZ/uh1oleX+GBU
y41w12sfzsGKzLS9E350xniU8DbO77qlXwXEOaU1fT05MBTKwBBoiFTydgjkVkb5BCmPCz3qqn3f
fEk1y5L+R6JdJF7DzgGksxUZcPYOaIKKZTnBczmtUuwxuuuY96NUIm0myh25ohuZ4suWE2bw9Bfw
NnRYRJm26+aQH9xW4jPakpKko7mtVCSojiHeaxj8klI9DSTiuFDv0YpMc9ydsBZJjHIPmQQ+KLk1
xEGYA8vN/t+0oh8clWO+VszvUe8Qe5uHvzY7HPJboCk/bApqVqScAt6Y6LhzSIOrrhHyGbkfIZUY
PqWQW2Sfo0MHS35siznC5Ku3B3oigMIKelBhXaYhvGSrehESYRqU803SXOY+9McUYW3l/pK+EhpZ
ff2M0W+FA1T5FJCxNJ4gtpxEvlsHaj5LchdGVOY6u0irdOa47ALtpLwz6BpZq9PgGUP7SrIYv3z3
JkxWOh7d+2y5ozVcCLgMatbcSX2VQ5YKfPCBTvPvkvmymeJ3KpEWhJKnJds9WTswRU/GZ2XUzK3j
e5hkWzLgNkN9tih9UBm64wgRjJkHWJijlW9uUYJ7+P6R9nPk+kU6VmXU4kO+pfu+VUn9HrON4+aF
DwgEzB7fhzJ6H0y/R4AOFRFeP2UZK246Ww4o2AI1O7a43sCnXl8/dBrACnmbgnvU5AASmnEh1Y+M
wui8sKLoMd2N1HOZ85HJ3wqhxJn1ssj0w+oInRqBp+jCg+CKUyaDKFLHsg+STX4nvJdtuThIRPgs
XN3Y4cJmV0EIJW3vOBU4Femu9QZiL1ATM3quGvTp+m1SvgF7ucQ/0rLW58G2g/ziaKvkirjnKbbM
Ku99GHvOFwPDR9HHzyhdnjGifd4XT7WYbhg9ReGU8XvV5ruNwgvsJVvt01C4aY3anJ9j1H/GXN23
beMR3u6wTtuRTdAlwE5QDuZ6eB9r6VF8dIjNGlxl9WTvYjr6lWGyodF3NdVZy23XzI8KLVKEUZz9
WFhKZ1tmgewm3ENZhSFXN/za5K0yckEQuYKs50pG47UHGG3Uf6Orrhro5jqX2CWX6hC/MrZAsNHp
29ZUamriq3nsh6j5al09W/HESYfeUa0Oy/wD57vl7Wgr0WtpkECrsjccNOTIU6o8qjVnAEpq5I+l
uGuBjbIu72lb3k3VxEnPhCqmVN4Z8/BWbGIdDPgVseXNIwKJUibjVb52W5osg60MQappyUj7k1tp
Aci2cZr/rLX2rO0ZxnOcWPBTq28VKUg2viNOJVMpJ0Cwj5bD0nM9kxrQhPuKcDvIlF4bARAbEE5g
OCzZh6qYpXZCYJauUo9gLs/C5qcOMmmBic+JYQIyQgXWt07CIlcFC7KEkt+w6JpwilhoBGc2XRBh
+g6EpnRONSgPmDCVhTFplnstRc4s7nlKOj1kESohXdqNcCOVXwRyUIcrjgwMvXu2seavGMHJ91DV
ydeLFPAKamcb+UKh3JISA8n6dwYMvzSs4e9pLx661DxjSXouS/PqaFHa1VGS/LDQvPbm8BFG1FNl
jRn9Uk//xQa4MQUP2uxxLlh0SIQMVWxMajZrZVedoAEPaO0TS9lFnc7nJDwmKcoCQz4MmKWjiDvh
HqLd1wElDgZLYb0+lUN14oYmB2yL4rQRGqbgjL+rtfJNNUQMc27UjE98fIUefo2xMaxWsh9DgYMx
uyfntH/FGJXKGApZ3j2KVntsbCroYa0pbrq03KwwCszKsbLwmibHLr3PKBxApYTwavS7R64DbA4L
W2FRv2dGfFvV+gobrS1WJxwx9LKNMFmYTyzMc0iAXRkd5qE9MJiei4ZNUnpMVHLZ144xq4qJNHKr
DFlmueAaVF12I50NMQtnIYUm6LOrIslXtLecnaAMseFPPIk65xHyJNjSxEl56PA/WzEnDxvIdD/v
pPlSkJoe83xiDJd5ET4KHN4UW+ElfOuqCmTDeqJ+cTuVJYcf8tf4ox8YS/Tvf3B0Lb0/P7hN9hwz
uyIGZWicygk95k7cBAg/uU+DHpAd4k6aKikAIDvMiJRo0BTboNNIAwQBQRLuWJFoFYwQeJ0pdWjQ
As5fmph6KQ4aTQr0h5RTY1oCvqq41YS0Z2l1MJErWQzvynWXRPPN6JkvYs5ErVkY5cNigxFijkMS
V9fzLoVXNwEGXclsJYikkAiln/4QqlW2s2839PgAJ8pFUPjpCZoAU/C1BpWdEXuc3eI/9THE6sX0
41ivMIDNzyrn9agWFjCIznHpK7j0e4nbXH/ZWcvkN7l3GwdYvO2ic/Qriyo+NscwrbFvZJcyf9h1
9Yp6/VmV816J12cd8jg73yK9HvuGdm8/o4kyXo+Cp+GVNQy2jturPcuHcSR3vEiYmOi42fvzqjqL
nnMfeKkCpbla6FErcnMIoNtZ+X0l0WFskIqF6GIBECYQBkJYjlgmSdM6Z4NyTohkCdlsHHsbSWwq
AgZvQU7AgLCjoFFfEe+bcCUeLmzIvtyw0HsgCF0FAD51zMn0QmbaUYQHPFKZQy0eLgFvYq+dFcZJ
jon7xjWBmrnSZ1+t4/1KCgRiKy7QbeESDXuGa+DPV2cNoVJ3FipRv5iHp41ixFxwx+dAdKTUrzE4
WbgS+jkot3EREtcuzbfkkaugcVzQldK8UQka9wWpV1+ojxapl4VyLb4Lwdy8e6sk6wXFYsnrq2SX
z6WMH4QE3gY6q6W6KI4lAnEYvTB+UMWm5OQkFgabgeVDnTvzKyZGzQNIN5U7/fJ7bvJLPBN1uuz1
GsQeXki4ACuWnzST8CuaXqQjTgbEF2PfJy6U1+wYEnsfkWbQUayWUY3oveb+TqLOa9krSCtzYqYt
yLl7PNtxlQAAjiDwSV5G8gsaY9pHeXjnEe9rwzrgL7ZGQE8RrDcNchcLe4N5c9STGIA6tY0osgrS
5VadOSDr5Lbazyh0VLLQhN/IdLQM/BnCh4p0VuQZi2p67mLFE/vZSoNcLw9NpN+H6Yf4EZLnlXud
/IDgy/Q7HkkCIS8GLR0ERyl1VOmhkBhnUhEu8kHAnET8qDuTTDb4aEPCcMu1B/KEY+6ykI+b8WHd
xgDRPxPwKqTGi4EmQL+UiXFidQLPe7GaE2FVbra5vAEbbI8wH7WjeEinrmpOs/SrXBQHFG7MMMvc
yueP9KKzGTSSz2gWjvVrQrVTjAtQyugwtDiKsnzTGd0srEoFtcECaIQmmlF8I4A+Te8SqW36xgDq
sQB+RT/8IacbF844BHulflVviIaviEXRGPmGIZOPsSBhnLLhJmT9NtT5vZ2YIiB+RpHJhgO5ZG+i
CaD61fiaqbjbmcxEyu26xZvECHjxBolGuTA4oVghKslpIwnbReRClT9GKu/zvUrrLVV7AywEuxiL
ICn91fMbt4yiAKFNjoSPM4qW92buP7hRPvWIMBOq4LYrP9dW/4jV6U3BPHHM1jVQiPBlcgxpYvXr
e0PSUYz3rfBzIOESI8CWAzfeBGB+PL5JVuj2W2SNAaPLBAtCVDTTLNdKsz2M7tMHbg1qQbBaFL3A
MCXyj1WCa4FXZ3V2ljBDjSUpBvcCOeWMWJRoE+Y7Lc8Ugg2dXL7AhuR9rSG8C/V6N51l7Wuj05ko
+5p9S+Bv9Udq0oM0X3kWcn2BNY96lLRb6YYI4qgM9CfS/GRhYEfrw3qUF1bPj7gyH4VWP0W2PFPt
nzSVPs3nU2K3N+IBiaYNwQCnV34ydn7APbhLq30t1C6w682vpzqI13D225clAQtY8909do8cddGE
vUDSSi8j6GwpGMem3q+2lviQgZ+zxam6or7lCXbzhXESAQoQV+N4OVpPak/FnE8PdCTY8OLAegLd
YvXXKiGm1BJ4kO3YAC97KDwivdQm0cNjMNgL49bPooodVpyHNK6fNEEpI6iGuS1vzxfwqqtpiSta
FNUeL7KV3hamdtrwJcvJl/mt2h+MUFAJhkcCwy+2VF06Vfj6pkDV3eqTWWQb3iz4fE7jb40YNT2Z
etmXHB8BXOTY2FfS14Av5Hy8hx3IqBkJ90sujSNZO8BbrL1NKBuMEeQUlcyKhwKi7r3pTAK8X+OL
XSkiR1AMORUeWsoKSI7MlMFMblbf3LSzJcFHZUNYsR20+BolNJUVXfRHB8yXHVGUsAdZCqSBhLYq
M1kJxDVY2nHFbQw8gBisW0bzVZwgFBezeUF9ti/s1AszNDM4OVu6vU0J/YHymPdqCtB0ot5emR/o
JulH9EMzTjEFHTe6zTBADRwt7Huq2wrxMWf9xKypT06llp5UviZYS7OTjclJ/Nvm2zGS1QzFJAKv
qQsUE4GRzqwqIlMGsL8Jq3qcJG8GnDBqxQnxIulL9gQwuxSuJNhV95/dnuUXBOFIzYjdDq+GzbCM
DMIWS7AcMP7b5RGFqfwF2jp4S9nc580H2xrLfvVL94rRl5VV+CBjYZrd9hPNxxrVu/9YX1V/xzIj
vqbzJ23xdRSEKl+mIFqTuwAEmg8W1Ld3Y4pHj4nRKAPRZQyzrVMBCe4M6BY2b54a2Cuu9TCxDmOB
aJd1MS/foa60Q3FgaaWuzNkm85BiJly1AcwfuUjEgbKiVM2CcQZWEVLktkkpDJeSyTnBIEJnl81X
mfJkIVUsUIkbMu1zE5tUbd2IsfnNydBNmUMbdwyV6GggQyiSt4WLRhZgukksxciQsVdKs9WL1voc
6C9E9uBgGUdmhEvw1iQ/poYcvZoSqhx8m0z7CxJMWC4MBot4oR9F+7tYwXp0hxxNRYnLKcFV1poh
UFdGmSxYu8FwbSK9c5WAzITqFj+Ggc4T30JTZE5JLN/Eu1dUtZcsqReBhelWBrHiNP3YsoT4qttX
6nqVwLTpt8ia7mUiP6X014jnQ8PRD7fT01kX6H+SHw1/SzKgoRp4CUMRqHPM/JWnKmo4YhxlBGTI
BwuFlarZ9K36fnqMBlrMfD8L0j6FwWjlk/W432oUhCrJCqmngDsR5GclZJ8tMzVfyJCNi9GQ9vL4
p3aw5VSHDruxBCSfrKg9UwG7g/PBbzItLuty/Kz1tFPaeo97jrX6zn5r1ZJxbnJJPq1nH53t5M+a
IJ0VHRNB42ZpiaPM7TXJWKVrW0QbdNClPiUKhYy+31QjSfKGGN4Cdd9iG04IdbX2Wwkw23+3rRZX
OYygX5jDjewkF6abZzUjboaY7zH8xxb+I8ezOXr5++CfKhpLE6YlWI33zppe8DB2dt/64eG0dsbV
SSmgGwwz6Qa5n+EcTxMbMzNrvQa9U8tfaTQRmZL+LmEiSmMrUF8xO7CS0ORi+PFxXjee3W8AASr8
nI3JxIenFeeWlSfDSVO4UByAvBAmNq+s3VJkBgQAjoI8uOKNGTmho1XKCSHMIE4WhtSRm3TjLZ2y
u5EvdzO27lOUPKR7O2ZXavAgf7e/JfVl5vlu+I3mFx6+sJgjJ8Pd9sw7xLkAPxHHzXCxsgBRG6Nt
E8GJ7lkU5Ya5C6MUeEHuRX146ohYQLK/GvNJZOW+jfsdrm9yBB/wszvkyEnlRCaG8sLTJR082t/t
lpfNa4cUKTvCNZ4JT2hQddZfstuqT9ktvyQY+oKPqdJ8MdvMkYSWjLSiDxJtT3M20yYRwDHx3Kr1
f9iKgJKXAS0gBCEWFjUELbDd6TCQzSVoVZlnCL2uhF6XMZZeRvgNXEUxOvQ0gfQZGcfJXI5xjYCV
OHQPOJ8PvCbCO8H2cgHqv8WeTqigujbD0gfLNda9cXoJ8tIHch+Y62+paFSU206xxKEaX9QR44xa
PMYvbnOkc6R5mY1j4KjQd18l1GGLog/fE24hHbTWxu8VuzzVXc1luItASefnpmgG4YGmS42QE7Fp
D0Wwf/LAxtliQie/YEqxlUc9yuRekz5nftXUeCZNimLG8m0GOM3Q+QvjmyibziQscB/zoEpHf+kK
L+zDCLAPuBJSitTIkeE7ao0eehhOER5LCxzHLMD3OaXKjXUN2vjZOxz5RDKmQUN2lVbY+7RQgihS
acQzmtgCdtsaxCUmV6cERJkBohSsSaaGlp1cmF655mvnKjOTpKSiCQLCAPkoplL8MA7KHXe/R1oa
JjySnh0hvI+/sDXcSraOG+NmERtMCz7azDFlRD1lvy/5Cf0R9+fKHKSkLJRhbCOacFpQ8AjiOfUS
xW2bAYwLP2KrffkBBiYj9Emnbt0IWDVbaaNOvZLly8CYFilSP8wQd8SZbzyb+MyK+mry1lK/hna6
kh8KAeyJ1B5rPTvHgMAjyRJ3xS4e4cMiRyCFGt/5cYBW56gSKdEZNTN86ZD9zhJlV9hMz3F3oWIs
UDEiKtSi9RgC9y6/qiW5fYlrxxZdg9KgeE6FXQAWbZHHVIszMD/LbSYkfSa0JWTqCwlwxV/1Fc2S
m0PEhmKCPoQ8BUjjzAyo+BUvBswvy27FkiDFz8WfavVrKqu37p/JXS15QkPLnQji6M81Q3O00pim
Rgc9sF0n7zn9B6JZx5L790Rk7+TeF91nO7UfkZm9NwnvgPA0pz/lPcFrtllghysUBxqUvUStIlbF
DdmaM54OJotq0+7uMgYjCdgLu3QTLyRmLXOgNi+Nz/VYMWM1pP5Z6uXTGu3HLEMiloYDzfgdQWjC
IWnO9lUh2A0RCmttFtLx4lUtnsfFIhdsOkm7mkDznMuURmgoJlj6OiooT0UAK5L6aJMRPKDabRVK
rwKCRw2KvDyY03FRi2NDTu9kXLeKRAZduXTdGTU1xZqPtwdK/HF5t+XqpNfilDtli2OeG4N1BNQw
3Fz+cS6UXQMKc1dju09fScPy0YC5j11H0Y5R8ZJMA/aozucSjILUYSAQFpHnJXhItAyoXhLUx/F3
TNUkYZTZhOJGOOyVdjmT2HY2SvQoTh0sHUy5+bmQt6e+V2J41xTrLd+nbfSE/XmNmQS1k7hUn+FB
Ye5iaPiKj3Y0nh/qN0l4xCkIr5FSpseIy3HMjvhVeLE2KTyZp9NXLIN4bSsC1bYO/NF21hP+rQU+
tM9H5hP5OctOKsIpY/VqWIStgeHbS90eOqKhDU94FzlZXcUKoihI+T8nDdl+sdGThG/VM8AC8ma1
e8rFIQ1vADnvcZZd+8SlzMhp8kCOnHX8+WxeSjKOhZ27Sj2jpuaYRDpzso3fkz4cmNjnYxNwReJp
OdSx/CCp4D5VDgG+u0gT51xSH7qDr6fGIKLyWxIiEuOQUylNhpZhMEx9gm40Njh5NjIBKhywaV8R
O+ccBVuPIX2B1Ew2VDKM/kzaqX6xCzja/5zAoBimSPCZAqAtwAJjLr7cUSD35C3NjrS8SizQpMrs
FImYhOJbJyY3XOIgxhQrL3gIxzP0O1/glSsi9NS3qIKeW+iXls3c0IcXy/1lst8FszhT7M2mY2iy
kwDNnRakDlXGWg2RRldel3SCzAEe0Ol1lcg2YjSNEu1Zfran6jhH9Pe/Zswd1FA7jIYXvUvZvsZX
IzwQLXrpWw/2wtOiVFW0Pxk3s8JGClYZ3q+BcnFsi2OJozH7FMlK6isD9VW+WA3I3hDBO1roUumO
jnKzJAqviD9aJLAG0HKapWtiR2R7z7Ar/FfDA4Vde5Q3+XcDv/0tf6fDOIs8qMk8HPyBHg8J0moe
FQ7SUoERwAE6EDCTAJeT6czwCMnmt3jqDspoGwIO9ve585qlh4bS0zNrWGeTgzU1h0m64NU6LumJ
+munoUQ15G9GHs4k9Re5W/2GzqpxP8QzzHqMmBmSbiKdKE4h/BBwzMg1Z+pGVtpMFABGf+q4MG9u
acMoYHohXmKvEum53whIKLgVNbb1ls22nunJPEy7zaXfDvvQhLPcBPai+gYLnXTcKbZ9xvh6aQ3l
smTyxRyWS4LKRNf/xn/XxCTq5/9oOq/dxrEsin4RAebwSlI525Il+4WQ7TJzuMzk189SA/PQMw10
d5VLIu89Ye+1aY/hJncQnKu2wQ7EFnRHPvFSpnofhkMFaq27OgXOU+AY1g6BHQnvC8McNty7mMrf
W3M98s1YDo8JwrEKDwGzPvQFOyVDCAF1SKUF0CN8lvtUHd7nQLvoghAyFrP0nWW+6zHI0o1jR3vV
8/VGvozgbzVYBQ62H8z55jjh8cIZ2dfMrwZeV2zNtXxvTHGXrEXWpseS0BCMSg7fpn203y68Elst
7Tbi3uq+bFGTp7uqiPc7xydwbdrWKQqMnpwjW9rg3kNoDSpJbThdX9FcLMunivTAamW04Srh8WTW
EGE1UM2LESAKYhmS15zwLHfHwD7lfltLu2nWYT8NB5kAJKPGFT9eVdTS1nDoCbrTRHuiTqeyaz6I
nPB1oOk9ahvTwOMp4TPsxKpG8FL2kdvKwN8ma5m3Ln+aLnIdCSMx1KZBk/kC5x2yubOQh1U5zl6c
PuZu04FqZndCIeAg3ieVkSlvvrNInJiarV32WHvOlGYE2o6HQGCz3QeHmFeTuKo/QON92W1LyzfS
ch+0GuFGAdquxAcjQxJjfxg6eMFBT5PHxGCJY+pCKikeqoaPoT2jBINh3MEQFiR5qotWZ8PJWLqJ
cIp6eaKs007eDBU7fNZzwHR23TDv+y4/xO6gpMdOMY/AU4f6ZDk0yYZws6upZFdVUIMygtTIje/L
hoS7jUQu7dTiZt/MaLh71s/mPUuluxGckqJcpZqz8/SdooUoOEss08bS/LZm9EfsPyKnWpeIVCUD
2SmS2ahcjRVxBKd6eDG0SApF8f6lGsM2kgRiJJCrA4yIXt8SvbRNiVjqCJVoCZXQoMPU/SI0cGH2
qwhO7+s5qdkXWGW7BNK7JFQaFNh1zGsiEM6FJSCObomCyatTJ0E6Ctn9GAWDroxcunAnFi+kZYaB
DTrFqjQsr8ldv7tPkeHL5lakCqBHsIB1sdzWW4yAL47rGgDuUlj0/Qn0edl+U8ydba150PZpfehw
K/ehgNOB1P+PRNthMBhihpvSSjcW+sM+bjZTN2xGvHM1XgUmAuBF0KGB/cM+O31QBzwS9Bf23OF8
Z2eJYK7E62zjdTYEy++aSFr9qnmjJk5zHB+7jFrARlkU4tSvVC+eJGwDDITQnDBtjkx2jogXG8Jn
ZGwwTOrmYdMoBGxxM0xWs5E2nQV7w0TZw18hf4kQ17PGeuD1KtI/c2pTf4wGYp784JQM1WnTzcVl
LLwARBYsCoZZm3LN8U2eB1E6kugRyDtLa2/q+lqpm3UdBKvp9e5wFsTZQZ3hWLz40TVhBAGZqL7+
xgAL8NPdYDuakarTXowkPbfmdNy1WX0QiMwKyjpq35ejT3P0/eDZN2luljETfDw9/3eG2AdpHRBc
EGKI0Oxw1/cAOzKWgc4KgSbBCPuedmcMiwMc9IZ7vkQAmgUnpIQ7jZkX1sIdx85qri8hY6++TXf1
Jp5ZOIDiQWOKqr1zHcvEP40NqbSWY9NzVFEzIhphFK2cYFXbYtXzpE4VmqPkbrcYbVDHVcqax2bd
j4IgxBFbgLap2OeU1VlVatR7ZGKQNmovKk0hbXTeAF3q5g8nHj+cjbCr49wf5Ep7Mxnj2VN8SMD0
eXGnr4wz79U5kZyjvfhwcjZhNKBceYD1/ZhPbbjo+Mt6dden0kfWmh/8Z6Px3kl8yINrBMPb6PQX
ewGJAIkfs/GkFqtQRmYoLxR4pX7gRV12svLpwAZ9xnlcsfGv38JJ3kAigCjfU1Mbi6GJlwOhwyAc
67A4Av55N3Ai1jLb+qr0tAnNXPEvFNWy/ECfRXE5NghGn19GwgNFlEkhmbsotHbyn0JFV60Kg0yc
iv0mu7WAf4Jww0DTSYaHTSbFLVIsnrV6h+JPs84R5QgFzWurgONhbaN5FnBUIyX3ZWAJdUf1xKPi
D1tJbVwgRyhJirM/bTN4ai8yY1fNFH7ZMQAJIdUsyKUj7qAT+7/T6E/Bu6XU+4bWhWUJpK4CmY3N
v8WcV1QVeApYubFXjclNYqEsRe8A4m8OSQWm4bzzyYYYPGK6yWQxABQf09BX0weD5tXMD9zAhJsH
NtC7XYyzq5exOq+lXcWkXOLEAr4iMfZkVlHKzUIrmEKD8iKFaSSFCR+g75d9uAkaggD7HRbXAwwO
t8AE38qSH3G0IT0aF03QgGUl0jELMePGvQ3Vl2FHV5LYSPwvsXAT8TpMTKi8R1XaBBP7CeYoNFly
DpHxbllvU74N4FaHGtqdhhVdp6/1yjn3Zf0Zc+GyLlKP7CTB/SZy6luaSqYjATXu6Oi4PVJAjqnc
fTeTTa2bsPrmQ4lGtry0qWUTzZ4hWghixu9oo50KLSzKzkjSGme59d1G7jyiyQUNnBbMm7PwYmax
NzJijly92qfimX/F6aJtPBUsLKxe3CGNNXkpXCJs1A6uoIYbRLZ2qaYFrkL8YVVtDaDHWEvn6maP
xPhe7HZvM7nc10yjMBJgdBj47AlfKJCHyodGzT0YJkQ4wUYIOV+ylNPpXKTEdZlgBElxKIVHuse2
kiwv6tnd3QE4be3kOKfRLQ1qdLA3zJwaoYxFc0/Nu0PX1o1umndeRirwUI0eqV++Uz4oHPiVXDX+
NQ3ciKiDR01z4xg0CJffjCIgp9sqS0h4QQqdhabl2uaXUnmAcVtZ0y8WmbS8K8kzt9juoMbJPshv
SphOxBoDcDwpsekbOTgKjMnkM0o1xjvMOlS4mh24KvZWPYzQ8XhtjRL7VnXb3vyr4m+ZrVRkhtAU
8fiGy9RZdMN6aHV3kGjKOlTYiIkxvLvmcMXO55qkWlcyagey1nManpPDrpobZHjoE88ILfXERyJf
4umsoSPEFtkWrAgb5NXFs6MfwLVBLI31ZRTCs/V7FX9WVrin7EKCysxzIL8y+DMwT1eJ4rNldevp
OwPWXEcYWHImj3e6UAg8nt1XHtKckktho2rTexR+kkI9YK9qMcIMzmJov8YIvnfbL0Qr3jsWzvwB
lMRwR+PEd5WGV13MHuGmQf1VyUzwX0l/0bqUIbQAdXzvoWsEtJk2PB0FGV9cnlUyA8ni7FqXRUgh
++h2QEqrLHkAUtpfrQmGYF/q2o8uB8cQKkYl0k3xuq05TcqOhSTNE0arwjNK04vDP6NicmQit+jQ
RntJMURogqbXFNmNlW6nd4NvB8UB6v4mC8RzINJttsOPjoF4E/41IWkFY750GpRehClmY0BO0egV
3BNB9qPWYhFvzeCD2wUW30liW9Ql5RHc7QEwr987CsUbuQSeXer/JAH3uKYvbV6oLRPJVFy5GmV4
joXRlgpez3QFEEh1/kqbeRBrYIO6AF8fDC+cTonl9QLPk3jO+bWPvrElQA4YiYrrvah6tJXmxxrK
9Io1BfQRBJDTjNFxuslS76ZwP1rnO2e/0sA9GYMDIaeulLPfTjWG+B86J3D4L4czaxLm0Fe1a8VX
GZK38RLwdeeWOMn+2DgoJjYjxvohhuYGClvwBPBszzidho745TPpGK35VTXWQZEIjhE27AtgMI2G
a55QXD5pv5GLD0d5Rq8YMNoJG+UXGlziist7umulmzrD6nlPgqdTnOi3/IL1dMLj7yBdT8YCBXa2
FGAKJf03RUNn/5jMAwjlyM982ESEFbFrcD4KAArQPGU/Dzdx+VT47ln9RXJwCjP62Wj+iUA3RMXC
iGAAABxqX0ahUmGxTk06ZW/BErFmMvyE2t20pBeCwQPpyKv706sMahEOctoI0LBmd8j6X8gsTQAh
9J+dfSIyys3v8rXmoaOJGdNZqCcU+WKX1246lxkqqI1CRl901enqtQX6r4SbHaZEvpuTR2JsB7Tp
ATKuVc4ILj+m5rrvPgy43iPQTfzvS07kDBxu6vO/WuLlSFPMrY1whoyBxiNDOmR2KNzoXUIKkvjN
uNUpdbVny2qgB8G37tHTsZvCPYQEEaMb29yRP/IadMAAIUHDgMYM7mY5Ho8DsVwtbNXWF+odqTck
mZsGZ8UWNt/tWy59RR/It6iYauZ1EM60hNLvTUseeXzmrEEweidIxdedfxVjNys9IM1vhovR/6lF
uetpjDTilR5Z+DmOjpf1ePBYKelCWw+1Tq7nZ6aFH7r9YbM9s/pfBl6o+uh+MY/P/L3R6IS8/iIL
uRcwoGxuN6eyvsKML00KtTdF+1IS01PsmL7kwyZohhGhP5tXA9RKZl3rkifCRjlSYw7Ln4XChcDJ
xVPBc5KzVpo5OWDYY9LhPTPZ5Z8qnnsHp740K34c4/0Ja/cggqPjsDC6DDxcEzOKeeJ+kDs//prl
gpHi5EecHiPvf6nfte6Pe32tSSrRAzxzUoTvVNnSA/DD2Mh7jmxHgJYQ/SqyJXNor4lqklMwApKh
k+oAMir0OWKlpfi1dQJ+2vci2qckbpgEsf1XUmD41AgsL9C1221Lkvijfb2wA+tH/SaP/Up0News
fnnjjIZLOMLPOfvNmJoBAakTD+7M94+PDWIWeC8IiBYSb4DoCmuuhMtV6X/j/tOMf16WOM5ffWSs
MvyS3g6tjsQ1iTFBqOyaZNf1VzU55+kZDrdZAnvYlMG7pP6BMcAWgV5T2yrmvzGU3Lr+ZE4ipGOD
jbJYgO30GCITNe6TjRyg53Ni3+BDbFDEGnGynEzbiwaT9G/IiKQ18LejClYvQzP7DsoMg7q5mByk
YUa/ITUW8QxGhqljHJovSAj2Ytw8U5gvElBAI9/QZBwzzjB5XynYD7VkObCfdoKnQAKmNyxjW3td
QkLkVG0VZF4RD4LxVwXIInosQ+FPniWYxeBmi4Y5U+RZ0qlPWOIQ8uAMKEhRNLAr806ygqJFxdv6
zBkvVO37JMjb/h0asFBcXMb8pylHCBeZVVKYtZ7KoRaSBisXLespk5oVVDmLXwMnIoc8KrV+1Be2
WvgQP/2sAGLBeESXO1eakuOImFqPx3OHHaKKM99AMUcIw8KQjwYg+lE6vCzF+VENH2F9rsGWtuav
Wv0Zxp+QIdE6P0qhuCo/6UtWWsqwBu+Uxq6p0QS1RwcBbGPDuLwbUJvVVnZjBwUSqpgeSkZj4rrn
ATFTZFkZY7t21xcPDfKZwYqEqcaUssA2Gj/EqFsEMwhw3A0CAD3/XCUQqyIJrA0RTBQ9V77NT8+O
ixnbxBeo6kCz79Rb1fDH5ymIxuviSw1oAF0cM2sZpli20Y2rY7coFt6m8BLpHwTADeo1ah5N+duZ
SMB3BIEaTHQUPfU67lPGWkzLe2YZpfolI4QVoKLMJU9vjXqDdLwh2Ju237fr0ca0eJ/UbVCeTeUy
TSdUEhhpG3GmfnLks65ee5pxg1WpNC4Upu2yExxfQH813dNFXHukUW4Iyz4DQavN5LJmFRL2L7nk
tkty5zYQE9naUIJk7JRDigFf55NXdlqsbsaWD5dxlDlBHs3gbMZk4ERo8W15BYNfVQNv5M9Vwt7E
GbSpjBxlMLmS47s8nwD4EYXZpyeKxUjAMz+V0aYrfNtAHLZy6o1OF4/EMn2rCLIoIULxtk4A7xpp
Qbx9Zrwl+MTqdSYe0Eyy+GMunlNy7SpGd1+1Fnoqy0qFjcUhIfQ9+ZadHaTqsTxYqB4FyBRMnBqJ
jdpPLx71CytC3m39PeJ6e+VfjxK2QV5wam0NqEPPg90XKkORrd7sYxjaSPt6+2RayjYcv5rkThhC
XERujmUuLP5lxWdpJl5qZn5ZnFP8GVpAGk0YPTQHEzGWYILTGf3bwV2b7oUFe1d4ikG4L3JzOz03
9EkIdwlsrRVeQqpnoswy+bufflAfiYrV0EkD/vF6jVqUDeeJOkpQIzNbt4JdnO4mpDkn66URoLdM
lkl1knAxpHhjUiPwcvGtM3LT5I+yu81GwnnwV1Md21ADUg1ceowJ3wZCgnGlZ8s+svWRMdPYovZy
PK9B+QtjIEgDN9eh+xEBkdeBb2L9DvhQG/gkIQ9QbbzpA8hS8o00nq+SXxi9bO/Oyp+jmTsr/4xF
+R2003WSlO2LjFzNDvAzCDeldoidhyEnB8AFX6PZFC6DVFUPLzLpGWXx8sJkfjdnaFuKZULQXtHm
P5WpLCf1EZsIripSVBVjPeTjpRTsRkzcegnSMai84sMiU4NFJarNf2rMkVnrzTurTmx2IaH3ZFuD
F3OKbBFmO1YBS2zD+17Elywp3vgZtgMsHAO+c8op+3oDSPUyWFNrsCqViMlpCOEBDjs6ZNx2GrKx
NOLVDu+2jZ0rjATuEuKmleC1GmasR+qS7E3BuRmeVv7FDzoSqBEbQLyd3VT+FSDC63YTj9ee+zAM
2aAqb3pae5bBeLyY9gMvTYmp96URaDm7GV4LWXJbKXXjBuYxkd08sWb2VAwJeEv5TGPiDyMYIJ3z
SFuLoBzbdwpQOxhZnCY/h/G0bOqvFEqtzbK1Y+HMVa9O6WKA7Won7SuvwJMloBWaAyvPAV+9t8dp
xUJlC6wG4rftWb0G2tVcVT3Lysw+2SWLR0rWNMwOskXRk+kk+UyedGfHdMM6xkFFJg0dTxkl234M
15wcqGwUf56LTcCbJuXsknQL5uEnTtkvo2LyoDuwWehnf0Yqpwzln6vM1VfREbgcOpeeFAhZbt/y
sD3rJYoKwWxkQp1TV385WjyrOCgIw2DHyWQgJvQyHy+RaWtHKE3AHxmUmMUyGD9b+6dNeC9egaPY
a9pSWjg6xp32UUj4Dh7MLf0e1JmBgLiP32JcHV5rgf0UivMGCYoGIWWkR3VcNO/GJL5jBvC5gmq1
DcB6V0b1Y5OQlhSPRql3YcfggF0QB7aJBSFS9U1qO29p0W8DcmWVJqVQ4VaA2BUTwJDTI/S59paq
NgLZNnmOunoCNFN53TzCy8u4O8ef3Ag+/mkyXEu2K2HJPshmOCdVN2Uc/1qalHSCuiblJ10d/thO
LVJwaXrEb09CsXyQGtKqRkJgbGdDVOviWscjd2q9tGOJVffwZufJn1yMP2BI9rIEdBhQWk59o/Qj
uinGXAp7lDRZ9nK/MaOGuWiIkKNz87D21QF3PyKN1yeoMwgrrIM0Oe/51O2SQDpGDr6VRl3AlSez
ijTWuGfcUR0DinUhvjQNLSWREx0LH68PR5hYZveWpsEXZtrrZJKiIAbcaFCysJ5YmN3drqcGaCe2
UZjEZnrGynRW2YzlLauvdicoavuTlvbfGTcTV7w5mteuQ9NJMSGk4MNpir0ljBibU4spWd0puvIA
gLoojAyAOk6dGQkXxrfvKR0uIQBcejwondmEvZLcWRbJTY7tgHzwWRvWJdoMhHccozIe1dZ45RzV
u8w4jKpzj5kBuimZV2GgQwxStRvzhos58vQLftIwznYDYwWn4Dg2hKBQsywGUAFszLD4wUh0rqL+
De7zqk4ZXqAjEzSXckS+WvrR8mfGgbiaJ2qpSfkX6XirihHMaecwZCc0LD8yVzUcTwd6IhB5VOji
2NMP6paY3UkLGBIFrs55gylvshMvM4P3zqRcGu9tK/kJVlQ7Z6FcqTcFLgWe0Fsik6VYfcziWmrb
QPxLPgXkylKhEdWXnfow8TOID1njSYuib9UCA9yqHMabkszr8Zq/5mzhy7cbPgdj+Oja3MulX5lp
kBg2GgaXof/MyWMOWXBHAFY02mRH/0rRhfU5qh2Rv5U26QhB7Dbyx7yasTVBZPcCPMfVBH9z+NXp
Gl55JHxHocECEhYZAQwabcSY8AuP6aKwBq+utNf4lyYg9oz6EBEbOBDqZLIPwuZ/mLu/YOz8Utx4
0492iPaAAIhxfRXOPkuvVdGtNPvCltCcGfFwsK6d8hpTHmj9PVbKW1poS7R72fBeJF8CJGnZWV46
fwkqqs4fwnesYCSk5UuJcFPDZJHAYaikl07cmuamKgdROPRTnZ9r4yaChDkxw2/SG3m6/ohAtldN
GpzfQDgjzB0Du6uBBwSSP0h5RF5uzT9XVcObACMqym9hP0PLHyG+pLrtTpCTBnoje6Twr09F17tx
HWzGyHJLPFyDutYcYLlvVuvJhXrLX1sSNvMvPUQTCJRw8nVCCGFeTEMmFBtuMJA3Aoxpc1nlyZNv
w+tXUYlUr3F3TOgJ2kWwLJ5B7RWV+hsUoW3AQlUNFbcaFbY8TN5Q1gMasxG98q65wJRoRnT6AJDN
Q7XWcO/FDIjjMvcFvwOTZBtJiqPc+/I2hhaQh/ss/KKsqH7VRZP+Rc4piXD6bVXl4ZgnTmDTQCNE
5vUzLI9DaCKzPnDUQSeveUW+s6umaL6RDSdDq1Fz3Oocp0jJ9LuHNboOQVHw/BRy7RI+yJotNGBZ
7mEflti+amZLaxFeHHg57RrakkpUbrgwHGSywmcRS3nKE6lb9PQoOhwvNI/6qztjcsqGttnk3ZvC
YxlHEeQXLE8l+7VLz8X+S6Yjtk6z9EAG45Axuq2prgC3mNM1oDGNLS95mW+RoazSFObNgAIDNd9G
2RB7Yubn2dnqbK0slgVrRnuE6IT0INR/pp+aPgR8J/5suCusA37NTsZktKqDQ0sieGRzvbW7uXZu
Cfia0BpPcWux3vhrgUo3/DzYnauIQWL/PYQbaqgmpCDFe8na2s8rFEzxbzM/GoRLYw1RSLM9o8MM
3kjetYpDr4XyW7GCLk20n9caTZ/8PoP4Mtn6TRi5ZGvE5in8KKWUQLAhEjCGyaeGdICrt+RxqZxn
Pt4Mmy6jeDhd7kcVvkSJ+bfDXjRkaxL9U3EHJdRHiZxfw2lr1KgU0Hz+FDknoCAkhhkHsllXlkDH
OByqhNohJpkfDs8fhiL0uXtp6jfWS2RtE9+kYnBsol8n3AekrrdLyMcUjThtG7cEXpjfYuMCmDqS
dTASRykcn1KvgcyCLmdu69ceerA80Vkflm5xXTyBxrGNQvcDKwvH6tLB3a13eFReQQes9tHoknrc
LgtpdotTbJ3xfqQkYjvpG/8q4k2dweiG/SUmMUCFcwj8ZFPv6QaH/jYFme3XvU3FFmyqiI18KQkA
RVyr+Zs5FK/g5K5H/V0cO5Od2JwZyBllBmikxhAILdT8EPCCJjp0FITYuqRedIKyh+kc4bmfggIh
qI0+RrafUL3wBrMBq6X8y8jl38wimS+YQIsw/zHn+QuTOGLY6kd0+sD6pBsXwubJ4E5Oan1j5wzb
u4rjKS3lZecQEGvFz0kXZz0s97NRXprYMLmuWAJjZu8zCDxWyqU8aicbYZ6lX7hKT3VDeHphiOvI
oTp15aZFdd7EMxtmmTEDKgqG/GrMrKWFl0Z9LLHarZhWZUp0MYHWFFNNy5Lru1cadovrxoi0t1iR
PovM2SqG8c41e1QzzJXTtuUgVwx7WVPaVbZMjgJ5UtE57VjeTwBCympARzEyq4AxkFAnNFC08WiM
+o3VOGUKiqHBcg6Rre+Zpe8LRoTjcEeLfGTlgP5JXxhqSyIyM09+Gadhjvz6Y/MsKNa/ktFd7/y0
RuhqzBd1BZUji7twXpcKs3tmBzA9Z1xApjUfU8KGO7k8aJiIGas4krWJTXKtSNYLafV79FU9DJJ8
jGHjJusM+GuKG2UMv0pwc2PCOL2xeQmnVd6S9BGLhaPhEbbTHRkeS/vTZA1jmcMBZjzjddATdrSa
yndT/srHZ0A4XhMOXlpYR2Tm7iR/liB1zG5CtZRvJxVA44SDAqGBotxt5lMTWsu8yv1+cOVB96pX
RWqCWCSAruB7qSx90Wr9ok8b37aPRH/hPZcXOcu1JqYMywaWMvCxR4Ohecr6AHh+xJzIfFgWEIiG
3TZaX6HR8uiLDtkf6Dxm0rNLQ3YYyFnGpa9J15rnw8gpQKM7HQjJC2mN05ngAnnwQww2GjR6vTHX
JCYQj/VbdjxGLNxbZnZ0Rb4+3JA3HVraQMrto2w0eJU3ELSQ4sjUhuvyGcdbTbsRa+rJyAwclccK
pc9r8AssALqDRvrhzMcTSKAyEHZXVJuCmlBj9TZSf9BX0S6orP/Pc3Cd1y3waEWHCKonJ+SuCGuB
UYznedCPMfVWyLIjT1V/mDtUpsJ1oop7qoJkYsFSoRrlPzVF52LiyFkidkC9DMWdOaqbnBJ3bpzP
YdB3ZYPUGGDUNOiuNk2extyzCy0SojAsRQyDwx0aMTXN1noB7x52fCeeyCldFXixnTsHO6qXU6BC
XD078j4p0bgO4JctyYszZsjD6was4Kww+5geSnoA4eyFr3uX8UqqaxzdTz37CYfvylDd1Oq3GBhx
5RBLPNluHYqdEfEM1xLNxeTnNAtlMXhjfZKbf+aouVLcuTELMMGLBRnFiyxnKw85tJKznKEMUvye
nW7E3Bji6MJxquWEGFLu1/WU+gbnA7E1bXg2tYtGudCSViVo25xWuROYc4rJ6rbTezYA4IwZ4PHg
Faw5JkujADJcQPL8Ru85ZXrNCEmz15JGy8+qfY4N1uOHNMHuqpPXl+cLk2Fi9y3hGVFUcAaqdgLY
5wE784ldxIHBvp4OY/60xsa1lH4zlvYxxReO2+LYvHbG0zYtMq5MB20jwzsViyunR9uj2IpLun36
dahLWfkIqA9Kvq2y05alEixlJr960AB+AxHEeWnYdPfEIfEB1aPK3qHEGY3JGECCzvhwkj6sEM36
0+Y2LdGnCN4qmJwAVfh/POO9uETJTaH9FtyVRkWT3PJMzwovgpeE9aHPu10FfSnUwk02ROCsYa0D
e38oOeNIYgrnAVr91q6Z15F+Xk0W4uXcd5A0wzenV7ZOKRVNmGRnhwRTX4QSyz17uksQO0fWZwIY
HkbUcLI8s2txV/81LyWL0X3l5owEgMhiOtjeJKS2oo+GkKSnLg4Ef0jBilWCra3KK2/sS8IxmRZZ
VxWVCihg9xW5M0K6KcFySXN+EUmwL/8mavGx+HRMlFYN1YMEex62WBXg+mnyPfHLEJ4LJFIDbGhy
xJjQqSUbnHIbU0Ha02cl4ywZcXMQVqt0sPg4qB3N+Cw1fpYQJF0+6NhkZ7ZaKJ7Hr/ApYvQQ0aVl
rRFAp0BCBIvv9U5L2RZnJlgddaEFIxhuPH8h5kXqBUy13qytJYVtesYuHWD+DBoUSpqigmkUdI9N
wpRcJzGPAW5FegCVXPrdkzggfTjP2LIPvc1QKzTEmdHjOuLc7rqDIabe1SBe6Fr10OfsFPb6rmX3
3YPHNsaAWp1sMWIHEu5VRgnSHB9lRK123CKL1pFs56xyaSLMz7FrKMZYkNbg4AOLlb8rcSsErGdn
E+tHGQBAoFiyQK/UAYJQws9Vc6+kr0LHutNbrk2iJyuz3Qslgh71GpUetTF79lb/VNJoUxcY9PmZ
VLwDTrlW52GRo/ZUxIkhW9r9mMOb1dwdLfN681VYOOq306SfZWCv+4g9eYiOU1+ZpQP5ytq2cXwW
mv0cX0lgfPzB0DNytMNbhGbDyHHIorhXRPHoRX1SGNH3tFC/GDBoB6tFOn7GbJXsSzIwqSB+Uw/Y
99FOoTM00feFKlL5XvYCkmqq7pVywADxBdRIQY4b9CRonhlnROV4FFF54VfwbK3zC5yl+KIWAX7P
lAM8A2eK9RwzG4uGGJeJwjjHZJEVmjs02dAAY3/uGyLsQabHzrIzMESP/6SBQRmB30o9MuY6I/Dz
JMQcyXhMCLdBsc9KsMdsZC3ajidTzGtHQx9MuRVMJWR0Hkbly+wKwiLQjdnVrsy/7Vew2ivulZ2F
g+AkbgKvUjIEn1e7ucXgtpz2QVp5YcLAuir6l8HLCewLUQ8krcL+sPofhSkrQ3e+HAPyjQP+Mxp/
IeNBKJfYwEWLMH8mdghcmKVnKQ4z1J3p0EEJr0iglAmSd/LzJP8L2DGUzUNISD9Yfga6V5Tfkvhr
U6hraf5oZRABQe9poO3NoV6nVnOatDgAXO01AdoYFSOVRLoTebaXxGBbJXV4D3L9nUBEX0ZqOVs2
BH2y5/lDS8VZLZoVy76m5xbsIVcVoLg0YARZDZyU1n8Y+IBh805wA8yvVyuUmhbrloBNQKiz9RAx
52jXv1lrRdeR+DmXQvSe8YpbzOtVoZcglyggO45ZAcmdqJVKnVgw/tMoKtj58pPeLJkqnwNYYl2Z
mFRR7GyyNkJVE36FsN7ShpoC+27IrSWp30ozujrjMsnx69fyd0pO5qA9O5JuIzTn6Yr0xoXOxG4m
EVgWOE4mJCIDbsGUI41IKomRgoRiq7gk5CKOITwx5DALA6GaRiBEniKSoLxVB9wF9tfcvE8w7LSA
3JIyBcaAgCHRnyl6y6K+Oyz7+qVwahbQd52aIYQMV3e/KC4STA4louK42A+voClYMKw9k9OZ0nMB
WB1gF/SADrYORiEJQVjtwLUMXwiReMNMDXQIFZ7VrMIKPXKYfMwau9aattWWBB+S7r4GjZypJo69
f3YpFilPgmVRmOsMVEL4Ga8TS1u87mJsL6wQclC/DyXJVlLW49Bu/Dp5DvoVIR/7TihSM5sXYM3B
rWF+WIc9cz5iXKVb1lwT+7dpvgSFWNhjYOeDxy+GvCVbDyVTHTbxlmWxRS08lZGYnFDWd+WhMW+j
TRrCZNwcSljo234v138NLBBskSwz1MpLGqZiDcK5zHya2CeC5j5i8wMLZwEV1bz/0tqTsxn91nRp
G7WmBSBGq0N0FAyXBP+Reo7Z+9oZ1cebnMub18I9rL8ChyzNTqezxHCsUAOb9gERbetqafVjSWSs
qutKC459jetgGj76qvtwhn1AMiydapp9K9jqHcRqRYVQLSKlXUNawkwFoy9XNJqnCKeqCTBubN4F
XUKhRauKeAxoV55WmwwtRoYiAe1LHm0I8LSTd+1/RJ3XcuPKkkW/CBEAquBe6a1EUqLcC0IW3hb8
189Cz8y9EeewW+pWSySBqqzMvdfWiMjMa9KxF7RbiHnmr/Ij8arInXvyHAPgAIdiiDmRErvWKBGv
Yjzq/SUNIkZz3Pe1IplarSp+df2nwn6b8yliOwHFOQfAq2VrPvspAfIOPc5/aUwohtpFTGLgGDHy
MAZKNWlsS/1e9/2Tq1CBtECPB/A8Ce9tiSanMe+O+dn4EdkFDgKkfpHRCwM+deTA8qX72SVUtwbD
bOobB0VUD4XcfhihO2liN7M9KYkd2r+ZHnAqbn7w6nw59ruwUFCh/VGWuSZydJNzDEgKFozKtzjM
AKBH7TfkuJbVyhycowvPnVismzvmV1FMR/vZaKdnYatjqjeLMnzvrdcY887aIj20pAMnNJpS3srS
L523s8Wx9p8DhCKDYb/Jxr83SHe7mMvTydF1rgCG8lIaj5qigRJ+k2wCgMjZjwE8oKjeT7BGJrKi
PC1YtSG6roqOEe0ds4fagupPYxPRtHeRMCxiRtZcEjDTSUzOl/HU62+zWsgIwhWwgJVHMARNl2WD
K7YjJ2msCEVhMA5PjcMbEyj1ZQpUKeIUNfucE55OySj/TOdL0KJ3SIJwg+KgNN5ViIRFXgBDyOGX
uQcl5QsIoVVbPJOVU/RHp4pWeYDaaGT0Xu/EqNjfy7XDrpXx7tb2oUvfVPplywcUjfehYr8J9Y8C
hR8V2ZL460XpaDTt8Rsn5j1kEm0QnGbXnMTFRNIrlKrO2HQ23uGRSydECuUK6x73s4TRML8j4oAC
AVvCRDqGp6eLmP7QK6nEIQ3aLXny07jnrrIrGpQOZiJFFUX72OColBufCYNs09cAxqfHcOPZ07Om
94duApU2byO6Pf5GAX27YVtl7R6s/NL0X1oIMGIDiGfhEytEzlj/UtFwxLi3tGHpM4Zj92W1X2nk
BmU6oTeSgyZSpl6zl26+KVEQ+fKSSECFb4P3Hpp3pBwxUy8mgw754ZsR4LZXZGygeAg4VKegJhBT
H4om++193kKmvKih2xENLoZmGg6T8GEWh9q+zxltVs5yCqcdja3eBt3NKx2SKYWjtUKu5T+ODMCJ
flkq8yrU2U60pdE2y3TkFM50pR/FIuSoYmUd+YwLMm62tsQhV18yDhB9v7I6eNfGOmfWRHmyNNj5
pc0GVXSLMNS3E7Gisvp2vskxZHPul8TtKEAN1RFJAQUYzNTJ5G3FxoycsrVR3EX0WgTC9n6faOFh
zCzIzegLB33d4F5W2BKktR8t78OHRoTsDNwes5Hez48VsKjKsBfxaO+r2Dg39oBOQlv1HTdd9RWA
Krd856Eyu2tjNehOvK1LxrsqAdLl2SpTnM5c6PJCMUpCa4MwUSCST7p4nVMJ2EO+N9DPT1CPX0Eg
78wy3FAAHHx8fIKIbksjYvYlYwKN/isLfkC6LiP54AfMtBn2Jt25YBer/Fvtis2s9/v3IaM+vXs3
eOvjx4pYRHFW2SPYgqXGlaMJIuGCWWSKHNh4ksGLN6xNRkMzoqsC/wJ0ZiqjVVQR8QLpiFWK1gf2
cAPk0DEt65VG5dfT1w5b2oV/47hJoltTXERqrG0GFKjqDhYyShNRykikJfotxhsGhzjd+CvJ3jYf
qvLD50dw469ePYbO+5h+msZPNYVE3lHF0N1reeUkkEsOXetRrxZN+5P233nylncv9FzBswl3M9Dn
JCrw1MB09BGL6LeOYi52PuBS6N1HnJDBsU9QoHMs9b1fgeYwGLY2va8prnDrXhz9UPO2FDwZopk4
Xj8x9M2sH5/fTPU69EEN73TubcwESMSD8t6Z99p6jK07QsCQUZP3y5LeyeaSdzFqhBfd/RXQw4xJ
ErYMRdVelflD5KNzDHAz/NbFa+B+lsZ71fRUjhC3WJJCXm2YhJvUVe9xKBFvnHOEcfo2MOorw+yl
X4OO/3AKYJT949T88lyG2l406ZmswEWWfWYdnuetTZ04MNiNv83+qgfMOU9z1915D7sfVdz76Puf
uBBdLtGuOiORsTgBM/KgTlHzgRCmEkm997b6CCljEu3WKXTQ/XvMaU02j2FJwNlLxVqcY0w06eML
r+YcDdmgBF5rHSRJIjGqOTdhc+jDY8CkoVAf0/DjO85RMcqwUKv0ZUC7dPARnN0x6rHMg19gi++I
sSjclTlaS5gxk5G+e3Ke2LjFaeSgOavSsHPXmbYx4HF5nDVYyWR0mqadP+u+aHfSa28+T4L7Mdr2
3l8fr0aJjT5k+hcg1nIMAkiZRFuvU/5m9b8TZ5zWPHo5tjSsgIesrAG24kEYzZM3zMI7/GU/hnNI
EZvZ3xqbmlOt2/GgGdOyQHLEgHM+4bseSYEdiYkMbVzu/LlwrI8quw3sPTZdVoJ9Qpq8DaWHVsKF
o+CPoKIwB1w6OASJplg3CPYdzV/JRN+n/PPIzzGa8w0Z9ej9spzYsiWL4Qi9gDXLHrtl7wTn3tQJ
kGQ4mDIn8n8Hznpk9RKx0IN73uTysR5+VApCkcPGijYbFQBj9dw/GpCJJGfg3vIYqJ0E38YHjmFW
+L8ZVj31ql/XXfQQpFi52x8U+Qu9fiSLy3fPpYfmJ3+xg5fEfHVBCfO8JsoON/wgh3wb9+2iRP5V
oKLSjV9jeo/EA/8wzzqIkWQlD/RZcyZwNLPG5GA4XzR2Rsq+6TaATLgMNG89gHuq6AikqWC2IX/P
0ErSyo5Y0r2UyEcWryj5Yo6CtOzNPlGbB8pbRCBL5MSUXxFupJzlEHsIvjgFAHa3mpey+fPN14jX
SowMthJeso84Qv2MMc52JMUmQhWoHjWz05KGccA8KQg/S4RFbYm4jtQgk96JAcTqN2CyA4Mf0wPt
lPa5Hh6N/FIggy+Ng4ifmPvBHUEKzBRXRNOSt1MxtokQhns0ObwuOLVKX4bjbWQNZkw3EHdVSB8T
u43IOlykeN77PN2iXF4LMurIDVBoYIyT1X17PhYgbKU9nlGITqBXacV6FODZif802tshe1H7Eg8n
oIWWR+jf0zCeDXh2QfRg00PN9Xer4Ki/T6KXRFiLUO7BzyBdpvCk6xAZbywuefRYghCZL+tOv2uf
hMvz8nw1/ESTB2GJa6aG2lawPyCo996cisU/59JGbhY+cfynrIg7ODWbztox8w/ax9ZeEmwISCa1
1piopYcsk3SCN65LLblO7rurfaNppSAa2J0Y48ZPfvicYe4M19ih/LxdSvCZ2qvCBN4VYukygiY8
aZ1WGsUp4g+whcgOMaR7EKX8xfSVmp90OgVz4zmZ/OrT7QQ0vjRItaazZcP82/SCzt/KYdjk5Fjl
h3iBcQini4Ryw1GEsALg6x00T4zMUPKSYNyVVUOAwFzCmesIPxGDolY8DOqhN4HsvmrFaz5M6BGH
1TAr7MmQaVYibXCkED0RFqRUCewJeML79MTQieNIcFPmaxc9R/ExL9caG1Q798nReE1bwp5oZjnO
1QvqnTu7QgIP9yyJMtYHAbgU3s74NOtX8zVcVHr7rNpeiJv55Nt4pKzwmVAA+t7QUHo6K6SwMKng
bgpRDXG6n1s+CiRYzHXlBY8YxITzVBufzPCXniBFcvDW3fxZFMsagRv+oUBRF0GB3Vj5btLvWd4i
9SIjD1hqyVoIBrt8bVzCddHa8ILSlvdurRivGTb+Kr+P7l8AZx9dg3VLhPmtqJmg4P8yDr8Nr6Y8
5M6PO2NRQ1LlHJYzdxHFXy1f3EZ4BPlupQ+AIFmwGeJ1QKXuSehxvr6p2r2jnSRbSQ23J3+0QWVn
PylWAVxuVvjIeRABqGDeapOCnSGctCArtMg9gdRcC9aT0f9m0hk7Hkm5ajHMM6Tk7FYfqj+n4zeK
TqrQxzhgIaBAgoCzGvm1iavHfATah+8W2mbAGPVZFxd3Johm2rLQ9qDq8QJvRubF2o/FBqqjQtI0
SWMyWBY2gBAd9XwGPHqgE4WUlWnSRIshye/edLeHt4bjZDYv0cYT1nJcMTSABSOX2duy7cMLbgw3
+vYlqVt/g4nSQct2of5l0zApvfchhZzDgqijfgSVP58ZaRA47z63grA+dNJaEf7IrSaPkuDbycwW
qSQbY7aTTTTAPfaHmsA177eJn2F3s2MDYFp31ZNrpYdafkQmdHv/L85q5v/PunvC4oXkqxOoJTOc
BmhCHU4Wjruzuu3Uaps6YGCfXm3td4xedMzyefycMimy45Uek26IaHBgEUCVV1QvBl8qxlm9Ge3s
lv4IiYoFDZCjEWI1OSHpwLnchr8O/q7aBWTHbEtG9DXj9tJK5nPcnt1zwKYblDdn7g0e2u6zJhOO
hu86BKOSHXpxxLHp97ugP1vWh1nOG9VnlCpOCexU5O70uzI8EclCLkXV3bLpjpKbKBwLqaysKcmu
MkX8metrRXSXj/kjaW+0yvV8TRh5haxDoAzyxtXQMA6A4kBqAEXjKLfId9oS+1VPmbMz+peiYC5B
oy5Prnp3TWL6f824t8hhdTn2zl7GGmebYBvH8NGtUV7nPw2mLe/T8R7JjENPIeVT7OJxRL0Wv3Wm
TgssWVFT1mw1FBEKtc+kvYEPcDzwT+mtbH4HK+CaZzQF6hVLrDXcmuRPuK/+BH9S/WIDLP2L5J1Q
/bHOL8ZHhzAKf7TORt+lfzrN4DZ7N8WPEZwHzoDS+MtT5g7GT+vdIm0fhS8sQ/htIkhKE/GkJjt2
Zm56InTj5CmaD0kleh8268FeyfqAVOXcNRmNT8ytHkpfIh9c/Gz0wljSFHHUWfMJT26vgMDlVGB5
x5z+5H4a6slGJVcyxO0HsMCPNNdqTH1B6MMUioFoIIiF2mw9zE4HhOdExCwcBAgwCnZRaOENDFcB
VHQ6j5INfmKBlAhhBJWZ278PnPgzZvNuVJ4sFmoh93M3yw8ExpkKXhfyl2OQbQ1xsewdgn6DWAxi
c+QjLUxs4ChPaJUK8clpatF8JVlCyBTn6+SoufbBgaLqMwKDgSUfjZEgkQ5WB9IadhBGI8bRpt3N
DLj0nindc3k2w0vdzoM0cuCC90K7OcWuoJE5c+hdnCOjRNt4U+KhyD/jjsXn2zVfBbtHzj/XnC2C
XrITg6YEqUj88Iu1nZZ8Tcw4cl1/abJWUEw36MZGFl6/efatL0Yilv2cMScqZ/UCplXd/8HRY+Ok
tHTMJHgRBv7ihdBEvUlXBj2j2rgP040RP/GKjyzlsUaY7RJ7MZ49Klv7ubOvvfdTdj95/6u0n4I1
x/FPk3owOeOmzKVJk+qSU9q9MV5TGlyzY9Gt2MIDxXHvCR1XWj7VyRyqyWmbQnfLxJvSRzD0loLX
Afq6KNcGyXLecKNwhbEAqeC9c+jxfrVQIZvuV/T+esQdirrCoAzTtLfJwdXPrQdOf4ncNq1e7ebd
4rjnSRC7c6OApxSXB825lsTw0H9GPbILSCVCmZHOz/OAswM9phO+695L7j7juN5H+OqKYnrz23fQ
5ENwiSbCckm6ZgYUsizMHr6xPZfjzTT5hhhkSn+XiFeq3thim+i4DUtcDzHNA4iQ2xb0W8NPWlqc
S/E1tb85W7B2KmBGNJ8163nSPc8tU1f7qZM3B0FDTXHV7kaaYIM8Rx1K9uOUnNvhzSKAzToMNJy0
8kncSnjuqR0/pdXTkPPa5Qkd6UWW059xv6IJQxsUT2aUnXOg8VZcxZtlnrLkEHYL7G5tcLCbDoni
KeMmS3xCuY2ji7GXmF1uLeSM64j9vQOJAkWe81ohH7RyPaVvPqQ+9Wj1357J9YHCyWmox6MXzdwF
/u/YvvsSCFi5ppZuMEeN4H3kqp6+JAd8XjR9eDPphumAmOIE0vG0nDDIz9Wxy5nMT/Bkl9za6E3p
UNPv51i1kO45y25z6BN8Ct7C0N23UDqNTd98oVNL+rWkJsn8XxWvKq4Ch0bly9A+DNTDA7Vyx0tP
s9lkOw25Q4twmXN/xAN0OgajyMMLDm5xTJxd9VS35keAHCJhCOBVaH7NcVlxGds8J8w+9AjDKJy5
5jRbSDPqX304qeg9akRkabgRSXaxYtL2aEoD77FGfvhPx3iHerJqnbtOA8UsraWzDry/ksLH+wsm
uqMUHtoMyf0kHy1Mr0P3k3H5JvzttjdOUQjonuFr2cJ5aonUopk86rsyM3B1Eh0fsAVUiAHMa0bP
NmJQnae/BT9X18IQeBQTfgv+r2dgpdPBdmAcxVy/NIprjnQFKGCUMKOziuxZi+jv0k4m+2JBC70M
jl7yIekSIS1jO0BOy57GgUyVEHeR8bfXCD0wPPXzxH4BehPNptkQtUnsEQamDtIt0PEhxMHWddsa
V7nFLaSPsKNQDIGzHiIKxc/WW+ca5OUN+QfjsGLg7zEdtow7I6QFHqM0M1aO8WVzf8UYxpXLZKb5
iBlYuD03YeShGCs3duts5hxTEGFDq72R+rcLRgYsVbeKyZHJC0ZA5qf7njlPBQpVw5v9vdp6Ps8P
HN5TNGFXbJnFx1g/pD4UkHlia2AxCBgPb1C7OcF7XZ+5Dyh0nYasEgpV7FH3XN4mB7o9qlIiFioo
E5gSRvzU6SEfn2yHpNQqXNdohOPyuSaNxcjphciNHqBOL8GYH3kh0dsf06HbGFDHPNOAs6+J96au
WMQvYT+n5FFt1TpSM40mqkuvHK9I+azK8A3jqGYwf1Ze86N3HE0pAmNBKAgq5LjG61NgQYOm3LDu
1KI/U81lubVJvZw5Lfe+S1WaYBqo854eRHvXy7vDftjM57uUTA8gtCiwiWVbixYIfxeeTQcGhfnU
lhXAMGMnkBfSjtxx8Jh9x/2W/ujQ3okVweqMt7qJnoPQWRbMolrx2rfvzohvDC00nRjoWAz/SYpr
xhu9vCyjm5M3UBpQzMvfrqVUrvqKFFdrVlp1EmKWgzkYMAfBP14MLwSXJV/MD1dzgoioxFPYQ65P
Lznaay16agqqtLfcdd3wAWDwn8rvGDrQG26L5KZQTgaJeHJn77BGXF5duOuQyj+FatfmxVsIhmjw
2cLG8pSm/t78wdPJLtKAgCYYwgfVktkbgbO6dqudnlfbJm0QqDM6D4MVU4dlTBEnfP8UAZYb1F9Z
o3+aJ1DsIIpmtha37wZTcJONujy6LMD5K9OBYbxBCGE2JLXviEhMoga/NHo+o3HS3Aenhxe3wRyH
Zladh2DN5k47aus0dIAiItzZCQgem0+zrAlL94fwpICimyP6jtHjIHYow7NlqnaBiUONgolYjYRN
Q1x60hf9vcxIxcbKjxv6TPe9vRe/dGfo84BAnMon2tz0xWmk2sHNYLZrAwzZNOSWxoQR830vXNkt
h/E0Um+ZybSVCS6OzKy4WyAOGEOR6ANQm3wL+kOV1hBU+0lw3TAvz9z1I4yh4Za5L3H7knLeIxcW
2skt99Vpim3BYTeSh3+/Q1EIFYZRInbIikVcH+6hVcuD13ry8O93GfGS7Mpl1R0Q3ytdMw8WgQ2U
8+UgDm6QUMZTXRkt1o9/D0Op3QsFJzK1wLtC/cOaVNI0QuTSULOk5bx/stAy8Z76e+JYFwW0Z1Na
iJZBLt7rYCgfK8s097mPK00C3ngoPfMbFYq1i9GvrOy01+4txhjpoQjoI6fnxbFfgpZRvF8U4S1l
Xy6n9snp6Moom+NSIaGl6zVhS+6U6GiahwJaA7W8UNVHoUfPUxiE2J9QGeABsHdaCUzJddmmO0WK
tYplvaGewS4OFzki7eRmjVO87ACegWdJg52dY8XMalQyeq0QDmnQK4egutqCoxwiqE1mBM0psJuj
HxAsPsXNeCehiHgOH5katVOwjKpGv/d2Eh11oTkY5T1CWN37EGMd4s8kQyydhDy4hpu+mopLqTGF
mBoT0Z7B2KQewD/0OrbImlkL6EjwLKXElhqKS60rcfEsSBJQcM2d70U7i6bNYhwTCWYd/CWY2q/Q
IbUk//dRmSUPNqHdNF/0jD7kiHfvgdOHpi8anuVKb+RfN5MUVDVkT4by4LJ22WORyR4RIEMhKzCS
p0FaKY2gYSdBQC2ylHiuHA/oNs1UvcrGTeFJ9+ZMsqcS44rvUuhuBskbWdmUJ09hOe0DUqnaQjI3
r7RrMQz6azXUSCWZI/uAJDqjYW91Q2zBRiPPoxTyDEcPXGXafIbzp1D23GvQeCue9CdgAXkeWktA
VuZ39LCJlXRd4uNNxLk6DTa89+hIIwg1UwWE6D8PqaHr5/ksWcxmTqG0N2MI9LM7V0OZi6Bimj8M
jdLaY1A/Rb05nZWgjZjpeGtSxvoj4Jjicyoq6Mm1HM+h4sGrwJGnCY39hJKRSFvvmFh2BK0p+shQ
vI6LoonmrJMSMzmn+1WAy+DfV/pVO579PtoPCtlwVNrDeSwVgn9MhKWGNNnPbIagZTKep2zGCGeH
MksJX1Yu2c1Wz80eJ3fdjHuxRN9UuNhX//2Ffw9TrgcrMaCZ7UGKh1NxL3XIlOQdURJr5OwMWgQI
UePsW6CKPdiYyBFGeAZj+1Wpte0tnx9klGY7QYqD77A+1rWKAR2GDu3b4UsI1upgkOnBTprfPvT9
Y5ZglSZnG+8E4rESvjhAqfkYoCMGaaPyiZexYm+39Y0E+LuNY4uZTdZ1Z6X5e8Nt/D0Na3VWyUB2
LoO3xAuYUkx1wsVSNsAheeDcbYDqEEh7/PjsIGAHLInyze4TVNQTJZlv/5ph2jzQtFgqKcNVw3uw
FBUx4YC21mpyvrPAePEb3FNaoL850uoITRi/PM9+ntqk2gsp+52tp79CReLRzEF3ZwpRQaPWfUEN
NwjzEZFzmYZsYjmkn0QZq6YoRjaH8mA0Ij2a9nBKHeuWOvpeJghTDA+dSRW0GqCD9IiYNn1CNY/G
FkXv1pvicJdB6Wgzz/mJwEpFJrNzHxFbY1SEUXrWb8JnC5mZDxnjJd0pt3ZlAsccX7K2Nm5jCDmy
quylnUfemS0+GyaeQ5eW24gonjoefM7pfrZl++dL04rs1xp2rpoG8ikNSHawKpuL7ivg1418qFMg
TH2g05ew6NKKUufIgwmUfHgQUvOncIE2FyNi0dY4P+D9ZjzbM9Jqp1wxOtdhonkR6C41QTWejVle
D8sWSkzHNU3wN5+GjbJEOOisItbTh95awrIwdpbVvw0yVw9t49UPgZl9D96odnIkZDYuBxYvnd2V
P+qiqX5AHnwagOnqVhDsws6l3ZnnghYxPsBo0it4uOTKmTkrWDX4/YW41Z9CVvg7dFOdisgYLnai
KL2dn9JJ/U98QHgceMZeFO4x7OWXfw8i4vzkhOVIYy/90XomORxc9HOGMutImfjcMMZYiQwqmBFm
3cX07BZLz2Qs7Zk03DFo8PEzrvp8DAAJQOKpKj1cS3MYdjl3H9YWVV/NNIke5rx3pVXBnp1cLWzl
xdeABtVYJUTsebE86G72mfbFlykyQK/dwjVI+WqhnoIvZj7u5/4pK3itVUS6Xm3hucu1VxSf5bLR
gESGGv9s17kHrfbNU1X59mMR9S8JTjFZwCHTSy7NLn8tDVu/DFDptGoaF64U5hoNNNRm7DirLIHt
MKbcc85Y1QeLM/ki0KORVPVZP9Dq5LK5xBEG3BErp+r0x9ZKGZ6mWNnyvGz2IAShx7gxVxR4yMUY
j9VnYRtfY8iTKT2/XxWpXh3xqsDG8bxg6WB+3uAgKFdh5TgLt62TI7ak5ChaAAuikyQgsNZmXjMc
w0yV6zxCze3UY3/MfZf5W02ndf6oq+IMCJzIEDOSYIMZuDs5Y87lYigmLR0akayLvJURoVv1DfFu
0A/L+nA4oVOE3dRz8GRsIj4t00cPY6AHaBQQDdB9au4IeELxg1pmf+PkeFPMrLthaL9Kf0RvV+jE
VYwFkKQwDbeUdPrSrAmICpmfbZG6rCYhqvc6QHYtkhrDr4fM2CSNaaW5tXwcDWfXTwCu8lRhuPbd
OSd+W7TK3msu/WWNzCdb4y3XYpQoFp5y5DANk2GfOZgFci5N3b1Tmx0eHeM567JxrTvRn+/htuhk
tI7mwW1jlRE+LlIxSxNCr/AvMdMiL0JTbqZdfg08bwSZRjgi/a3UE8PRSLzr6PjyWNMqutqBgQVj
voJ1v3EuWbQwbMUgCVpjGrbPBIJj6YV54IGv4Bp8QwLXnamE6ueavihFC0ddv8IEXXXqec6tTgMb
hQ++lgcrNQv6tvQKdEmPKED/mYQa7lfmmzfsUByBOXQ7aHze0e7Szcmzt8BLbJx/YlVoIj/nMUCm
0vTUF9sjpPLDZNvhAyG030OAYB+wXE7wo0rZGGf0ophpGFP67eE8quWsRXP1eDO0tNuEKMed33Xp
KvD158Ayi8fRz65T3b52rYmZJuhJlXHMFz3Uu7uqsnTbm8Z3HtbmCjxCcAuNiSV9DhGatPaadbK+
2i2WUnTRT6L9bJIhuiXkzGC2m3hFAgVeMwXQEdVPtZxBBGPx1Tm1e/IT9Rl0+nigJCYEj1qBVpx8
YVeJOWU7CrqZ/1Qp31kYqsL+SGdPS2P/Neg4Y5tRKBj/tQyDlbBezOyctiElIm1vXghiwVldME/2
c19NL7aVtECm+kV3m9DyF83kYDjywOKaTbtqNKQlbZfWR7uyHiyjB7uAKGOTzAlzAYT7/3/YViUk
76Av0QCFKrxYqc+AJAshowriKc3KopE6r6M+L/JZNhLv7lMcdsPJtlKiiGgUxGMebVh56wvld0Vj
l1ZN2RVfOKToEsyfL+YH3XPEnonmT65Szn229zlZSXBUjqMd/j0krT/H2DB6/PcHomqXRIdelVJQ
Cvtu3qshahCslCxDL3cPY6A5mFW6e1y1/YYiwz+MrU0NF51qT5nQaeom3bjAMbq+9g6+Hv5ZShhr
ti3vYIcf1WTH+w5lzvzxfx8Gv8yQySnz4MEIoLlDeoM0OjSJQ3vVvZqsXgN1wMRsA4flwjWJ1IBL
HSwA4cQzf+I8dlpN7aTCFfWvRbG2ySb76qTS2U82KVMW8bAzbmbcEckz7ycMF5Nep+GXYZeCzDJt
4oockYGo2JLQiqU1x7v4XU9vXSSfQQpF1W9zuTJ1fOZdpVmnyiIFaUgk5U7PVRHAoJss2T2amWke
g55rtzHERrkDggCJos7nnHXwDOQzQQxcdQieQ0BKvS+rx7IdrolkvfHBEmyjknOw1SL0SAM0TEbI
jUT0diSNfWHIlyLLZ+67OdFygJ1g98xNQXhhBlooyYwzSvO/Oq7GQx8k7cpw4FLYEvREn+7aJES/
U+qEDdEWah/1tmTJLqW1Goyo3ybamOMH1rpTGBGS5fh2vNH7oLon4IjDRAbrptJhTLles7OlhdW1
y0D+5EG6nda6JLqjij914XunMpyeLVtky1zWWDWpmxeKLjnpVHRQvWQfB8XwMlcbsVANtSUVYJ7j
/iDExjwHui1Oup0xhcUgZehtDB0xarcVB6SWd+Kl8J1gp9PBXtZNk9AIncyXzKiO5FZYbwEec9tg
KZm8vsW12fYHcKAxh991UvXYtjK3OOhxcE59rKCxjmYa01jC0L55CURcv+iD/mJ7DYR9GfbHtuqM
s+JUxUwrvHkW36FSI1f71HzX2msU1Ffk1/4uqqhHkha1gN1mAyfpNDyF6SFCV4ZlPyTNIJqgPtss
hm1X/lol6OG027Sxgz6cUGs09y3YRDODSJ9X9CloRk8VeJoIm21no0wLHKn9kKJGe3FiUwtbZA3M
N3iTQw6I+vDQWR1MDKfpHu08hdxaJzcpB/uSSkmKyYByBC6uc3GZJkxAn4BHXAeuVQIzknplKJAH
pYY9yO/tCvc+xqUKDJ8RxchX47yii5aNgBTFXfUlcWSJE58tCl+Kr1nqZsrkHJFZAHIazkuDnxZ9
DQ20RARkMIwQkyrby4ime8xLZ7r6prfV02RYNlNU7hwcGavQi0q6ZK7a1iGKojGuT77b4mJt4TT5
ROD2Uf48TRDpdAsmU869f6qdV8f0TbhtqBuVkcGHaZBPcpUYNDjU1c+GnqR4TBS5ORw7WTDeh+WA
KXPylpVdJ8+eYtfgjnrIjR52tEkHt83RTpgeEs0wrYkEEyjxYwKpNlYQa2ujxHWp6clnHoXjeYhB
RQYm+XVVSzRzZkOW6Vd25Ji31pBYxJHPNV0cXSwdcXBbEDmlp0F2TjitbyKvoalkTPkx0cn77kEA
RfMDY+GpJ51mcnVvhXre2arReLfNHCD5/EDeSnYeo4BCQKEq0xuoDXY/Mstwo1UdKlZKQdbDqIl9
zuygnGwM1PHwfw/gW+y9RUCS6QjvOPSc2/89wPtCxWAGGOnqOQIoRZpjO+7/PngRoXeSZYBWUKwW
fdMXO8dV57AjnIOBFjPKTAXEl/BgCO0hkRpRTIn/1jjJbhp1hrLoK059butb4K1vTtei7tELusN6
xLR8gn1AoqjJHutXX8P80dDkUGvxMlO78KWumjApdo2+cSZ6C2Pog4ez6HNK1xuv5vyA8x2tksl4
zURw5w1Cv/57aP+pYWOK6VYxjkJMbeyUUeiHxDF/05jwvlYj+ie1reHQBZSDjihdeKCN3MPCZs5J
9b6vMgwLbdha3wmp8hygVl3Vi1dr4lSG5aRcMOuBqEjQ6tnxYV5SJUfr0hXg+sVvG/X5t6uCb+CB
D5Ri/kNLIo4DZZ4tmt6rjhSF/sRfA2zeKu12b7vYkwPbtXZtSkPMiTdTnBIUMNjtBvKQ1xXah9fS
8rfIa8kiaKZjQvrQ/3B0XrutY0kU/SICzOGVUVQOzi+CLV8z58yv76XGAI2ZHluWKPKcOlV7ry0k
hhJYc0PPbq0Fuob3nawk7xMe5Kw6WUQtHO4adP+mKfCYM5xaRl15YaSDPbKyLpOowj0p4vWsEIdV
lZIBR9cQOZLcJslIXu+ZaKeAIUylPw4gbPx7oxF4NWQK4gdVsIuumPy11id/ivHAqr1Go8V8spxm
KX0nWAwYT/6R0haQLOU9Gxd2zPsTRJAhGQYgnfWZdNHvi+61pnRaB+h6crrIviA1xbHV+exj89YK
2InpuiMEQByBhRUjXgaYqaBVAVgF21hLI0fokg1Ds2JnYVxpxDPw+f6r7jPm6WubH3v5IhcfRWbh
huqz6jwAVqwmOrsR8SOv/cIEpeemHgUGSgrEbzkZ0bnWNclLVt5u2+FUanq/KbVp3A4tAhqzULyx
AI7KB3+1JvNhCsO6nyyLTmsjFQ6ncYNGX3bVphKuc5KKx9oApx0vxrvWMaBtVGPZV8qAw6oz/pWS
Kl/mSfTZxbAhtxxMErKmayyIh3Kl+Z8z4GS+tpONFSRGUtqxpBxTvWhwmbDb0kaBLCygW5p0Ziz5
KuYhFjjaSEKClaukWyMa6DE7cimJNXst7hoBqzlK9LVZmTYiFJcl3G60eW5gFXaGJXbHRkxzuCtj
ghiaJrT+M6WMfyUtv0bgaz4ys3jrC+gRWdMZHmbUJ+8Eh8fYzIycsfvZM1JF5otYz6Nc3GR1omyn
3Pqa5gaeqXz3dJ4mzBYxEZpYFphG98cCcDJBP7RXab5PB8CPENwkuuJFHf1oc/eQK0O4KOoN11i8
xWUOwQNk86y91zJMfCzuUyDJwK7VOJxSMhTk8d579COZCeSyIyfWQr9CQ81eqMGgEoI2igy+dKHP
PHqO5OlKKTc9yT1An4TDING7p+GMbejZpCuxk6pmunygzSIATuQbJ4/THzo026tlvI1G9ZSQawzv
S0jmlSGrjCon0u2RqLuCGN9PcjoGCgDV8QkFpcV6d83EaC/5hIJkytG3RCXCiFnhPKfrh1jNGxon
nPoo+LoglcXUmzFhA61ID2hjyQmgHlwzQMqWyVFSqyQeA6UiURSJ32JorFP1LG6UBGRIAak5jnML
ncK40wZz2ohTte8b6czJDeXseB0wu2/wPNMkkfd4fGlilOQRahPKy3VACXnPDf04xEFiohCrzeZ4
z3gvY18dZEn8jam/3ftYKgBIwB4JwnhB8CGFFnXGSxlbmxn1fNsI6bmmx+CaAxK5aSQRcCY9epQT
HGJE1nuJMEhetCJIL3Dr+1Wrahttoo+QDNkWq0dO6x3/e8PEFbK/wPQlfSDIbF/rhONUCXyB3YxY
ior5sTjisTYEpFiDQNBCrddI6MnVQN06DVtBU+kX9ijStPIlp5UmErnw0s0W5ikhI3+FioBwWoND
JhwkUxGIgim9fAK4IWQrVrOyOKfSahyFXruyAi/fs/BP5DCA+qyNj09WWT1j/yiQVddq/GsqdEr0
ZPoe+rXfagKpE4zmi608kc9Oa6vfJHT0/RqrWVR81DIcFiHKNSTXhGdoFZSlpRodMUtEFicr4Mzz
LgukRJkoctCp/CsXWeVSAaHUZLLx+h7A6UA+esT4vL1TZw46JwBNN0vbEFLphf01rJLoIEijepzG
6iQwO9hB2B8KVAdiob8nM1uVOhXQiiT2O7zYCPv6+rVayu9qabf9WKXBvBiv0OvMbSRCWRdMKqb6
/xtOeL1jzdVSIlXu0YK5nnE89GjdoLNFjAgxAel5nrphY6qttI+JQEKe/TTBPtXYTHD5yRPA8FkV
v7vFvG/LKRe2TC7elhr8jgigc2cKy+KpER9LiLTVh9p2rSvO4spCj3JRE2qopJJCqMGE1eMYn3GJ
KfVU2Jpl1Ad6QCA8u4NaEpHdICM4lPKTqikRBgos1dyvy/rNDYu0omjpe5VYlcBZpZ3TmxYCxua1
rlfyYfvqRriOVTI9FZFKVlr+WqQwUvMqZcWswNXGvbRN0yEL9B73grw2xMMKghN/qXej2xMzWMjr
yqkLcCVBIMoghiinRFF9E3NsX/doOMoJksxuHc7k4RZU2/+SSnGFsX8Z+kk9RCTqjgPOpnW5ait6
vLTIMcdOgGWa5geRRIudNfo05F7ZdUPHtJMQg9XQChKYlEeqizoD8WrHtYrdpeqajwjxMaL8g6Yo
86fUcxOuNNDgL37Oljw51p3qFS7Qhi3PHRSr23N6xDDbenx4XLWTzHQ5kTdxhIfSrO+vK4y8ewmg
QUQeg5VBwehZrjcl57jO7VUWqRaCnh3o6lHYYa6d8ML3EzIR2rmcqD8SLIOhRMo9Hm6vgDzhGj00
gGYyg6yHsIIXch9ZyKTr3qqdXEgj3M+rjzmRg/SU3AmOleASgtQbsY+PDZUWVSCKQOCb1b0/NEt/
k2VcenX0xDNbbHnFZG1rrdt0KFEJsFXf8JYi4VbiPBwN8zRGJvHnOMNLQ0GDtHISGKG/qNTgeWUd
qHMe7bSOTNKzXduxwDdpd9XvCXYy7cl8iax/xSgkjklKrVhoWTAmxY5JaH3Ke4rOtatw1SDvk7SX
ZJ4eS+xZwbAf9rMwbox8VF6wILlw+WHKWBLyZMlkZsX6RFOWFbpwpUYcA8Y6OKzaEhy3UqEKHwbj
0Eb1m5jiXy9Xizwc9Q4cG+sBo8rUpcTBo6Aox9HkMoGMhIvb0rxLG4MeoYHWqUoMOl+cfWi4SKQc
0FMatTsPjKEQ5bFAG3TvDAMYxGIRcGFstosVzmQcZMj5KHVzfyalxbPiO/96zLx7X+70scFzOS9L
YCDvbi0CPklavE04lE6A5zeVGv8lLTHTnHC9XBcvw9Tj3knmfK8xRHWSEalKe9curWHzwHP8RCVg
z/3gp0L7YWQy9ddT+deIPHzF94oWZAnix4oQZ6fC3nSTK4gJDfvgF7E5tD8ow1YJn1NSEdlsTnR4
oFQMDKqxcDeMd2/1+GpKb3X1xlc/1Yc4OhCRHXVh2jMPvmKIFnCiFL8FSZmkNlmcmGhVP/NNspXy
gE6vDo3P6J8oCXxk0e65+M9+PYdLcWhy1SP9u1K8uifIFAGfq/X7qTo1zQVoP4d31G60drEukmWr
5X9x8W9BItz8pMqXDo/dMQrbri66g+YM3w/tNvZjiGsJR1s6Mq2DjYnwowiFvJfREaFttoRYHQfE
8kze5RNMX8s4rjPWxXNlndbqaB3u+mbRsUAE6IiMIsQicZ8DPFesBoTU0c7RELkvDrCvLHWneUsa
8Sq9oAOkwQlPosOnT2/XsMsNQ4nWmwS/Vjm2eUS9yCbtdt9CPXcmv2cwefRJUSxumcT/ZsQXGjOw
xf2anXv1ZuFeBlWBDIG2GpEQV/n9ianecI2tCzQdcdPsgMOiZD49GWa7dJPhOGU2q1J27hFC1Yfq
NlIskmdVOcMPDuBb+Y9+SVv59EsKe/qJOM2qWJcQUFPKgQ4I5lfV53zEGqiz+a8baF1ivxVRf5MJ
DwLvDe5w8Ys4ZLF7D6KF0TJ03NCX4sIzFeDaR/NNmNnl7RLz1T3za1hNKMNUDyIR3ws9hSKMOu91
ywTGFd3RY7v9ADcdv8VvShAf4TW7bKDiKX4zvgghikJrdAmJ2gqH+CgsHvGPTb8taXLxbkRsPTZL
5LrV2UVJaP1K9j1geRxRl/ttNNz4mx4TjyK//AaY4S9+U2/GAQ+IesIj1Re0yV1+OiaQ25Zzp/9b
nQZlGhK0L55r8YHvGVxU+7d8JC/KU9nqJ2EGoMKP/yjAqgeSoOaBVfggn4q9tLViZ2X7ds1bsudy
aF8IzpczzDusLS0VwhYdqFwfcuvG+NlePmg+ElbQdd4zD9drD/AlHrQBuGxa8s774kqWKFmc4hWH
Ht5bCofh+QOJgtSK6RaKAKRsoBWw3cEjnC4wMawvEYl882EVIC1sZjGL07+BWpncWadgsy8xOy4a
5WhTmvuo2UZ38MNeydCjTc8wGX5J77kO49+QX6zRmwnM+VskwhTYsoGduIMDCY/zcURERekM/VmI
z5J8vBfH3udOvC4B6VynacugxOZm9Ndb/UEc2/1AbB0BpGk4f6Cv3aiBHPSfZHxp7mCL9p8WMtci
2K71/48z20qhdObu9JVfWqFO5P4SfUrUNcJ1F5PRGcCDC3jdsYhgn5zRhYnhZyTc7AWiafMAXPMn
ahknP8TB3ctcTIUOlC3C+2DJecJee5FuzzPpj+YqNuqd7eAoRP0+30t++CVV0Ws2I5bDs3TWj+qx
+CFBAVd6uBC94JEY5S/b+5e4lQMuvb04hd0ylZbDVaB0dUh4mzlsYp4lPL38EC/GDaeJSMziVvpF
hHso3kkuNq/S559yBkXwLiRBbhDruiOCE9il9vI0453vsZ++mlflTFUdueK74A47nJ27Ox+Vdt6O
ZIRPjd9/xWjomiWHn3PTn+8tkoTPKv+o5FdN2s3CjM53v0Ybvix6ycPhGZC6b076Kd1OWDt2VkJM
BNp3JPKQeClK2Dic8vljeXbsTgL+XAlQCZdeBJ+JfjFF457UW1jzDf3lEamBD9yMwXRkXqBr2WPH
/4P0v2Oe3hFes+Bc7k/9eIh69JgbGYJaSoc0/ld2/lTFrpSdgf1aiN3LqzTR23MZjTIYHjoyaD2G
I7Jf7OO3xRVcI9R+mT6eMsyIofUp7uB0AcZhZIoKZQFQ6DMeDwHdBZrTHipPPTB0RVXVbcp/w0/7
b3ip3jFqc0GRl3RQYseN7qEj/iv+uq0OcvMHlzMyTskbGbye1U150Ln4aAlGMDMe0tdOO0QJoZuQ
k15UvMdE3APDDlk2JW8mOiwhvtyudrhCTNrU2N9sa0OFrr3gVjV/CGuYD1jn+RlBOZbztjY8laMf
mEU1oLHAl9dSyZw0DWAbd1FgZC6UKy39FauPSb4uCNiPRvyR0qWXAyEgcxlBmZJs6cLUIBIacCBo
gbUC2xrHDolLagPk+JRlz4REAx7QCPTFr4PpJ6UEbzxshTlJDm78ZfxDTgGJEApo+uyA4ZqEF+tL
GJUmm3NVNZ1Jp9A/OI6dYshFQL7cPZ1oCD52wy4XB8gWQDV0yr786mHXEH1K0g78FNkfFZ5cxGiE
CfW602hvT8LQQHon3oKJFuvm3r7Mc5jJ9jCgWQoK3PAykUhnaXZGVjN2XKQDqEPZKUj6iAEY4F6F
uBd5jMae421oyBIDvSO0bpI4+XqM/DpxYU0WReBWLk3EHOWicc2L98r6GUhvjiL8Z99z+Zc8mYAi
alMNY7tMKtnX0IbDENQraFin+axNcFi+RKiK5C7EsMvBbLpkWM01PcJp9zRgkx2QfhbaYSEAr1du
Jtu7anfCZ5QB/QNBaSP2FUZPpRdDdH25kfpTt+vusLuY5V8Z68eZF9WhaV4o75b3iO8a5JpNgqVB
6UxIhlsBr6Z5B9wuZqtlRhma6Yv6ng7o6a+xucMB2OUvzW9mQg1xeG7u8z7eNchhBaSg7NkUx2ig
BX4NsLk3GGCs4XvjIk/tkZ7afZdjNXNF/NT/X27Cg5oOD2gQYxrHK27aWR3WnDmJgXDHQEzs5BPV
fSGfZahT0zGK96CDsEEfaYNx/tQrm4caF5kE3k5w0WYJzjSfsaYnRrCke6W4LX3I12Ige2OrAC3x
RZMIa/9TAEOMZsEgOowKhGfcVcf02X6ByeOhcJ9Gp+s9Swh4LkXjufYIVJfDW7tdHnRmUSZKtLqo
3eXOLXoSUx1zcLLH+EaVAsVmBhhBhJZ6RL6NTpXf4qz2I2SAobDq86Sj6LDHS/uWfPInxT0F6HQD
roPDdNWBUD9/SZkc0iw5NaP8Ax1F1eXEjOud/HWgNbwpatbjkPXFIav3dyT9FWw9sNfIzalnjJd7
gzJFR1aA+4k+A48A2baaT/FA42wIshrcOaZN/2nT5R5mcuSnrd+wqbS+JF9y80OLTo1e40bQkHRJ
1NWDvB1S5BkNWaqzPNz9XJW+li7+kcySHDoFk/QgHIw0vdUFzDCrQuyFsVfKf0pUh04mqWz/KuI3
RDF02u4UctJEEieiLEbYaHARKBUmRLG7aBHMaqRPiSvdkqhpPCytl5jJh6/ch1AblX1PJ4XAoPIF
ylPsGCaR8CbibS0BsMAU2n0y0+mKbeehIdOxHR8xM3Agu+gikL+CqusiurYSfttl5oaM64yFQiXy
zSgQF0O8vxi6SolfXzWycW05G4qAHFTl1aSiyTv6UbVaAfSgLJBZ4Tg2d6d5RiKiz4HAl7+u2teU
5Z8lLufBUHc6y3X7JjnUo1AnPeFSvvGwPopQ2o4et6tv3nCVvHA252y71y6ItkIuZiC6xKqFotvT
NNg2Gos30FS/1AvNB9eUEyu6floJs+gKpgDM5NTWIx1j9kLQVgkYvpY+BP1ordb3cEPejHpJU61A
rtt3CZlOKCNTxWue7+fmbIH87z+G+/e8fGmBCjVgmfJHygHaHReBRryU/ovAHO1uwqHbcRizRf91
cMUwPYohmwDjO4iJD46rPp/RtjzqZ/u92B/3k9u4WNFdpomOcjmKu1eMHzYl4umTiLjDcfJl+y8O
3zoSjJ8/A33WfjW9hU89hG1wrDdJOLiz1zvYlo+xhzmGHr7Hud5hiOAj9fJlf0vSj61s6UDb+q22
oZjZkwu/xAaJy6vWduttF94R9lebWt95rTzIGDav5sjqW/8GsMNjNzl+S1t2bY+bMnKYUDp3e/FX
Twj6C77yZs/TCBUb9aHGg6L6jYsBeFAcFqrvdXXoaVYLB2Wv7Xyd9TSxj5O5GZS9Zh05ceryXspv
2nrqpDM/0WdIlllJMV2ROb1tvcHl7K79yRtGCPbigi7eSxfgIEfla9xm4Ux9bbji4nPqELnI0bkK
rS2EKJ+5GlJh19hWIQfZLYOxvYFO9X5bhFOx7u7aBoFCNwXFCB8ERkbQJtu4dBXWs/w67KWg5Mvs
vxVnmwY3yz0O/n6bO1stIOOTK2AWPlMaVd2Qcyykx+ikk1ubeRKj4MKfug2FCqN0Qi9mB/GpOu/N
2oPsjtkSHgwALuqr8TsqHNycTrtBlbWFBsBXw+W3b5D8HePQuXd/tM+AH9H9cDia357BabVTaO1r
088QDBlXmWPynRmsxlp0Lb+eR9eKaF8m+U70oAm6j+h1fuJfbbCTra8SJEyxoT/R67su3k2ZddXu
8bWMlpdMejBgOXRs0HJjtsQUzAHSBiLghgVfPwEw27vlielhiE+VQhj4WaRkgkRjbBOok/MGGou5
7E311K3XAS8kUwvsnS13jdHyLCRIApffNd7eeY/LS2KcZMKEVxLZD1EBkPEV/V2T+Iv2tcwPefwF
Gy8qG1TP2oBkjjg/D6IZTBhUOJ0R4l/T9/DBZEc/SX9Y3BmzZ07+R+CSQYwZ1iZI/ujp2OopYfd9
kL3ovTO1bvWbpwdRex742faE5K+Kv+r1OwYlseQlbgOOnqhdArPdEImtAO7yMZcXL08AJT0A8l9F
1zqA2LiwRwIeJO0qZgkiJc9LCCh//naMZ94WLuAux2+6Fhy86f3Y/QFshHf/Lf5ZR6wniS2w0CIW
ZG0QDubzj8DBGjairW37bbZPr7wyXGv05+QoW7nbDc4g2xP5avawlz+eGypN7/HZC4AKDvX6Pu1m
8fBsfPM6HUmwgbSg9nGTl3p1hr36gDqb9Z68+A2/Rbvm3IPb+KhuUmuXB/PBgMKP3+QwvVqv69+z
s/Z2v6Vv5q3a8wLpG9J1tF1syA0TfxxyzvQY8MlK+/yNwgkng2CQycNy0b1kL4QXNd1piL+LsAmH
jzvOBue5YmlO/mYE9xvvgieNz0EKAJPjD+KRnclP9vWb8if6Sr8vjV10lllmiIvGxthqoegnn+zQ
5ZUXfOG/mA+ebX9yX+lVOeR42ZrD97flZX3SyxyBpRI/W8lWUnriR/wtYnX5s7boUXip5iW+Tvvk
PP/Vui0csCqmV2Ur++aJLsu3+CG7xPUc2ZbKN/XBzh9AGXe+sSZsF5Z+O3lpfOSGF6pApLHB7El8
qtFjsafMHx6jx1jwuW57DSs9S9gDRpJExW8ErYPtc8eyaHc7BBbO4i7h7NFY2Dx7O591gKqEsxRi
d5YfKnzOVu8cxtws/L47n2QE2e+5/T3S4mrczCkCwhwoi4Giw6G1VXehU5KE5RvIigP6JB+YjBx7
y+CM8YHvmThvdcJoX2ght2/ZvJVUhPVJR219R7cDczc6tNZxKhHIMqN4tN1PKX/e53faZREyCo+i
l95yQucEx35olLsVL5WwxyqEyStCtusk+pOyAtk8YoERYvw/A2spMzWvf1U33b78zs6NTyoRcRQQ
QhM7lrf8+QS95UU9aRduae2iHKaP/k9+xG/dI/2LeTZoFN2Y+qLBxIO2XvhXy4NHn9W94w4jQOKq
+r1TnKjjOXy+Nu+p6ppHjn75v/4wB6gML8tO2At7V71itjlbYeEPeyRKy0f3IZ/WC0XRRKFO7h+P
eGWvB9Rp6b9Z2KDfB5cLJ+1gBes2f4uPYMovxAn46TH+vp/iKwGzh/uNJ6AK4w2rAPf0m8B48JGb
iH3suODRcKwDlJcg+Rx4tMX94krb7EX+GL1PXKqcojZ3v9wZR/M3OkhH5UAeywnzgbaltqbDtjy6
7Ivun8FpcumDyNiA4IqMrfwOjpIjKUt69cNRGuXTVna5SW+cLiNH3Hx3rvUt3jjFAAMLeeDeOZPg
xwhrxkBwiHZIoMWLci6D+0n3MwgdDhQTIoH3zeLC2v7tfgpCIYgJYh1iiY0dE5XNtdotm9xrv3tP
vBlBHZiVh5wDwoYLG2344dqDPUj+JET8J87vz00AS/J3ZwXSdwQQPtkwnUhc5W8KY1Anu4JLoZ6k
I+3k6B/c9lC4ACU7oY+P6cc+s8l9TlB+/0ZtuC034hn8kXhOQtMf3mnfpLSEL/Tk6DsUzOqpA1iI
yG6mnWL6leZhEad0x0zLWZNlpWtc89Rex1dwK13lckBcNniuYTSTC7u6yUneqGy5DYT7N2Gb/6sP
xI4c1BcG8QDZyp9xm7zMr/RI0q+cOiT/kYfDekxwunrP09EGD3RmayJHrwBppABgwI7/lDsDbmTa
tkp9sE/CHuncrroO1MZOGR2i8/ivf0t3dIbHwHzwZoZ2Q9e123e3gUJABxz6bn3JH0bA2lfPGLY8
EoYtuyKGyh4qN3/FURO/cnpAuvPJV6hfx0/xwiUxFFd5IWQo+5NuLXlWit3sFogjBL6SofCv+KXS
E85F87LIz0ZzD7eRD0LgAk2/zknjm4bzUNxW1saSTtQRxvJCZ5x/1hIHJv07pthulOdwkTA/v0Yk
gLG2PgEPBLVC2wkYGn88uc73I/8Po4hSBDtwU6SPeBsJLpYERQxj9CTWqWguk3pNB7qzqtcZG94L
p86S1Ajc7gCVacUi0Nm0KRh+ACjFs7mab6w47Bu8ZudxfqExBZu+cg26itj/6J717CLZTtSDXvRS
adOEbEV0mVFCkPzO0XRkStntiaAbnZoWBtCrJIQxBEZ01ZGL+YzphGYHZZ7RG8YTJAGZEJBpMdCA
WmHCbZohmJEK6fhDBU6xMHoI9PGzIWD+SyMP7gPzq4n+Vdt9UMXcuAcAInY5lidH5PuODuyjlO81
ki348McKwKrFwBSondtEIP4rpzNOChLs/FWjGOtq+GNSTRRXZ/5lRBJQLWb7zm933KDSNWfKB/oc
BRH2dFe6Ct+cVedNv3sKmTgAkATitZtxkwSADwl8spN9gkAVtkd2ka64d2cOpRP9eYd6p1aCBr7U
TNJ8L9KsrX4jg47eVOLJ4GVjJT6gMSBPFg81NeziijeJ9U8JiP/5fzbRerPz/vld26b9HlA+cCQ6
Hm+3v2/OQP7WeVjOI/isQgp4EO48wemGf1rKiCGoQYQns0BlLGZqCNr9/7NL4X+zzTtEotskUnva
kbM8No0DaC2PlEvCiphp8t3b6DffceIQ7bwbuMiX2Nc8Hjs78eABhF+CB4j9gn9xF9/4qnfPeNRP
bqsAlronBXLYMf2IAsOJ0br5sUsWBPWbGuZu7LbvSGiwbPiExdrJF8/wybrRwQwH2IvneiPgX4cm
ZQvHHD7PRuO4NjqVE4Xv9Fgvoq2ens8yY21Wd22rePf34Ux5cLIu7A5Mz9ljhjDfSAcaUeym8IJI
kxqclaPCllnCK3VN9Dkex4MMdKIKltXPPuqv/phe5Y15urNHsEz03NpHrGAUrvvyLQmly8zpRbYh
2FBzDo8slOl16D65qme4FLlX/yuot6jlABvuAEwESYhx/Q2BkU5HRmTHarkCjcPjE0yf5U++u+/r
HeiVa/fcuzh64kF1YTs6/U7z9PBZnFjfsZ8EZqgds4Cbj6kBPBu+gPWdib1SucQsDEwSNuOPci0O
ukuAGq+Cv/OgMAunI/wDDMw840c2roSjuqRWnvUzAAEPaKxv9RjRzRCsq8NG78+b6B9i3diXNgyX
P/GoUxjBA91mtCswlfEKlnO6c/DW7Ufl6Nt+oxx4NweUkZf23J+qS3pDCHXK+K4uTdCesEhgan+v
DnBqIVvGfrN9/plJ2JjsInZBA9qnODoth9Rn0ts58jfTvF27urAP1E/UXhKWrMmGoKp+9j/EGPB+
6JzeKqKtNuon+fHcxA6LO4I7et5oER1iMuB1oYtjv7Br/pruYmOtCGPV98Nj+NU/qr1yqT6iMD4C
f8OjjUmf7no4c3Awf3ktM+S9lNyxZnjfAOfe8GDuOaQ4k+zKHME/aCTqj/y7fOs+UN7nKT+gORnD
ESEk9mMD8urApg2pCj2YI/0T9zHU4A9AgZRGJIO53Z5G+Po3Zu/UNLkrPzuA+bH0BgGeqD3tmJ/g
ywOTxTP1Eb2MfwzLGOhhsaW645iD0xMplqGxtoZ57dATgG+pP5hVLjneRYfdm4QbDlUDdXb6pf80
Z5IzzhXHh26ff6ff8inaJ69Qk1Z5A7Mp1rHVecqfRQ8i8ommL79F31qcjFg1yWVFoHNdPRbWKwQG
s6/vOVyjA3/E3+pj/tNPHL5GFi2gPM+FkzMvtFVa5t/LX+nGpxJDK/NDW/mCdpwRAqY7SD87YJUo
XRGqGhf9epcJEFDQO52YFrevEDt21icDpWlnTci5AjCfsq8/GkRO9koDEljOx0jH7BLvxNynMpf+
irsd79rX6Qfqgryhmc+31P/RiORqRNRH2Xm8AkMcTkLACFJsNkQkUFlxMt3dVVfvXeO4fHIHWS7z
9zAKqPxaW5nc/q9oQxo8LvOZA7f+px6uQc+khjFJul02sOvoerR/TK/dyMOU6hoHJSj26s0khNMu
uFgavYjRy16Gl+S32YsP+YSl6afeDD6T44vEfzQP/+FhdB7a8b7H2XKaWSy6T2yj8xWyYThvkgOR
N6wIUdBuZv5N6gtIQm2QezxUym7cwWJlfsOK0m/uZ/Oscpp2sy1Ulw1/4NiwXfqkb7IqMMbpbDlE
Z2d4LYJXmSv/BH9y5/M9shyxWAf6eb0qxwV32fX51fCH3leqa3QFytGiUCY79u5IP13QOABNQpk+
mOZpD+0Ddd4NoRlPEG50HmDkIzf5QQPyQOLVpd3BaEKdnCannoQYFzSZa4g2o5/cJb2Sm9eWvdJH
MMYOpbuUhr/yuX5nX0gCYfAlVPHsw11QiqNux/2MYAT0FiDiPJq/ljjfNUP5D+G3wVGdk+kos78y
r5h3xUziE8IhuiLCGXlzw0kFxsE2fxn3ZNEQoHzJtsP3uh9DTJnvwlUkKukyzU6FNVwlkhjnvhOr
ItdvsfRNFEmhiJYe15q5y9NFs+cXsSwI2CZmqSvwNsgZQmARzUw53gMNDZ7yEOQ39PJPwP+5qdEh
l6ZV75YOdIyyNnjJs4QGXgxMFDc7uR/ct2tKS2iVF9kRZ63Zd5oUeUm8qTtLOBojUi3QM8xA07be
6b3G/Km6I6PQGLkDCvJM+bdM0V8Phgj5NGLsN955NmuBELgOouCqzcSrL8pWr+Zt0ba9b5Xjzojj
2dZWwlxiQxz3VcdUSE/U7NiDQMf9KsgcWoHUKSrZs5gN6YhAjWeWOM/qTyWCvKlh3Blz3hxNjFdj
BtGz0vFJEfhc4CQ56qb4TDUIxgVxFsxUZKZ+STBC/PN40G4nDECjJMk8BDoCs0Oy9o5I9cKkrHIi
frmxALCD53lBgRWuKlFqwBJmD4NGyLznZVWXIOPkcOeIPQhkxpN2mXFoW4sigAUTJMYVJrOjRwjw
kGcOacGnvnsV1W1xb72Elbeg4m8+ZT1zSDax58prc4K+Fg5rNvQTkx4BLI+hw38ySXSQRStFycyv
m+QuQawD3toUja+MxG9jdFcX4njYhH8ESd2qsNkkDfTSfImbyDWEmzVNvlaVzFFMT2vRzGmFJyjw
nvlaidS9c/HKl3uCmCdKNvKy4tLOw7YWQ1GMtzxCAFVSCaAXuym6hA14ann3F2/7wbzgk7laa3bt
h+iKbJHanyglP+t1P8e60TLxzuBtdmCb8izzm/tOwQWM1tXjv3LHTNF87AZ0mO9ASCdjz+zGhcVC
NT5uauZcpPzJFtY0C4+aIhO0IRO0tu7Lct1jpOU5WdBhCDTgzSQLFcHcZGQMt5I/CIlvkTs5xHVA
g5RP6wLt8VvOaNPGyMrdrvcnMKOG2PmatFcsMuhX+EsOlIt9wS7/tMRsDaiHmhfHpLNDADJfdxYo
e60mU2COqB5cCfESwMQc8a4krPQ/Awe8F5r2fAOrYasuwiYxjLCp6W6hKp1Ledc8kz2mTScO2zoy
wqlJYPSR7AtnfzXDolX9e35qF2mX9vq+uW3RC3hpnyFEaf1oWEGc4vWA4Bm3r1oOaqlB6efKneCP
/3F0HsttY1sU/SJUIYepSGQGkVSyJijbLSPnePH1b/ENWO7qdss0CeCesPfaOJY1skUGXtUo8Kgw
Nxnqc22vZw7brPV3/bGX7L+MT1GZsYlROPUaFPZaQP4RCK01mOYx2BcW3HTSSGHHIHsfba9O1aAn
6yntS/BSS5ixCZQ2yTUXNqB4KFuGbYCtnK08CdM5x2f12yYxh8hHIuTFISXrZurd5wp0W7Dx9aGt
Zez3mQxemS2xhIgcB/tOjdgu+73Cdpjt+p0lByJHLgE61Saw1jxoReInGsKS4j4TB5RnlX8xPXRS
SXW3eue1EphCeuJLD+rmREX1n61Cc+6X8zJ0p8IkmVeRruJY6nJUz1XUq5tX2DTBeagCX+UjUjXX
SCd3IvbW6kg7Qp9l448ZGEBtGptHi96yE15jWah8Kr/DWM4H50tg6xcrC/g7YTAQK9pnyprEkr5y
jzzYZ9zPESW5rn4i8pzboDO6QNbIQifdT8sgrFSar29/CRc9NGPvG+FTBYEckPyXZabGuezrcEG4
cDYWenZONdSEfx49vRhPUSLnK7/fCcdIY577Mf81Nh01LnE4e1ravnPPjhD1jYRgRUHrjZbNulld
dWFT+aXzdBsrFirPFSVXupFPgHQANnFnltgd9BeGL8ZyxeV/W/G/r4rzZl4/q1S60FaP6fhWURGJ
Camfo79Lt/W4OBL28+xUgKl1eC0fO+f9iPkRbZ8uHobGZAy1qwVCgXT0g1lb3oZJbrAQNEmXZGv8
trM860Nx843OMG/DkloLNyeKETvIv1rQ0mYwYDVGEvmjyowLp/1imskVHU95q5vlbij9Y+bvnad9
3OjbW+5tGVJIItcyneIIGMJJUjWCSYvTWs10WhkX6wWHdM9kkDwjPn1frd9B3h4O+B8WX+R1YIxO
0PVayGx4H8JaTUKDOZwlZB5bfPQyH72sx72VntKqPElHFV/v9Z9prX7PAsUgcrTjVZrfDXRcTXsk
9x6pcKPQ36dajC+wHxFepckDeUteDG9yNrw5YXOe4dIvioxpZ31fg2MD7r9RJRdE02kE4yYG2kOC
xknjBKgjnQA56qq7skPQGi+zXEtzUJiA/y6/euulELJLjq4HtPvYaP1xWgku+mvBjtXVJXDAacIq
2l7ZQ8O/eCpTcfd1yYT2lMMK5DqJ2BIBE+veIfBaJP54FtMpi1mpDFRn8pZxizIdiqrtcyAP9dUZ
jCPX7G7sfmI90gKhPfnb0EXqvAklxOvt5z6YH/9SlNg6UlLNN4cdiBv4xAmdFCHlIwSXYqr8CTFe
4csZk8zped+VPmqvBL1dg0qJKJ2S1GSeRxXPI0Vzh3nyFKnxb9KrM4hj49fNdKat6rQlbgbm2eBE
sZl6NWepcHRXKSa35aOCtiQS5Wi2zOOvU6TBouce0JVYen/tBwuTH4EWDOhtqOfO2XxMugFsR/Nw
n9zn46mGmeW6eTtEmSTYcWyY0jQT/BJTuqnGjt0FE5HI5Kgh92lAQFaBWmWIRC2fFDS/YFdYoh6c
2JBv/Y9qgg4cqFtSLPYY/NRQ6qygNhIM1A1YyEu3WS42vlCuNM6aNQY9zgVRhom1hA90QE3i9UPp
D53nIFnBIMNubgH1D4K5nJ/XLTvG3W8OiL4bHykj8E2w6znxt/oJjksMmyw0tip0AJ6X1NTZaBwS
tPoSuSt3qE2HyWoIqXO8USFwayFpswiGTfGzeLInXypMSgtUi3pBOu8dl7PHvXOVAHd366VNCWBm
FrKzypqdm9rut7ZEWGb8aJkIm2W+ZoEti1MkRWVf3FptvJLhOBgEJ2+eQKgj9DbolzJkldonhNnQ
08+a3+wlkRhtQMmRGcGUpaFaNmHHZVQEo1kFRtnwf7Wo3qTjZgzcOYwsi8KzchLVh4faZaG1BD37
z0r/tKz13W6XN9sqHiqwE8Meonn2LC457j9vwq5KTeFwm210rOtY+CnJz3X1z2z7YITSauyXZzE9
mn7GAG7r3hrNeSsm5z0z/yZZhZ2QJl/VLlKQ4rqUyW8YJhX5p3qTnr3NHNce8G2/R/cCEox8Iscv
+cvVjyKSR/X2dAQvjvOimc5dx4FirD07vJc9X2/VbMB8B/32S33GOmPfGlrEvJjf680KFuRPFl2r
DDTOKOyjPudvCxDglDfdk9W+7O/qy0R8X53nfrZp/p6RnrdCy5Rd2cEinWvuVH0o7Rh1h1Lf497G
BlwDZKZO61PlNEsMozYgMv1AVRY4IQsaGTiM9Svo2B8kxRDUOmIRllgroYu8m3BahVvjhUD74zaG
4MI2QHDnHLW1V92WyQLvTFVM6tOgcwAbsF6fEwBqrvxq67U/8nK45SdeAG78nFfdSR7ZqhY3z9FM
ikffp4EF06lrPVkurjnRU0gV4by5hSr7G49ZKxc8fvi5FsyoVWW5/Mxx/bNoHYO6udCCVU8Qo0AL
xgxlqOee86vIdV/5MJw0KkDVJYHVWMGQtUGqs503HE/VKVOKzSdqvgC73xgvYpNIDh58JTMhxhXB
Ni5By/WqzhnXKs5U7tpaod1lFkJ+pRjOCjGPOmC1DQXZDjOBgAg/06qrmREZoKoXs6p5QXUbnVOZ
X+cKBNP0b1U6jLovg768GuC8sY7xTHAXHFU1NN1GrwlPk441KLRpno7DVB4zFTEgCjghYKnaxyYi
nY85ChZ/QlDZHhBBRwgSHh8P/aapxwlWYJyygPu8lrG+ZVJ1qJOX7lhkB+FrUhZUtQiwAQGTZ+r7
HFOiIMwZC2VOBiiMkO1cBHatBlrlBCQfHQn7vpd6C8/gwzFRpdV7xEb4Ta+bW7I2ryBfL1iFzu5h
LWWPsPli/z2N1kkt+3NhcXYW5yZ6vq1ppdFm791zrUloz4mq2qjjSYRmqiD0Hwf8Zb7W3HrM1hrH
d3gCD8C/HVaYcyivQ7QnJsNj0nhzDRJ5GRgOxcuI5XJw9b6hKwORRQLDEC7+drZtorqf9i540L3k
+ObnLpNs8pkpSA1bQIaGFUBXCXHSspzown/L2obNe531t0Xir5YydMN/8bkKEY4aWl0amtJAaFuw
BsCRuvHnGoqPQQWMXyB5es883KaLOFonke/BjBh822jED3UMT+WwT+e80k5ETxIgsBySd6j7ORFw
jMdIV1Gu4jb8LaWTBQE0r4hF9thL6JKn1j9bjllwUTH9Sn5zwhWdFVLYNQPZaVrUtVeAlKi717z2
84sCyPPF+ItsGB1bVpDmWXQHzYRgsJkoz1i4K1TIvFRT+IQpLdV5nhU/Sb8gCR619hxnp1LeQqec
o2YIVg3d8Ug42mqfQKCByCSL8feiAF6wSMOdmfYu3xCBkQkbLUtOe4qyKo/nwYxLqT9NqnNqDmIE
tCOJI3V1q61hQ6hHQm/VaEoEQTFmxIrCv9b+tAN7RZXp6zaEiWyFrVxGuT5Ffcpf059+MumjuEHE
HHCUna3BOe/CBw90Q6o5rhe4G5GKx1bFqkNstmFFFsWc6My4sauTygJhQqtHz6qUhMyZ1ik9FtNy
sdThohtqTHxwBRURBY5hG6GqjID4mFhPa7AgIwVpWX62cR+rM3EYyw3g14Wck1B/qokPAl/e1Tge
5wmFisq8Wvf0dDyLna3ojbztAiwscOcxUAZmievuztkAOSBz65hBVttcBx4GYnqK1VmNKHxMPPZX
OkNt9tHyoFoGys7Id15PZc+Dv/gUS+tDXqnqvwqrXO7lgX3Tz9MuOp46zTkV1XKepPSSRTqH7GR1
gbKhr1r/yeip1j+5169lJC9ltM5ZlCVohX37nkx8Mcse12MR2/IeWUfAn1Yb8dwhpgEZa1/Lfkdj
kBOKNmQ+pjBPzK1nAt7QnqOngLQ9r92ocEqTp6vdFwFvUi5/TWkHTpJWjZAUrWx5xjovKuQ3Hrny
ywHLZNAzj1tldzdsf66fnAUUe4dFX5CYhlmM+XSz2aYhBavCkQfokEbpMsUThoG50s+dbl4a+nQG
+2NyMflE6P9T8H3TBZIAv+qXZTUvwpEvC983A4RoNSOQWP0nz1jTuLY7JLyNJA8MWfyQeQulYYzI
0fHlLsDhja9wHuaTJpfn0qF/J/9VCXc4HlXmhF2awhWyvIrFm2Qjh9C5LpTQCquzWP8zCNBSF3JE
l/q+as5rz/UtB0mdBgYgqVb6qlLD04DIfldft1GhJBroXzfZ10wEBji30HKnLwS9Ajos6CV4JFza
OGN7z8ibdIFjHQv5t4bLPuciVWZcAmP0vAprxinjMngMFj3jMRyNh2LVZ9XHerYSBgxEeJRqD3a1
N3YfT7qYjdBuIpizMk/F9Ivh+0ScNkjA3xWpSbhgMZJioGW/rp+Br3m6LXsMbuBpb/XTHPiiMt05
VAWCOleZ/HnwFi/5zu2DOjKMJ3cID/VvyTnXyL+JxGLZj3NitWgFYPM+dZ9ZHTg4vCi7SGtA4VNT
VRVaRLJj3IwKkwGM6SMaaSZ2XYup8rnJQzO93K3fpkRwBFNotJmL5VutCAaOgb0pohqg8Wz87vsp
dlop3nEHdfDoirgKCt2Omo4/qPcWDg7FfiUY/mJSk/63Vpm78EBZHYz84NTKIwj7q1LhferpUKb6
NSnFq5aB5knN1zUTr4BoXlMv+ykwTdTWNzOgWT91SBI0KoRKgGTanNO/CsVeec8b89ZbLDUhVjZM
5ASDmWREQq1Hik6TrXShilz8j3wP9B2od6NFpfGOsz6Gy5PvOV0+aVSoatLys8BAg1s33fUwW4wD
sdAfao5JmcQr58i0LGrlNWLdZTYk1Q7W07v0ss+/pP/2HWgnYcQEgcy0Ow7xGED918J779EJEzw3
WrtbuK0+e1uq0deRFkIZNFqDnwyMWTPVd1gUt8+Z/K3YcDLVlp/yUiwDk5DBLhUUSiYo/PjdZOPa
l76sLzMRRgU5URtj5kJh40vmjmDrnuhuO26u5TQu2BVkVZdW/bMO/lKWN7mF7JNuuE+qDzjlH+T1
dM2xlt4GcWNtP0HgYxX2B0T3yqHjYPCRWampn6OhX3qtuerkKde2etWZ9iRZ9yIkcU1Fc1XK5OIc
AUn6DIBFOQDcRdSqHqoVBUk1n4y8O9GENNSgWBBG8TdZ93iqW1TLREW0+om2ay8E95HyxQaJ8n7W
gkoqERrMLmjeY1Xtl1qSL20iX6ZxIXOEDwBPxRDPTRrn3e6rGubWMtJnEQ7ape5tFxpKPBBA0Xa8
JWZlr4ZKWHwqo+ntYZWCkM+Jd14YGFAAQudw+cqw0O9V7s2dw3ZMnp4RzriL5R92CM2mvdSZFpAs
HhgfMBfJWQb9YWuo+a9PiGAxY0Hk/E6LDLoL2F+Y+0td+IKyMKUsZD+pUejPgkmZv6QhjJrQoAJW
R/msO9o5U42zlavnVVvPStscAeoctM1nUaZ1CD5sPUCCz2WA1/6wUt1n9mlZHdBSCLrU/qRISZx1
78R09zkKi74MNJ5/NYlA7eyqeYfI3IR8tLIkKb2VrVtqBuZCsuiIMgrxiPG6fjJFLxAxgG62pjaU
G6QojG6xjzpVpHCaC05zu8rCnUEHxXgzohZiHWl61OJZPbuDSafOBkZksaP/2efxoFkFMUWXlgBn
iRSW4tIIbiEdL9xunew1Pa15Gi9YB623WSKvO2hYjSfphwnIbMvhWP3Z9y9VC5J+9xUSGFC/+6nK
qNk6TfR8W4KaW2V550DhZqwj/05HBOWMuhkI6eRk1tiAC3tzDZ62SQmtH3k88qR5oHv9gL7mDRr2
OgslAeuvarMiDWubPH/Yq37YVgysAjQfYnNGoY2J07Wob10F3rKWbxbdaCt1N822Xit/KfzSQAyh
eCORYoOPz8YALlDTDmnewr0508Aa9hboGWU77Zo6MRfhKeicNoPzaf7YliSqMVUz+G653DpUKED7
8mm56p8Kn3b1PfAOgEkRsJrfcZeP2OpsmqyWDDuqExQzH0LdeNTUBp8B35BXtAIcaRNumK/zPiSD
nAHJT2M9JGvB+iA641g12GBQ7NqfOY9qSXHcTUFdPo3Yn2RPYRBbPLfPih5bVH/ZuD9LPhKoiYjY
yjOBj2fD4dvmbtLyM/uMaTyB6zvtynP0t1JwtlSLjZTFBVbtqhvd5ZlazP8y9nsgWeisVDiX0wEE
/aBU19KSL9lQokeYz0AnCCshkW4LC+bolXmZ09OCeBi3Oejf7UciB6Jl2MjS7pzncEVt+kU9DAQS
CDx9okZGTbWGDWtlWD0gjJ/LgdqKAdVYBibB77lBW/OiTOKc7vl5G7FMIPO3llddFNftF9wNyA5R
TerigHV4w1GGTNm0SHRCU87RBJMkb0m/mvzEXin+Obl5qV20AvXKRhqogfVu2oQ5qmSWmeNJ3e8S
av2G+IpR/mNMOsZB6i8ji5V0YcOVcPqEGdElQEnc3KkpbXNWld1KXii4AeihFFo6raumbsdm8rOT
ebbpU0s27gy25+Z1NYj9eBkjYI2VO6MDN9+nVTmSZD2PKbeuEaY67oWddTaCGQStFqtqhga1UpHg
4rY8KuTMkxcYtc4RxBSn/xjI2x+pwT5QfBVNdjJ0nPyueQbMBlRnYoFNh4YzFEmMaTGpQeVA1b3X
o78O5hPjhaEdaNITQm/jnxmLkOpq1V3doilHVc/FqqMEqs4WB5rQJtTvWQAOEGAF4mFUrAYJJJRs
Dpu+Vo8n+OvS7CpGG8lyFxK/kSbqMXmC5jS4Dgi2OhRo+QkPZI4ocJDIacGUz4+lIzcZjnoFbf28
EPpqM4X8VhRG4YPfHZqeDKQuoEnSgXAnFIbFtxxzWJdsuruTOh6yp39y3mmmFfvaWjj6YWZpA+79
OX11ftFoPJbuXdsiWGyZScKqca5J3u3J6iHbUTBmqFOmhiTFpCtUDAe1Ey69z0R6V5hOoHskz420
k4MKxIC7NTX1u6YhGbA78FsqO/3lDhQYpsinUZBr/CvtlheGrmAUSG5hhu0eGqLgcBFS7xX7/lKS
iZ3J37J4cJIfpjKUSF6xnyPKzwHSkON3yrl3/LQ3QqlJXnLzDgaCf9EONzZGmcJ74t9CuJsXAl3I
qrUZv+EEfBtTH4mwqLwsGQ+68JzbfmB1/yI1P82K7wCaDaKb7uNpmjAxsnONZpftyYqm7owwH9iP
TB8YAfX0WVcJKqY1TNgzptByyGv+3VPSKAVgWzRO03TJSvk89Y86/8iXMD07yYaaB8vmWXDYi6+u
fxR/JJIE9Pyi2b8WwriempTpAsHrXbalx7hx/nLB5bH2nHduglR27Mfkj9TghMpbaTRnAxKZrIvD
LLHadTsDz4P+ioaOtIF4XtH3ejIpIyJ/rVB9NH+MS619UsEe0q677phBZOuUECas5ogDGbDOG1Ri
fgaU1uJZEmH35oqegvQd7suhyowXdgnhPFR+slpej6dVdjY2naU/cxlgVRzoXhHUZLwR+bVTXFIv
j8QMGKj2fyXzG4TOqhiutLSazDfRDDGozcjs8XKpQWGPWGwR22ugCgQsZnMpmX1gXMVZuTQkDx97
+x8x3WRVjRT31horTE/I7/T6vrgs23cJ6GTYgAMmr4Sd4CBWbiiVwJ5Y1VHSyfXqaFObOtS09oVz
IT8CV8oazkEAieI1gYKl/8UtuZkg1y54jbL+A8sQ4qhOqEeJwQIxmJZnn/IC70rPVFDypOxzdiLa
pQP/hGpKfbC5g6jTEIoW4wJOT857Yv1Ow0b37NGAEHmg/3Wc51KGWRKa6M9PTQdU4ZoPsl+eKDrA
DR7BBZ6OwlKbzTPJ0EQNFgnHU1WcRjGcxk13CxP7Qvtr6wm47AvwBopXVyNKsOScZKjjUbPV0ugb
rGyIbfEdFgVU1uw16WJ9iHFR0r3U5y3eaBZYjbdKe3fuNgCo/xhPk7C3xFhpACIQ3V5eqB1wZUon
4fBmFhJ6AO9UArmnATdo19Hi+8k+n/5mZLR0EqFTEoI3KVZqBI//LArHTBpCBPqHMZWAd+9hklcR
abtLXYdPlk8Tiy+AFhXWhmyRogm2Xk0TVnUhmop6kuOE18SMUGYz2GwxpOJ4SuvYTMyIDX60uwNr
msxhyLlXrwu2Wa3uoHTq8SycqHHRg9AajJeGkNv8pg3bvZOsBwFVflr0GDXlQEofmcupEdmc/3qH
KcU8z6IAMF5RKVBn8YLFE8+ftHH1HAZ29VWqTM8vVNG5+BRxh8ac2prdYcb0ag1EXA5ZKPosTB87
XcSwLmBV+DZwULbPchB8q1nt3iT1HhVpjdKLhTNDIgn0P42axTGWqOFkb56iId0MFDNsVSJm8Ihq
COza1IjkEuSP1keZW3bG5/DulB88LCH/s1A7ORa1vpwEMm+w/1Jt6UuMh5Ir0zTWM7KLX8W2f1Wj
9Zm2+4e9VO+7doG9IP3HprZ7H3b9umTJBQYTo1zjRLm8S3/b/I0BHNW4QOqg+0gb5hfTNV2i/gYl
nCw7GAhJ7PyBM6EZZG/JX/uNyOA6dqwhmpw1tPjtEw9I7VVHsWoQaW005DwjONYyX2KxmEuaB1jZ
I7VCJveb4l7kU7xZWRzgTtHy6bMdY7tqH2mf30ERdMmddsnCx8yoRHL+ZXJ6Welbk//IOsN3OyZv
lTycCSig9BlYQgmWUFY/A7zawpaySfu9KaSEbyIqMObtDtiJjl1ATplajSjo+Bi3HONRetyLaGI3
W5Q1RdKfXsBG+EjTx1oyTMUAO06c31j3SngJtLmxyRVecq1kRRnKSwCM9s+QezXDgmF+LX8SsJxM
+t43ZX/L2GrZkl8QedmQzS39ZVAJoOrpnyOdKmcgreDZtbvvnfQ/HcH+ZNcufGblHTLqq+bM14K1
XyLHPaGng0xGNe3Gm/MMoJS+mk+DFNOk+1alv9R+6O/IjgaKs8OPVvD0WbcFT01bquALeLeiYYUa
b1g1AbEmjXHXleLWrMVVMit2Hy8ZvxnmWsr1W7AC1rWXhp+yg10y699mjQI0ry9kAmMs/hp6X59J
2N59YYhDp1c3yfrFXD6PCzPazA6fa+7hzn/qcTk5svUFC0H/vRQ2d/BErA5a14uFe4zlanm2UoP8
19eJqHlmqTrrh/Hlx0D2CroDvo5+wNTY/LE2qOlJPBcubnATi5IUKpqN05Yneff5/+weXF5Ncasl
juWOA5tJCBHYEtGcqvXBWdU4ym3kLO4eBhGii6va5Nr+p8srQeh4UPgFVaS2veq4YZO7qLvrJO3n
dOUbeykmMIIB/4AGGU59gvrQXFEni0I+7tlVGURo1lqAEJvBXe7EVbxfyG/DfOA48euszOeaOFsj
S07qplxIY5QZzsjY4zB4zF7T40wdyciijGFtPYf2M2ewYKkoIgyPRiqe2TmPdt08aTWPQjEfYH6g
8cFsbpJzapNd0M7nQiSntl5OdmUB2UaXirD7MEr2Se6seBpRN2tDyJormlKFiz+STOfkFBzDzGem
CxTWq2ma16njSmYgWr21g28nOjviPc559fvO36B4CbJORvsE9KAuPlBZvdvd8tZzcAJypFIAZWOV
mi/9VzzHUQnbH1KiiiPCVcW1QRuvuekaUoi3taz3gHr6iWUcDsqvZ0FtumBkBlCSNReN5tynhNhu
m7kvRfWXYWQkxeI0KbBHMBqYGBlZKQrDfebXSMYKl+LpHrZLJ/S4dljrt5Q3I+6mJnQaLXSqOmom
EdGVamh6BrKdmEQkfHfSCoKMeJC+5JFonhanOi0/2uicZZAQQuDKs910krwtf3bXta+yCgVD+NKZ
r8XK5fmjK8hdk1/rhvKh/itVaUTVEDw9QXtVRAQnRuToRbXJI3P83vq7LpFau7WvqvQLcmds7to9
MTj0edrVTxAFq2rYOFNyQYq3cJMpTdkcbapFJi13raQH0r/mKQk2Q/Rs0AbpoKDTTUwGRVgKhlrB
CJMheVzJQ2Ye6SgYnRmSmtZtT0eWwb9mgeR8AhY6qYpx7BlTLTuqTTE0p0KMp63cf1IEkQrsu+KJ
CUWHMlMfD5ATxPJPaVQGlIh5t5UgnP/Mp6oSpv9Eabw+NGlEcizO/0BO+sUKq4mFtMNhwBjmWG3n
RUEPp9znaXKXZQidlpnAUarTt81p31bZuvec7kGdDmQ+HkQCCT61w3z9BESOftM8kFh0WsUFnXwx
/1VmnDz4J+tpZirLEI7Zy4ZSYVD4jLuLNfTLoRT6L1jx+YudoZzcNQfPCwYPedPxbct/hvLJSmev
TBiooBwdU4hBaC72RDuq+OWJUyVqzK2d1jUHxuBVHkyVDU1yC7mXtvYoogGAX0DU8qPEv/oX6k+p
8BzFauuJIT9MCCCJp0DFkqQwoaTel2XySDTLX+Etl8RwFShGj9Iqf9Q5yChC0fq0+pQV68P6MiO1
Bp3XY5N3oL8A0YkcmPRxoooQgUZeXateRdhMw/nCAh2fK5lEjBKfHvp5oFQ0/Z6HjcmBP2/XlCCp
sTnXzOxM55bygZbKSdj5WTXP5l7EsoQGuZpYQOyxsG9EocbSoscywKP9XrPwhx7K9gJjIKwVvXjL
NdyctuKLCivsTh7UAB56DxuRh9gfp04LuulX2hLTJzMO3AP62prju0EZiA1w6ty0UNyZDEgeBIbE
bG7WjjILjaGCSvJH1r+q7pbs8NVKVMbiQhpUYGZ6sOtliIab5yFfhELpWUNAIGhuwQn4b7sOpClm
p1ZRz5Lll7CIZnWP1LGJRshayHI+WmAoRr2R2fjd/PQOjisIDyzO1T62+jHWyi6mToXoTNmKjm52
eFRvM/dwEWXY53dCIiuYSOlm3frGei0hQPc/GRwFgoXMAh675mmIVDnxXCub0MauwKQAsRT/BOIE
yAfPTPVlcsdUdWcWKhQt3Vgiwm29hkmAiaGm9BQGYnt6f+Srdm8d6U7A2kM2pfvWKLzwGlOJEONz
w79ZyeqlYKCZj7GK+gRWdZCxmiUe9S4dNYads3lp54Z9OwJ6a763ZncrWapRpSomrKLMhAU3u6uh
gkz5l2FLLQ5GQqNDKraUu6SejpQ+ebfGPStF4RiR2i+uxkC3ey5H1Si3vWWV/Xwfw45vsU8ZKeoY
EpLyC5G/1zcEZFMFr6xKE/WK/K/fL6qBUsBZgk3Bp62KYEkeg5Xch1m9P6XeA0B4B8OguT1Uc3LX
Y1FFNrykAkOugdN+9LVq9WeHCw9IwwrxXG/eNFySevKtp+8bPAA1yaIcF2PXT9z7MI+iZO3jarFj
Q6ynRNinEXm/4bdcN2v6e66MkGfSipO0lO+D4Q2mch0Rn+tamOfqRZSTHWzkJldyEc2lLcMG+l1x
wWEPao1o6S6qXfpGlMvKp5XP95VBiCg/0jJ5MzvxcFTn1urFa0o2s4TQoeFpK9zMcFxDmSDCWwg7
etJsmdAnFZf4i4K8wWHMuvwmCsYd3wBOe7UGxLAVruqQcnqaZvlk4j+nUR2c0OlFrP1QYDnOCUXK
ZfK3vLvDcj1OjAu3kvBEVmqoIs5p6lyUm0OilQ0vTu1mpC3jdamr140fbTtRZdEdddBcdFCSVZRU
W4yDPcC63NClaRJ9E8TAugpI2Qmsf0gJUShSnSbenMb1QNq6Ik4OeBQi6UpQN7TCpXFK0w81Wdw0
XT9GzTwYTBjNTX4vJIEw6jyPpLZZxV1xzU563bLmOt3dvjNOGSbmWslOFuqCEFT4+zOVld08beoH
z2daxkX+xq2bJfUh+eouu9A80w4qFZV7g/gvBNAy1vKVq0iz7PgS9RkWzeNwzzv5qmjVpYijXVsv
oAlG3uFRPw1Dg5mwhJvbkGha/Yey2rc2gmy6CXZBy42tec/4u1T+zyzL67Qzhu14lHsUMinEnqR6
13ay0XjcSbX0gQOswd779Sivrb1zfeiQCFAgyhZ4SzN6HG2k4hvPWc3ZYmF28TADLp2JguK5hcCQ
hf4e0sWdJ9ZIZZsGEnnKqYAry5qDEGTGnotZkUrMXIaqkoQHN5dRtEPkNFXDs9kJiIGeFC098e+G
FBfOfFp2GxwLxf8XuSSJes4G+0ywzyVXIZ+tmWtw4duhJK9vcp+9rR/fUoMHnr2LgE9o4wJRTP+7
GZ2XukCI9VUv8Au10WftQmgIDSMSQV8zAGpK/kzWdhsXWGX2cKOdhBwe2of5Rb3Lsky0qBbW+reK
nz7LGFl9Zujxds8AIWMcYVgxGH5Dfu5mAiqElQfyfT6YenEy5x1tzjOrx3H3B94CMoFVp2Vw+jDn
hjEMGgPrd06GY1cy806he3bs6sUlAzJtdNiC2A2Xj3KyXirrTzMzoJ0x1vRyjBIrbuQSGlfqVTkQ
j4KWH50PxJUJOea9XABoWjh76WgXhWe2fqzRg2VLQFCclkAX1IJ9GANyj3whr77xViGuY1eVKMrr
RPbvKr8vRFLQ6ZDiSH4DXZewOM+Y3idnJyV1jS56NUDeRuwSGGv3EOvGWGqeY4oXq5T+x9h5LMlu
bFn2V2h3fPEKDo2y4htEAKFVRuqcwFJCOLQGhv1v/V+9gvWqzFjdg6aRNF5mZmQIwP34OXuvvVDb
b+bjy/61up2mmLq6CgnUKMIxsuHWNPRzMnb3vF2sFJkfFrvUuITOyqDdLid3jUeEkzUYfFpXbbFy
aQRazJJVg2mBTcfK2jhBteE+TqTtD/Xou/rFpFeu0ofoPxugV0Mk1ujmNqNzrnSwIyataPOj7bGB
GHQUnju6eHHmT7f5z1CvctINK2s+jUCOAhvcoLs3hgMAayQKseasNPTB4BFvg/zvnP6eMBpPy+ju
58ohmbVDGRIC6+VVeJEiOVe82zqOk7TkCJMxumgGNmc+HgV2wGcPmLXPiGyjIjR8ne5/7iApROOL
fBsKeVTne3PsX8fkQ++2Wvsd04odyzeXSs91v4LkpZLHapi4spd04FI+OPkcRGfb/VEniZXokQ9c
eXBUhHrhayL2mvmmioGI13qJ3cIrwu5QV8a+Hyn5C7lbOgwHNCz/crxOTHJgVDOTeJ849cfVPbl9
iRf1D52DDJDOr6BBAByNnu8bCSULZgkjabi8WBVP+FPmrEo8Cxsm7Awxu/ZUJutCynXBKDNSxtWo
FisUtG41eG50QWRY5nBJE7GaichOaUG4V6EQnQd1hQKRrGSSH0r+B4MxNWdUQ3MhpK9epjy+subj
YFngDIPl9SQj9AKsb/YioifO7kBEE90iWvHj1bmRH9nEYtu3k84PZsKwdmm6DOPgYGlwquIDwgkH
W+wS748xc9RN7pyoPiP44groWDX2KbtoyO7onCD/o8HHYlBsUOO3BQiqEhhRO63sG1OTZghRr4yT
mppuJHnINCtJsP/tTjZXLQWbFzk3zCZDecnJOntKEBCNASJ5pMiktQXNSc3eDPOnzOwNedpYIn4X
Che03gCltnQk/Iz963Le1EywcdfX5Mnq254BqhvKbTW9xOrEDGcxv5A/8UR7UzDsppIxquxlmqKX
li7uLiyiB7eldVym930+XJ0dNwWmpzR/HEdUxfrSApo81EhgIIMZ6doCJjKH1jG1yjP2HhZ6Lobe
uHMcyAYWg4BpWvGi/HLwgB9wBgXClwzrtiAltY7Xv1MCs3Di5bdGdeuJlYtlUbcwYctH1/wKbiQU
AkjYSg46nW+devc3DhkZOIXGs8LMNHejx1BobAtPZ/iB1vecVPFdNMBpAAvcJco1rvQjpi+Co84M
CI6m6Ssx8X+VgkdJYO7pfFTCfgBhjsYCEOY4OVpL5KozazTyVSot9HHZyWE2NkDk7cxm2SuNX18j
XbDcuCBNyZPVkVLBwY5QbU065z+xkB5KJec59dXwrRvcRxh5iPZMjKAMHNFtRXdlPl7Q2p4hAqIE
/R6L8gRu6PekpCSWBdTatUV8oARo0nEtxvLQxajDOu5SbPLk7OpwFJdC+xxYhRqInzxPZmBE7lwZ
OurpXaRSK1jzFvCXAkwwq2GcaNEqOLc/VRRtgAuJluvjzoH3NPm/paMQEKsgo48rplBuumXf3kFw
3BBqsjGkV84z5RgGFAmMmGbNETxF7K6ilk+1JYgDb2CPN1Cje531BBtwEeSWtesLE8zgdk77Cz2e
C0w/qJOXenx5yvYKT9p0dQ/mKai/aQ0uOJRrTQyrffpyizKLKxBimnPUPBPqkD3CjR010hvscyWs
uxHTzETXtdVwJ6vWUxAFz0BtpsMYt2sjd3dMhGLKxcYC3Cj85EkeXFDuGpdwQ8Whz1C1+TLZDjR6
qMqFvU6eGHE8Q9yt28XvoDPrJDQwY7MpbAISPJmg0zax7xsoOMP8EI8/ag/1MIDy+NWoYvvbjhvb
dZARePpHtdzW+XSpEnmnyO5OK407+AHHuIGYynC7Rp/UWatQj7eoPxYSMko/mtzBi4FEw9DIdvMq
dsetxj8KFvygPEkOUx1CeUS3fefwo+THxCQrFivC1H0kBkg6M18jcSUusSIjSOaO/PXHv/3zPz7H
fw+/i0uRIrnO/8g7IrPjvG3+/CVc8euP8j////brz1+2qpmupfO34+iu7dimztc/31GMhbdv/91Z
cCaVnjyHYFC9BOdjAxEeBJzAKN1W7qrN8rVWf1iDfqIUEcKLiBsZV9lCb7GvFsNqyr+HSVkYJiof
YC+CpYA0ekRbzO+AFFglRxUYlSPBRuWur9JdWynbujG35mx7tv15i1qgmo2UJQl2PRsn9kBSS/sQ
YDwn2q4hWhsd+Ixh33AgHeL3XVnLhgorH+Q2LpNd4dg7aRh7nDIYD2giCXmckEJwE5k3AYxL11MC
j6iP+AlyWgphAtkr2SNoOYSRddg6BNcE3i1nJlJ7Wj3ptpxYmW+VEHOugEPeuHbMeD04cqkaJpB6
8KTTRg3eJjL2VLXFPZQ8p5b0O8v0UEmqbn6wOf4b91Xh0FWjWnBOfQFwiYFh0SNHZWA4vDTJQd5O
fCLfPKOBj9tNUgvOpABw4M6ZEyqF9B4JuJ9kEHJVkGsC8QpPlDYhkRCjah2xyXTzVmEYXEEHpG20
UbTbMEbglgbmBlra4I2Usl8PD1bfXya3OyWEHdv6qirkeTzafb8ZpmhbmYJzytbmzBeN8Pu47+uj
lbf7fjb2EaE72fOk9s9p3j6XN930oxIWJ0Ij9WPdnjHArIrnunV9jSBUg9O2TlhFhN6UsyA6XHBA
FND4XS1Se9jJBu0k3fToEK08+RPaZfKu8Qtz/mHKAxkJfNdf1/m//e1Cb/668D+LkqZWGLX/44//
PMafhNIXP+1/3H7sv7/t7z/0z3P5nd+39TdAsvfyf37n336Qx//X7/fe2/e//cHP27id7rrverp+
N13a/tctefvO/98v/vH916M8TOX3n78+aY+0t0cL4yL/9a8v3e5gYXDH/vctf3v8f33x9J7xc/f/
+38Vw/tn8v5//cz3e9P++UvT/oEqyHIdXEiWaWua/euP4fv2FWH9wzFs26DNpyOtcAzj1x95UbfR
n78M9x+WitTJNYShcoL79UdTdH99wf6HrTlCJWRe013NtJ1f//XK/7UY/eeH8v9enHRD8Nv/vjoZ
lDuWcFk9sFdomvb31amcQ9LQ6hIwMc4U0j/qfBviLxyTxDqVQn1IioTAFKkNu6qsIVylGpGbA1Bi
rKCydU+6IIMiBc+5nAuZbawUf6hMrMPQ9S/1VNFasmbgn+OMfE4B7l6FTXtqdAdVxNQi1yqJXslj
7MOOVZw1Hn8x90jD5sxUd84MrLFt4wchZ/I9KlfzqWIiNCixs9WruVhEJPhuV3aFN6Eah0Oa8gxu
md2m0sMkbpGDMHqZOeMjYBtGhZ+3gCS12gS9TA73SMDmrKKrZYAFLHudyf1EpBZF/UTfPBsZBFZw
6FtoU80A+7Ke2Lcd6BFzuUnV8Imx7J2RJk9hE/MgqRFQCQGHr5iIcHbjuCccr9ZwIfV8t2/KFr8f
ybFFCwmcFO/0GJcVPRPO0AOH/WU2UcOOirg3bSzBkr5q0n2l6vRD5Plnp2c+LjbwYQS/FslqyAgM
S9srQ/19Go37yi0e7T4jHdNxnsKkeCzhh7p296m3Jk2+2zEnbU06UoR+lHLVq4S4TWG6iIN6wBrz
EsTxtU5xM1QhKqCw+hxb50rXtTTEqcbRRnoaRnOVTD2GmjAgBXr1cQKWDlUil1fH6M6aMT3SoF8N
5ROTNSxAaXDuneKhtpzlGNqvyQSrwazqdkmUFVwc4DhdWoBqypU3GczWps/K+zKOdzG2F6yyUb6c
S+PbLIR1rBRlJ/roXkYpZsmJMYw7gkhxLAXPUEYXin3WWMquXWemxmk9wHcaBYQkZrm1rquRAQWf
61BZ6gYIQ7kIY0Nhp3XloibykGMHGEmlezBnMm2Nun2dIWTYZo1BUNynYQnKSSGWjq61jch8kWqI
5ydClxcBxDmDk/BMmPheYkiA/e7mBJiOmAAMzqm1wLQVu8A+yrJ5TCv41IlJ7k4fDp9B7DYwAUii
TiNjEYVuRX+8fCkIqJwGhz4d+EWMSOi2oH7rcYQPgJGpW4GOn2rwvGZMD99lCByUBC01fbusBEnr
HJUQQFA8jOBtUnRFgwqfwrllpuiF8+YkNtR5BU5+p+K7vaXTQRbpOaUD+KmFL+qAWmlsNYbL8jGb
QkQDWR0uRyc8523H8w9p5ush5wITe+AyU7fWPJAsFqTfkW3dJXqsrKMm+nIKOlkDyqE8A8EyEcOE
ahWcbK1TAkvjpSkB2DOZE30V41ZZ1FwQkYEPRi8ZHxidQBJRsv0jZjJjF2CmFbp+oirUQm1JX+QW
I0GvilxHDFNht2rC3l0qqWpx7SDji8bHYZZfvVsSq+Pe5qwOLGQ+tQvfyGcig3fHLqKFDFwknJr1
PTV4LAftPY8cSDUl06hyTM+qVjPjVhBzFJq9SUOYUCzlMMCy57poycNBYkYw5ghwnIgBSt46NVlO
FbxDchpv3jiiDZDq2iqUXgLNdq5mv4vhppwnmpFsi2g9kytL5gGvp0ui65TS6owV4Hl9U41rUeqR
J3XmGrmWYvpJvTJetQYFJfrqg67lFzHfkjGU/qzPdKpRNTpryybmNSYhwXFvDGRpbAw3YBSPjmPU
q4r4omNFe40PhOPFNO1IdTeZAeb3Sei3HPBZBTTe/rjA10+4L9cVmgCLLsrQcCnFRoa13CFpLYgl
iRo9kMwcSSaf58mVnOjLyfVi0umWI8LkReUi81BYQpKbpSAXLPvDdGBceZLDmzqgryKn+hY5NqBs
A0AgYo0gJT6iIDLoVOjOVU5xdK4aRyJucPvdpCvAIvWOQAQVYmMuqXv5ZVXILG4AbRymhFyp8WtS
wb+yEQzOBRDhFD2oBEFgyk99Ng5ZyT0ZaxGzNNk8RA0mJb3AqKYCQLgEd2541RJSqmeV1RwqiFfZ
/Y5pzHNTk0MLD3hEHAquOI+9UBIyNsSQoNOJiMH8goU+ADWS6Kg1aI/lBcwQ9PyClr97M22gLOej
8nRHDMifFqmpVsv6pkUOBtIsIu08UbhqY3AYZ9Xw6fQzXivm+lSW4DHZVT2nFNLrlWpX8ddhcIpt
AYJgJbPkHKnOMTGGL0JLsyROvUACbhY8+gIdHdtuGJ2dItvOaOYRvWba2g5IPlFze22O4osBqemr
g85AOuVaymcLWKodsfBHlUb2AoNLeNhxchO4OAAinF6yC8NjyDqVAzLJ2mxz6BBrZ/yIeP11YM/E
TIFES+hVx1muMoOKP9sUp0ADVqAm1SOfUoODueqPLbajvAMAm885k4cS8ac2+8KdEGfEuEBESt+o
taCJRLHxnUc2w6LWsCBGk2li1+/zjDJLMWIQABbDamGtbCRvZZvfrLxKuizLft3rCpaRVMUebOWF
V7folv+SdtfhuAhswOP6FJ6sxiEAa3g2tMa4m51HllqMGhW/K0U7QBnCvWpY+AGFGkLot3Kwwly+
lmQ1bmIEtxGhlAvDdTwtDTI/KuvEi7ObDhZDCrNwONsSUzPBE8ynxnb+0ab0SJ+EjZY4FWnDUWhZ
hBIBDz2mM23UneVLq0EbXgtI0GU47fsqKGgoonAsXWNpSsL+yL9EolxEKeEUzs65qUhHVTzUSfMV
a8hnwwx5aWDEyz4NCHsBJEpgPVquOoRf5KCmIEwpJQpZJO5XNxKVk2c9/LA6/mhT9Q0NIYNbiX4k
JnsxYnouG4ABalN+djGxMnZdkEzWDh/5oADYnapkFXHn1+r4pVamu+mEmM7E9nHptj2E2NCelnMU
eFjTVCiimbNMR8kNNJ/CugFtnWrZZpYFEBUHhULXlcMxaQv89jGJ1Hl4UkpjqZcafRms+bR8o9A8
lzfF7cxlomTTgEzIfk7dCV+ZahLmUrnKjcDwMOm5p4juEuXJu1R4U58mF4k6xwNv1iwE3VqyKUX7
Zrv1V9/DLw3s2+w5ZImIUWKZgLXWeFc+NEYpi8Fto5WWM9sOBDf17Krg+QYsZK1G8JaidyyAxHMQ
5q6g7B0+1RSKKnvAfgzMnxm9k4yV02wZj6TrQEnMADvHDfOmqmrY0kBouRKgHJ0N9DLvWgHKVXN1
lApMptOW/jX7jQvTN5f4NEJrUetYnYVr3xkWlZ7TfDTcfm+sQISeRk+Be2XeuxD620izDZSc4Zwp
cwGvEAD+VnUPrXGMJhjqdP7OANA+EuMjSd+d6GWoL3OmLnFw0PNbY1jK2ZFa/PQm5Fejeu8pcwpC
lxPtswyfSjDqwvKH9KvStoM4qyhM3KUOjEGTsMbQDTrAIyJu9MNIzo2acuEkhBvRzUG/inHdvswR
PX0IXsSALHV5rQPg8uq8LUr9SFDqqXEmmEYmcZ+cvN0XBXl6DVmZEC4eQw4Fr5bpSZHh4MDVhUwV
3fwy3DcIW/pJ89XeAT5Q0YFBW5S8txPQB+F6vYZI2CKgAnKeBQkPWzqskPAj6Vi4xJtiU3c2d4Qr
LzVQ3kXx4TD1oDFcgQzGK1pS24+XriX3pjqrEyBTC4M0CT9tOSzs7DHv6UZnUCQ5nrhgSNXn3qAC
zQCdKdGVT2rVguPLQ3nsYJlJ2S5Js97UGmCNZpF020SyM9+2B6KDs0e7Yy4tDN+xX/JhWAxQyPNs
VZU/Knr8eNSusQvnzKpxMzDDZaOnvEmJwOLB9hloqILMOBTm25wIADyKq5YiL6Kf7LR8MCr4qABO
knKBpcO56L6CNLJsL8ZPwSmOFnTnJZ+wz0hIwWGBMICwpkPfoccC6OkRR0MUvTV5uCLRVbbMOUzi
j7clXQtMWI76SMqCqG5Vn06iO5ma7oJ/s3Ud4OwFbxZI0yv6aUoVhCfwN2JrgaVnbJAqFMvk4Nzl
L9rkYxcYFN8NzqE4WnIzxRRy4I9mJDabXnkXtRepJ0ZajraDpVxhx90O+NxN8JwJYlBPYEdi4MLc
DyXHonjqU4rIY0/1SbXSkoFVEktB/aaO1yI6D9NRJ3Qith8KhOwMt3ifjJyWm1cTvZPz5i9N5UhB
QEBZO+5jiwHRc/bOxUKUYv9olg8srTVGhnTFaPkv39yGWQYIcfb3u0Du0ojsr+YjbDnJrnTgzTSx
yTHLYBZhYzur6Q5CWQI2VlvXbNMNCvqvkAwN4zvJljqxTrCn0KwBRVeYwXGWgBy2ja/Uj5gHsnmp
EdY++3NEq/w6Q64zAZ/inpeH+lC9azunXij3CLHPTIPqVxbWGBkGGy4Wh3k5RlgWSPxcBs7+Fo5s
bqobm32lcCDRyLhaKoii4KPPC3cmV8hDcRKsEwZgtmfcYQ4akGh0E7MYf4QRD9wF+BZaJ5R++b4B
l0eNy4wUTT/9Krkzg12CZoMraQB1IHaqzVLF+QUrV1Z9DsVX8lqSsL3JKxChC7puoCwfEbfo+QP3
iK/gS2x80/BRT6YEJWgHbAeZe6+mLuhzFIuhhyqLy6pqPhBjD3Ssi6+SHZu1w7lDiqljUZX5z8Dn
hWM+2c7NCyG7i0wDWODL9mCoBJ4waU3vNbFOMWlAe70ASCNbo3trCKeoOBvRqvW4RaP2heusxj5D
PuEKgY4Zeka2D/JLBpZ+MlYKzwZX9ry1b1Z6L56XkK+T8T47AZMhFmKS93OHIvqCa8wx9x3uQLGW
sF74O1/rteeezc/4NkNakB/NYJkCBwvgijNtC2gvRNPt28Kzeq/Wr87t3yzwr2FAUxCXDWlxy+I9
CI+mgLHuF/AZ26vyKTPPzV6JPaT4I2yQDEL9ko6n8CmMlvWnC08E4SAXGC3maFEx/r/NkOCpY+ta
otkald3kYBSEdv3Ofa63S7yREV4xPLyhP5MF06EQ31rlkglKrpPoeoTKZhMILFcxAQj4Ej/b7OqY
uzrxtehMtjWs/Sq/YI/DM8vxu6LueaF1Ev+wdhRPGRV+vVIpXEHhTsjOtkxIeYI6+ZhkRxD8xfLC
px8TEHqw8lMbe9M72fWgTAkmRvgFw5hVtWHmtJbtSoYME5BDZASsgqZAxLUsTrw0PlurWSmmLzSv
slZkK3cdQgWCZaGu7S3yWEoue+UR2RxNNQrXHgE9MwcXWcZdbK8Q4VeguPRLxssOcQMz1qZGW2XI
/5Cg70ttYa+KxeBLxGce95ECg6GHgb4JKI/mlQX+G66Icl/yjCd8DOAaevKiIh9rDkJCG+IgiwVw
e20n9d3sIgx5QubB7W61B00cHQQmDJR9F0Z3tHCS/aBcBWt1FF+5fqoEGrFyScGQjOO9qz9pGuwm
YorQMSHSbJ5a3ktmi/JgaCS9k7S4bkhLjj0kTwGBLfOSm5Q+BGYw2jyJu2MQVr+q1km+oY5MpyeZ
+gX1n1wOGJAAGmEpYihznxELCGSCbQVsEeavmoae4vOB2M9FscRl2VisZYuBwxro1I3e7PlTem9H
ZwyvVr6is9awx8S4Q3HUFMsBZdCwkxRXhhcVnpoTLQdvesOtMUGQNAEzc+fRNGJiyMRhMbxpPxbF
E6DaFqfnMWvPANHxJdHUouRdCoYnAOaY6qke5wSmmliKMverhZGS3NdkhSIGr5e0k27SDX3RPkuU
8YjsnZwScCOINMTpcOzJRpEHdfZjMsyahaKcR9Q8IB3Elp17wgprfTFyTfp1QyT9vMxGTziLFbtu
dJdEF6wZarHOGM9C2jWKNQvvlG7bi9S2zrhklAkwAyirXOqVjxuZF+2umWIXynNFKg/5b+rGHvcz
jrlwnxg/fbPt9B0ar4l8OAHq+S4HnCTuqNApdr0y/MQswm0GAIEE3zMfdMC8CRGf6Tfsy+g5Bo8z
OL2bCC0CJjhMkhu12LP5Kmx/9t4lmLV/rxre+m0SeQo+qOdEHgr8uIwRUQY7Z3QX6h3sJG5CnzkL
Om7dL4rT7VhpzUfT2qCjow7oxz0vW1GODA2VbldPLJ8Mxx8nFm/ihTglfXIrlsSqFu4yJdkvOSnR
Si9hBFvO3iBI4IH3AkpNQ8hY8iimVdGsgADygkTrh/1HwbyNu4vUwQZx4IbVGpZdqD+AGwrob0EO
BZYfoLwCObca+kdMZHF4ZBSuAs1QVrwk6BmjwzhmUfAriBUCRoyvMQH0xkJ6LEaw0DgntHndMpkr
vZZxsH3spNfQyDEeRbP8oOWnz5z7l+kne67qIt+mrl+y9JDuRgiFSY7WIX2gC8PqxH3DRssdQoUg
xKduYZ8YTuF0LLUrVSzSpXslPJj8F72ILl2D7BDJauyerXD7gRJMYTB/jobRr2j9tXS5oWWkBc6t
swWd2thUb2qImZGk1YVVPRrlSjT3Eb9cnmf9UTNPIe0GFi86p/hod461px1DufYpKkBDG8s9UV5R
m6SQnCmlsYmrXtyf8V873xjUHNh8rKhi2x2RGb9RntwYDP3S6A58vNg2w31togvCRLm5uSA4PGpb
A2wVp3KamuW+MMAkGj6nShgjY3hInYXgXU79RNwrpUdjsyqQKazN6ZnQeL3dTRAfLfxFdKU5j3Fq
g6vs847a7gbLrI545K8Sipz1BQtehihYALrum00GYTl7Q+Sb823sJ/1Cjh47Z/wOJAiWr4KIQ8Au
O0KD7EGxYjxfDSQ1wrZqdx3cRLkxYJA9GeqRgoQ6VsvwPb1Q2fJdPJnsyg4N2hZWc0o4D+5V8s8U
mlm3z7sUUHdIKlsMJ+3JoAd76D2oT1xu9SdFJ8ranyruSipI4yPnnhkEopyVS9sspSc+N+pZ1Wsi
SjWMNGcVYwsNp2Flpg/5XxWJ01zj94mIkBs98xpsu6uRe3HuDU/RCw+G8p5YBKJX322kS9hGpQcC
fHpUn2g875xiT4+OPTEJztXJ/pwR6V8Dwi/ofpre1HmpN2F0WiBwnU6UjBwyinVZks9B7l25sZD5
ksMy2iMnwatgDZlFRcnrrsI+BSEYLopugGpfgZCF90WlEMQgnhamjVa7jam1avShiuPzjkWwT0Ag
6vS7clgdi6mB7paWLPcXLWmI+sRmwgGxc2994WbelqblK4rxSP0VzkuxbTgCuwvriFC8fNGHe9SY
kjQx0IyGfx2x8n2lLzlCSMQCR8Cu8dMkdqghKJ4QniHOhGDMOY4VIyMAMCWOaqGhUHtJ4mvyGsBi
okanEqaYBbahr4hUpMLmHSGpFkCleZvPd+Oi414kSq8AmdcgGPV0l7VmmUPqrlZjfe6ro3s/O7en
hNI81RBZXIaQXFSt4TyPham/t/vngn6jOWsbW/vpJFhRfMijOZId/yj6ZPWk65/u2HKtseid4nwm
40FAMQAIIwBv+YNxdqYrvo9ICe7m5hWiUkjYGldU5I3BGTvoTBiyE6HE/nHg1kI4WFStgkAgQLwC
Wde+SX6YZYRptvXUEaIaKrRGAWno1CfE2tFNGRbaKJXA5IP5GV8xWFHMETsyiY/OPQ2D/VDN/Z5x
KHGglJHnOj1UFBqWDwNgGeviTu2jO93i9lFj7x7YUUlquAMVvpofRsijtsCINe/duPPpTG+xgx7C
KsHC5Sx6E0LMWF91she7BDAnsytSEfsA0wIUWlqXHPxXxSnEuMfnM17VVhI44QJqsNttO22HJifS
G+uWX1FRmjltHdKrkYSOk8Bc0P0EoiFAe7y2rtqu0iq4xlkGK4NOmGkqL2702qZI7oLJVQ5qSLFN
2Y1sCQ/U7WyeBCo3Uw6Mok17cpNaoOkWc9hQyY7lPKBsMqhoBoi9SyvRCFqOkx+t1O2VWyrv1pfL
WlsmGrzhHrWNEMhq4/GrdFBP41wsAFMrSfTYIsdbToJgrXx6Cw02dZmr+0THqsfCU3QhK071lraM
ZlgLqWK1clvRv6TNfyt/MDgV40Io+mMS4/6eI6IhdLdHeqPAgBDC3GNFR/A7yQRZRsmMJ/7uTbL6
pJk8SisFYwW1RjRaDDguu7c0BIHKT51Uj2hGy0jHxNod2+7F1LNL143LqUCzqdGZVPsK5oVrX0TR
iJMBbJI60SK8A4t0J23QADOa7Shk2toiZSKJluZiIBgvW2AbYOYyD7FZ5ivEhqrMQe7dFNVVdEE6
BsS8j8l8DRoQ6i61sMtu7Yz5RpOfQwbbiOS425Cs+4mKr6iOzbsmErGHGI+BrkN7pJEEB1AxtXGx
xCGVL4QpN3Nlf8uo1JcTuua2S0PmpegxBzDAvVDEUrZzuixSzERz6jwmkKeWVQ6pGcnewbCpYIVb
G+AvgTMYnlq7V5scEYYIE2drrKyGbVF1Rc9uBApoZHjEORE5KNoyAhCJ++y05FnY5CJMCnEICFwQ
jFqMDbSM9JXYUB/MxqD87kyD6VKNPfC11M1PbNsjOA9OZH4tk4Or0/dWGMwt3JIWaJ4AWAj0NyHN
bxgAtK5ouzO0weEaG2whbkgAEMRBok27TVX2d7oR4SsLDJq5DF0VU/ejW72max9wwjdZAqMVo9rN
TkV4K/IJxLH0s/NbukLeJcGup1ftNOBLI/kk9OIxhhM/OIa2oJc+okudgVpEHUc5vLZV4dLtK5on
R2Zo+LHALGmWlm0W7SoL0pRQuJwH52lwOC24NbdZ1ZmvgxNtA139UGOqCWRWVVkoW9kOHINQ8s4M
eEhZU2YUp4kKnFM8hhdLSQUOJ0mt0TMz0G5RfInG9pioe8dUCL+I8QYF7fhgyoDecDZ9pXWK4aaV
yPxsbSWFPXmhnX3JFFuhPeIi0Jpo1fdTuaoLxNFZR48gdxRyJNP2MRhqHB6ClLhCvNiO6ZBfF5Cy
Yftwww9Z1yLradN8NQzjwby9dnus3+Ys8O2aaGataDh8sM3JPnuyO/N+zPRV6LLZF1a80IYkxmlR
eVpka6fAmX66itM7yYbszEyVrQEptGuTWRLyZgUoFRTmDxMLihW10dKcs7dGedQK6NVV8mPFGFAj
wl/UoiLO2GVlR+BKRl+qM21IcJ5jAqwpk+uEBBmNXLXQ2gpG576Bh5ORfrNQ6Uqv0qG/OOl0HsFb
LaV9g9fTek9xFuh3Ik6flPyWZuPitZto0QQTT6lHw667ydbCjLZvxfQxJfF6MLOIV6aezD6klTLJ
k92MP4bNztEaod90zdXEFFfbNrgbEVeo2LMXK6ZRwEg/mKynVoPkgUpCjpT6pWQliRjoL+RAq4m7
cGH1t4BHjW6xjfNQ7y5BalTEHdz6QHYMBZEKKZum58BQLgri4SAZQYHNJIyqBZU1EauBGlCPkarY
j1xCVq3FdM3jQ+5I+juClCxZQaapGzyjJYVFRGS2B9COmefKypkMRWb0Yt4CEwFgVjAn68d5gjR5
C1sf5b2iTwVHexq7eocZSDcdVtWUnNOKPVCzhjOAVtqxQ/40t2a5A7H21BQFbUHaNEQEYBVnczOs
0B8mGke2UE+OxUBDF6jgYbTxBie+Ws0cm2twmXGk3Suu8tZSvGqcugNKgi4GhVfd5OPSeEL9dB50
8Rq1HZmx2S5Rm405Ug9lht/rgMAdbB+lyqRWf65NOsB1pPtKBSvOGZ0E7uCrbtfsQmP+1kmakkg2
8FYij83pUMmqRV9ZPkbS/Hp3VGg79cSUSrzmURxyNCcnKCnl8yg58uel9PIeSbRBoZaGtKdUyWEb
6vRanZAPjnfBBBEFaBbkLPUhVvMUgFj7whaC50kvPrLefQy1Stl1uIBaEldU6BCoTYgxsVSmzYYZ
gr9xo61wLPJUM4hqbp8fCh0BvTu9dZpd+KZOE9fEJNcNGYR4Jzt3M26+QhD4bLkfeZuaG4a3RUy2
STHUn1MwEDxq9Jyhk3vmkHfDFH7aMsQYktLfq7CG1oOBI7m1rUWuz59Z1Du3obaXRSACBBCWWkix
FX1AN8jICTuXeKmh8RP4eJZsGJ6M2EnDmT1gcsyDa5af4xAQ0ofwSavoY2Uh/NUMy1zO7WMYUb21
DSZ8cV1dRN5eZgDxmsYvhdoKpaPgtIM1yOb6XYTNBHurEBvIF8DSHJJtZzKPOxupfBCZiMYjZzEA
HFtwf03GpdIClZO89Rbkyl2v6+u2Lp/DcP5GUqExYGFgga7KSTHqVHASKvAgy5kxz//h7jxy48jW
Pb8Vzt4oiIgTftJApacVrUhpEkiSqfDex0Ovpkc96Fnv4G6sf0FTV0mpSlWVidfEIy4uQFJ1GHni
mM/8jaGA/Ikquh55dA16hhJJCKCpsc113GnQOtyWsl4PwyCVJ1ZFukHT/TSSzadWd0Ah8EnyaWPS
DpT9AaVRRW8nldnCpfZUOFE6GErD6m5sl7ZUlSF46CnY6NToCAEumpcpheqyB8o+lKRMJbXcEtE/
2eR06xyY8VnSN7RPks+RKasrGJI3Wt64i05Kzwc/5Z7MH+UEUSCueZxULO1OK0CHBgatEiWAaaxU
9Ukco3bBlbbSk0KatG2CAReQwTFeo2/j27NgMNspfIBJLiFabJ2krvXNcaMr7ItOzQKMrW96AhpA
NpO88kQxtWISDvXY6K0wVh/VIag0RzReVN39GiVPMZzsqMPhOb/1ytQ7kvK8mwu4Octa+myG1Cxl
kcBDqLi2C11HfkoYYGJj7q8Ao7ma0p/brfCdQGXEwyE7bRG8qhKac5Ap3GX0oNVGjHdksnJ9X4LF
ADVIVtcWea+QFB9fRvYuerXgpFwLfbUIQ5A2QdnHu7eVXEI3yX3KVIWX78JUkl2tnicU+ySJpOZU
txQ0QEKiJbWyLxyrvjBtFxvC/F7rQbnTGCWz1Jw7KzPO8woLLTnA58G+tRLKrUVVPeiXdl2Tyfjl
ZzTN8BLtP1lmT40UU6Whw5rbkAMktFeqrrMiu+pLqEGkkx1zpQa0/8pcaVamnsOUot6kFrdNV54W
afIlBJbfGt4p0KSnXIIACz89guqZUI3NNSolrt58rurUX4A+mHRufq9aRJMDAjb45dxnegOeh6Zp
TvkW/FlGGc4xkTHi6pYCd9H7guxWM12QUGiMoZFll2y9oGhjUIjqWZqg/qTKlAr0BqGvHnB25n1p
h3slaLJ56QD2ysLPXnKSivjShS9O3qbT/6/kkqBXPcrh702JpnH/xColBk85rXxDhlqIqlVSFkTt
KC9Jw3AzFN1p2NlQVjKSZ7Tev3YGGhE+Xo8ymkFJOho6qAr6V2GPv4t6XffNMh5Q/ytjav01HKq+
K28h8xx7gpSt0mgWxQIcNJKyIfSkJEWDUcrurC6ewobAPBnJc86RHk1w2TjKLBy5ZZorRW6d5Hnk
0GjpUWGnGJR1ZNAtxObB9lfC6NSlqmAoGQQoU5U2dxXQaQSZ8K9U++NGqgukJPFeNE08RQbNGDmS
IR4gPlLRRfdY5aazBAac0Hey6dLEEGx1F14G2CYccs1hY8SQ1B1Th7gtpJVUROuhyeyZ2ubzUHKO
ZAPlJFmB3O9g9AU2j7nOC0daap5enKB5D6+scE7rxsvR8ohIK9Qa0pbu1SdQD12MJo0Ojn+XH4Wy
idVNlVxp6XCkS9AWNezUZKmFX99GYx5+VioDFVa3WQM8ROi39DsIORmRQitV09JIswVp7QIOAMLb
HgU6EAYXWh0kZy1VOsuOz0NfLo/txAeQZbTUVFIYGqBwpRxWY17TarOMRxDY7nHUFu0q6K0TRSEL
gRCNyj/yuRQqhms7bm3kagm4PY70aaZCJonRUmzUHHm2DjHxtKbQJrQwuvJGYfnA8+VjIGl1dOtm
9QyLANQnfH2IVobVzJs08FYupYy0zbQrA0+PFbBj3FLgLSZmgge629sLy6YsEfnkP3rJgWLJOhQg
cJ2pADYVDGEEnFjMU9v85Kh0+GmEo3nS9p+ycX2j6jopUhTeOa9z9JoJFWUnINkSmGeMfyLp7GKh
+7QjSR7VRYyZjYr4oBIgWhOESrgoUcPCYUr52mYCma4y/1Y5UOwSYlm35VoK9LhZKFloEvOm6MEM
9LGUPPLZlRxWwlBqKk4CkVGKyBaEsUYu+6M+xkMILsZRYhZHnJX5iYGri1ujC5xYYA8zMyPUiUz0
KBtrnTt6zWEVoNyUgQVs3XKaBr4+HRQTKv3QNqemgDg1GsKZEupAbZufgcwWFGUQbFWbcG3FlG9D
JcaDFIttWfKmUIn7ozR1zlGzpBUZFuiLpAEoDARJNY9Tz4y9ozaA/ZGO+VgzQnD7Ck6lk39FaCQA
9Bok4BN74hHhKKsYabcUN6t5WMq4VZV2t9CzBP+E3gLAGzkZ8oO00TCbM290ygfIZx/rplaty9pf
otG0NGrJWBsq5YhEaGsVOEJcgBnDVK/9hM5hfJK5RcUUISanhBqKECWINRWLsJTyEqYLdJFtglKT
Em/DCAhLxSk8Jouf+epNjyDytZ90K3D6RK0RkBf28Tezp3temt8EiPSVVmHX1QZTFFIeDMm+g8tK
30rAd8809abJ1UdMABZhmywzTTZP9A4lNu4vYNX+MZMIvgB+yyS32psiMSq8+IgRAQnIbgCepGrv
i7xP5sIchQA1fAmcmmknVgFrBCO+CE8bJ+wnSkc7T1OHb4aVwLKuOnzeagKntE6/eQ4pYs+ht3BH
wwTpTisxmylAEs7dDvpIxfPmpgbvXoD/b+x6VRWtCyvoWCX2n6pGegz3CSW3kIKY31FpSLTjLKOZ
F7Uu7hCE7tC20YDlgZ1haD8FGvgk0yweS4/fwZKkzoEWNUXFxEM6vR4TGTmZlSjvmSE9bZkSiFuK
Y1ui0uy2kr2UHPOEBBl7aRX5Ar/H9yzG+NmmQxJ0CvmR4tHbwYEHl2u6vKgkjmRU+lUh8A261oaN
uLSFOLUq01gtRiO00bcJpSWWox7dlYgz1AmYKDwZo7jFc1yiQ2A30cUggTzzC/3OoFZBqAWJug9n
isfNbdAXc6oSLqOx1uVx0tIMeTXXOZXjemP4cnRUzts8Dnl8RKAKp/xkt07/KVrGcblwZAwITeqm
feTjCkfxEOCKwJuOOI1ivwX4xQnr0yjHWbVWr2wbxKTUQuDOJbw1rEpfaPirq2jrgCR49lLyjipK
eybtwcGqc7RTZSq1cjTMDWS1J4NjCQB/NjjjEiL+aNXnt1B05Ra53SofMFACAOMYHaYf7qYu3fgz
l9lSyTtkCxJjxB7KyUonTxVRCtnKox9pJmSlgcGaNdvLRuluEn9wL22ruWRoUMIKrENJKu+4992b
miq5g2cwN3Niu84SvgAu4RHNyqijN2p5uPkR0yYnsuzgEzcSrysZ4l/fJNcd1jOVn1yYmcRqB+Ap
mfW9XUQhzXUX/UGNLl7uSM0Eivld61EvDwE5ksZlGlpwVTEPWuoFTqGB8M+AwEEcIDYcvTslaypp
LuV0ICSN6n3xTbwU00JaezXLVG6wNolU7ZbjAGcNFGgVbGByQTBppTZIAmWpx/C0+oBbwsHhJYZX
jCenX88as70KPFebJKZ8leUk6pWP4EZWLoGNA26NunLh8ygRdKFV6ehQonG7Fml8hWAKrreQXKd6
392ZWNosaR0gFdfATdM8Jsz38fsy1BgHUroAgx9D95AAA0cxWg6RRVfBsyG9gP92Fn+f83WTxvzv
maf1R4SvP6SFfUCyl1AgQP2C7LVJ/C2y1/N/s1m/UroM6q4GXE9Ll2XaAr+TvdRD1YJpZdu2kA1d
g1P2xvWCBmaatgILCyoYxi48wRvbSz/UhILRqsaRocLRUv8O20vRTRs21xYXVRWyUDSLh9Mho9rv
uKh2pwPKxzKLmhqVYEfROOUUXOF6oDMUfadehDFlD1l1IgUN2KRSUyYFW+ZTIWEu7lQkmDHgOT+E
CuQn5XVQoN4V2SGR5rnZeoD3EIm0ilKZwv0FJ2Qitusl6wKteD9SRhs0QJmJZA8I10jprG5Qnq4l
aUWdh50f03MoEzROtBED2ZFIS403qz29P0ngcxtVehE7SE+btYJGsQqUOfGApfmgV0FPjT7PDj8z
cMHUyqykq2jmRwnQxzBBbw/qAfqaHDYTWeo+Gagp9r6qw1IgPKcwSOXZQRLR8bVjKLx002oxd3Jr
YWa0dzRztM5uEvxJI2B2VbK2dZUsABkgr6SgB7l/7mKJAoli02YwgjodhnI5iv7KwBmlhmoC3kyT
EkWSSY5baExuNofARt1XzWFWG6DCilCn/ugZ9C+CI0+UFLrhHk9QHvBCYaKHayo8f35fNs75kNUS
aNgOEYnxtAC5dmbbxZWUZjoWqT1Z0PCpwAtwEqso9xgY1xDYBSvbdKyJg+JhRTUZ8ydApZE3wHKT
MPJDtR99Okgh8Eqo4HQtJQJZozlB+Q++K24jMeYTMM4JJlpD578n0ZnJaHepBKlzo9Pv88Bb2tRn
J3mHP0RTfOHMHuhT5jfdKGGCohJN5VbaCMm9k6pRv9nDJNyprBlmZDMxdr7aFEtLHUJGkdqLNrDA
UuBRDMS7ZCpyb26VmMZanTRMsrQhR9OBgfghK0UMMzON1JnrOtQuEglAMWxAPmI0C3MorxUdGPKw
Jl1k6mdFx1+jwWdJ7hFsAyB+Bwota2AoyYYKosXCnIkS5yRVg+LIK+hgWzTGtZo8KU9SsOo6t3Rb
frGzma3oEKU6KDvokMrYqFhnpsL89RUgXacWbBTnHvgvyDwMqE6GyCzZUtAxck0eZn50l8SAiXw4
HbYFi02XbuUQ0KIClSkUw1lUlegcevRs7cw6dwQ4rrFAk6SDfpXUfbuIcT/jtZmzoKSyNFA8xy5I
TXsonMZVLFzQOboWkiKgOMBajGgkQAvPVRtUNB3AWunSYw9dWJb/Z3gJn2q5pawdj2XEzgC+powq
5HgI9534XMGpoP2JthktyWNEupEUxfNlSsyi6EDKk5ylZcW3fo7qNoZ3XGNjljFKVLhVuhI0+adV
UMpYM0ZLkXCSKPTqliW607nEghdW8sVqXJrwA5A4D9OHRlNZulmsopEOjbTSWnhXgw6EAMFoqisZ
RLhsYQrlEcNfbypsTJdKsJkq2kdRpC9li1463RaIdGCvWhf5BoadhgrGK10c3oRC5MddWPfk/ANg
l0Y69v2B2qFfG/TfFFxPUjF3dQX7QOvcbWA/Us8Bv4DYHKQMkPyZibsYmMjeoSKv55R+I3eZgMhp
OeSX1CFxb6PQIRC3RNywxloXUmwfsGvhP/KxC5hfvcb+bkdEpGFdZlIIMDlCHzNR5BPko+41D32p
Pmn6aWlN/RZ2Se2k+SS0sZ5AQyosQSmT5bsloihQQcUsNONk3hD7eQ6woKwYxEyukGXpTKSGNLwM
ksCc6BFYjixArNXsRTINNYrCOrp5Eyt+Io4vZ5qJVH2e8CpjHFUxscN+3oLc5aqUofsSMkvA6i5N
otMy5ZihTnFpuv5dlZ6haZQsQ6t8rAbpPvWDz40J/s2JpZNIF/KVm9CXJS1fwSh4DOzhJnXto+ej
MvNhEyTIgdhaedr4c5IMlHmt5pp2FkYaikfJxq5OgnDUjLUeanq4S83AiNro/ZXr3MH+pe+OXEfm
NQXoLgD1Ko+nf6VPYQYgwanLaFxu/oPalE+upcKqcEDiVcg3o1qOQkIOGlco0WU9qNT8TNok0FTY
yTiETrTOA8U0+BeFIi+RawplZoKdemNaLXAA2p42dn7ldeVAUtZ0qpRB+GSPHdVqSN1ZUehUKgC2
yEjQGsljMsAh0EVzKkkIuQDWX0bEx4i/UV4o6YkKLTlqs+wLreMGHfV+aoYNWK2IO6+tDQ07XzZg
ITsZGowI+rYaasHy0ziG6K/cUjuylVSdZnIlFm2FVmYsUSnx/HCJw45DWpZd6nEdXHlu75/odZcw
tcoFFmxLk2YRdAhKY4JMcF7TtYPfhZp5p/FRlNICBQjUsRfpTRjjY5nkuNkA7JAyBCQp+6JuicER
lxqEVEG7MpQVCFqhdpZXFo3WULvwoDbVAN7rFFXjJvpk+ei9p16cn+YOCONqWZnYtaftWC+UR1Ve
4S8HH5RSMEiX7FI6h8V5rZSXQ9H6pELsfac6zZSYEnkzfCXBz2Z5F6C9apykMYVQ4QHhS/CDCxuD
lhM1+2hodODU6rXGaTDrkAohH4L4UFgw3Jt0Xs/AyZKsTYWWrqOgg6XoYOgyUO6lz5N108R3P7le
QPieued91K4MRcV7IuzByQX3NNIpenhcEF18jgadinAkjffaGlB9i8xzU8aoIKs9SlCpQeUJDuEc
ApJgPSaoY8Fknskhdmky7imtPS8VF3FrRJuMnr6IA0yg1kJ0F/v+LMkifIhhDkRZc+K0DcwcATlD
uBiG9ibg+rpCVpl+S+f0p3XsTiOzRl1HC5dBxFmfWxkrC2LDzEAWh4qTTNe5oIcLz/9LpUIqkQ2D
ezuichK7/VwzEgT1OY4nbWbG08CI4wvf1I2JVKVT7qV5ADR5ZdQ1fsZsZvSyHj2oU7MuJRd3FZzS
RHUJY26SmuWNMgLtqNkoVGLhI7SsocpqZ4WOmHALuiaSwejYXeYusqCY1mpmkbNFwUxQoKno0i46
AxCFpYH+xqVOuqoQJXV9sI1Umewv8OMUARVFzSck+FCix1oa8LQGE/rj3gSsMJTtVFK06KjvCm8h
dSV9loE6mT4k5tyhfOLjom3CwnKG4K6tK+U2iXROP8v+qocRfvQiBJqpdu1C04qLBsfVxdDAKc4K
ijhdqbt0WsEvd17JcWiq8y4M87mgPX1kG+EmUy004GMKHw5OUSEyMjNLSgqSwwoah4pKkjY48IUT
YJaOdqkmFCxtoVDL02A8auSTAuMZ5I9WcqtlRO8kzpUJ1Nm86mF60Ra+6b2hO6eV2uBjIqQZYKVq
oskgnhXvSO3pHiiDxDJCmlhygimsqJVZhhLFWr1flm0ND3GsY+oZ+G5hDSv+y3qixZCIqDTfmhGQ
3SJwuAq7Y8rkw7wsPEJzH1pYVeUd7goKrRei38APDKpWyWNaYZaLQj1YN19SOOIN2mthqM9ER195
GGluRiV9I6mhK2M/5gOsBHTsTls5VmYFlQVq5kRpAwRDLSCmzCwLCeLEPa2FK09DG7pp0AJyqWkm
xfxLlfoz/TYPhiyjFC6tJbPFVcVoDQwvLBgBXQ09InPTdDZURJUlNWX0JfOZ0gjAQwqgdsyrgJ07
D5ELP79FahAe2jBT0mvfphLroctDOB4Dg+E4xx3WRvOhm1KdyeeBe68HxIH64N0DxXOWdhN+5tg+
j+X+rMqGK9+s8jN6Q45HtJTbVC4UOcBdHLezCJkBqfWvcFpwb12lVsHosRbQCErNykM+FG0sBxsF
pNxgZNmhAfK4xsvQhaciCls+L9gGOgodg1YelU1bzfLG/oYmNxUyaMxo9S0C4AJTW70pwUKOFZ8Q
ce0U/1HozKLojElY5foFbAhCPFtCbKtvwq9qi/ZX3NKeGlzEUf361KU3P+0HlPY5Uy511b2k50vW
g5lt6leLNOfFohkszzPRARZKUwLK4Ear5c810rhUlrUrN7A+FSF+eNjkgZ0iTEzqtJ7aI8wdMvVx
yngDedkSceuvNQpYSQtgiOM1X/q1voo9NrUCnrSTPHgy2L8qnYzR0x3FJDCNNi7rErjuFLROGXuY
Tjku514IiL2R01WdaYQy7ujOnsIx6QvbO1U7qRsPOfDBGhSKyDmBbg6bzboaSmOJVgb2RSowpMKP
zyJC8AsDHHSdm+wnlew3p6Y/BSiGbpd9W9fDmZ3LeB9yvMUR0LPGcl0IYygdtFinrOQqP7dKI2aq
uBP6RJEogiN3mw5Ujr2cACZVO/TdAu+MTjD8ZAfLjsBaCd7waQTSDFTeouEYWYVlRd1Xd8WxkIKF
Ybs5/a5Ugg+FDFDZyLiYoNBEegeoq0v70yrAebgO6Ni11IjxWRhYs91Iq4XPEDoww0KpPZJwNUhU
bxQaBvmGGpeTiBtQHMiCwL1SbcqldnPRhHQp7ToX6P1yEIVNcuU1iXKsQMiGgvDUJ8DyYl2a1X0H
CgCvm5k3UPIEDmSf+HkDuAitgMqSQoDt1ChBcOBdWaGpZoTFsS9S8JQthgh5qswlWcYwFThXjAAE
K9dfKXkBYFhuPXQePfLYDlN0Hz+xwu0hveflcWP7R12WnaIfcm0GQHp6WawRYABrUSUx1+V4/yVn
iowyY2dOPQ9/rsBO6PcgbDNRReUvZaU70c0E/SYrooDRRaeqr127AXIZFvrpE/TkOdtMklxhDz1G
ofJNWBFQ10V15IoQ94imB3coex74K7JRE3uFuj3Te5O4PVe0E/wA5mndNUdE1/Ci6ASJ8QQum40z
KMoSYY/T3vWXhcZej4A1nZghaiwWeaxSX+k1khNt39xKqF4cJXSWYUnZtBRoh6HfJVFQBsjlIvFG
NdYtg2rWNqm1knqMuahckdjFsj5vyv5pqIF7hoUPE4fATstK9FQ6Z+0gBUKPBxYIFdG8hIdIVZNE
aFK0qXnC5WabuXNkyBgZGpG1aCKFajTnSe2lPo3aFhCBBMM60azHVoYxjni8UL1LhUbrTFevZBUa
C9SvoRX2Us84fnJEPUihkWrDbA4v6njZ+/Ttalump5GZ9WJwQ+jPoUPu0dfGieK0uHIT/FFaCspa
Ok0C9zZABWgiC5EuO0Cc2NFAlHvuxIWW4NKjTIa9XVefuU5xpSdgJmgekXpZPhdMohNwxvA/i6LO
p31A6q4TY0BoPxGuy6HI03QtmBfZarIT1Kq/dYB25kUX6ieSR45V+gDBqPo4ixDPT5AySIIl53mR
H2e9twJ6NovQEsx6axOZsbPwAhncBnjII1HzUnXZQamu+ISaRHzMM8/ynvhEEhBCRVU8xnZ3WTgb
p2oeLeDLHSz/aa3YCNuBXgUhRUJwXxfFbVsAQW2cFqskhO5Az1shnodpHGL6msoNmqvKykYvZ+oq
j2FNFhxgAD9XXcmeaYV/q0NvbpPoqSAD5GrH7EAk6TyHUtG2kCx7uT4XEvWYIYSfoKNSO+DgooS0
+52YPpwEHclXa3n0hlZXpoKKRCXdl3EVzrE2ba9sQI/TVveKk5oUnLoh8iviiyID3OsaM1wqIDfg
zkMB6x390s0yfZnZ/hrJn4tOFsNC9SJAta6P0gwR2amlxksPYXPsPXykkzPYwFKH01bPyWC3NrG5
hhaQhRBALw0+PrOQYKNCwrk7bU2saoq5Tu+HlBLVCpjqfYQCo50jgFlDnsFkJKQpAdmr1z7dhZZz
N6DyMUN9MofLXXXLNBk3OGeW1DvNKsbVxeZFnxaV8SlMx5Ze658jV39Fuqoz5oOwagvOgHMUdFir
i+w4VDpUZWZ65k3bkfYk6jVxlD2NXXxEIi098fEyJsC50LqcoLYuZ7WQTyRf/pwZKl0rokADURrg
8s6iGmudfvIV1B5nE52CMKG14ln3WQ5mJtfQCLULHCZclqDXAFTE2veTJyGfoydUYHXKTEPmGoTf
wXHSdZ/lLjgzUwsuuidPleyzZg4XucQF4gRI5UhlN4NMDnWem2ji5x09dxM2iyy6q8FDasayLl2t
/dSb8aq3bj0ho6OA41/eHjEb0wEh1lKJTuNAgiBSuPchJB5Q/WZNpUOxxtEK2vgafmtpECGrVAuY
2ByBEuXUBErpiO2iMnFlFOq91QfnwJy/WfBQdFWCX8q21v1zLXevBbzJLvQuiwjM5GCF96YvyVi8
obCURv6F3PjoHZ9gljIHmjZcGMAmUcpPlGnXp18TDqxTPda+kfTriwjQAuV+SDu2URznWb0GTQPB
r2LVsuG46zkjmecHxTRODHzbQmRaa9Nd093iBjTqK5sttPRcaPOWHMAjQl4b5Lg21RB/OTIR4UUM
IcdYEwKJZFZnMphZXo55WasDAiyeI03iVL1pk+rWyyDLePStrC7DyqIXQN6KCj3ttIbo3abfis68
t6TsU8Ppju4ijqu9D7vNpwGtYmTVZJtBlDTeXWzFwiYHQ05PUhli/yaSMEAzddwOcutSDzMLNCzV
1kRR4USxvkc1Jn3pCbHIPPggRRWswaYEM2e47aWaOrvpXzd5qU1BY9oobzgNqDV17IFpEX04062P
u5zOpWZReKOHhT7jLVVVd2YmlFQiJ194HQwVSc+gIrr4jErZlx5Td34jQZGDvB2YNLiASXq4VmD3
E6cu0Utf9cssD64yCfREOwwCoiXmsS3fVQ6jd6o1zzp0zHPA+MssDW6UhgkbGWi5ijMS+OKR2aTq
ZGWg9iCuZRcAKb7gtvRQV1TEkB6B8zwmw7KCvUdV3pABVXA2NYCLY5nL9r0V4o7AWHRKkrad5VTP
4X5CsWzK4ilCCGQGJg7cs8FsdGoLHvzY9ODyR0PmYQVZo52Kc0ghxReGiNNzy3ZZQ+yc0jdg15bh
XaYYtyWvdaI7EaS2sIV5pN5SGERV2iZrN9NmFYAb1CGuLLW6hfkBDKuWbtBRmzedfarWZnVj45cO
GqnFtS+vEAcLKXOS48HAkezmkkL7sZtw1VkxYLLACJHYgXJm0mC3pbZdDC3aEhznsVJ/8Vz3US89
qNHNNTAnaRKlyl2MqQ9KSOBk4o6muF5SuPCMiOUl2NeepF5Fmb7CWQ31LauAYUdo6Jsdn5k9gRJz
jysnSjVgcCeSUVE1SfWv/QAuwCrLo8TClkgBQV9n8r0mog73gYDMo44RZgCcG3kqNV/2Z0HninVc
0O7gBohFOMBXAf3bkx/M6F2xNkDKSzri2LGl6ssQ3kdI5X2mqL06DwrtXq41zGHB8sxDbpO4c9eU
sOn+pOXK6AGtKIitL3I5eD5cqRZKnOJGei7X4lMrIyxSCvglBLFg6Ts+me6mZ50G5kn3K3nKsgX2
NnH1wkBtFOe6HoIndhgzVxGcO+WT3aThKfVckwJsfmcRvbxI1b5KaG7JQ/7eqn0v4blLO3dL83O5
SUd9zPJ9Z3iHnu/rBxkVOOfv5T9/V70cf/usxXuT/rN/9Can+fOB/qpk6Lsm8vMTPauV/tkA0ZrC
Tv2EqKhmHuqWKZuyRgM5ShP39eeKdkiT2Ka9THd5/EJsmG71dzPzR5/9zz/W1Q8aqj+O82dPvnl+
H89qqbK162fXx88ohKbpNMvHr+0pMOiJAxbhmHv5+nBTIF6eiO2ACuvvy+hvvH1dPjR4y7phmS8T
sL0ItEPDUAQ0H+t1Bl70aT/QIjB54C0Qxd9d/4Z6SB8KNUL99TOCifhuGwj9kNdPDGB81DWgItm7
0wxo4tAEmY52ONXY8euHGRCcAaaivC6Rl133gdYAMe2OU6ALFoFuqGIULf7u7euHhjBsxURP/fXr
+Q99oM+uc2Tt9PZV7dC2hCqrxuspxxb/bgZUlSNSVyjKvG6AD3cG2rveAqrFR7RkVeUueP7angGh
Htq6sDTNYF98rBvQ3Hnr24cm2t4q/aCX9c1cfvfyFf2QWTHt1/31gZa9Ke+47HXr0LBUMmFuv+ev
7Y3PsW+h/GybH3bZW0i477TxNYPDjXWP/uPWSxeHms5n1+zX434Mij7Wsjd2jnq41DnrbdV8jfu2
Z8DiRNRsDoTX80Dm1x9rBsTugR+y/+M7Frr46c7XDikbEPi9zdCHWwTPV/VuG0A+VG15BMO+zMB4
kXx3+EnqoQ54lgBYebkWPmAGNKJqd5oDlWVgsRNMfXsLSOahzS/ICt4inw+3B4xd732CPgvzFNsg
+nn+2o57xykwAUJz+33U92/vegfoyiG5DW52xk9vQYUdYskWfMXX3OjDBX+Ktoe7QAUJb3AO/mwV
jNGfrHFTYJ7y/PUBp+Bla/7zIgAWMOS/lsAD5md3gcEaESqsgY97Dmo7h4MwI3Q4EQr/9/y1fRYI
kiRhAj77sDGRYux8FRDy4sujWG8rfTsNoh6oUStTnpkcHysaAhy94zXIVaCMVSBCwtdYYCsUUOxD
loUmDOul0PCBEqEfWUR/twBGHqBgygQk9DUO2o4EeO+WoDSgj2nCx3rvPNWO710b0zwueDyuXt77
9mcft71FXUg3XzbXB3rv7NNdPzvxLVQAXbb+fbN9F/4qbIkx8EGS4/ct8bFevzIy23aKfjXrkM4H
xmi6+bNTf9z2FhmyIX+4ba/Iu9b96PsoBD3W265/l/2Mn10ZT3vt7cr767v/L2yT35toKEJFT8/t
M39TPjcuXhpEv/wHb12mHwd47R49t4ggQf7OY3z+lzc48L2M/dJIGr//H1uGfM8tru9+ORpwfvft
1r996Tl+99u3/tj3f+t1On580J9+hLcfrvxNsS4eAcQ8N7xeP9SLEeBvScWvKv9x/b0ToD4u038/
yw8+g//evVuP8ntPb+un372Ktyf6+7//7k3QQrCU/4avYrpO1k9br0FlZ/75W3iJ1P/sBS/xrEyi
dfL0NtS4mMdkf9eBzzad/5i+jfOyRX65an79vNdrP6kOLliyxeaAxz448/N6w23y/V+CjPz27bjr
frY+f/2X0MmtNk8H19W62pRvw42fgybu27f/fPQp81uso4Pf4k3xbncR/lskBX/4AniY3++iP3u1
0zUWRg+b9dbUkFnhymkRzvxi/J+dJf81G5gAUdl9A3///K9H8fc/mo9n3dtF8NNz5+2HfzbFk7VX
sCDfJvN5lRPY/eHU/tU312dFvbXmxubbrqMu18Oa5Vz42dtYz887NmF3HfqoeLfKlD1swKOyWG+i
t4d7ftaxabqHZ83fRnkedKxw7zrocVo8vZsCsYcpOKnbtV+9Pd7z06p7GPZ087BOto9MZR+Xyaf4
3RwYezgpLwE/FVtTYO9hFVyv6yf/4Ldi/fBO90Km07nrarjGSnrrpn62IN511NcLaXzmg3nsFz/c
S2IPs32Hi/PBZJ2Eb7MwLjqSt7dv//mN92UTb7ZOSiS9dh/1PD1g0f1HefA+htH3ca4tU4Y9uK4f
nvySg/Nxaysix72PY/mmTh4Ojsrx+beO/LFdREd8D3P020N9cFaXWyvydfQ9nP3/eTW/nl99ns/+
58G4eDYFE/Z+/dP8Q+5FHRFeoFxAOGi/vM9+dln/18Qfpib+G6YPv0UukebWGtjDcfFb4rJF3rbx
eFb88sX+OvKepFXZku18P6yyj3EROdo+gahs7XoqQ3Srkyf/baBxCtQ9DDv11k/fjzl2n3Z91KtN
Vj9E/uNB+u2g8jYHUzC4WxnaWOba9Y/MNnH6yN3En/n139vDCpwCyC7S7WDm16fLrxchXLEURYq3
CRnfq/5nWdNfDe2Z3+e879uY9iW/z9HW39nDbTtdZ5uDz5viabM18h4iJ2jtDxiVbK34EbC268KZ
I2C6db8ae3jYeQ6XDINVMu0l7PjN1pli7OFMmRd+VWwPa+5hqyJH5aMQvPW4Y2tg10m+Ydsv1/G7
oHdsNu068nL9sL0JrT28vqX37hqw9vDKflwIFEV2n4Dpv/5vtTl4+o+jJvWLrV1H02v34U82Sb+1
HGAL7D7qqf/wPipQCH92Xg2nG9SRvK3LRdH2sMp43nezoO3hsj2jsOquy8d3eeY+rpGzdZ9W1fZy
QPFw5wk+W0fr1n8bZ7ydIA68ffvPkzSGfTfoHnbxGRfp47ta8D4yp7N1zem7fqdcqezjMjpLh/GU
pLT8NqfPUzwiwXY9KM99AvG3YZ5H3cfB/jzq9n2hjKDtXZ/25bCUcGcv1/XbcM9Pbe9huV0R5m/3
NIS8h5jwetM/epsoele3H1lcu87HNaGPd/Dbc/T2Nto4HTB33r7957vvepNs3PVWyRNd6D2MO7ZL
1genmzTZWs9C2cNJdJ3GHBpbVxPyrnt46PpdRRXw6O6jorq3dSsJdQ+33fW//ld6AMv0X//7uSV1
Ufzr/ySPfrY91+oe5ppakV++m2t1DxvmZp0M789RgHi7T/ctdOF3G3xE0O26C0m6Qz9ZHyzW5fbb
1PZw5NH59t8FyELfwyTPKWog4b11vwpjD7Px9YeAXowYvV0n+asfP6wf2u1VvI+K/ssZev3D/h7J
P7s+NEr1BzdERluHKJXH3Uf+7aHfbL07U0DZVWVbA7tOZVORf52c/P8rasI/gMn01tN8Bli8dkUp
hfx70gGo0BhFpLj6BTglfaSx/It/8yEALD/c1GN5990ye/3If7GE83NMjDICgHYb9/3J/pMM7+89
6Rxlu+1bSJH1HyuJf2/Q/8fd1e0mkmPhV+FyRtpWqyCE5GalQP4JGTbQGWnvDLjBTYFR/dBLruZm
H2IfYd9h7/pN5knmcxXuqeOqAI2POjutkVqdTMt2HdvHx+d83+dHvGeHCKgCt5ABb/xMkKLMUoom
gIfwNO02aiuPuYG6Z8k3fJs9fjE7gZ7Jp40zoPnA5ASrB09XNqBf4bc0+qiBQhfd6eXkpAU9hUaz
DkZ56xywlJKVUiQbN09yqvQyPnB1Y80IZyGCvojXR8/QA7wcnvZr7KyRHtpRDymClU5w2JLYEaWi
5jmklEGDD1qtBvQCAtd2R3xVT0xnkRzZlkzE3mo0WuY/UFLAvoFGl2Fd/ekJHdDQoV/1FXRTe5TI
seOtK6esd4Y3D84aYEAYCjhQ7hDV39vt2x0bub845NgoTMpf4VgIgYCgC6/kBgpfdODeuVhONC5a
dj7NKmO4cl4Yp0jHGjCEo20JAbl0URwsBxKmrWMYNrsH3croRU71GpE66YUhRsfghQOR4kiHtqE6
DtQcGa5RvXjVLRy4MC7lciEigqngAD/cRTADhW5yZKiuIKjqbA7Dgvc1QudFjmfUthwZqmtVwq8a
qRbf0V6LSMsqXMbO8+jA9XANvNyYXKwMyd53yDdqhODJQUudM8zcTQpURyw3dojGsZ2Xouj0z2Dj
QDPcyAjgHdoshx2AaabWNZQDX+t2Io3rO3ENuPL5twsBS/gcYoSMc+E73rtxyTmAX+4/3rtEhHS0
hiDkO9p7GTkLDC9LMjSLEjtKMBR4FtQZXPqDSNbOauDIbD2oZJa6oUnGPfa18CDUazF3h8xg4wcF
v57IJbBfFF4DOR//GXxI/yUXABxEU9uW8T6B0ZDztUhPhxPYxDaUtdtkcGt4ZVi45S6GLYLaXEIH
y5Hle+Wakild+RoYqYLPgvoKjqMZqo9O1JPxcn1H20diI3XKL6Dp2uVxfFnnCRUSJ57KCKW+AzY7
GpA2sibyd/uQwUg2xw94kHnNSC1pcp3j1jFYOXyJTF3F2xJrgQtdNLFzZbYyqMT2Rw9LfJYTenhk
gjje48Xj2S95csCOMR8yw2r7MDeUFBJcInFjuzneFFv4eVctpxNNr43ljGr6zbHgs4EMYt3hvTPi
Meo78yMHBprwyDig5DSiC5rjVjOQkVss4gCAARAuDU6z5zAqmgEHryTP4fbEWE7cmx5UajjiuS4e
81oTa5+fAwFUTuR++0r58m/j/quuZq2TRmAEFFGWwWOg9cbJ/u7eLrWW0/x8U2vF8Zu9DcZx8VdX
5iTwp7nJUL04HsXfoXR0nIjak8N+ZKm0hrWBCNcC2Tg7TONezSO0vp77BnhSCcADOXTLlZ9vX9W3
ejkxqXc7xCwa5eCxPsLAkZimZMTBTobpgV61D3Dmgja7PytQtTp3rFkq4uxHDDf1NN/95lZLCxP9
VhT9j1OgZMFPoicFQyRxgRBlJNQn2jDDne4iAhWMxq0M1zmw1qahmMh4VtxDHFmE3kaY/C1plmPA
s9SdNIbsF14JWVKgQoNhrKBZjPSEzhlHvmMQqdoD6IbEjXDEk3AVtOzAkYyAk57WuuaPwcVTcTkE
HLDFO5SPltIpvgbgwnufWmiZTl3Agfy7FyvqGoI6wwnb3eD5shfXnQFo42+GPOztaoewETQYTJxD
DCraZtjSXTD357OySRj29YOgHCdEzv52xsVC6NIWaTJYGRc5EA6dtcwRMiK5NlFrChiGahGHLUKx
cfc0B7XpUa4oVBji8f7D7SNWROGg6nYVnLG0Py+FKgFHjaoPeSe1WiHzQULo3aiOAwPdAXIeYgW3
Ye2bJWsChtUxnAnlJjPrRv/O954yFJ9U2dJALHI0rQDbt+1kpuCIMIbA9Jqw0HVz0Iy3fXkkr15G
ssIcHFWEZyUT3IPsGDN7cLi6X4D60OvaXQKC8ar2vnYFHqNO0u3OLHYXQECbYclsO+ymSxHPAKN9
X7N/VVWdtk44yg+DFbjC4abK3zQCowPkvRN6ajJBLu1KxIltzMxRrjL0euvwIgepLG2tNsAT8wCz
LWG1r3/NRR2KnQIjCkzbuf3V8esZx5XYCExQpMLff/tPPDc/3UQbENkwgltwMRfCzhrxh8BSnjY4
mHhDBX70O/D8KLmtBZF3PPHh/4XgwszF3C73+P2lEnqD+5Kq/QN8e0FTi5BVrHOwqC71fKJhwKGY
4xqpaHID6p0nwCb6f1pXpCpSBA1kJI8h+csQK/bFu1C9GwNo8y6OUztYs+K3fTDg3FAfmla0zOCD
HsQqmTlhTW6avYfA2yWWTiuAuL55puLX7M/rFv/1VTHly5g++6oc930/LVdq6BTFO+0AdimzXUTp
SJA1an843ukC+K+QR82wjW0RjUBgsY1mp779waeHaapCmlzmCDPNaJENJycBR5XHyAlAAw9ZYNI0
RxqgIzaomlfFBRxBW8dZHRzc6Uu9ALuLKqVyhEi23WqxEI47KkRAXW1RDt0p1EomkOZMKQWlzLco
5NAPDLpuoYqn7HbLzzaGkOMe69iZP2i1226O39U9ERnen0sm55CTMYXt2JB7SWwbcOi19QH6TLSp
z5FYq86hq5aruHZVksSZN32Ua0U9CMeFJu/lIR3TfBG0pv3ndAh0jJqISTb8oR6BnmMbzc4CDoih
uRHn9ulgXeq4yhnWOWDvuaGeFTDJENc1xXUjD5V7hVJChUNwow3dBhXPas8qmqpKJw/BOGvP4zfe
h8HOHhiS1W1A/Ry1lzpHmbmDUjByqNYE2ZLiuOAMBI2K6i0G/4b0WFK7AksFEJ6UbmMOgH++OhHC
JLMv/w3lgsCDmhyQ5uwDegI9UKwXyL0cmdr8A/JToPZTjv3/uTi1ePmQpdIv1gIyHRXJGvOm5Dle
FYEyegOlH1AF9yZWqq4U36lOn/E9bZCfRf7GBfz1tfQNj8sltwYMTghlrY86nFfMOx4dq0Pt+/wU
T8uemAe294tyvd2851zcH3Deo6nJ5tNqNEdms41KmMNB4AAHtiPxQvUTODRSzD4m9ROOJGRHh9oV
s+PIvV+NcXWh4LFThrzZNe5Z45lRInRk7TiUL65FOH8VGMmQtbxJgYIhCQ8kFO0pdnyMNkAKG+UT
sjQCDo6dqWQiW0OiheCMoWbXlxHNq+53qvvlRj9EqTtYPBPmb95nwJ5f8EAGmTiwz/e1/HbHQJV4
wg94KORaFNDKFgtNJocjoG2DWOlmJxnuUwPjbnXlfY0DntPW6VomFWEMh3xPR5sb9E9dCSzzcvpz
1V2a42abQYyMBjrCfePlq/rh4Jh1tLYBH7lxNRlyG/ciQjqmYh44xJ+u1SdlnY+51nKAVq5B0jHP
IdjXejLihBpHZTTdzodvDkw+bk9xsNA2JbQeB6y6jeJjVGH9M4YU53bsGVjNrFKT6/mqZ2SAmBOy
mjiOS2SBCTiirIVzRP5Xguy1NVH2Db3xJTIxof0d+QhomNgFd3yYcqs/F4Ir216eemaoe9qEWAbU
XNYyTaHaEIldBdQHDWE4WHj3ega6Ljz5RaJDIpUWcICPDEfMFG+epPxITMVxkeiidj5Cpok2zLA3
OrMI4COUsir2XsChAtIX4WIDHc6y0TleFMvVcJ0EHB7WtHY6fu0/ys+1jggruGIcBLpH5YjsctDn
nsUSRB0apnOkOh8hOUxb5ThRjIH/KQHpoVou4LL5T15fJWOkqCuDNmh5MXQgVqiJm0+oEFbnQbSE
rvQwg0NHfBYDaVKNdOUgdOVZ31sZorb6t9pFjNpKDB22vGBkPA0cJNBanXQ5I/E/JNb8J2Wo57jz
kZVa5wjRh8Bf09FyYOeHKfjbzmAZVuavmF7EsSbGuU4TwBqtXbNyCkfJ/1eEahWnRZ0jCi9dDOsc
2DOgISHJUD6CoBvAwroxGGxTN7b+pmjyJsocrRbU7/AENuBuJ839YhBvmIaoED30TUMUv2Zb0ij+
6qqI3CJ92f9jf7kL+XQjNYqqZK1zAPef0thhMdQ5YJ7DL/+DlPNGFtcJXvC1P74WtFSZ7ftUp6r0
Ke20HFurKn7N/nVR/Nd2YXA/olwljvnjfWWVFuf/2Vfumewt3X8c4kL89z8AAAD//w==</cx:binary>
              </cx:geoCache>
            </cx:geography>
          </cx:layoutPr>
        </cx:series>
      </cx:plotAreaRegion>
    </cx:plotArea>
  </cx:chart>
  <cx:spPr>
    <a:noFill/>
    <a:ln>
      <a:noFill/>
    </a:ln>
  </cx:spPr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_xlchart.v5.9</cx:f>
        <cx:nf>_xlchart.v5.8</cx:nf>
      </cx:strDim>
      <cx:numDim type="colorVal">
        <cx:f>_xlchart.v5.11</cx:f>
        <cx:nf>_xlchart.v5.10</cx:nf>
      </cx:numDim>
    </cx:data>
  </cx:chartData>
  <cx:chart>
    <cx:plotArea>
      <cx:plotAreaRegion>
        <cx:plotSurface>
          <cx:spPr>
            <a:noFill/>
            <a:ln>
              <a:noFill/>
            </a:ln>
          </cx:spPr>
        </cx:plotSurface>
        <cx:series layoutId="regionMap" uniqueId="{1C7FE03F-1F16-48DD-8A82-BD830AE8494C}">
          <cx:dataLabels>
            <cx:numFmt formatCode="# ##0,0000" sourceLinked="0"/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600"/>
                </a:pPr>
                <a:endParaRPr lang="pl-PL" sz="6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regionLabelLayout val="showAll"/>
            <cx:geography viewedRegionType="dataOnly" cultureLanguage="pl-PL" cultureRegion="PL" attribution="Obsługiwane przez usługę Bing">
              <cx:geoCache provider="{E9337A44-BEBE-4D9F-B70C-5C5E7DAFC167}">
                <cx:binary>7H3Zbtw41+2rNPr6yM1JlPjh6x/4KalUg8tTHMfxjeDYDkXNAzXenf8tzvuc773OrthOO9Xpbhsw
kADHBWSizBK19ubaa29SzL9vxn/dZHfXzS9jnhXtv27G33+Njan+9dtv7U18l1+3B7m+acq2/GwO
bsr8t/LzZ31z99ttcz3oQv1GEGa/3cTXjbkbf/2vf8O3qbvysLy5NrosTru7Zjq7a7vMtH9z7buX
frkpu8Lsuiv4pt9//e+uNY2+/uXXX+4Ko810PlV3v//6zQ/9+stv+1/1p9v+ksHITHcLfZlzYLsO
chBzfv0lKwv10I7ZAWZIuC610ZcPfrzn0XUO/R5G8tj4vYF8Gcb17W1z17a/PPz5pOM3o37SrtvS
u39qr9yN8L/PvzzSb9+i+l//3muAh9xreQL8PiL/dGkf93f/+Z9yuCv09d897wuB5wcYC+ZwisWX
z5/wdwlByCbQfm/se+CfNZTvQ/+k6x74T67sw/9u9ePh968B+ld0ets+EJRgQR37e9i7B8JlAlHK
7l0f7Zngy3AerfJ8z3/otgf9Q+s+7P7mx8MetKZ8VZ+33QPuUs4JMMt3fJ7YBy51HOFg/l3OecZ4
vu/4XzvuYf+1fR/9IPjx6H/4v/9HNdMrej1QPeY2cR8JR7jfMr44YJhgFzjp3jji0cXvied+PI9t
z3f7x3572D8270O/fP/joZd3mXpdwkEHHHze5u4Dtt+SPTvgHBPXdt0HwqGPMN9Dfz+ex7bnQ//Y
bw/6x+Z96OVP4PXeVDWv6POUAZcTiiiHWLr7ALJPVA6loHJsTNFfMM5uNC+H/b7XHuj3jfuQex9/
vLeflI3p1HX2qh5PBVA9hFjH/tbVLedAwAWYB/SBZfaC6x+jeTnwT/vuwf/00r4RTn4ChSm7//yP
un5lbU8OHNvFtgDu+fIh3zg/hFsC6t7B+IGUIB48VZpfh/TY/ALieXyaX/eV9JMv3TeDDH/8XPDi
shmub5LXFPr2LpMihLEHsQlx9QkFYX7AiIuJeCAotJdoPWtE35c9T7ruzYYnV/atsDz78VZ40GWv
GAfelOd9BeK7ifD+HP2aDb6iAdhbururAD0Lf2++u4mnv2PdF5YaxIFDBaEu/P7lsyf87QNKIQY4
/PGW96rzn4fxF7TzMPx9znlo3icc7+rHE85CF9l1cfuqCojTA8K443D7QdX/KfoC5QtsP+S6+7z/
dUiPRnl+9H3Sdc8GT67sm2Gx+vFmOOzS9i7/1DXqNZkHvN8ByckE+5738wMEU0NghO810r4d/hjT
yw3xtO+eJZ5e2jfF4U+QAi+a6wJk0GvagR9A4ccFtL/NCMgBs6Hsw8Rj2QH00VMZ+jCSx8YXTIP7
R/iTBP36hfu4L34C6RM2d68LO3VBfrpQzAQR+uXzbQZM6IGAmhBjHOjpKez3A3lsez7qj/32/P2x
eR/z8CfA/N087ED/u2d9WcC1IfndOTSxyfcoB9ZWbIKg3PNYft7z+GeM5/uR92vHPfC/tu+j/+4n
qPgsdTtXr1zgZ+iACmB0/rC2slfqtOiBbTMoROO/IP2vY/o7n/i+DZ503bPCkyv7dgje/fjgu2pe
XQLZ5MDlNhYcKnBfPt9KoF0tyBGQFjt/oYEeh/RyK/zRc88If1zYt8HqJ5gLz1hVfRkTvS3vfm81
fj/h/c//Ls3wmlrH5geuzRDG8Nt3HJ9AVZo4iPO/kDz343m51z/22/P5x+Z9jz+8+PGsc6hfGfld
Mssh6SLiu8iD3EEMFn6dB8PsVdu+DOflwD9028P9ofVPsP8E5eYPsKEBagyvKe8hphLbtpH7B7JP
y5wEFh/BIhh00f3nEeWH1cX7AT02Pl9vPjzJn1T+1/Z9+Fc/Afzb68y8Jt9QWDl3XYzdR7f+VuSD
4GRQgoa1XWh/KvK/jOOx6fmYP3Tbc/eH1n28tz8B3kf69u6LvHlNjwd1Q5jNYSPJtwmtDXkuF9hx
H1e49uT9srwXWi/H/Y+ee9D/cWEf/aPDH8/xD+nHK5LNW4L1gnL+kb7Lb17V8THUzLBwQbbfU/m3
/o8h+XKRi5zH7Qx7MfZ+PC/3/sd+e77/2Lzv+f5PoOefpHz3tPs9jn2hon9LbZ9uqX3WgspJmbXp
a8ZboH68K+7DFsKvauap2IGtVAgxwt29JZX7gbzc9R/77bn+Y/O+65/8BKR/1uXd6+7aZLvtgVAr
cB4X0r+lnV1S5UI8tp09kfMwkpej/rXjHuxf2/dxPzv+8cH2cV/dq/HN267BZy7bflk23+0deUWh
w9wD2JzPHNhG9b10FgPRuFDd52iPaL6O5eVe/6Trnt8/ubLv+e9+gu3Kj9saX8vz7bdNm8/0/KeL
ma+FPntbtv325aFnKZ3HZbbXssLb6uGfXuXaLx7/kXu/FuhvhYVn8s6TzaSvhT172zP70pfj/mmT
/Mvy27cd+39+e3Sfcv6xbPtCyN+qx9+8rLsP9z++7/cyuN/ePnyWlPm6TevVqP1tA9q371B/Ifp9
Z39cLH4t1N+Wwp+77fvJ5tzXAv9tD/KLa8V/bBB6LSO87YL64wSMZzH/P27CeHG8fdsS8s+i8ukb
kq/l+m9vgX49++VZnv+4lvla+NtvK7XPLCU8LqW9GvJvK4T7ZyDtK82vy2ivhfnbAuFzNrt+3Rj3
arC/7fz7crrXsxj+yRraq+H//9Ua4V8f8vX1mDP/2lwHX85He1LK/Purj7bb6/qwWfK7u3buzbe6
/f1Xan9Z9r9Prnff8M0eyz8VqR+73F235vdfCZyJBJulsAtvA2E48Qs2NQx3Xy6QAwpnM9guHBvg
2tTGsMRbwFEdMRzaxg5g0yFnjm3Da42IUPbrL23ZfbmEYVMiQVzAeQPUhePF+NcD6SDETaosvgLx
8O9fii4/KXVh2t9/hQep7n9qN0gHvgl2UcO7eTachkWYw2AnV3VzfQZn3sEP4/+VD1VXkL6zvYLT
K3i17yzV1EjXMfcbUO4R+c59KDzR/q3gFWQ4HIoiZhOQ6xw2TT69VT3ZU9UNw+BNrSOptSi64VZp
q/PhELVKltWNzsfP3RS1XoaKu6HQMk+T3ksSO/ONqE+sJtnGmo8yibHj4Rx/ULMVxmOTr2q9MsLI
qRmVZ1VRFeDjic+zXyZR5k3IZF7Dz3hbC8lzcTyo2UjbST004MtWp7ksuDYyiYp1lNRe3Texlzpj
LqOGfhjL0zlCuWxK92bWdTCPZpY5Ok8pOp2MvaksfJS1k1lx6lYw4u5Wd0bWvcsWVVbkMnH1ecvp
De1H7AmaMa8oR8+uLL5UmC1bklGZV4p7JOLvM4e4suhc5GUcnw9ETauaDpdF3YfaxY4cInuT1nbu
mWxcmYovyy79WCH7cxrZx62IGpmkZlHb0WXhZpW0y6Hy+Khmb8TWqkhY6fESHXbJdFa21TVV+Xqw
Nq2bZzLKhZIp18cIp++1s6mIcztUR/08fII34KhHUVZKgf2albE/Zbm57zE20zYb8EW+G1RDWeFr
rK/iclHONpa5ZrmMm1wS1BzPU7Piil4Pzsw8XqxyK2ES0eyqyoQl+Ta1SRfqLCkkLvM7wdpaRhY6
MX0u5Kh72fPxcshLFSo9f2xijv0yK2+aPr9o3cmH0+AKv2+049m8Rh4XNNzyPE6lk7IxqAflW0Nq
+VbKU6+NB1knbuuNFU78Ch8K3k0yFqXlGSv60CS9pLlNPZiPxsvz0oObCFnY6eBP03tLmMsmn0eZ
9ZrLPBfDgnhMV8m6aqZC1tEcSzYPn7GxVnOb8yDlveySavabKPWpVrHsLPOpaYQs87KWtKSD7zQN
3LMJCB6gmRZMZtNkBUWGZTlETDaZE4p2fl8nSSWNVRnPzEdc89irI7VGcV1L3Tna0y1t/FpU6wTP
vYywUP6k14Snjpc06W2LUCtPWF4oL4Z/knYopW2/r6pa+wIb7RmnOAQrjl6aOZ2s7ONpamuvK4rR
n6wRSTXqlZO1g4wzmbb8ndUUl71Q71swDjHZykJkkyWTl49ZaMd4km1qSt/t0GencY9w3X62nfbd
qGtbzlNWyKRStcS9ZHXVSBGPVaDieM2gEV40hgGw8h3j5rYcYWKnhbtGLfyF5HYELhFWZEi8qDCp
LK1K9oN9YerWlq2VntZdfdxOqPIiZG6JaY+Kvt6Mdaa3ed/JPikzmdjUkjPWuRwt229VJYWpstBS
LXhy4dWx6/qJW6yH4cw2/YIOrlfAYUhe3/cNMM1w3Uxt5ZummlbWZOtgcKr3NEGfsVt4mUjzJSot
ACmJC49H0R1JRybpUCmprABN+l1n9FaxzhtGzqQ11o6MosITOfYH3H5ye/y+TLQ3JUMTdk5xCpx3
WvbVCo403FBxk5OklHPaa1nG0bLi9HiweYjndxEarkSXaEnb+XQYspO+C7tGnFLBtlM1hHUlahjC
qOWko1ES3iLgtsSbKztUioXtqIMor3PZciuWQyFueNxQryt54dmqfocHxyxIki14PYGXJl0ruS68
Kh+UzHAzBoVlWtkVHfOHsdoYS/ShI7plVAyuz7uY+lMdbRHe5iW3ZD02rYSTc4rlHG27KAtcJbwk
urJpt9aZfZL0IY/H026sP7COHlasf1/Ek08qEw54CiqhAtR3mwj1C4OD1nFXzTwG3Ch/oNy3o+4k
LaNr7VTrTLDFRJhfoeijXaNgtJUsEF8gNH6qTdH7SW4v8ZhsUCKWwhUf6lj7hi3dAVzFtQpJVSdJ
7lqBsZGWthLIc5zRx3MNbMNNCC9CqoDV9XEB3A/UG2+6ON8MLgS8pHcWlDepjOdKxk62thL6qbAG
5MdTGAtrSbsilnEitlNTHLclJtJE6zYPjKJhj9XWznTII30YwaRM6XwOIiIsy8gnqITIacZM1hm6
GV3LNym2vLitiUdvW2vK5FBbt+4MRDjl/NjANKmTIwsly2mYJWqp7QFRH5VI19KqmlvSu+s4FVe5
uUZTtokrj7jDkqbjcVfkYKlizqRdXBvTLqmlem8aqyMeFbfdEEtkiZO2rD7yhlzU1nhWD80l6ecP
qqpWEIcYdT72RtDll0BShW3sNRX5QI4i43Ze5RST7PQHosda2u1wO8zE7+fS5w5531A3wDB0Z16Z
Idnq1DqbTXlcVPgTxt1pFr8fG7rWojtuhH1YlO5pLJq1ieEX0RLl2UnM6m1LChllsZIJQeuCZbcx
z/25LrYpj86a+YjU2VHLxFlW8MCZ7Iu4mU/qzi+r0Wsre6EdveGf9VCtbZ4YOWjxEXfmXU+OEqde
pCXrpVOaSzLbm35siFfYQcHVJtZtOKNRNnYVsk4fVo66rh37mtgIzI4Ch45ha+rlFCeLlruLphXn
Bam3c6oaabPhonP70JrJddupw8Q1V24MRDLO+KKYL8uCXFljcUdHfIjycRd9vMw0Z3aDgFv1dJk3
rAaSTRduzAKWpO/jlp+bYSkafEa79sSKrfOBVaeuc1RSda4G8clNOuPhtE1lmp06BfLzmq2iYt4w
ywYjF/gUwmWYtWyhmHNIourGLhSTvBSfcC0ObwXLT2NqcckQXSbJQlvzlSFoy8kQzCABIW4mgd1M
V5E73cZRfIhs646nNAc6S/zIZacERFA/KddX6ZTLfGJhGWfB5DrvdcGRhJ2Ls1TJKq7yZVb0S5XF
i7I9Lysk7RQxH40kl6ri2wKrS6HYNbOq07npw2noCzlblp9ZxXuVq48RAhocRbHJcLUY02Jd13yj
Vbt13Pi4jW2/Q/xDE5/m6qovHNmA+fopeicctdGtW3kJX9qouqwmJ4zV+HFIu0PdRIUPeu+SmS50
dnKEkqNSu0s+ZolUcxty4JhU7FRf022aND116XtVD+/bwQ04ppmkxvbTWl+BmyuYcegDzstYOjlR
EreDj40PMczLKnfLiPMRz3RJyLBMMN4w1K8GNl+UTQk9Gxqogfml4/pF152N3bQtbRz0Wq9twTzU
qzWbXD+nQ5hU+lBUskhDk1jnirhbFTV+MiuIKq4GdeKeEUcFVn7NumhF2Hhs03YxuHQxq3a9m54F
N16RE5Djk1dZ/bFDBggHaCnqMmgy/j6vCq9R0VFfjB8dpMKhsm6iGKcQe9gJG6qwszO5+5WConDF
To5M26kufTjwNEQq8VvLPo3baVvN6bYGpm3Gy6kKCYBJ7HldpOISj4XXE3oy0GqBFF6MevDTKT3p
2BCwsfccQc6xY0Hq0XncTfykLQ+LxFop5AQlHk6tzUxmf8Y389QtBA5Gh3iaTEelKoMorDMC7EE/
ZjnEMqc8dXsjWawXYqa+e8VQG2RiOmooCcq5vOgqePyoXw+U+lnaBrrlIaL2cTNC7yw5zIjxHNUc
kSFfaZIHFTm0DVqXXAdzBcmGfTQPTkBRGiSq9vIy9YQdB52Y1g0QYETEqkPbNh1CjewANdEhc1xJ
R7Pe/Un4dDyMhV/Ng4TXaBdply80EGJfom0+d9400VXilodu42x3g2vAfzvbhAUuvC5PpNXm6137
VHlTqX04UX2da3zilvamof3FzgouKAYrjUORQ0StBz9DLaQdYumwW5LH521FF27f+1EZeSUZwyZh
fpyVi4FOy4g5R1HMZTzq09HKFohEHlGgIqqzRg2BxdOwvtCtWvfMbHntXGSWdQIuuahBmShuQSSo
wsFu1oI0vmuXkGsx3x31LdDTUvhZJwKctT6Pk8Pdt7RZezUN6jO4FKlYmNXdsu0bv6fOMtaz5G6+
yKLSy1RNpSuqT46YvJplC9rwbQZyr6mv04Uiw2KaV2iOztwylVUVByDzAqL64yEeNgNqPIsLvwHQ
CXhXW8x+y+oFM/qIpGtsJnCkPKA99wrQm7t7zk7Ry52NxaCCvuVAkZCAtQrJdgR30eK0zeYwpk1Q
ELDgMIdt5coJ3IaO+aLoqV+DCmVtULLytK7M0pq5HI3wskIfNg2GgBStTHTrjOXKpvGmqAcQu7IE
DKmmnntioH9Ey0U6dX5cF8E0DovOOF4EEb7bZcGlexRN2UXsjBvRoWUcT4dQJ/BLnS2Gtlp18Qx5
+nhoQG9Bbrh1FPbTWF8g1QaWVa3QyI47wrdETD5mbFFkeoV5E7DBlR0dNxYl3jj3fuYqGRs7bBAJ
bCsOITIcooh6bb2oarKIjQC12W5LAZHNIl421b4FEz/WeYDBc3ILRDy1Vra+YPPs4fHSCLLA5mPh
wLyQEK59EjlBPupNZxdLlpYecqwTm4HUxuD2mdiYeDjc+bPT5QGCEYquDdpSLWmpw0SLYG5sv8g8
t1GLSUWSJkISYkvST1sxuqucNIu+jSGoLFRfLtNo2KaKLdzKOXMnvuVAmAYlHmmcENnDIu6c405J
YQu/1umqtcRpURQQFXXkO5UGDmyCWuenrs5WPS5XRTmtpywNi9b2cEZXUDBaRMoJo46ueNP4kEr4
bUc8UXHwI1uyfgxmFAcEfGvHZxhS3EGXso3wAifNImo+JVUlJ9yuU8cJdkBAtWZBMrMkKPdz4S4K
UdRyQNmHqsTbab7ifb4u4ngZu6m3+6rYmZYjxOApboEnnZCmKKyG1Iu5WnJanWX0IotRuOPCmulN
g816MokkduRpprdQSTml1XzpcgdS4XYTpeZ9ZEThD7nzfnSyoFXuEWmtM2ORkNGQlpkblG1yaFwQ
ioTRfhVnArILDRNiqpa8aDZZw66qQpxFFb8ooJAj0VTeNWKKPFvjQ7vjt2xovK6qz0vGjMxy0vvz
tFO0UYFlm4jVVPRXX645eCLeZDHtlQPy0vEcZhfxypl2Xg8RoR5SveC51fqRcj/YuCylO9ALZX2u
SBrLzGVQHsIIElhaxN6YF4PUjXVWDPNFhlJAYYScrxVnUKD5PPPQwsWhLpNElq5rSzw7RmpIpbxJ
41rOMNImtMV8UZSz8kpsQlzrNnAgPUlsq5EqtjY05ZaXC6ja1aYjQTrB94x9f9xYbjAwoaWDmmLJ
hz5Egl7NKWoWXYtn2aB3GP47DGbtbj5HkEhOXeHRjNxhA+n5pOksO0ZmacHU9OoWqA2pMxUDM7X4
czXldzPU6bxKWLk/liOEFYeuastcN5Y/QUlIY+gLp/IRCKRR7ruqV14z9FArKeJE8h4fOY4blpz0
wCXV7NH5MM/qQGEgsqicsmM7N5udTR0SQyyj2V1MwP724Jxhnt2ViQVzcIaaUcbzz7S3Fk0MTzI3
AFRWxqumHz/XdXfcp2CQ0uJGVjF0B77QcHPxvuutY9CAiWQAr1JKBKbWl049R15twVAHQy9YHMHg
IX8b6JWY+mPkwGhYeteJ8bimwpZdV7TSmQpfxUlYInNtBABpQX0FCkPRuWLEyBI4XnW9h6gBb8T6
KE+PEEXVZkyJWljldRG1Z5VtCNQK1I3hc7NoUH5WJMccBJNUHZplDWi3llkilN4IAUGAJ3oNFd1i
OXIHkB9gLM3k6nDsTMidNPISC0JO4vojZAjVCLmeAw8HVUI59EjOqLvQUDADoJha4BkyMrurdGAN
8YJPUyTt4bLpweqYF6Uk1aS802iCQkZTZW1QJ+rzoBj14cztxnPq4rS33k+pJVatSS8ayy7WVr0t
YQaFJZ2gstAXVKbRSDyF+aWl6gwKX6LezJ3lJ/H1RHUldQRPUOW2KyOn2lhdHY6m+eTq+Ya2YH3R
1OGgFA2SEDfxtBjSfGs4DFupCe8UxnnJT5ji9QZFVqAzijcN5x4UQwt/ikS1oJP+PM2VT41zauWg
cVrBVnBMPswFe5aR6nSI3KHwhjK5rTWkzb2y3+dRD488QvmtVkkApeFPk21due3CxfCjcxx1nruD
FBXWmY5nAlU6kPYGIDOgk3ztLGJtdODAf/8CpRMH+VGka7/f5b8NVh5Hcedbi7Z2zowN/86QIcHc
QfdBFQS0+7QsYkgCZ44nj+ZEQFm+vuSkctb4uBhxBBJqmPw5K2DCVdYsK5pATHXt3u8LEFI11NVy
S62+mLaNhtyHo6JXPIa8pq6rO6sq7irSH1dlZCSuAAaTqI+adnhFGyuXPUqjTVs3Cz5PSPIRSpUq
GdakSW5QunJy0DmjAi7dsVJOqnYBk+mOsgZI32WXqY2do5xALR+YeSR9YDWx8VCbbeE/0ell5a77
rJmPozxx1qQbz0o7uc4LXIfzBLFUuSb3xp4gOSJMPIvMoJpO45hd2TYUXRs33VCYx4ppSJWyugSa
ZFedAUYoJ36VNNUyrasja4AxMhBYHu0mb9bFlovqsIopyIa6aYPoc5RUo0QM935bJu9sAWl7ZUTn
adEfZzkvlvWNwXPqdTXe5BlICQ1flthAfQMsNxS7UCIap/cn1nUS4tBVNYB1EQYiIgqci+Gde5Tx
KC0DJce5AGIxTgYVSF6EuQu1zMx0y77PblQDDIXTPuz7cdO7aG3NVeaRrvFNnN91qLqL2ABIdF3p
pXOQFTCLJ9YsSOyWnimR12lWLEvTjF62qwry6B2UOSCQGciKxi4NB+EeozS3j5w2o6Ft6Gk5J9x3
XXNW7pZNJijHDFPtzalgvlMCyo7YeWpbrpNOHEU9aAdajHcxnFDiWwgtO9EDZVHVLqYM6mEm6SH4
82Uv6AgFc7g1d/XhVNt3uAaYasw7rzZJyPr+XZ+5wHgwfdiMjsYs3Ro1HDule2anHGIGgmnHOfyW
0/EU7JEuZu1wULvqAnJ70B0F2D6aEiynUVVHpFhNYorDzhDsRXX/QUNtf9W0UKUbPNuJ6QLltvGG
1LkTEQGtNqUL3owOJDDjp92y11xBuZQnSCwbuxNSjLrwC8aDyGFQmaWQqyiI89KdmgWCValWJ+yj
6IfzdoovB+pGi1ZNIF5Z7OkyPhcKVX4f93qdOwgEjm21UM1or9OoGv2kOccMvt4ZOAgQPm7der4x
BIJ3xIu7tmo0cD0NJwaOwksDFYnJ+TDnsP4z9layqByQLCWUvxyWlzK13A+l4osE26tuAJLeuQkb
p2ObcAZpGzgyoWB+Y5DyVBUfdVZ6zienlBxZshNklGZqdNCPbahScjzCKuYyT/Kz2fpklykNMBuF
bzM2ruFUoARKXnkZZB2rYeGsV77Bk8/mLFkO3bmFVXPoxuUHZlIWNjO+tGjWyjjig4dmlcCiWneZ
udHo8abkR6ppP0VktEIMS6bLznJOTaXQIUCEDrV2PjBF3w0DVFdTketwzq1RCprngZ5ix9cKinpJ
3LqLtF9NUBwJ7LyFUuoASriaaLqwdT2eiiEXQQsLc77elUUrTI46ortT3OeVb7lQBihAapIYQ0VE
ZNy3lC3rJu88NcNiiTWlt1ncYaiOpNuyyy7R3NOTIj935jGFipPV+IUWfkEhWyrhffZ1g25sR3eH
VBhwOzaBho9br1Zx6o+u8WGlMl/UQ6QhR+gg52mND6uugw91S5mbIjllOt6YsWW+ctIZpHI3+qwb
zoXFhyXoses8nbZMwyIBHNEEiz513nqQmV2MJQTP2DT9EiNzFk+QJls9hlryWEAaqyGDL6N4Ab4z
Sq6G06Qoay+eXSGNY9+4FPKOedaQM/Bl00O1KSodDAFp9MqxZ16aK7iVXYOjjf1i5owv0aBOiM2O
ec0ux9TCMhFx7OGGng9FWXkDiKVmRj3UryLH086ymqL/R9mZNUmKa1v6v/Q71wAJIb30A4PPMc/5
gkVEZkjMAoEQ/Ppefs7pe0+dO1i3WaVVZVaku4OD9l5rfVuUZ0sRnLGpP2EZMNV20U34S4ak2DVz
sFs2vR1tveErghRbmpfJwhtb9XRsG6IgyddpT6bPaguCC5kRJVJv2xWlvd1chbSoEDz1O0jOxiEP
GTvyOoqdggMZN+XB1poenEHBCCPv7L0q2D2pfOkdKbNHuXVBNqPnSBwqaBpCK/TFWqdW9tc7IZeh
+0AftC7DL68p71dt0chpJfPAeYntp5dILMFR2RfeuyCvPf+NmNGmUI9YhertXbiA7chM94VZSmhX
N+UL3FQvaj6DEMmQKqJ2T+PPItrCdBYaHoGa3sm4hLmCNWeLtsYSz4eENUOZjAMuCFO0O3+Yx9QK
GE/1CMW4zAhpxgoiTtZ93tJtD9VzzbLRlG7wUZcRpbP06hMazCFdQ6xFsMDTyfhBxrEGWT9G9OnC
OSunTBe2SOMuJNnYGVwNoa92vufei03H2eJNRULn6sZDlt73xCC/Hj58xci5xbshFsDV62lZ7DiE
2VaP4qYyFzv12wXGaVLTCepirqMsmH/XjNRpqyuVcVyCuJjGg2HqM8KZZbSuD72gLOFR+2mrie+H
0d2g9KiDbo8zEehYmVUQUh45ktbmzpcqWypDU1OGR+1v/dnjsCfjHvnfGqpkZcF0YLF711EFZ1ji
3tmqCTmBRBil0Q1o2Kh+NeTNSPqkEH+2oEGJrTXO0/AlbbPteH/NuaR3JOFC05mhW2L2HGr0aMaf
zk1oHpC89EfX/gTV9IF0ur5+GX4aduGTngO5Q4YIkT71X6u4GRckNk4EJB+G6j6o7HyRx9pwdSqL
9WJKtK5OlgJMRplP2pe7woveJq6DrApPyzj7O0KbIZVzVV/YyFObt7rubkZouzyuXBKsJO/R92Sq
Rq8QduVRUPU4DrSCUYcuQbXTg9PVV7fVa+KtQwAnm+x7Wbss3shyKjh0h2NjMhL47fGCH5B9KJBO
dzzRorBJ1Gxv5fpUAGPIhr7d0m6IabrYco889NEbOpeLsGE7rz6EJVwNiscT5uvqSFYNPjLKokL3
JE9xVJsExzLtcOAtFMuUhqpIWaPj88xsHqPy5Vjq0QWZEmTH4GdV1GUFkfSm2KpHGZM7Ea9lOuOp
ijlZxDEa4melYDovtWvSQniXUvdxUuIJHQl3Yw7oQGdF4w8pyIuT75ox3cLIJL78rurNzyvmVCr6
V5RRlod87/yBw5AYhjSu3tYpEMfSW+LXwV/eQtkGOakClgxdbXZysQvW8nXbsbD9sHPrHdYNizqv
h0xgTUxrg+XS9gOsG9mk8MduxGDPs0Tz4fhY48j9nPn1BTdgdIRmvsXuS9XBeNZkuhk96HjIyiaM
twMIiEvBHN6OxzZtuRyyifHnoWMqi2yMqFxNdwVrl8MgewXNWyKKGN3ZVHMaBMOYjjEyRAQKl0Dt
KtGaC3UGVruG1z/qsslMlUvS+tkSd7cCHkbewWOllf8SGlYm5QSJ4Y/4r0GNLx6p5T6GWTC4xWWI
WHD+uPIyPePV6gEli471jXIe3YmizkfespPbjIDTj0QDfpLZNZXbkiZCgZ/8CPSR9PPRG2USIcnZ
hwHs2dVEW6YFKrrja87HAbESDZOtr1Q+Mhmgx5EnVqBW4D6/+lxFpuJwvqrnRNuOnocx3Nu2ixIF
gy4r3D1itTWX8XLs4vJQeNOxcoPMCtuOCZ8ErIoJLZ+r9UcUuPsmks9wIwEUmSZK2iJUecy6RC0g
hcaNdAlauJsl6h6EHLukjv3qEob6UJhhQyxJ6sRV6XTtjvvK10kxKZ40Ssy7pefIUyfmwYbVv2qv
WBO4GF8FvOSu20zCvfB3vySo5Z2A/kLHDtElDESP67M67CPYFGuUOdirJV1uItG/CEMuSyDtbTT0
6UJ78hTpCspC7uRV9/YFcgt/82PM/N6U4eYerfCeQxYXcI4Qp9Kdi+ZEyJ5nflMfoqq7MGae0TST
XfQrHhmWoO2Wqw0fya/fmgZsURPqCw36EkoV8FG3sUzr+U8pvSptK/dpgRpZGgw7GUHZtV6ciBoI
EMGiKJB/Zb4oy7xbH0drdU5M9K1IcF9tYo/OPGre49i4XTSHgGSCbrpqmQ836DmJ9YjENZ7qdPQc
egD5SIBQJS0dpoQx3HOgtrLBKUT41iYOzfq+cbyE/bs+hQLNTmCBmllq0iJou1NTag++B/5O13d3
WnoiFbIGQ4Wuve3jJjUQ2um6wV6gaILi8VxLd2z9SNzJGW1WbcXOWOonglffdDZxJtbwrmzr53kb
vXz1fJfQJgaPBWctKbmFk8yjc0f1llhx9jsSZ8SreToDG0gp57euGu5s5aHbltFxaOLffTUMh7FD
qqNsPe43Un4P4ZJaja4mxtnE8gmHqQ+BEZFyxZkQ414LmCYe3kPFqjjSKQaQZUYEUEXxZRrxLjcw
W2FsH6qSDye/mf5IrptcKGqyaVqPcE9u5808So5rcrBHE89dvgXrmz83+RgQi5YumjPGljOL1oT4
LTpF3txTLy4ygsVnWGD9tkzlfNLxLvCBagHsOLIGt1g7Zn1I8XFV8LItag/foci8Rjjo4/6PEcoe
J67YKVhXeOa5IHbI7eiBZZDkoWllEkewo9ECkkPRUywCBs3TtokDcL4qZ2P3s4Ti1PPh27jq3U6I
DK5kC1avrvD7HW8YYIBVjgcwgAflyWU3dq+6HJFezstRd/S4CWRjS7/eeH7OI8T0FKgUeualRR7Q
FHs7eEHKvJbnK+XHdfORToh4SUZ3WdiKpR7RBrR/U8PA4XFKVu9RD1Ne9zVyXs53jVu7HUiLECZx
AStRkV+urWxGtXxtrDo3Uxhdlrb+E4PYzJq1iLKyly9kKsO05pXeCc6ewuEPyMvuhMXzYJbhoKvl
0WiFVVMVXQ5XNFWUVnkbAxmCKMwarM9JAMgsbxB06VrO+ViLl4iyexI0gPJGFORajMeunSzOdWv3
4+S/TPzLdbF/kthyPY+QhrL4Z64UpHMXIY/e1NGfojKtmnk9kGA7R0jHCEOqNDJwWBwdX9x3FNaL
5NefflANW5JgbHi6DKqChRonLtp6OMoZ5ShHSNrsbpQfrac+fLSBjdL0wmjAruea7dZh2lXhJ/zB
NR9jnyRTMwbntRLvegk1atA64l3HD9vh5BcA5EK2jDmL/ClV4qOGPt2zci6zQrg64eWcdqh4SVAA
uipJ9IPA9J5FCKvA+nlJnbqK1EeYIPkw6TRy5Y1XB7CAArzVVpZBEhtFccfA5IFzcfUwHHo/1PGS
14etB3WC/Z+SEm55WvtN7s88Sunc3ROEUwMLfwuJS8rMEfIe/QD/t0yC0Cc7MkB4eB9F0xgwhlWd
dMI9MzCAkKt3Aaw4IvlrJcu7yBR/GApi2H84D2SQL/WTx0qVDBvC0GDm5554qRjRhKLzgAMg+50f
b49YkeyxCft9VNojwYsUzQK7Y8tHf0U1gPba4ttYROgQ0XESH3rWn/usmA052KG+RnbeOcRzkPOO
4v73VrFhmZvLXWA9pLQrHIbqtPrDrS8KtwM/ZZOFI1tX4m/vttr4ux2ZyxoEEnOJPlJO3xGvQENO
JNnQFkxFeEMniURHtEXiBSiDIUoiEXqG1gLMJxFethFF+tTF0MSDSOMCb4krNfe9oU6qLnjv2Lrz
hvXRdiUKtqd7pA1bUhl8LaVxBJQg8A5EDPuucqBN+9JLC7SGCRmnN2gincww86sWUJysA7AlUP1a
wp51Ipci+MQjtmG7Vfa8rjMquBxMGtbjYzP5QCcGHG1dEbC74MfKogL72vMD9UpACYHINk/blHvF
F1J3ki/QuTtt/F3N0VoE5XfrRTQrwvgRHsUFugNWZwAGbOnesFwdwIL9oNEc0BayW6M4IqspdxZf
u6+QAXf5YLwu4wVBtr1diAREJRYKjaeLAPfL3jmnspkHIGdKWcMHB8m3kA0LPKhDXFrnaYBiIuXA
8qbAShavzd42ZQqRANexkiZdukanPhYFsEvJKuA2weQ4+LZ5QaP5VIv4lzIAqOJqeJ8YwFBmhxMi
tGybVJSWHUp4gf7KDmibyXysOZKKxvZBOlMQRNLYOgmqImNbcQxa9+JP3neF0CWpI4NzPDcHWRfA
tyMc5QApOK3dA9yhKfP1huoA5ln+Hhn8Fz1RL1ey/DARXJ91w60Lsbh3elEQ/PzeNEGcx/2wJqLy
XiPwlm1UW4SmJkJCsN71jLzqeUUr9rC2sEXbwscXvfQshZrO54n8TJt4nyuRrf6CpZHDJ5y6Bq5V
MCbeArrP30gIJRof7MKxZOr5EuoRlbGogRZX3W+6AkgEq/NMjTyHRbYY0gCAajWgCQEKvYZ5wuD1
wn3wEgWwnCj6YOkaZHG9fjJbvwAwSkNb53ocbjoez1k0be9hDdLOSfDujH8qD71RsQXHYmYJgcHX
svimbtzvKLjxmjfWil+eAm5H5wRc3e+1QeYJk+gNHJMCkQ5+rsIllE7tW2xhN0I3OYiBrU0H8bVs
w25tCc+EFSzppgUZ1I8GYpr7uvhYF4QOClz2XD2GY488KAhovvDhPABTlVsjUqTItxwASBuYKiGk
3xdecMHztRS6B36BJJyScAje6qV/19Z/X3w+gIX6inT0wKMy0Qw9xnr9Qw1lu43Tq4wA8SBfPxcD
qLNQ4+7gekj5BmMYtzGqrV8TEOjjb86CoxjqhwJYqtKlQ6aBz+BX6rx2zcm6AlhXZXa0RKjtw66X
aAE4nLtpALcxBhZNKSJ1wB8yDfwZRQ+asO27N6RNz8pfz1EVQQJ45ACZio5SqUffQxuOgQQALOye
260CTl/fxl54M9PuWFD5TTg4HfmbzZhMmFX93JrKR+K+7tqSfMXrABzSl6+L33WJoett6dxbJ3EF
mAgezyrCIw2tykxA1mS5Z1fAprY4qKENoe2H8In5fWZskCjGypSR8m30hvd461hyREH8asOZpqsE
y14MUSY7+xEuak0FQdDhbbxHIWrTdixfuyU6D4vdEEDEmJQwl3VF06CaU9CJMIm29dBE/rHAYaoy
hiAgECUQwoGePka2futef3JUTwHCv/S3o1nn+86QYzgsn92M/tGYLSu6EoLzXExgRpG/gmSxxa9J
Ii0czLn3kVDDRQp5CQTd+655id6+AkXFmP4KPiI0xXqUj30TvkuJjq/2oeaXITraeH2efHbDoybM
xglzIGETUFBeFyXksWz6x3arzwtUifCfKShDZF83SzxCVRd7Fuhvj5pHCpjDwSBXywOc2bfeIuxj
zu0hfIJ1uMOTsS4jD19Yt9ypqfqCQTQEMZCc+GkIptsusPsB1rqszeNWVQaHa0WyzHDHAoUO1P6w
wh5l7EAWFB0W/jF8WoFje0F7B6IETWTH3hGb3oLBfIjL5WKEd1suRbIYXkFIRwCYgIqygX3aeQZZ
K5GzClSloEUyUdyE0Q3uGZL87X9WmE1AugXpcEB79AqIVSZeh5W+WjAEYGSTl5M8bE35Z/Por7Fk
F1v+zF1wawNikrLCJb1G24dXV/uZXkNeFEzE07dDNAEbr47liK7RLMgxjfvUpG7zvx3yslTZBrU/
m/LYTkGTxI330pbhobc/Hl1vfDnt2s7fT/7NWqCZ2+YS+H+P0YVSN0/ttgu3+LOELME3LeGalzS9
JgRNrwP0GrgYAz5WKTkNLqyTsGq/1Kh34aBaSEhAj24SB6IVRX8Io0pCzaBlwMuSXwBqgS1j3eAh
rtirJFsnFEFwCfBDCnC1NPxBlAUfwK9OPapRojtcREBFfhUwDxPYP588kvBX+fTbn9S5KINb7l7j
xodq0cjTV0uP3Rw9ihgVom9HjLxcLUjh+kfb7AOyaxX/FVUyj8cZjpna/pCJgpOm28mU7duq2G9D
A2QNGzLqGKbypiQuxwaVUo951SK4xYPZkrJfx0R77gvJCE8MqMoFVgHUCHQHleK5KdlxcdeYSt8J
ETyvof4qxxp3K0wOf5I/Ba3uWk4/JuRACSa2TDdjRASDO1iEohs1y3sin8ys0mIsx3TqRhTK2Ssw
d9PdkaJ+X6tBw+C0eRN4NtdzjXQwHB7bcLhMMsAViSYLpHoFWJLy1IshGNDs6oSz5qeIuiRs4RcN
0U1Ylpjv2Fab4PjuZqdcZkw0pM1c/dByAeTwugz1bw0ot6XV0yy2b8Ryu8XXcG2Yg4qdfmtUk063
O9H5UMwb0HPQW3lPMMAUHrzgPYaNy4Ntr9vxyCd2pMKegk0B2fTblNUwsesh3Htj/yba8UY6AbuS
TQloMWjCeABSFKJzraa7is9AgTFTl8QOdxLxY8CI9d6ykWHaDXl9x5G8l2+Fil+glR4IXrahMUCc
WD13APOLKbtmRBGjp1htz1aR10luh2B7WcBEA7+/4bx9bEf0lLwN/0zWvWKeBfNTHoaoehc/LN6d
4ttNNMgL5kVYen0VGaW63c48cr/m2MdAmIFhDEr0zh+nfOjjOqG+mpINKg7EbN8l2oDUayIYDRR9
WVc2ZzC0AfwTT/DfAont0QmNawcReWmmVLNFZdOK8GJu6E1MeJP20tS7hdJbEWDZiajdBf30XFKi
cbttLyKMPhWPcibwjSPPw/XNFp1A0d5SG8cYByvQWsbpvPWAhwg+c9T7WQQTKO1i83s2NYJXNR+U
ca98vK45wDWTSTUvi+qPtJ6udyqmXJhXXzzlciKHSzupHRGwA4NRo8RVMa7BrvrNafdcDlU2IR0e
ByFSiA6cSqPQN26vxnyIqjp3/fwMF+pNEw1GrO9/0bZCy7dWuVdH95gpe+/kHfHLP7BtqtB8m9h9
dl18QRN1MYTCVQad3Q71hdjith5qLxlZ8RI5Gmfj3KBdR33HJtlpgYYzqfl2B2P6FMN4SHrbPKEd
NokuQNxDnSe22wrcoe/NXFiUfpgq2rtfevURR0WQkcF7nmecEVe0Y+qios9nsSNMAQwRy6mFPzSN
y96hOIGxeBgkatfkVpzgrceYpXEvdKKXBgDKLg7Nq2KABCLkSTjLPYwdyNFgNSHc6/LINvv7+vGc
li/r7P4EmmAB1PNteW3c5hmtB7iikagZpqrRu3H4BQqpP9MQRWicMN7i+7h/YcyDbt+8I2+PfYzw
GPBAsWNBk8oB4w3yOqXkNfa2xbMJ9rSxxcmHOXesEHlaRrqzbOIhLxyHn8Lci+Rg3znBOAAsW77z
5yrYR/VL52ZMUMwtuA6G0RBV31pCWeqRVPkc9/c4gwdxd6HnaNqXKYZaHyUm+jJ46Y/G9l82hn3K
DNwCC12F4DMbrioNz0FLStysifdRlxOoV4k0jarx0xvr+xF2f8XmB9C0UVG5HQAJkfsn8Ebq6IyF
uldLnPo1zjAZthkd3LKmgWeiXFLuUgUSK0f7MFDX5stSfDmLgTW4R16mQt0kweRveYwMkQ9ICmBA
C9w2+Owa3aOvl3OFkyssD+CyFBdRY8B0q1kP6NC/6ILiDui8bod5x6sfhlKhq0cQTHd1CJrNYBAq
mf2FZdsS2TSg8QOpIIkJc5dQXAAB+mnQFWcboj/0V7fuEIPCJIBNguEBgDBx8xN1M3xcwlJaR++s
xwFBhPN0iMlOBTTct117YfhfDrQOGp3pR5H47vprC7D6bwJRg+z9bs9XqEPIiO7KjIzhpYlFDW6P
P6Ku3ECTQKFyRHMGNGLo2K8mQHNIuZ4z26pdMNEdm5Yg6eS1sQkxbkHMiYhtX4UI+sN1B1oLNHGI
NX7Q7DhW6y3Sn9Ni/HcKlaYiewEx68/171UjbZ61arOplSCIoLyhlbIaWbprA5csIb6FyBGV48F5
UOv6uy0wsBLKL17Q37INT5BU3wyWeaOr59ZWPCkVABkZvWt37j1k6n2wYVPm+FIpuwuL5uH6tuC0
v/oJ0q2d7jBkBjrKLPnS4vtZkHxEA09NsF+2uUW+2dVZv9Jv2cGp0s1XX57A4TUpHdGqhY3/Pkl6
vnbNY/jjbeolLodvIZGoVch9wYteP+PohX9KXXuIyh40DOzDVL3EFDkrHKZDGVnEd7bBbC/4q5DU
mJArpzsP7jrmEuaEFsWWUgk3xH+p4MBKvT6rynyHw7yvujBreg4HJsDU4KAweDpMExLD8LI5cj+A
uDNB/4VbOFVNcxSLf4P49E7G8uQZ/RS21y5rBC8/u+3GwVHqaVpp+1C0kGEKl8OCeRCUV5uRcMTo
FR9utex/ln65zEGXLEDuO4QOSRA3uy3oLACq9RcGLL6QRObTHLyiO9p5G30SMATGCfaBRmltA0xP
ze/Xf4/heIu7+2B6+IZbAVJ7lllfbLj+thWTlcS8L1okPoiXZAu8J4m0Fch3vO8NNYnEKGDq0xKX
EW8zpFaPXdw60Phj1sISDuTt9RjG8SbyoXf78d3E4ILWZr6bYvtKOZaiqERwpMtvdJ4Ytm0oZuXG
Bq1KuyRoO2aYsNEjFMrX0LLHsEfxQ2vnQ//KTHo2maS681t+qtB/9Cj3SRxEh5hXwOd8rKSjIFm/
gTa9nmcxO5Y0M6axF9NeChU+kjW4lDx8BrHzQjCy6gXj7TyMd41zEBJF9XA9Isvsrl3U2artew63
fRG9VJ2+IP75MhV7AvV/7FvvxtoHOq9Hy70Ps34P/ng3efTdcKTt0UDve8UPPAStCaM/MSsHxoRn
sqZz8UFFc20lMGNesBqfr35kWDLhfdhflRH7dZY3DQOPBzo/WeHVrHh0VmLIlA0MmkjOKCa8Zzel
r3czYXtSfMYxpgr69RIhE+TXa1p53Zsb24OYVL7F7D4IMA1emWO0iZMV880COVGgjWK+uUPectRT
A3IPuU/sbpGrB5iDqw2cTBWMzwsypQnm/aT6e8lKVM8SFfYq1UuiTE4Zmu0Nc5UKfVM7eJfAgUvp
LTxzQAp3LX6ZIYzR4/uXjiNhraEzs6IM7/UUnJqterNm2DMvwpxk6d+XCyAkJFvQ7e1NxNEACPDw
KNvVgI5Bv2NFO7r6cTMLcu7qYwG9Q/FV24HC4YkwX/bAgUcCFnoOi7x30Z22QLZj7gZwxQuIB7cA
E2Gv1dB/ajTsTYlrZAkbrP9EHEIkyolG3LnjIBwxAf6Dqasvv0PuPIxjm61fJaCSVJb22wdl1GAA
XTSwsIp+HxaTn/RC+VkZDm8tbMs5InA3Y7DsFfzZnTdjNB45O/yuCDXm1QVBANsShnRg4DISb0mB
VT93bTSc9XqiXYfZKowtdCH66rJRXsJ9TK8T8qeCQC+wTucwv7dUgPmaa4kZkzqjHo3S2XE/WbRB
W1CC1SEYL1gwFdGR7mGz9XU50UBaNlgkASpDP3ppJU8tAZJE5gbZExv39R33Wnkqe6w02FQDoCOS
z5h8FbWCUU+8gz/VJK2uIkARpL9lTXcQXS+9CA7/67pB3j82SvnLrh/fvQayJ9X0901A/v23/xt5
Pv7529/5jz+87ib0H7+7Kb/HHsj/9D/+1P5Pf32gn/nXH7p+mn9/Lbz7Pz5dht1S/vKb/7Rvy3+z
M8tfn391fZl/+pv/b9u2hNjNBOfp75uUXF/hr9u2/Glk+fl/H59x3Q7l+vN/37OF4fE+BJEmC7nw
WYitTP6xZcu/AXcMmBB+iB1dooBgM5fu71u2YCe2yMczh7EHAMfDcGOOFzNoma67uYh/uz6REl+u
H4YUz9Si/z9btlz3SfmnLVt8H82/iOj1od54Nh22cPnrPio+rVyDdT2CUYXhnVbFtzXaxGVsnjHP
dRIVfYqaaEyNi47/dHr+qz1ccAT/+Z1ZwEM8kIRiG5d/eWckj/1S8Wubu1DIwa1+rrzqOVIGGw/8
aOIfm3a6RI3Kqp6+Fgt58+36CbPizkk0kuLUnnDlFqg29iTIch+T5e5s7jnWam5AZ9IDHZajnPeS
FGV6Bf8Tj3f34E8+/ucDwQYy/3oSg1AA+aEE46N4giuJ8D3+82Y0Mya5mF8UuBEpBv4wJLXrXNxC
EGxvlUV0QmfxZUG0pSa2Ak4KnEnWeXvTkw/ppq8FOBF1I7T/VZSmcSPZ4Wp0VFZpVCv3YydgelGh
EcK4GuuLhzZsK9Dca35QRIAzL+JPWSBOM6CIKGnOJWF/JFgRSI+qSGZkJNEoDDQc5o24AxMJoyrC
ZjbLLysUwW4BOePyc+kwM4t+IsbUSXjxYvtSdD/kHSgKrOHv6zRoqUbgnnPkZzLELiM1xQeephnS
ZCxRbOLEeuJn9VtsfoIoby6We2zMgOEMWmFGZKzvaDXfzebLTVeavEENLE3TpF6LgAUmJjwO5Ldj
f0u0+ClnbMXTbHLfSe/K/og3YcePYY6qk8fL++WREpjGpgXBpTE/toE4MP68pMY2N/FM0onClIu0
f4Y4CoGKBABd2qW5q0wHKghia+qmMYUhdb3si8M2Dfj+qlqcynFZboE6n0gssRfChNRWoz/AvhIl
IFOFQYGa7ucNo4YYyt0y7xo3h+MxqmcMig7lZTbSO4iyn29lWLdY8ot1T8HvYXpb76R2fjJU9ZrX
mDbqwg3gKuIqT+kakUzQYJeh5n3FDgiZptg1BgOMYTIM27Muv6JhwrYm8MbEgPQvrqCYYx7e1wpU
tIkBqaPijHCqwABhukKq23Ake6/335ZSm7QX15lS5j9hRyH4IaPlx03n27rbEbdUl6D1ihQ5BIbh
lTgTMF04R6h1ldMeWiR9oH47w0JDwryKaOdTKIc+GKoUWOQYpWbZnjt3hTN4/QDU/9JI+VXX/GOV
3q8i8jEgTnUeVQaoULQedPSjgStlkVdCTiEwwZD5Ax3NKULf5GGs2fdqckuIj9nGbsMHmJr72bnj
HGFjA0rUrdHXAlkeo6LI5s2tWcGGJ93C/FdhhA2a4vVnmOB0oqSjY6M0ie8wmPvu4D5A0B2xV4Mm
PfI5WYDqt/EIBe+zLHDn/8PemSzJjTTr9V20xzUEZiy0UCLnrIk1kxsYi+zCPAUCgQCe/h78v0mm
KzMttNemF012s5iJwcP9fMcXxBW7tqfRa8xanctR5o/ZENwvDd3dcOmygxITM0vPuabLeqctJotF
WwhiVng23AWDQGofVWv0kyHFASQV+eIayeknhMV4yEZjdkuZf2A2WneQm7/90fMY3lu7uWkAn2IU
U6H9mSm5z9tWAMePF6/Tzhbuvx8AQA+z2312Inw0YYB0yI8gTWOuqabOybsb/09bkbwLhszZ22H7
s7bdvRfcVop9piwUTJ14odUIzqHsGSXNcEc8QyYQdeLMG4pakJZYO8qJn0cTh67rY8oZgWidfOkC
iJmqGw5kODYpiXd0uymC2t7ajxbc43Z3AJNJxrCwPF03H8Nbp4M7BF7rTsRcsLakFp6YYo1d+ECt
THh+aV/yJr2Gbfq9ZhWjLU/8rXt4SwJ8tIQ5KDMNkhm80DZFpmwzgbJ2ns9Jzbj+cSX1Q7ekHTm0
EfpyeCrGab+nok8JghUvGcc5y8WTlLayJ403P6XUs6HNydJqXJJ9y8EF+ebKWEG2OccLsG078tQF
gJFS22zzVfd16Wmgjl2/9+Loi3mjJOMhgg/Rc4397Wr7V2+BSspGpaeyUSbxxukRDdCX66Y/U9Cm
H3ZGECzz03FvglQm3tWDenVV6yaytMN9bv0AmviyotV5DrbpasltXaZvhccX3FAt7yxLOcdeBkcR
9G/SCsaj0u2j1XLumDMUToH5YZO/3DefTuit+yhGTJU5HdQHH1Xfz3wrXahgx3Oxm9bqk6N9eZM2
bf5Q/KiW7sMPO2eXyUicYkIw3U0qTWcjB3d8Ez0XF+HUWcTvjGX5bpfutyl63hwMiKHAGWLz59xN
Xs8ov4k4ToQB4+XorZ8aYhp+VpOhD37jlXinK4khbCvrhRnEMfXLU78OS1K5/VWCRR0H2zy3MOJ1
DSpsKqoPqRj8delZ1z1zvmg/9p11J2+0K9OjyAeJWch+gwr4Zsz9SLzxsma09sOUXgYCkWeY4ku9
pj8nq3bPBNj8U1VE+6ldCaxH1vdcxJ8lTw3w0fWl1dABTd+5pzgdV2isbVjl4MUZ3ZXog3OL1rS7
DmlfHinrGIFOP0kt/5zsyEqiHCDOarzLpOCoVRUMqKgCAmMOxgW62U1HKrjpDDPR/Aez9Oi0bqkm
gIyDvTIciearbO6tPLQTJjQmKYbiw8Be8CQYaBvM6bHMOCtV2+mqqZ/tGWjXls3RiehL5Jb7VdTo
hbrsJolx8trSVvTKq5K0jpcUtb60VQ72zzRLNCVzqN7rk2YhDNPO4SmTnrUbI/ep5Bv0hij44Y2K
7vfkRTs1dh3iiYWulwcduIwlN+fIgahzPQZtXEIdLMfB7Z58oxniC9HSFx70rhxQHHBcUznChGAx
EQxV+Dma8KVdonzfNO1Nc3aO9Tv1Gn+XfiEglHO5YMty5jo+rsNIF0M/pOQ1L0NnfnQKmKlqurc8
4EGilj8VCPOllrzvebfROSBHXxjGW3KuyAPnl6nwP0UV/hblXadtdT9k46/MFrRQea5UYf6wdmOa
xLCru750/mS0qK585ox0DZ+HO6UPTlPeWeN8cVI0g7knsDm06tvioGVNjKT3llVldFF5WUQzvK/u
ADjHMlf3Ojs5zgnO42GIJvlSGOcttfOVQPdWuDjVcJ7BxaBAPXNq6/Ax8Htq3Hy5L13yWNEGswN+
plH26rgxcjSUDXPev0Og1zueZTQK1Xu4oV9r6n/NYXizyE06rf/Y6BARmPojQpOSPFn2U5aLJMc5
x7ip/eWbOMSOxMh9nmOoklV0e1v3z1jTkgAbA/xesWV+f0dTw23JjHyHrSIDMhw9qNUSBw+XavXs
+7RIQA5P2iketh/GidITcxNsWPa7ZghEsvlDqmg5MwkaniQhYQCyiMP3BmWGtNKPM9FXufTZLeQN
eRoD3mO2+1LQzbuNbYpkJx/fRtc2VzwW55go4qle8upsp9FlmwiYfjqmM8zpqXRlvM8jniw9rbyj
nqpPM1fBC1HfYpNp+L41H3sj/RdPQLkXpnTueZK8lFHGA1kw6kWycvGVFRwptj/G2p6OclW8F8Tw
mnvg11NvSiSAHQ48pHw3J/7bsT99j43MoN7I9bUIvIkMwOQeJD/Nbtznq6TC4CBCkwAtRQReSZw8
FEyqDLzk3lXOX6eYm7cl/R51MJ7aTtP+mACRqFC1tWY4a/zpuuLwsFTQ7j1J9s0y42VWxEdfqXjF
K6/ri6MLLjXfLPTPK0Y5/vo6ea71EQbBoaDH+ul5TbSXZUy6MpjkmY8sxe0YyH1IrZeXKUcpnwAj
Hp/eNNDkFqaOuP3Z9mu0s82HQib2UKyKDB9/WhpnX/G00gVLhz+lX8ZngmuShHGa/XSb/p9q0Oqp
rshk40cEbHRo4cn1cxjhmlemnn7flqTk0EBGGdmUQDkPTWcb8DGvvoktb2TZdLGqbjy3Kb2hJRc3
exIRdV9HRtAeftuYXzjhTdGlJjmUGHd+ESa8751uAQuX5EumCAUAU63UAqqCJ+QDxMDIqylET8QM
oJhobaaBQ/jBfVmnkbHmNKM5dH51kXMsgAJ2g52FtFKITBUcwc+DRSrJ1HN88NJ6g1YYN07OnwX+
JOnLbILZjj5dj6cTSO5EPc+MG2sbh7zayu4bVX76qQ+hTZDMcQEAchs43LMo6v71j2Dx5iPMv7tL
5ylIZjt40pXdnVRFyH7wj964dPeB+empcTmEGbOJojjHdvdWL2T9m0BFNz/AAOJX60kv4tPm4HCs
UqSI62q9yk1+Ij0fDneJTxZytH5iSrCMdBUXEWTXLKMbJ/hzOlnxmit5F8w2ZVJUku2kaTw8+Hb6
ZsiHPi+dfBvb4Npp6w/An3MJrbusrdfbvAZ/rJrXTmZ1RGA0wWRayStPeXAM3Wnw9eWvFWPyZBhK
TbcWdD5nGV+zNfwkiNUe+3mFzpvlh+mLx4YjQGJTY5rNezr5DZ4rjBfcPH27RmhcZr7CCT+PVXWn
fkihcCSs+7xJEtL4qZP0xUQx8Z53+ps30RzrR5Cr0V5/Tmn+/S8/RTdDn0Qbz7ZSKnRyjA+1Nnc9
rXYmTfGQ6HH2k6Gpm6Q2g5W4Xv9QArnuF5VqBDdIWAdrnW4VyZmTZTv9JZ+49bOwdW9+1t+qorU+
bZMPp5Ag5VG7rryoHNeNhhGHYKEZOJUc2LxgUrcS/PnQrzJIBkfLQ9PStuaA2T9Moj9lPI0DvtIp
IBw02DGzXKRDB83JRKqZUmoRKB+z7sHX+mOM3SeHe5JQQv4EX1YeZ0ipyt666O7CAVbJB+btr0x0
uyTMvkR286Kw3EGEH7QXf4il+EPcjOQcCY51Cd+nUvWX4c/QD7ywrcW+8BrkFgbvAit4suIuP9MX
vnEmxq5QZVTmQ9juIIQgcIIDoD9jPZ6brQ5Ok7vzU6fA4KP+VHzxzpRT8elX1xvDR0q8InCm27RY
gB9Ol8Q13Gy1uE9BRD87BhzU/jAlXiScF/K6s92NnK9hnMgd+v76oOz801dqK9kQsQ7deVa4Y5qp
vvOG8K/riI5xF5WHP1TDTgp/OXg9uKleL0aj8LVybT9UzH4RE9n1sStITwco9IRfZTcf3joRCvVY
C/2guriH+GRS4zU1cX54Oq+lYiiKHr9dO/1sThhsjlpH7YvglRUM+VNl5hed4w+beGfnMrz2YWDf
dxkOzabZuy7IC2I0OCPxGemajsgAicMBzztrUN2ViwFQuCmZWaPkDVvrfmU01lll8dCXeEuLPIzP
AhXPGloBeNBe8SA9Yyf9J8s54Xk5Zxs5gHsNHFWjtixOavH4hHp5nkJKSQpoeY6QXCAqfawGw+uh
Au/LxX06phBQDpCZA/folN9+ar0KeuM0CrnnUB1Y3Kqjvisu9pjbYIA4hQpIjiuRxAeJHuGxUf7Z
XisGrECN+0no7C2vSQc2AyoKJ+8I3mYyOJlUOc+6F2dSd6CAZJmGufeeSzfQF78hIkxXnNK/nl67
QhOjMmS0kLUM8/QUIQu58GExiG9GoshqBefbflPHmR6P64Te1RVTkuu+eRjbERemYz10CBkyMTPd
0M107MGREMnETxW5zn1aVtGhB7sMZRzf8Fnt7bHl1moI7o1edfIy+T4Vpnn69z9S7131QIY9oQfG
/cCuXkQYxL218xw9AtPzAnFqfay1OHWxDaLoevkl1cM/c+W9xl4IaRj74ymNhucSvmNnDxVq3ci8
MsemnbQcHB+weIiLe8oX9xBZwKsuN7/fIHFculE+mk7dLeV0t8YMfjXZ+nV0fgazuvfzyk7iQDN3
JygqqoK5PPVOd6Mh4uzKHuTdCveDXcstCg1phFm2Gp6UDL67KYcnGYmzgI/u8YJTDrpP0zqQDs7s
57G9lT0eCfwGfysC0EQykNNhoyWpzzFxBn21TLNPRwh30vB76VHEpFsl8TtMC6Sv3OHg9Wd/Qaa8
jDVnS4VRdYE/4cC6HjPh2cdoRCiTFXxCzYx5yhLuieG+SrKgD3cN+cCVPiEyPfrIqK9uRbeNrIif
U0UXYOU6xH6scDN5LXMyXJnx1MOj6era1BxfvZ6c3ZguP3ua80neSLVDE8QPvnzxK9Bj81gfwgEN
1mLEzsKksC+a6ctaKBOmdkat1Lw6BfEE08IkhkOFh3d0BeN66BpL+D7OnkO9mN/0+bnxqE16mVfH
2JHPvh7+eMLfeqreoTAtoMBCwIjSVzq9vkljnzHWOQgx5+FQDAnJjPbsSk5uoYUQtgBYrFwGkYC6
f9v+N7ArJqQAgqppI7C5sJx31crhi57HU52VVxqc9jHFE8rDOVOA0sM8doebMIiV8ZGDpQUHM3Eb
e1w8UtjWkSiX2bnC/i0nfHA1hFbupc/E1+hy2UXJxA38pZ8eYzeFtmcQTZyjeCLSd++XSBv6efFP
ThnuR7wdgd+475GJv6NYf8HGWMHP0iVZSAP512wEsQbMCkm+8DRE9lI2moRla5iabx+ybCB4xp5g
b6+nHx0NOKU679pDX9FQjaJ7IjTn3gwkQ3s6km1ILp8YhQSP46xQl/1Zue1lHiFFCRHHuyAgcLLJ
V1277Li4nBvMILWDaDnEAItwoOjjxt0HJA9HbxjuoiCgpp+sq+neljxvruHKB00ffj9EZp8F445v
0nqOVEoaj/hIgEJ3Y/fK06jVSa3edJe7JJBLOJJ+GC5loU3S1fDgjEgScl7zio5Lle8YGkdojM2W
U8ynxtytPnGwTSJXZMWPCZ+TDju949x5jYNI34L+pIz5mmdX43Ja7nU3cnasmuXsegLLgvdrC/nU
uc8DLKuemWNSR0VEzwoXrWI94zao+Xl7RF4cSrJXIhGF1X/lhqdCXJrHMENUAwiNxxu7gFesiPX4
ItcAtg40wqvytyrEa2lX4cNQj3VCIYkA+a5r1SGPR4iYvD3JMfjoGyIq3khJ6Q7pqa7v3GNRdPYx
oNOL26e6nyt5mFPEy+BGnzUxikuA16NuXAa9Y34LpoVgMQ8dwoyhql/Ql3nXca1+eEFU/+ga82BJ
O8mU/0cM00NZtk9IpK4W9r4xj49F1lDCejgzq/W+zxfrvmv/OspfTpGfE7BaS8QbQc3xJzRECjj/
u73DASrHE7Z2PEEc4mykqnLmtDGCOrqIiixAw0c1jyOJyXT6M4nmRM6Wp0AcH2MOP7zRvYIXon6a
V7DT0GU2XFnzsPXr9rHh2upK2kOVKbe2axacgoFJgK7Dhu9KdbSTEGczpL11gojLxI2hoofWdf8U
hBkTK51HWjGAMX7Qn/tx7QixbsniIBBJ2DCmbiKIfFK2cmeHOG5wv+Lennd+DBXrpk2Q0Oo96nTC
mu4hyOQIKCM6A3VBFLbld3Nb49LS3YpzFnwPq/mlRHzeI5OiIdh8FXMxHHnRfcRdZ3F4kTgmcyLG
mqTcLmv909AL3mvYf3nlfRHuTOVMFmd9aIboTEa+vbMLPlYrn4DE1jKJeTNJ78Nmfk0rgFxO2Xrf
MlhPVlEVJ659mk0Zr4aoZPKkiUmKlQNqs6nnRUnmz4MnHuimh+Th0MQtL2G4HKYtsZeNxfOykvxn
wMejESb7YHvdOaQdQB6amAbXchKHWt832fjR+v2VIpKvr6sTZrciWYjLWuGaVDOeN98PaJFAoCLx
KXmcT49LLx8ge/IEuu8nof1vd4zfpWSOE8zlQYQcDpwYgCdrcC34+gPfxzuqOiy9tX+aiYmOHM1a
pT6WikHiAsOe9CvTmsy80kI6B1N4EQw52OzgyaQhdlXVmwMiJ3zhd2/V5Fu70v0b5WJkr0A+nyrf
fiq3w0U3TvPRtd/F2ixXY62HeIusllzUPuikyjkmE2BJaHBa18ySv8SGD2EtI6XYOAcqHmpMT09H
FS7iPkrwVvLOA6EtSMh43cPaqM+1F8tlsklmrP58blv7Z1q4/d3Ev3BCvoaFM3efkiwbHPWE4CTf
FTNOC88pv6A1270IXWKatIgXh80N4XJ1y/mylnELA42pEkc+VHGBmaEbrF9LYCc5/yP0FkR02Mah
pvxxLqnL+yoMThA3X0E465vxMBJ57kQ/JJsoL/I3Qpb5gRCrK4pv2Yv40Wu9M54HSniTPViVZtzS
YY1oKu8sQrZylDwVPRrhjQUBaVvjcYrMY6aYi6TpJG/Rgv6hQLObuDMfdEHfDo6v2vNOpT/Efct4
KwTZgq4aIue6YGW8Kfo8vF5qmrGHvC/ftVkf+jUPtuTsp4VP/zFsIUW1z3gxK0sSPFZ9oGVN5WM7
B/T1r+XSP5fSWZMi7J6JID4Xmlrfsa19XK6vjpFiV1Qt8wkdfKXkmC36IvwQHRsAAGtcPnSELPN3
G4RPJCC4F1vDB8XJfs44gCBZUqcqjg7UIsVprsCh7WGF2HMPacxxw3SBuqxkzSaEx/jTrWRm/obC
Ay04YbZ9HIfToQia4eBFjbguVBdlxg2TKzPvpXS/nGF4m9kOQSG04W4sFOG/C64rIiUTp9d1Kd0z
g4Wn3GqSKms525WGJnBWz/tx0s4Zmu6iVXFDDctShJpAV5ahahru+oZErhvSjpvdQ4Hs5iRlfxOE
LPY2HulKqvCcFvULDa0qXA++Xe+bCjiosxyza9PyFpLtEaOfb9aHp3hu3+KKIIWVuoYdBgsJruhI
9jqnwD43ZnlmlIc/IZp+6I5BnCre/Cj4shGf7wIjRortkkYo0GFfs6ljddEn9vdpA6kzuGDWlgXZ
oCd0jNbYPnMdfxVR9j1ND3HH36DMEQB2BOa6IWVZBge6XTt0t36Agl+cujst0ka27cu/YS2bnQJq
IDbIFxt1z8S/7Eg9OZOGNGvnD3s1/V5qH6CJsJO5lw08vIrndz34BOTRZU01H36Yy7+d47zWFkh2
Te+lWoLPYeGBRjJoc603JwhDbA41NQMsn4XWvXyvV51f2tjGeyS7S7Vmm0+2EUfE+1da83RKeLeD
dxEPzUrSOBlWKYL27iU06B7RU4XHqGTnjbAe489jRSYvqdMJUWbB5DSsuO85USGfikfW9ozje9RM
/9glPxAa6hBW3fyS1vLS0IBKlnhKP1CI0boRlGRW9Mx2meLB2N41MAxbOSsSl5OiOko3iIn7tJ8/
1gzVttKCWdpi3u1udslfI0k1OfaOfjj60nrTo+45IvgaBXAoL3HWPyujWGEgfg/bW/tfNMn/p6uY
kP7z3//bn26Cqlie/8mKrv3faSkB/vN/p6v+B1lG+V/xqu0/+DdeJcL/EIETQnFsdaIfBPzKvwGr
+D9YhBXbMYkTIPUYVup/AVZQVDbPcD92nUCEIgqhsv4nYBWwSWtjklyILDZs2e7/C2Dlur7zf5BO
jmszAxSu6yBiZjOF+1/xIBL1OFo4VicpEdydbbfNsWdOhsUN/17amJsx5SHyPxxjJypdlku2bC8P
c0s1cdAgwPRSY/oJBz/gxkUzxQzLbXLv5JEZccmMXSMmXqhNts0XYkt6kz1zV//iZeljZgfPamLe
2fnOO078VxtUX+UOHaE8sA+zYjXV3E7HjMj2NBcFqcyCKHDzw6wLgK9Dx6dCRbdk8+80YoWRM/PO
MLr6FW0ikJEzU3Lb6LanpiGoyhwHkW2M7AaJFM9cCkBTvTEsA9fEou9000fdUIxKzSHQEWpfBpm6
bOs3PN67AfG/KA7oUKbIl9C4Un5CpMQ4KBA2AmC0ocrPxgZ1j+NrLmgmyuxtPPQiKp5nbyMcHnNs
nMc+DgI2AOXbAPaQh2q4H3v0BPZyT7D3wfjNe9NyAhFZ9SmQK+IH+PQCTtiWRq4akBGvWJKyqwUq
NMFIqKD1kfj2i8FlsA9Zq3KqsCQ1WE8E9t99JOc7vw/JmnGq2it7wsRKFwzArWOlDy4p3HO4VGbm
UAEt7l3bBuOe1vgdJCzTG0XEtGZyC1fSngtQrTIOaZv3tZ3oaM7uVJOevAWTgu2WBBY396eOlh/a
ZrsPXuW7IrdIHKi/bb0gk1DWt7sSExQGv91YQbZKWOZd4HbOXVjAHbWKV9GatX+Kgj7mUoFPsDth
7zPISlgqhQEHaxCYwLgeXHMdNv+11s56iQv7zaUrvWd4PtGaEWcx0pqPN/4sUguoRpAxfBhHWNQo
PktONdLvOFZZ+ugtJXnY/NIpUJxIjzRYSkSKALV6FzAmfBB5+WrS+LlR4XOYY46HKKiCiL+PrvR5
wlLleMyJQ/JmVkCPbgkJiWXhj8hpySCt6bVz3ew8kpTZhRbFj61i0vM1aycaAOfOjVDGBNU/7DpY
LgIBFwfCwjsggGDqVhBC3yRNqmq9o8XfHkpf+xxq5JMNG3UEzaZFT7nN2z7+1dToP/WkxFsMKZ2H
4wIeVYhDfOetHDTjaGRvmmuGvTEyP6bCqy/LCEgcZsw8YuVeh8Jh8uzQimOQ5CGgcFb2iWFgYuD9
My+sMWEmsMctbz0DLzBmC9YaDqzqjtw4SduTKNOAf/uhJIUV6ezY2Jtmgm6bFS3iwOxr3g8+i4YG
Q6ZnI6JQU3DnjK8LjMHkqB/TFEUn3t578rHjnrnsH8chvbYE+uwGJYYR+m9lg1xIEL63Ahqc3Uw1
Nqczp6RaspCpWA+dTTt6JJl/i/Eh7CwHmbONtoEsYr8f542/rlxzHIhjRA1H2LR/NqvMP5CSvZV8
ffugKSoS8MWPQFJQ03cABFgBvgaSRnxXDxlVuMmYdfdY7E9WZCgi24jtGdo9VSuS+rJCOtDxGAQv
cfZLSCpiwFSwGzCuHFr4STwMv/O4qQ8U5n9rlLZ0L/MQ+Uox81VYzt6Nr8BL48FJ081aJ695RM/e
aPtxkcOzHiI3sXOWEVVhej+UH9LtT5Usy0vv5H8Jvt30wPq+lQ4xTU+GSL6mLZeVr2xtYErFo4G4
uwviGAUPoqGLOal5H211cBtXBVqh8h2CIuWtwG0URRyPlqr8nZaqvjpL4lCoTDS/HwqH0q1MLRq6
y5G/JCTCKB5JfcUYjPbGGuE5JBP9WOn+xGvho66ICWkGXik7/LCKmt9TGsUJR7GQmEL2MeTrVTCz
T0Y7fzbTv/wJGeugCNxy6K3K/tbaTsCMirbqJIvjqNth3w0cXnOwdUrxybmaVN5AXsiD8ZCOIgkk
0pdP/jA3p7CNJP0Dl3mSyq+bIfocosrkCcQgIQQZGr3wQ3ShdWJuxB4cuMskQMa4+ljGyRRKkZ5r
Ot/8irhvAPX3Ua2LezLqMhgibKukthlanmTkXiPL8052OkZJsW1F8OvxvQg+fMhUryaO7NpDy2Gh
YhNgrCjxsrthUZyVSm/TZzLzd/3nTg/fNuo5lJWId6ravtMeGEETC4wx1lfns3IiA/8cS3z5vY8a
3cde38bTU4m0iisL8Z/rXx27Q2ImF4AsXpuOj3AdLmng5J5a60MWpv7LrO6iqpyuqly4XB2ChH5o
DkqVrK8j/ZzEreIHcLhqoN9ILzLuG1yXwb4Fxkv35kiXWKhfbmYWuM0wu8QjWFvnNo/cDhGjE7wh
HgKVyRI/84p9NS4rGrOx/1HI9SCGSu9jsnZJtsyEwcNTNWRqz04wzhErb25/ax5p/VkU3rCvNKFr
tyDFbBMfg9ZCMlbmzYWORL7nwUEpolgWyAy5nWwWe/2cJ1ZI1uw866z41DDbGKcIM8BEjm1aIY4U
DUhs1m+2kO2xaDdwrCie865FrmNpCm1Bly1lIkXvZb8WPZgTWV0ZHQoMHj9I4MaWWQ9elz1lQ6nI
7O5FM715NBWObl5xYsu/XB9vbzq0KK0zutu5HpqjxyxmwUR5XTz/DqT+jSqrsnAvAt6QMUFfRh3R
2wKdC/NT2/Z/u35tdlE6/Q43rqmN7gwtiLPxrDMzzYssYA5cdUC9/lvnzt3YWt0TsqY71YmPBcLi
4GuGum0VXXqtwkO1NRG7Fp5ZcSpW4tYWPANmck7SJx7JeoWebhd2W9iHLtEOM6rFPBqH0FWjBDms
cl/xHNwvXZ2dFTtv9Bw8AVhAl6GC2rn4xIacjCXfhHM0sPSkUffSCFoG2abCmpziYrEvjpcSweAs
KNk2FL3bH0ThafoyljrHQbPuKmKua2Hf+Wwe2EMTvstUTLRw65Ru7PKTGobUVIYqDbf1x0oNhKN6
c8625dkS/ODFSLNvar8drV+ybGaHpbu82eNIM9dmCU2ln4pSIfVwDF+OPX+uM44zlDG0F4de3S/z
QhSzyfyDJ3IgFi6wxVHrlYGPdZh9UvBuyX05e5N91xj2ZLmiye5bB3yxpgGAzycZZN4fGdrN1Bs1
jDHsbGJZnmafQ/GQ0cg6e9uuURJXAeE2miOBZ90P+EESMMiEQY2f5L3gEZK57P1Iq8SbmFd4bfau
QAuV/W7TZria8BLjVz6Wc20BN4wkeOiHGkHM0YiKbTmBfxUjdpSl61+7kQq+p5tKHWnhsY0ZtE08
g/e1PoE32ie4pHdMXX8tk90Rw9BHRK8nbeLmkiOo2fUrFEFpcQQegoiFcl7P7EmNj5bdnFifd2xO
KV/OI1ahx4zdfIkZmuo0IrQe68s4yX+yHllIh9swsCG4yuB3o+z0HI7pi5Pj9IgXMp12cF5sGryl
9D9sC5UgC3yffOF4UDpQYXitKDYQUqb1GXviR9embFnYtlLY0utgcfQpzswxjKE7vJXEaKOqe5q4
ZDfp0K48at1xYLIo2O1SGZjZKWaNQNo05hx5xXK0mY3ycocYCW/5zJMDXof+bDY6VyZJJ4Z36B+g
jIXd7iuP2VtVIrJyiKzs5ti1OMZsneBQ/qmw6QDlrPNjy1GhCOjpsuiXYWE2nBlI9KfNvmPTnhtx
kcCKY6Xygu7qzX4JNnyd5JxdZvZKWg4MnMSHTi6ADy036FopkMH7opIxYv7Z2bDjUXsEidTsHpHf
pQ/sUihTXcKojQ+ecb59DJC7UIOXK4lSN+PRV01g8gTwpxpSiHwyQ6fKaw84Yz5tTcwSR24STt2j
NeasraWNl7VjhF0LX1GB8kxtn0KcF1dRpOGN0MUpa9vjPLh/lOW/Ng4ra9OGnze04g+vVF8VFphk
Fmd3MPPZbdLvrc6Wg/rGTc0aGY+JBGZHsgbA8hBs58lN4Ys9pz2SsX5eVZ+enZkhlcV6qtyL3vHn
kFZLg2u4AHcMSN543r0sxYwszQOQXQBOKgt7i/qF95R1YFx0DHdPbu8+hM2NLhIzluau7nR1Nrm6
4+PsblHL1gLp8Cm53m+LEzLOhugSlqw7Gmfv0WmyZzekniWLSltu/h3F6zfOd9hdw7Io2ZE/KBjp
Th0VOJ67maMWkyeXerCweWcZDGhYGnyKQmyjbr7+qrV1Fls7dZnEdWJWVs3lgC0canHb3DDI9M1i
rH+gq4lm615XU7lvJa5dFbqHWIsYqd/wPFL67DPVP+bAYefZyc8o23kFS6ZmNgBcwE/DQqK9LviW
89D/h7Ua/LkNu3N8MYdHB1ZlH88rpseeJHqz5OqCRZ69K739PIl4vvkcazN6nccWwWfatMApWfmX
fAF7V2aWX5gQv4xYrE/GVo/sTOVRKj1eRRX/Nw2Mnakf0mUTBNsP76rNj09L9rEmD5zSw2bKl44J
YrAuRwubI1FaVp/ys0IrWmUbzu5HeHfnt/RfGACkV9IGtBhJ+0D7bMsZSnZ53GTg456YzN8ll90p
0M6DUH51a3rWuepMP41U+I9gPSKDVBOsAZy5oA5IBxmSuv/J3pktR45cW/ZX+gMEGeCAY3hlABGI
iWSQTA75AuOQxDzP+Pq7UKVryqKyK6313CYrM6lKlRFAAO7Hz9l77em9t+xrxdBu2waBy/WCkuqg
K1i8s7AE02XFrKDBeKcr6je7K9/1JoZSWrOm9CxnweAr6hJ7jWzum4yXx87t99Jici+zb8rSsd60
JNLEvA81WYZXMkLwQ0uXSDtSVTFaMd2zEZCOCcFqykIYaamsep9gh8PrVeGYoZOAKKPKTwyNkZaa
bxvMqAyMCOOxYIdKlBLaKmxAonDQ19BUQUAt3lp6yCLcLQtkbM7sREsYnF3xRRwmUVSH0ChQDPXE
OmkW7OVGx/9D3XZvBk63Ae5Lw0BXPPqTL5puEokGEMBL4gdlNHQ/7PR7UYIb13Iw7YS2eXSiDy2r
hI8e9BCpFayx6WRNuXIdnhMLwXdZDIWnVs4pniLgCQ0sflz7ASBExeguQH60czczdkCTegUenJSy
1WASo30A2wXRUNZ79QODHSEDyRHwOZNQW/HNCIeBjtXdMyRjLXTpGMZiQqJoQ62LNTW8nTI/opxJ
N3FabaKxOqtVc9Q78yYpae8yJH5KZ2J7EkuDQUZ3d0v6LdIMxpPeOEVeQcW1ZYRIUayfGOyeCKJ5
dGYqKbJ+d0BNVm8xFP4ucU6cRfYtv8DWVELf5i/yZxnOLFbNUWIGF7FabU0o+0oWHnoEDFEN6EA2
uAMW9rsrwQlvwPACti5ws1ohyHJsnheEjrSL4wTY7yZTw2A/2VugHL7iBGfm/J+kJ50NlTjtAT0+
qrsO9H5+nc3DGSbSHgnhdc5AarX0ooHsKs5SSfAcxvzEcRAwGx3nvQ6Ae5/MyjEzndc+689LOxPx
APyrz/jKKJ0i2p20spsn4CUBnGNTsX+kJcPYOKw8vG+0NQBzDIB5dxkzVoR3tP+kMxxbDdJlUiYH
W8MsaBUM7utW+Bzvv/XLNedFv7VzhbQNrMTqYF3MGH01yxVqCXIllqa+GSmAMQdSCVvaJDwZTm4T
Kc22Rg1AW41LC9jMlQjgoiy0u85m0OxkBYYvMblRjFI8TbX74pLoPE6llXxHq7ONFPVSFrb0HQPg
fhHYL0NYoGhkjwtIwPY4JLYuEMzN0jTZcUQgE+COXXkdr1LuR73/bvcRw8X+m8kxhEotPiSlRnZQ
7sYLHXpwBW7f8saObPEpJpmNppecDvWPnIMUZxMUzM/0i+KrRp09NZkOfL1touIdZI7MqXh6s+fR
YfcwgX/hOol4ljhoISKG6FYMrLxk/OIIsc6KIscrQ6Y3PK8OBgXcUYh2I6UXu1ZJnpEqfBJRwTBQ
yT7yIH7qyVk4SFtCILMOCu23KdGekbNSRC4BUnEFoM3kOIE7VTZ6JidA8IsiNM/giubx0a666Soc
6ushwhFVG8W4tc022uVpY2Fnz5FHh4R7p+mdFaIE65bwoKf0C52qGm6ImdwsU7ENFej0GgZ4F+oL
znymqFanGXe9Fd4UNie5avUJDWT1bpJIha5jB9TjhjusHMDKVl+TCZU8jwyNiQDVwCrFFg+WgmYG
Jx/HYiPbRF1BvWWLY8d4ZqPMtglbM4JxEB/l4FwyRr8Hwxnf01uRFcWzTlFlRkQHY/eoGjUA6pjf
953DgDZP9/0cPBojKwPO271SpPMmtJcW+EBN5wJqqlesrKaqfQq15GJCb3VH2y63TOb3IyEm60aX
HweUxnT5SnatrDgE0vkO+Gkrl/5drdtHMQTBQdkUPb29WltfTzP6sKziHvH9GxHh8DTgdoJ7OfTR
Y22eVD1Qd3OtoO8B7IbiTp5V53OCeOaFioAkOdMfU0Ye+drwwo5nzx5x/wwYGCfFM3ioThatViVh
mbMsxNk2NCa6KsXiAwrZBMqIcKvZ8xZj9FTsF75Os+PHdxGu7sqAQl0PHc8yCNVKzQ8cVEoEjUMl
LwcvCk7KYlVXW+N4BGfYI9qyTxh2EJLUPM1pWb0vJQtSjOQFSRsbpzZ/pECQNk6t32khrCGj6j/r
nGpyFEBtYgthQjHjaVjqnTaoyHYWgAmhzUC1Tgqmm8pDtOhnpnhHwu41SjznA5i2N6Be3YFxpFQM
JhSQq54uUsdL1jTiwFsOQak0nm3aC9cQsU9dzKSejk7vwchKNVqDrQTsmve125LLxn0GoJqOLxOY
JxyIivKIBNhRxnHXJkrht2ScLfHtoJCOJgkFToKEPGbaqBnKLJ0vQQ/8OezRbln2m1XPL+GUcDRI
g2+p+Th02BZjNQYmJ2NAXvGl7XVcjoLIa8cpzoUCkId2LnYqVmOKPN7WUbw1JGhFOt2VjlkBSvW1
c+KiDPqW9GVwJcbUAF730keCCbfAK41Ex4fWhdR0IEhDy7VL1akfkERRcgj4lUV8Wya7TllO86De
RU2wnYLyqTVkxow4ha9khrhUND8sm3CPc5WQiJHNYZUb5g0Tn64YjwZ348Egv5C5cKbz6xzoMT9k
fEvoa9a2TWpc31H7PZ8k5wdYR7AxONkwpB/BFh3nMTiwnbIyrPC+NI7Tbaq56tw8DcR0HxqH8lYT
8QXD4UWmKSLn9feVwmHxm65pUCzAUBEACBMVThydU125E3nOVsFyspE0jyYyZRDyX+z7qQQ7THft
1QZ4PmozVML5mLPoSFKAiSnHkgaPx3HuR8ikNWrTTBv9SnD6pxJdU3BSWjdlKm1EOzWoYjd2wh/r
+rPUn1mpec0I8MTROZDSd9lLrTkK9ixNd27KVLyZyvIwqlhhB63bTvwlWxl6BKWIq+F6LFke0nyn
zEN53xXtfDUk4eCG4XUW+WOW03kJaXio+WdmYxSln3CKOyionDQzQDZc6tj5dpWrN9ZivwQDSopw
xOyetmTcJOwfgm7KPTG87kJnbafPZBRz5xV0+Yg0U6JDnRuMRKMbAfjaGiWz1L6kPxVS3NQ0fq8g
UNIZOLaNjRafWn1KFjwO+nybMP4jSK7ep2r+bQlU684ujLtGhmhPRXdb0yQnlwDvFvJoJI7Wcu2A
e6Cxbr0IbEskqWq7RkbnAiwJsjEGIkMLzqXzzFruWFhCMhxK/ZhDIZLq/NBYg/4USBoh5tAHLjlo
m7ZXiQaN7oMam4/TyBurCj2QBga+0P52ansTKhPz9hbUd5A7yS58oeMfXbVlQA+RWUOfTm+RUX+W
4MoRmEx+HoxP0GNcu9J/2MWAg6rg+9fkGy59dB1ChyeXOtkza9KAPXUvVludU8wOXhZO3xc7OC0W
vlcShG9Ekvv0NDQ6nkztGjRU9Ndm347I8O3K6aZtadTkctxVIJy8PJFIlOv0YSqc6LaaWGImdnSf
praqAgAyaOje1Wi8+6R0pSpWAtox5NDGANZ0vJ5oPLeNGulFBPEyGzVsGuBZFmLvcgyPcE2NrX4d
r+r+qEqCO5tvRqa8zqvwqM9/KIG1V2bdz/ARS0YcO1XF7ZLr1FRV9kxuUF2HKCAs6S42Dpec9EOC
q8v7gWnX2z15bXgBU2q5EoF9QQxqV4Derap4rY0Mwm5tolUQflyNbG8um9HtkMQZ9wweBeJxi3QE
GfX5BUUNHK6Jfzdk8KtD2N9IOzpbs3mX9UrjlV3Ixt1VutfXYOPSjr6kpnxC2n0FESR8E5AvQd0O
7bu0Phn5MHCkMjBBdhCNYX/42KX0TR0NC/w38Y4dZSBucxbQKJHRq9bU3miqxXgvJmoo12zP0Xoq
thZOGS1kwhsq2NyrKQt1mcmEdhmxmugyfXWo37W82eH8wo1IU74f4tcBgxQ9GGw8ROQ+CVrrCIWA
U9rgQVhXrCsRqu9zae2qRENE2ACNptw+1RKBmkqezFYm5RkmWLw3Yt3vJK6NxuFK2KsUV4GYyIPH
GpiSbo1vxofh4va9ta3rIL4ObHsf28GDJkn5hRgJKJIWsEhumJ/BMwzzu06q1zka2VMzjQfWfNLI
B4gVtGtfC3OURBUU59KIMJXpXL3WJIySw+e6MyjuA4xujrI3ZHidk/G1lUp74ngZ7+OQFkivypdR
4wluevyX5CNf1Wn2yrtjuaJnSxkxp6Mv+DDKWvCsFjdY17qS5z8WojkU/cIbbp6cqB2QQiOys76H
Y06XSmdEEMTJexGT0omamIVpDOkWaPE9Oo0WV0jEY9YjkUZ3wc4DoUJmxr6Qq/HNgWmc3TGueHI6
9KrRRMvNQj3EEI22d40n7SpSBIedgmZtlJf5JmCatEqiNJqMtNiBiRBPHNvqlkUf14t+EnhEL3kU
/XAuMBuccHgoYs4XxCSThZMP5C3H90oM7XdpTWc3yYsioZdJnlFyKvA5ipmNa1CfBpuooXaiGRoy
PTCi2OH0UCIW61rzQhmijYW2tSUc2ggRNod3BFqrNzwvsPA64plZouPhcjnpWXwHraT3+l6lvbTq
iwu8U7QY59OghxmHVgjiahTot45T+/akvDQA4zme1CSwFepq0IsuKh1sGFwUeyk005Vky9k2+ozH
5XsXoCQZbf07ctP+ZFoKxV1YvA79Ir1lapgaLSgl6Ii0yN4jd+L2hkv9vjh27GcObh0Fki0TSpxD
lf7s8GRg8H2MGg6isTPWblxZECtihJk2KYcGnO7U6slxMjkdKESe5AV08yTC9lnuyWd64BhzMO2b
Ngaz2BFu50YzhHGl/ihUSrEEDT3yQ6BW5bBqaiPgjuRUgt9XajY6UJKCvQselmfFdAZURtNQl6Oj
TRXjkFbnEVE3bwIiejkWTVRd88r36EiS4uBp1SYJLC9pasENqnWY0Wl13wQEa6N1DDZq71zht5ek
jkvcAm0QbCIxP+goeLFDfeQZVn2nfG/C/qGIqGSpdErklFQnRqFi1nLU+9akym4HxRuw4rBgIFrG
MI5QPKefp0qZH2yzbNxqYgaedco3zL865iXsFHNmMoOPSg99yqrB1oPuo8XhPfZDSX+Ewqqqp9hL
oXK4NUFRQPxU+kZ2Q6xjku2hP5s7MTFVlxi2SJnDjaciKYnv57pfdmbS7jgMCp+tUA6Ezjcm1DEj
PM7y0iOM9psmZcsp1sgzPAgbCrllt2BCvBIO2W9wWpat5rQHQsG03aQpLf35yidlAHcnADSTEA4k
zUBR2j5svEgyEp8L5ZCqJKmWWCLo/KzKCIPOY5RwuCZ+/p2cTelGBEHSG0JQRGAp/WRjCy6GPwbK
67ZbZ48rjSAwqICtnOfTptwwOc+hGb8KDO1pTHHYV+gR0BKScGZJMgiV9EdnaiMEZWOd770FKzue
8PhLyYjnauykdp7S+eJ0KQX5MZqyIyXwijY07wjO+jEEKcDqUDsgHi6WpNokmdK5y6pD6NYoH7rz
+Y1dWB8IeqZtETzF5HuTkqsc7AowSTHD/Kz7fde09qETtIz1YSGdMnQIgYvQ1rZaeDOLINrXee/N
DVXRFFHe9LySiUL/P0+ZPVv0G/oJmOo6IA8r9ME0mVqk+ujW5zcHKnKkZfOZiN/pJhvxfhTK+1KU
As8OlVeEbgxptuBUqZCCkpJRva8MnjQn4t4vw3KYUzLtBo01uSAUoa2DV4JQkrIbzyODMgIVGM5i
DXkLg+lpsLrBEw5xRWRseWUyKDjU1N4T0ySg7uv9zuk0QAMthU1bXhoDm4SalodFEsdN0CWakRX9
USUWWvySZWrKtzxH22E2wRCqxM6GevsUsRsQG5Iw5dT15JKfgc8oRnUvFxrA5F7R56C/PPEUpBbj
cKaYepwptOHN5xCcEFTTBg3AkviJ5FADxt5Elob1aupfHSY3bgOagqezydFmUle15K/OTgw8eqzI
LBH0tO9gebT3Zf1tqpRTBH7b6JPFA+9ZhNXNbOdy1yv9Jz2r2ltIIXRxla+zJrFN5uAjb8iGa5zx
WwqNazBQfNSMRYZqoXSxmZ7DcuLHSTlCRNGzMGVztDJ2fC2lTKZJ00nBE1gs3bFWcm8eHjWQtBuO
w51n43aEWhqT05MoB2tXLISdJuHCQ0roJT18+641mzvk6scEDMOmZ2/1kJy3dAJhvGfbOlL8Jmmc
s1PSoDTRVkVhdRnxqG47jU4PJwU6LGVy6wTKDCdbNRGNMxXUmUIqpLV7tYLZhLlqRm5aWHgVIXbo
Jly6xY3beDGiijswU1S4hnYWGC3hBTgbAiaIz4r5mRH67WJLXIZ4bOhg9DRQovmosQBpZX1M++Uc
NrAu5j6zyDSQeGXm7K4WkqToenmNRTHvoiLCN5SfSB+X12gMMSeNmzFT78feGU/MUffoKmE+mwmW
GZ1uTJMs50UoxrrVDUDIaWwq1NVBN3ptpx5IBj2GJeUDiop1TJkMnq0FiE44X1m5wlOxvkKGRkdN
kXAyYcS8ObkFYK4lBymwqVuUEnF5dl9V4efc4wou80F4iVZZm6BHRcIPawdi/I5K611Rmlej5iaT
uMZWmcIeQGj3qiL6moxI90RYoQyUP1o97dypxNSmQN/Fw0e0JQ9Ryn5PJx+y+fRZrrB2Sl58O53C
JJX4mG2T4IKZVtLJEjkkIdaHQU7lTZARVGYSi4i518/m/G4eBjT72TYbyYQwWrzZcfxQtehCqVc3
rBuwa83hUMvoMU7b4Jgm1/C4KHtN0sEyLcBNbxrXgrEKxKBYO47qQNXWDtJD5PAde6nLBBe/agmu
ZNRpLAdQbTr8mg6rMf46MPGm0bDzQiYSNed3kJn3fdP7VmgRF2jHjGPxWXiphsyl75tDmG9Npyqu
B8IJaVN2wFIVTFpCx2Gd8hvYWiSOaT3y7pv6IVEvTcyvyQiaHlGFtzgy22MtcGVMfEkQKePiMhxg
93XSFkUEU1269iHeRWPPMBdGsDmn2NPxVSAQ51npoQFEGCGIaWQdUfl7C1pYlRISAI1quGX3Ooza
tSPp8UeF7gtzCL3BpLVnrITu3Ai/FeUImPMABr3aDfh33BhzEhq6yoPhpJ0SUA69OQ1eY/NvkTSw
Qp3FdU8qQWVjCNE6/cWss4NEA4z0631WVcVT82mnFkZwqCjeLHNrhLva7O5p3RZPQqOPjMqyhViy
b9P+HrHjVthBjrjJfOIJIMM5XT6ceLq1wv6jtlJmD6oaEf55rFh3zxzOFIPI1hEbRF2o1AfjOaks
nvqIU6JgUKcBYcSJngOMM2HsLUzK4TOivmQK3aUnG+YMNcHgMjW5UQTzNc2IT63NsMXuaY5nhR+E
yVuyDBtaowY4k5nqPNEIHU6xqIrKXSqLyNORxudE0jLhng7KUc4Zm4aOkIvJcvKy9bDQJzDwQ2ZJ
JKu3XtkgT4aQSY+8zC4CidkSzfXemit/5n3wNXtm+QAS0+nXQ8XRG93GOtSyXtOmpAZb0Csw5OUs
natvJoWSUkSuqvwRDhe/0iAdj9Gar4V4p8WI0y2RfUXHjERiQ/eUnm3cCEJ0fmbi7FQH108EWyq3
b61KAGiZeLY1oz4tSuLN8hxky22dVdEOYzVMIhAPMN9E71VhdGgjvd8oy/wts7GqDNRobLgCoMOw
SiVi67VKO34FWDIjfW8wwrXkUElWZVsxp+3M8iRmA9hV3aZer5LqO70MIKuyUhl2UkPurcwtYQrj
sO3Y0xNOYztLM8gpxMuMcTY4r2NWC2SCiVwELkiNZIjtrFSK/qFap5HSwW6jJY1L+XeR7N+uSgua
0UN8DJxIuS5Q7fn6gKBPZm9dupakuAIJESU0IqKM2wgDg1wlu8U1NF6sFqVcQ51DOoavNMMld6zP
9R9kSTL56dD/mARxeSHMlUMkxkdIRAOtXMLgi1TfLRkbRpUiZeL9du2UTcPON1qp/0BKu+xwLSGY
sUCKUSLQry72TB8R0RlZ55qrKsiOnGv640B4R9DKAQ7TjtEjrhPRLDvdjIdncn3adb1xS57UjRpo
p7aciTLLDfAaNSQTOmXE1876OS65DptBRpG5isrgc5nxzoWopQlzUx/JSwKnXHP+Cqdir88VJ1Up
jO0geFviCnq03WbbUTMeghiF6xKGOpZicaS7TjJhJ0hDTVY4Sx5TX7bwgHMmLYEVsOMfcIZC5zDv
w0b1SEMlNYbhQJDUxGRa/T5CXOqj/eDiclFt4W9rq/VlR+FsoaLMPmJtl4km3XfEuhoShHq9kCdk
F/5oOyQAOb0Fvxibt2pp/lQM6k5PugcTgB7hCYlfoVXcxGE/QnpmNkFdvhKlXZjK7XHWeuFbtTzA
AGJmTgF6BRxUuASj8USIbNsM3T1QImI40P9vdfzxpo0zoKyb1RE9PKHB8sGfuksLC9mcG/q2RApU
DGvf08Ks97UgtpJUN5K0Np0kuFihi0wWnsooz3ZeRaAKt1IGNgEtbw9toHsziXuMa8gzBypU4kk+
8fhe4F6RTBPh3pazsy3HQvhVzwSZ2cJ7QFIXGR5sS41p1mfKWaQQJFt2I7RsxCNMZxwOGx101G2w
kMmI1LpmIvOeWHfGkH8no1HsZFgwyVcuPb+gi+xz2XB4gbpFDIZp+zEOb2HhinbsAZ+5k2OqNgOU
IxBgoJ5cNdY+/wPzkuMzYtIbQayNWcstEm3Nkog1UG9sYplXkWE9hxXpGNUhsoKrjhjSRmgjoh2b
rayemczT2iUeGJSlyLrHbiVpo4yY2UumbcnUBDaZdlVJcdGMEgvC8CgYej/1aKbgWJ31mRHqWkjT
ejef+lUesDQEsvQnY2hJXtaF8JlX5FdNq44eMYd+i+XcQ5b7wjnjQ80qKDEWSlkV0lnBEDrOpxQJ
yuI6fc8kGi84actrgLBRdajCF9zHTjn7Y4h8cFKRFXOAPI0Vkyhmd8pBLzBLG9K5L5Qm31T1nnOd
xlcaPxA8IwjrYTXaNE1pCRVtuRU44x7UdDyOurytlMLLLJq7s3jQ0c9cgfQGjdBRGVoq+mjsZwWi
xw7x0irxGW1SNVAeb/B4EyxHx4PIvpWQEPphMn7vUtgkQBNmAgrwZDNqAwZnwMqrxX6CvHWVBjoL
VdHeq0X/1Mj3NIpoX4STsi2z1xTUPH2Lelel7Sl2nOYQqxNtrHA+axP4HWK6gzKCRiCyt9yueHyU
fm+2U7pjQkSKkwN/qEzp1SwYMzdlA0AlFajCU42lIDfFS78m2wRI4k2Sh1hLvpfRwigNpwHqPQS3
3QL1x7YDdKTwZYkz1un4b6sOqujyrdcxlChB1NCKvh47mzCjWL3WVA3BemH/SMY+2tmCY/SyIIOJ
hIMTT2mOuJoD0MxYePTyAzhWwYGvil1Jw5Bu7iJcmf2RM2DMbjwFN7OuVz6jIdm0j1RLkLfgMjNL
RFzP9qw37UByMqhZXkrO6jHxikgyew1Da7/6jfSJUdmaxArR5Z0mlvSISkRYCSWnLptX5t8qav7X
bMnMy1jke1LwCHaD/0m5mb4taxY285YXOV3UyBB7mt/YYths2VKOPGEV0Wrho6mbz0KIm9iuX2Iy
de5T0yGFjHds16YMRbWncMSCFcQckwIQVOR8bWKiXbdjgn7cmZl6BO04nTk4RBxb49g8W4Fqb5wc
JsoUl4Mr2bgDCdeYLoNbhomfIhKfxpanOrXIHKNP6ZL9GPmcz4otVFO6YwhQkYp110CSdVdTMeI6
do0dONDjXa1PPecbyKP0O2nADi22UYvorszk7hYjHWTSEDtcI9OuXVscztLl23DW15hvFlNi7BD2
GeOq40YHPFkABzkKl7SS3szMMD2liGmsRAzJCDBihCbVbk+6yzkmFB59C1ERYy05jE6pi2yBRli9
fJA6BsMILpqjOOpO67IbI0trhoJqA7HogAV0YSfF6wNuKgf3bYA4XMN1tStzLCp/YSSeKyI86hO+
pULry+0I/KyO3wR0rV3bx3QDZJtsZJKDgqpoJ+tacR0GJeOJFJ1Ub53KSS+PesIQdwhG5kz1bsg5
3EcrglY4jbMfx5nUHGjT5TRkHqHmn7aCHnHoZXqSSx0cDR7VMbZuusZ6qjGykqtbx9s+XE92LQ9O
kiSPQYg3Cm/pPXsKfwf1fteDGsomPcc+HdHNNK1NV8mNaPv6qN9oNJgI1TTdMa9yv1l7SkZ5b9f2
giIh/5A8pNLOMreAUHA13cyzlt2G5OwWgUBQpiUuiWW3ljpKzjPO91bJrh0nMq9YCpiW9I+a2dxO
mdoeQgvHQKhW70aMqSQJrHu89/5CLISnjqq+cRYn86YAxlYWsqsbNvLcWZUfKrv3ONIpmGu2F0PF
xB0pExwILczP1ochSVoCW0E4bQukHbLAYpC3hHOjdPpDYCAyzGZ4i5mDkFdVV/6W5nGIq1k0yi1t
yeZQOdEBTMvoIRNFbOyktNV7CEa1nF4I98JLhMOZBARU7BhyNdIeFXcqCudQKB+qgmw1HJhFW+lQ
3I24ie2+ppxPifPonOG21x3IiXNWYy77njN0fSACssmsS65DCApSc0PexD4J+ImFU0LbQSWHF4Zp
P1JHv0tG8F0JGbHBRHBHODAPJB9ZxaqoMsyHvlSrPdHrYV0fyUTbMlhlv2pBdPRYzHwnKLYRwd+0
RLpTxnTWF3PwHiYmiIaEoao+fYS1TpbpMiLN1VGLm9Oqbl8DyFUL+B28w+vSWiRDsWE4NzIjoTtj
aqMNWLnsWj0LbTpTgH8Lm/i2qlDdgscgpby2Vh9JRPu4L2/rOD8bnb0SAVfIorB2orzPE3V2Z1M5
mkjFMHFRQ03IGqbGiU6c0ahQw1rSsDdIrVBLn02q/v+m5h9Fh5nwN6Zmid/4/25qRtHb/GyBXv/f
fzqadeOfpmqaqqMbhkFAgsBR/KejWRf/FKaDnxiOgkQx5uB1/ldkhC7/iWKSjiPyS5v/tv4jDstr
ZAR/njSFodqGYdGBXCMo/jfI4l9JDX8GfIQ/yn/97//Den+LfrprCbJY/co/ZUbQn7N1bJ0OqQc4
5a31g36OO8hpeZBXLyH/u4Nb341e+mpsaDp3DF2v6NW52VPrapvmil1+A/HrG6COt/Ltp3v1i2+h
fXFVr9+CVgzhGDb2bq4bA/fP38ISInLSkW/RegGgCmQ+rrIB9L4rvBEqxZPl/lcf6Ni2yjnYktYX
G/ccrPlPbSc2aD4J7txqPuUKXcSr2W02LDB/vjR/5of84gLXu/jlLnN9//64L3eZ1SKZyqAVm5UU
YfYg7PrH31zRmkvxHx9hqpptS6FxFlkjOt5f7+Ii5GfX/sEEV1tChT4FAQWXwZ1cEqhv0rP5sdxp
s0tV7HKm8uvKm/+ri/vpk9cf96dP1gwRrY8r95KzyPgx2t///tLEry8N2YBBtonGffzrB4geCK8C
7GQzb0iBRm69J09oA+CU9Z1uyJX+NPnOJt9312CItpDbcZ9dVTu5j7fVBe7Mb35Mof7iVmuOyksr
YRGY5pcLBv6fUYSBz4Ln6q1sNdfeCW/hOySfxVFe6ztrh+vimRdmS5kcV97f3xDtVzdEsF5YUkV2
qBrmX29IZkketYnXBS+yOy1bMKMbtG3FZqj269fo3cWbdTfX7mL3d1e/vopfn7OfP/tLPkppmfPY
TYMAfHRBD4v5ZDdjtvzNFX4JlPljQfj5U+y/XqE5pkONHF/foA+7Nrxgv+zKPackt9j87vH93QV9
ebrmEcllNHMzkS6C355uSyx3Rjxd//0l/WoJ+OmK5PpQ/fSWQKVdBl3lY0R0HoNHLfnx93++9pvr
kF8WADXBijgBtOChQFG9AR3RAzjAt+IScbGZ3emcp4RCer9bS393YV/eBkzVhbTXtZtkaAkLaMAB
/ptLM9Y/4+tDp1umcGyN5QQh4l9vntrEFgKHhEPxmiOQIx26nztU8RTSznDVh2CPywUZeyXtNSrH
GxfKpE7HSIbE2+Ro5Lw7LUqCQELv5nTxCePAOFLj2SAiwumjtULTA4aavNA1smlVK9YWWhadzlnO
KFdzFZ6sOV0JuGIP2hCsIcAGs3QJkdJWrPygKtZz0K9qHugdvT2H20wdBBY8qrE5xtVksmrcZogp
wfFZOcTLbDVv1RwQ0H5toazrFJHxflgZA9PIytaR0vEyYdDbThkNAEtDu9PEQeLr0zAfmVgqfmg0
9iPhDG96C9AnZ9atN8dsWJHyOmLLRUd4ncBHzTKJXnfCxKCvmtegLg9zBt+hXvUifc14Fec9JWop
IMIXQ3yyMmLvCwR2QzW4GixJM1FBdLXBDmPSu2UjBBiGldlDPrIz24gk64yGjKq/Rr2yzxpnqwWK
DxmDZNX4drEZVSaQXR0NJbGS0Z3N79s807YSMAFvBaMlph40aNDj5m5oqOPrMjcBse6N1w7tfrDp
RJGY+MismihNcYzm4Vo6NAn/YSi0SiqsiJu6bj+SufuUdb5pC3qb7VDv/zFSko2RFTKWyAp6ipNP
OvJdr47ORleNE852ZvVtCSgv+tYuoBtjGZ4qneg2K6GaxpD9QejbzT+ayhpLFVnFJlsjh8yEOCYG
Kq+1OSOTKGlrdAMy+d889796pU0WBTZXZiKW+eWV/veXX4R1U/Bd7PVLaZLGZcL3nHqcwNROnyZz
8Wi9FME1devFBVzlvLDfc9V//6X0XyzNMGDwT7H1UGj8sVv/tJBlqeHEPS4BYiiuag8a231zym6b
U+2nj/qW+ZzrbLrPeFd9voeeskn3tVsdG2/yhDt5qptvcZLe/v13Wl//L8vDX77Sl90CU3hXgSCX
m66ddvms+b0sfIDdV0BCa8CjQ635BPP9GZ73/1LU/eVTvyxKVj1mHHP51JJTb4nNBVbo31+X9pt7
rX/ZNPIgtYY84F63nnw2vHKXHacNKsOb3+/r2nqT/uYm/vG7//S79mOjZZxgSBLD5nctPkmJ9lM/
PvCm7Ox3UD2f8rDWVopr/+aR+tUh5Oc7qX/ZQuq2AJRhAoSBG3BeXaRbMpw32lV4yQ/JDRKQ5/aE
Vs1dDpO3nkJ6vzn/7kv85zZGnLjJ8Yx9xtIprf66xYDqDTOUssbGai+O9ZBl3e9+zLUq++sNhmoF
xAqK1Xqmk18OASAJ8wGFmNwE37XbEdiuF/swY2KPPAcvyw7Bu77B/+T+boP+5edyXLSJBdRM/Wui
XaIFhAs03N2CBbyy7pLoJhmhttd3f/+0/udq5VAOS9UhHtHgZPqlKgXggAAuSCVL5LMmvGmAjyXP
/8VnaMztTVPjP+aX6lOEGYxhjTbcYnzO0E4SYjm7/+HsvJZb17Is+ysd/Y4seBNR3Q8kARI08v4F
IelI8N7j63tANzuvRKnErIqMmxk3j3Q2CbPNWnOOOSar30eZ+WPfbhUTp2zMQYocTY+Oh6Wm+CDj
uFXtFndjeDVvsAmvX3RbsmjZh8qb+sRk8sOrbinS/FQouggi0zyaw9RImwYw7GR3bCYHqTHiAU7A
0RnRXxtzOvUs/vAFWcQ4cH+c+c2PN/LTyy4bntc06Ebm8y9mrA2kcmWhXtP538DIdjIbxtKJ1ezU
kPOffxpSS2FD+RJD1slrNN6m1e7ETZtvytH79eU7Hb3BOb00M9EAbtI0Tu2P78S5NyiXynZc8WI5
p16sHx54XOsf9RlDn0kKX78R+Vh1K1fsfGfN8YARUqtBo5HhceKLyT98MUPRCBxFoqFb+tHTmKgp
h71Zrdlui73hTDth6e9RQ6/iVbE+dZt+qMVYiqHK7LYNS8G6erTpAGItNl7BaOplb0ur8ZCu46Xc
Lsiu2/mr9OXEl/t+mP463PzlPz0WoRZ1JR7V+aQ32jwc62rXO7qTbE++Yd93CdbH9G5Z0nzQ+jjW
fxqp1gusKClFGERptnjpnxEvf1Y4nC25oLBlHmoHOOmNvId0dOLw9+3t1inLKMwkxAhZmi4dTyid
T4aHWbRzgWtYFY/12nSHpbRUnqPT3/N403A81tFjKUn5UEwePpZsz3wPW6R25pW7WJ4+O0vH79zx
WEfvXIvKppBNxuqXmZtShGGPQumZ3vqK088SLNOJl+F4FpkHVDVeOlZSJmj16OkkA6GQvJj9fpcZ
r42CcHfwa/3EIMdPyvEgR8+kZIF6g7TAZt/1N+m22cSu6jDnn5qxfrpT6D1kSlssnJZ6tL0bpUwC
UN4hIKHsmdqBgzmm47HApL9BFHTiTZs/9ef5cf5WGgG9JoHDYDSPy2i6kZulHJBzM27n8kBsca+w
GjuS7QEEcKIT4/10ET8Nd1zw6Mf5nFxK80XUnHodr7W16oibaP371zre3Xx8K74P9n8Rwqd+vG7+
6wAoWhWyIQ5+OifADudZwYnw97GO627zWLrI5GFx9KFefTTW34dATRrTZQVKclHNB0CCT57LCAhP
PB8Ofx/zh8vIoy6CeieSmAL90Y5HQHVJeDnsZ3E7n67ite8K63/jWfzhTf4yztF3s6ZySNuUQkfn
KM7kei7sInhgfX0+n93o227IiVj9/t24Zt+eSYtEDNNkoeEoyXX9OvuDLAgKkIvkIEfSfRlZFxNC
adJZ7qtQdKZWccAY6Ks6qW87QRTPu8hoLjVNEHeA/9bVNDnTBIExRPV07udjs4yj/jEeiYcUEcv2
ZeyEOkeHsdsBw7iXhAnHp3VD0N0IdadVViglSSaZMJYb4FLXujyS8Fgyd6XS8OgZtbCzgvJKihuc
yvkf8ARuo8+WQbU+a9hCOX4bDHZl0J8Gor+VvbzbYG6Tz/0wRp2cInot4VNDE5t0G67NuCKy8FbK
i7cKeP2CFrhGszc+63BN2p1mYHQP6SHmml48WI2IXVXeW5112+lpC/gacXhOojLVonSDvvUMJUeP
XBOFGt7c+5BOx3rKOog0qfkK6HlJUQFvEHw2I6FODrsCeX/o+etKtDhBgj11etEY7jPYE2flnAtE
f/5ZnLQbOrfrIinpN/vWn0SaIlsoB3dSdA2ZM0F4YaaqADqDSzJhJLyQSnHAZE7K+IhEYMQUj0cU
xxVcuRPPy/cpDPgub+DcCdA163gJp85H4b3tpY8Jk7C283yZLpWDte7W4r21/32072/718GOlpqK
bi3tMYJDO8PViyuF2wM/ybRw7pgnJrHvL/nXoY4WHFz5rUlQyER8UXguABWrKWbWJeW7cZkEl2MF
AFt4+P3rHe9edShln6/l0asXxbWU8V/kotYvMvBBq35p+/ffx/hhf/B1kPn9/7TnktsmyvKGQTij
Za5sq/FqriiQIEY7ezUj951T9fxvG9jjL3a0J+lSRBDBxJhzIRy+3aK8nZt7uYsU5vbUGUD6vv58
/YZHp94g0bwAbtW0VOfu1LQiYqFcQqGh6IxhdiE62pJUHeBPNpKdE1f31OtwtDZUYp3kbcTYg1O5
griIVhxSt5ggl8Mt1a9TJZL/4spSIBFVQ1QpZny9myP72nZoZ1HbUntVbUgSZ/qC0OiNvCCK/n/2
sv892tGVNQlvlgllYc5eEaqEzdFBvQ3Pfin+Wz3an1/3v4c7upjGSP6ONzGcIARuGBC9jDww9N67
pnn10QaeuHff937zc/P3cEfrbVVpkmfkDIfbgPd+I22ye+96sKW72Dm1R/ovbpwB4xcRAtSGo/lF
JVYr82c1YuSGG5gfkaOv9AVbs42KhfpkxYmj74+PJhhEqk66xLnq6GoKuhQi1IuIWAmDp3ocH6PG
VFc1DmZ4HRn6LWgPa+RwsPwVkMZCqII4IF24I45CLlnSKh5CG30xykh1bUD0Uqt423vxZTxk60yG
JWPWTWKj6sawGlbxOWaj4dICR4f0nwjLYjIoICqmsVKRQwK9WWlRnS8sqmGX6OhGtIb1cGXFMWGX
RKhrnYrIpi7XmHVMO5XrTZs0mBanCILTdFVruqPjz0Z6bDctBmTgdAtEwPFilFva0LWwDX35MlJb
VzFoqFhqfJVquP4/gl87BzPADrnlUy62dHDwahpk6NVRuC/6xO5gRBcgpZMamE+TDMTJegMQKBPS
X1D55UVB3tQC+nKw6cTRcLU2iM+kiH6Uz4d1M0W1py7V97JJvjgmg2yj9YAGeg+WeFD34qbFI2IT
UDReYBmrDrRDXiSc7HrBxr8qtdERBDS9AbiSNhL7CxwuaKLMUnLxQPu2LPS0ume06NSe46gYgSzM
EmICzoTJchK9u9ByD4cKmcVrnKKPsDixoQKriSPLXGdaOV4g1xcdKY6hNNSh3c7NI8FLCYGhnxTN
jSWDDpNMpwmLL3QUnT2EKLvx3IxK57YU8kxSHOS0QQOsY3Im8HttDlMO94mWFtkSOBtHDeED/S4a
hS4J5gREYIFeGPTEoM//IZ5o3fbWC9QE8y6f22fy3EgTiNnd6HNzrfHp6EGRF5xBT5tbNZScfm7E
tXNLTqM3B0gcF4gAxUDSumTlC0WACo1mXp7CVh2nvU7SRhP7Z7Hf67vUILg7n/t/8dwJxHoHX8GH
RDV3CC1ahWSLPciZvpuKG3Aur5aI06lviJMP/Qm2d3TR1d1OS5XZ4EDXMcJfsRB1oCRTRnMTzovH
DfFJfzahouOTfk+M6r0VhQufd++x4GBpF6EK0RnjaV+G+d6f250kE6k7Uj7frbkVas5N0YzuaF+X
f6rUvGnnnmmes4n0wP8xb7xlc18106f3VkAWTfBt8adqgRFnMuQyUHgjkjYDKShp73tCEJ5NcToj
b3vapiCmhBHWZd8+DQjVrJwg3jza1TwJJFavJS95GHJEz1I6p1PhecSrW6HWx92u5fxaZ6PAdaZk
2GIYXgLJsRtL3PkFjO/woSqGjYrGm3ofpqJw2YOATykuoiNyY4w6lPgPJk/fkKQ27l2QfzV506Od
gknIxcBWIdJkvMOtRFrZKN4kHeS3arBgiviHOctRVbU/WSDsSD9Z1Em1KbWK1FPFTs2rCfv/wvDv
qwYEYXkuNsaTpbbrtsTch8pw2Q7ZqhhBOGZ9vDRMEFOjOrokAjoBlsqG/7PQ0zt61XZa+k5sUDSh
ZE5G710mjGcexlcVaDBFnIu6Y63jGRx94soncmvi6RIpsqvkuiP6N1kxp5h7bmDBxI1eS49+d2/s
dIWwhJJQIszl2wC1kVgPTJTmDlav5BjR5Kgh6aL40cWyBEp0jb1mMzWyY2lsdjvIAwkAjuxJBFkU
0xDCsECqOnQNOb2M044s2tDCwJUqW8LPgFs1m1B7we2+rcn4Gvp3UbgHx7nUwis2mOuqhfDiKU6f
XhuhgX3BALlv0vclFJVMUhVCgeinpCy0axExSdpZdoTUVe+frYpExDnByqxvgyZa56iCOSNu/Hh6
qHrK1mK0Us2HqeSsVVHSSJ6awt90OH5SjzQEkfXb5BRVobxsY32vN+F6ROgedCgkE2NtKiGjYDrH
8EPNwGk6RV5MptR4HJNq9mwWSZjAfSqTJToKN5ERQhe+kNULk5Q+9M0v3CZSBAWmHngLUvEo55oI
4szfxAEpEqjuEdFhT7OugzI9COQ+ZYAVdfONv70HNz49RsRA5gJRmKEC+KMfhkcpDojDU2AGhSpp
tnoT2HoPTkfLatGWs9wEz6WGsBEbn2lrzoNL/cYZmzR3lday9hMc6XOzhZzYCuml4oUXmuzJjkkx
zU1kPbz1QaLA5OcHajmG4uuVzYpNFpN1IL0rg55AgK53JKSvzDbGFZHxiafAt8e4iqGKRtxXKRCu
lGiKbvS87m+iOawUol5J9HcIAFAjTvFcBBZScX9J3NR0IyXZnWMjZ2kiqlKMpxW651YGVY18rf3L
TJKYzXUi6S91O96qMFWW2D83njedDWHlX/Rled41/LqI5wFssXIe+K0rzCHb4HuccOzWgRkdpqba
t62+KQSMjIXgnSeG8Tz63kPqtdetTEgDgu4ZLg+HsdN2mkVckWBiukrePZ8gIhKlV8ZFhyeWlKT0
LiZBQGxwq6oamYJKsgHmzURmsJKguVyqJb6FkNy0wtLcqlUAmzbGn6GEIwi2EtvaQNxFW757Wta4
SDoJPkGQLc9uB7EXXRADN9xa2Ly+fzGSBR6yhhRZvDOKfldEBHjpWoAQIQROrhPzHFWsukE2dXCN
UmmjEgoDV+K96oW1Hipb+keAVvCfgaguoU+C8S8LlrXeA1eTAfCRN4ogb4IRJNgUgeCI43U+9C5M
5E1fRzGBlkgtvHyn+hhpjTD6E8ojPjBIm1NnXout9BgSaOn3FnzA4k6cckTsaXU3hDrwaf8tLs2H
MdTPekm8lQdlC0VsP3XRH63FdkhKO9NKPL31nv6qaRDHqwmLlMFTHJX8eRtntpmTmS0TgNiBUIMw
ApLbx1jv+eMS1M/WVwTJBgmvrdSqgLcusSORdfFOMBQsN2NLSCxSzoREbrXLb8jyRmLPfiIfLiXF
l9wCNsCiN4Zdp2POKJvbGR5FluDaMq1NnKqXUldgaJuIa8Gm4damfOk1xmvNxJDxhA15cIW88iBJ
8Op878BPv9SCBfY+Oev72hFM60Bb7162oq1cE581RGdahqhMtm5ircDUbko3oWS+tGNHOmjbPJSZ
wEaAJwbsSqJuLAPsUC11d4VQbAx2T+iGrMiVTXpKk1afKQnPZqGNAAWk0PWCcSVN3SFRQwSA8W0S
x489tKVxYJVNR6IiOuRJ4Kd8srOqgFfOLKRXVvAb4tyIR48FAyw4MF3iLQ6STH1srGDQF2N2j7/B
h1w2Pg31eFP0ynrUtVWj4ySYAQMwMaG6RmwJIpIVgg4HWchDEGGa5kFACkES5vwgDr3wRjruddoa
PQm71Zkyja+tPBwIXyfJRxlRw0fWNhXTPyJ2X0sPyXkDqlfNsEuIOtsm6HcYjWBExNvB7E3wSRPN
0YIJk3UfLwgUOOz2L6WevXVMS6CD26WSK6xO5bRDR7ZX+1bYUAtzJiBAgHAIIRBC0l9A9mDGW5rB
sNH19DaJsD/EQYsToD4YebrWhOQQG+/pwArVaMVNqYobNqycEUqlw+EuUwoyHaNqX6TSuDNF/xWb
JBAQXWTSUoQ7LYAXbCbjthuUvdXnh8Avl1FvPGkswXGpvIUdZFPS6d48cXyu2+ip9zgCRRK1NCMX
bpWeOFLYpgdAH9jyhey6bIko1c0LIfV3BUzWVdRoyaZs+tpOeaKrVsdjVOPL8SvZ9QxftPEqi1Tg
APlJfXsXsbgIbeZUPWcfa7isyJJXq+gJWOatOlvBzdja4O7cyUlsp6KygoK58xti2waZ+NkkMR+N
XJ1YJb21T5Csmkn3LCaZA2K05MJrdzSUCU1p0ABNGBDrgXCmLLoJdSzJJsEGIKFIYK9IZWNXlGTl
xZTP7/mUXjHV77NMcLSQJLrOwuuSZDvAXmuzM89FU3Qljc1WpLEzZMXBMzZCIunEyglgeCvscafO
20QKWRdt9jJq4TocJSfOak5oOYhFaD1mc98Y1j2t8JVUtgu5zXdlmJwTVfKk9loHUiGJWL+ChyAC
udPkfKMwF9alSAmnVdC7jJ4DHg44DCGK45DB/gifpTZwsd+cK3r7WkVatuQ9yzB64o1PRdVchLBb
QRy8B6MPXUXwH0zwVZXaEDdQO2oGwsjwaByAQ2V57fi4Q0F0b84lJ60JQKE8Co+IEsmor89KrMKA
GdalIDyGavAYZTGPlfQWxqFOelRziefrKaHu6kRt4kiphn+HIJOMMExfLUkrGEF9WQXeHdErdRxJ
dX6m0h9dVpBGVBJVik6563LtaZT6G7oAHaet8MwstXvEgMJS6HG56o2K2NlLb/p8BD2osd/pQvOG
BAJClCh78ZQQWRUtUaCqKTsqqWZjaAjo/CoNxbZZ5tkF6TzUbsLuTG8QG3TtGGwEwbyU4sHEWM2p
Vy3q2XUXvsRADZxCZLNUZ7yxsT5Mqwpf3j6NssfRb2U37cqRR3qiiQqp6Kzneq+QixTnWohRoQ5X
umnsYDE4ph++J1p5z8x5nxbWYcqDgRnCOIhm5EgtfecoCq/k0H/yiWtPUEysDELHujQqcaK3RJji
AoMQcEsQD1SGAD9xALt4TX66CTyhhrlLF6009yLf0JDCYD1ExYXvBWuQacTKhmw2M9U6ZyO61hNc
YcSeXop1s0MaqtiR6IfPWsrjOBRJcVXHUTJTCee91DA9iSaMangEV1oxurEynM/+ZczeAknyWj8x
/bFhBcCHEFMe7otmulUaHSQwQLsxXE0aFCGMuDJgQwFdJ1xByli23PvOMHD+xhuxlvtu76u5y87j
ofOnC18l8VMRzBulSO5UlpF4EIkxM/dRUl4JkX5FttaZnGYXwRBvhLB6CDswA5osjNCe1edRZeMa
Gnj9oSxeKkKBt3JySr29MjpzV6ikfJreK2hBlksF+1ysdzPM15Va6TIKSrBMJGGOTblNyEJdDPA/
FB1X6FQE+zaPr0nrWhcBlAulAP4UG8aTKZUXnon3rjLC80okek8C6YYMnqAnMSRKpMXPm+bZlqly
P/uKjbG9zjz1oS8k3KDEKy9VkpMX5JiLCyvuntVcOuut4Fn1c9fT2jWzKiRS/eDPpz8RyEKG3X+q
4ssum713HDUyQH6mUrpDMhBPVK3VZNh3U3yRFZYtqRXB6n24qC3VDZLCWnjsyHkxshvNqu+lOL9M
hO5gzjtCue1JwctesqTZj03g1lpzBTGFZZLYXXb+UA16gbeK2O69V/tL4oXXmiGflVa3jpTcJv3H
hf+lr4pGu6j6+CzEijgG5h6/5t7syLpgFV2MAw9YNKVPllFfcUwnVwikESx0AIlFgOJIBYrWWU6r
K6+mr92HQ4trr7WuBF8qeRv9dT5npQxzYUHl4LJEvMq813NVcrFwNZNSCEAflKE4X3HEGaBVzY2O
v7qqjOeaHt2y9ip01RLJT9k0KgDgiCyo04gc+lYNSFlIc7sc6c0NRm65MyR3OVTqG40qF/zkvhDl
7h5KVInvL0r2XkImCYHeAXAPYqa8Un1p07o9kGVak45Ub/M2L4FDoFVt5/6awStvT7TckOwgiBvI
C9T8+q3w69tqasdVATvdaQYPugvlvkWigFYWApp58dzWk+YGH05e6j7zTEos9WDXcx8w90DXzp1B
BRL8JFd/RFqGPL9XXiYLML9V76WUOQfrc5cRiRyrztx5DOYeJEiscV3TltRYrQPalKbX7IDi7Dva
l83cx/y98vxD3wftiyjJlqQCMD1uuVaUekzZs7gR2Z8Ik7/1R85OtJa+GVRowSgaPQKFKUoy5GMv
glV2Orw6ZO/9cnLqM22vbSJnljn2e8iwD8Q3oOIMHTZ0v3+3H3Q2uGIMgBjILCVEiEdl51GVisxg
7/XR+/F3s+wAs/uyd6v1yaL6Dxfyy1hHFXw9zDgOWow1W+ekfWznb7OKY25J9hdMN/YgO+3mxBec
u3JfRRwWpSlUWZKpiUhh5k7ip4aaH2T9OBjiiFyqcEmGSBfTLl73QBcX4g21w1V6//uIP7QmPw94
LOOIDKWBucWAg9PtM9REiPjdZGuc6of88MU0tFEaGikUAfKxBVCfKmEAXgFDetmtSFy6guVtx4d6
JTqsEs3J2zf7Lo+vpKbSEVF0XUHo+dEz+XQlU7zIHmdmAi9vB/TGhYNBHyPHYdbjZhv1ul1R+lla
Lq2I59IpDuSAn1KF/dA7xD8m089GSG8gJfx6M6tOaeH9oZ4CRtFUq1nfMbt1sjuZc/tiWEJZJVNy
7pHa/+2b+mXgo6coCusqaEEsIvao3HpNViTanNQ5Kbn74RozDsJFtDl0nvSjFl7lm7FX5YwDOv9D
vy6603JCw01e9OqU4OinLpch0eSimGVavBpHzeY265JCEYhare3RxiHu4N2hqobxsVgLN+3J9usP
EwDjzaoqROMIx+c///QEdaOfBcAHKac9DSuIPqysNGAJvYLuwb0rHU4zDqvI7/fup8nVYOIxTDQQ
kiir85v0adiEUlsamOi41MPwIG+nVbkl5eBFd8Vz8ZUIhmWzDi6j21MmC/lbx9JiMHV+XFk7RL7x
13GVvNaTqbDEZQjn4lU4N7eY7JFFC8vunpquzT+bclWVS2ReNLyNx1M3+JtYiA9A79IyDOIoZDzV
Xz9AlGHDtyJrWpZQZSKdnBBKWb9f3O9DSCxcKvprXcbi+RH//Ona6hSQhekjIqi5F1MyQU5aOr7N
c6hPP49wdPf0slMmRfxYNWZ5bWh7/aLYsVuwKbTvPFspTnyl78/L0YhHr0XZV1WR6owobqXVQdmo
y4THFJOOLdkRoy7FRbY+da+kY12vfjTq0cvR65FRaQqjquvGjbfzOtyvZgHgqUlmXtK/rIjzQEwx
+HDxSJkfAo1Pt4zaakQ2KAPFFEZAmgfTlUIwQyVtQuX596fj+5rBWLx4ImYKVTZF5Wg+S6da1MgC
oyC59J91FgtgrY60iylF7NL167AEnZNtx31z1u8VOz73bG31+0f4NufwCUwg9IRea/zzIbj59G39
RLAab17/g+iJmJZFlV+E+ant27d16WMQ0rnN2YugqEfrUqiqQzD20whrdlH27G7AWfLKhbZwFS6N
S/mhOdNfdUBcm3/ub/7ji6nqL0DBK3q3KvSD5uhf/+8hfK3yGg/mf86/9q8f+6Ac/P1v58Vbdt1U
b2/N4bk4/skvv8jf/8/xV8/N85d/sT/ID5ftG9ELbzUd/f+PUph/8t/9w//19u/wI8A5fLrT89//
z987e07f/s//XgZ51T+/RjyRf/117h9s+/Pv/IWRkKx/INyw0PCxbdc00eBP/sJISMo/VM7qAByQ
9c5mcBbzf2IkVP0fmmLqCi8Hd1LB/fMvjIQq/wPtA7VtnmXJtFRN+e9gJD5ess8voYQzX1bBFuuq
ZAClOJqaie8eps5gtlRrdsCdlSwjkyivfIJuGmV9R/2JWOCsJIt4gL2/jM2+IMGMDMGoCR+sAmxX
JRPTpmT9JWl20gkp3/fPh/peBzKhalwI3pyjc0GXczrsYL4QT0XYHPLPqS7GBeWX19gjbaCOMhoi
Ek0Er8l8u02Cl0SGB8S5vtMt5i1CR/MovOz05aebfPHXFfrM3/jmupP4YBZGI9GwZD7csbM5o0oD
gptDbt9CASNTfSUPwUESadJqk+Hm4HZdw5JQCBnDy0S6nk3Oik8BH7ia11BZAzY9BXn8lKBdQRCD
0Mzvzk98SPH4EMCnVCWsUGyYAQtCmPi68nqyJqKfABQLjHxyhBwhwRQAigwnmEIceq3MzVXhFqz4
baAlFnGopCI1anSOkVq9IjDJ55zJ6b6p4z9DP+X3fuydYSp+iPwUJHGjg1AwvHplJEgCxVajrRqm
AtmjqGqHUKLKMlDRKSgWb3LTi1eyAC2XTmFAs1ITL4fVGz0H2UnCeiIXtg3tQcl8txbaiugJoz7o
Yrcm3NZYTYqSXPQDWZOwRZ20NIZDawgXvCg01Y3Y3GgtKGlinheWJqAzIol8YVaT54wjIW2KCTxT
G6Qdt3Ljk+ywg1dMKVOGtQqMV4ceSDpsOxTyOYF1pZBMDmmUJBeRF7copbyhw0iWI5ChnSJAnjeL
fJsaRHUFnVCdFfzoFoLbMppkqvu9Gru1P/Wg1tvRaZqUyrBCJ7BrVoZXkZdLj8gJ1b5bCHFR0aGo
tlYsgqQWc4K1QQ7RWor41nLlZjpNdhp3W1+LrTWyCHpUZkGlREmoL45vZmJ46ySeBsdX4eGNZQM7
WsruAi3fx97k7Yw20ZwTD9X8zHyZMnim2MShpqdKgPj7aJGpOO0FqS5Sy2xJSOgwEWuNum5JVWPd
mNZzZiUXAYJ1l0PUF7zhT96Dgo2B+T78/lE+/KXHH8ViZ8m+zxDnw/XXx9s0ZSMFXycsgqlx2YOS
HpOipZ5aJ+8laZcYymJmKzhtPzUOD/6dgAJ61ZN5TtEZDYNswcgjiR7h1ljMAUqPZmf42zSpdWrM
xjsCKp/w08YORtQraR7dlBPylh4FTm/AvxPHsl7lfQBULlKuQz0iNqWvTrlNjve2vMSYMwERsY3m
f45XdeahSqwGwPOWbyUHOtnlTrgCJA+CLVAx1nJwCFy92VFY3XQyEvBATnwna6HGNSTY/n7Nv+1K
508DeFBmvdJEnYfg6zU36BSqnkCMjVq+SJL0RwkM5bJVknOmS8RVso4lMffpWyXkAnQhdFdRoHY6
wTdPitu6zIMtBctp1RadyuRx4uMxgX1/PDXD0hSJdWM2gR4dkVEktWYs0EBX+nvCIJS10irmgvTm
gzHXUKeIQOdietQVggwN+tjoPxRvhQ6PsiezxmMkaa+tl9bnKnyucRTEbdMS1D2NWXDOs72Eww+l
kVju5ZD3+R3vxyt2/npbIGMYOhoFArI4oqa0C3Dd4EdDY+ELu1Id8sc/RZ4ysXX+Dq6ufzcM5qXG
H8d5njyYRnAZylADqx5tlR8k76MJUp+CqkMgMm25aaNVU7MviMZYmfR8KzprNQHJG8Q5kt2Spe6V
w9InGG9bRi2w9Kl4zBuAyqaXW+uBmBbW98HfFEP3Ig3ouJLpmqHibU4QqJ2P2uAOoUYjvoraRQQ+
d6uKJCvIPihwudH3BV64gzhWoxsV+kXUda+RlPlbnjfSkZjqV7LXs3FA17UQlZCkdrnewYa7MYqq
uvGsjog6a1NU6UEk8XYj63OzbRrAcvvdlkb6vecjRErroEM0VVEbMy7UJup4mcvWjgpNvOtlVEgA
EcGK9jS2U1m+jdl2rOjeL2PdBO/cdrVdqQZHF2UUFx52OicNKwLpE3RLMa2poOy9x6RHl9xVa4B5
xsYCQoc51e0zuKiNUTTuiLSiEa6JZenOm2p6SbjqQEGs87DMJNRz4Qax8avZ9sKtbkQ7eSIPQPCL
+56HaaHH7bCZpGKj8XhdMwve4mw6N0VS51tPPcQFjYZcVkPHIoueTDMdXzcLcVqLpHNMRbamPyJN
NtwkyvFIAeg6ebrLKkhzPnpWi4kEoaFIifRJpUWolQbri6IDh/xDhnx9O+TKVc42YE729HeDiApX
SsvhovI7b0v/uJ4v2twgVKXunr5ZDPU6X8iV8YZ5tHb9ooF0WtXNQcrri0HqabbHU76WESCrCjL4
RkZ1x1f3bcSJxIrFAtfVh4giSREiN7F/U1IKb7EgOsIsSJQnEnhUGMpKGCBoQwNFGI3C7LToAh+t
gdG/+6Jsp6PIICkQPd0P35TSkxeIBlgfB5PWeCf4Wx86Zu4RnJhDx4rcsWdnGvkD6eEdqui8CTHP
SORoT55B+HJCHClCico1SkFcFlOD9tKvquuAL8ylla66qrTWmR/oG80jWsZU8BlrnrEuq/I9rgO3
GpJVH+XdFXDXZikYphsL7XDR0YFa0L1AFCQQPezBr37T1DOMBOdZOjQnDq3fymLzTGsy8WtszGdz
/vHmTfeGbJQbYeHDe7SAaC7RYBVk5IQXsuUrtzrfqzL0mzhqvFU4mhYZwg3pVwEI2BOT/rymHy20
qMFB+CgyG3GqSV8n/Q4ETM40RHZZLSpOPkTse4OBwFEpeKwyJABVAQBS8aye5TLLl8A610CwujXy
zYsUMfaqNPt1JUVEmAXUTUXlyQOJcmryn9f744+pctI3KSPq37cmmgnrvVdSirCY1ufU2nTpy/i7
dQVceLDKdOVA8Ug+JyRTcEVvBJJf3MpqNT2kvnwzNTlbrqp5y5MWMz3U00eTiEogsioFMhDIUU8/
9/cr+7Fb+vaRVXqBujGvqMfFuQq+RtOEMOjTtGrdsMVehjWOrN+2rZ2U2t1KVcuNN4q601n+cyMU
u7RkL6JmgPD9/NmLVPh3St1tUtE4/ziQ6TyLdoZ3le2pStQ0RHOZ12GFLa5acTluYx1Zb2dmh0Yt
K/rIpx6XbxVHnlyqfPN30ugimcfezlTPiZtVIcrmItj4YiCBtE3kQwSY37Z6o3ZICgBoJUfCQtOD
2k5M5A2l9EZcxoqgX/Az/N2ocGtjDWm2XaRG+ex3gKRLT1IcjyrHXtXbl99vxU/vG9taaIoSBan5
P18fckR7VT2U9LfVojeWSe7JG2tsDuQKlDL5UsEIZijWYHHR9CNAPFBc3vxsUZp+cvH7RzF+2MRw
shRnyCHUEVpxXz8KsT7CaCQ0HuU2EdfxUJkLgPJdNyL7ncrJ7kbOkm0TFjtyBLGYZn1xEVaBtuFY
qZAQoxFDmzTXYm2+smw2N6E13E8JiXyZXEXXgVZijCj2hdR76zzkxdTkxpabqHabIt9EoTfZpjGA
hbbEcIEbc5fPtTMfsVHeSsQJmCqQV57Zgkzp5yHwhUVY+upZJsSy25vTe0KKvTOqmaNLqBdaf3Dh
WVRnemLYmdVc1CH5R36LQGPIW2/botHJizmRZOIne7VrlsmQyk7QJPucWJC0SfKdnxavfcmcXhMI
eFkP+xgU7DK3ivjW8C03UYabiuLLfrACYSkp43MhF6f2vh+NgaOX1aTLxQGImoSE2PbrbUn7Ilfk
GuFwPS+oChkaLYqZXdohqzFAStnMknu/UBu8pcj/wqx/V6fczmGYLRJ5goFILPbUav+PsnPrbRvJ
uvYvIkAWz7cUJVkn27Idx/YN4cRJkSyez+Sv/x7mvZk4jQQfMOhBTw/Sklisqr33Ws8qwaOLbcsB
z7njAh3Pt8LhjI2sV7ef7noxU3E6S7ftTGKTvbFj5efcC0hX8IK6mqvdIPAfIKIZOzccVFVcehWh
r4i0f+z85n8UH57PWEYYtKg8VuTvXzlqSMwkm1duUIKQO5xaZEFL/V6X7bWhMLsj9IPwzqGOgwHy
4nayehWWsaMuipttyVkAW3zNKRZGdEwFN8XhTap0eFSo+DK060C4TLDaZGmWMThrynW8IROhfvNA
Fv1AsNiG7oi1He0CbUU9g5Ir9K8aCOLXenxupaj/Rar53JeGUmM6HqgfdsiV4PqpgPDdSiN9ABAx
sPIx6BSZsU3ePCwJRu6hSu6bHIFkNRxS5K6BtxRrsjzrluCP7FmSZ9P0y2ttxP59rOX6KSF/IByV
GIIxMWNsyUT0rXFv2bBEx7F1nE202NP9PHC5cWcp9grI2d4mQZfWW8TSiLFc5ZF+P3MGXwjLRgi0
uPs2QUI0Oh2Ej6ox7jpLgvtGd4WY8kvZiuhIykLVJI+IbxF3mvTwm2gMC5pj2y7vTpEhjKAvJQp/
3TtoTXb2idc8K5IwnaVAVxsTk9S4g/6vWna9s/z+BlkrmgSehkXH0fg858fgqbI6mZDeLwNxKwY3
RVl5MKVtpw8sakcNzzw2LqE41FAMap5q+Mbtozmz9P++y/5hcl2fNPM/4D349KkXP91qkNvqoql5
0nMpk2vtxTvc/JusIqZv1CQtgHa8MYS47WxqbShJYcx1cZ9pP3Jf9v/odIL//Y9fhkXnscNAB7U/
jSh6bRm6rI+5WK2X07lFGUsgEOGA6z5QxG10XFqfQLiYzFcxQeYbcDoMRYdOv1gedWMtpbRIsg77
Yz5R+6Pnh+OXggPWp5o4o1rn9XLad2hSco8mjLIlxYagqA7//rv+wX3ld1170zRl3PVBf57Q+3oE
vh5HEyppUqHBehOsfpYOCSM0ye/tsapfbfIgOz2/wRdFJJLhIlSjb1U6nA3RrirT7mbQ6Jn6zbo2
TFs71nEchWD0rtJsxfPANqR1hdihR6Le1BoC4D3z1ZQ3//gqnycq61ehQ24AW2YU/quv/78zW2FN
hhpmvkrW9DlKMn/cAYS0T5mpXjn7VeLLO5x+z8g0RTChIpV9PzyNDlKjhEukbRXayYriZyJU/WNl
aHPQxOm+IV7jmMIEJ1lAwsPVBHa8Yk1PKMY75RLF10XxPx3P4j++DB1+4TGBNlxT/3x8OZVGzlJP
Mx3VJajRrMQn40bPVjtFoZvm9yKbQUiRXYDm12Us56EdJ4ko6GJMCfoakK6mDzcNF6Ov34SY92Uq
Dc4o0DyGnpMs5yBnUw+FeipcQg3x8SiuCW3AbaW//+GYRmBnUftCMpMIeM1zXniZHwbCZB5wuBCM
kJryduqaISgnu7uZV3MIvU72YOF8sbUEm196lxEUCkufvQF1Pfod3Sess6+8c1Evr4PSzk3UVRd4
M29EvTSPbmw8zrLcIqGuH12CCEJuOI1uFbfOMg3nCb5a6C4UuROySUyK1J/0or0FHVBMVdrHC7KE
TH/VXPwTA7ZG4Tb6rkbFFHqEQKMz3Ja6nu/rffQYoyD1/bHZODAvNmNJWp2lK4iUdHUkOXsIIOKN
21GfO0UvdourEFlpSD4JOqJDT1MXfwOZp2vTjEQ77zZpxbTRJB58a+KKLJY+f1tjM7LC8g4RINVD
l3wwV/DDrCvHO+7iO+YAQSRq6w33Du0jlY+7oqXLmcRkF2GhrO+LSKF5kI0dDnHV7dfjdO5t/bVV
E1PDrP7S65heE0YXuRulZyIrvuARpFon9u4f1Y/3H5seQdi6B5USMBD/+f12gT7XGUkF5HZhEFXj
kSsRak1vn1wrJWNVYbHw6biQXneFRUBCJuEy1aJ5x8gGsKDqmQxDT3+yFhZwRhYH3jr9YLl0Y9x8
AGgdE9SVJ9VBmE1D56zryZPddCMeiaQw9zEijQepdPoeJWkik27tZQb8jux2/0S6kbcpcLLta7IU
dtU0/ZRMrK9GbYxB2nvdKSf30Y2jgzWxMvQcJc4wEjA3FMGoppooYHF0O0u7QHDN7qSlKEPnfqek
XnxzzIY+OTazitCh+86LIdPF7nBOuo50wkHTbqKpOzLF+tqXfnMBKyK3hksmepXIp2WxzIe6X3+v
pTtacau9TvXkY9sbmz2mopmImsrClFtgyEvcNSP5dYnibZMN85tjREQzRETGxl2ThhG5NqfJXq6R
lxtnk7HB///+6dhQR3XP4LjX3U+nGsdWWrQCWRQWFTJFTbo1UpLmXCZMg3rcuEhB3NeacLTRjU/J
kGl3pHqZm6jEypUjAL8xMtvdNXN5yAbaIKJ0beI3sJ+npj3uxkRrN27WVqHJYUbqzkmNP8REcLbW
6/0/zrX/aC1byM+5DJsm54L3S2XwPzP8JsdNkDM6C9o2SzBppheMEl+LtHzprIgILLx161MAFFk3
Cc0+XralJberzaK32dTiq912XkAwyNZXObI03y3vGj+7epo4tOvTGTKX2tcmGdxAyzt3i9oKDAb7
sketk0wUpU3xOnTmN8FZWghjvvEXBNdR775oJHEeCjRPwZorEY2qeDCHnEQy29urqC2pMRb7KZbN
ri4EEt5uIlHR1s/0FPOrQ4ZryM3k0MwuzKAWZ8Df18EfkGuKJt5vurouJDzX+bUR/M9Pl8S0X9uU
calNT2OD8eqStvYrmh3YS4N6YuJ01CTjk0Ejvs9OriQSYlG0+onccD58bvjzP472/7j98ZEY3FLO
uQyKPg8K4iEeRnPokCmb8XNDKCwB3CS+jqB5VAKpryJqVo4Kk7OPZn/QYrqhPhGUU1bxwcZ/sct+
aVB+vxqD3kQkwlQYjQojlt/3wiHCaJoo0mlKg34vH7jFMVWMz4QWxuqliFZFc1TrW74NLt80DnOP
5m2b8qFVUdQ3xEd9z1pKsM5TeyKj14ys5WGi4XltDOdAbhU1KOdfnWcp+v6cmrLxuBJqJn1jcsIK
4ptwtBg77I+HVEBpjj0txCNz7URzzURUX8Z5fPz7wjD/bNnxrenZOSRqMOayPp0AHUKWefCoL21G
4Ek9Qj+xvQO2sn7XEVlIEaTaDRnsNW0xIDRakWd3BVKhvi+Z8BB2Vir11M12dptJawoSWluHWiWY
Vq20JiaXC0ZvvxmxFeK4sZ5p20c7FUM4UkYM9ABubOPPw/bX1zOnl4Hr0z8Ouf+QCvAV4bYBvwMH
TlH5+4NlnFEkZVYjnozcNx0e9WZ2xrtpabgjrq3yebEvVoT9yq457pul+gHGrPy/91srfWgYNcdW
Q37bdnCWA0Y+uy+Tfwga/mD58oa6wnUR6DFpRCn4qRhqm9qR/kDLKbOHL3Qg9jE28oMSuNex3yrp
KjxACR1G3sQCjVXQz9OTzNJnY52iU0rutRKCPCAv8mlJAA6LMZ22vXtNS9fdZ57oD6OvvXCgHf++
hP7jRXbZV9Yp8LozMyr9/ffVpbv4lcOLPC+LPLgJFIY0if19OyfZxmnG4i6P7Yu35Fawii14660t
6mLkIuXRjBvzX2Xln9dsPo+nO6v4YMWMfmre4QqyhW5zQe39xsXFQjiZGq00ZKgaLmoyzlqMpGLU
gBVPDSr0UbwlLgOpX2Xar0m/vzCmc7Pdrx7QP36tPytwl4+HGJRGN3LMz2JMQ7PGvPAspskjYZux
PgV+5tYb5uivEX2RPdVOFA553XAX9EG07Mxafpl1++nvn+OX9OT37W6F9II2WS0N/Nen9ebMegrt
hMPU7OtXUG7ZErTxeDuPzXKj5X6xF61B5xdnSpgMMeAbK8XUXFOFjcvI8Es3zO3qtRmNdeRD8bav
yIPrlwrYBagZuje2TyAzzkHJ2GuvG88uFx53KU4TR2qAVovAzBp7EEKUfNvX41dN02gu25O5bzLz
XHmSDOrWbRkmtPDqct8/FDmoXaGu83pzN0Z5W5BpGxIHVJEp3dOjLaonL7J1Kli328JH6QI/Immb
iG9Yb62pHUErit3ff8k/oMd0UQghYmdB4EjSwmdBBrKbCOwRwxmnKIrDmiwgJjKRw6alXUqbtQyt
xoS1Vxxxr1s4Wsv7iIpjW7cxrH4LmMDfP9CvadCnR0t7B7fDSstmpX1+AcrE8UYCtTZTOjBzVKQT
thPjGEwzVsO0wRUqDTKpiD3W1z1bzeXNkDV5mOomVSS58m+0gh6qxCGvq8ADMvryai5kk2qWOqUN
4fIudRlDfdLKpiKPQOBMzY3SnPuGvVT16mh0s7ghibGAI9O1aG4eCnv0rjPyyI2VamfyuInV0dz4
C/kUxcbMynfLJ8XOaqv2miNI25hikHs7dvJQzzBt//0n8v98C3lWwsfAYIpVqvBp9afJZMxpA4hm
LmwXHI8VnTqDjHndNlowGBV7BneNtQzJH5fZYZA2WhzTU3/IatIVtHhC90QOYutWD7Jo/T0slWxb
L820MXGl+uLdGzLin/3RCcHe/aTRZhz0zPtmFp44MqXXrzrOvSAGwRg2qn/tq4l4auWmF782nB1u
TurxZGLkn7ni4pPB2ljdZXLbE6Kv/CZWQ36Kkjw/QTbC7OZNaZg0uXgYHP6NKR27uy5dnhfaS3tX
kuAbe/NHay37XvT3bWs6O0nQrGnNFfPcOQodo3M2cde94r+qMuYEnSPyoGIwfDJEB3MFMouCWaZ7
WpBuNJ8Q5dqprm5SYeaUz4uwLYjfnsl4HPlTUpRb31GwUWN72gNBqcz0UXTWJqIzdaIBhU7Gq29I
dG6OQr3I5Vu6wkZUCaTRL3xi8379xTf/8dj/owPj6SvEFf0m+x5m3d+PqtKqUnzoI05o+aDHTHW8
4sMstTuc5fXGLkh+zkbthNd10zQdt7CkOCflnBw96gaPIFw76ecT0jEi58pt306PyZRCehDRNS/h
Dcm5OvxqH3p50oN9AeuSeuofNwVjPU9/f73XGYgwOHK5z6BD/f1LIJCBAGJHXFRjv8RQSy+8ydq9
OwkyKW/0xTu6ETDQWdtGXTrdMrkudqPgrmpfZGJNZz4mybF0fDeAoF7RJObnIvW+//0N+49pHvMZ
HELcu1Ae+fonZWvcshu2PcuFXMwhdLTpi5xRA9W9Z2/TXGKpBD5C873IYU/YJKTwJk1VBHGwYAT4
9w+z/iKffjFU7kTaEpPm45T69Is5tZXNfpVLKgttU/twnaviH5su2vnP/xK2En09Utf+umn92nL+
p8SqvUyVZNLEG2/Re8xPDABvuGlMZxhSq3UadltfJNbJLG2SrXuHF5MmiT4MAbb6uQ/hOv30hzo6
KyD650Zxt85FdmT8nFU4Hitx05nG3ucS1wUmr+pZ7geuOWdnnj6qhJlUJ0nYbBAMr4MoQSdxnL+z
PhNiXyoGGaBgSECviRPNRv+kS/hGmlMBAO2YlyUps4heX/rneW5J1TbMoxge20j153nqQMAXLfSN
0Xwj09TYGR23qQL8Xupn745Jf81v+ACJ1cWbSO3GjMVmZS0cNPKYO92BdVIArMuro1hQptY1MKER
Ds1cj9/MWgfhl92bjNVDy04x52QdcdSIdNjQMAJwTTenPD5yTSIPNX4CUYmICNFUmPniuSUIM4yj
3A0TuxOHXtMf7IxOZd7IS1dQs6UxTn1/Fvl95i/XurEuyCHkuWjmy1yg1Og7lZELzQeHSIneC1nX
oLzLUIwEdsyW2jaK6WI5KPbvZIWZOEdmkNWBPPih8pNbAHJ9oA3RozaRfWtNMBHQPB1IrdMuLsDt
oNajBn6nZZySpKW9kPB7bmQbuTs76/wzL4Vzoy3FhfGfcXLHxSASvQkcUqmPsVbpJ4HtNLBMOYY0
1OyjyaXp2LABS8/S9gQvS57jmP/r9f1zl1lPRmLPMYYhNf0jV2EapmLsXQlMx7HeTXAMd9YyvDSY
SA+UWMTgfu+cBFZHqsw9ie7JJnML7ZzNbRnWauFxpauIWGfKlqXavGr7qAmFOzG9J88ejsWZATEE
HQQvRxZMuxk78o4sr/jeQqkxqBC9DoqClTpeMFaNu0f3cxurqr1thvTkLC++NuBcxjWa6m9Gl8cH
N3PzG4vUc0Kv9BsxNbdj5DdXDTrXfiiPBXbbszC7S4ENJbWiI9QseYzzH4w+iNt1pgohl54y965s
4y6qD64XR0drVD2BV2yhHMsF8D5N3KVw5+4mP7UYkUMXwr6czHF5a7hNebuI6pss7NuJLiEiqIkA
XLu+ZubyDkwMerKF2S3NeLXtZM1uhp3AqRzUgOZ2FRBlcnFQOMpDanNxLiYbdSICqA4GXss3jAY6
zKJd23Y15v0MhVKo/GW4SQyZ0fC+qJQUGGz2oWlXK29nzuli0QJHXKVvl8YaGfSToU1jZrgdiTQx
vBJltglhLefmQ5NwDO3K51LXONFhZJQc14Z9qigeTzkCBGSXp2x0wFJZEhd2LYt/1OrgwP9oSGBB
/uU3EKa/9i0/7dVuLbtZpaynqu6jIG0ORm/DcjO+tiIfdn3rgtWav8ctmiZPr6Z1hqG2SUKtYuXu
M5pvMK4tgA/PByk5wueFtbYzl/ibKOkqVYnx3TXBT0ILeS8jqCqyYo2XgLrSVlu2qmQk3sRa6ItS
36RdfW+o6JFr6EcRTdc4kl+qAkX90t9zkO01moftOEzbKmrJ+lwW4GTxVwfzziZ6pWGlDh1JvLTA
aOr4LH2mhGTZt9lem3kKcmq0zWyVuyojWxrwz0fbMhpwFjYNB6lXNoLB1QvGo6mu7ay2vSHMPd71
MSS5yrGv3G/XHG7IkPnj6BZ9iGdIBJ2zMMOEqJiPT2Xk/xBzKwLVRsQ9RqjXUsf+7s5xMHcO4cVp
wu0fPKcyayrlxfxmVmHPqgwGnZ8HyUBdo5hgiEm0UYvnpCof4ZxstQz2g+FG8Q4l6/pb6u9V13nc
iITE9t+dPJBNprsrbDRm/aIeqHlmhIDmAK8l5iYZ4WRpPLwrtPFi03pt8ypsDVjZNr9jZ5ikM5Zt
SvNVf5sBHRBevQR6rUE4sB8bFgeUxfnkFY23mcElIN9CF8jkpmBcvU3tEgJ4Bihtdm9rNz3CShMQ
flQR6Kl8Q9N4BsR20WCrBJBTQPDW0g+Yxp2YYx77kYHoMNNrzGS6MTFYjAUziYUjPzQq7YUd6HXO
fRKjm4zEFDK/S4e/U7PLpTB1w9Rx7hAA3KZW2W+jFC2xRkY1HAUarQlUHJALd7HQ3hlanoAchD0M
qw21XBvYoOM6rYzgpCHXH9p4CTVgVkV/yFuu3lXee9tBZq9ycB+XSh0t0sC1WNxns22yqSY/lP/T
atWVRfLqe3zbyCA6jqt/mitSuV3zC1jIZJPnecFMq/4YW3+AZbeLnTgO0wFzken4iHuzr7oZ36Q5
DCBNJxgc/jooFOfe69J3I9Uu9chX7X1+uEUbfjjpcKMmKhlH8r8Y2cVMwf8xQQNKYtLyTKT6CXud
H9gqvkDQA85zESn/FDQZqfCmg/U3lnfSSN/9pXxMonwO3YHhSstjN1uWA7/8sLHdK+wM/i1cWTYT
rMGdmqJjRIA3rmEPfflifojK3nlTc+o7UeEqgFHijiINDNiZcQvuQm/e4qU4Lx0iA8ju98q0H6SR
U/yAl9LrkukVdD+ttdUOxmoZwIyRqbuCRGiB1vkCos+BhE+n5MYd7W8L2gburz2jPZdZnd9TIt0t
7InrUCwLF5+mYRG9LjWmH6BvCNWKDsVmjvakTN4mg7bynDz9el15gvG2dj2IfilWKsc+RzFvEhww
XuVk+OlDie3dhl+885AUuxb3g+hB1N0TL88ti1Bu3bZCy2P1O03qK1yPh6FlzZ2su/cKvWjYTD8w
0iAGA18ZYEH6vowIlhBPV/dl533YZpHTFo3drfT4w024+eUaHd+xETW2eoVjz2PJHxxUm/St/XeN
l9Ln+5D4BDwUe0ygrvbcA0EFb+bF+k9VQU+qkuw1x8EH+GQhGrxDR6uMsJB+sh9IYo8KdTX1ZOHg
QSaDRDWQy4LfcJHhBK+HElia5WFSFl8mmt7hw/EOi/Kr6+SnKW/eJ0Z0ICAJKGjf+9YjC8cXXBiH
D1mxY7Vivi3YrbIS5WKkeNDY2eBjWT/saj/Z2rApspwNU6pHvSJRvYgf/Uw+1p6J07dll/cm6rfU
hz2rVR96Oj3kbvsMR3A7eBrd+4U7Lbrms9CTM1C6AssUvzq0rSUg3Q7cnPZcV6aNepL2fuVpV1G5
N/PIdpvPbh5eqlJj4eoevmxg8qLG1BxBT3JongY9+jYLwSOP1OEcUkW2WeiuZciGDCb6GkOvDZrf
bhN1YZmXPU47dvid60+Mn0vJUK7n8UZJubeUvDrqXitHvIVawfB6yR6rVruHHzMEVR3VoWbfab1N
SLUeWzgMi29xCsCQnqEfzo27Lb3pe6VgQXc1jowhVpulZ7EZaX2vec3PxmPJ6mYOtWdAEyWPhZWn
EGxZqak7Pkaqe2rY8CHPVUgxKka0HW12ekPfE989YTiDGzzgiwMft0+8r4RSAvki9p26Gpxp3zGR
mM3HohAv+OHMMMJusSlqSI+W4nApd7OfwiGNWTMNdDrpySgoKnhKw4CGCkDR1hx2lZB1YI98PTIt
nWBGy6IGHpasJaws66vWtPTrhPrIpwkhfcJmGkE/0QdcVKL1kFDK8fjrL/y7RJuZ22XhirIqUoWP
KB2Q9yrleeIm/d3xaoLtuTATSjBvJ7wV0ODs70MlsUqO2XmJTbnK44HmlMtuwji2IvgOfmf0W0uD
vdqV/k/aYMdRj55iIsyo4vXA1tgLMp2HWnTerZH353EBHWi3SN8hn0b6a6NrFvtki25/sF9pwtE5
VXRcAT9wWFVfmT+8GDP2KcwiEZodD76t2Pdp/14WcbqZSOoK/LkdQ44u0rhKbjm0nZTuMPv0aeiW
fnZni5r1bEjCoYF9NDRMum5hOGelD3iqhyj5muU0GaNnL9ffmonFSEbwyB8iXiPebm9uQWN51btF
P0krG1TQmDYGv30pofcG+mwcM2uqgCCRRZqzq1Ydjpi+Nr92+fzmxxGYllm+jI18msl2gKcXI6Pj
xdYj0XLOTTwuWkiQNKubxonzQEsBLzUWKCyYaltqCZph+U1UEPCJTKTol5+OasiFFCAxK4pGBzBC
6qTWpnZwHi6iPk1q1KEZ4lZsk/4OjKITQJTGtsgR1qKM4n3PuKFxRZhN/6Op6lfdn7pdFN23Hn6g
bIkpnm15l/Yltznfs7Zd9gALOAICrX1kOpN3TBPDxso55er85A6tDW1Xf1S9iZmmeV9GzsksK180
q2FttLodiMT7UnWY4Hj9sCqN794Y5+Fg28XOZM4M4RdGaRYmzl2fyMe2Y9hWznkQjyCipcU4l3Hv
TnTc4UonfQTxNW/y/kdlOMPt4McfYj5Dh1/vD9ZeF+xmLIGvTlSztwFgSjWWsGLib8R6A1zS2APV
QCQK7DCYc+RvrNPE8L9KXwMdNUCenXmGlLPPtFwvMLPfex8tBok5Xrho3Hv8ivwhHxdOLbL30UcW
Z/CNAclxq0LQxTzEZuFwSIg08wOfz0aJXkUpLUolaDxEcQAZG7U2begFRqcxOcYmyUm2bZL00C/A
kN00fTDa7BWmueDP0p6KXN/GdQGfmFslJCtXMpadx72sPqQGYtw11YMxiGnrL9+tuv5plsTqmHm7
UTMUdccubF5lqZBHmZtCZ5yxFG2xgUPM3h4szlyFvjXb4djF3F8qVxJNbDa7ggbODso98zGuZzRS
aBaX1luOvC5mWHQUXtMSwQ6VuyPEMC9A/Boz6G5hXFVdGcHEqGTr2Paxpae+lWNmBlU57Acr1w82
E5WkvjHpqAs93ktlioDcmWrXTj8NMA/UOc6uwTYUUjR223x8q6o+QxJDRanNwy4fEBzhg0lRhXyv
ZRzf1RVA/8wbSVpwkV5Oqgjhh5AVi+2ljpsbZt7DqRTiOPbeeJmnb4yKwbYUgnHQmmRsiPRGm9zQ
J67hYCt5GahSAzHbNJJq7DuO1bxES5YFmBTKTUvorrGY8f9pdSNxZS7+1Xeo5qIszQnUkZD79We6
akfHgMLXy4VGjtttdC9+mVMARA3NCMGiSzI/3otEfc9rFj19exJajCno9e9j5FbkuxdkkpX2UzEl
H10a0+pd/LOlDTR323M1OdzYC93i5lPsx6X6oBK6q5Ro2WcaVOaT4orYdC/8H8EeKWUFffYUZVIP
WgxtG6dmRZQY2+aofpnySKN+t6+OBFRnNnBrLbe6dLJFPcajdnMQ/K7/qPX+GEwGG0TtnECdc9kb
W+4jMyowQSexz/tAjUiTfNkxkiPiOaCG5hLPLrro7QfmyohysUy2BR1DdrNYManuGGHzsj/lFvw2
WbpvU4qJIOkgSUMwsYlTjxjplHVvhXaRc0YMzsHLkfQtthx4S6qDVo/zDdTsAGfC+0CwEEKH/K3R
FTeitYSLp2mfdERfST/f5LbxM43pZmYKfLCWsN0O84Gm1i5aAa3lUP9sOwCtSoc2wm1CZ70ZZFkv
vscPmedfi3EM8Xt2OxdMOA66GZBVfehqnOQRRFnXr16yJhaUgBmSRq+4l+Abdrwg+W6wrLcu9zvq
SS4ui2F8611aVO4ML1OknQotbHSMz+OvizF96BMW+YzE9aY3kM3Xq12QzQiFoMHEQ/7oJIFY0+Dd
5Mti8tjT11qlN46t4O/2j3PdPEw2uNzFjza9PdcMewCRj/qknVNiBWbFFEQ2OEnjuPlCMekkIz4c
g4G8M635U9MBTjT1dNldXGLX4D5Gl2bsw6rn/FVttxZk4QBIMmgnlRKV1WHsCIzZ/tm4SxPEVZqH
9mielD2jKAF3th+qaQ8dublJUE7bS3NVBp9jiGgwaaxSFWH2qZsKCDzYgX0K5C8lrszwi2MupPVc
+f6PnqUVOG4zcICafK+8iG94dglT4JFG1GKNQWPa+wpZNuoDrAU6x0E9IdlMzAwhuUd6hOFfLGsI
iibX6Rx/xdHK0zZT99Y2NJ7Kr3ZFWd72U2BP/bSbZs7SWPfzfYyDWkuJbp8NbdvTxQ5NAcG31LQv
UtS4rWFBQ3eYNpE9fyN66V62y7MY0mzfoX0NlhhpehQ3OaNL99bl+kWLmyHdMEPAtezo0ueCs91r
I2whPjtC/ui3BGpDJnbWf7hMoHWb/WA6D9rI7TZJwdNyByqT1jjVc3dLdL1JZSRG5P40wm9GGNu7
uu6/wMndRdJ0oUATAJB17oa84DmIeWnrCpN7jJXyhvCNMO4VMIwkx8gD2hmteDgb87vK2Pd0iXqD
9AWiKPJvaaYlYYyLRzPoRmqDefSsqeDikjzUFX/yYLGHTApwZT/uYx/9rJn+BP/Yh07dkCehdSHg
5Dzoreoy1hTi1qyRFBFx7OPqMWYP+a2U35fYn7kO23kAEXw+me774LbJUWnRW0v1eYgY21gau+xE
TgrWhf7KgfkGbBnGt10mFBs2RaLV7GlbPnWF960q3peWy3LhL29jFV252XfB2MljgzCA1Ion5pzA
1ssxMJcB8UDmcHxx1fLoE0fvhVmfLFuNQWaVkKx74ma6fm8VCR1J1yE6xLxQVH0hvgNeH6NFSQ0S
UFRKkSBVpriMu7vY9eEiCipSU5zcREt20mYW46bGpe2MK42zZ0ei0mSZ4AWK3SMbJA5ySTcQSA8G
oQ/LhEiBDDaMSe3YLBDZK107WFV+V0XGtxxvc9fJDx96u251V4s8HmgR2yqmvOrqzei0EJ2Bqcfj
WwmSZcPfz/QKmnXOtfWQExrKuje15UrPs9/lpXzHVDvvRREd4DjfQZa9r4ym5nZNUpNmlOcR8DNt
mA2mx/WaHS4Fj3qZtp50va0Rpd/GpCLiL5WXxiXMjfES5/R9N1mnfBysC5O5y0J1seKdDhV5PUdQ
y7go5KWYXH/TL6HdRM3e1KPbwgf63nrIrs3oqselCLgPZXzOfdqvu04LIrYA4Hm2GOO6Hsl3aXrw
rDnZZ/KF9ZWZu2kxqOJrWBp1W38pjGn1PdYpN8Dsw/Prj8ROWL0Gez54X4Q1BbbZtk2B6boP7GHf
6pVePj1FBd2DXOk0foeGW3vRf6TZeHFz94ZUwDc6VeLWstS3SA3f6F/rN37BcMZpxIImW3HBLoqN
MVH72w3XxyrSAYgzFiVW6N5c8leEe5Qg2s5b+u8UnuNOWMObaBa4xYusTuVklqeM6yZaQHFUlb3s
BnPllOg/m/X/rXf9j7p30l0LgtgbGoQlOrw2wf2W4+Stz8Aj2/3M7dRsXCxmRcBcYjrng/Y2rjQc
04UboHVdveYkwdkr02cbQRnxiEvomLy7Gpe2AqnyHl8yc/LGQ133VVMyIT/GSrZZF06T1u76qn4X
epOF3eKJXe2YdLyjreHXUB80k5ey4mwTNXkNydmo6YNNTv+lE4qGGNwcnCuujiX9lkorxorQjFSY
vgwd+/8Rdh47jivZun6iAOjNVBLlU+nthMgsQwbJoA+6pz8fa3RvN3DOpLF7o3ZVlkRGrPXbboxs
Sb5srIspKuRAwNpkPQ7aF5esKrJtNXGd2TH1TCqZ882U6WPeghhnaUiQdwq3itq/5gSfWKPCnkb6
gms1ZdYV1rR3GioaWerAf41ncPBGrOartpNPVlbvHM9/dQhoNtJtOgZDROwjueOxVRFx7SMhHPtD
Agom0E5d3b67SrTXi+IwQFGC+Zw05JKOiuxxLpEGG4lAcAPV1BLYG08NP4TgTg2aXeGLT59QHFTQ
2Q9TtnF2x3ZS7PRGvxsn3jTTNW++09wKoyQ800ChUJGaulmwPGYFOAWLob9pOueOv3RwpmDGP1tW
83vysmLfC4qWCpxiWyhXoJS0AuioNRVYrvVDTC01zRtYc3WgofGJq+K6zJCPKNebwHvUjnyUKW6a
AIlSiVgCnG+HwqcE6YBb7evl3JrhIZPh/BQ69ck3OYntaVZRY4KUzSQIUDYiWe5icfNz4OosuZ+1
U+yF4Tb7tC3AIcsq+3JKGpNqv3jNVzFQn3cfYhsLpTa2MJG/24yAbriXgXuHSv/kTv4v7RHVGyq1
pcDnB1/G09Q7OlrhKS6R9mrjbWN6fjKrBv1HcrG4OWTvVH/6YYTGifJi+CKZgUKhGcZubTW9ckJG
gdtOW43vVXxZSfVb+EsHf4LUHvTaWVXl7THI6T2yWYj06DlR2ked1UjOZpdUk2kzKKDOKnXgSnqE
c77yzlSu3Bd1c16YRmBA1LgLgvZs98P6IYOQudV0K1zzjz3rz1AyqTWF422FMR+B3t8kD8/NauV7
XXhfXBDeDgLxXtlcFW3HK+YtA58PuC4Bs3qL8BHkqwvxdWAWShtBQ/DivcliuENiQhTG4JRR29zJ
Lj3EGDTNKucs8ABOtHhoyuS18H/FDvnZ+AHgw1G6+crBieMyQeDgBS8mw72Jw6sx3gcZ3QjaLcUh
y4yjk5BTUbaIulpfPNbUoG6Hjj8hmNNf1dzeBnstAjAgMMoO3wrSrQzLfwkXptVfQYTy3hDZd2KA
cJdEIPEaPBReqdB806/Tj8Z77qTz3lPBD+HMLrMMm/4i+VMmEqC2DFh/YGxfPEtYF5Q63Ex5F3U+
od701TUzDYpLzi3bcI8PYd6Q0NNT4E3Q+6bywWuLS9yGz24/XPvgXDsDIzB/tiUUSbnE8abodgjb
V1GAkKrV/uuSJDwTjoZXfm28/rnKV+FI7BIoYOLUH0cS5YWNjA4GDyo0dL4SpFVRNfp73tNz62rx
hsSY/At8yhjAWpp7bIxVVEkwIie9cRxn1KuG1s3JrYkrqAf2ZVngtCIKHhMwI+emcjLwatxwnWOV
u5S41F1tideZoT0JS5cooKqIxtKE86651/KFlq8JuITTm0LvgSz/WTUgudxqw+iNER5vWiALg2SU
wAIbmANCXSb6PU0PLsxdcw/sPjvPrUfg62p7m3R3CYsSZViCrHccevhXuW1TamrAxe+d1LwzbOtD
lrq+pCKZNrXrP4m2eSg6Z8Di5lNQVGcGRQoLVxvVQqNRi4gz+DSYd1nCqWwmM9kh3Jjodu9EuLyr
dga1H79cEWZXObsHYw6TfePA5mSj8dMCCx7NKcgAJzHb6FSfOeK+kySX+GPdq0mDybRyFXG1qvin
6StwhgfdzN9xKRsCnkiTQwG28ZQT37BPgEZ15DL22X7Q4ftkcAHY9pfuhCBovTAusPRHTyXukSqC
o98sR1LxwvPcB796WbxYwZ3i33usq7ICPkl9NimrPsnBOCAHPSGHbiLEFpe+R9mW9wcTzoloDzBm
UKM9ZCzlZrHxBMYeJTrE5kNTEJNnOQUXz5vTOzEuL+HYXHvli8NoS5dbugRBln/c3qTkRHk/Teb5
jKzLLY+Tz6ltdxUbDVkqvLKYWhPmguBvkyqIYIefDvIO3MziOqFGBOimqIxDm3qPsZfui0mMe4Au
GAbPsBEOZSzg8z3rAQEsQNe7bhb5vhtHLupOH0yCnjDGhss+rjMcbK5+C/H5PPmFuIbTfOpaw10L
ho7aBKNx3eXdWotWEuFtesqmNrTbyT0arbMUE9K9unitq9w/5IX52i+NeRlAZ0VFWQV5Nb+d3L7I
qibUZfUR5tPXYtg/odKMjUSLkMz0mRY0ODnATrTddCdPZy6cV/2dz6QJMGjVcHonRQANFNrRqtkm
ncSDxyjHlzwQV5G1UTgFL2UIaRz0AmgL7IGYOZ7pkDEIQT8+kSa98n5x5GSQ+FNg5fsptF9x5+Fd
8r7QSABCDPnzlLKqFDwsfDDYdxiazOoPhWxvpA/RvCIr+9Tn+oHLE1I5hU1v4uDm6ZrgALKmBDOU
yIKt1i7HQqBPlcr1trCBVK0c+tRLvZ07FZGs/gZoPA5pS1lZP+tfXkbSflwR/0HYIJb9bKV02DmX
1ynvnWOWRHYAwe0UGEFtW+BxCfa9A8KAafJJI7LZOr19r+v+CzfiAxoY3K3GAuY2T1BhrMltGvw2
qu/e9L8KH8QXc9x+rrrf0GOwuaQ3mK39ERq13gA//iVx4hpiyzgyA4E8WhgcXUo4cEad/Ml2o3rN
Dpsghj0S2baDU3vbcgYLgG7lIm72JIW84tQL91wg1PKogsoUi3sv9x4YuC4TqWObPrDwi3KAwFDA
A/Yz+XTlitv6JtsLhiiGzWCpoeaTI9QZwVipk72QWYCPub9HOgkK9C+GxXssy5WShqmMErXMUdGM
rxkDAyUuA41Y5UftIOU2Kz1tawvkqw2PBkP0hkobIJoJMArTZFSYtXMqyA/yof23IPg79Cv7YLB/
y0xYPG3WdlHxs4Tzw4ba0IawXnUp/W1C1ls1zbgFbPEkOyr/grPk6ie8JKfxCM6Rze9Ifc8nKaJ/
CUNK4ce7QwC2hNh7ceGC7OCL7AisYQ1hS3ZxB5z1yX9NmmEr/nZUgG1kWh7DadlWvO2z6R78IdHw
5xIkIybL0WEPbWIV2RNj9dwiBdEF/7r0XnnrDtqY6i0EGIatKd/b9keXdi+GBojO0ItunAraSBX+
Z9x0GXEQf8uqmT7b2TmRSfDSN7NzjhPru++oi8ohaYpq+m5sUiX9/DQ1dwtwzSoYykjnAhSCqcqS
8qvIJtKpzMrepp1zsucnJbp3BGq/K/7/tlCHDnbq6GVkszi2CRWFa46TDURw9mbQkWQ4TnX9WSAE
ONmSzjDFCLf+HpQq5ockoY3NGq6+KTBqOj+mMx4yYD96cHokJBUtpj2/Ps3y342D81DHKXdr99yG
F5N/6lsSAiocHcZIiWx36UzjkC2U+E2psRMGSHnq0xs0+HaBKcnWG9ssHluR7CjDQ/lr00TkL2wt
aWAjKRq631xiPyjH6E3OVgwPtsH9Qga0UZmIenIjI9cSB+m2PWWn75M3k7hmspnppTi0/Y898l6b
dXeRNmwmXuskArN/hsJHEB/sjHboriSIVTLDL2g46RZK/CTD5WVWxq+4XB0YZrCV/mg8hUpcOKqY
92T2RvbJRxZ0vzBHloeuuiOv630IwsdcAxcZSHo3uUXPSjf729Tmk3DWF061tQ00kcOwA3VBRLQH
gg4oCLB/wT/RQ+/EKyvCmtxkBOx5hQJdgeckhSXbwQ+c2GJZedrVxRx74Xac8SWlaRmlS8t7NDok
7LWn3CjAwmE2PQoXNerFjTfU+cGwt40FEuKECdz9Yn9k6XJB0T9uKpFDYHrBoz8yR+NjALMcYQ9D
W7E0ATbrJo34feC4bb7i2pk0PoPm6CgaLxcx/0Lu0bs5erc4r/dk4IRZoI8OlSibYkbfmwcAUsmE
MVTP7LqcL2FBook/WxzXQI9yxQjhuM8Y4CYovgo3c0tf3qzyl8IcXCiJEl4u9h6Tydy5WgOgBXbH
SGMflsC7Yp1GMTvWW3uc+ALT5Zenqj1qZyABFEA72+zdXRMu/Cp7hCUC5RwdDOiyGw58Eca+y0LU
YH3xSXxhwPNFnGdPqpRdurwyxEjSUM51aqCp7SlrPmYBGUg+OjdWaKZoWm0nI38docLBscwv9iPR
S+4rjxdw1MU5RFoUTS28kSyNNyXjZs/tT5MNZ3XTQsUQU6U2scrvjdh+4/w99CaJbnk5f9U2hWKd
ufg7FIA1jyfn+eiihbUMwN6iDJ4Gu5oPMYoRNtNuBvSlSa3QVQaRCEiHGN590qnPnrvwaNXBjdGs
hy8own0XTneT15AZ2DKxjeErNi7iUWSzW3qc+/Zb0w0on+Ta3lqwE62+20tXj8G5GT8U7qAtzxVv
MujIpja8OxEvRpT4VNNOwlz/MMDx7tMuXBHVZUXtjlujaVA7gvhKJEkICgdTchwEFLmMC+j9Wnbs
tfzi+h1yNTm0tFqnM+x40byZYVXtGeQw4C1UZhYtcqrWy4/oUXnoLfSUpcdd0gsAKAclXNvM5aGp
hhul0fCmIjN3E9E6SLJL0m77YptMNkhxymUf42JV4ISxh+THc9mS4j7gbeK7TXT5xxbJ+2gHf1TM
SmT20FNNVr10iGV2KH4/PfiFyQBQkYHYe5n94RSVF+UzTTEERcDAG/G2CtCPKfKnIgkPzp1l05+J
rolmIZPSVz4/KqwIRUqtVY3XD3u3HFAleiVr8jTGa7gsyhfkt6KRR2nxDsYBx8ww50w11X2RUuUJ
H+aCJdRPhVWB9/DWpsSooM+AVm2H+NaXzYefoNhIcgvSoEbBxhqYIfjg0TzBvNEnjkB2b8FKbky7
cSIyFvmpXV9GdCge2xEk0YL3jSGEd/+OykCOvPdhthmoPYvS1P0zZt1xsHOY9a7D67S8A7WYW11+
+2vR1ziU6y1Lk5FX53Wkcn8/tGZUwnWSRurZ54njsbKhbkh/IxJL2u6OWBToovHeYv3aEPUO3MDG
z9HN5O/6zclGn8GSprcy1gCXqwk85ea98Jgz6AHObzyEVqh5S9q0++pByfzap+58acWAcThB42Cj
ySorscsV12rewoyhdxHHftCAu26FGsVaDgBuSM9kX5xKs1rnWZTYPRV7fBdhizaOzWMP+Z9d0Uar
ML8gZqDVr+yePR1aJIwgkBlJ4isHytuGTrb33PLmJlOk3CFQIbGmYJV2ixJeG2d6aet4byVAUN6Y
U6NusYzbzbtAu8rnD3pRWd3v1LS+SCugdTCbjV2Cts5tvVNJPedm2ngScpjYX8r5Evobp8zcqAah
Qm91KEwQE0Smtu7n+G6MSa2U6YBhyMgEioaW8B80HSgVuiPOiY5etOS7QISlBHZRU7PDAld9WPZs
R0XJlFasQEoAJ5UFLaR/0+4SX1BK7AC09qYF64FULcJ6z8VZkciJTHoXdFN7doXx2HZ5e+eEhK+m
CUugBeePNP3DImOzCoo2MoOuO2F45l12vxZ/BLY1QKa9enppJEsH0Xl8jP704AyT3k1InYhhpXkm
sI/o6Z8sCzmD5CI9eF0+cCcwhpNURaLQROk9R8+7ClgMZ7N/Dqlc6NvwZ0071HlkjAgOJ8Me9yhY
8Rwv9W6Iiz2dbHTUli14UDWchQgHZmRNs3QbMl2ZoKzTwO9HbgU7BdPCyziF14Lz39LiZYF7dPUI
I0HoRk7mUEAbl0GVJ6HuRsH6wU6CDteDxd7kOQo0lO6veZe/98QrbDFZGLu8TJAEBeVNkLWXuCGM
Bjg0g256EH5MO2FwMhP9251rZFYr4OsWq/TIrH57anlMYko6WAyiscKcvDhLuJ3wLvwbb+KQgBeS
WHua9poXHseF3BqgnIqMcq4rD1FF++N382cQ3/cee1ercC+Vy33ZJhTsSnjdqiAct062vUxf8HeY
h6KBBijYLNLUBFCRoidmi4+VYEcWS/5fgY+jmPv5UFZE0xShAdItp5TSbM0ME0NEq7gRyNzURYj6
M0kR7nusrYDlTIBcpFBTBX8H4JpyfBWdPDpMoNFCIzZht05/rr003rTQ2GJoUSSEdrmTJ/SUzna2
k+e5AwkSy6vvFdmuQ1bb4JjjRrf2bl+7BOMSsV+Zdh8VE/eKlxOkhwjosfORcyjhkkOjJJOuOhRD
o3YNFtOj3Va8O7b6g9Ca3JRc/gKHewkQ6GvEene+qO+byf9gzftL3jBKHoi/raUXTIZTbUQy1xEA
KPYA0byq1HzpU4Sf2iElt1DuYyAzaNasu0MtRk1P4jUsO0C+1gT45ALW0vF4CJGJr2nCessHSLee
p58ktNCRRO/vInR/+x5V46V7afKRsr6s21lQ1CwI2HNMcGjE0d/88O15Qoe+YbVHEWG5ZICZf9ta
p9dCqi8vBn70UbahG5uWByMsovYC9hHc14V8SAeQs0ASOWsE+Uc8oyQelKITQHzTEr4L+pC7LCtW
ujaniTFz3RcvLW+YJP5KC3TGxRL6PQRcgS7RhiXi52gU43kRdUh7K0qkvpW3RqrXaTGak2a4HT3x
O+1MtcWv30eE5oAIyPprbGz7AhoN/GoE98R9uJeSLB2RTd7RcU6kyg5oHqEqB2sYLklXHowlJUIR
uLfKbAJoiATDFvwk3RwVUzVkB9QxnCDkm+zrzLsn7gCz/eqBHgjXvbd1fz8iQNrhRHrtMTXA+KOw
MtaQabQSEadWtu9b7+Xfb2C5+gY2H+4Ix5kvacuPATm492N7PGElrqOlJx08xXUWCYbbhU7v2xpC
UBUdQrmASmDLhZ1VUiBv6kF5Sz1gZ+JHqxpu225ybnneWY9hbJ0GpfODBQm5n6w53y/ee+475GnS
J0yqr1hV/mg5AlC2GJWWR4qunBR77IoB+d1hdis/Qq2xG7oSNKWm7CJhRyoDozspm5NUtaVH2jkw
kW+/J7PlRliS0NCxs8EithFa/wy/xEIBtIwP/1I2a0FVrM9vxRjN3T6R0LSNjdzZtWsHu0UR6RG8
GUQsf3ZppI0K0tK282AjZ+irKxGw196exEv1LRAFR6iA4vO/eMm8ueVpERzndHxOQVEO1uL7e68l
WUNKwzqhEr3LjNhgDKMfpm96OqxjhDQkh/qwu9xCYdMyyXcTQkb6Fbcpwf2JgZMt9zEnZWjEammc
rLWWYJE2yqueQy4uU7T/UxgS69rsZAHnh39hs0rHNi7enlNsTkbk6547kUQeZJCEl9YWw3+6ZDQq
xgVYiWOqfVO1pBtlw7UyhIZlAcyrOw8moRZHd/Q4IapxiRwrK1/SUGxD86HtR97tLvySuUkOdJa8
hWVr4wg2P4d5MPZBU79p0vhvuJRBfwL/IQeeR654N8p5esbsDXhK3lnCiPHm+BSlzxgAGzf4S3xD
ubVgeRMQ+au2LEyNpIIMU8CZkPC1mgmGmr4FUMqS3zn7722pGAtoKMa3TLYb1VBI82cz5jZnnP0g
EP5UmO1tLfl+QGDKCL2wc+SmA32Y0ucsC3VXinUiX5rgEiTIRUK7Pha26b2PXboFsov/OPn0ITI2
Sc9+dGxkJQY26s3c0m8ZWuUftSZ1g5oi/5+UvrXYE+Rqwwbxd4++cp96SUdJA4JvMhmc/VX6yB1m
3qNnclFtpGFEE+2VzHX1xk9m3MD6DpZFAuISBB8tFC2T+ga+D14LGc6lqhgCh9x+K7XvbKfcop7W
4ktk2Olvfod3wXqg8qN7UNhSd5aOuyhVQR95qo83IIbVpUySPSLVGmRwtODznRdvdIYtubsdMjF9
FfaISWIU+zJIQf10kEV29YRDYXhjgiRNz29xG3jldbQgphsE4U4NKKRfCThx7o1BUUbCtphMzkej
YU5rEjg3tfLDHeu3els6d+u7cfUkkcB1aW0cGksWhyYbxFuqrF1IEcSSoSGIDThH/DCwfAA4VJOP
XvC85Gz1ul9nID8kS6H2nYuJSGFmE/wlVuuAnypYo8649aGS92mF3mSouBzGsUqOiti1h0I75S6G
lomSRTyZCZWyAv/eIZlksQvLa+4jAo+5Y685uVcIRtmEx9gdoiopUbgLS+0su3nyF+t96ahGLZti
P0wNYWLrWxpif34wM3Rw498CEDsJtXlJzD8BCZyXDjXfotE9+qNt7goXBx5HV3uS5BEATX7aYWWf
6QCJiqEPPhSq7NqE0TRK1exj5fypy6l58PsB159P9ew0lj2wlTs96YxJeriMIbhpXRjZAyAMTvF8
Y7ZxdgaNmo4uLSmx4WVPCEGuZtiPGxYSg/Cu4WW2nUvOJnOYWhhTsuG2ViLMN5xe+lgQcOB4I3XM
U3c0/uWo0ADkQKug6VBLFM/zd4OA/Q5/fHU0BulGNINH3tAa1G9j+V/RRNcd8se88q2NlRrq6vdL
wWoh+32QJ/nJIv+KOSguDyxgQ0TD9HAXsorVIhQHKCCWUwrRx84YLkOAsrRn8zEtcRx5F44WIvm2
83ZB7WYHKiGsyF6V7Lx6e8wNCOmSoL7+S/Ns3UzvA28i5TspEKTT08lMRVkyEVCneqk/y+FtHGb5
kKjhpk0SjdDCoFNlfCY6YXjnZchbcjMUzMwo1yjA9eGiHBLhVRWbz7lI98TenLO+qS+8fUev1e2p
c+AG3DgUDxMMICUhc3Ifak6Q0pk+7Xy4J473zF5E5UFPlrzoXYrcqW0YMf5VQJIXAPivLM94CqRy
kCas1rP8q42FDd3N84RvBfw3rH58w3wljI7XVRUf7dy5Z6L6geC8O89sxjtUI1MU+yv61qMI52ix
H0RefhoWN/lMcPl14c4+urNMDlk/3ED/8msZzNVehtZ5dhr/WlYIwH2wRZ3K9iJGQk6Rb1ZbskCo
NfLkM4Xc86kZKYtOprK8N368hYIcMLz5mkwwREBS0GwCB0dtDelz28Iw23J8pEc5P/vkMJ2VC8tl
d+CNTlkIhAEYp2gPBkgcBiYMfR0WZAzpNCZ3mlSHQ6hxvDJ8U/S80VQZlNkY7tMY2D40vppcwWg0
+fSQxcGpxGb/VubYKHEArNcerpqhzl6V3c/Rv7qSroDvsa01yc2D6Evmob8Dcki3Kq2vKVzAxgPw
2JRYOfNuZECovPK42Et9yVTwa2Jo2hFDjaklzMIdvdjDGv1b75DaU4rgscaRckyfN65GkmCiztD5
95i9ZYxY2K4k9aKl/Ols8mZ1GjvRDAiL7iRlOrezRwqfsCmy2/EqEUCSdP0brvONnnxwu8x5oCF7
uuk15q1OK5R4DOs+e61e5gzyN5hQoIC+BjMQPSVaw1m96qISfyohz7LN/oahpRlIBCJT1Y+fYuYx
i4tzHpCVorv3rikmGpKgPMiO+WNgq4Al8Rk7ZpXsBL493gpG4XlGml49+0K4j9KbwEgsPiE4UrxI
A6948GX1BG+bebrsnQA1eNiCzMnsxXWm4d7hb0Dh4z3f3kvSAhSZvUb2aBMFarq3llN9Q4jMD0q4
3Ywh88vhwu4S7weW23wVc/eTctfiDXtPsS+8T1P+MjR1eHYRoOEu0PDofvABWb+bFZoicu6Xj3H9
p7k2WT3iWJ+TIqZBwVsMrH78R0haOU4FQ5uBkeO3YL8ZFty75Rjkt6QbfmSxMBjPIow0cOfFqcjS
JtNkJ3xpfSHCORWiOk/FOH8Q+hYB4C5AQRk91clzaoUo8928O1Uh9G1VH5O4VlfDApU3fWLJZEIc
bz24dxXA5eMC/XY1iJbxAGo0QGJSwhiuQKPHjauJvWqdVW3uMgcu069C5C6iTbhTUa9woRueayHT
kxqwrMgzAbnckh2xegvD3SY1KQewev3BMp6iirUJeZub+kS45EdcFvkZX091aDoa4VG8Xdny+Vsr
Ze4tyhw2vl+Dv0PSiPJNunVC1ReHDPwATrC0f8+SxbyapI1LJpuqqBSbpMO6Xzd5tNBjZQBNaBGc
smYMLzZx5phKqNVJk6eqc70XjawJsVa5F5S6EyAQLhfe1W8lPP+cIZlWnhR8hNWdiofnPo5JiY15
Y3s9UkvilF+LWQYR/tg2nknDQHA7t0qcBQ1aqE19n0+hq2/FfHAYWB6VydfhO+RYZgTIl8AyR1kC
sCaZcTctkA58lf7Ozlu0bab7Q6M1EpUZNI7Kk41hVtjJZYBp189fRANmzu6JPrD+CGllOqRc1oYk
wVYQwLpXASQXDl30gum5zO1fPBfwucD+meXMu74rIzdP/W2n3wMHdynBTaAM/CQbUqlpgtHp34BB
wmhj9+YNvy1CJraZmasjKf/EA0nq2sIOCbIdIHuZqhdNGuFBefMr65rYu5i2diMMypbkd3y+BN7v
53EVvHTNOkyZV52kdTSidyfPBXW4c7Pnbj4ulfVF3jL2Fyt84HoBhglafUh6HrfJnHzk8Xlz8btP
H8fdLbBmgFk1nyVyxHUKzraNK5A0MCeRBrg3DEOiLiEz0U/nTzHK52Be1Rb9BEcGkKocZB0q8SLb
U8W557Iz2oVwr5E89n9XeuFDiGqDOJQ+Pi7Gv5WJsRClwFsw8hAlfpnxkEG4GB5IWWryuI7AI4dZ
dT9jQLwE+OY5MKsXO6blzRhItAWPB0k3kncvYJ0iz029BEwoIHlrvks3W/FRKru76LqznowK9Ybu
cTin6B1YqTmjKlgUOXfOdXYzoFIMAhPbwm7KyMEhHODf19ZqA+ZEVM9NxWvCq5uzGRNZ72WCVxr5
1KXKxr1N0P7TbPDZGRMx0BJhFN63rZ3pctvyxW/pMVmehZzxE6Z7YKgB0eBtMmbnmtXoI5Cmpjd0
d1AVBqUs45KKKDWDexqgVhmd3742rr3x8/g1bdsb51DoIN7uJEt+yhazrT2BoNWNPcBiCvPweCC7
xvIesjaF9qUuKKVAvppNqKfsrIrm3hW7GCHXwV0679oV+WmgpUc0g/3Y0um1refzTNPtrwE1mNt+
wQ7OvxXu6jWpgjgmRl1mp57GjZj8kDRVVzMXw75p32Wj+ruYJhkarmIuGg+Cv7BRYVV56z1Va/zy
bPXESmEkmzExPvk5hlAadeSVDIvQ/Bj6vnww6jQ/FpPZrnLMB01JxPPok0i4TGiWGlDKu1ZeAnuJ
yPlF+73OMZZ3ppfE/AlGyCfBH4jWTzz26/GRGWZza7Kxe/cRRxHZObsPQ8qDInric63uKZcJ1DKB
ZNs4VcmDSNRZZMVHORblj4ytc1sQhmNMyaNZAprUbkjaMDVu66Lyvwch/XfdDXJ20zeohLHYmc1/
jX7/T0gR2lLp+xg4tzB5gD/w/UkZMiylEQFm1ZlVND/Q7cBBgMChxr4RV5gS2nk89qZ3TKl9i4bw
fV4Mpkh0l7UVHFpNzmQiZxPuzbn5RENvxrVtgvtr1zN5X2tEGFHfddy0jRr/j79R8F9VLT5CIs8O
LHJowtDw/zPsLtehmVXAkrPRPk+Wfy9CnCQQnQ6BH9t88gFPub5Pgg65QpR7jmp54K/WhG5GSJbR
3EJaQOIysqbMuTMzNKGxBGSQGgy/68jcLhf7FQ2LfUZsR8qImMQhUZZ7nwzD2jRZvZP73WGi4H+E
A/1uK06BOXPKKz2R5+DUu3b12KmkPiub54ACGXWBh/sKEFee2UxgYBriVIY+BLglhT6ZvftW4R+2
kZztlO8kd6mYiIM1iINplPEzOMWEXhWJaEGE41HyU56t2br8+6We/dUVQXfqGjy7kKOPbT5PN6TO
sNZV6D0s+E0INESWnqC+Momcpgcl6tlGLsqtzDu/W4KIvDO5pfzDuHfhp/aBU9JJF1inZiZVcNYo
if/359L+r8xOvkWy+ByLxEJ7rcT9/zPNajCfDIiSlmTfeujtNjgmazUkFpKrSHBFxBRKXa2gPBCh
1e/7lFe/NO01VRH/uGOQ8sOdUQ1o7wvaAsiGDCbO0fyo8f3fYupBEkknI8AZbXRLSjLh+DmWzgse
rmEvdZvuJkc/N5wZrU1eqWf3KP87cv461HnOovp7wxoP5BAG/0fbyX/VfSPiJqKUxiPDNUh1c//j
8fW62cnIMV2/bDzyjDbVYakbTdPLbHODc8wuKdiqXzgMoGMI8u2yHv8fn34Y/Fd2mUt4GR3JjulZ
dB79R0w4tklj9JIRxVubc/gkgtBZ1EeE+Bqvq54J5eu1LfTVn1rjvR+WNxwXKNSm6Q+u8Tec4eGn
8tNfk1V7h9VlR/p1g8F6JAjwhNqw2fSLhT0NdBthuNoSF0VKlGAAX4R+k1b17S14a32HkqyRRHGH
Hiq8ndhPazRvWMrBxdfBrwsv3HuIJmJ6HrORuIFy+Duyw0eMvGTNgt2UDsY/lIAMYLq7oRDadF6G
O2SUxJZNUTPP48mOMaxoVFoLdsyd29DL5IZYAc0GzMECoWMR87a40V8L+TknaGkdLJ/bPMOZ04fO
e5BSk5Tzr2Nj9dBDpPULQJRbie/1S6zoYtpo5vMN+rIaCBIr/IylfMEmmHMKUL3zlDA+EplCJu9i
3APgQRin8NGYwPG6use2IydTm6xG0MVxZbAJBI4NcvtqoKWa+QtESlLGq1WKMCgmMK30wmgYRLcj
DmYt7/1G+pxFXQs6k4bjh3YpeSKBH7y+DiNDei+4vZEMkfQi16LSrlPbvJuTfb9O80lSXxG2XjGF
PSmTmPMuoQiXeLgPN8ABtJ4sTNs9SVWoBnumwYDzXgcIOZEEtQTgnf0cv733P4ydWW/cSJaF/0qj
3tnDfRl09UMuzD21L/YLIcsygzsZZHD79fNR1TNT9gBdAxSEEmRJKSYZEffec74z0odPfVAVZvGt
NvXbpaDOTOWD70FfFNneyK3QY2rX3ONslrep9CfGPsPemd03XUL0ifv6ZvAIMpbls603XxINx904
QBG2UPnHakjWpsPvNXHxINutb0zoHDOVcIuLAXpNuYYz+9COBto5E4HuaFybohhRdooipBIdlcel
dacdaSB1iDcJGSMk19GGCNA7DQNkRZ92IB0HvwaknqoQcseAFTU1KQ/sMZ1/U6VPjqyLXaGIiKL1
uC06lMqq4bX5QTXfU4rN976NH3fK0/QImhltpHgs4aLv6xqVVq3p0akxeT9Huk8huouKjO9ohONo
QhVKst0c98EJn6l2NU2c2fZQHWo3KC5xNBeXPr1La9M7ctPrp66yAEAYFudUN+P27EZ6GmVC8yUX
GVMXxzQPjmHG10Bw22d2/ZoaYB6GilaoctbLMhqwSQEFdXlXKb/zCslVbS/aL0Cti9WOY96ASS4N
bmrKyRvRew9ViwYgmlxk14uaQs9cRm55exPYCAUSRDHb0rLLUxLbj5YxiBtTFD/6qfAPfs7BLO7K
m450RTqQYu1M5jVTot6lmgucxRHlzjAQRSRAEQ7YaBd3NhLvADisG5FJUaK4YN52mXIdzjOjyZDR
pLv1rf47Nn5kNyXNJKJATIIzP/qiR+yibHD7duv6oY/IwCjJOiE53u1X5jj1pxKAAQQC7AaKCsJI
aKmQOXDf+rQqRuGeTXMxW6HEWruF+XVQjnUBOvKkDbl/LJMcqVcMWqsQtjygvezq8WAy3+RW4FDR
9VO3932OQghnYsKRy6+jKwkHQrEHI4GGTzFHyW0pmb5FiWWccaP7jnKZPdpA5YviR6us5JDkWr32
o+42tajHUGRQoLnzI1Z4eSpRAWOuHPsvaRV66I7yqJ9u68hFzp06GAXzLj0lQzetMtWMd7ofbzuE
Ew9AMpRM8wu7wxOExfa2beb7GSYRK2J30KqZWhiTyeI65wr6UXFJ+voL5wowoomTbzw9fpBd+nWu
KjiO1ldrGY/Rr8XVIOpNmbq8YUMKJCGRJBL1Rk6TiDbwJxSyzsZLXXNmyUhaG5l4br3WBwLYVC9d
Y7R3MNpOk+T2LV2RbtKRzi0JOeVajWV2SCpmtygXAWlrDt2oim1Fh0iymyfyC3sXRxoKfPGC4Xrr
OSDJ9dEK9m1N77yvAT6VbvpSuoW11RqPOxqWRJKi1wD0KbalSb9bG1BFlo1fPDZLluXSav33+++y
x/+EJ/XYfS2bcihA7Eaw/c+Hn6HzJ9Kw+xQRNxiTlgRQANb5gCdEGntsS3duwhHo83f+x/v4n/FH
dfvHj2//+Q8+f6/qiTmj6H759J+PVcF//1i+53/+zc/f8c9L8i6rtvrR/dt/tfuorm/FR/vrP/rp
J/Pb//XqNm/d20+fbMsu6aY79SGne/BOeff5Kvg7ln/5//3i3z4+f8rjVH/8/tt7pcpu+WlxUpW/
/etLh++//2YsESj/8eef/68vLn/A77/tq/yt/J68/Z9v+Xhru99/8/5uml5gBbieljMbgIHf/jZ8
LF+x/m65GD113dRNgzALBzxsWclO/P6bY/2dg52u84224+nWgsptK/X5Jf3vvPfgccmdQDzqBPZv
//3SfnoL//ct/VupitsqKbuWH/zLjaSTlmeTkIIyy9X5cb+S+A1ikxhoowlSvTWGWAd9FOX6vaZg
bTUBKnRDBfty8e3N6BlXLjlf2wrL3GEABk+6LeujAqHUt/659VEsNEmD3JIY2XhBXMeohsMqrqPt
5BE83MgQYxRjizraGWkv/yAftzaq11bmtxhPD4YRXbJeMWoUzAeV0/shple2J0MjAU37cJHO3Nq6
MV7YZsIId9g6g2hIAKHfnaXVBAgzdcK6owVinWQoRE356DrDGkkaZbeTe8cxJfB6SByxX0LPP/NX
UydYzTmN/T/dCP+62n++up+hn396TJer6/Ae8ZD6KP3Jafj5MdXtyW8sH9nkFNe3eYEJo6ycCQ1D
Y9wze0B5xum2abadDyXO7tJXpBZqM7XMW/W8kvs2td4CCHlmNTyPmFD/4vW5vwCI/3h9PscY4NCc
5vVfaigGM8SbDxP1bvDiNBK+HNyhSBr2SY0I/RdVgx8kzPPTDrzJokDIstreIYN4oGl9DvyBxWcJ
1vTStjo5r1oi72o7Ns+5n9NBU/oZm9IrUyGMx+QlHIZEBbu6zr66ddtvo8y9GSTReUU/n8lILUPV
jeSHm/UXXeiH0atxjHZNcYSdiTWJ2EE4euPApqp5zXRCkrnHijStCAvor2aKGb+C9xn3bv5ARi1t
NUS/tTN1d+jHdJSkyQ+777Rr5aCaECkKEirHm2JAO4akxCFKY497GPkyWxidKrQyWIgJ4Ub5wZSK
qdC/vzm8hRz+y83h0lExLc8B/mzay5vzp8ZKiQK597ImWiVptqmd6KHO/PzgxsYt6KXx1Bv4AJZp
1t7QqeYioYVxMz0WqfdsOYUdQqeut22KxbaH/7ZzbImRvRi9g5WWLwAhMfrTCCWq5CCqebwOfpC6
K8uPERdiFtpaLZAtqUk8pxnBb5z/NsQWfkd4OxNehBi28gccXAmxcqSe7ZAArIUu6IOR9fI5dw6o
1JAFBdOB6QdeRQURd8qrdpfY5AdMg+p5qJvqImOz2QVSfYgxSS9LlPolm+Mvtmpc8ke6d7yQLUEQ
M5SB5QNQSBAczQgpoLQGvtugJ05ISICqgyLHQIBAvbEFOP8k4J7u3WA0d5FDAJ8yYuo8jnp/8Ubx
hvyfd8r1yRgm7Nk3WcV/rXUHy+7hraLmbisxID/BatxWKdK79FYJuC4ysJB19i9BXF2pAfFBDMjk
vNS/0FPztlMhGDC2kmzHgTR1u/tmBg3CD7e+RovvnXkmCZGzxFWc1oIZp9WdeJvT1QQii3WpLRgx
50CVAg0pumUaIfqZZtcGuvaa682J1BbrBBdTrhBH1Aekd8MuyQJ1ijLt0acy5n/aozvIfN00EImw
RlJZG8RdAIdYW3hxw1EfzG1GavHGrx4T3cSKB7VZRFvIytNpdgY4QRB4zImVWaVbFxLMrqiya0VY
WRYgaPV1Jfczx+LO9n9oNXLmOjaMg5FwyIqo/ELOWO/02/yN7fXfKkeDNxDNA9b1yqMcvYJzBTRS
2++Wo1DjyYEWV8qsIpjiu6gy/XOqT3SrFmiRM25U4LfbrHXkNq4Ifg96ZcAnQpYghinYJjG888Kl
49WS3rWptVZbt5yUt70CjuHl3Xg7Zxdu8jF0ZLz3td6+nzvrvqqsb9j+H5kwjiE2zxcPxEDIbxBL
yG2+z1qOkpzJmm2Qlumh1xso62P2JWmJiXWAZWEMyLaZljRr6MPkfcb8ztKULdEe5pfMjCKE2UA1
ZYuUTkNHxSjCdWg1fL7MoNH8c1Z8mc1o2GFR/dDrrN8r5gyqjpqj2cz2ysMTBRPj1fBwCMJrWKbL
m8Fy6JY4g36ZaM8eLWoyeiQoQYcHt9VuhJXsFfCjh9iNw3wXoAL+IhMi9iwYQXlOvc3M/zTUGHHg
UdW7IqWR0VG4dQHtRUFX/9ToyNfoSe6qwc3JwXUxxmGSvU6sX+s40g/U20ewz9MWyHSDYFKQGOLj
QiAz7nuu8nPfCX0HPXefddYZSW7DoDnDa2hc7Z6BdhIAzKggZ/YHDj3mg3IatW4DYCz4Zd9oa936
OViUlkKsg07DvAS6dBntTbvl/N0/Gkp0IdEor7Pbv2NNSkK6FmPZuzt4gvGGtIOcXvS2AzPWeOXi
qV14WShs/Tk7RUEl9hOVkQpKF3+DsVXapB/quqH6/FFUBuD2IEBv5oR27mf7sczflR28ZFO0jYms
gmd6LKc3cvtAhgb+o9bKa25N4i/SAj63gz9vF4bOwuRaNqoq3whgeP68XdQYt0YOD/FaMB1cSB/r
PrDmY41oaa3aJeqmCx7V0inuMnDGNOB5RLzgAsAzQ3rqsq828aWJEuNo2/pdXuI1w0JQIDU4T/Dl
WX13nI/6U6aYRhlRbYYjWHtyU+OvziIQSDl7bThDGgB7Cw+ZD34BJsrOsct7h7Da+JBI4kQ8psM0
O8LK1geYl0TC9sse340NKv2cfo9/HlX3oZxBhf9+R/0VQK9ziUiBsh3DdT3XRnr68yUq/d7yvIqO
QCRYcQPeb6vu5MowWOtEFxO8K9mVVGqOeyYYg7D7vYnxKIx5nMM2Oaej+taZztucVFdT86N1YjOU
8grzr1q4vxDLP1+ojdPTYQ8n8uLXc9doaRWnDKw8+l0kPXAXZqk9GubiF6roJeDdHs424tJWY4AK
koJA8v4v7qeluvjp+EHMqkfSFe81o3jPNH/JONMNFxODIkpZSJhpJG6c6shGST6Rjm444upVd1GW
PTGtKnenP04PDQvMhil9dlP6MfreREM+GzkOuC0bW3iKEI1pr2J6suQhE3K8N6z4pozoDsUF9qBs
SS6uyiBa1UJoRyy7SFSXD9zx7c6JsoteODp2Oj70QCWO9ThTUvTQu/XewoyVjjc9nZWjCX20saEM
WZwowc42HRbvTcZM8OLW3k3OBTw6LVxI+uR/qJqHuL9xIRI7lhIPc8fkd9L83V/cf3Tgf72ohHws
x33oLPTG9V/DM+Xg+WWiIfnvZvdb0eESnGURzgNyFq8i37Eku6SnGuksLexU3+FJKeSmMbKXhpkY
960HKbG4eGjIZzhsTcHxQRszZpm1v/NHcTdG+X5M+2eP7CNEyeKNzirYVf+Ria5nJMGTLRwCKwtm
a+Qro2Xw7mcf1k4GxnXVAojfOhtQISQmakByZEZ48Uwys6ucN5hIHLr62F91ifle4xtcNx6FEWry
4wRlE1Myjh+25nXUOuDBISmgAMq37o4hLgC7LNu4dIDWiC01LIvZvtNtgkEQ+bSqT0MtFc+Y9sFW
Jce+sF4t3PWkw0LxqABEpG91VtonT5WhHyUtIioEAbEm30WvALFk4DU0aaxtqim6XiOlXAAzhHcA
7A/bR8WYgiOt+cA0bTfFyNeyAXbIwDbp2zrXvLaQLWk76enayQ/aH62rekJhaXK6LcbaoIG+7Ihg
I40UmhGRPhjGnGTT2u20Nmni7JQuXomNpYTAE1jjgHZ81NEmhr0ND1qO54LaDtxqa1r9dg7ambqU
HqQsaXAy3yyKuriSCr8SbmTsM5B7W5W9oqv7nhuYcx2noYvl2ceqG05j9MwsH3SBvdhRo1sTZ3CB
U24n86Df0TImoa76wov01o5tajfBe+uUe7d09FuP45YgqIdXwNsXJWOydbHiIVbJju6laHF7Bq3j
0NUycXd5d5pLHw7S2l2O1BS4YhocLaEdwJe7t8mzNgHTiHN7r9njRVjj1wHYPntph0LbuOdt+Mau
lKOvC7boZdJbTyJUh8NcbEd6fFGMO2HsG7qekQ12tajqO9vPv4HaIDB85Doy7BggNgVvkVeSc4Fq
zg1WnI5aBqi8IZVd1BckMpdcg9pjomFmV9NPgFrnPXiUm1k5B6/FrtD5GHrG2X3Q/fqxym35ouT8
kkV4EQg5Rbjmx48NWIkqL+kKF32zhtuPmhs2ES50/wJNE4CObB2sK3Rd5+pYqfsizd0wo/O0Dkak
gNYZo390KfJro22HwPnoAyCtlp8EW7vHuk//YcUYDg0XHkGrmA75yPBmWnxpcf3sUAiuujx96Uhx
3ToOT2bJ47FGEeZtuHlPFh312ZnaS4wSlB0eBApeGiZWhnUqh15uTPe2nnX/HndxvTY9E3KM5t/H
vnmdKeU2ZvLdaqL8BFS22cYm0TwcEGWKCIHJ+0pMLnrCOCdvym83ft+M+MOGs4NtwzW0AWu7cWum
rhxQoQDlNfpGD9UAY5jm5g0qzcXxnT4ujOwVoAUUMTRPMp7CtWubzqo2YMqhUslSLdoWEVCbov6h
L9K3YPFPzUFX37kEhOWZUx+AvYkwMPvHmiNSXniv4zQ8MjYOTq1vEmpoUpc25nFutCZ0kD1sQEoe
56F9ECkn4bxGOsrAwwpwBNV+tVE2y6Scv/UzAEKd8+tKZfmdKL6KaUTSS3ytnAsLuxgDn5EUurpc
BL6LoTRu35o8j3c1tTbhUq+GNjVnXxKTIFSFON1gJgGsORso8Gy2IHQsYNjkAOI+a+Fxq4o0iKKp
R+BVSbdBh7Hg3J0x1LLB3sQEu0wmpkmwLDjSKBCFqZ4tJKyFPoTzlIOR7JxLNMUdZ2+wMnT6CNUo
cOGgH8XLSPw26jhaEzIt9whzQjYupKzpGrs+tD+zSfeTJDTJVTzyLVbHol0M0lrC6cu/0TyMUhy6
udRgWTdkr4Mp476nT3nHkoRVe5yJz3PIaEE4k1XAM9DJYdmmwljrBJisnEIuVDTBQxPPR1Cu9Owp
qxDvgAGoAMNpksrBtTvKouDk6zVqV0VUxsBf2wYP7gwiTcTBszGJjuw0eX6kKpuu7FReK2569qAV
lhFnMR/QAUHIMndMvxximzbAr+FcaBd3xq+fmfqZSeQu5vptiSNY+IU+NYivHYEbPxZJ+h4jy2Hm
MVmhjDVIzHC40863Dj5gGoAVZEbkcbUpal3A5Mh+uIM3XxoNZEHcV8VuOJIzH9+Thj3trUajMiiS
FSW1uZuBbq+KrjB2qi2mFZzwg98XO6tTOLD0Vzb7jdNC/taM8cFo3IfeMLyNPkNC0TVGF45acHJD
wyRcUBGIbhGKP2Rmb1M3sK8y3yj2mVs9gxyEdM/53Hhx5ojxS0OlLfu3rkfIhMyVxs+CW0+aCimN
NK7wP8kJ0YrQpEBMoPiGSoOBFnXI1Kxaf9cQ2IWFYmBr6fTEoPJfNUJBo7La4G1XhAfSNBvKKcUM
2XwxChbfYDDvrDF4GrYunlOUE3CdxHT2ap4bppjwl+MG+ZtcUodHEwvizks90kgmeFL27B3mHn+K
0G4QfWHzaOb22EvX3zdQ1ybfm064ecGCaPWdJ8bvRsKvaaBQCSKj1kFpkwompq0CFgoUof5a6C4B
J1Z7O2g5unzf/CJppZABdY1qewKUT38uiydwuYRRbFB+XHrfbfZIt+BB6NFr8A6K94MFgJFMP314
/g9zNv29CkCRd2QzmMCTEHa448rMygUBHpzMqHj3yC5f5xjPRGpuyE2Wu7GXcptbgMERmnyL+pGZ
XF/4m8717VU0W+U+leBH4yh7I73vHZZMd/FdomRmeYtZNt/qTck2XpQHWrrW2ePIsJbOjubARxX1
wHDcriDwrevBL1ncc6jnZ3Oyt6y4JxwodC8NfyCAFN+aISWGFOfkdTmkB6pOIqi0O+gT52a0t73W
f9ZiBBlF6bOvP48qty66ZK2zJKN+V0MaOkNlquhIn9x05NqN5ynJQll23d5Cs4RZobW5LPrwMGIr
Ycsgf6PG/WQ0LNAlw1bhx21YeQS5l3TRkabU5wLiKs8AURO9Tw4o4s8BbyueGkQT7d7tSQ3wpocG
auhSjR1mDuehchcDH62DtTDHi9EWl5QmwB2erhelMSEG4ear9naei2+GaPfm3LZQ5kC89EZxoud4
qyxg7yPBQjyJ6C8Hex24YHFloz+DoONkGsQ68LjG89YDiseWuepGmEQalI4bJoYcN2bMbMH3oDy7
+exCU5tIxAAsTa/jmWHnuPLgua7I4/6RmtAcbWvHuq7zHfPLXCFhc0FUWLV/03iCGruCtFSMFb2g
mT5X7t8EgzWfVMOTQ2rQpmpBLGPpuhXDUB/7xN1jdMCR2xig3vzg2ZFibyRzdGa5yU5jg8tn+Uz3
/Og8ojlYZTAwkBlW/am1x4TEIsJ1QhLi/G01FlzTiTkM9IV7tpJvhisN5CNzwCG/TvZVbU208OTX
cfDSU6X6+YA3ZDpajEY4vNfntG25JgTAHLEucmMZ0QbosvEYWK22B18OBsHfZDq+aaATMZ0oz74k
hFd5AM1IuH0VXU56axOOThEc0mnhWY5fe1P0j24c32XjXexZD0arHWg4ke1J2BIMuta5tT0YRBw3
MuV46x6O3w5ZBLZS2/7iZtPBsy0oIUmbrw3DftSz8jt215nFL3+zXNHtEenSksMnmbKlVDEicM/C
yASfPeyzyrkrsbw5CSeyYVicQZDUdvmIPVt3nO4wID1cmw8GhRc5POCLymtTw/YAcG4dgqwet+iP
t30JtFE5NPugr6SHSEeMkS7uvGqky8k++mGnV+lr7iXWOUF1+dheYJyGc+e86EFqHhPdv2OaXd76
BKvg76qPny8BpedzVwr3YNOmYibjb3K4f4vCISu5ZUYrqU7dZO+7gD64siugnuo5VtMiTU1Ow2SH
o2H80ILqCYZgvzIWwb3bEU+IHQB9ADT3b+iqsnPWIrpNItsNnRrwqiHbC/syGicHjETaje4NaWPN
boK6iZrmHn6XeS2H6N61+2JvChLi/viBwTzieW09xUiIHkEJBlCpJtjTZpMnl/D1XWM1d52PLLty
5WM29xhp48Y7xSXrpsdVJ5acucGkLqTEkmtVF5tWiP4Qg9zZNblmHaa0eomA6K5rXb0nunhz8o+m
nb6WUav2QZDtYVTEx2gJeO2I7Ypi9vbJiG/AR4vzhHJkXVW+zoxGc0+fHzITltCkQwycGCNenE57
ymtwM6LMHxsxaZeS4MFLQXWNA1HPwsYvp6vIl1ZkSy91HHG6O7FR3gtVv+AKL0/GyGyTP1sDmTd9
cyqsWq2TGrc6qmj2IzJmaohF2DLgwnVgnTETGLuotOVVISzYDWJCe5+y1ngctXb0K5mOWXq2R+Ys
NvbYHTjGNY8mtH2O4jcYlhCUg+IwZGk9jXUdVhqxmLaNHiERlG4GsKeTqDhdxtgE/YKJmenel5l4
zBwcyGXCJiUd+v14ahwVbK1hotc7a+2OlfKHPk/nzjTURpndiFaKE6iihWiyy7cuZ8s5GXZtVp27
zFWPMgbv77bJSWtqdWrpWcXofkEkiAR0hC1PMnYnwJO1tS1xZ+2awkbeF1F9zlY1HjMceassadXV
zOVzYA05dMmmfR7n/dxbxcvyR5SIvG57Q990vfQeZ9goh6ke75tlPgCLB6GjM7Mte1BO2XnNsxTd
uelpnqTUOauZlieMLYEHOWbRivXiQ7eeB+GN5xi3M34ImqLB9rPHbrZ4YvElB4uIu94Mgk/nrtiM
M6mMNqqzLBG08TshEVd6EXqQkvolV+3WL4BVk7e689CKbWYj2tcZEjzfdqAXa97Ww8OzSRS2ZzhO
clD3PGco9CoBdQdQUrDNOop/DESXlo7gJpsbHnzrIi0fqdGidqx19yyr4UixV14WPkVis6wGZobH
txwfp1Z8SFcPzoSkemut8HmALAIda/KiD8prLp6jBbelrRP54DttmHJC6YJJv6BAhBcbAxDvvEaB
IDapp1XPMbfrOCUO2ktjB+khJTPjQlOSlL+0uLFsO7+JWLxoVkUhdZB9BD/ur3q7H8K2mtqQ+DJB
/Eyskmuczj8GIRBTduj0hkj8EKZw931kXo08YAmPI2A+XqeIS16sLrIfoSzY9XmwIJnwZOBOr60n
CIlnnENN2KDCCSsQG7AnCP514FfZfVLdBx6huJ5l0kYz8Z9D0N2j0Y92tSwAZKSf2uZqBcxueutK
gxqQMBTekOJqCXpBWSfKZ5rQahOlmKMZVR1q0aiDQfTzLk8bfdPYNmDbOQ0xVY8vgJuA0AxustGm
ugB6m2e3Qd9SIvVjOMTV9LWt/QtB6OOj1VOLOMreNk3qH2rM0OfWNGu2oqMtTe1RbyzKtkn/grnC
2iYyO0KGkfu+BiJCSOsdmolnJljGFi8190znfdOS4di4FXb7mr5e4XH4qGWX7IK++xLHEe4Kiye8
1gt+igdvfwqGNuxZ5KG7Vsyyp/IJtER3wCRD4xHNI5pTFPXMoyBM9tVp1p9qRZClAwhbJyiziPX7
jD8gEIZFUzBWq4SM8yStNPi9QYDEOieS3rBDrSrrQzFK1AhFtZ2hQIyS+UNCZ2xLDqFY9mOSZndI
7Nx1J5qj3qnj5x3fBUBfBDk32H+cpePdv9hR2Z+zpiAoxUFZ2mn+EhHJhFUWXhpKnIFFAsQimpA5
+v3gbElL3HVOn+wG9CDhoFckGFc1/s2qwXOaNzcwT4ZTYzfvvrFqRRYc4J7Ile5Juf98CMfJHVa8
JzBoZl7WiJOQuelqyjwSovg7XLjGh/moz/K+dfmcpa2/Nbzqm5qCp7hm6DkIM19+wlkYOfByxiow
Doe9biWoDBlUUTHOOtJnMWx0T7dpIFk6ktHqvfeoopCii5MBuywbkl219G381NnYhXaus5mTvmPo
a1aafOWo7s6sBpbvicumOaXPI9PF24rxmdvPzMsD/0x8NLY0K1bXuIuSP8aNo8+YNpbmju5XdcK8
BWaqHCcc4CNxtrAii7pdLHd0ZWlR57uiWK5YNJxMCzlB1Ev+aQT1nJ6PHfpavDdoFNF4VB0NfaCQ
wj44kJZXkSnk2fZ4d2rgmko3btpA3PUVXqLJbRH/yfmAfcnfKEWvhNiPHkLXhYwK72JYxhc6cRFb
O4KONahogjuUiC/DYiJjENms3YbkueXum71XjDvypvPiZmuVTwSJWKuyiq7uxBPUoVssaTqdhr1l
wG4ZHColTFbDbhi+asuNLrXymhSlDGfLHdeNh/HMAgCNDY3V2gnGe86WWVgaEQFW8YUdmfoW3TkU
Z0JXCn2+pPOIwlvl4I+a3g4r7LOFtO+AR5+Z9oMbt/CG4PhRWwf/2c7WGVoqOh8yuE91XkACvE13
K+OYNRj2ZonZsjeT9Oir5NINtrnzhPWdFoN3iLoOdjN1MLhSWjK5u2bsC7DKprlgaRcaTxXPKpiv
RGhfm2WmPdrlcyIwoYKy4vA0kqOtsEXAZ3eizdyWZVgtM9FOD8golQG3l6B3T7TsShTTd1UhxCLz
GkUvJjEKeFD5EYsH0nD0QHXwDsoHv2R9Qd5sHupee+9KaOlD9zSByLh39egJiRJemFRH/awTjoOB
heJIIpwh8y0UFFlr5Ms0XZy0vOsapGUACXEusuBqkRtCGINaT/pUm6A5bXukEWoyXu1s3gUAww9R
ZvmnuhrNlQiaJ44bbjzRFKYVs3Wwv7dTden5PW0G9zHDY0oo1G1Rc8YaBmmxBtqY4LQsu3x+iHUd
9EI7GMzQU26c1D2hEHhtGcRd5IGW2ymNsht0zSqU8IVXwxS9GgQ5r120t7TdnPeZ9sWqGgqsnyaH
CEZ2wCdzZx9o8KCbnvMhWgcOM+QrkMH01VbDEffzfNGERUapa+6nhHUYalPrDVCk6EsCEbXabaBV
Ln1g6n+Pe4UHA+mNWU2hPnoXdsiHjHWCe0bByxqs6erozZvdptNmVoZPr8I4FajbSYZoITRQjjq1
2a1QixenCOLRziHcmvxCfsOcgFwVXbotZ1LHWQXWDgid1ygz8bd6l7os5EmHl3WLWfzDlq34AgFa
bi0LVi7KoHdwuBN1bvrN1KtDil4CmGcXXDNkErnl06ZqvmRa/kxN6mNRD2xqMqAvRXms/QB8ErG4
wWBHK4Il5L5JgzYccCJs6HS3rxY84c62tJfCgWeak5BlONj+wTTFu5LfhorOeHwY6rjeRGN7sCSY
+nTUSqBey4E46Y+S7uml6KgncaEVFegQ2cPXHaMfkUyLp9mcvxN2hcPboE3hLyGpsR/OLZw537T3
RgagjaWkQ0KDWtPaToPoj0ta2bFX4JNLPyAbIfg+BT5CD05CGzTa6SWGigzDtXlsZsLVfNvl3nGG
F6MqvLCwxwOhSURIJEUL+CN6mJAiXiyDpno1SufBdsB1w0oMNk3DcpW5D+T+vXaxFYexDzgu4bpv
TlyyckM9okLCXWdABBnudTIO2AMlTA1p6eNxFO2TLCNIyjB8T7P1IF3OC+7irW0mZNADTltWOJ41
k6HtMi7bNgncJeC3zW2Dkphac3xRjnmT99Nz3I5bw+foK7pnZSbXDsf/jiTqrTdk90mC31LaeCTw
hBHauk89O0MiKKD1Dm8lsVDrxmAfcQEcZF15X9PJ2vRDkDNShLEMaJk2fFZ+7RKDKVtL0WZbtGO8
MSIytHmn8bdGW38T1ZxmPO80RfikuTnAhnfPqVOBY4W8aVsFrxLCmWUFD4UVoSF3N3AsId2kFdRa
a7w0qnwBZnxDpPq4Q146rpUI6v1CLyPhBCdQU+lPk53IB9NSV4XmEENxZkErqxTsT7eWCETxgkU4
5rZwlWekVQinUtX8yJs+DwsxaqGM1EGNYrGqAqOXHYlbtPAHQv6ORje/18XAndPRYGxFfO0T2j1C
B4IUt1+rgUZh7Z70zHvrEue1FIAvMn8nRpQXXdNPl8bVr5kkGC41vfnQTu+4FOg/FNWT3VNQNWV/
BwYwPuR+f0XVvDE5c4Rkb/ibQIj1XGMCN5fypH+WXBPlcOQbEOXI0XsoZPTqtqbPywqYqw/JuwZS
wKM5BFfTL8MOhy+kq9tKtxcYoJWvrMrijEXbaGzTfO3o7Mt0kEWIp7/acO6FCjqwLlZR6d3Rv11L
HzoIXBc805bHCYNna/aBT8fVf7F3ZjtuI1m3fqGfjeAUDN5qnqUclc4bwuW0Oc8zn/7/qGocVLv7
dOHcHxRApKrsskxREbH3XutbZMHUBmcQil4st/uevyABCbOF/5XI1NKBjpn7xwDV2//wQ95TxWDO
TbNviARvVh3Af5KMMHN929vDvuOr69aXOg3P9fNWmT1ap/GWZcMh8IHpJYfhRGZ7tDAoqadu/G7E
OpJ+691KiC5QLVh+Yy+mX1ZQb2MtejWn+LX0Rb/8H2HRIS1TSWntOwzy6BkXhXxxzfzQJ9FrxKDQ
SOxL603Zn1rD/6+x/xuN/Wwv/L9L7LfVzx/Rvwjs51//p77ecP8hLdTzrjQcqWzbQvTzp75ed/+B
g1YwU7MV+npHR+HyT329pSOihxvHUIcOGxGqCJ//qa83rX84SPER3Tumbdqz2PP/QV//UNH8RbVl
4ARTNpxCk0JC4CT4TeRrmXStUT1opD5AgAgla4ltVs9Wj6PNpcLMUN6sA4B0C31Mo63qLALPx+y1
shGGuvS86EbRwPdNPFy6BD+kQblMwIPugsJYieLuTGTW/+Xm/ifZ+m/K5Meb5mbijrakPd+I33RU
iagrna1jmZpmsW7S/mpmrJxgD4ld+FmTroZPhwh5U/U3X7n9Ih9kviNT7m+c2vMn9FeN0uONKIDa
QtncP8Oe3+hfJNKmKPni255G+imwFGY+4PttTFucaZkVWtbOKeUvmA/jUiONcM1XX6xsd/r13+8H
Do1/exfuLJLH84/i0/jtM4Su39e+FxKmXIzEFZVYpzwO5DZQUiv1rb+RG2Pn/e3PwyeAYcR0ddvh
yRH2b7e/80wmSoj1QNewOxVo1zrP+g4X9FppDQQcA3wmljP5Su+Sxd0fOZJFzA/qJj2OOg8AJvG0
7+9EDLUBUfYkw597C3IBJSh7s64rlq9R7OIeaii6iK8cknJRz3JdzH47+KvemseKYKbwGZFrQkeg
aY5D4b6LdkC2VZb+Lo5itWxo7r2Isl6YRiqPYYHaXKsvgHA2fVe2YBTjEBqnAv4Un6sctEhOfnPx
QnjZ+No3DnE9JnwVFXhgYdz3pmVunujpzeaQjCYVb3tIkjIwQAIOpazR5iBsqb3uV1vSWTTq54hn
71aS80VV7p+9KNIJx0M8S+YQxCuSqWoneGkiLPyjNtlLPfDiA3PfZTH1DJ1Iu6vGbu8l805kDztN
a2c2GryBJDGJ56volnrjdEktQPCUb7SJhHlp0HIxZArPvYjFGteuNgTHuvKWQ1bRsLUzf6MMAB2D
9F/jLn9N6P4qK9gySfgEfp9uY8e+e9SgblInn0U3iygwUsOuy7IV2WCkXfmtMfdSuw1NQkDPLbWQ
MErrbM2DVJMMTsf3p5VTR9nVHgoS1dNw2+RWjVWh3Q1qHI8YpSfST5q3QVIdE3h88XJ0JfrYCI7K
HAzMzk4v0i3bZSyUcajvejG270VLbnlgjBuzcMeXhnj7RZATvhi4DJtUU73mvS0uQ1cYx5wgJ6ca
o62PO3OLBMBjTuEx0WD0vbMdO9hakT8ftjjldig1tprvf+DTGPnz7V+em3YH5ToafGzIwj1wlM5T
OuBit3pq5ovVax8Wk49RVzSRTIMAGI12vXC6Ys1gzv0bNaTh/ofvnHINeg9YoWxrNlz9daXJMwcV
R0HqhxXqZKyQAm003dGyANZ3HeM/iURH+eWmcj4JoqCLmdKE6BLjqYeMwbGyf0WJuI86N7x5r0Vo
qPUo6LxxySvYcxW8yHX5KkBasGpqRB0CMQZYUJwZPYRHoEz/fcnS5zXir/sOek4hSJmTMC4U6+hv
amFBqzHoGQgtuxKmlBVkCIGfnTED7FISRNbUnYNmyN7DpaK86U5oIvKt5nocxFHA/Pc3Y/37m+GI
JTBOYA7hH/mbzSip8yTUmQShG0oArzoow4dGpfux9YvrmALpsmLdOnE+s06BRY8gxqy2JsantRZ+
vomBv/TGRlJZHFRWBWfwawHYBb7XPZ22qNV/IO+DlN+G9HdcNoMBbAoQKVSzeX6aImFuwso69lo7
0jKQxQuqDI3jX0SaaRiZb3VMJ1DTxS+w7caiBWJ5N/yUdATmdFvMat4dsfS3dMqrm4W+82+ePd38
94ePj8tx2Qkspqvm7x8Wz/OgJnSwi0ifaN0LY++RZXfSGg1+oe7M4yTLx5lL0VIp+0dIk++nS+Mw
V3nPvtDoy7SxnatXluN+4tyQpNSH6NeTqyVJcoVQYryGo3PX9DG7UKgMz4XKUhQh04s/MTiLpb1j
ygBt3xnAMHj8icpu1DbByP+ivBvTx2b8WZg2Q8O+d56qJOvpqpPtM7+Kvea77abjmToMxg093mM5
31UZevpC980r4pXuZLf08Q2zEYiKkDX2CiL8qgzkS9KD66WhsTZ6jyEZbrnvZlA8IYCafvrotyJK
i8lwwqehT68VJ5adgF25LQxnPDHKCfeR8MkprpS1KyVJZlU4WvRgiQQWvU09OWjFORU6F4UimKVZ
bBjJ/crJUBBKc0ixNoxsE8a1gXKVQUFIIAtm8UQhf0aM4/Zu8Yeu7ajNmluR5N7NL4DXEUMw4zor
9MZhdSah86h5qb53K6vErUfAQ61XJDLJydmVmtg0zKhwlCtiPL12U8y3Rx/gt9KUaTf414y3pqWr
mFlUGRBMV6ZoSbtkdS5bm4d8bn9oERrwBJj384Nb5DQZ9TB+e9ICWriwdfRMmEf14vWTIrMp8+hV
jdWTVPSMEjR5zA3JJTCK6mxYSj0ZFmu46ev01Y7CgUPjmE19RFdIAE1fO/v/vgKoefn81+XI0iWn
cIxBhpC6NdNE/nKQS2Rfj0iuCGm17degDHZ1maUnOvQFJswyJm3TuhEXLxZ6QfgGck8+Kbd2z5Nr
/OyFVawx73abJrJPUQUyUQYFm2UacgKWNvSAro2rQ2X5L5PXTXfsHc85nJ4nm4P3UxrWaBuH9MMU
8AQFgFLZe9MhJCJh48T9PFzyNKalocSoNYzPjwsx7RtVpfWVKCsIy0VztFWnTgjLoZKmCnVljV5X
m77MESkwSKrsuQtsZHs06Tf1+K1uiRNIGnTDjM6Df86L8m7pxGHxDpYAfEJBPyQCUlyS23bUK6M/
kkbz7tD1hhQ5S2CVnp5jCb3U6lMeRsKjlvlIezcZGYUAVEj2jIIYOo1t+9kpAwh+ar57JgGculDV
n//ebmtgP7p881NZHFAatX93Wv39cGzwuMxWdBersqNb7m8bZ9y1KfAx1DVGbW76MG/vspVnb6CV
n0xpsPYYvj2nwNToe8IXRsBLt7/3rD3aRqtCDWUR4Ls08IguiBQzXv77g0f9Nz9a//LoYZM3ZsoT
PIb/sLiaQ+UGHtq0xRxr0nSWOmWakYDNExumA3A59Unvl72ZetvIAHdYW/4dK0PI8ju9lU69g5Zo
Hh6XKhjw+rBTrkoxXmNv8o5EknvHSMWwFfJnu85LpM9e8OYYrMChm6enKfHTs0ySjeIkTeuRc7EL
vvDNiOVAbwQ/TE7kalocQ8PWUE4Y5fvoQP3383yL86k6eQ1ZV4ULlM/K0CsbsySgjPa+11RHwm4D
WIQ9m5uBnCUKiNl6vHpcSJZLN3bLAY4xuLlkgKvvIgi/r17AEd2KLdChLtkmJTJA1IVDeopsmZ5a
z2lWLYzG58wZVr4xtAew18Y8E0HJL7O7FpefzTjIpd8XxaGlpXkKRE3epA2rzeDwvMSc4N6JQfwR
OuHwFUqyrRF63APTHo5FrBfLxBjMO13ljGNlzRnLqJ8qW2gzk3ykhSaSt4wpaAcGO0Pe7RTTcxnx
rMeu6yGV8ORRakYEGjD/snWo+hqCgx2zYFCHQUJn0+M3oNnUtyQ5dBviMct1AGJnJRCjR6MamAE3
9pXA3W0oTXHsSH04Pn4S+V0EbXWk3YNlUZXWFkOBxt1o1Q5/frHITJj2DZ5WqEqk/sjZTuLJFtAm
cRYZLqq0ifYpfM89FkV4MsTJLDWg1ueyZ54YO43OTgLJJMesWwxMX4DeH7QcNtIA3fQoRnPakJRq
7BxiNc510SMr6x3njHmcyWHWHK1SDFc2T+TrQ/S9zjWElYbb3fFl/9C89glV13uA1n6NeovBRgOA
jzaafmyqxMApyk+FBe92grl61y5EHftXPoJ+raGTpSdX34NosE8jBxbi4Erj2YJJP+SDex3z8FqP
TXaMEnc15nFxrLWK6LPRHZqzmeb9VsuqnxOyOoRGrXeoGZmvfeLEMsSjP2jdoXkgSM8vP/2j2fjd
dmyxcUBatC55GRjbUAP8IjG6LtmNhRpunHKo7paWb856WfuF83925RSxMrPxaR7//OHgDF2Ieqpu
xJQGpwAQGfxf/gNiecshhimQ5pNe6e5Ka9BpBmGB9Db1m121V1nv4sPPqquW++4mgdy4cDvCEzw9
DA9J9oiCnsZNCTFg51e4v0tCFF90Ah+RyU3mWjdxb5ZqEts+zVEjaL3HDcAgCN89I1AENM0G65S3
suzeXloV6GaN4q4hruTnhGmiFL33iggUWIGR+EvZYsWWOY53t1f9tTEvtJP0y+NFQqNzYWZEDAa2
7tBKju39nOADMyu7MfMkPmHAeWJULshPy/JXykjFTnTFeBSaMx7ahqmlyOUuLXBikRLAWKMC+Do1
o77XDJnPCQD5rghqFImDn1wGg3BviFkGkH5HcmZpnjLUJrvA9TEV2O1OFKWDxzXBUJ5m5SwTheAn
9eTXiOW2JagJbMW+SMcP7LHOmapo0QsU0YxCtkXMoGjDXxeJWma8dU1qHof/c0l6ukkNgpuVEMk1
pPnzjJ29uVpm9u6jvf0uWV8WWtIiLK0BXVWRCRld8ZVzlXbmKYFKoxfMO+iRt5sS9/+69AyX/kLj
noCIfwJRNTg4M2tsIMfsQ8e+TrFOjp2P7AYzFspAM57O0gABCd6xJ82ito9FwC5vwDoSTnsYnPIY
lLhq4V38enwGhU13wuUzXs1alKfWQ9dN2QJI8EMUGmTWikSvoTd+KYKIj7UP9rg23jv6lodhvjQJ
FqY4ofkvet8FG0twbjkEwN16x7okcfo1JtKBxhlHe76n+rrgU9hbuKypsp3hmYT6ZWZmw3vvoix1
yC3b901Rf7hsyeGoniM8hgsUs+ZdZfkL6a+sC5Z5NyM+ZlM0GkDVle93xIwZvXhHhniRiujYmkgt
TtzDrak1+5XJ1MVHjrDqap1xrDsdmIZhTKyFsZkc7A7A/fOLHUP6qoq78Drj7k3VmbJnrWn6dEwT
q2BGKycgWtYPpGzZd5G3V4cd+do/Sv7IzFcMxJZ643anEE3OWmuJKGtmN6Q5R22oIn5iL8DWibu6
Nrxh65B1uOK5fc1lL9ZxoTd7J5T0ksBL6LlewSgiqliLAeKYFTZuumYbRy+KI9tGcRyS2t5gT0m3
QR/sR4x9t1EG51hXwQoexXRKJ8CjpNGM26pIfmY1mTJz/pkf0Pz0yBk8tn18NzQc3Qs5JNHJH8cQ
L2XzIcPphxl25kcIC0F323xjVyQMZ6UdPHkzD8ULCm9FWh+hE3XkYfNW5HshZ9s9iIrkwUoMH6QB
AcA7qrTEB+aG4OYyJ0FzpBhLpv3eyRwWqGKG7qnwuwfp4mAomT1nUXMVVeRcDHC+627AqKwTCoCj
rWRbKt5hcBWfoVY+DRXi78wdtYOD+GbZ5QMeOg3Y9cDoiuGu3D740YnU9ox/aPpWWFA0DxdIU5Yv
47xNS1s7RsM98B31PTabNyMsC+rDmq4W35fEdurj2KI9NXVW6pixdh02auNWlTjRZ8SwXzviYnmK
7lZVERQ3jLfJSr01fEsA6JnalORfHBBI2Ev0/Rj9gqC9NbnjHjSz0PkkDFw+VvVuFt9DFZkvNR5/
VErYXAhCIVDSaddtA/pKt+L+FFaTugS22xAsVmh/VF2Bgblmqeynnn4CsOcxi4I3HHq3hnBVwFd9
tEnGMOKOFMMCbLBGc7G0ToC0XsNwZEmhBukW8ZwEqdfxRCBueDBZuX8UFomojl0z7677gwj66Chr
BA5xXcLJi3yEQpZ2ra0nnkHjg2ZNsUowkMsZ9u+ao3YlGAMW2QF9H/EJoOWcrs3WRYuIARfYMs+w
OFEc7vUm7FbGiJzCb6fi4A7+F6nCwRFJf7qrWiou1J4RwDmXTGTWgTP5VsOLo/pzqSQ1Q14kKyqX
6Cgq21sCdCWPokT8LlWjLtbIJyQMFWF6R0ebZl8EeS7yJkXxYLWChHh9QrdF1iBbnRMeiHoerlBG
GVtagMnsOhmpBKhT7QDfHG2G4S6/ATUs7oqWy2WKga5BTu91Iu4AZ5rdth7EADdZ/pRwti4JbuQb
Wqw/czAeYRjzBcagx8x6vEYKuUyp00krRPvmBwSL5BaM9Tzt3Z2nZ1+xjmUvSbPkFKvyE8wMMSWB
1l3Mpvsm8RsfmFICaMyJXUN9Yd4eF6WpgxUminosNsjA+gQ/bFwe9LqonYmVOjiWPvY4OwKgCWzr
YPJcMSFsL5pOEmLK1/gpRr+/J+rvDy2t6p1da788Kx5vZGd+6VamrVJQOYc8R5jWgpclms8PFy5C
w1dRVSBhXNGdykIydh1a0NuQxE4KFB4CKpTDweBOl8aGuJkzLzo3WkoOaDQuXXSfWZ7Lk0Nw3FMq
oKFWP5UeoJqh7ZCy2fmQhG0j34pOalu2X/MYdcJi6pR9Bjpl+CO/hf5GuaIN46GZU/6OCX8BVjW+
QV7g/Rhxe3ampnnuiAR63My+D+TBdrSb3ij/yn6GmQ0uaOPa6Q8UlqRcwEMfyGDj7VbVra0GG46w
PI9o5kYTTLwa8OcPjd4d4q4xN6h67X6hmW26cSZaGwgmm9uQRwYNcCJyo69pIgQocyHLidaag9nT
/CCKKfjWIkaOpgspyAgUZsNEGXIbnF/GWLqIqgl+i0HhnGwHlq2JB1CXY76D3Cqfc3pbO6P7aqzJ
vuBJ2UQ+KU+RAf2b6pe9xAnk94iQVXCqHkOib2GOXtkseqyPCRxQFFHV7XGZhy+enjYnq87do7TN
Uz209bVAvH3t9prKvQ1V2ktbFtO7Pe3HxCDkruQoU9q+cdA1U0dZzk81glO0sggvpjEl2DUpb0Ug
iz8vQRkdowawYtlBVBFFhNFYl9pmQiS4TrpbMUiMhHXR7s1Bfg9rKC1u/z75mQmNzs6Bm9BCaBO/
WA+W6WGWruIdtK940Upa6yGhaV/k8Zhh6b9VZTeujKxsn8IoM5BflThJu8ldO1gP9vjsJOo+PaE2
yZJNXYp0M9Tkmcw9mElY34I8iVcwYcKN0wTB2c1anlV2B+h7OGpLaGKgtLt3DuKfmkUxuKqmTN7T
sUbaOYh4+3jZ21rEYgqtngAMRY6R/+o7SN7ISQcsWJI+EcqqP+VJ8t3Ni2WNp/4NeAp0PEo8Ihqa
CgE9pptZe1IfwtR/fjg5sPEn1/H6oFyEyaw3CdKfTtSqba0hRknCXzBFqFPiODji9m2X88F/VSKd
GIa8PyPjceWiEpwPsWkc+FYbHGSECcKyxIEITQHrDVUGmnLzGSAQZ4ois8E8aN+FZKuRChyhSJKt
56T+2ojZAh5HKNUEXwAOMiKgiLzzRyvb2FPqvpS0rvC+Vu+EFAw3PtiroxvVO+rG7lwOFISP/8hw
x3UiAC2DLe7WWL4kpQzvaeTvtDhSh8gT6lDHbrruR2jVUtrdxR7B4uK++9HVsbj0iU+RHBHYzrzk
VE2afmWCFhwiMOgrHPPjB9nKIaHqPeSPAiPFIprGbRonRMbY1amIpu6VkDWWf7BIW2tmeibBVO9I
9yM3jdY0msjRx4Yt8L/XI56f4LkBn3ui+R3sUBo5X6UdRviq7BHQcvRq9WNx7qYs3NSZ0pZRaju3
zuzUzc7BPMiCX6+NWB87GJhXCx9WpzCXdYHv7TH60pwtf0WRdwxkZGwct7GfvC5EySciCrQgNg+P
C8i1bucouHa58p4m2C/Z/HsY6h/4hD8Cpom7aaABYHciGhctMew9XcVFNJIvHRQ40jo7ya897cLH
EIs2S4EWMopP5Gix2mv0LZI5+SSibxdjSFqCt+le/KDtXirosknc7jPmTu9GhSgG37I5+5EkCckO
EElN4hCs6nsRee2pFAovGlbQvrJ/RvFaxW34k24y+h0/kS/ahAsuwyKq+U3HRtIcgbzpuzFOn4bC
++l4Srt2lp3iF6NxCap7Zkss3BYZAW7eJ5b8gjh2nldI9WT9ZC3/47HDSDp69CjFfEFqQ1GDJxha
GTkyhuHVH5mvcyhQnwwVgusQYdyEBQGgLMTP17VOdeg1qEqKwK4nkejPfRtOd7y1nL+rcjr5Am1Q
LkWyJbydU5lXyWsd4DemNAx2kTa+6VNlbTvGgv4qNUN2ELxZR9cGrxlpyNrEBJPdy0DpJvMZO+ia
F83wzuaYFSfk8MWJkO2Mo2BivemlM34ovng0OKbsNsAaAMBsjJ9hFH3ZgI9M/hcL1wxbnCZadU7C
7ASCzTuUo+IiMNDoFeZDl12xyjdW25Tnxp7WNPgwzNeBvoVob+ONCqJ1ERJSQDuKyEHRP3m4s/U8
Kfa4CtsL0pD2Ih2tvdCYIGCut5Lz4GJCyfwGw4ebPwOmeoXjY92Ak7WvdSxJTtGme9lTH+YVdIPG
DE/s6tEpagQ1SNbOotoLhjVBrjA7Muexz17rnJNNbsg6VOIbd0B/AX4TtG5/Thq+yA/vWVA4wbXF
F1dmIj2XbrprmaS/Wz3+HhrMv+K5IR8oFcAbfxuGLzqdf5DGKLe6NsHYsMHoXJig5hd69twrl3KL
xlifcRhjnFVtI6eMN5GuG1tha80qZgU4lKi1PrC5zBh77zUYLx2hIJeoSrqzb34nIyn94Y3WtGjE
FN6E/hTjNXxBB4ShRsh9qfSt6XX+1pwn1xW6GPzkTFv6NHOute8618bARaUoj+cHuuLr/9HYJEIB
qqVMspNLJfFjIjT+LvSofip95JspuY58Hz6bNrffCA6ExKBDt4FyFXBj1/bcxEQh8lrA3rhF6H3A
SnJPHLrAR2QPOKQj8vLigeDDMEvkOokS4sFGIu9x4NCRLNneclCs86u8T37UGfHTs6ZpPdqTugf8
0oXUhorzpVUC8siBtdWafnY1B0eKvY/xBBPbARyi9OoNqVJiaxGmAMmihVXi+/qWu2u/DLAIjlVW
AUNo21lZBEAk0LQJnXMfnWoippeTDjZAh0A+VukP2WkawkvLPlvEfwUGUxl3qluqz9JKCb2hoVJm
Tns2iAA6g47ND2E77sKuVRxGp2aZ13OKOBNdlH05Ycum7e/nu4dhQtIq4RY2o/quAbJ51fqsuXuO
9fSQYD/gQY8LsFe2Ar+H6t3RJyUd5qehGn9hVnn6Zqgh2QRW8MNlIrnLjCnfDb36keokDvWkDH6A
FgPzoc1BYLWJu1iGFxsh9SXTI0gxVmajSI5Z/QcLVUyJicdlezi3WjLcTfyT7Ljryv8kmHu81Ohx
kDIO1lHwB6qo7y82I461R7wgWnvsb2S7HFI3TM4KhXnijJwXQ2rj7k7iQ3NkmNQcHz9FQxYd23St
s5rzAKG4HXD43qZM0576AtgROKWLZjqccIdK44SIL4wCvzwPYVbhIPI2KYEF701avSoRimc5hPLM
EJpMVT8ElU6rdQsWJt8Zgk9f1wP5ajJ2YbQ6QWkc7VcnaTnk91RsSNBe+ADf9c4S790c9UryvO/m
9ldWobYmStu8TIl7GGPXQ4Si8ndzYCDTwG+dN9h6qZWxd8w7sWw99cWRTnu1USGhVK6zQx6BEbGx
TGNnNYESUCvyRDgIPYb2GhsKslW0HDFwV6LnsI/jZFNJsjLd3q7vAOIblwKZXMKzOTTeUyn85hZW
BIwAhH9yff8PIw2CgwxG75q11nsKyfwgYLM4i2Kc7QSRexaZ7nNMCDT4Frj2Hqx0YtQQq/HXCdyu
349TG7y6fXfXoHB0YSROYPG61xADjY/LH85JMX1UTuZePC8Ur0kiUd8Buz4+XuphKldVlcbb0Mme
AiMUZ1trDXATxDxj3V2Gc1/2cUksbydDU675YIgJH+vUWtR+GIDjy6KdmuAXtGX1mdAx21qgNd58
j84PGUps4wjB7dyuqVTmnrNb4zhVeFLJRe9ufVpn+G3I5a6EUjs96qHfKhdCrD0+90awQzVjrZsp
jb9NkCglToqV11nxIQ67fhtESbhMSkvd8EHY+w5D0iaaaVm8j21NUYpCN0+fe8dF/awJdwcv79ww
2Fn7XVEeG84oHqp3I4nI/rA4fvQxjRcGsOOtpie6MPTxlTRG44XTDUYYoJW9VZ0IgSm2JAQBsrS0
6LlMVHOqWfihY+6lE2kXoAnxabAN0iqd5hT3I82i/vPxwi37O9ab2SSqHx8XzSIGoigFKMQ0Pecq
TL5ZgfXuEczcJt6x0PL2SR9ogg7EXkRKvXlpUGPRCMCCyCooFrBqul3kTs2CLYMJLpnoh2Qkidvj
DJPD8373e/JBDEiIi54zwrmX2kfmiWuYm+GXH0zXcag/bZP83Dyyf+W0Ik5USuAHJt97N9UvNWo8
NtrQhvtBop3Sk7Da2roln5E76YyOjOEgCbxYNm057eGXeYtytgJQC0E16cZ+M7u6YRk9i0lUL1Nl
Y//BvLqJyVx9IXFYIIXJHcZuZNIQmH16APNDo6+v/nwJ+fdEVs4hvUgRaln6WzjkZLfMEgWV01SV
znMso/o6+t1MTefXw7yE/RwpD+Mn8WtN49mHAbDMMTBxIeWpKxYNN56DDJIFNPAMJfP6QBQwgwMI
pZQU+X2aSAAJTR6UNgz1U9NY4lSBwsE0WaKPwI7CeYJjcHXwJBVXnWIDN8vPLprSk2ydz9KSwcsD
zAYzhCNra8QHu4/J2CnoIZbKl4fHxW5iOMKlBzBt/h2dx8OYN8t+AD0EKG4X48w41X7qrth4Pkp9
LKEOJpR4ZIkfWn8+bcd3eorJxUkQ/FAq2otwDPILKcDGWXP+bGMnrr7TJN5cz2y0J6DJJU9DJPcp
szZixWxSMS0QTBwziqcwNveMhaY/tCymDoIXes1Mm3gCuEdYW0ZmGUEDS7S1xDNyupy2imtunPYn
XXuY1X0BqzAuxq2dkbpOwgCqreisa7AaAm28mTXpEG0r5E5LVfutFWev7kNOODjqwspNdgJ0CiCj
SdyY+k+nMhVnM8AzA4OpQSipt7dApWQYMYGGXRIddAxBTum8mGkntlU6Mp2mLiYuR2cZMxCIWnnO
CtjoYhGPHIMqHDNubLymmu58dyXAl1rxXBftitNZ+S0ldbvJ+FZWPBiHxmhgpHKobZZT6kwH6YBi
FX1WLmvV+/T5K8652nCSNCA3OZXHoeiKmtlCGS8J22jI6ZkmsB1VfW1i6jwtprVRt/oNFWi40QQp
bV1svzmPQbJb0k4eS3XgHv1sCL0yB926+qLYtbb9YUV1vzNyJKx8E1g2Ba5TD7Mpm3ieX6TXnQX5
T4t0dF4eW4ei9l4Gvr3SqaUOZmbQ7itHBrfor3fR4M1JgcZ0GS39FcZwu3+88irjHrHUn/zeohNX
+vHHnz+N8lUfKuPmKrSKY9PMWRyO96x6IkgCF6iDWQRfLfnhumqGA1OZbMXEJruxZrfLbmTubZLv
3s4zqiA79bqTIlXjs2pDr9s7+BZa5ubvum4GJzfGXao5jB5LjDCr3EFeSGqI3AGgWMWEqq9rM8ZX
TAefVlTxR9WOPTBaK7+V+uHR3gROnZ+CxmLindvvnmuSJG3au9pAA0TKzW7KTk7vyssj2YmsVnEt
YkceEzs8OBHfxLbJxDFJQvLkYpG8g9AhMjwKvW9GH6KUDIlDGaZ6izqChGD+mhtXTtM1s1oIXJ3+
nPWWcUsAxLxFxTNnIntdFAFCDDMKLxzpm23dw6p5vIRqonaNUNZWHyf9heXp15Ah0iOGZ1q1ikhj
1UbdN49PC8/s9Ec5SZDJfpxdzLq0lpZHXg2IJW3fxj4lZWtnN4/dgawRI7jUfnOFDdpdyCZmgiZx
wTkAxIwmLFZxbvjrajC8Ve975ulxsY3MOoXCr7bZWH6Ph9bbDYVJ4UrFtMWIHd1tv0YcHNIIfLws
h3jnZrSFtO6FeJb0hxL6vXdxm8S+My7VfBwP8ZF99kXGQasi/S5SKV684RvDd++Qlnl2VsgU5FSP
T01sjU8WjVhS9pYwRuvLkCDFAK+abhMkSysWyWbhOBMu1fkSpqlYe5XWoPWYvHNTnGXEmLcnTUi6
Dq8elwITYj7H/9SgAm4u7ZlEkKCRB11/8eC3gRHtt2o0MaONWLibUjeex2TCw+NQK+Zk5JL4KPRP
4edv5eS2V93wfsgsHc4Reo+VDpXWSNri1YqdEzyV8vp41RYZYgoNjlZvqZFQH7lwGqNlJG7hPQrR
uW2saSRKb74kfvNR+X1w6PoQwRtwu63vBOhZ7bpGg5MSR9ySMbXNpRE+W2kbPXvN//J0Xs2RIusW
/UVEkHheKcpXyZuSXghJLWESl3j49XcxJ+JGnNPTPd2jVlUB+Zm9117Oo1mf3bF4JXqPeS0zdCii
bN40TMg7ky3mCagbzlJdJ4AKH5lq6/m59Bciw1mOBhY99xEZg/fMZo+ErW6C4hTXhyzxzItYjOHZ
XFAXWKXzu3QDCfepBj1S5jy54HSzEu7yN42oGaSEqv9my3Ssuo4M5ylnm0gNJoGUXP/72X8/VCsF
nU7ldcATsYPxAjU8Cfh6OJmk/oQnm5lHGVf7Lkvi317KZxMI3sovS3ncrdu7rB5gBtYM3p2Cu5xf
/ffv88jVw0rijUzRNz0l9JgHrYE5M9jlNTbgFo4E5TxNs8sioLfrl9xN8QtnVr8vIYoxVnTHp4h3
JS0McYnBGT2BMuN+ltdSlSB+jIETZmCPNdS/rluEOhDLkKLOuzCfQ6Snx9ajdBbSNoE874munox+
vEvibiSbSa34RKCOFWZggNjLgObdu4x8hFfDcdJT2y3gFJdZu5ToLne1k/eAt+paBQV6XbhV3r9I
4TLXoK0dckFgOiN9diqdVjGay6Zd73bAFeqlv1jrD8Rj6ltzQj4ZNdauGKr06FQrMUhjtiWaosOt
bVYNTwYLG5+V2zuvjdRdLqIXdAg15FmedFbDFGVMplvTecPpvyuL/fyxSPiG54TbDPM6QQj//ZR2
rQlq3fUJC4MfuEE4enO4WA9zIeFKupqBK5jP+L+vwrC839vPCmBXygREMEzagFMxifXm14vPRny0
2LSPusZzz6rnN9lZLx6WklM8zKy05k5ebYPxajsghlZUB0VJgngNZEm0A0u9VYgN97X0TqPtHxTL
f0kg7YC2Jqjt4cnnREQMvNG6PUsIRgjyKMvkSU7FfYzhwsM+qzruW1i+wEj3ahZ7fQF+vrh3EjdD
NbvboXlvAS0vF9byD5OufReoK7ICGms52BfR3iQLmXku2Wd1RyQc4KxPzgCaG61KkKaEUVfztnCH
G9qcE/SKIU/uxYAYa/60GPCWtX3MLQ0i29nzCDO6pS3NPiJuD5KGlKe69zGv9hh0AS843S8vMUwt
686LzjGZCN2tEp9mZzysRkXe7q1gfjmX8dmvPqwS6krMzITIkChRITjeIh1PPWhYOX1H16U5yHrZ
CSydfd7SpqPPYijcRG82alo2kcQFy0RsVfxMDAk12kL7oYiqRVpF5z2S2OCtmWPPrSKzG41xEzEW
8ILS7/ft8GM38wn6hij2nuDxW8S7bEHDh6lX95NQM/wH799oexu5MCV7XdJXXXzgXgAmdBI+pKpo
o4O6RSa3IR6dnt3tl5Nn/ZRfBWy5qr72RRnKsdgQrut1n9LsLr5DMhsfP8f0tsnaH51oZbQAztNs
9KFL/Fjad6FfP0OnCxONXhWRqsm6urNrgKXFptSWfTdqVKzFZq0aJqc/uQQ3+DLbTGjEFn3eJB2b
7ZwRcI/qTa9JfFXuYRFqx8EByMvadFKe7dTYwElw62aXJyDoo/dIGGyCUG+2NPHnJOO5x0s3qxhT
cHrMfaDlCdm2RcGijrFmRG5NZjOarV9SAQG4KAEcZNGRTa4n2uvCnDlYnAJ+XoWHPEnuYckf3CkH
doInw/lkU30xcUyYA4Zr5mJf+uBtQe/ThkShrzGeA4/v0KcQjWFfytT8jaMCQBbmpGlXcpdq5sHp
KQjtwXs1iAKda/lQaMbWy1J8ftxhI0e+/JXcLEih7pi87YzUoC0DbmuTm2se+/l7TpEu+hBuy/gq
VPtF2M6eRNjXWWfTEl/jpdvnOFQanvi2PBR5JjaKvpIYnqPsUZynmMh5R6s5+3A406blF5XYGvZ1
znvzqQFMib7nqxw4WKrpJfdj445PY7sY3wmEV9RKwUTQ1jD2d2h1wnSyHryOhA2gzqAXdg73bC+1
O86HatdysJca4XKNtq1mRKrIAkYQYwquBuGgI5ao/NEjIiZxcWcBAqQDZ6SLSWhOTnUlQj9Kt5lH
g0ZI1hxVz5NTH9MRtCp6HZgMgWRAJwHX42tWaNsc4o6dPDu1JGwNBMIFfuWfUBcWZIYBTh9OuCP2
OgsIJp7LW8wunfXKuShBG1GB/2ErtvkWzM+yJs84mq5pGl+ylQaT+AdXZzRtL48WanLXGbnqeUSW
PlRG3TrUBSxUDhhrPLDVO+Ez2YHnQoA1v7E0xhzY2Qen9sJMO/E/zfmq85fBB/WgjAcRUh1AYys2
U4wfPG4CzU7+qjZCdmU/TPACkDTzlkHcNoHCJmkTIHR8Zl4Ra/m2SantBbCMpmt3se2ecrN4AXRB
EgmyUW4t9MJBruESVVkSxHxV6rH3NHaCfkFM3lJsGBqcLC6uHKiLYsDZ4p9c9Pw5ysVtiON9yipL
h2+hL8PZnN1/ua6F3vQx2V9VU36PS370C25LY+HZMjh/cTTvhmIMe007cwves+LcpPUvwyJUaWLv
qxrbHpm/GvlKybDrm+pHmp9QCwJjsFgH1fdp6mkUWv4ZBerOMuJPphub2HR4MtndsJEJBIBMVcQB
Ryy7mNcR6Jpw2ablTsCOSAYiNIxmW5fNt8+Q9jAszWVEKgFAfJNXBlNeli8tGhwF+cwz2m2SlFez
Qp2jeVsIF4fSLrcjrC7TKL5HnkBov/dtnGwGE3+tpe0Spjg8i6VQtzmic6NTsOrsornNwWdNrdXL
Q1ypi8hK4AvDQ4HUjtv/kgr7wUz0sDGqnTaRVlpOzLTcu8LVf3NrDdR7jgdqZ6Kt09EA6SDBcPhn
ABSH3jTepGz2josgeoLLfvWU9zfq/t4F9ZC13n5y7L0YimaDzzXoK7ZKcqrRJYoHi5tIkVRBlN1f
w3eM3B/cZfwMdv+vBhDKUwjvbp9941auQow6jBVLAw6k/wTLbI9CuWBfG0am4iZ2g8WKjg0jQLD+
YWWaiPw6ttHaR++SP+KwHuhtCuEMekYznObfuCiYwHyrRyhib06aUk7x/BLpXkDojOqCSpQBQCF9
Mg7XRD6e0xraLbc6qjr9sRKT9Kd2kyR35LVvPABQlZeDoASv28tjKdUexMylMiLW0g1DVRntqobn
kymdEw/fRxfImKTFi4GlMdn6pRc8zULf1Zr3NujNF1pBWbG3gGQWaX9StJe6bra2G+/s2Xnsxiy0
l+mQk39G3t52Tuq7lhxulJ/6CWrpppz/2UYXWtHfbGKMGvJ9WvhXmXb7tLN3o6vuncR/rslOrNBL
duD5pqgIgXOL2jhEqHuDfChQLsAWKYxAKfeV2HpG5HeFw9ADPpW7ZNy+2cXAQDJG6HJn92nSYqR9
0xZoLUVsXwwsBObncREfI/kgeHuseyAeCb+fUElE2wzIbF719EA16RbkTZKB2Z7jvna2Q0pBW7Bp
C0V8lzChbLWFbxfalT/DLRz3lWS9kZFaLFNkOEhv6+8OPSSTtK2N1wCLlWHDgrU7I4gaqNyjfrTt
aG3q5Aab+DXOSAPJvx26915GpPj4J2JnU/h3EabTJi63qnDfE+rPkjuo4USp+zdITjgS9CPEanKt
kp1v6wAlGnwM5FqnhDWU8dOEgqZ3SY3R3EcEw4ikU5S87c5W46ZhLmyAhddWnIjtI3/Wsr/Gijho
/cNY45WSV91uCHlnopVUp254yr30aQVZxhLtT8yBh7ceiVWCH3Lo0qvex8+Wha6F87xvwWI6ufcL
vwilPlMyglIkU0w0G1am/5FN9hovdrrtm3qGz9HWMELGr3FY+V/sv9ivuejKelwWT6lXQgIyGGaV
mzihQoq6Ot93MbxczQ51lgsICE2K0ISVNN6LgOViciXI5Fws6q6I1D+JDWDjTNW91NLHmhQYnNzm
W4waoS+VDJSB3Gpm7AvlJZBtF288nX6ZJOwNyp5/lVUB/bCJ5WCjB5Pr6CVTvTUVkJOabHHAKLBU
c3qJlLW35baro/vPabw7t9f/0F5BfksE8IIp5+k1byLdOIsOEUOl33o/fo2a8qZP3nNOLqaAX0ce
7HHSeEB12PHDaUamVdn3WQ4rbKnIuGjd8uIhW9xUtUpRxzOnB60aN/IfWvJ489Yy/lo1X/+EI12g
4yefSihMBU6duWXzWMzMfxszBeZaAF7qaTzhDRL2ho4FWL/jaSz0Wqw7ubsHaGqx5ReMM2ey90zO
SSGgP2KW2TroTY3KHPFsVXwdIhCNpvl2CzTuWiJDwySYSS9oKPPY2drk68RO90dOGSVTQwFkTXF2
YhU3GeOuFpGNJnmg0B2bm5O/ugCZQ4y9PPA4j8ak7jbuqJsbDe6iPXvvfiw1BIMk7ormMtciC0kl
bwHmjQESDsmjJ2IPp7PPyuZpi4czC7ZKN/Z+WVDOz8DYE1YdoYym0Mzl27pKNhddkOSwfExMwfeI
4285f1m9fg9GvDzYI52yPWa/aRKvVoyh36cXFupa0JbZZ8n4BegxkXtUuvNif+lzczT15v6/RRyB
bkSw2QIxMjv89LM1gRIhZaaDGMXb3MzXoiG6OiXfOZgdmEeE/TYQGwODwOLNonXfFdr8yPrnTGev
S19lFN//91+wMc6DSTtbcXGqnOKrj8cnyNGXKgNcPTOqS+OVy6utUgeBZidtvJsWNbuW7VnANOFe
6fZf3csPHnOHPoe4tH5TU2Sf8bmAX1bDvjHH2wT3iJmteHEx+/Db5B0awnrtIYpuOiM34dRYlG6a
c6gqMlgokjYWQ7uNLsUPzKSXdV4XOAIgXsqytu+af2q0iQxHAH7MUUyltnn2xPxolC/61C0B4Nlt
W3k/ekSvm/sPhqa/5+6E2RjbBRlvSIS64uT2WHdwy8M8ZC3qoDEY9aELUvJr5gGr+9A/qaGGSODb
cFz7nh3rNeuxQqYNN3bNvEQx54XWebSqiNJgftdKEkHyyZjYtCZXO6rWSiQPIxExKkH5V+jlL0hu
craK6a9yvmtD1MFor0R4s/vnWjuH2VvN+qOVGTnm7HdZ6nxKxM4oBRD16qaGiCzhFHDN75kop8wE
m1qhSfC1Ij7l967DUrPPQYyZWb2V8SmtEIAgEPGDHMi7ihFn6QOpcWb5yPJJAbmyPuOMa6Bunc0w
sVi0NQvgpQwHSaEc8QAomOOTMU2tZ479V1b96nkNRq1g8FDhCg4U3jvWJ7jr51NV2Oo8s7DwTI3E
T9FOZA9X4SwERuT+zWV/EI7cYgPPAVmbcJxIJd0ONsc6mKkgM9R77VO8mVGHeZ8I0SifvwrbfmVv
jnto+KEOmTbLd8MumK5HkURW+t+6/qsnA9tyfTF3EYHCga68w5gDxbJBigXKolVX1ZdXOm8d3mXY
HcPBnKkskH2SdbiY96A3uRBe3Kbd5o+pjf1OWTxiRFLwYHypsuRjSPs333ocWk5Mp7hJGaMPGQYs
wHZGOVUWED5aBElg+FhPP7iazUykVftiyd5VJ05aypyduTKecdbzxOBcOmWQvBeb9/X6/8GUG2Mq
7KDEGd8nbIT18st26N8zE6qcn/FMniVyD4fBDFSRhz6yV//UvWCgKzM6mtqSj7iWk2Qka9INVZef
lwmBKyIAzZ4+J7yVo99fu8Q7Rbo62mD1NNd6sKFaijg/pFr57utArhx3PIoJxwdAgmz8Mjq8MEO1
eravSb+aSwgz3XRmFy7CI7VVB2FSYLYlMu4zhQRVGixDmuGTp+S4LXr5VEYOOkcyjmyfFnaIPhKf
ZG8EKfGmI9w58I2MOCrv4CjrQZYzN7hm3Rqefd38M3rah93Px3F4rAvtOtW4OzLnOSm0b4mmTLNf
B4MBhCl+IkwCozPs3Ih1fIT6epqYeKqGzWyDv4EawpxeU6G/ZN5yMaLlCT/VJcGYuKIT0a5kfNT1
0h1aSHO1jqJYy2hUy9o6jC75gxq3e8uhPtF2j3BGYH8xB6t1TmOm6k5qPeFq+Za5/SQ9FLbY8YE5
N/mxzNcYdhSLJA/+OCmb+Xjpx7Ceujenau91H/yy51Q3US3vQ3LtCuepoErEd6GZXCtuAQqMV6RK
E49+Gv+zRIl9NxHYyEZnDxAIy5LQnkXOAhlADCPT9kbbg6oMbBsFRxzqUX6EXN6joIpYKzV3eiFe
4UHf1n9S4b5pIHnZdjL9cJ4dnyyLXrxh19pGdvI9mcNnWWbI6ky5czU0JOOohUYGl7gaL36R/2mc
+00BGBgaW0i2tx/89xriAqtm1T3GiCmJGzDILxoHzqhofZ9pkp7jRjta3XDvjfq1M7PjHE90HsV3
Q8FA2vdDZKB97botrOmUiRSgwAK6XoBmPjQVZydDsiodX7Si+jH5ZPHW21G0MMPCUM6h9Wyl3b1p
SkA26zXt2UNOw9WfCD9nPwDU3TZocEz94KnHtNOijVnovywgTj5R5xrSGy/OnpxU/VBvMEZa/tab
vKXwyvWb2VAgzQOu6TKlu8q/xyG+jp74gQwnw6pT6Kd6+kSEAgoEIi0XhdO4hULDwLro7muut1SV
36Kn5IryRzgxu75jmCWWSxWBsMurc9Xc0gWGNwYodDZZ8qIsLsLW+lm/R700/vlp9FVG2RGi0I9r
mNifaEYmo9HAtQmsMguUN7MPReJt+iKegqFOEL9Su/Iglv88d5vaMCH4uKxourWWc+IDvcN1ezSH
uNykfURpNU67wdRDbvE9im4S0QB6EG3EzdwKwNcmGR4x8ybJB58Aue5j67O1uo1ZY5cBmGkzxPKv
9npJu76kUjdQiMvrBP5xwwg8LrpyX2qYEMwRlmdn2/Ru9v0kmz+BmwxXrXEzJnZnMMTIDTN3rVaz
OrHMaQMx4oZ6gUFg2d9MN/+bbEwPAn/wpmuGEJM3OQC5P22o9c4D4ll2dBfDmS5GFuHnNe1HM2F2
POijg56Bzyc3ojQYnO4+Z8Y+4K6pe7RvWgnhREW887WnX+Dcg02ZVlhK7V2iAVyOhO4savi9FF5s
tpH4uLof+IpPoRxBZTU9OkSjpneZZi2cB1qOaYy+G2sqtswCUuGU2wrA7GayizUyjM2HpZaegSk6
N4seG3Z302JFJ+lKHmlw/K1f+2BViee2WxAdxjVu5YOdNF8GKdCEp3RzGH/iIofSD7mv0WwEBCO6
h9HEr1mQSplSonhu/h0X2mPV8ygqmTIjaSvqzmJsfe+m9RB2rVWufFTmcg6ws/Su8LKHsYfclNmK
UZf1QkqVvu/T0du1+rKiNWiv5ml47V3LCGAXq63Livlsri4IW3OOFdFrp77QvX1cDHfJUtv7hOS8
wBWwB5RFHhnzvo1fHLE20CCRqhu6rAORH0LdthES6zrJt636nOXqTBioD/yav0krtOMEHD+G3Ehl
F4+MTj6XSv8efGvgJOHPiPkALsXYqo6izkrcR09EJNwuxEXJbHVjT0AbgIyyi0JdzrBzMpx0Uzjx
b8aCNfAqHNcxcz3dn+5sn2W2yZbD589Kp/2KJho3hdCWEquI3F/h3Vjx8829wYch70If0o1WWPvC
JEhSw94auFbx6bTRGzpcLLzxsk9p0PczwYCMEkgNaOoG9V5yb/orj7ejsyJm685he1c/Mbkytn07
/0Kk58xk96wz7eVtJf+l9oD1C3WxFcl1iIz+0LqdVFkeUqnWWMsK1p3DuQtedJ4AW/eAQgJIu396
gU9Dla/mbEOohtk+kEq+jZa7LDK0fafNp7bSEW5J2KRQV4JJnoaewqdMaLq0tn5CV4qsDZeZ4kIE
MTS+NjihOCEGypYVsEBdjbfR2UtDHsm83NSaTbL2RCta4slJoLkkrFIRh1NSlaW+BQLKf74Cqi0D
FX7+PiLYxzsi3h32xxZ8Az9OtdCcAc2QNso21kLlYk10KVB/AyOiKQLtbeMFcCfnWNbRhanQVaDT
rhc33jw4AwmHXSG/umg+GXpydsxkV+js8832scLTFpneRa3WH/5yMaxTBOZudr/KXZ0u4ThhqKQ3
3c7hRDQJ60KpeCIXSBvuk6GF/y6LhwoFGmuSE8kvDVowbD2JFGEmnBu2+m8v7f4oDz/8NPvGT7Cx
MSmmKWuLlPXYMEtevv7P5bWR4pef+h6xX7nUmOsZtekGHqMC1aLbQ7WxMX2OyD8gAzwoVKebDq4x
grPwv99NhfhhqKYCjJdxxwasiVmwFw0voo2d0IGttejjiWxb3FgIMpf1cCqJX6lK8Yp29FuvSJuK
U/PoNNmXF+sZA7gPwoAPQpWXSFu2uta8IChbKa8IL9qrMs1wkct7Jvt3q1EhaZw1XlZ6c9ptdMzT
c0MuZlhOGUC47FQwROQ2GD/dONlHuAYMi6FSP2K7hXUeeGzpN0OR4DDCZxTQNvgxZl3nuShTJ7Bd
8jsXPWgV7uSKW0W0zbOxjPioiNhIPZssr2l8aNs9oMmFP54fq0E+y7J4tQzEidr6Bo4minbOXxgF
JY/e9CtfiINr0XTitMwelzJ/7DrjLbKWg2erh0XUWtAbAON1LmCDkBgGRTQBWeCMfEmhd2+z82MM
PUmKnfvS1gmCnJx9i+VrUCrMc8Q9FwEXjJip9m1/Gcr0Hso2x2o8X7sp1Nv8GXJfwkvLn9qxP6ku
OjMsQrnw5suE8gCvjZ26b/b4WS/pvelUZ81SL3VZXowYCzewYjL6eDNG6E2uO3xZZv8J24fej9Aq
DgV/O3tMizQvXdg2dg+tPrEop6iF6+Gu2zRNQfIW1Apll+DjJaFyUPeLZXSbONMh2h483xYkbiYd
pBGq4zSiiJ2uC7VvoH1aOYVehbeEEXmQJxPSfu5sp4Yf7E3RR+YBLBSPJJFw5C5+Sd1azIH3UVrM
4rMUCla8pmynM3NwLu51xabSwEYfy26P6VwbPWUVj+lyIhEym07Kdx+x6vwJVYNKn3/A0eDzdqHE
sp5jnYM6tjcPRPJYgTVnKSYVl7xL9ZoNZHZ166dpk5IbNEq+AWxjp8IDAIoxLU/VjLh43PoFd/Zn
38ckVqQocSIofYDllm0WbSGjelsMnkSLFN6hrbOrTQm+E563r+YEqD8TpaWjRypQqapLzu2fgagK
gOBNITgKZiA7L47uJk07jS4RGosrbk2FB9pgNZl8yra9pwyWAYIyLubUOxkjKzxObo5GZ2/YxauT
oQscswegMmQU1A/vZakJetcab1zto51w6cNiHIp+N9ykbjVbozNlkDWq2MXz8oni+aUoC1K/BuOn
8FghgkTlUxe8MSOZErnn7IcaWNNoJWRMNG+AYNC14do7l1hCUO9qR+67/VIq7oE464KBowsTGPNh
SMYERv9gU91ajL1IrSf42d5Vpo40YP5SHkPaNfCOBCo0RGb9YKZLqCS5J0livGYWYQO8KTeGVV/c
sHttIg4Kr+/A0OpYma46WmJ4750sO0xExoBZVyEqm3M8eg37QET63cCSRYBgHiXjRCzrZE2Y+LhL
4wOa97uyLg7UbkrHnKmH0p69Psdol1E+1Kd2nh+8ek0A9EHzDckjhr11ghy9LM3OX8SfXY84Luw1
9Wmp943WEJ/rvRvlfdxyCY0V06dG595A6XICiX7Nyc0rhtIEaYjOpFA8IjQipCDasfQ186tG+N1c
ldsFUhK9a/vozuIc2xxDbjgjeA90cM6j95oT9UtVgKyC1JovA0FTKkHmu/H4p3qXSAtafTjKr57R
X8ex3bgDfwuA9jwQrk7so3PhqcrYqzGHwPHwuDRC3XCeUPcbw+NA2CpwxWpbR/H71OdPvpGeEWOd
l4yqK1mz8AxiXMGfo1DhmkEyypAxvs61QROZMUIhA+tnGExs0HgAWG07MVpMYABGNz+7iwOWXt01
dfI4egWuwPZN4fUisJg84KqSiGscxph+9wm75lObtwr5c4CXyhkb3oGGB2Pn6vj+XPTeb5nIQ9/x
L1ThlziTh6VLIPvn9jld05sMjUk5/qLoBDKXEzuirvjvy4j8fZbiBVcCNbtTXZfY+OvZWWySufhk
tgGIabybG5NohxqPTTqqt8gzz6jynHINzpwE70IhntxYIHpl4DHKM3w4mHEMs6k4u0vCQDBIrRh+
Ynpy7fmMjzzdDBJTQS405HkZVJ/4nbQYUn2K05iP+J3UOwvB+7nRvtG80ZWgSvLfB5zpie8/IbP6
Glv3p0ZPtPjWv/gjNWimtZm5m9Jxn5oGxLxp7wzyJtCegmPkOnANMMJT+51ywCMYT89OPnpbdOLR
Bl6TcSi0KqOSQrYSh1n2LhVXZmr4L7FTU1J1e7vlfCXSgDra6v8NpfemHJOCJzV0akmHIFD0oBJ7
Rt+23z5req23wtZSj/0w/bIQueoAYpplPhA9worDrFlOq4NtTE+ZbEpOGpoAa3bPJDVWlFExtlV+
j4WaRheGSwzNjkLgktuSfKPqo6T6n3zF2TrjBtf2ZYJTxXNa3odMcchoNUFzdMwJcySr865tru8x
22YB4MJ8W4k+PTUss0c6qoMe188EnZjU5cQOM52wwjHltPaI+jIGow2UzngQgWHI9/5UlhVKwaZ+
MvPqLooj1siAdrLBrUjs0ELGsG0oZNlsom/fRZmV1QCRAZMmFMHVtZY+cIrYXoUtzl0leapwFdcU
YSUeU2JHdkt1sf36c6pHLIU61foiqiPzUfa1HjRcn81w0TbGdpY8VGUX/3N69NkRbL7ALx56RbxK
HaMtxHvPWtr2MMW1lPG5fNI1D+CGMlerPEkhT1xjPCwMOhjuu3TT5t3nMHDEVpKDybAoZ6vOrFgP
ud/KJW7Qse8axcuMNUftjUH/wTi9PmUGSTUJgQTYLsF/hIcxUQRsRoEorJOepm822Ee2ygYvM+d6
09BjB5HpbOhhD4U+/vLkh6gRPwrhgxoq2FnQLsZLLk+xxk6b3PIUF01GigPWam5+AERogHtxZStz
4CFRYfwgwIntNTqbmlI4UvdT2Wo7J3aLYGUO7vTWaa8d7OCgR0q1E1m/r1IvDqeulyGRPDjs1d1Y
+LcuFUmIJrwllWYr7KqDGegtYYN0P8cyeGzNTdFkyEBE8pL6ltxmpR4SaMm+QtNR4UiF0tojy1cb
pwj1wdJuK4Zofgl7gWJLg+DhMk9k6oXqp3nJ6fjPHC67xM6fNQjIe6Gvtp2l1x5bO4JdJ1KmTVi1
rPqF0Oj5nCod0zcRQlupWlxwmTMSK861kLpVQ9dnfcthHLaeadU0gzLZWgmraT3KLiz+Km98pIAn
iC62/zXlUm7LIcYfkognIyF3t2u5DTCmQDXue+TwVo3CLl/ob7wYolxzX4qa7TBpVXFEccdqjlSR
QrvjcK83sz/DTFt7u2i+t0rWyxlLnRP1QL21O/DCBiI0t0hfBosBBjJ4OwRkI8K4i92gEAOrVQGq
zNCOlFbBBIUncNuufEeq2DNahRI1JBbCvy5B+zIv2zH5mJCan6QA+Eu9vcmIyd1GZF2f0V8zxZA5
HYdvfiVmJTa2NX+keVUEzJ1IltRnrC1zdXa0sBNNsi/znks4tqMtiL4MLlaSv+KQY8NhSrKpI9lf
Jg9EBdLEKNt2NQwlgB70ER3GHha0zYNDaEpQC3LvFRbno9ZCfFUsC189tewG17jTlrz448m0g6tj
fWUTsYBxqcZrVMqftOkZHSX8acOoGGgbE7sePzb/90vkPgW+IAiDwKmuhdDkU64erLiZb7Hybr75
0U5/CggpaXUr0VSqG359DZ/viyV0tOKcxpdBJcUR7isjZaJSt7XbpWeLcSuSgxQadlSpN8MtHuNk
EJuGr7URtdLu//sBHX1+TCT0Mey3AfJw55XVUb2Fj9VcWX8zpFM2l0K1nEp4vZdhsewHAx8ysCl5
07PlU2sX5+JmOXLCXEwbHL8EaK0/LJmbIZWtdmVkPc8EjbrQV9CZqeW9XegTRyIiXzTGDY7y+i//
AaF289OuBaMdddh+vYXIE5e4QwZqv6Mr7iN8E4/96B9B6853TQT2qmxvFGQI9AfHeNUaNzr890tp
GmoPupfnYb9YR11wyBgmgHYq9c7dZXarDrOTC8aj9lWfpSJYs56uAwl9m7Lr60s5k5sXWf4R1RC6
VewtH508+zAd3bUtYFedBbale5eKIN2Dy3HAyJAqfBRrYjFMncBW5nBGe2zzdCs/WgW6BiBJfycW
69G3bO0al5jgqmmSBPSOK4wxFuwcPP3qVxF4BDO6JUSLfkiZ62GdDXVYpPTILRHBL3U0PRMAXX7N
OkL5wcOUZJAbfadDoz4xNR3YfyUEO5lQB8qM+Bhg5iB/NffBygr1mNfLi3AcqAU9pzUeBsHB1UzZ
1obMuasMZDek4iK1m2CHkG29midz6r3M3SGqqu4zPxv2vpZBPiNGh1Kv8O/7lV/IygT7aoWyye9c
fw9C7Kmyuha9nIcis55UKBsTnRny9S3OgYqF+CQh/MfWT69VpAgaUX43/v/P4qL1jxQd//v3ppkv
x9LhEUlIYX7OCyzdpp637yMzTSm67J/PdnjoNsgKvLMECbPlsb7CZZr+sDjIS8Dg5k8V4oftqDrY
3NGSAt9IrL3v9ESvNQwLwdLMWTIdaX24GxkMcPIjYlt5oyMwnVeRcKxNrMmLxHj3IgSlKdtruk9C
utv/4+zMduNGumz9Ln1PIDhEkLzoG+U8Z2qWbwi5yuY8z3z681F/n9NluWABB6VKKF1GKcUhuGPv
tb6VNldMK8WOu14ghnksvSYnUqWg4TRzgv3ocfBtm59EvsqU88sUbn4TFbBRSw5oTfOCv1OjiwBJ
u9LYRRG3RJfWHei1WqbHPLv39slskxrCcxTX/Pc8ABbfhsnCG0igs2v2lD0IGV+L9hEPmoN038tg
ANDdyPDRo0toIUFhWtVnS68lbhPPu9Rz1nQ1eGsX2hL9Ij27QABfBZVo14NI7BMeYAJC9QmfW5zC
doUBUdIA4ttYqR+BnxxwII5b20z7Z2eASlWM1gjyeOqfpdTeQMPCuBu7cAelrFo67AfINyPQVFfN
i9vr2qpE1LxxYi99QUCpYgs5oxishSkreVdGsFliy8VhYrjbwjVvcra7GEmebfyO3UftdiNRVEaL
JWGEkdETwMsfHboaxGE0wm+MOo2cdY8pDiF0S2ZC/t4oGa/3SbNrzDJaf5yeePgrNYfgaoTptc69
+mwkGvEGvhIP5GbaS62KcwKmT76NJA0EWonvA57TSFG6ZXLvT8fRKkgv1Ayk4sOzi/HpIWsZo/h4
k7eDRSfF1uJhSQMf02DvXeoh7tZeprno7xzQDX1Sr1pfortqtfRmVP1hQPHMdiRjJkh8mMXjaAif
fPhx90S0D2CVjXfqIu1JD/l8tl7tIiG0zWAlDqeH7Yw3fiuLJZhMnQn5/zWACsVlJh3nUAezN7Mw
HoSNnGWq6y2AJ7yjrVKbgSb9znRRHqId00evx/eL3sgFIr0d/enJxXO+EWqwD/QNunUVU38X2DIS
xyQWmtyJyarDk7KyV6+LzQc5EmUVaThdPddIj6VTZMdhWE9FsJIdAN7mYjyxLayT46TMYeNrnbvP
HMvFhZ41kBj64Sq9Ak+FUrD62CIjilxWXs3aMm9jKwRZtx7zBvKPMWNClS0Nv0RAihQoGHiuSddY
SUGrwWNKjaRmzM9xaTygr483H6anIkOtY7n0rGaYTtfY9SUAxZUbBs00zEyBOVabjmAMjLb67Cpl
lNlMNkp8i0sgTwh1cP1iI/EzM1VV15nsuVZ6x8Ft6AEQw6iB2woiHj3F3lCTPMJVsdlcl8yiZzeS
auNLlkf2dhjpiE8t5aeVkPdsuxUQ0ooGBkpksbXV3E1LUQt1ZUd2UhTnq35mLBhsxhbK1t39x1tU
TLsK3uRNymI42mnZnUh5C440IBeIPD1fNC9jJ8eTX5TzUfPEEXtOsi6NHPWD04dLo0ECo2UMb6wx
6HEUc4Zx+nabJGi7Ay6JFVCf4DnPIcikPsycNjT9Z2PQfnIh8kFnmYTvJ/0RLJdYj/T2bh6SR/BG
o/5MUNCuHMXGG1BwV4kdPwzhpRc5yO/ERp5JF7M8pqrLNpBA2TXUYOBA7EPwBIt4T0awf2J2/VD7
XFZGTI4dPZV+l1DoIFYk0nDqYqaCZbh2pMlK1IN5nSxi39w2iRcNSl5wzW36LFqJDLpv1mYlaSvp
1bDHGq6tmVhfvNnURavOXDMu/fnBWGrLelvRiBIyiF8cUh20YRpPdr5sdc3HFzIEaxa3Y1jM2Oly
4POxS8pb7wnMvH0Pr1gWvvvQCx5hxEkb950aLwUwOh5RdLPbHCqZ464FqSPLTmC7LGuuiSgHnFc1
70Zl5xfNbLZTwOHqpu++ACmoHHz53WiqXdj6m2q+yYPRCWmw1UT3Qgy+ps4O4OthZE51LuHmshXV
rD04sfukoB7SeraWsqMdnsRN/5i5Juik8H2qRf2CoBKdZwuALbVx+uQKpVg4HHJsxwhekmbTNbQU
rGHN72WePtg0+Ig9Hrso8TPbwndHhvXp47vQ4uTR5lBRET41VpgdBM2QJZKS9Bv1/wsNpePIpI9c
djh8skTw1tGpZan1Y8gGd442xfsBisdDm5HOrOyEpix66yaD3krj5kzKYcXjYXRh3UB+9gerObeF
Y5wHC6S3585GNXIKHgIW9amtmEBIcFQNTdo7RaTIvapHHCtZC0KoTluY4jpGiMhL38mwOKbee0+n
O3cb6CW2n5HiM6tjQkLOmA1HmuQHsMt15hekvwmUiE5hAOEtWBHiVKbJ2qB+gQKa5O//WU/nRbXx
82GXsSLflSG8N4k7ctXajnrAvQElwgyfU6lJhhPm1mKIt1Sj5e9HN4qAHzrn1iRBPM8bxCYIUejS
loB1ZimLm/8gHlJuzKlzlk5XA1HViZEJ0/Ixo1sP6d+k9IVqgDy4j48fL7rlYd4eHQbJiszgwhtp
lTH0fJsKZlZVq5tnvUAehavmbWyleBuR0S1sNLxJVcD1jT4eiJHc9Aj7rklgky3k9PUreMHncIyi
d8sJNqqKN7Pi6d6BZ0ByDrJwqK8PH++m2R05hPnjxzsY1EDj66eiqvq7qqpLttJZypyyYNoYZOVj
G2UsxjZ+sYCezM1uFEPCGTGluXPN5Cf6KbWCcE0FFaOmSx20WcWBdG3jqaK7bNE5PbqBmk59FItT
mShngZqiISy7jhnmJ/GjDMS1DR3rBwE/SzaymD9vrtLG96ilvUpbh2TkED9uOXjMZauKgzC/ZEgi
DgPCfSxVFfJwozp8fAfukiIhHIDX8ufEgeTmm4Jq9xPlnmYZPzHv/MUA1Lvy2PL2XuB4p0xvXgDo
iZkU5Z2GPmgY7OZyBRYtugAzsHdTXz+O8zsHIcCda9XdRsyoJVJ2/6YNmD9LY5ydEoSFR3YYvyQF
KCNAJ+XZaoInIJdsPjWI7YNm2a/OGD9RVmPnQpYSWkK7jTph5zSbFdJsi4/BPMCDsJZqtXdwgqS9
D/ruu5xFzaFVSbSMsTh8vMTzd5o1S4SQTq9Mt4G5PDGqsI1abmUmzKcq0cLlOAm5/eDta1ERLVME
7tskIpZpHMqdB3GTyaHLDZSmcotPRD9+bCD0hvlSXJQ5/P+pUjymbeIvRxEdzU4O9yP4ENHgaKxT
sFQibG5x0sTbyImijfB0JIdD/p5JRKIjxI6bE8qXnmHgnT5I620Yk2XchFBPPCKFS8PslmQaybdB
zxCk9e1NH3V57rgOGGk43dxwa9eYOfyLW4/+KVLdQjALvHy8pA77fxW5tDw77Udsu8SCZXp7g1pX
LhtHv3AFHilUx7MoY7p7JMh8Fwy6RUKfLo6hP36UplljA38gckWbYFlpwtijI0ln+j+d/nR8s9vq
izQRSaTfL5EOiMdsJXQSHaTk1Z7zhv6RJqL6jLTiuKJm9fRmOxZpd3Xny6AdmvtOJM291nrtRgud
nZ8Y3+Czb+066XZhlsUHxum3ZN7ohX6gMxDjtP3v21zkHRv44u+s2Nula70XfekupRrVwapi95I6
zD7hFsvdkDHdb9wixgjix6eP70TrUnyHklvUJDpWmyK2F1l0dNn73VNg/lXxUN2EeesuIVwAMdTb
Rw99/SFsMufq2TDFAiiLi1R7itFTpqzeWlb33sKxDk0Tmk8dGrSVwTRPZ4U4ZVFhLpMhcpZ/zsz4
nOhhmZap27pFtWlB/RBzKN8/jm5fTV4QSWAG0AadrbTavevqP2kIaNg+cDT++acZn8Oh+HG2KYga
pD4mTFl8CodqsQ6zgSAGLcNP8hf8+jvpxM1fOfmbdyHk+/uxd4NNYDXfigYBsjRhXo7dqioL/4Wp
hO9cJ8a6+6Ikuj60kr+KOEGj4CfuLpIk7BhuKW/FNMRzpfFFsJX6nE9ombbtSFtBgTFMW6hPKVt9
lPY2o4Fu4Tb6sefg7Nk5B0SxXSmKAe8krsnunvNlamuOnQnVtXgZ87w9jczwpoiHXDpY1SKFXICj
oNLWlpL6il25h8jlOiZCvnmqLJcFgUarMglwwVldvLNA8vnBEJIeXv4UNbMQiUh40TeasUg9gpH1
mmdProiuRVl29aKyPmhT4RJvV7sossyjZdjeszKrVZKrdZjS+zVp0KyoItdu7/U0XPFZtuVcJxdQ
nAssr+wRhFyntfAYm0QnS5drIwjEKTTGYt1HcF6rHL+mcBPCEsoOY76Odf7PVwvK7N/ufVrITMQd
aZlC6J8DNWMd1JFuYvQwlX42eaH15Lu0StpwPeDSw5lKidrCwrsYQOK2ohmpT7AmpZlTowTMlnSe
ynubNK2NV5TMGhNGg13JnrQuWfgKouqvDWhz1CAILv1keqnsaLrLiBFYthkDFrC5ak9p25zotDmP
vh7RYUZNqgAOY57OL23TZDtZVeEGZaH7VNfFA7iq9q8E/aRBcyw+11Okv6KCDjFclsl3AxGdAVql
k3MXwau10zjSZnAC41B3KbPqOSDPxWm20uEOX7EAXozGN+9ou7Ctrj1xH+lSvwxoLopqGTg1rMFc
HAAvQ3I1fG3vTIW278zRh4pDO7HvHUZfmuPuldaKXdqHPW6CdB6Qkde1CmtzWkJ8qO7x3lXLCYOE
6QkdlHnanJPGQAUT6qgaMLUm+dUQ9TFwwuJJbz39vqnUgnafs+tM9EKYLi7M7MIns9TKnWEECR28
Pf2cYUNmDvVPYPZbSCHWqvcZT7iaKHjuYwL0WTMeQnNASiECi+wBvkOe1F54Ejt3bCK2muNkB3Bq
zeHPV5j1OarKUqZp6bpi4ROutD6SAv+x/BWmqbcIziFIp+IRNrH+seFb1XC92GDg2G37amsCwsUY
SOBhDNL2rmGLtora0lu0pm+fc02eQph14Zi++hNCcGd6B6UxzllBoZ1uB+zrx7HRljBzmEMQDJM1
wrsMJJOkwmqPWvhi6p57xWFvtqXLAROzVR6SVmCFxrc6Alhh76HivGoSmnfnuDRfIMUzPvaD1Z+P
h5zXsDwZ/Tzb/f3f/2UbHI85JJeIQwF43RGf0k8FeT3Qh1EruiUQUN9yx73Wd3iULFtb9H7/6urI
VLyg7bGsgrcz0RKekcoeFOzmo82h3pZ629M3716CxB/R2AnrjIQ3WgoCrMAQGj8a/AOQKAFjDEsZ
cJplPRaPndoLUz1j6JgDp3nyhEJ/ipa0MvU1GDAN1OvVm8AqRUlxiwQ3u6bjVisDO3nHpAhVKiZe
oYztez98wyindp5L5PUEFfIcW8F+EFb2M9JbZ6kx8voiRPdj7f983EzTYK0Srs1h+1SksFGNdM+L
cywozORZn2oczH7+raznBKx5CyD71NslujgYrPMnNlr7/L0H8B6jnomchYJaQh/SyZ64YX/k0VtE
EWsE8hk5hbHou3XWZlAUGt25o2eKJ9b23EVhO8bSIS1or3qcNLUYJw6Y9BCPYGt22zdZ1eiwc3Kb
xo4sM50PSCH9LVRzFAXGsSRkK1E1LHMgj1aj3mHj7wBTeXQOmM6Z6cYNXWPj6c48hFLf88hsj7qR
LE2LiaAQKntmy3HVYr24eqYOWy07Yhyq79suPBds3Rd/vj71z/le1Cks84buCpRVAE7mYvEf92uM
0FFYvV8sLBF2x6Gzw10V45duYveQlSH2OStImV2DFgXEe8j9sT+2jf2e5BEs99CubnpShQsvj5k3
YpeA3N2rLerhL3Me/+2TEpA2F6xAYimufv2kzAgYd2AVxSUQDMBvAtpSwSJ1I/3Rs4v3ntnIsS0j
e0Vvw1zhxt1VxNBc3Ek8qEy1q7zvEto50TeMp0xz2pRJcemZX5R/vxXXHE/HMFj/HFMKS81hlf84
nl6KVc1r6nwRTiCVhCQUKLYNlinS3o8BTohFkeLj+uIszlXer3cLnTZpONSb/Ksbn1aZImusaoSX
wc8qN96UB+xLaX5AQmktwnNgyFpro0sKWCyA4LJpNHbWIN+gWYF7rTWD3gWmzS8+1O9LnwXTynUl
n8gStvWpvOuivKqMEbBGpJpda5ftKQaav/NpDq1GYkW2gd4OuyKJGuSv1q4f26cvPsFvxbFi+XWV
LqVhOg6Rrr+ejKYRMDLpTy6SCMujC/kaW5sH0YMfZSGp2uSWpPUZdzsaKDw2g+GF/ea2U8S9kC5m
fnGzyfk0fDpNLteFcJRtu7pjf7rZnBZFjJGE5KkE7SlQXbnJ4jbCp5XYb0kFGB8pzE5kYXqiDfoI
u1B/AQMLvTyy5CnWJnsPyPVFpV2yYw+j04qIg7UiVUYxLD/AZgiY57kQgGWtt6tGD73r0D3rMuhj
9tqmuaPgg3XHIFR6943MtJ9OeWpqK3gmvu11MgbwFXOCDRswDaZylByHvn0t5hbnx4trg31JlSTl
Gp7hfeXU7iqagmtC5+BsEqN1l4khfJ1MJI9a3faHj5b7x4sWNj8sJ/W2vVn7xy/O8+83ndIpaXjO
sh1iF/Tp8pexGeJsQqjgZ302Z02uzMGsnx1EQTuA7tMSB3Z3Z5SFe8xJO/fGIX0w5rGyE2Q0SV7Z
QwSWVwJyc/ST08bf//z5zN9vT6Urx3BgbpmOzWPt1+tQywpIVhNbghJ3wcmx89sk6nYVDCX82KFl
INFk/rIKnb/pWrVrZw727usKicgcPDQUslupltrESTvvkvuz6Z7y/eMFGjWK31Hk24+3Tf4cgkw0
DeT7RHf7977zVqUmz6MB+hzsNXcXFnTqUmsKz7awDxQnzpnu4ReXuv7bNlgp09AdAlJ1tnnO5zpQ
sV0S9CFChlnpngUiuiivdE89JOfoOuLL2np+TrJ57Z2hYe2IUaoP5vzXBn16x8D7iqWFPe2Q3L44
F78XqFRkwlYKtaSFk/9TlioIBqgFuM8XLdOEk6bVLtB0dMgm6TbcncZKC6zhyC057VyAVsuSlmeT
vYkUVhDhJcUxmMbp2PbCPKOmyYBihtaiUo51AmUkT/PYnk6Y7a0zKv0064AaTcO3qO2mlcICShsl
lPdDbWNdBUq8BAcCO8Ym+6th4vbn3/VfHu5KSpMKypQmmXGf00XLyrJqpizhwjbUggg8GtWNgS7N
sLULMu/10FbufVBC+0TneBgCLQAo8xqn5rINi/pIzJp57ocGb0SK0AUBC+mseuhc/vwxjd9PiW3Q
A6AYs/m0VHu/3h5pgGCJq3KOj8dIQu1APV6NzfPkMadKydPwx9y4MWDRb0mUsvHP46XNonRXxd4D
xRE9ojyH4u/Ekp4WjBtrnHYtJFrQxrxINmQ0cS3UGy7xK3/+8B/R5r+u6dzQ7HZM1nWqfevT2qOF
GkHg9Yj4na41qFkk4W07PDaubR0xOP2N4Qi8C4LGpCI6jx2/fsrCkpDuCFfnnz+L+ftNx4aA+S5P
O0vwTP98IGMrdnWrAd5UnVKk0nd54o7PvY/+wZWyB/KNxVHLk33t6Mml8x37ALf1WXguPdYoNI5x
6cib2+pARGz/b4A52k5l1Zw3HUwrQ0+AyZXt8SNvTkzcQ7mh3mDYHtOODV1gd+Fr0goy7kwoInEp
h2OaqjcgsvapLSqYs+gE14IcxLWf1IyI/j9+fZ6sXPPObGEQn2ovfGdxUlZpsqgM58c0SftEVLG3
ZcOsQ3exNHiIbrGuAEDc3NywSBYduhddMVXxWhlu8iJgol8VcxI4esoucB40OTKQl2/EOSWnmNbI
otZCkFLz2z7M7X0Ym+290pE3TiK1j6kjq22VoIb0a6OwV7DXV2ztA0t/t8m86EdxtNCS54h1rS86
gfbv9TGl8bzb/CjnKXt+vYtGPk4AEz5beC3gyKm4xKXtv2KjSo5mCkLf4em28SSkLE7dsDCK/BUM
U3MSU47GpE5IuArIU2iGKHx1uxo9kExOwdwuS0YXDwGobqlhU4wJgsQKEm75ZYeD1XgTTMSwfepz
xGJ1QcSZsWCRXZFCAsDfMw3UsT7RWqnu3jKcCEtpF/a51vxiT3iGDzaqFQ9WiisXeOuw9nvJots4
2dm3GnocoAIE6Rta7ZvP+JveiBp/7EyPxBh8andlXtdoI/XqFtpFsXVQ2/VtPbvf6kdTxPYuhmy2
NtpY7keICXYemG+F6amNiluyW8Y0ZS8WMIxkMriKgrjeyXTG4K6IrJ9WHMAAzIfb4WLp1bMbOh30
B3160LXCWuLlV5s/X8L/thQqm4c3nWOTprs1VxL/2D60Y0wAoyFg7RJRKQtP3bKu+ltkGPoyBDeb
WF7TySg2dTTE2EKJMLAG4wZJzXxyGNC1WbXHsurdD7DzITS714SgokPuINfrcWB9vKPhON39+XP/
S4Vj4w11HRyypmH/VtmC1cSM30JFNAEfV/gQzKFctGPtr2JRgGXkVGwzwJU7PZe7IIDyUNdMc2pg
tAuhKfcwv7Xn8xh33g/P6ZFyNCOJXpVBxjlmv0U0tgiaDPIYOtHYG8/EJ8Yog5qPq73BzHrQfSe+
MgPu54jZAXuA8c0Mk4kpRS33lYVz5c+/tPytmTqX8cISPF0Ntnwf/e1/nCxGR2NqhWA+XUE4dg+7
4RCSCHzXjX67qokK3DE+i06OR+vE6YPb0FlYdCv7nsmOWH5EzBRz4imknhB2PDx14lKjhdOT2hyy
ZztkLhqFvMHWvAD3HK6UyOPTJLFwNvgU7ZURV9GuH/TvVmDU9I/8mgilBRQA8t6DbT2kjEDA4e25
lstd2XUlSlO73oyjR95CJQwqEgg6bkBFqURAVJfT3Vy5KEhFfDW7LTIZ8aLRS6Lbhn8LUWf7xfX+
8XT89PR0DFiWjiUN6mPz045IdjXEGifLFioKTZ4gJCsIPYWbG9TBNcxoGva0AoC29/B3tLh9QPQT
kQPfZfdTOxl3o1+MW1frwltvYFvSUQezN4mxzlWRTROI/IX1SO7y2sr7/GAYMVKBrouenKqK1sJx
p0PXASVxSz3X4ZfpwTr3GT5/bGMwcrqr3ssMWMGus9Q9DN4f7eWqtPItasn3j3d9ZLgEnHrlIrXn
zI1K6FsCHvBvzY0jHyrXVzfbv9RLrk1/1XKVCZTW+LRIRC46R2biEAwI3kGO+9TmDc4MA3HCx9ss
L7Yy9Ntr6fas6pojVxr43J0qUrVStOK3WQeuLYGz/w2bslUJvNk58I9kl9i9Ovsy7i/+dKBjDJmA
CTy93Pzah6OPl6Ra5RGgNAT+w86fyG2JhI3Ex/zil9R/37tTnBsO0yFpW471eU/XeUplRWyi7yis
aRPESb9ToXodZf7GxfGf+8O2xvsw74alBSzo4Ctv2Hs2BBr83NMXtfTvgzYFA9rFzEClii3wc0Ny
0PIyZH1iD6AlG6qp/EGPgvBiTdjj6wChVWRWW2sYxSFIy7dCmqeOVeFVa4ejN7WvbTseKzVYPJVd
aym7kshWw0LwQOOQseVIfi6B53X/A6KQ8+2LhWq+IH69yxxdURhwIKVi2/OpRlUE2eGZHPHYtzC7
UWY5a8Dw92PZA8YNkuA8kpx8zkhs/s+L9Kse7GlRLgawUDgTiDYNQCrYF8M0qxd+025fIgqDacTb
0JSYDScXUOSh8S3g+8R0r1WU2Y8TeNgCON6DSEi5GTytPCtNf6u8Rt43BMrclW6VXNybRIr8QiWf
r5Vh6DhYpmZZN9zuiJpJa/VTvCzuIxkE/TnMs3GTaC9l0uU7H8r7IjZrRW1VtIsicxqQopq6xaTq
+mFDOD3j9i8WLfV7mc0QzZ6PJteDjRv014f0IFVVDMjG0AWDHAbBMaNNtT39D+1qgbFYicC2FlFm
AWWvcEixrNWHj6ySGlLoxhvx5La2hRNUlMF2jEC9z80IbWrCqzldEw2ctKZ3IWuR+p9czDBR6TGV
3YFMrPo/UZnIhim1NJIGc2rpw/++jGbWEwN6axkF3Jlp2r81EZO60saT0vSh89RE7EWx8LzZIZQm
MubeGbXQfzC75L7swUyTv4GxHdFQBJLvAFO8XCTIkDaa6QLE6nyXPrBzGtDtR7HdrETVmqvYcLBc
F0G2ZhtpnCB9sypQvdUhU8WxfJjAzxJ5C8zhi5XC/JeVgkGyoRBPmXT6Po9YHC3z0HKwHDqzqXI0
IxxqrdGdzXDoVp09Gje0R5AIVq3CNQcKpmj78qAVhDxonC5QTfq09UbcJlMMHLnpiU6z9ZVhDaA4
yZfFc+yKIz83XQZVUa/z0QhuNpQQWU3RpTZYClE2+w8EPUCRRBVd5zbMiAkqKpjUr3pdv/cQ5x6S
5B9HskB+rhDjhjDEFF8DimM3uSmn/h6ljv1WzvqRIHbtfVqEs9sz3nGZQbZE6r2vnLbe2+bdULdo
rM02IB2ntVd/XmXU748lnuIuH46nEtRU+WkDQt8ejhG5U4uyjzZBh9OrbrThXhKhfNA6GHuQ/+4/
/si3C6iioSLfKKmpLEL/pBVKJ9s7MS/CNy4DOARiVsKr7lg/C6RVsI8TtY4Z4N3pzLbvKh5e+7Kw
IdFG3qmMG/3OnDT30gk9Pw0Y9RfBlE7vNFX3JNYlz0aviW1DoN+d56TvhPUON3N+sWP1DdpnQMRG
/xyL4C80qdlFkgZA5CGjocRbkuBFKlJRo6XMnKeKFIc9+QfVKlB6vs36rkJT6vinPGy8u6QWm6TI
5/1z235jEhqeoYztikghYfMvmu5/seWnzfDb2u7qypYWRwJRj/p89XMT9jyjAffUY9VtcUCxH6uC
UTtV8KT80Dg5sZsdU4wAzpCLlTVp484ecrDqVtjLO8Fm1rCubdcDdC5LcztMS0xiUOmyTq11ovz+
Nkv9nQV7oIrHHDIVPhpNpzJgJLXFQx8v3QnM0CBa8ylTOJ6C1hV/mz3Z3UD+F24raBgoRE46E4CF
mo0EKUi1jdNY6SoxcAcUXalv6jLFej4MxX3N4aMfiLvJhyNC/sZWnzzGxfFERGNmQYhqoMsfGbvP
uTH9rUbmiv/BxrkhvHpptu5fpUs1FxWVdes9ZsKleRQ+GL+7tpvviBCiUBwARZlCMbIbRfbkdbl3
yskaQjj7XaWxAnkt5b2LRZHJ8QTre9zmshV0XokgZowLr6ZFX3JKZj8H4ED7jmxvWrtt5G5y5rSI
PuVsmjEWoRNZ2GgFPC/YUrgMq3BVw3m8Mgbq1ykxU/sYhm6KWg5iKS8qEKB/BfNovW6YUWFxf3ba
7HVsPP2EYTdkeFm3m5RVfKHoI17Ie0WjmRv8zypjL2Hps3g1EbDyKJltSshbAPXAcZziZZjo2b6d
YmiZtSjXXTHKzYAFYmOleng2snLLxeYezfklnCPaB4tLwUyycR9WsnvMtK0S+AoGEJmPTEi+2y09
L6vdti0VT///Xmqhv/55efmXAsw1+EfOT12Bqv9T1SviyojqTrGtTM0T6eOwQprEJoZlIDm1JgxL
Ru3wjNjukSxZoMkjGh6tLH/m1Fk3i6CZ5VRD2ZIyewp9c48oo/gOwIUoXiy00ntuDPjt867LKqwv
KoaP+duvBRjzEIaBNOcs9sf2p88eecNsEyjqRcoMdu1oXDRFNYtkqBSWbcTSrVNKzEHF3X3UDSNF
ex1ga8tc9FAKJwkPoJb8w2VGIAszfzvB8IjsPpy/0/xeY+XRk61RGMmpzAZY5p2NzGkYGWGn938+
Efq/lOauTUuZ0pzt7+9jNVS3Uqcby5kIwvHkmKO+8wKGwHgLgsXgOtmuyqzqRrNFQAOBQ4g5dteh
WDmno75v3di+mV0ZnQfmhgtiQiZmTXHgUKsQvDqzgir3vY2b+yDopjOa8OlRJWyvHEUcNP/ni4gC
80D2inmIYUDdNYj8sPDwVnnFD7Am2UGlpVoFWthupiD/aWPBvlbiXAmIi2WRYY4a/KM3Guk1mipW
eERRSGExBTi68Z0N83rSNPUmh+e+zYatLGtnbWoqggzRbTIR1dvQiEny6+tVYwHCYaqZXoiDNDG9
2dBEcePBoeppsUJvKrdAbtqV4dQowREu7urAwIOI9iBHDkpCVNhds8kxYdv7GpWjni7N0tUf7KVo
u/FBn78vu6xBAZIfi3RKeEoiAyGgM94TfZI9DCVwAOKu0JNp6RxgYa2IJ+lestnQxADiEKMjX7kV
FKBcs9jL5n8HDKLPhGyNxwTP/iINsxlQ7lariVi+Ja1F40Dj7zrhQd8gIxowQuikIpnT8A4t/q7r
JeKAMdDIwOiZaGhBCybQjp6sGqjnn6+239WqNtoE9oC2MNjyOs7nWycs86Q0oENZRtXt+gw+xWC+
lDDRl0mc+eUGe2K/Gd0y2ep2PDK+6ZJXfUZdNQbmyXygAxyDSLjLJYDoPuvT9xjto0C99JdfyUOC
8PCn5kDuiQrQV7ilWBQPdeGPhAAPyGJZZ5eABdptnYdPEgP7G+Ku4Y7RnDyT523cZFxc7fQMX2Ta
C0bHKEHmb4OymfZW4im4LoIWlYxI7qppyrv0XzegoIpNliqCt1U5sPIm4lKX9URIj+d+M+XszJwk
iHuyQCYu+r3Te+Y+x8aV3QnSmr4o3tzfelkcZpoKTO0QmcyD1F/3NAH4s6i1eWDnbf5Evzhda3ZX
ryRdL5osWX/UGxIQ87x7bUXVMakepuPHS5AHWLKCW2dcB+NaV/NrW107/yr0C18uQVX6pT+X1r72
L7Z+dvWzj+nyWiuYESxiAUQCCUetnPEBe3ejgnct0OA3AcFZyaaqfmIwPHipi40niBXtdc268rff
u7JFOp0V/TIqmWLNX0q/N4MHq5m/jI8vWz7E6SNf3fgYpo++9j9fU/XkeY+19TRUT6X1lCXPfOXW
Uzo+8xUlz5WGtwES2UumPfMFUeNOq9KuJyIJhqEL6eHmBvmGKKv/Q9iZLbdtbVv0i1CFvnkV0bGV
aEm27BdU4pyg73t8/R0bds5NrFNR1QyKop1EJEFg77XmGtP5Vpa4GxlsezP1IvEZzRlexg/LPqr8
bt9pscnAMItbVlXxVfxSLFMMlSJEjrddMTFInkgFZ5YOouRcnhfnpPEm6WeOA2jq9BIxXEbOVH/p
pQvpXMaZuMGuufab0OJczepGjR3p9i2qblOF1fDRthkkekQbg6LOY+M8tvVTx7J6e1p2bduTHQk1
7T2K+Bjg8d0HHiv3mL6EV/CevJhwXKC6lS/9UOpHNY8vErNVkJfN9hg3VvIY1zkeeEMJavUoUZA7
yQJ2d5Kmk0XqfAQrkXNeKCGcxDlFxRnZxTnHyU1IhH42W8LFL3F0aWQhjXCK6qpUV1BYKyQrBiqL
GwKmqxa30bz1waydnfyxNW/r9Gjlj435OE+PFYGT5mNePKG0eMrmp9oSSuan0nrKraehvCNzuXfl
XV+EyLcbVE9d7oVzl5e7WX/KnPugTOrZIa4jHzVqrMKCytWGcDwb7H4uZROxSAYXJEuOA4gu+V2V
cGTEYzcHTFiQV/rJqD5pu5TqE4osyGWfbOvOWYbTj2FS3brr+b2YheT8pyrj6YcK48lJSZl5svZj
Mjxq6ZPUP+oaiWCPTDyW6WM+3PL0MR1uKB7YHd9G/TqMV47NeO1zIQZyMFCZ80XfVcAkc86UB1He
ndPunKRnmsTVfJqrUzGfHKKBsg9s4e9dMvihcA0oFP/YSjq/zieUMeywLtGxdapJ/ZzUue1Ngzx7
C0Mcz+s6dreod3g5hfFMB50YMuH56+ZxJHhCJxiemoqC4+K8P7UfCADSrrp2TlfDIQXewi4O9YIE
u2m7J47d36Rx9FsFk3aywkYsIMcAEKnXb0nfHUwlt79kHQ0Mvpmpvw8iieetEhT9OthmyKY3/fH3
ZRbWidmfYpyXfg64+EG3mulxP1SM6T2mkx4Hg9qbD2v9trHSvHVaWzwxAMYMTP7d1Nviy7j03bEv
PzA+vF8/iyY7HjFTw82s0af55Qrfk/mL2bs+GJvxkuWZg2Fo83WBQ0tntq7yChZm61rmn6pbUk09
e3hyTlZSuJZyeVZN49U2jPzOuFtqsMHV8tHTm9GAdQzXawFQ/Igvj9Ti+oN7kyKua/9YPfObYwZX
cJHQ8Hi3xbWpBNdjuUD5GZMxGLaOu2SnvhaMr3i6zhhHXjbmExktwJOd+LOBGx0MB7VNayoHCj0T
gb8iVttSmeMa8u7UiiSBf1+nqO9voLSAKMsAeGDKwP61GZRZ28qOAtjRsIIQrk0GXIzYjsNRhpsD
l8a6rSNVONbI3ixXGeiSej3kgi0Nm0QiqfDNaMsumJVRhzYzkbcwl5fMwZ2urtFXwDWPQ7191H95
b9PhraVwhm+QTgI+6F8cA/SW4q3vtPKQyV3ELBr4QNsgF6HXCuL34G0eaLzOR2M4Vz00N7NdA6PV
8YGW1nqpbCnsMPEzcjMSszxzX/z3N/W9gYVfj4WJjoUaB/W7JsDGODQBk3DbkjFqXoF/E601dxkl
g2j29F7DjszW7xqZRBoyJHZTJzqLWa/SXrTXb3I6AnuMqOnVukl7F1RG6Bg21c5F/WCH974IyW/q
CNcFt+3dhPnLt6sk9Wrp4Hsmq7jEtjiQnR5nnpUbHZNpelc82NZW+p0yqNjRCJBipooZ/gkW6aaK
6zc2BdF8UtyhmZh7S4hk7ZzVuiq6KtowNgiRccKhkJSK7JXYcm5xSeB2Lhsr9B3pgU2W/ZkSDi1q
JVKeTT3T3GmlzaVKqUMUhlH5VsIW5YOP6H+c9xqWf+yGNKx1doX/fOFy2VA5xUd3oI49ncc6s4m6
HCi8yg9lqn3PMAv7jCUz3zN5RsSrtQvwWf/+S5j/4wqhcVFjBYSL6L3RqcDGZRdKKYAaiS+rhNZA
qA8HoxOpKU18gu1JSZotJnVDsv0YCfVx0mSvZEF8T4gb/gPSxKknfuTSy3AnZ3a4VIShnqqD/ntN
5sodU1/7KAonD3yR5PMSY1dau3J+BquNw3twuX42XqNT9kr69cI0c3Nz4pEgxZLZ9lWUS4ZmJFMC
SnJeMPmQtMxtwGs+2vYgP2mF5rxIbZM9aBjfmZLOohfLovHSa0593P9Ul4fMG6OHbKgwbVkR6YkM
hodcG7MwJk/EjRbNetwS6RLLTfvZYlxGKRNZJMxQo0uVT3hjrrMMaXGVyzbESOJ8MltzxZ5LYt2/
fyAMfLy/Zhv0amBCUPmw9F/L1NBox5GCUwP6DDPKFjtXW8f/tz9q9PFuaixbhYoJe+CRjEG0DEJj
cdyG4+SEixNy7gy+SqT4IDRrgRMFqybE2glmKnkNbFsYp2lI21NwccBdUO4rBWey3r4uzfmH5Pis
aSdjV07I3XTClYjS6KgpQoZyJJRnHRhzC4W7VglRNITxGNoRxWFC4YNFCzaNEKbA7AO9DwhtrK2A
BMUNKwwb+TRk3tVYwvR7NQF8JEXpiIbkGBnHbTl26ck2QJCezPakt6dpO7E9LG2hHI3npDinpCuN
5zm+FNoZYZT9oXa7aI1QvV3K7WJBZyEXFCpJeUXgSTJoeB98hPt64Je7ro1DkzsvFzbRP/znF7vq
s6ZZodDi2OyXRwf4y61VTgmuM0bDmKjKaKXcqZQzvFbbf/aT5ucjuPMkSvMLc6f1KTMLcrriIX3O
oj/0pC2v1FPL6/5IKor1HKsWN/IoP5l1+lVidufZJAfMTaxB/rSthua2ZLKELSuKe3NherF6wL74
hVm59qmurfZp7Z02TFIqwlYxt09xrN/lFZS37ojEUHs0CW7rv2dZsz0OqSQ/YYBIHiyn0b8yyFa4
TVXgFirZT23pttgutQ/9YeDFgtqCUJjroVUNryrY2itz2NY1swYLRIxu+mXnwHHAgAhvz/gtMxky
VRkxcDXSyB9254bCWO8DW/bhTiT5nwRqO09Z2eFYFMXqmpE7Rk8rA5M5sOh+UqtQvxcyedeMXlZS
QFRufzCH3IJJ6PQgGuAt9Kmq+QxBwi2bmN3Ntal+Ukrp87CZ5ffUbr7j9oUepka8JR8tHeV3TQZm
TGl7c6sxbMYadhPk35wuALQkvSwVonfI4JODOCO+LlS4iLQhhos+PQ4kCAEBSo/2KhStx8Y6MsRu
ZydGrZf+tPWnKjr1ygkge1udp/ncV+xamYV0i+yyzWcmfVFDwll2mdSL3Qu18XVTL6hpr2Ms1GFY
3zW1XMyE1l2agMxfreiq7kcnIjLpWjY3oFuS86CAP2lumXRFfXNLFfyIt7m5NdIVdbsG6Yomtm4m
wUJez9/ZNStXtBLnl1wxb+rJ1UyuWieOhX6J9iM9DuQocGW6xrxb5HR/Xa1MPrROX99Lgr8In16z
ZyI+1QdAfOrTZjRfGg2O17miltlcxvjiNBeLB9vFwGTsXPjSS/bF2aWWV3nXMotv/DQLDTP7NaHe
vC75je+XCAcyr6V5HfJbNoOtJE34WuW31LzGJlgVoTvWRdu4mruk7CbyLueDMl1V47pN12XXalw1
i1v2dSx+arEuqC2u5DAM1gWLtIpLuhZK6ssandEcnQtFKOrOdne2UgJpoSGcNDaN7BV3lfVpA/ov
HXPmjbWjMR4JPEq/4FNB+xI03LjmMuU3hg2EUO7WWqBrAbalj25RYsPzzwucJivc5iymHliz/2pR
X+RtMjJ1ZCdnWpLL2PaRwqZ8yYil2pXANSCojUEtMYMnRMJMXAotUbBFxAIEtRYksxBD1hJz1mmQ
Q1KThczB7yp/bX2N5FvX1Hxd8yFx/VBfgBwi8xk+WUAKu2UGbRoa2HaakCjiCrijgX8rTBNMmUJJ
81NY6BA+8sE4msmJObxKzxx/3iQgsmoLm6JSjqhRjhCv8+GYDsfYCRMienk5uHLBvgxho4Qrd9Qi
nKMArVFQcGfTgpgXUgtFSQASDvWybww+GSdQ8FKCoX1k8EJ4WZrP2NwPjX2ANu6FvKJNoSdhz84L
DOrE/nDPwoLuf3xwrDUNnd2WhUvyF/9Fq5iTLhFARwwMFejDCquELG2woLEL4QFprRvj6VTcdKaZ
6RI7EHMpjeFnemPpzYCle28tPeqbSNG9pfc0XcjYZbEw071c8spdNdG8gMx2kXo1cm2QPAuitgSf
ySMZD3WGNxgsw73JEFr4cSB/gMKFN9PewDwNGJrdauUl2PjAzpF0S6Kx5iLW6Wjpf2pKXQTFzdEP
qnNoZXo4QKAPCuyoXTFE91iIfpDUuHbuDrJQt6uRSAV0o9yryKDNGXET2lpvpoDCNp0Eitkjz4Yi
FlptDyhtw5NQhW2v36XQ/0gxkHjC/2B7iAoMSnfFtseMPdJ2kRaOe3CAOOXBLyUZEamZN2GCybw1
8xySZh23xvK0uqXuQmHRVqw9blG7Kbl9mZtFLBnI4T2UkHZEqssBUH2xMh58YMw6Cm1CJAgy5HON
3a1w9dYFE45jN4P1rrgAjIDMqnDhLFePPZJZ0LaL7szae9XnHN95T53AI8aWvpu2emyYCj7BlbfI
iw2ydISYcRdj7nxkfNyGULur2rzeAFvujYbXD0LDRmaoB4VV2bXSbWOyN/UG201TDyxPrAkppAsu
7tzTsnKHyp0qhipcTCFQZm0dZ+Khk8VR+L9WcawsfBAkGrsOy/WcaFE3m4R62W0JVTOEaok/4rR0
rdxDKx/oLI4zUr1u9sb9uPA5qvwmEB75rYS6XZSvUj50ili2B2QJZfxNUFqErae+qXi64jmWp0ye
BeZt8mSFFRRTrN7cCI27tsyzHRekJBboSncL3dVXl2TzYXA7AqBZv/G58ulGTJkdlCPVD4aJR/ng
TB9UB3YL4C8XcN3B+mMazFZT0VL/uUJt1qYowefiUotUpnh1OXlmNjx5jjrNm+a5DMk4SDCc2bLH
4AnLk17R3iTrHmPDiCJWX4W23WkO1oEtF8cZ61yQTzHLVEhiWNOTx/8/FMxDHCzrzbHe8vGtHPnP
vG3xWzu+KfGbtosMMPCnOwH1i1R8MfXP4/ZF6z7bulCkf7Z4HL2iZH11TkVyz9bXvngt1lcgtpb+
gvqexsFLEr9k8Yu9PTMEaFTP1i7b+pTMQtn8SdPvff7J0O+1RjoOoOOmLslcTk37OV8lojLq6D+Z
mVav5B6GHf69JywqWKPGITsUzDF/+vdb6f+o2GK8oo3uMPyqU/v6pYokTz1gzUhUvCrrUW8Y5doP
a0HeTF1g9alnDM7Lqn6WG5NEzcFQzm2bfe0cLtCEvGjuzApJVkBL9qQ2kSyTZ28r4BfXJqHsWKT4
VKCZd6qm+EYE4zyrRXpgXcr3sdhYijn5uTQW+b4/1fPjgwVzklTXxKGZYJNrIuHosuzUfl6XxXgY
2AUXUfaZhHXjTGjY3w+p4lYizH1rlYdJnVmHknDLoER86gbJfrFHclOLqeMaAjXNBSsbGn1Tvna4
uz84wa33ZQ16Jkzz0oLHNUBb7p8n+GKqUS53Gyd4a3OfEybN2urXI4GfaHGOpXLcHNYnQqxbfiiG
+usw6yTE0gWxbokKcWTdgnTbHW8sXqTp58oFF2Bq+axckE4uzr5yYfGS5WL9wrolWX6uW6bIZ90y
7PqxbmHpUrMBTsNxCbVGLFpQYYQZao7xvnSJ4p+LFjH/BoE1rVYf1iC0Jiu57IdawgAbee2Ivc5e
pccRENj1389S631JQqOWKEyCDEg5jMn8893MidYeQEM2ZGKBICkoqV56rLuX1X6acASCumvWt7Tb
MO5aUxATxgK52d7O+2HsCtogWT4fWvhsYWenM3NC+Mz6QtV/G1Tl0AD9dPWtHgOLFg9NT4YZ+T78
kRQCi/Xfp/bnu66LDjXgZG//A4IK/1zUlTCRLPV7p4K5P5LvYRNYfa742JhNXnHqvzkAmQ9ltnx2
4ux73RuZt2Vr9DzOKgka6Ua3wZjtUwzlhRa0+TSpWGDyTK5e1UrSz+Mk8ni7qnqVsYJe7e9mT32s
bp38G5nFv0XjWn5fhugyUYd/7XAW7MSNpsLTJTmbFTqpis13UF+VXm3vTl91fxpyKz/kOg6B3IBV
jsGu95qhbF7+/aODnvR+yYflBM+tzCfIFvSXz06myCgRZt8cZkVtKEfrFMostX5kKGKsvY0WgOO2
Jms/j6V8R7L9rnIhS9VjSBl1tOWvacv0oL/N/oL1ShOaZt9xfDtnICiwHJ9ELz3HoRtoXWCvQoUZ
ZLvmJBx3SQYr5BDRaCJee55Dow61Xf0cYgpkoHKrw3oOlzqcyN+exTGdw6EO4znU47DBOFgzdBkW
NV+VALDMvCsxAnUJlGaFYQnNCU46Pve+eDT49bpAA2jaBc4aqF1QmoGxBrkZpLumJBx2dUlo10JN
Ek5zyBTIMFMPYCZPrUMGips5XGshCisF88W1UMZf4UXEoTSFWhw6U6jEIdivBfNbHE6xeBAbAYp0
oQ0rYBtAoTGAxrs1U+xZUGQBuHuU2wQ6C60EGVX+PPpz4o8Je4kP2kLvESGUFU3u/bLpWIrq/Era
KgqrqKZWBdQ8YMOWy5wQgawcnhX6VxVU2pB0APvZtDIJ482WPtNjIEliTsvQwFp6ylrsN7lKdE1H
/fYbhMBzbwIySQZSz1ZrUx6T+KtDphBYyPXWrNNwobwTX5ON21FTO8mbPM98QAmhlO2gDIdIAXM3
yRAfoF6ajzbW61PbD9TFnCl/je3iu/hnopJ2oItkPWI2Ju6pYsc8yg6o2Ek/qUZDdC6FpaaU+7Ns
/qYI4HUx2MRkxFwItmQlNmaNta+xIf3BsMHwO53Sp7mUvieZsX2qc/5dfWzyJ8Cr0kdzuu9L/XAU
HG5H9Gex5Ow9kL9VgSziUQp7lHk7c3MKR2NNTgM+K1CA6bMBfVZOVr/tnO1LHacNVR7ADkQpT1jD
05z8IqxFrWZqIS6h9XOd9DB4DQhZkxGxkk+mq5FLpMsNWvRB+er9iC7oXE1nUov9PpT73c/2t987
4cNsmBDBoKZboPXWWD8sJd1OSWvbE5hA2C5LdsxSc/qElcsJlPqVeqB+JwVS+oBr837AD9u2g3lb
ZZiI2/qvAC4lXzY9n3MJxiHzGEXS1FezSb/jB7B9o9AqQrKh1KbO0IZZQZIpAPAySFfmMQoA1KIn
nWkiy3vMCVyxtgeIrSpMtN48ZqaRsvXanK9Dod/tzmk+GIFhOffuKgxhjquwrAPHVd+VhIe4Kvpq
0eLDvEVye4jha2IclVbXlluFOc0R+GYtrBCzrlLy4TBq7DsTk7jl/Q9qA+deWoKTIFrQVybLPG2T
1oLTqh03q8oKcmtMgUGMs2nigKGsfxzT7Q9yTAy/7a3hrM0Uy/dHozK/1XM/BOZA5lNtZl+wyK7H
sSZwvGkwpsJuPLf1FJ0HfQIAEmWzb5I7Tam/cEC7Uq972B9WctmfZMvHMl3az3XtLHUQN5Ls0cMw
yEBqjAuBxRWt0ZxaSA/ieX9uXbPGZVwocTeBIV5qkykLemGenXTKLbMjwKyrSdpRoiVPLcjtQ9xN
JHHgrn7anxvV2nlkPFfq/3oio2aABcEiEMMeyJFlrxvZXGkVXqc7Uq6HDMvBbPIHlrSkumyLl2VW
c5dLEpllmQDFrO65s439rWOi+5xoSvsEt5zou4Ug88KR/GFQxlCP6uFF0UgDnGqb6RrjP2lFLaXY
QL53ab6EsyNbD0xwam61TpSwDGWC/wlDX9MEgncIYm2oyX6AH28VJJxyETstmHWMeNOfy0hjP57R
5ipMTPy5RNSfoEaSdkdS3qiqsDUd1iZmn72Z82y5i0oReaSrDzaU22RuyS+93cVPlSapn3XnN90w
y9cSHnWcRlqY631ymkFenfZHVOJ/PmrK1uHqO7U/ZmKsEqhDOzT2sWm22at6RgQHdZjO8BfG8wj4
5VwCJScbZnMCokQe4P5l3wpmSfzJGdbjlrO6ggD3hWm7a5lkzNRGk0YnsY/ADOlrfiIlRIa2DP2Y
MObud9mh8dmv9m1NM0w6ZTXcbBYk+0/tWm6u3YKVMgtpoEmn6MyeGIOCo1GfHpIOI7cEl2SI1xdL
xknBfNnT4DDJapobgUBmX9PVZvtUs/2ctHo+gembT+x4fz5Sx2U+VQ4nMXtXbri82vs0NNvdHpXv
kt7rJ6zV6/3H80XPcHztXPaf9udX6k12OhBjom/4sNjvDk6xPqWMw5wUlfv4ajIIwZ3t7lgWyHOF
pnustdEpjyeiGjd5I8GggND7kIpn0/3ZhKCeQsGxtU90W6QiBCu+V7owkFZ+HPpp8yspBmFWGz3G
LJpwjKvhqtWkCFQRBWOZSxt90YUo6GaylgBK3mM7lf3VkdkG1bMcOsPM61G/bJHOG2eqg8CEW6e2
Pe4/jPKfwCuMo7yOuhLGulj+zwrR48X6tV2T8lWqYp8buf3WMRbXNul8LCV61uwos7h1zgxFZdPD
/tQGOOCyH8b0WzvbEJpbfUrcnSI+C7h8Tw+wEkleM0E1ztj8PNjiR9sh4abN9TkYl609D239xyiI
q5yZldcTSumZYjpn7mziaMr2sdOhftPXUYMpbXWsJWRtxxLUahP79cNgNgpeHKDqdqLFxwGDwQN9
qOZJJjI6Lbrpxkr6PxbwwE+tRrw4kMv+kpMJdoJw8EyTogfsZTEMW4HsynoJIK/GxrhMzCpw+B+G
m0rumk6a29WpspTCnCLOc1lbH7BmxTSuFKqUWszIYztu55ygsdNG+h8wkhX/YUYnQzzaD1isWdWu
2kalzPpiS2kVEiRqXG2pM656pWqnqp5ebWXYzpJhMWjLJu7AnNF2tvYASnuryRA31c9NWX5pTczn
yaDmlE8jtmCNjp10Sc5a3XcneZjqgw7gxoUhRwjpEFHzGmySU0iHYO1Sy6CgUrliAkVrsWa1rTcO
BSnqIyNdjREz1AFsbgCIj98bhhHVCsutl/WklYS1RcTw3KZmqm+Snsc3i4azciDkfNykxkuoOvmR
02M1nafmmFn0Q5mescIEmOTDpCsOoavdz8NIztcDdg0A98Z2WOy4E3eKZAjrsvyui+9CRhD9w1A3
VUgicP8YGyW50qws6KAk+Dvi7Hdr0f/DHIf+ddLNkZSGNfncpseo4dNYbWulqVZsPw5SGXXSwSjt
g8V34BjHTUasbCPSn3N4eFvdnSFVRptR3PCFj4araxUnxcF4yPLlNydNEiIq++QppoDupJJxaow5
+oQh46L0YHUVaTJ8SEvLbREg+nXdFtceyVy2N/kYWS2cdXuZD1KuVz6YqdZdrXqlhhtp1zwrj0o5
rhQ3p/84EpsxvcnA5wqHBeaRT4oW03fM9OhUxwwjAd3xloz5nnwkCE3R4/QZ5jvNJDHtUCV99Izt
5nc5z6zfjbgCGhwTXTw55PqJVBPdnuyLCvnTbRfi1pZE/tYMTv1H3+mkt1vJWxFNoxeZTEoWhnZQ
cXjwARN8UZYSQ0H/PTRk0J2zxpAp1GemZ8Ta983Um2d90bWjopHCVRMqEjDRap/HVLI4qdVPi4Id
tk4tHLZM9oSsN+OHvM/W8IPd8vtuLQGksgWGQWW//M57QQqVaQ8jqUwJVq1b0qkhb6nsyrAn7bSm
MTKeNch9B/5dklMdxgeA8lTEuQIyUNZrm2XfCEUdD+3kPNe9+k1mHvyDdfDuHvhn7dZhIQwnz9Q0
ajK/2uU2wCmRhf3swCqZAr9U3Eyj4mSLMGazd3td9Cw5z7C4QpOzfjqrKjGQmGgcY+kfgeB5K+WC
gzaxl98YwPUSarluXpCcl5IeBMgxKd1G+RQvAZEpMix6Fv1lWRN/lC4635TsDxhosBW0+QGYZOrJ
g/6H7URgWidRx28z2hiqitF7hvtRmJckVxjIcZjdbq2EQn2zHnB+b+HGBARFhrQO4NpkgW0y47X2
asCgweopTaCmNMCspHpLnILescEZCHQbbpZn9u2rEi3fi2aVQ6wC2kmPYJrPawXFdgZywKDa87+f
Ger7BTy/ockFVzMx1bGG/2cJrFa2weauUbIvgwIXWcU3qLYpk4GxW9EiMLQOF7/WfhmnquHCsPU3
vnNOkGgVXaKiiN/KxVEefK8zM/zRcGuPiZlYgQwM8ql01ldFZ0jWiBWy6pkvS25j0Sa3pmitD8wp
5rverU0hiOFrptlNSqT6Ly1ApSrgu+dWdWgWRX8hfXPT/kwdo3zONGKrrCrNr00qPY31d5ad+WU/
qArbaOLEldCc7empHf7Ml4oppN64LotCfhIzoRGl+m41iqMzq64l8pLA/DD6xryCVaeyW2gDUUkb
yGaQrvsEUawqX4lRk1+oM7OdYNT493V8SmwuI0pBJtIGXf45K0l0ofKHM6IY/mQSZPb7qVG8Zk3U
W9kTv6PJP9gSWmuzoJ65u5dWmr5AOg3qen3uy/wySFN9StR0+Uzwt8fUi/VazvlXyZCe0j6eXvaZ
vCn6k6zL/oNai6IYv279bJmhA8vSgVric37Xa7FjPZaIQjwonQf32tKEnF0pLG76wp1Q2fmr7k+S
L+v+IvlrGWySrxFEOpCJKGSxccjDElI/jgZvs4M8D2EmlXnILC9SsWh2IdVGAruTnpGeULNCe8N7
HZrZ0bLCmNWeFUbZUbJClNhhmh8zO+SGvriFzaoirOywscNepkobjnLI+pBvGLJ6CKuh04fMCkl9
aDnBWISOE0i7VDVIomCahJh7GndNSYCczVdNH7c06gcfiNUa+wONXMBv3tSu5IUusgMJdXhN4ry8
bH3j1lPQ7qrqAMHLbvlvmX6/H01oqZvf5OPykKQG0bK23v+xhhaRcR985Y13dwOcmRArTG4JVL4V
/RcqVq3FqxSvDtDJ9qrLVw3MoSxktVfMMU57jWRhiwEZFitXnDH5rmZ66Hu/BFbWkXt+bbpriwmm
OGFqS65Dd52664ofJrkunTDGSDDRk2uiX8bxkmH2ZOZ3vKw8LoQKQJIsRoiAWs8wx9bmp+QGaM8Z
KyDKJmEFRGt5+uEGZJli0t/YDYEz/bniiBFQISVdGAL7UmgsQwyBUiTcgMMMwStoLEJvg8riwhvK
aVi0ob2E5hJuhtCcHJeGluRRXY7yLqc9WcbR4tiejPbU2EzH4gQ95bjxdmXjGdG4KPAXXKThPMWX
Ib6YjVAXXyACNtul2mXbF3hDplhmCC3lVbUvE76c8jqU1668tphyyms9X6vyms9eShLMfE3na1GS
LnFN8PIRLDld7ekqFVeH1TGwYL4MqX7pWY5c6mJ+sbWLkjCxcenGS6yL40AKPY8LIcXi175o1nle
zwbv9HpmOgvT6PSXExIbJMIPiRkSGyThxfgh4+iIE/KHGXJm+0V22l9myO0vJ+TfzZD/dUL2c6AV
P82QOCFLeFS7EzKnstr+1wn5wwyJE1IhCq/5aYY0/5cZsttOzCzjhEQSiSSa8EPihMQdle1+SKxR
bfwPM+SGa8q+GLvSDcTbVbEvaORtXwP59553nbccwlK5D4+rCdOc//4d2ylF/1jM8BWzqCw61Bkx
vP4KngNzXg4w4ZpDWyY5UUKW+lyVTvKQLI11JsIlu+G+br0+TxquPQsJiypDy6MIeQd+pT9iBdcI
iGwIMtKo5ZGftsB6WorHysFIAOkk9qmQGpxxdeH3huk8rgl5WEMdd4y7cEWOHfKtmXrWz5a0YKgg
4/LqUHFv8ggj3BZPviwBBZKnunbNUko+b5YDkZBZ0A/WdXTU3t0oSBUQ/DJCwRngscWf/63YikGx
a7OhJ+hkcn9opS9julXsbWxR3mL2D50XLZ7UeT2j9CueZiEr951dFJFnWOYr+wA/0n1ahZbkU7ZC
EUwAogErajVBWgXVGMAWQ6sSdHQAlEDdlTnBMgYFo4RKUDmBzc1mV+cExhjEbKadAJRVrgalGrDX
Ff55z66YdwkAHKC4DpIkYE2XJQHj10UStKa/ce2HiLD56SCEl1/Z1cY+O4BY9gpGjukHyF7NbO+u
iP6wDQ1RqCSesBdiz4DI3DYkqmDsnMQR0DYi1hXVjgebGvbUlPkDomhJ+mzjN5n/AjKA9DmNTZLq
K46/5kC7gjkPxjxYumDaNXRUSIKuC+ZVaFyDfj8yu6EYQdYFmxGUa7AYQb6KB+lfileGOwhuC7RW
SGmDNQu2NgDngQAVT7aPBpuwNX9V/Jlu/OjXta+NvpYIwc9qLQ9lipegxotGT6qFsi8kxA4ORjih
jiziwSVQG2JD37rK5NJ2R5spBHEcRZ2XAf4j9nf1iExDU+Qtu4YOgqQPemPpfEf3SQORdD8xhJil
iWO6t0FSBWkcZJwsu9oxqKoAcMK4q6sC5g9n1uZKsI6BowRLFUhKsHEaqIE+BuSG2rtWlabpg1UF
yNklkdHN/4IzZFdlYr/zG5MkPB/b+S2L/ZkVQulng09dqYF2aXqp6eWcJaNQuotBIMt2OUq047GA
sR1eiR4WWiZXl4UK4sVNt4M4uYt8r7TzUs2TZo+kicLxxsxHfUbzWqidfUkl89J3VF91fEv1Zcdf
OEkc//8YO7OlzJEsW79KWd6rWvPQ1lUXkv6ZGQIiuJERBGiWa3DX9PTnE1XndGdmW9Uxk2FJQsAP
SO6+917rWyP3CbdEf1DcG9wtZKyxPByA5JM+xEop+oPtHPrln1e7HLhALU3OoeL24cZZtiv7ujTK
qu4QzAeTTPHuoDMNLA5Ldxi5Rwos5gflE8CxZ6X1Mdb5e1dhNNs3AhIjqSfbpWd7+Jhcmtoht0jb
XUDdzW1SbBcxK8i/ubRhu2gV/JsV+08SQgTtGOFsj0XKooT4g7KiWOpZ6xdcfCBhzx6Qkas2S8lZ
12fCEtzYlV159fW/c8bj//gvpKTzEOJ3eVhNoSJ/4ETvTOlzN3TJ9WiSH1mRKvvd3kzo0s0ZJTia
HWWah7jEb/rTzJ96sTwIo9XyUPT2ZZ3T7OYr1crJVEp3I25gMZ2HNKO5PEg/dFzth1+a6k4FRfNo
VRvNff13o/U/A2R8w9vg2Qz2mOxwSvz9gh30SVoVmkeOt5nlAOQNtlgrmQ6u437Lt/e+/pcJ6xLK
FFdpn7PsMo5nYZ/9eruIr83N07hFA588eXKr7fKCY6OOqXlkEFPC6HO2yyN5ODt5TPDbU+ue9hYn
sZy0+e3y17O7nlf/TPt5qi5cqrqM6qJb2xWkV1135aVXotsuFVzV3dUQbFfVXOfzddFcD5CU2306
XyfTteZuV1nd5F9XSltrvEnKG7/sM8LNPQ322GyChKW5E8O609pLkl7SbLsq+6zG8zSevfoc1JRc
J4UnGT5pHlvVyZcn6kM3IC5juwTsk2676OP4zna5/HjZSZu3S7gnIz/X7qlmQvF1zdWF0O2RH9A/
T+picLhRtN62q8U73NHavbLXK707F8B6ruoGkM8VVzZfc+XNtbbl1P6bKuF/EVj4cMwgJ7FjM7H6
ExbbWJopaSvS5+lxoUIctZJDSm3fZsmkxaNorcd50ATmVugKHIGeXXTTq5+vdwlIzgdBhIiVEmxe
me1woHMoQVDC5Zwg7e9mnKW3KjXPjeMNT/Qv5dOgsXRZg7xx14YVK0dQjJX0KLxVvPhdtS+U/SH7
/Fm4QfoEm7Ene2TrFSWStkn+Iepx/NmgV1xcyB0zFqkNzkBvN+2Mn2U1nBybRU1OZnfXAuGL1rHX
8PF0dZhrcxOXjt0/8Zi6nLunZ+HJbwRIMF4z6RHT+sTnmHUucDZL3qxO00Z5szpvfiJuMusZdEaw
JXqqc1el96Y/eQfPpCZUjeXcLbU2xb2Rv5RN713joUR63ePwbTX0Fp64LNAbMDdM+nOfmWfQ3y75
gDVQpkVg7Gsz99XUcAuli3W76KNxUZk+3329KTqCCls6XTvfTgi0KEEPqr65ZMuiPw6d8cLvZzov
Y83AM3fQ0g/GFeqJx9lddKgRA9hY17dDg6ULOV2/SWlVfbYmQBapyvvH/nNcgP/6YIDuvt5oS5qc
raiYujVSib1eaJDZL6174QRsfxcyac+LM/sIO9P8lZHOi97W1Y3M5luQnC1L6qTvTFoipMBDkdDH
/t6n5XifJnTQkrIDSJIlKovYJU0yn8xJNDd14gocHFgZW1u43+lffRia1bzPYjkT2pOCaXauAx9X
xb/eDP6XCpnWy8Zw1cHHmdgHf78CSm/U3NoZiE1IF/M+l+hkkhVjuQ/A83ujG+/rCter1QoHo5Gm
PxYcHiswyDvCLTT8EcEh97MUYNk9l1GjyiQEfaSRcvnvN3J7F5M0U3uc7wcryR8rYXivRokpWGik
WMtJBfeMQz6m1r9OnW9B9Zwsz171XKQv2dfVyRfLBVi9XcNEdPahFt9L8V0vfizFD8v4Ps4/5NfV
zz/YzSoWyWkQN94o+sfBCe7+9e8NyPmfzvoc85F84nkGiAh1+/e/uKkjLtdZsF2Ounbbu9m4X/TV
PYyOMf3wYbeSiQ1fuRwNGKNzBaDBowdqjGdV3PWtD4+nJ0LcsMUOkjJUMmnAC1qAuGd59tPyh/Su
LVIzShGZ3Q7KI8WxgfHc6zAUHce7ck1r/uFMlgt1xwzbjt9H5qEVJzxSPqSe9hqAjuHEQeVamLUk
XNX5SHDJRqsL21QjPKk0hhvblWxTVsu5UvTW0Ulq46Gvk8dVFtaLMpdjrTX6u+H/9HUPTLG/LmRc
80aKbrmqK9cjW92sT4VBXtdS5t/QE2ffgvRe5nVFhUWOt1kWkTv3zW2gEEM3BKxGo6vAVDjudK3n
c33FlD2yzfqDaM/5aajz7uCUbI3Mi8TR9rX0zuA5DKEsoguzsWiDl71Yql3fhS1eRwlxkra+5JSX
0WlTw3DoN29xnI1tpDT0qlFRNcS7wYNX7fLq5pPAvEAjbUbVjZD26wzy9cY1zCIsJzSS/+5W+eOd
AsYB8xheG+YSpE9u7cX/URXyxVU7Bb2KbHfujkuiPdvj9JmtQDAJtVfXKCIEEXuHMnCnqFUIM/71
C/gz/YCRCGc9XgI3K3vdH8rSlJzJwQDzEFl5gjchdc7S6zAOyiEBxIHloHFo5hctx9KOlcv3pjhX
1MgQkbp4MtN4JEwbjYm/89WPWuJzrFCb2Byzp/QdLmYNF3NpH9RaH//1K/9T+44XzZLkcTxDceX9
UeWWocgcDZz/EYdUpGouEKG8TkLl6w4ltvULtcJyrSmM1V/f9z/e5/9MP8TdP9oXw9//i/ffRbv0
eZrJP7z79yeBGbH+r+3f/L/P+f2/+Pt1/t6LQXzKf/lZhw9x81Z/DH/8pN99Zb77P19d/CbffvfO
rpG5XO7VB4TIj0FV8utV8HNsn/n/+8G/fHx9lael/fjbb+8gsOX21VKAsb/980NfkW3cmv/xP7/8
Pz+2vf6//RatH+/Z8sfP/3gb5N9+M/y/In3XwShhTiKJc8t+mj6+PmL+VSeGKICFEJBy4W/jikb0
Mvvbb47xV5g+vk/7yHD9bSH97S+DUNuHbP+viOoD5hxkg28Ce++3//u6fvfn++8/519INr8T0LqG
v/0GUfAPcnJ968lslCefOwpBufOH6Q/0S15a4TdRt+1DHkcnQzbNZRrmPtpEMhOW3z1gWGxFenEv
hpeajlVELti6a60t4MHnEAy7h5Q630aETsa4XJJn06jLkwRV2Gb1o9SQ861ZHsSLfCjIakscvfmO
WSGY3h2FF9SYNfbI8sIAihU/9UIHYUxUwg5OJYLMzq4iFElO6JKSyVTEfOrpFRgGav6clE1VZLHw
9TdFzRJZdkwaA7V1RqimMmCviM4ZQ5I+/FBZ+e3YZ84D+3eEWgsKr+Z3sZZU+N/nhm4OwbAtbBaO
nFNI5gGnU/COc1kCFk+3Oqi+VCWOXXQ3hFsjBNh7iQzIKBhuvFbOYZVfatvEa6EkKjeAAqA0yFYM
giTWk7EI2yCjwxag9JOz9T0tsQU53hnU1afZreqs2uolMcQvN5jqcB2yz2Gov8uWIcS0rIRAFjDE
GyoTE2L8GExh5wTXAaj5YvTJ8pYIpRpw/rondpUT9FFnebtgmYJDZ6w/C/DIVg1LjMzOvVHM50Ff
dmQQ5pC8pu894nz6amXzkRWTfSgMtyW6DifaEGghC9kU+5jJx6LBxQPYbyrOOeabqG7Ut6FMj52Y
X23nRIjGG7eaE44ZJoG+ry6MBiO3KehxoVbcSdqfKqV5Vyf+Dx+FDONE4F0yte6TSdLhq19Lq5eh
uK9K4zHPSzbL0pzxUzQ/le+RJt8YWF1QFJoCpoIgbhrT9Rw2a0XGKoQSEpXMnVuSnmN3xRgx87qt
C63eyzGvYy/nh57hSq/QK8dqwd5pFcckuMnx3PSDedQaoL2BUa5RKYqzNOZ1+w0jB7OwoNVuGk+Q
Rw5TR8Ci02VRx8AXvwd3pa19IDQknBk3yPSSmi48t7EwQ3NlX4X/NizE4gXjdSvTn02TXa0aOEQ1
LacsSZZIy9DLe3P6o62AERc2HVGz5bddjvONnXcnp5uvU1NAjmBS7TlTNLWtEfrWeA1V6HO10pvE
gYaPylqnZ29hGktpbBMcjhinaL+3aBDY64nZJD8jqi0bz4iWh3aPYhmoJkSO1SduoaLZ4KY7Ghqv
C2mOIFK0LrI0G30ZLlTCT456iU6xStWpA31Pqp4bdgqmpqtrh3nB1mkX5nO6YBVInSuSjQhV9719
hd1PIcPdiYWVoVzhmZD4gKhl6WCclN6L5ikDEZF7u7akp0/tdee3UdqRk+eV9RwOjaNFZsX808lZ
AKDE8sA7U7EzDSiXTqYVhLNqR5L/CGnCUpwiL1x/VU7Wn6yB1IKc26kvy+s0LeRObKwYOKv7Nl+N
68SW90siiWI9j71n4GfJ2oiIqisyKZod0SGEwVyRVKXdpPOGzzCui0KdB1MNx6GCT2DhKtT0OokN
gRlisB6TybaOzGcla94O2FN76ozyB7LYnU2cSbjMDqF2yn8cg02a7pG7Pin4dpQz7WEyyccuenXO
p2E8OmTRI70AKGDS0U6T4mI0Ciym13PHO9VZX6YCImZFKxnhSF2vSLCwRwZ6vR/tWQsN4AGmScUy
F6FnW28NFFyGlzgi5/WWp3iNvcQ/WbNHQDvnlHCAJBxWaZbHRN5NTB/tMkwG9bwGwo4q56nxoAt4
tf8+6i2wu0A+Jvqa7zAFwC8J0+2P4vk0u3zCogtr+UZc5YPh5YS2p4LhnJas/OByPkO2wg2f2MZd
6wREDc/vkE0A+lL90houtCfOYMj5nvoFzZwxpuNd1cq9Lp3y4ozmzZz14mBb6ldNPvxuHHF4LUuV
h2puYDK6fR32Q+PCe2GdGsfpm+vgqE0hBnplj1PXYtTPMligl6pxoD4JKNA87zrdPauPSUNQt4Vw
bxIia0aFHLbPxnsz60NYKSBFEAOVBX5Yz8ludfLh5FrZoYVoYDc27hoGZvVLTeN6WrFmEZU87oOC
rC+vni/uYLLrSRWZditPnUCilFU2CpfJW2LshN6+rfCvycnVjsHqfxSKWNqiGEmarkGxrD+4L5qw
cb36djSzY5pZPqPq9rafkz6ure7BH/GPDszeC9eG9FOuRezdzk6NunmwS3wvybecNVGVfkKuYNGd
JCvarGAwaE6F+Tg5etP0mg/m3tHIPpyGmodCz0C052BvM3D73qyQCIkBNVXe8Bz38BCKfF6J1pqx
yKwkZk9vGn6oCHTTzqjTh36ybzW/tvdO4J8Smfm7tvPe6gDknQ/+1V4q5rzknJZiLI8quAQ5Nhtt
vBSVc9N5OEdyHyCblZ1qe3wttM85sO4qmxHSnMP7hAf96JIg2VSBgu3knFUuuzC1/WehCaZtFTY9
qNdHQMkPXjs1e1Vzr9OZazICt2wCF+PJhhvulEV5la/kg5jp9Oi1zpPoMzeax17EXpHYx35mHR9A
XpX1QpTDQmEkGfesPoUTiQU2vBJxMJpJouId6ku5Sixg5PKGOC/iLXzsLcc268KjeVtcjbETrhjZ
qDdTaudqBYtulv4TGuIZbBpR2aurtaENwwb5UMe0a3QEjUjaDvWQx9DOTHA3vIZ5KgiZ420cdK+z
tHqwP7bG9gcgeCSm7tTq+UkQGXOF2CY0BKYLZZfw61YK40YkN4nO7kOBnkXlwgJPJM8Am/ZEK+qt
dgxx0iqYFLYYrsecPLq0Vc0ere3RWyekiQYYE6SfrK5TSs2DDEDNRbJvE0eFzui/tSTsHI1S9izw
AFCmynJ4/BMCz/zusvII6GlA5KC9nNdAX04DHuwFG5lNsc7G7qpIb3S0ftCDOcXRVc/ZHmJnS5jS
Bgn1sBj0TdyKVzfTHwK0M0T3VTdtYL0CFpgP48zYcO5xZLKp6kdTXlHX2vsAFwt5bOWw/yKht6lz
IAGneOnHpggJmO922loPEWJ7hqicDwkbWW6bRiceC8VD6gW3nPB35Qr7YTLKgkTgeQxBNR+NrJgh
jXmsdoHChkrh9o9vUSs79oRZhvnsYvGShv0gMN2vNh4xF1bZ0ntoThqvkKGNbb9evhV5rDmdfq7q
pg/NkSaq3dfkxTeZOhfLGKAItYdjQOaMQbwl7ulpCpN6CtCNrI/uQnCr0VUljAyeVsSdl1as09Hz
N5x498vF1UebA/KV0yxXAmU1Hq0Jl+gKa5POCrp5cWOr6Yoihb65cMs7LeXRb5R3tVrrXu/Y/4uk
UJFUZPBNZTcfjRacWbUhgM1gvQ5gonRZcya0ujkS9BpJD6s4DpwTvLsHPSn9C70s5NdugTUXt38M
1EZdnJwRIfstBuxq6G41yP95WdMtrvLh4rpVeuxXe+AOZrCn2zRsdYxIe1zZ/E56nBFtECd99cYL
1Y4KvowDAfK86uYHanl/FzTMGL+sx4WduSH2m2bXOrnG/Fe9D1Mu4wQdeDxuGqGp0mK97Ah9mOz+
Srb62RRTHyJO73d9p90WvSxu1kXEVurEavLONPw+AHbMa/0yBQQJ+Fvu3TBApDOwUeouBOeFc5Yo
tOeWkO3dAH0/KmcfAVHnx3NV4LW0+otDp2s2Uba7s4ymSX8lOIDU5NEZ99ZCM7ueHUb0zI/lpl0k
tZWAK5bh0eW0RJZk2uZXRiWgDYxJGGwOIVyaC0lmR8cO+n1ikNKy8e96h+ND7+7zlfSfWmBhXjRx
ltW87i3mw4uHc2XI61BBCS0wO4dCK4hdnIwPtdlxxu6D82i1J6YvzMYcWaJdnju3Kglx6Y6jJjka
5DnjM0YtvUyoEaDntt0Ae6n5mRtBFnc92qbKxLQmNJVExWC1Uak6nPW9bsXw6Ze36rbQFwTl9N71
BPCdYnUKIVqkhgm7ogWavKQ8eEWDSLOhkRkOif+zsnsR4f24T1rvtk3pMiptek56owsXuXwLEIPv
EtCcsTbXMjZ9v9gJssvtRbsLmjksNfLk6SniFCbVkrZOTy+HqABc9ncLdZmlBfjVWwXeYNJx8q3r
7eL4zDfdgHV6YhY45iFC4fFxrRrE3YFHKIhbMDGcyY5ospM0W+ohgM1KHUe4Whd9SZ7qgqA7ikjy
8IxIBAt+mvbT1kxCBTgl9ww4SLdCzFiDQEZVHxsLh2rmHq+t6e0o2tvQcQy5R81xWWrrUWJdudEq
KagTP+1vNmfEeGqFHU4T5tSMUbRupdcJ2CFyGSCcHGq8VaHdFN/UFp8VZJ4ddqRFOEPfRNsrmFcg
iV0j8qjS1yyyCPybMexwgEaP4HUIsbuVIn123zRWsHT0NaA5YAmnyf5IfhTjM3FCgKwmfgZVgr90
8MI3hRojkSzdyV5BRnXej2DUIgtmFX/M5LnVy5+Vw7lp3Ur/7CMn3jtMcYsJa7zHA4SFnyzGSzY1
t6ktAjIrBixab4vlrKGW5miz3foeS8oQYocTlkj2vezeGLm+9hUOsi455LPYWbJjFm6oKMs2B/24
vA+L9akpcWkz/t1C4Hmo6TBh3QFimD1iAfJ4hEiAwAGm8aJ+0mapokF2PgxK89n3y3DdmOlDut6P
Bb3qMp1uR1FYJywS3C86GoVqauPW67RYeMG5TAIYf7N3wPt015VaElrjiNg6sd5bDKNMystockHP
Fl457WlF2mHlo58tOUxFpRN7iC4PlkA+FCSk4+r2ocyrqNK65jhmNCT0HKo1aY8tbgK7Dt6CTvvR
e+XMalT+Gh1MHXWXX2f+VkWYw1VStk+J5h+hfN0MkCaPykuY/08SIUp/MCDmO0P65tm45Hy7/D6v
SD0YfP/okpRKzh8vdGnfhrZJo9FEES1Mrbj07Ht1Jb7JzPhFNgHWvdSQYZ6RcppqLT+eI54ypEih
l9Ce6TS6Izk5dQSbwdpdWtrT7SjjuSf8TasdN9Twwdgm0gkYyvx5GQKGkOXWaG3Ml7m3b50iYzjT
tXeLN1JQ9G9NtmShXwvFywDamLs9J9giHA3/rXQr5O8WiovVOOiOcjGhqArWjwOCJk0iT97NfqA4
tjIPKFhgJfKDjLI6sgeCtPPJY+mtn0Ve68w1CsICvO6zhA830IAq60Lf9+1jg3+FB9NdI+LVwW96
CRYskk08Gk3a5tQZnPHXbLTDeeDMGhF28FqWaXHozOaUDD7SVgUqD41EgksNvvhC5hWngLXVQoaW
HO3z5gfpq7eeM2yhLvZOo28XaSMfdpewthobTwa827VASCl0zn3gTS5yHE+NbbknZokmIQeIdz0z
H4m6ruHMJU21E+rsa/dt3o6xay6P6OtjQK4FiWDRWs2Pc+n+JD4I2k8hVlZNjfim4Ue6pphDGM03
6S8rZ87a5LQ5Vu+1pEtDG+6TMZu1Tx2dhMIpaHYQ0OawhQc2DuLZ6fIymj04H2X6MPk0bxrIH57D
H8weiGaqA4QIdWeMB0j3uz4FzPP1GQwJi6hIp9BMSSLQdapwzJbKafPISpJdNvVyT+RUF5ozDxC5
md98RYdlZM/ntD20Zw79190qltNiDw/rsKpvldKSfSlkt6sVcxLGwE8gjVYctJE1dIT8CHXJg579
V6faVPpA2qDp3+I17aPeTl972wF92D97ZflerubNAMaoHd+qioxdVZUyrCxEtEFzw4mCFcQd8QnQ
Q5ONA1HfKalV7NesdModDpIb35Y1aBP0/6twfnYaMRQrzz9xfPHA/4kq48fQvZadOI1pUcX9MMfE
uSZQlVJaYZWD9rJO70A4eDcOM7fGyA5kNqAJdLuntKJHBOPzThKNxqEAUdVqjqGFG3as+oE9vplh
QMkDlbUk/OY5nUjFWsb8QRg0Y/wsm68ye8U7b5NWIvN0565jflh8wZ+y27ZQGynRAAGoTJOja4Dh
Zh9jTpuHZJFaSLPQfiFpKgsHnJ+h3WHtwtuhUAcBOq5JPJg/51y7IFPGd1cSwoP/bWeOrG1DYoUa
zZuwW0kRWyvUM9wXdzPIr4SOX7jOOVO8on10VZCQ/6NlJ84dtFP097IjURbnQLb3upZGhIWMa/Qx
6rn0Z2xOWotkLTcH347Xzj10VVufB+3ElBqAVhBkkZHRve5Z5/dVJwFtWTKSQKyshYDRfs3x5Po9
LPilD1twP+gzj+xgx0K3OVnNL5YvsthLQR8VyqJ2swUckeqYdZzqMGgY+8pxZVjWFFZjcSeKmYWV
L8x3ZoPoZYXosYhtkvSuRsd/sVcPfUI+rYcy5RykQJlgRwzdDNZSr4spcu3hpShRGDemoOVekKzV
N1fB7JYXqt371ibkUq7Na4Pd8crQ0+dplB8b4MQQ7DJVdp14srnRYCZOBQVYVV7Rg4cKZXpuyG7/
JqZUjw3c3BAW9q2dEN3UDS+qHD8He6bBvgEH6frsZdC/OgJX/zpwxK3Rd5VEZ0VE5dL562tkjCSX
uXIK4rVMRNh5/NxJ2xAfQl9pSwolIcqKeslfq1jmz4kJ8p1Z6qiExjObBDkZNgrIfIi7QDNp6Vdt
PBm0t7zNJiraIlqLYp/pTg9DbWZzXts7+tuPhprZxlpSVEpHMyMvmPM40Wc6Z5U4e0s9fqMaYQoM
Sik3iambvOJTcu+n5fKgholjrV58cou0kTn0KzoUdHYu/RqSno6MQPLQ1wsWZEuXYVa6+AGn6ugv
pEhntMg20CgK/6QTsQLTEuVkkjcJ6VVf782Z/Yo49yrz23voDTMeXKVFQ6n9wkpJDAGbZWrQ+cDA
SM+03s9miz6cSsUTYGWa5mmuzJ7pcVGRonMR3ZDcVA6TB1FVcfOoNYoGO+ynbXO0xvwZH0OAeCTW
a6nt63Kpw9JLJYRbM06zKcd2gasSSYgd6iIL9X6prtPxzeugzDX5vM/M4sLTJ3a6Z2lkrI5jVN+X
opRELc1vJtb7MOjSg5fgu5gRhOr5qoXzjHkz57msU7c6lwUt87xFJzUYfHduDyqWur2VjOtDiTBe
N+vyulCLERoKVWJK3zzRgLQs9AdFj8bVKORCE475eqrK9kCgOUz70tgbubxuLWs89LN5mxvJk8Ma
FeEtRkuZvlsZjkc6gCVj3MQ8YDl7ahR1jGFyZNDn4kFCIoqSaRP8zAP+G77pUXN7jL++D7pConvL
ycxVQ8qjT0MJDjOH9EwkoZa5v+iUm1HnZPHgrqdmxO9ZDKt5sijsXWN5bQdIMybIXMSXE8326Yrz
gML9Rg9WCdh2QLsf+A1joQEFFWnwZtkBjJ0wxMPUkXpMFfaamoTb+8UUYdAnsloz8C48U1tcE2tw
y4bHGbF3L8QD+eBCkLSycjvh7FcvjZ/uzMkCfGjm75U9oQQqgdbqq3WbjDKLlY+FdRxpqhv0Xqsw
SOjFDJU9H1ZZX+hLLExRShFJa17vzcp6xAcFIQYuJMCBsWthWgfTq+mmL0FL9HfWvxhBOYaMxFyW
WP612d4vqfuSK1psVWtI/J/+zZBzDnV1ygzO8tE4eDDcmB7quMjhgAyP1RBsEfMcBDpprZGZKXx6
U/CAzOCIGa0NDY1/vDYlBMGU1dbnGShnqpXMp8wqfPCVEFca7oB+jQ1JQsxP3U7pyqw57hY7HcJW
BX2oO6BL2HE741KQcbwbS+6Rqev2PiL+sCsQ7TO93Iu1+WYvY0n7bNy3ZvUC47q7nMbK6cOyZGci
KzJ21x6K05XR6r8GSXdpHRhSuoqbC0Q5h4Fk55IpDy8CReyoUgATAvDZkCNnZ+Qxm9ZzLW8th9Fn
0oZpsbyMokrorelpVJnewyRHl/IYdAJzgDipi+AOnWil10+BZISlTxWKwtSu90m3WBEm61fdHKNk
9eU5Nxg9CbD4RMP3ZEzp/Td/BgGxmEArOkFfrB0gSCTQPPCqHlhIkD1P1s060hWkEkd7vCg9smjP
oOVn4FRTbNCnwjzav7Rgg8OmBvebTueWE/osoC76I1J+7sXJrd+K3H7v3K6h7c7jlnnuq98aBPoB
boeyxUmt41bpW+ZT0m3gwaE2okaCJjhqCIMLBkkc3NtHL9sglul0R38eNah5jafuAggrDUWS0AfN
nOxAiBPx7flrprXXpfiJ/7LsiIAAv/yS1fJGxy58ANz8umbWJz+5ESEEfST1ueKQMD4sDDVhHgWf
VT9fzISWVeN9t5hfJkl/X81Qfi06fKWaHpqluNKMhZ1WRU6l+ktJ/medZN6pcSYK4aBFzj9YL3pC
Zeb0LTIvtqutb9sI3Qwbr9sA0riW3U6fcN2bN5mxGFGuDEbtttsejAEEh7HOUa4his9LFHC0rBF/
k1rnBvtCNObF7Y1oaY3YrxXZZL5Rw00Yy9jV5mswB2vYEjQVTXryMtiKCkq3XvLUYRsmYr4lvbSy
EuqtJUtv+AJhO7fyUnMekcv6SyxEZlgmQzMGhS+LDiQeBVIXlR20B7+t3iVM52khIXOY1WclEckP
gIig/5ffdK8zT03y2OQaCQXOR+0E4myb+ctahfVI1IkYIHlNobMw15rY+Dim9WxBWpfcWrIs464A
Ilvn9vdRwKR0jYHeLYvGGPyS40QKGPdrtTjvvezhfWTr9zYrbQAyM5VG5nsUBoUbEkt5j3YMkY8X
eCFRabSS+kaGq9u9FSKheVA9bRscTfGW/cm17QOLQowxx5M/GrsLdp6i5VmYfVhn06PVY5QoiZlt
Pe+KlhwKhzY/s8C8D82I8wF3Caha+v+1fxhcItpMMgcjzeaAbkzPpFaR+VK7tyTk3ttKvdguR+/W
7KaDLQrSJAfzXKUJJyFbu0bIdOonnkZZJGEvMpKvPc7hCQ26hO5XvzqPOFbrOMVq34uSQ5MBssIc
6ucG5y69afOlrKpPDc9Uu6rnHJngpLI6sioqqKFbkKZaERlMuz5DWmDqnDHmZsEOv/zSm1Kng38q
FvVOlmsRd7+ciSOP01Npki95Y3Q16BwIZvlav7eevJIwsuBlpfp+cTwnGheqqHzDgHBAF6AV9D3L
njqNWnLb+CRUbPNdpX3vk2DdVahUImeQ702df7ecNDiUZOglxKvrjU1T9eR29hzptapjn7I6knMb
Wx6JRqRUhrRUzz3KLOGLKmxL7WwMy162tdptxqRwooAIJlx745TFiRgYiJ+UDgKPzZ1GTdxlGuSG
eep3Bu0l0OWpXI1otk1zVzfep1ezl1srzHMilu/Ie46nupVRUAERI7Z0x5Q5DSXBnYXJEwhOh69b
nebMf/eUe54dpnNTAAuopNLfWTqzeJWq7mJMY1RSQ0FxIS95cfSLBx1xSQ0KEoufY5y8qCd0kz2x
vEiXksDVmJobWvFr8jQnNlaSZLtKfp+5d/b/h7nzyLEc2c7wivhABv2U5PU3va8Jka7ogt4FuRPt
RwvTxycJEARooImgSaPRQFdl3ktGnPNbYfE5W37ZoIVpxsjVV8rtdMRsKS7odUs+cxyydxzZQyd2
28TpkYDX0aPq1QGn635CxRz0BYt74+O4FfZ3g7Qy5GQlZhZEaufYiXXQxuKtN/U4LLK0Iha4uR+r
iXuHw4dU3RXgoiI8J6sIfpVxc2LuWYJGzgdPQ1BuNoZgpWGElV+d5iK2SSi3I4+VhT4WkA528yoU
+h7KFkPqfHR+/83L7xRPlfII55nxswA0cK1Xaj4IL/4Qe+k2dC8BAxErtvJWEO+wDOKqEvNxpUYQ
tKPyg0onKjnZjueEC3xXO13U5ESktsTWKvQEkITMZF6bExLd2sCidwO5QGHcU4rbk69MRhn1T0Xq
RxW6oChfEbcYbt5DzfBQLoYR1AZhAWvqjaGfgJRbbvzkQFk2tVtFwIFvaEeBghQIQ/c4W3MfEUjL
uFMNf92mpXtsIGKpWykpaddj3pU971GeXHX3UImEpEcFZlka1cmApz47mnFrKPGaUdKFLCimVWX6
5ps9WL6mw1lvn1sSddP4GUuQiWk3Ejs+FZZF8UxNSEr+pyWkijAnERLniOPcVDJYuC7L+VzDoA1I
fTDhWO9QO49oBqp9OxpPc/wM0laEi/9jiJNL6r1GjI6pPfFFHwuteaV/72ed3J0gupM8Ky8ULbR7
OyAmQv5V7tz8LbV59CyPz5Eng+GoI39RmVfaWGG+YF6DevXImUm1Q2t2zV4fC2rNTCqhEfqudGxo
o/Oj9xCbtV+ht5u2wufdUG3r1Niyo1gvrY/DcMT2v72E7Om7eaZLIdO3akIUU4HRVBv7YiFHM340
zkbkGNVbvW41qjAMq0K1U3rwsTZLcLr+TJs5rST7wzD40buVVPh2gEI3X4Y4afe9hkfa639bTuFo
HVxWzqyt0ZFqD3GW/s3RQMvC9Wg8GPb5NDyzSdm9DfCHOsAh22SAriEa5JZwA9JwZ9d8nk2QRyeF
FhMYW8oS3K//NCbs5Ta5XuSdl5eGgHdVOvleTm4eYXRJtwozfrMQzU0S+MjKI8v1k9CygVR9xWRb
m1jSkAWyh/o9mn+FcB0+jobMZu/CXYXe4P8hLfQnN93XGVEVguM3GylP4vzQ3VJGNFMEqdDOeSOd
k103L8SvfCMUUZdpzX38/xbaV+sJueA5blrYT1rr5GTTPZtZDD+k2YQ8dBwnnDG2eLWtrKC9OU+B
40UfrjBrhFSUT4WvfsBTtYNmmTdkeABVO97PUlOBtAJFo9Shr2uZ1Dmna/2gJeOX0kDFgZpvuu0L
4vBLgUMJ1fdGJQLHlPIgakRhBcrGbDuEOq/1drpHtJhWM5Q20+OooemAb0/4CfOorsou9CbHP6sx
v2AEiaHhC8YnpIbQW4d+k2XoYjvubbLXe97vWq52YCT9yUO+HzTz+myu8yHp5lPG28Ob7BTRkk/b
SQikSNjXz/xh96g3ljQmIN+IXSyV7RC4jBdNy5xBg+iqh4kH5l0JsiwNu+aIwllDSTkEHNctCn1G
xnzBpNezN9rT8OLPqWKiKebAK/A/JWCFcUn0uyT7KJC8J11HhB0OkEeRW3qQOomBqGcUAdLLE1ga
qdZTdhdbyUU2cGm+4K8q58Rkd/MJCHEg9m9kO9EeDV1SoQYLEHEYAWFpMzN7QaNSyanYFNCElf9t
WwgJi2q9K+VqsbDPA9UbJTnn9YeOR73QV9xBBGlgihxCfazycGDgALT1o7K1qquj84EI/tyIzdqR
duCBZYVyr1PR4qTHxmm+aaZmMxliP8gdlFODy/Hq9xY90Mi66q3+qUY5QgDdepuWKJhc1RIxtL64
XX1qc4dPp3+aJhzZTAIOnjzyCeyo9EfnlCWML6bNwmR16Q/CnLfSFbdz1tFiEztFqFOuzIdPQJaO
ZJKwmEM1+NwyvnFyOTAClvAq6tnceB/PKnsz0hJEoAINcJOR4Lhp79VTGdX23LMjYdSf6CCdV4T9
KYF3gHGlqo8p99VeLfTXkEXS8lXRAaVN2c6tfarVW/9LYu3OFChhKzA9ZM2LPaU1RzzxlmKt31O6
ukMo61PdsvJXAMaWm9WhnNUbOVP1CRbHMeCnyM22HqhMC1rzuVne4jl9RwCBdgCc1VAo3eyhPWhl
v4PTTK9z9hF72PaI4X2ckZSRnfhIl06SbnqGkecuZ9g7JcTTW0S1A6+SZZwNGkH5I0EyWZztkA9i
6hUu6WC42JL0vtGdKVjQxKBnYXBQFjkLMexJ27BPu6rYoaJNLnSXVWfPaJ8ng/gMc+xRV2GPpEEK
rcnoBclQRqh0mbDoPQ4KE0xohdUtEhTBkMDbTTlQ9zd6IGTJvpWVyxo51zys8a9TOI+sDMz0fY9L
rwhkZT/KFfEdAiSGvLiqgrI6DTMNLv4LQB50/qJDwHB9YNMSdyCFDHOqbkMUe7+dSL+7GeUssoiA
8LeZOQ+/gSL9hC6ln0SDcXZt6CH0DsHMfwbvpLqot8WfxZhZGaw3Sy/+SqleKfwpQ8wKZJwLJAyF
byRn9LBPq0nZBLR6bndImRWpgV2yAEQZLGRbrFlaWuUxNsC1VRlZ6UwVW13O/F45dQfk4IdQ1Qcn
I0DRlViDZ2wWi2PDf8/ruRkcNzQyZB8dNQsZKvMIcRLtrf501clVVlxSuj7sTHdcHxl+10e/B5Wi
2DWAM8mRvy0jpch8Jym4RxITGIg99kaNZhw6ueQPIG+TnYANF7RWYetlvRzH6UR30VfZxbwlSPnm
2UdnRoUyeAZy7m7rBMY8XnrEsSgtl2H27o/9FVuqx7aevuFfcYK+lB+G013gGF+xMCac+8uXO7mX
oZaHZB1uOq43E1Us2e8HrsNTTBJmp8Y/hOTquzh2R0BQX4JFsptkjv8y5MnDRIRwUPagL6N0fkZG
/lCYKTy2R+zfhPKwbKD0ADBnFOtNl7fnrtKj0dIei4yI6WG4WluaOvBCTIoV6FCJXWvYSnkSxQJ1
QsKNHhuOhgO1T4+oGSM/z2gp1NgGs9wGIFjrL80uw6VH0Nxa3rNrJ4+rlTU0vXUYpJv2XWkEqFdk
prWiG05dYW4X0UZ5dEhu7Z9h1pZd3NAukhazfqBV+c1v+bW0GA2sGbMsZ/29GIVzwEQyE0nL1iwF
0qmx/xbjfOOgN0KUh/CgEO5ZZP2473WH94xxlb2gikwDSDyRN7OUQBIjrSkdXZNhOydvWr1RTFA3
c2p9qJ6XViPVMkgcJyqMTtF+Vv+NczOmPRXkJ280k5YSLmHKeuQlt2kRnZYxagaOLHRiB2AjXMHj
g2ghjduSc6eFXUsbDZTRs/WgyV1OadxLi2WSU/1Ysd1a0v3FLlmBDDoNSAj/aFUXs8amb8NsnTkz
7kbdNAPIr19LZn/iTBECSw5zLCasm+hEUsdCMsuWA3wPamX1Z/80l9l6SZDtRuaEuEvd+ylPY1GB
2C0+HgDdnTlLeKeCCQUlSGvh0rGHRLeKp4ekLRrsBmUZiTHzDosLq0b839R43JIlmoHeQhRtkMlj
xwjDRuAMqBaZQMJ3BBEVKn2T2MxQYG+/0T/JVIkUL2OlVdIqcCS7T6RC4SZtisfFZfiqloGPJkn3
GBLAoGi/s0fEXKj1Pcv1YEc3LHW3KAOSw3oc6J5dTJS+nimwLsS0uMQaoS6Llv4BPYnKTrsSCXYm
1KQNjdxgtsAQAAebnOxpJnhx0wvdqH74TLLsUZO9fipRRa8bd1KnnQo5rclMTJlYwavBMpbixGz2
RIMF5Urdk/Kzw4aV7lJrE0DD0C8Fu2qiyG8TDhuLcukobzJqPeI0yv30W3gG1BcFRk4ZATft8Nz9
ijXOd62XAjLKT123AIkmVqlsCW0tcSKjwm5gil7cCuUQqJH4Z3Rk19aCga7N8lCu7mO/RWoIfwri
en11txJ4byrIGGOWrwxOKX+T+Ajx3FJpeJIJReDhoL3GBsqHWMQimGupn+MM1kVyKS0tXwlsdXeo
pZayLsCr6eKuNBjCJYMFAPnIhKGDpBB7pEhM5CklcSnBZm+sRKeYZRY1DT5HXBI3hQ8gl62vwiwD
t9xa15ALGs5Il4uFMG1xr25ml7eytt6ZzjijGALPTEvzQ1ogkm9iRcLcNAWjN8kDO/MOkfRP30jj
oEEYJitDeJq9oJiseGltFt8KOggJKYsScSCcjOfUtQ+TEElAvSWcaDP+1RMOBq81H3PUKGzHP+nM
1WPSpBnq2NcgpJrvXtO50sxY0rZFpN5qjIHmgVgv3AzxmI3Rqm36NYPuUPTbw2D+aJV56qikmQus
JmKoDvWgoOic9oBp92Mg0BQz9snXoOj6DSbBq3TsRUVvMeHwBD6TDOik1D9pWX8dlEamHxokvUpV
WOsHmp0tCJZMcQQjVRns91mS07H6fxXlChSigUB1aDmKlLyyxrkO6etYpueWezdRXhmN2vrl0M6S
OulPs8Hr5ShB20NjiuPz2vav+DtASeu9b/t/Gs8r/70p+//Movf/0H1nbNlJ/7P97u1f/4UUgf9q
v/vn//Dv/jsh/kGHse3qCEwcRHFbncp/+O+cfxjGlm+wJRz4no6T7j/9d5vJzrMd29fJyqSrdPv7
/9N/Z/8Dw4SzVSML3aP+0Pvf+e/c/5a+qAvaimyHfCj+Tdjmfw8tTPI+zy1g/1BOhQqWxmwuurTf
qaajqRA4aLbik0zBgr2FLWigvYLI472kFRShu9pnDckMOXWZVomWSnfKJppGttHW8+71OiZ/T2fO
1W/byiDWBeEeewcII6SNbJuEJRHuzUriKSQxdscqkjOn26SAOgNKoGGwAd2xWBMOZVhFGfUuOy4y
TXDUJt/ZQwV9JethlwOARi24YTCUm+pqFe0pIcokrG2DwgucBN2ytXPQlxChdGEYpdd1okxr3HSx
1pkghL2GNmyX+hY+BConYiKjwD0zLyoNHGB+DPDKBAdGq01PmXqJGfb1JEl2k+m/6CyOOWVqGAJt
hBvcpapFCEDCJpnS2dmSFYdtY2jkCqLa0An7J6wz+4OOiwj3dL6QVsxA9eU7vnGm7QErhkZPR7e4
55rwriPehw9vfei0Kb7OnrmrLXBLU+jpLgYQDpai+pDorOmk/pXD/GzOCI7rZfx0ZWkwLCy0dHGm
leoXzK1mvEtR3Q+fJcXgEYfAXxx/gD4+EkqUSIjHs6gQ+kHPU1aDJLFDmJQ8IlX2Y3W+pZnHKFnZ
emK7oqagCVaNb3upLnrswZUZyADx3G0lAmekZXgu6opaezaswmkySMXxoZEZWVGOCg18+pgjQYTy
wT1h1jplM0qwtoaVKiC3jRF96EpbcJiY7KoqdR9MNEyEkU5viKhhIFv/mjg411cP/ipJvIxCkRUF
8lZhUdiSaOr5q+rMv5aNbMno0pdBincj/hgRQRjaZhUaoIa2BYKDcLfEOK7Z7nWNhJXhIOxG7Z1R
G6KJEPLW4MLMB73loXBeOdtfMg2esyme8xYN26KQhZfsA64y/0htVGE6u2wWercTDjxsIcwsgBiC
qadZFM+9CX2TjoEllovqJhkN6g22FW3c5N+qLv1FpAvegIjTyfbxVAoWC/BdUDOTb3Qr5rNfGquQ
125qIfX3fcHI/JWr7iftKedzsoVdKxEsQO02+5nWYXGmm8L6EDouTYPgl0YHldG4fdjNDQyFiFyL
AVNj4ZCcmRhvCBExgSjA5sWjLdvoXIb+gfy8ieIpNX95nrwnaYS5ZTM7Db4dlqgjQQOSAy0gftyu
l7yvYfc6vYvGpH2t0ICR3Tg5TEvkb4q0jrpW6WRSZiLKFA1hhliqo5uy8ZWTFSAERfFXAplCwP7K
QqPQhEt68SGBTb9AGmKvcyTZugi+9HEW+M6X7RdPcd6Q7aTrGF0w3obeUmEoYnydZvRTzpJiNvAj
YZqvVlVhEYbq5SQWuxnZMWyx/jCo6kNP8121zhmPkmuGslh4MHqGYbiTV8uB/MMh8yk1+TEnXh6m
7giYqVxoDu7fPH1rloqotdHmK3ct7DjIXNOxRONCsWxawcjjOIDcSPmUt8dbrbQFrg0QrqSuzFAE
eGsJemdNO6LSWu2ODLOcvF5P4iqrapTKzNoVyuhwJNUCHBnXhaGH1Qq9MM3sntMyA3Z2TMCGBdWB
B8IAy+4ErAth81XYzcCMRUEQ7Kw5L5o5XIpRYDoCI89iNOueh4KpTo6enr0vFf6BNdvE4HCIjKUr
32aN+kW4zDNecxnURCY98z4YHDqF5X5w4+VaTC9Fhp6g1QYK97yvtcDYlfU+eoK6/YFO3nWVe2/r
8sMFvMf02l691jqlMHVh1ks+p4kWUpuY5tDy6P+xsvRlxFSLGDPe+rcLuXsYN1mkrYDezMLQ2CJw
8k3qORk5A0YcSgHyOJR84qGV2q3KfQLcM+EHnZa9mGVLZN/WnpEx/q+V9maQyEZkMmrvCPH3+ySu
poFYU7oapJ77DdJE6h1V3BUJr4MDM2GDbbjljAC59n79dQ5mYf/gXLjZqh5QbPe3KPc1AXBk2jYM
tS43sd9tM4zY8uK6CzV63HG4MRsb3sV3DXHobBi91ckeCrNFfeHBs0zvnjOuOy3hrV4SeV8LzgVI
yTLwbfFegGuzAqw7+vbqQJvdglIO70GxoLbL5BBnBCFR6ulBKudpadiDWi85G626cE++W1uLVj/+
qLgkMtz7kBr1ipj1D41gMUpzoJ4hTs+dyXNTxIoKBwVfW7mZjjrvPU6NJy8fkVrO2gB91PM4Otl2
nEh8Fs2jWDCRg96yJJSsE0WIYATgttN5YlX56jnDT2J7GCBdQM/U/aZLjPTneC0o+MALgVg4QNW0
12Z2XI+Um3nEWOpzp0uVMC70Fk5NzT62zXzUraENES1koTP2N4bPH7gM2Y+he7uhcbrdgGtie4YL
fMgcjgToJLhHcVqcs6Z4EHyVQUPmfVVXL1OWEwfIyxWkNHl0A8UemmTMB9rfo3bG8+5NdKOP6Q4E
ABCJM3bcynFLblnbGUvUnVQf1P5chklFMgEZ2nsvHa6emT1pq/nru/l9g4CU0egm6bp3FmuNpYsn
sfCHx1bjc9ObyLa7u5k5gbdAsiIjrBxwKXg+WNQKHCktqpIxjC161RLW3sAQe386R67Ehk/QLDL9
ykz/ziX2F35FmVSATqeJCDhiRlD/kdTRWXJA44D4TFXdB8dBOIPnlo5+6jFW012JeQ705rFP0Mtb
GinjCeB/PKEMBz3wgK7ctoQj0ynaS8XWn7raeE4ymOEGM2D/OM3ke6azAeJJwCp+x2Uz2rR0VI28
Otq9Ngyc/51xzjcwlrAR0tZYjxeHh6bKHsvFX7Hn3LQVI4ZPKjvs8U7Gqo1ce9oB2GEHdqBCBhk/
kVzAnwsUwbpm0cSjdkWsnSCTaYbjcwTZfvOpp+AmsoPemx8WdBrITCLmYR0sp7tiDwaVGPbpkAqU
LvY3xQp8zwBwcW4gO/NwOWV14Jd/hMzvjF6qwGztq5bA5qC3Q+06qT3dCByINu3QnOnQZtSwWBUC
naK+WPGjxbVMWMq0CQMHaoEB7jQa15nKNKJQ4TDJlRzWhWAnrLf6gtXI2j6JmQ4GS8VXl3gchIrs
5fkiyUJAjDfnyBq7U03GB9MSinAHXUDYI3K2jOfWybybKqb+bUnnu1X7Y3FShV6SvNIUeQKeXBk4
0C/4hGX5a31VCPDNUYPlWH4cJGi13z/6oDSCwHrUb7+FCZFsc4b4WE5sjdie+GPR+ZmXRjvXWtaE
1gRHo5QrIt9ocKIDDOSfVYmQrDfXKdrGmtzJb6tUojV0o7wBzF4Yi1cDjS24FZPDPPz1RbdzEpPX
DcGH1qiLPThfjGBMrWl/TmbqkkVt8Gl6pAQJ/6riZ0eCj2Au/SRMYa90caQY7U3X8a3SMnTLIWmi
8ux65AkufT929Vx/+tL8hcwg1DtzhygduHHK8sDsjrvQwYRLqkg80E5X1VuOd7qGXrlCiS35MXe0
K2CUc0z1+t0s+rAHSyDHmPc+qfNvX1BMK/FRNGQnMUgxQLPwm3SMchD2z2ZdfsiGDlrNJzFXbwUR
m+7OXkm8XE14+NJ5h5ASm8Qs0JuJbiDhfhO4wZ1JdPfmdZ1649Mq1qeUlN0g9taf/ENHSB9SdIqh
n7OxbXL0qnaG5Lfcksz0/gaM+dL3wOJWX56nGBPJ5vkN4iHD/Wj/qrJUV5MH6NTPXIvQJtTbIbNE
rttIjgat/vYS/ccmu2eX5kS9lpjWEfgH2D1Jk8+wGffEGXpFlZHxie1SJ5djLlNCZJ0vB8McHyO5
LpaG4s0a8eyWaLbamqDpiVlWLGkb4WSXmC1H7kiBDSHpkabLAZ0XNcoZOiKtzHYGmDIZxrQDrgpI
R/ExAWsfshHTc6ousTuZB9HPQKCLz8dqY1PMm/MsnvPatkl+hfwce3zfkC0UYnrrJ2Au03XLvNhU
c5jrRtTO3hsmoTc7S+5nDYMi9Xpwvg+Gsv+WZfekaSVAtH8m369kH+AdtUuMe10u73q+BSRL/GMm
vY/kjHnfePNPDMu7c8qYNHNESzPxaOXYuqc412RUb/IDcuxiJyNGdkOkWkVtTDFQ/YnsJKNGfKIZ
aeupUyjeto7u/CGv5dMkOQvMOgd/H9wnz1L3aVu+FLOP1nidT54D8dboV0xSJMckhMJMRX+U5XTN
/OYqyuSSW/YN0PYzfPFdvWZ/BH9PgE0kJuAEehAFdhOTfY9/sB95N+wsu9qT4wDdlxmouOuUPz2z
ROi565NnYvrvKWVnReyc+ZvFl3O6qJ9XDzuBU8Rf3ex+IU1Bclu4LzMnYjHUFE05GOAdtm7lgweM
9KsdpUg1jE4Xu+2vs41zgbIxFHA4bU5wzZyXcKhhSsghBswhYjslhNyOISToz/T5/YLGdqZ9LhJ8
pkJiKJ3MncAcE3YlttPUvHrNCPfR1zpi2SxUzXQ/EFXddY0dUrNn01cNpruU/ia0R9wN2JfZOm2/
tvVgwHYFPir7YMbHMnHxUAEsw6Vaeawq4w6lO0KQPPkzChjOaobkYuiHkh9RAC/Th6j8r+TNNGcE
qS1C9zpu362RCQfG/MHoqil0IU/8cpmw4bJMVDOkO6xlGa5KvyQG+MhE6iOiVOC/EUU2RsbpQayW
3K3pYya5M0hUyLirV5SzXf7OA0+KW/JqmeqIdv+uX6ajnC6maR7SQt500IMTr0f6KGJZE1dA+3bJ
970Z3iw6iBBV6/Gjudz5HlwsBeesGEQE6KO5c6RPKIF9vDlZhZeQCoHEbo1P5JjdY6IjTnt6oP88
7p0noVbc2B6xgeNfYGAvSx5lASlHGUgC35udsM/su/rsoSgMnBoi1yvwfDnoJxL/GQX53lco103u
1bKm2FLVX3ApYV0XepChyQk1dqEiFzL0NP+rHT3zYMSnXKi7uWIdJjZBlztdEPqdyF27DhdfiT9D
i6CJVeBhNNVFJu6lzp2/6FICay13rRovYKgP1VictUaep3k64W2BMsIa4g/33YJQIn5sXO29Hc27
Ufa/TIG3tltdEte7d2Kwp64oX50VBzlh5+Z0otaHDTc9aLr20DYXk3sQ4eeVMw4NRmNz9+nrne3O
tHS08bdFeQtoNtcqwt08ObVc/JFUdJpZECHjZSrLx1ZvL3bSkuyrks+ydt+wEz3AYBJaQqhoTp2q
xYZpbejx4iHCIq3ZLZcgXecLDsmLZEgooCVpvcAyD5HgHUpzJPHOYjwSmgdJw/3XbRlCKSZUpg7k
s51OLY1VkX1OPsvORstW9UUVjPwbIzXpMMi0jrUqHssbjvwOIf1yteZHEx0BFCwoWD2cfcd9IQyF
uMABZZ/i2grqbHNKNTxGXal96Zn2QwxNwQgJbjBw5K1wnL0JtaOuKSED2mROUTeWV9L5olZPzNAT
pBZZ4mzH4g/6hKCmr95sxMgtvOxT6e5FO/y6k3fCF32ZBovCV5Jq0vhr8su/qw6A46Ks0DV+5C3x
K7DMgHAu0hX4k+MnRrVLM6BlF5rxCgeBxCzdKcO7cXptA/7ViEYvPpQNqehahqXF/Sak49aoNDqw
p33seDhBa+tDRy1nj/5Jop6jMRBVwa6UBRJgiCGzIiIxXe8NzzjOFikUTapFef+W2AlbkT4fNa9h
95ny4yZDKrTfVb576WNh0vEh3DfX92hsqAhHW+uGPcLxwinDDFfp3pNoQCYn8yH1bcRpot3l3viq
SPJdnPtyaq4J7g0iwIkSou6XBAFOX698XWMNeWQNzdexFGLRjgjLClMDiS++ZTiU5uCZcOl+9SAK
7XUiO346tEtz75WYVfvaFMcBQIni+7/oVziLW/utk7AlZQuiSwAeOwpAUBeDwnjqfWQbNjwcpB11
pzAbCBUTuOUw9Vmj7Ko5jgYJAsnK/MmeuMc9biH4TF7RLBWEcPD84pPredYIMSMOEXe3U682dQ4G
9qwReLhDpLxuV4HZ3mqb6hNjnBvK7A115VExEkR1Pz8i0N3XBnBRXy/TnyL+rB0iJoTvPvRmBvHT
2kE1sZ/QEGkHwDq0FIQueKRv1jshRRXl02ehbBXEftFygIaZKcd9ZkEa5Uj/t6EGpbMSL33p31ZY
RpbY/guEQuJcCdyL2LhzeM2wsRIiwzTZbDEkvkI2zD3mRmM3kkKm2UO0CeD3sVr4m8bky1l7YPWs
BiTi66eOmB+trjGXVM2PUXR/cqDbIzfHbiSvbvU54u+lhugOcctnbvb3DvSkXyC2aW22UIJTER0t
HZIk942YtPmG7M+gtdmG0Off9TXZvux6VkM122YyTyE8M3O70PHpjA2OH6/2yK/gR0lKUR5TjIrb
13FbkgxAEYQXIhwDWU4R8iTU6WEcQfVr24Rf4Ji4Mwg7O/a6+snA5BKIvn1HEWDY2cMXGQdYnjMb
KKlvvmU/mgcqN+EA23PPsH3fTLy8o9T/iC77Iog5DicFCCxy/6ds7T09sLNO+JjTcWZoDkudB040
y7ijMI/pucQwlAvm2j6n8EY3nvuekyt2nHNd4TFDFJRAcQ5FQGkkPjpekLVkwZA5d4jdqxjRMR+q
3Y3OTmYcYFUM71qbLaozhEdtHBuYRShwy2+Y0P7m07ZCE0UWJVuwU4zcKsqp/g0zFBuRKfExglfz
HbHWFgAUh7akg6PBoaXpGWrhGtBkLkD/lU5bb0od4s5XxPPFHkOuOb3URWo9aDzgzdperCW51Vxa
QPjdCdsqCJsCWA0rB2BIA5U5zCZ3BLKFgzZoEoks+VUeUs90MOiYSJzPxM4Okx8ve8jyT+GCJ+r8
XetiTkGWWb+j06BzXxOyOjL0YVhsqCkU6w5a+Rlzkjxu6a4Brm/YZLGlsAE19A4i9p4nEmXOjsLC
b+xM+s4kn9tvWWT72MXxiCGv99SXU8CKi6QgkH/UieKxTFJnqBluPaAPJ+coba3kziuzg97kYs/r
xcO5gJHZXY+JVFuoROt7m2Vk+fFx0DO9OScp6N7QarbCwi1OQMu3iCU45rsOGUpB2yTpQoi084jc
mx/DIbK9Te/mlkEThe4J9Xl7Xcfm3DdzwYc4tJFEKOfWa3fbW4jpfCC+3UjjTmumVyzHd0XM4Nd3
xW1p62gqacP2kNbPPS810M+BD0gYqxUI3GtFTJYORbrawAegiJPbD628N9v5tm62qt4CgoITnk2W
7O0p1a+gKlGnmresHc8C5+2io6Zj1vaPjfEQ3+nEWN3DmsF18wVCRzXPTumZkSSCBtCZgkG7+E5G
z6Nb91BlEj+F/5C1PToZPfvQCqYX5AJZXFIARirvvLr12SZTMB5Qh2YT8UqDJDy5dfQC5bWZ3OEF
QNWJundk1A4Ak4xT72YPg2/hEMTB2ScVkGX6J4ur21qbCQIyLoVXebdYyElT3JxXC1wKwEIXGosX
EYAIAkT8oObYA9KxSe7ENqqSoRKh4XM22NUkMYEZwujawzhWiLUy1uMuQfRj428gKyGKB/lkZClM
GHWZm/OzAVUlZ+7GGEpiBi17V2dGcYO+5FjohXNZePdafPpB1oJ6E3HgIfYc72yNPkyws/s+La69
JdHvZ3sPEbMRFwcs9UTldEvKpteqQ64RWtJOvKdjqj3YJu/qRCQDA662n/yuII8EMhWz/efY+9O5
XKeRX+gzMUHhQYvUsdS74yR0yHt9geVT/Ehm+e5rC4l9ixVN65vuk9NRJp0AsaWcTNvKTniIg5aW
HnwheIpdQXGH+FzZ5LbV4LcYHHylmkzJhHI/dadj4/FHgs1w6MgZf+XagpCqtfjxUvWCkpOTnCGw
cFc/RJxKrJXdhKi4j13OKG4PzQcnymboSPwd9RIT7tg0cHtMZmidsDuSHjJY7ngz0dCJLCdVMosS
dFaNony7sN6LzmwO64oKcXVlUJdoP1Xe3fk17EPWpz+kTGmHgQ0MRe8vyRTxOe5OBoklvOQuS54F
+UHxnR8aiYZ6Fr0L5Cpphl76krgNAOBkUvrR6LtlsR4XZ9jcVqXPGi72cbotZzl1JxgEEJwTTTrH
PEr1goI3dosrAa7NHkoSzJeEMa0dMIKUbKRs7Egw00tG0F4DlBDa+LfyJEZ4aEB/JxNGGUG6yzp7
lJm4/IfmncZJKI0e3NdkicR/1BO2iMNoADUpATkBbvqXLNbBZIykDlaipoJxQsifMmjBGMNTTg4m
pwSGAv3fbqkGpDveaAdmyirAMxtSY8qzgHGZIfvJs7sHc9Pee+2HP8vhtdPGZ/LgWenjcp+NDE+E
LGqRWW1sNW/vMR7jM0/dACRZOdyuxb+RdyZLciPbEf0h4RmAQASAbc5D5ciaN7Aii4V5nvH1Oqgn
mbr7SS3TWpvsbrJJy8oBuHHd/fgy87gatHPICMLGtlNMXm6qkcMl9LFBk0Y70DmrxonnbMwu+FFp
2kHlhjrphfW7IJSzLG1hL5IRTlaY/XD8Wu1K03nvEjazjoRxWXhgG0rQjtQekObw7beaAbZ38scu
8S7S4FTUO08mRlFhQVGy2suYxXc7IENFJNkkTsJLsIZu4yJFceHXckKyiTudvRKWkYK3/nN0ZIoA
wwkZNNQ9ZuBMS9YnSClcL/qr61Jew6QXwHhZj/a0gZfGzdluf+W1vdfC/CkmHqZlLMpRgJ8Karrb
KT5Sqnfv0vyU5tEGLMOurLOTaSbUCBM/U90Xlb+fo1G+sZ5eNGr6AXEKaKvGTstSE206rFw73yDF
LlgNFtJaNUWOCbcnfFuaBgc3ThnMBPgJS67mBhJakFjsDatQp9sseo687Eb89nmYil3gxMe+gvgQ
1z22U+MelQCtapBdvPTub5v31aTHthNIGhbAxjEtocaUZ9aqP1qTBsJUMYMPg2ZydxawC0v6kLsG
5HmCMr0s8asfCxXvQrt9gFbs7JdunOXsZHAsG5Gy9xTJByBSId8GOjHaOgzCx7o0tx2yy0GknbvG
W0vEks3UxcgQe3OtcIizj82xDpyF0oPm7M25BjXSjWgVHfsuOw5JajSvVJ+rBzuxHvU8Tncptz4w
J4W2acbQPfs6HCGHsw9+mbPqMdg39E3AqXS2TTs+YiaXZy4QQI4icLd+is3b9bxNSJ6IZ9OSgKKK
fR/FxUZkOpk1wShui3R8iMJq2soAYgSsDHWy9SfQoimpWjUOL/bInFSTB1yxz72jEpFmIXQhvcna
KbQMhlJgwCnDxRRU26HtjklYlIvc1u9xwDm+t/u7HeIryyS2T43uJAg5+rKpwTW37bb2EAJZ36NT
9axbRrcDIMuuoOXsMPBxCtvZT1tpH5GtUGlF8GYyHNlzZrwWfHsadMKA2dIhl0BY2qLna2BCFRD9
1khLFt1NEXoRRpe1CZ+j8jCr9hbrvTnKS70VnCrfaV/dmCFw1qaMJgRClm/YIGU/WrCOZQ3u0dA9
THqGnh3dgIx3OoREQxJesIA7ydJuJT1nHoASpvYq2Sj4FY++37y4hkn7Fdg2Ksi6Wx5OPsui4RFR
hjUMAoKTxZs0AGIo4BrvVBI+9KWe7ZxMjUezHLBxp8W2q33YR/5vTQ0T3M2EIQMDoNFDo+KvxkaA
jZAjNO1XjhusO/YDeH8tk/NsMnG5oehdd6jGcUaSkVW6rrhj7x3fBKXd2iup2ST1G7mptGLvz1w5
z2VkJWR8LwgoJTXhUsidakGZL7YFDFys03EVKdumNy5G2auG8uJFqbEo63E6ixbQkFt65rGZuJtG
rZHufWVsRURg36O80fH7z6hHT9MAkgX0e+Jqni1CJkUQsIDyiuUsfvnhOOTFo16zjZKs3w6JBzJN
+TioAJnui4T4SU94cAC+skmmfSyEti+yZ+kNT73nPokW07PLRd3whXv3C4Obt0mffa9AAnugYaUi
4tsyOyRRzcHEBmnuMyXvYhWeWWN32yGA7mRAu4F4hJZUVAHlXvDKy4RhIoXAAXHdP6U6QXULlfUh
6uzpwe9waFlC11AeYwqGcu7+uEEfCnyZawUZaBHUKOZ2pgdwAlJcxXr/mrbsH6OombCkXYd5nMWQ
SsGrGJ/6au6aK5sfpvitKohXURvkS2Jk0a72SHtmAG3JKj/Hmo2MDCyRFOb4FqeJR62f0W4g3j0r
AiKsS0L9ISk5k6Xc9tnX7lw+bTsDHLTzXPsqopG10vj6s6FuzRDAUeJghCL/nbP1GdGetYi2u4qv
P4O/2hYB7FAiSdiMenml43sTSlfbJj4JcBbBngfsajRJXqgUsmEZ8b/xxAls2Eu9ZD1dSgbYjqR1
GjY9kpRBw3zWsk1NzroiVtM19nrS1b5pucMhUTNZOCMLZQ2znp5f7VJ/ABLyMRj1WoxqP6AyjJa2
o2+93uXOg2AixHxVf0zF7DcIxIdPaIvnq62N0jkMJgP3PBni83+x5YtybbZUkuRqPBwEoCK/K2mO
85lA3dl2YsqavkA7+GkGHCAzjMZ62j5ZnCgL9uAi96+ONkxro+f7atQ3HXIS0Whgvj02mgQYe7i1
jAD6Y09cOJFddJh92UFWAM5gGw4BKn+q8ZI3E3EE1YqWrZ/jrhJUfD2nGBd1ate1tJ/arxFXBkDo
3EZ4CfnUrPJJD1ZBFKR7lxMUpfRo1/iOl1FHRFXBv1nZwStA+XzGHCBqNIMDBAqSEVIjRXL91sPi
RtmL1q5UPq77ij2XRYwyDsG3aRCvrKRYUoz9pSeZs/Xt+BIMLHiyEcd1pJXjWrJ3YRUHw5ymSOJ2
qjG3OHbGjTfnkSkuYBULPz0D50C1m8b6S7LCmyYWGNGIfApE4uDHD/04yh9ePJ6rEYQqLjkhowvG
G9K0uX4ROhYcQ8hDTLro0DVE6rz6ikzEsFhIiSjVbLUYKV26IwkT7WeCgIH1hyfQjg8kw2H5JVQP
WEb21Qh5h5uGkcvCCIdxYlWP/kOQuBRINfHW1MtsT3gRnyaXh0C9GDKpnwOdHWlMspaFjcU4gZW7
klvbihhEM/gJASSVKglPCUrvqtOn09Ch8aZ14+1K2gVdmhOceC+shDhD6+I7z21tW1n2C6w1lrDC
OIHt1xYyCOQuboJDHCIYq8yZSyGKdMvl56r7ubOYmP0mBwNKwjiRKtM8uJVBDpI1KuMpLY5jW4Wb
NtSwwSCNOF12TIv8wJ+Kc07nhog5mY/aLWCiWCrSnA49Yuk8t7YRDn077mgUYGpqY7Q5XHwLMw1e
nAYhX8cCvui1Gs6S6EocbBujNi5aYHf7Hueg4Kp3LNmXMHgU53aIOHQsvSFODkMcfThJhF0h4qAr
crJIMoyeUzcOdzbZ/xVTDCgkS98EDjRwF6+DQQUAn1fCB5ryH5mL4dFBEsMsgBGgbKaFpYJjaQaf
emGHeAjzbWg+J7Z3MgKicwhbAvdDeR87/ZJwRd2gTRM0gUcTu6QabDIBrTJXje520DgcpipktxUf
rc8GtsSaE/5H7sWvVSjkmmGR2KvDqBRCpVxZgkFPc811NGEhc1Fh3crMsatzE3dpeNkmniDYzLka
v8a5YFOIoYFdbkFyMEzZEJCHv6nUjrZZZdarsAmfDLCOL6GT3XWs/PxQy7brh43eCMK1qi1YMPK2
cxJfy4FLk0Nq7jgpVE+i25Rtq/6NsldqbhN9pj5XZCoC2VP80Y50ePAtyyHpbAO3W6fEkuM0nx4I
1qCf4YLjTHlkVGnAgZjtyoWKIJOiO9LGk9IXvyrG8dRYMWR1FAs5ejpTOQtuw1fboXfX9ahjt0Em
iFsYr6AMF4WBTJ17AbzAnGBhEnt8jSfuFH0hz6ndAsMSU7TURYKUMaRnBulilTQUTiXRqzEbjWss
U4poDNnfk4ZXe4EEeyHlNSxHxdAI8ppqpAg6L4VVH5kGlQp45zo1DOJplYPUxOWvV9rdsrsO64z4
EU84xqCjBSwUO7XT0vwIJQT1jyutR5OaCoO30SsLkLr9e0JTBexUTKZDsGQ3T5pTL2+Wf9Z9pI2M
LotOMdomvYlbTce6XQlC1bYbAZhstoX3nAUUItohGxLRJZe4zfVlaCCusTEJY+taNM7PPLZOqO8Y
A0xo+cA8GEhi7FBRCiG5yKgJBc9SZyUBsFSsBzN/BNLB6TXKWJHyWSL1q2N5GP3HdiTCPEIawgpD
uE0Z5FqgmlnQ+TEHj+HRSmEe+aq4FQL3sB+Sz5nJsV2jFedcb0zUBdYSoZ+9S5tBInRdTD82uwON
wJR/6ppoPxbjqzTaj5pl/2JwggMrtA/gJdYhr8JH/rlP83J4y4Ivt8TGkCT2m6D1YSFA+i0cF3KG
k7WPE65HA8uDFZvbRh8KJnaTkleFP5kXHncmFVCFRgsFq+BY6GD4Iz59vEMdhjvQzoCzVbBxwN8H
QQacejY0VdqXKeKZEDa+kQl2Z4aGnCrufs47RA8sLRDljeGzUTWf1p6TqHC+GF/J0CYY6Nh3S8Hp
L5jQw5wDvSs7gAr3BO8KFwIvX5ZRj4unR4uqStSZBBmJQjIgoxgFNXOF/+JT62DpkbVWesQ3az7W
G4W1r9JyLQYX9/AcV2OnknImcHe5SVwgxyidW0I7jGH2GlhBB/3Cp1WjfdKSCbuaATyLVUuwStJK
3RKUSG2YdQ67uUz22g6s6BENntpGkHcUAZFzxU/PO9800MyhndUjU0batHyjAl6b2jE7mi4UNucs
OXqxuoYtS2nfT5ON16Yni+w0VlvtSSXlplUaF8Kxg4uFD5Tth4mtJVvmFC2s1MCVkJfIqLDJCOol
iUdgGXRKLuG+pAzU9r8cncAaEY9XTdM3jsVATYDnU4MrHtsA1Gt69qb8Qyvkp60zh6UZmk6vTzsx
B91pmrimqnvPK3lpbDzI1OXd6VLg/XWdTTQ7REYsAhUp2jXrTTKl1q5Nn5oOICIZe7fx8Svwyi5k
hLO2HttffiV9PIbdtC2t3wlRZhng3eYXgANyh7Emln9u2TNhSub5lGMQJTSQtTgotMVXqGD2q2Lc
mROUwjpur1aYi70DlWih+8XzvPGp4dpQNb6cg5h9gO/V6+If9aQVaG/i3eNv7F3x1DsmdPwI4cPN
6nGRGdwlY7qRStcK15Y98JLRwh5zjuBHZchxBufRi6o1COiTz6m+z3HkG0XIPCkgrnEC0q09n9wC
a9xE6FVVHyONS5tpaPbCwK+P3NjtUsN/13rSEHgAELrETy8e3smKYd6F7SJjcYzK6hMgD9EtXjrk
H7hrifGE2cDektd7CjTAzVIbDngAwk0tUL81D5q7QwEuWcmXxoj9TWfou6rS5dkZxr1KNA53fnh3
ZPvs4staxSBONnoX0ihH5XPV41SsRi0myIqKGmsh7Fh3vDRoc0JTAhcjK+p40PBB8G0vAwXkjoCY
HbvlrjJLQuOBib/ewrlI4cuwyvlC5zWmQjym+s4fkfTcHIp5Hb3ZpnEmR4vwkKqfFnxNzHXhb8sB
+SxCua1Thi+nLzlDTI+h4QQnPKLsGgvr1Nm73tAe0xyp2tPvWg/ri8KrjR8xwBQ+oZqaYytdH7NE
eKzqokTkZSfUQdc2i32DC3TssJyPBdbtZtx56XnI4UM2zq/ChGyh+LDk/LpMfblDbpyP2/qxqVkq
m+K9120QKq37oulTtCEPxM0M3UmG2pl3AEu6mKCm5SUiyfhhW901HYZ3l1URHh78oFIOq1qqB1/D
Th2k9oc5dgdLs82DPsDzKDV32IW9/pNqT6ZIcrLgS+TW0tzoofHezUBOG4BQL+EYsqqLiXga/giR
ISASeJrYhPUeX1yqFTntEVYPCsDLmQaZO0YG2nhVec2lff+Olv2/jte51Mv9z/G6K3UPrf+RhB9/
itjNf+j3x1xkpxGkc3A2uEopGut067867jRh/AM+K6k2VwrTsvU/ZOzMfxgWWw1+R5ku7XPU3/1H
xk7o/9CF7pr8jrRMl9je/yVjZ/y54U7S6M3T0x3TdKn4ILn3ly5rWmTZROpEwX2y9PuWhL5gr51P
1qU2GxRjy2UzXwNDaOuzm+bFDc6l3LdE87u6eMzIthwMle+VUw8UujOY/OHV/I9Ovj928FlzzeU/
mxbnakGeH+VKJAm5rJImNE2DF/aPNZh94YcZXllFGkix/GujasOhjqXDsZnB7zAInU3gOruOOzmh
7jy6Vb5hcTEMbwUi08GeYMGlrMpLc1hWBoWQqkQJN932MXbMjHEiLS8y20/+EBynOr2g3Y5n5VYf
ZS6Q5iKfkp2Ks2fnj5Qt5SmCQ4aa6ZfhB0Cr4ZyBiHsuk+jmC0rQqgAAYy6MDx8O294Vk3/teiHO
1UzJpPdJhH36v71E80vw55fIMSxh8BEzbGnBP/3zS1SqMbelyd0o4s3mgkaRyPdDohrnWKKb7SWW
14WqK45Ulpe86MrHJ2X2JStjAiZkwx0MXdGWYqaBfmRD49ab+Ee2wyxDQnDng/Zay2Scgzjezdba
y9T2yWPOYtsvNBiAg89hsyi8E2s4CIoONt/KDcYH8LLYwYOtzbj/0vMsCGEIm3tXb79MuE+mNggP
o3DY6XEiXWlc1O/cGdTy7z9E9p9jpPOHiIYVHcykRSeoKeT8Jfj1cQ8zn9pH49/KEdMOxVD9knt6
MAztnsbreerq+3sEz/HcNWI1QUA8MgRi6wTyg6ym06ujAdw5WsR1KHFuTk0nzyhO8cZoK0L+8eCf
kkpdRtCYJ8WK/AS+5j2JBnP7/UtNCALN5XSyzuWg30x0rXn/V2yIBuq3YX5IQccBvkdLndyCZkSr
i2/uCMwp8tXXmNRXmXXFbaZp9ZNfHItBUMMwP0gwEv/8N0U5a1YY1tHj0HKuJinOepSHu76pdnFQ
5CewWvlJwzNO8YJwN43wAb3m8btMJI7TNMZJJOYgql4MD2MY7DsnrGk/4r++fykMKHjDdReRYKcF
oI/J1gJIODZFmR0Z9aQXURMR+9a5ICfwwJTyv10DTALFf/6AK9MWJsqIYUqXLty/fMC1GG4KX99h
WWIZRBA1k3MQ2FdelnHhtgLgsZ5jPtKd6KkXzZyjKJPHtNYZS+jy8OTgbyq04R9J3xyypnHu5UQq
0grHc5KJ6KEQRXyu45EP7jnpuvK5ILrCBkblsMHRgIQ/pdsyc/pTYfXR9u8/m471Lz+cIEDigDPk
gs+P+JcLHFSwmCMBhGLOPT8tN+jXA2F7+vdG+Io+XykQIB0u7x9B771ZY4a5zAhvmvJ+BaFTHnSg
DrfvXwIpx0zFQnL7/WvfD6kCh6+63F95o86BUoTPNNcFO3o4rJVD3ckzUDW10dxwHVtgfKxODvfv
B7sb96BCunOfDhC9804dShOi/fdvBlUy3oXN8aXhDrDlXK2UW19Tf9KvCtFm1bhkL7//8/vBrgAL
57bjH7ty1M5eX3PiU0J9KFdeKb4KnkyUNRJu9apKFF2FrhO+OWP8hnWzvOlAra+GKHYIHnhNlRat
obnUKz4yQLComUynLH8C340DzhdQVA120UZCy9mkT+lxEk6/rLhbbXS7vavMtC7sivxnX5kHwuD5
DaaY/1wE+bowwBn1VvH592+x/G/eYi5ByuTjy/trq/n3/3D5cdxQUTFIIXGHsLxsKvvmp1b8mI+o
L1P96me2pCNiqdUBY1+f24d/PggmSt3xz7FJqeHAfo0CiWjasLwOSOsEN+l0zsP3gxmnrNETIKBp
5d7DxvFLKpvM924kKuxGtvWQdlV2IEZ0JFFIvU0oyr2qhfEaTJeidc2HVuF5J8Mlj8TVvJ1vt8/z
0eQ1GJ2faS6tzziHvyNoNMwzPNMRtR9lQeSi1g8kJLXIqA5xMiNMqTP3DoEo//PBLtXq719Ow/iX
mUDZJtQC6Vi64/CdmQug//B6DhpZ3CoH288ZBdwMvR9pj0GDvQFOFekpYFNk6ZF+oeTg4LtDqZJ3
B+OcCd8W6cc/cyDetfzNx/96KPtmVQxetymbOTrHUPNUxv0W6Y/QRUkLmpPSCpfhSQGSKA9jkndb
Lp6HLqVfV4xrX+bR1XHz6Z4alD5owtPW1TDZJ8MqHnLLtG4VbihKs0lKJ+CBXYOviOZy2GbTquPG
+qSaR+0YoYYFuM3qVs8PsNX6JRacYlVKB6i3k51xI/p7Z6puOm7OIxZVfaFDv9nwSkHf0wp3lQ/p
s0nuRDNqdY36oLkom+7M0pDH7weafOURqMo78VTylF6NuAYI6VRP7FhYhmo4A654UsJbNU7b0WhA
62AGd+rR2LlaaV7t+aFEcSJ0LWLOTFND6iqTlzQAXBC5RXvTdU77bqGlZws0wN7zAck1LDw/GiO5
SOIiOAua5CHvrP442aQy6yTL3/sQD0QxVPfBL7JT4OqQDD0rey+S5jE18/6hDsbo9v2QT+NWD1nt
p9VES5Vny2M/Ckkbg/bL0fPs199/6sS/fIltw7YhDtgmcAvb1P/yJbYnjLRjy/kpqFaD7Ip72uFv
qArEiog3/CRbMzsmFO5iDgdKg22zY6iM991Y46wfknqXNtlXJdMBpmDuNrs4tF+8zOXWDjsvDhHk
As26ZeMtj30Xc2YdbwhPsh0d+37X1OY2DEf34fshLYO504GcnhGo7qmYCyD6cHr5+x+ZT/9fTwc2
gzeTF1cvKU2XMerP37TSbfrWseBfoaU73pg/fj9QoL6IAmXee9MCuDM4b9+JLL8JiHcoJwUNx7wp
uzh8lgRFiTC6PQHsIXx2slAd+g7j7PfvKk91+8QCIljjFXgevMDb4k2igzgHhWgkT04UsI6v161X
+vdOx9iiCaCefpMPh+//rEuIgU3A5mTR6fJrsIR1GvBnsVJ3rlXhoLNktbVmpt+CFiWZQtLR6IYe
kGP5jOr2WEYsaYyw/IzYKzMSlu95fN7XQfjpxKDpNHKpU+y+exK9CphBLZu3UbivNRPtsv3daM5X
1pkLTJH5ctDY3bGveqfG4ckUOQzBnDtmOsG1yvzxA8sei2qEAlv59MCIBJ6nsrZu7hPsTFp01gQV
kKDXxdkrb3p3m6wnhhgCkNbWTZpdo6qj7RTJyY4/4AZtyTvCypVdAqginiM+YOiESI1N1zvnykmb
rfS0jykrb2wAIBtkWAq11KWF0SbRqGHSKvL4hyGLTYvnb+tL7zkKo9dKe1Sq/NGNtrWPrJkTkDXv
TZXihFb9i5ZxdtDaZAmJk83zQO+fY3jLVkfMsNLhKbK0FuV+E9aQh7vpB9gQlNunwIXFDvDyBJP+
FrNBXhOU3ursYAEgILwrdJmc8lLsgTkkhqrEcG5428rMXqilof6OXgxo3Ca6kizHXWJNLIbhaC9b
7u9LBKgS2jhd3mJjsMnC3UIfnYaJ3o0oj+1at9yIwv+FYKEhon/iKduHI5siMwysDTZLb+/fPdeq
N1aiDWfZ+XgN4MAAur5w5uHqBE7bjpynzMSYQ2Fza0HZdNpM7hNsSINGC5hREX6tQOcszVbXdiYU
DfohtrLTHizKFmhLB1HTYj/vkSc5Ty+NxO62AHkXpmfnoK7wW9D9deQns9eNRfIJKhaBEFQaq6yQ
60f9Qs/yF5B+/diZfrgJYFMttSm7V63+CAu27bCsg0fYKZNGHVSEcqBy1yzkgZU49o5BXR1kIvb9
s0tnrsiIMObIkf2bGU/PE2Wf69qSRB1nww43RHtDF1i2k3RJ4XxMKJYSya4jSbCmxQTO5LPbOKR8
3H4V7rxcnJRAr24avdkOQ1U94regE8A79tIKLgNrg7FiwOgt3s4S37IfJDNILtCuxvQDRP5PrA3b
aDY2TVxCagwpnu9au5HlGuCzhWUaJxhsV8AK+bpuEScCVGMsoUsWts+arn9oVs+9yIcOAic80Hcd
67j4MQxoTcAH7S5orLo0Q3jBvzYemhfqBvgaFu7bVKkt8TZgXUS82EQuGzGHE34F9puh1RhfYdag
dxiHbvgdt0n+lvLE+4FECcg++5YefFHpF3b6Djty4rFmyZd5lPkdFOQHQXBjV/UlSOxgVon9HMeC
huiUUJ63sUPAyJ0+fGX5kC/o1xmfkFt3NXURy8rlRihaiqvyXmcrWPkBqnr8WWChP/RZZa2ntGQt
7yloX2N5c0m4rhQF2aEV/WTfnW0jSpLEiBiDur+exo5Tnk8OP3GzdxGO5Q5I8fNUELg5eAdW3/m6
6nH2lnzTMszGa6hcc1eJ6+5KH5tU/NvR1vTVlptuakgMwCPZSnUnEVptGpmo5TiqcTfh5sNJXZW9
eSgoNAAFGrP69q0JOT713lsr37cJndd5r8wNw98zowc5cxa5pwF/jupsoDDYt90QjqDugRZ0ylfP
rhxcieOZN/wrSnhedRFqCLDatKIzIG+09tYP4PeULBd6WmFbz7qTrUau6WbBm+C2O0kN8qKDIVzK
6qCSbWePNBfE/DWpDXQBqhMM/3JDwJRNfQDoINNzwnxl81R7kdrFJmqib6qVLorfbXhyjXs4qq8o
kP4mDDOx9itW4kYJj83w0hPNHBP1dONLUxBbnkxyh4XX433EC7i2K765hmYSTQkbsal77xOqM1yd
MHkFVbXGlorlmb6Aayauss6eNK28E3uDCxKfKzhFYbMpe/GY5SalJkX4w24scqm0rETRtO9MoMEy
Tn6TBsfBO6DaY0fzLx6QWILGFFAmClxhTQ2M6/xonX7ckShzFujI4T2zCy59stm25nAsG6QMNwKe
hYOhXiII86ncmAkYllYYd81h3MsHBiI6OfTScC6l9WhY5Zw40pCb3eQWkVjZhxRzafTMF3XZAqwx
srWdQaXIbdznmEZNLQAC8Wk6U7kPKAyBLBCme6tEqmo9ZK6BVKxbRdj8hhUoDHDa/EvSJfa2GPSf
pCOqC5DxNb5T1Mt+ei47QkFuZ4tTFWon2QeI3bp3I5LWn60MYmgbxb+LIEArh/7R0+i2tC06ZqKQ
A5g+Dk8OR65NKvJfosW800TZk+jNmyd+RN40h4bqZynKaN079qqQ9XRqTW3NW02rHu1R6CQZvgds
Gaic0FCo0JJWCxkJU0GEHQtCcaEda614RWNxmUjcn3rZ4llPR4AMeDT7vP7Vhe1Dx6ZjUVXOiIMR
XDwNnjjbgAHgKqBPOuNNobqL4pcudlcwreUuX1LKs566dDwBRIuxvVr9jqgY7XpWH+zlYJx06d2n
IXuM9XFr8BnzFMD0EkGMMvrqkg8Qb8cw+gmP/VpFmr1zaSuBvIGyKjPr6NaAk9z0I0lBnvoRqkk+
4B2MnemfD8bYcmvi5lekdvKg7Gq6BiLmBEossix+sIUkixp36TFLwLNzrpALNThfts5t3UWataSz
sashWDSBrW+UY7fU3WAC5KYFMRuQV2UtWlO1W+/DBBbAiMnSBnpDw6exe42S8dVORLVxUhtHMObC
tunfPYtUL8GXPbQqxiPgRetQk2CG0B43YVItQqqxktmQ4xrNshqc17pgTZiKQ2UnVEMF8JG6z5BF
BCanZtp1WTuj4wG/dVj3D1WOvdYtbyqfxU6XHFcz3/gU93qbJsWqQTzlKYNh6O1FHU0/2faplYXX
eQNCzVuVMajnNMOXGtNVS3IkNJgH4hfxak0xsYnaSFZw+Lalsvq10nChzCXorlf01yKSeFqAZdVk
8lqJy17mwRsBxXPJ4rEiU7vpCsrBSDWMlf8ekHeMeu8S2YQgsLaJnv9h7JljaCE5unqwD9BLEf8+
CdID27fYDueP/RQ/xs0wrGzkURdEM8XqUG5aZ41z48tsqLbEuL22MZjTK2ebmGe6dRyW8wb+IZtI
c8XfiUv/YLrRtDOG5pc3OA8BcxeUpvZ10B3wqdOhwf/F1RW2Z01dMKD+vUy6p2laFW7iLCLCnYUl
aKwssWXKjnRBx1NCIqGaykVx1SgBjdhfVVFPzprEg0WetQyxy9cTyVpivMfWNvlKUum3Vl+EyKhX
IVJrHaMhCoE08OADbe1biTmxNucOjXxT6gRGvMKIl4xPQIHbNRvwBM2AyP6jiRdiF2eIbNPQEhGd
ozE4DjauAWq8m6CL6/DR4N3gXggrzEIGf7T2umiD7R+2wciUijuoH5srcjB1Yf5MIu1g/cURkbyp
fAm97qEn0R6F3jVNQ2xMLd14ssahqLmiZ0yaLjGEYjLZed1WO7jmlzzjfXP6miYRNFBfZ1XQRh0o
U0mLPUAcvhrAHFKj5YpcvvfODEYpGOQFGueytGi9HnKsghaO6ZhPO1WSEK/14FdQiDtAUnBleDSW
VpF/cDblghOWAw4QBlrTN9RBj7PNJLR6M0UcE5Kx+hRBHq8Mnt1iLmfp+gcIxufJsIlmx6G3MofS
PE3UwJLptReKWwOnoNlLopcc31YZT5IxPm9gu6PmWgZ5qD4ATxpPwy2S2XQQU30ZsCnDmgnXHuCF
ZTUq5kIZHstx+kiNHg+j355Kaa9rt1YLpwqatYKARWSMs00wTQelF87W0K23EX4ykYAHN1W3DlAX
qxn8ZnlRWSuYsdrSlV3z0FrJfuzqpwLzmYaPYxP7pcByTGmDhXG+jvV3Q+uTg1alFGeH5Xud4UDy
dQxKqQkOLHWhro1vdh5folIDWD8BldM4Fyhj+kh03V9XpgnlbnoIzSE8JhG3IrPg+9YE5wri0ZI6
+341ONjp/dSe1hibRVh9AtVbUHbhUmQd+OtisKmnpjYC0SV8TvUdc/0llsK/At14srioFEOGvTzj
Tzk2WzTvRshiRXDzTphORqO4YwWgslwF1jZVMakP2AFENN3+LomQdy6r9rh+MAzzw/S7vSGJ3gcg
FgwcAjh2IEhzfdlV4GU5yzYNddjhyhgAO3g2OFlHAowM3pjAV4VjvXuIPksp5FNsWjv8BnKlldal
G16ckeP99Ir3PeIoHmlIjNhUJ2veJxA+IF/6EMeasaVt4KlNi6svzemTyqZVpjRQTpp5DRqeRhb4
p6KousPoqd2o05fYBryo2ri3yfrwww1JShcA+dWagMa+a/6dvPNajlvZtuwX4QQSNtHR0Q/FMixH
FotFUtQLgjJMeO+//g5AJ/poq6N1o5/7YTM2JdFUAYlcudacY/o7J/U44UzFhm3utS6sD1ZYuG49
TrMJEVh3tp7W62AKPhJFjibeugl2QDirwXBVbRN8LXbiU2pCMciE0FaBakBPBV/iIoEkzDfQWs7f
zey6yXvWgUkIC8zAH5EqvigAKiQBt6c2QmeMKIltWgiiYKxn5Ocg4vR+L/3kNquvEBMfrdgZQePX
8TqwDbn21URygXkbkHIZ+IzZkA9Qivch8667CWTZFoE5F6gjI17T33E2PzDd9e8k3rG7qU1/KkpS
jBG28tNd03ffSS/J9riG9hhOtmGcESp6ka1eIGoU9ZbBxsQYBhhzwsh0ryGO8BqklhrsLXSqOT0P
wID0Ry/lRAg1qhN+4eHOQ1iBEpj8L6IzwaNyxMqV5DFhEiJgpGCPOlBGTeeeKGqeQUqnTNW6Td27
3aal1SMMnosMbOwy3va9/+yTXjFqtAfGsDwW4NVhOJdrJqLRY1z1P7p+gtIyxAeoUhBGO/YUtLgY
pCnPkvYT9NZLOZTdsZLhFuf3J8lJwFTIHu98/b3OwyPaqJCeB48i1aAmrAT5fcpD3VfYXrMZIB70
wZH7lY6AlmhrIzxHPjV/Epof5pghpcoYNJCP7bmsM88EmcIsmmEHBLaZGVRZF2ewtDsL1uWd0+Z3
vIRtk8PCSuVkrIxcXcmVjtY4Vl5cExUmFgdYYqXP2TYArh/HoH1CKgYi1iZSZbgdNb1m17pQBzPD
sqBSlz5zLdAVWwv1yPwP+XFdfK00soFase2N9L2yDq6bujMBYMLT72+QR1KbqcHdOM6LrQXasR3p
UOs5cKhQomYkj3FbeNlz6lcpn+EwDvk+U07720HTpGvUr1UPAIZz7XyfaCcojs6eNRTzqMfjq5U7
T4PYA+cdVreqjwUDN7yp07DKKAY2PVNmcrwggA8XlQGsbXEmdzoaf/znSAuBt1Vh+jlQS3fOF81J
jqihgf6GhyYuH02ZfOnjDEWZpi4NitStXYmfkJIu0YRiPB7bZ70OoEoGkDv9NPlaawMGqZ5bh1Yd
1zr+GpBy1RP4PUt725r4OQ+DK0vhNSapbjPhoCTq0zwNqG/XekgxKkjLRF7occRr8XpP/jemN9VK
zLkg8D2AkNnPpImEl2vR6dmhaIsrsQJnDbzIESjSOflG0AM8OY/FZhOXOeZgVetm5VQR8FDCYTJ1
yytxw+6IRHALLZ4TgpB8kn2EXrknpBXOCtE7YR+z++WEp5QkzsFneZxia9hmAnuYzWl2+SwemCDX
rnbOWmdnwFK7rzt2pF54xSETxmsGlwBmSnMkZJYenQpfC5S0nNyim3LN+q5AYMLhBKKLHlTNJmCv
zmeYTDNunc74OYAkOPT+tOsJLEPbT0aKjcSkm+FbFMkmYdx2FeMDGUEzQf4kL5c8omZAZojPrc8/
wp62EL8XEOgB00ZCwqiH4jSynQ8zYAJcmBhNjUQRgq6MJ9XXVOD0NpiJAczImA5GVDZDb7yQH/iW
D3QLhDcqwCjIbRf4Uqb/xJnPJmABCjAmTFOC8EsgR8C/+vYlA727mjrnMSYmwevyrc3B/F6pbVM/
Vbo+HquY4MMmwH2L7Wald877LqzzL1ggvzmSCEVTSy6tO7jc7gFIfd94wlT4mRiYFMZIffEbD0R0
ehENEepej4oS7yiMK+Wc2rr+EYvP0gUbhfL3QzONV+mCLZRJgKeq4xGBX5/be9xYOkehAvdC1Tbp
UxMGO3IB/HsLE5JCUDbKvV0jXenwDsSDAYJiqr6inw3WJ2D/9PDJiGD9VwClM975uvYI1HzJ4FOs
htYNsOs78sEa4CN6wuEkBF9vFR9Kposyv1gMQhAFAiXW8LEPlJBI0oqesxdxx6BmiWDxsCOH0nkG
r3NKbabvvvRe2Uh5SgXxq9tHyV4zCxqBOjW2T4ufEKJHbeQplg10k2geEDSUdNZGz4djKqgF9dgC
ODiXOAIQoVPUH1Gv68d+PgxGjb1zBiD2dFxWLuMFtw3Ow0RG+GRJEjf82t5mFQrYoTdRCdCdME2O
8j0ClV7ED1qEpDjGIMI5q1T3blh+z5OaFnFNZgQ1sRLP5kRMFmF++yqBb1wmHqSBpKKcje8Fm9cq
B1bIE236CdmjXaFLuacRUGyIPqn2REBALtII4yB98yMMOrBQHVpJesAOjILEMO7bseE5acVvcMdw
GCTqWbeGfT9M0T4EeQh7pwR+5w/75tmsrPKMfJd+GZnmWodUEmoDWk2yUcUFTyOkSF39LNeOx8UA
eD4juChyUGz9ZIgBjSE9tSwvtosEG0ci653nse/jsqCu+eBZxg9mMD8hTBxT+Qj17hD54XNIRTJI
biCb4DVOBSzApEI6VAloWpmX308ZftuUTGNBSrJRSXNfDva7Nl9zQhHce3tC1llX39gO8OijI0LB
CP+jlqcqb70dw8LPRpt+FvQA1xy9PrANFDgMItiL9WVELwNdJb1PPGqlzMYWwem1YQ0D2gIrcU56
9JFJ031xMaCAPzxPXm/sgmk/RRy8InVGd/dK65oWR24fjYgeXV+5H4PLaTn0FMUqRnDsIHZ48Ghf
NmNMG8BTNcJRdmMZ5IhMGTGUAU4qiJ7b3NfdR6Op14YAhZZom4KBxbMPvqCYONP4Q3pNxBNhv8kF
E0zlUgq5YRqu3EplqKhwuNU/49rmvUtoZfFG7jpZPxGiQU6K1xgcnLWXVAPBVPvwzsy2/GQCAWYx
AAViD8all7hHOsv9TNGXVlI82rGExlaBsa8dymVGm+h+SszQUKEJY8CtQ833RsEPMp16Bd5bcnaL
8LuMRwufp0//Zj6saCSE8irQtlZo8BpT3HpZipuI8p1BxYxDZmC8JDmjK83K0a7o48VtR4zOmbqy
fTR7pvXcA1bgbfx60GBX6f6DTeHyIPVp2sChBXBY4AhRo0eQht48mCCd3FLlp1C4MHBkH+zinhOW
9pr1xSchouGryO3mFGQ6XOfKH3cAzmmlW95PO8DqWcrqFKXDqmrR9ZAZTnIWMVb0KQvKdprqG2V2
37Q+P2LcJa4pCGnXEbDzkKUYPQRMre8RZkOc5vhuMpTCzEa3EELEubLpCYRJVq0rqffnvmzTqwfz
n0jk5lrku7Qp6yuDwk035ZDOQBUwlo5yYK78OSA+p2pCRMdO9xjacf8oG6e6byQ1axt9tGljX5At
R9cQE85xsoMvstbC6/Ih6mSyDSwO7abn7QMHpKVPwXzlfIDswfI7zKs+E+nQrukBZdk2C4Nh54ti
fOplYV7ahKOEeO9QNRxIXwfhPBXREzYYgBaN397Pfwkb0joQI8M0puvISSgjxqaFpV3odfUbu42d
NfhEXNN9XW9dL66v3vyhqi3WYNA/6LFdXdHE43fKsck2eIxVrJuHMDXks+9+VwVnZobkGCfZzk7C
1qx1ZVrlyREbDTc5swcfToE7nPXJ6J7T5GWURXnlTN0/B7oJGqCYQjx8fIqjfTZIhumW6OkfOTJ/
ovHWSS+zW2Jb1c2K88/Yy3Sg3XV1k4BK0TEC1lj+UjUlT2013UYzuupl4L31hmhoSJfpvQeL62b3
zFO7UN/6khJUB6O0w7s+YIa3smf8V2Rmw/3HOVdnz67Rgj4eNeshxc6go/N3vuTAnT4NDOsrhI3p
ObA7BjuT5qydSA0PXgAALaiDy4RhigG6+2F2lvO1YsJ1V0IYqGJLPhGl/IkF24HRyYmHTcdi0XwM
wFtVpHcvlRkKtAHuUyQ1sRZ5U6Kfavt1W9XZbu6fnggUiw7WrNVLS+NURGmBQNZoP6vKuLmao1+l
djRC+hed6t+LMd2aTIlPlkmn3NL6wxTJW6BgMmiajXaoZVkP1YMbMVbGhgfp1XLGXd9s6ABVLxAq
yueYk5IQ5zYcu7dc+DlKygdcEgnbAWGpIPDVnSgNdWyomxxcdacQ5RicoJuMgF65OQdks47uid69
elqcPwAQIjQ96EkD1mLjrCWkS+HgJxcDw3HWp81rapOa5ZLr7Lsq3HQOYykrxzHsF/6bTbl1gLIL
yMH+LCJL3eFwIGYsqm5jrxkHs5IxTbds2DRmEZxorzz1EewHXx+MOxkOxhm5rVhXEZI4xuQj3Ysk
R4KV7ao5Jju3q3LXl5o9B2JnjzSgt0PZeM/A80nRKtxjZ3kHECLJVtJEwkqCyMNo1ak1cRulY3Ot
xmWQYjD2kHl5MgF2HUrwGlVgJwhIoXPrljziMNGh7JKCCGcGiIVpZSiVp688f/17N3Y1IpgjIhmx
BivNS6/k+eb4rZhh5s4Xs+6dvV0gkS6awWIlhA+IRL9ElAsP2PbJvchgB02c+Xd1XV7iBoGKqoLP
vhbyYfmQDQ7W3hSfNhLBjS9/YiZlMyVsZSrdbzFtBPyHc/6rZBQ7GNYpZC/ytLZ6iHGAj4angNGG
9qbynHuPDW8T1327kw43aqGBOxa+szeV6u84TSN/cS6xlg179jpwlpwSC+Ay61FpxPM19EGnISrW
8NCgm3XFeAR8Dy4AqA+991nK64OhzFjH+zB1d6ooze9pZuKJ7FZ4vPW3RIzjifkgIohoiJ/tHHeR
Gcnj8iEP0Ulr6q3q0uzJTZV1JUtYW8OZUAhZtmRNWYfQgPlq5PVXrMDGHZa3H5ZBHSHV6DxJFJVA
qefGzkSjtgbCkBnpephqpI5zsjyJJQ8elKh1WcDFmuIsuzg6ui7XbgLwNQz4OWxVH4bX/PBAVPUF
LA5/Y/UJFVcOU8cS8PZGkEJoWCrcy2MK0xa/+97Jquc0/Zmp7H6Mp/HRIMeEgEztBzygra5F40M4
cKiQcbwnXCA4JXZ8pww7Ousa/pjOtF/HJrNPpazlA0QoluhYnCeCrMyGCV8fK/EEk4lR3CSAfpkY
S7NBiV0GVPKcdVHKE6+lF92aNECQ7qKMKJ6QwkxP2BetayeHY5VrBomIHFBiCFfnzLXU2UWZKIGr
OUZn4yBU/qnIDHKqfKPHUq33uI0cfeeZ4/gETnmPId19UAN84pyk4lMU2dSdSb+N5j8fzKxCB7Gy
ahybSc4g0QPpTW8emBI2LB5RUWtgfsVzKzhUvqhi7q1HVn8aMwJFh8oQjGY6kJA1RAI5+hN5iPpO
C4zw464B8nMW/gjwTWHxFLoLFzXRWJQtGWzElWXH5QO4C5oNGdygukcAC8Fl78nom/RfAGq4YBNc
xuU8zy1y6Uz/moU+GN+YRhOYyG2XKu9WO7V3y8t3gynbozXJ6wRbeptBWNh2+IjRPKNlHKVuHyJT
PXCa52xYluFTfT8tXH1TPNEX085C77dtK8yDlvsmI/3qdWLKvQsk19x0ZbpJQzAPSZmlJ6nDQETe
czdO6S1VIjvC9a3XftIiQrSs/NGP2+LRbqPiUYn03qhv2LiqYx376Gd19dY39vjAIn2CnhV/Yvtz
SzCDWVYPnC1te/2fOifv7T1T9GVP8GRhfNXblqDniB3RT+21Q4F1ALOKwFhvd3w3AAEOnvm2ksWL
2+tgezWvXQ9mStCNQWois4VhZemFfmEfIputyYabN1CkVG5UbDFGHgCu2RfWVbxuypIYKL0FhJq4
4ya3xnrLF6hjGNTAQprGvTmdTxQeZneflfGqMME5tXMwc+dn4o27dAjyqwgajHkyA2kzuClnFA2+
YquP68p1UoZsSXf2h43TyWePYWOWO/azCbb3rlLhRxIkdAFVVp1KmI3nVn+0CqHux0p/TgW8U2K3
jbvqS+WG9rZwW3HzgTMA99fowU4hQO8MqgCuiVXYuXTuSGLDvup7+EJpHaGqqCAQpfTqfEIwJ9wn
W3r5TBoEijgPW+w+l34JUnQqjEeIxdlqagLz3koVKVIz5wzKRnxB9sasv2oels8MvxTEX+tyV2dZ
dMjhvll21yI/m0HZfdDe98GU7xAHmnf0V4tr6RXF1ep+oA3NHj3qBsLwON7Uk31SRsEHxkx3kygU
ihLVXQyERhcZy+YoTfsCUfSquxU0fD/pb310MwLdeFk+ycznwtOMx0QZN5v6+FzYhE+Tq+K9j+4M
wKnIGkzDZFfbpf9U22P69HcFJDMeBI6/e2twnbuWYdIjkLaBVWu2JvwmNS7joKs7HwFRiPAF9Uyt
PzkREeSuGQ4bIO5wm2czRChIF9KBKawxyrKIAhyWXirXuBLbLVsKKOgyg+Hlwzk2UjQrgfmaRsSA
kq7j3o2VgbIwL2w6L7lPe7EyjzSkZ8HGFt29i43z6sbNmfNJfimGCKJk2Z2XD9rAMCwbkNMsn+rR
tyJkUJ8abnf0lVzXXQ1jpZPOEVFOsK/AXx09Mtz2I9QwIhy/2h3bFSBEpIZ6C73VipovcPa3TSTT
Szd/CGru7ckUA1QsSR3MTQbbDhM7AvwEvbKTvSRdYx9lYKOWyTuErb7zOrSVgIwNfUlO8f1EyUGc
GvpVDs0dSkTqeb6P9W6CgtTcYh7B6UckfGKVy0juki5v3rKhm4EISfZAVHhHUy4f4Mj5+bWlQ7yW
Ccmjy51nhhfpNtq5VMMXwx+iV0Yy+DeGRB0a821AWHNdPkiLYgxnjbHNj3mQJA85nMhTjIG7cbX8
uWhwrf79/vk/RMOug+racl3HkIbtGI744/bJQjfXu7k/MrhMEytypcsQKu83KO3ae+vATuuQ4axb
nX8DVag/pB4PN8OgS1Vgs+GCRVs3JmGBPpN9DmQB+RgczWV0K0Krg47mjlX5j5ppfcvbhCyTCeFE
4COAK8QXD0vhOmvYv+qU0JMElhhxarSmSybkQpiXAN/A/u8v2Zpf0j9WDI5ETwqBVkN4tvXnS9ZL
2TdF2RCc1uYdXVQHazGYF7PLjY0vbGubDYgca4PjtfAN/eRC3NRrP3xs2JsfQx3hG8HMzSFED1d4
Tv02hDkxHqUerxX1xXur5pFH95C2MYL4MaOtmPN1KnAeguqj0/2vU1Y0D6AmmUOWNTLSfHg0KRzf
AquFJVKmbzLWDyJllIEHxT+SN4aYUdOiIz2BN05E6fPf35I/7Uuu1A3DlZ7l8q5g0/vD4aMKA/Rp
x72smR1ppXH000m1T/ABBDXAReRKoA7o4LauWGXhf3MLLv6hf1wPfropuRDIu01h6n/cglYG1yEM
dba30SIVLPw6ONa+S4HGlxNm/FhoB8JUp4S4FFsj/dsaPqwERnTXtPX9//sbQYPC0B3hzWGTxj9X
A49BLcoVE2ffyH4MdUVlH+7jLoAYobVH0lbReltTe5+TT7j85P+fjckuTt3/uy95Uzd59k9T8vwF
vzzJhvyXoeMqlqxRw2aVckf+iv00xL8oIuXsczAw+9g6gv8Mi3OAFdf7FyYuU7pSMDA08OL9b0uy
7f7LFg53Np6c+bvxV//rf34f/of6mV9+3Yr1H5//bvmdvc2/PUFcXXfZcAlSFgD6Pctw/3BrTsEU
abGj0Eta43DBuYRHpWu/RDpOuMmNp+1gebuxHuQqKTmVOugZsJcGE213D/g2gjD7cQS7eBe6Xr5J
GDcAhoL4Q5eJ8wAhWKlstlZJNgkErH3YIlHIpuTko7Va089hNsW0efvbu//vF/n7i3LN+eb+zzqc
X5Wp25YlMHzbkjfrj3XYu4x3oOTq62jQXw2Y4ADc55SVQMDQLQDp2lrdnTzfY8AJPMac5KMu3icb
+FCnpLYus08nF1Bn+KelBvaWGN7npEqnbRdTk3Y9STJGgVgNwfuEBM44jy4MlsITG0kNCySo1LYq
L2htwmRBESfUlvYVff8gaO5kAq3LqpsNFOqORj7fFtOTuSqbZtqWgwG5vtcLKglCTEvIdW5OmcNE
w90kTIIGG0a50zrVXZIyWtJTb2eYCKN4yfo9EOmbH87HGTVQM/jJNzIAoJTUcyFLN2lnE3CCZrp6
xleC8i7sqGbqjEZQ4VnzzOBnKJJwExhoeZefzcCKkgeRJW83v+tIbeC1xElbzvwPimnrMChdDUb2
M+7id9h33q5KiQUi+XKTZAR9CmPooLGdJLX0pizSN8Nv7jW7rtcRs9iVjSPEDBhTZDboi6ouUB4W
VAuTV88jh88O9f6o3abqtfvIevpReS2PeYWkTonmle0PxsJEjbi8bWN98kZXW4fzHahscNVGlTrr
oiItMMgbyhoNguMQjT3lOpqu1O/ob2pfOeSbmzJzfy6XIWr56qLOvF2A7HGQcJ9k7D0RHS9XHlCv
nd4wC19+IJNvhTcZifw4VZhrtGuWdd/8DsV5GpYTMAouX6QqtZ9QsKAj8xGHVcUxYQhrI1gY9cRZ
ZV73PXGmuS3Kn9bGW65Mop3rVCcBhzdPmhERttN35JQb4riWupVAJ/LfVjb2emCxjGes+T1s2MtJ
6kxfsGoxH0sM5l86pz5LmN+X6yeN6JvDf6PNQvDaA9GiwZxaUO0F5ePWgKgKIZPzloHTlGN4sZ/A
yKMvZXTY5eD2CM7jOeEdYtBNYiq/h0DIQultvN4Xp64x5jXPN3I9klSpxhkykxBcaOOWuf+rgRpk
1QKa3ASYKynrm5qeBb6WKL85UYPJiHu5TLZkTTx42CmBLvIzg4FALM6MKNLm5RtGBTX/vDAb514x
cdtJv+fF0IZisSFEMkvJLcu4Yuspm/QFMtMi+WO5JZocUodo//31kTHJ3bc8hTJnpSV4lIZvXwj+
FpTo2mv5OYHPX+ZAnixiKypn7CgDeZ/rOtxMsr38598sd29kAllRcQVMXrHgl4svQz/faAYmNQcU
J39P6AQ8UjN6wtdg3rVIMWF9J5cw44nakIq5BizfUnd23CqCVxkG07hoF5dLv7zw5f+SAplHM89V
acydl4eRP78HI13hu+VHL69s+WdVT+kWk4XQmyHCNU6UNNowNoeQilymy1R89nVqSTFLIwNoU6Vt
aH3QFShIVF7++fKtEaRFwOM9nMiVd5vsHUic1eAgLRoiX0NOkv7QVHVrTWr7IYyfnZAECXd+EWYx
k5YcCTp+/lTn0YwG2ejXCFw75gy75bcmZeZB2RZzKtKUi5Jb0EvQcse1/OaLCJkVd3efv6gG8fey
ph3BtFv12a4NTNT2GryZjULQkWjQVwBPjBnmubByKp543pa9zmaVh7vR0dt9nub73lIdEuxKI43F
DND3KotYKLHCLb3RQ4ZMy9UGCAalI9EkfccduXGEACgk5Vm9HkCGdwMS6Xh+ZMxpPm0kLyCgvZ3p
EQPSxNdk7v76b47PlbXm1Zy08Ys5jbcw465N8Su8QWFG7aVGn3tn3OWhjazTc8UpLU5AwDjeFo/g
FcnWro/ZvBKNeYVJUYvT8uuJqmbOpQAzmZx0DXFCk0CPLuhfnfAlKgufJ0KE6gGI4/IuU8bH3AgT
glVVlpsB7W4QO/SR8GsIGkqlNqGVk/q2a2HdYwPnwTVv5n7HcHdWymaalDtyfMg9SZxNnLA87VQ0
63GemC4vXiPJQHN79EKs2iIhEWgSyJF+3Z65uWq9CE57kPMcYjVFnX/j3GGunDJH1ZQfau4uYpEm
JmtsEzgcWHEWaNSsHC6FHhBaYlnnat4nBxfCc21MNIKZicjWecgq7rSi5WnqQM69Zn14RjJ3qeet
CiXNnD2h3S8rY9m4+ln51NqbwGdjm3/uwLBu1c8PIgnQYFWTMuwDBEbysDZYtUT5iPM0tXx71bdr
hZRRYKHp6HzRKcSTpI81NkLuDZ7a0/bDnodpNX2NtR+n3yYDtKTt1cOD8CZtBeoaSEcXO/uqbHdO
mz6nrgzvowrAqOvQRR01LnuTQI3IHTBZhV6jscR1G0zIuBLm3x1ksD0hGvu2cIGolxp3M8u/cNJo
r2WpC8I79w8RPA3gMs5tqcyItdHvDcHqmP+pW8OuhD55FdISB7rQa7103/SiRO07P+qScnzMaffp
5dto+v392GpAOyXOJVtsymEklxiBRUUuCCq9z+XxpFnoNrNeYTZcuYJHUgf3g3BtIjWqugffW3R0
JTygjCljexTYzVPVFRxADa7RfA20GyqbcqOb+5r27LpShEAl83aKoAbubP01EOwoIrL7/RCiLWad
sU3ouIG7PL1hjmxw1lkBySB1dKx55ueBJ07CHTh+wsIbYmJSQ5ledSu6xoPztrwR9BFpeo/iZdn7
NBeXRppvY9ldOOHyWE14g32rDZ77cmQDmyuMzDc2mUMmc0qqHwHRenPXKN3eqmD4Uhgd5JKSDImZ
PMWL4lavd2LuAvbVhBGV9K0y4bqEc6SLJStiTQh+4HpwNxhUDfPX8IhvNksVPn+mGFjDJGOuzrhw
qcIc172FcwUalzVtrsAtEDly66dmy9hc2OQJ8XVd8TUelNwsJcKyCJf/C3Bd8cwygl8vpu9Zq0ZP
TIs3K1qdCv4b9wcjQxIKSxKxtd5sGftAWYdudXHzqjvibszkbdkFXZeHY+iaL6p+Dp1zwlF4586l
YZ6HBAiE5QPYPRQMlUsFLscXoKUda8LAfjL/mGX/7OdnjTdv7Tky32R672x4d6liWNjkJeQbsmeW
O8yO8XtmfjcHzDzX/fiACuFbKUkY9rm/OFlvVIn7i7EIYXgT8REEykT46QewoGXWV3uL+Sjt+fAz
xNQ6DAmwGt4ogw7cnRmFZzXxbF7uinb+5aD+ffZzX2X5o+VRYmftGx20a81IAIYdtrYuGi6l9WMM
CNldXkMJW7kxIcQ5PNqWp5Ufl81mefaIueTKKfCAOhyz4ruyYCE78/bA1JJKhJ24tYhwWjaJ5aEP
svxYdAicI3Rq6+XZpdksCT8nLl02KTpMrl/vTu8S6TFb4UzwzTkAkRuwcVvrME7yVs9VRRZy6/79
wGX8ed7itIVN37FcWtA4hdw/ui4kz+PkxD31q4ZabmQY7c9K+swSNOstGEElj8zVd1MKyVKirdXB
Ie0xge2xZKdr3QreNavmWYXaeCqNN2fg8ZbWWCMaBm5Krx4rF8Hy33/vP1qGro7b3mBb5hANndY2
5R9ALizSVhPPWbJ1ax3RkKQbAsviwMlAzY0dqJbpEMc6hkrzuNTzRdA+xSWrr26ILyuCetpJUBy7
XlBo2ATN17grDZda38cLcM9JaFWjDAoiG7eqBhuYmIVmYzbJLjamOb5MPLN0IT95Pzr2G/Lf2vel
LJ6CevP312r8k8u0vFaTSbagP2UYjrHAv37rrnucVciPz/y1PnKLBSkVuqY40zFgpLoveg+wO2PJ
Yv59OSP8OtraEGZoU2mXpd6JdXLKa9KVVlldmJtUUtWqqtozimALGHJshjzCdCbDVI80tYipVxkk
2XRo/ptXY/4TS/LvV2ML27Usz7GcuUHy+6zAyah6pwlTS5ytG4QHrdWAwTb8+0kRNaZ6dREVEXB6
7dLWRmGyXx4chS73LX6UNelTtD97VF4YoJZVtqztBEbIvYN/vUmMd/J71wzuRso9hYMLmW5UAzyy
+xzdIROffK5Qm9GEpjo7GXlTmVJZqxIIdvD97xfPnBfQ7w0NblTbZSZCV5smv/0nG6KXfRx1NorT
3goQf7hEXaSPBAmxTaTtEVgl7rew2OSR/5CO0UB5TH1hiC7gd2I7XAq4+RG3XIpU9lvXha4xpwNT
sEQkyPGkLkc+nQuDqfTFyrrnEld7mXgh6n2PcLf5AUMjCU9MVz8bRM3hYv78++v8o4HKZRW8QhrT
NL3g6Uo5X/bfbtK+QW5UM1lfL1sUjHZSmTs2yJFdeQWNgoYSSPgtbtJBHEYvfu41hZtrzPKNSLTX
v/82pvvP/vqvXwfDn27TTWZSY/3BIelD3fWUAN8EDu5HC1VhF074GlYYnuM7yErJrp9odIhhZDYA
lxOv1jhuy2xGvvnOxdNFAl1bPEzKp6/R6Mi95diw7w1730KdGlh8YVefl6MnKvqvdUQJnOneiWMq
1dO8gXLylNUw/CqPulLHajSxV+yikXVbAP/ftFihl7PFUu0BALFIEW+fLI9AkuXgFvX1TreVsTZ0
XGRTQqth/s7L8pd0V2R61CtfrdXc1lORXd7x7fS7yZYfyO6JvvK6LZ5mMETzEXiu16Mo1la5+qyz
4crKOf466zZgmUP327KPExYW0fyhdq98eV8PMcf5GVfXQTJV6m1ZL1VIsVIOtDQ8KAFb3Hk8WSfA
+1UI0mj+ZfSpr3aWPC1v0NJkMLrw6pM/yFwrhVyvSB0uNbDPHVpzECko1L3bLBsYTOoOej7zYb9j
ju3zm2gDD725JFJ91J+1qtxOY3PoLQ42ZV2/Lgexpa+TddYDWSyMklL6OoPPEsn78KeKnVNj2e8m
TJ117NIrrYlmTQgg3hapjz7c7podLLMJ4Qea1SZ4QU3foxb7VQIPudgkrfUto098SgEanqo0vJDG
R6QkwUnOGF97vhnBsePwMI20+kBDrtq5tWQ40ecsSdQRHPUVjInECtaGpJ7w59ekihGxQk9rsQpA
tFLqd2K6zeqT5XRFwc2kkCu9djr2JjdphgvpazR2wUmFI3naCqFCB1+2QzW6sjgPEDVWU4Jf7JFn
t3DA1ULCI2o+RLTZ3VXzHpA0OLDyAOQxWna4SKbzuuwlzhDibpyiH8sjN3YxG5Ua+P35uCF8vh1S
aNpwtRn1qzZk4yTbkVpQL5+UFt7cEIuHmaLMHybMNeC3r2oc3YMAlQEZysGcqPMMtqt9D7Rg1xA0
wQqKiTsyQBjMp/Iecct2oue2vNim7lzw4Ez2Rm84LAQv68dSoOHI0TqcDkv9Oj8cgdTH65pnK4zu
Y5QF11996/n8mejY5XnQWBWW8mGcAcARf5pOO5wEhNtJjKzz63PgP0HmdO/suX6x52MjTxVGXnWE
m7MP+Gk5Eq4MWv/SV4kHRKql3+3bvHz2GNJufZOehEINt5nmflRjkWZWWwRmzmdwDSbfnoEf4dQE
oPVBdYhsl6sm4p9pOWlbX/Xi5E/GtkdZfCyikktDswC2+/2iBnKwDeWjOxKTza8nKiIP9AF82Pzq
IYAD7xYRXU8eLCofIdUQoB60nGxxZBl4JRUqXE4oGaFJ85loWcMZCVtaXnIUmI+Lv7q4iu0oiJo3
UTYBNF2Orha0KNJ2CrJ4lhNKRMFEiVtsC+G9cHbdJ3MbIY+8pyLHDOVm/gxk8t6XbYB0ZRMxOi3Y
BuS1XeBKrJso3Tf/xdt5NMeOZFn6r4z1HmPQDphNzyK0JIPko3ob2BMktNb49fO5M3uqM6u7claz
qLTKpIpAAO7X7z3nOy56KOKVDm4zcXUxNu0q52aWZGAY1IqqY2lDA0E5QuICXZlTITdKjbMJM8iI
h589G+U2vaiIaILKh6/qyVolnuiXTXhC9EXc+0l3s53iU7UZdXn/9mzxuOd0alh4k0Q7q7c+ylUi
rgNCihJnb5BJcSwDrHeyjzgybD+3/a39OQQ3L0GHL8svb4xfp7Q7qLtWVYbqiUHmxqCAA9LKNSd7
N2rGwXNc46IOgnYVv1l2Auy4dn72y5D9DSLRkFOnP5caBvMmy6dG9DwXIpWsI//TFmwVtg+HBqra
LHTjgsPZyD1yymVlh0Xuj/mJLbccMwsuANnDEWiO+vAjzuGlQLxvo0m5BFuWspI2e2nr7OfczN7c
8g0s0gtIDzduXwazS7mh7moO3he5cjeanW7nqLqo1pGXdsFp8VgffVSYCyBDDVKcetCK6ClNO38t
D6D0zjrCFUw+GA7OvRhoZ+M0xE/cbNWnIjTCJHN48QBDuNnlIiHk56x52d6QmVjqmEdC657tflum
0PaMVBxNQupRA7/q6WRcVBtqmhy2zmXa4I+4YpBCENg++7H3rA5kFl6wbc1a+9UlVmewiXbPhgR4
suw8faURWuqC4bgKMzqIKj/2FlmPXabtTU4UG4gLc0V7Wm5R8mrYo/YWxt74NUT5v186G/Rcd6qj
7Wek08bCAEbPM5L1AOOh3BzVxxHXNm2opqB+2+uyGOZ4O25Kx+oe/3Wd9BdGoCqTPLgRnAAdCiHf
+4twB4sXfC0i1LHxMalSJ1wzk5yUlerbq3sn84bvgz7/0nrbp95MznB+5MmIpyMmF4PzQ/Y36gjj
n6s3S9cJXjZ1lAACOcCf7+Qi8SakIEDxa8ZJaz/SICnZ32wHu9vXnSIP95Sj62x0e4xFEU5v0+x3
f3N13D+D3eTlsXSQuIbtMuOFr/yXKtInj6DJFhrAjZH4cAyvZtJpG32M3sq4WeWyVaKqjjCnUAla
mSHUw670CQ2ASMBEMsVI4hhY/hhjyapIffdCsLVlEknoucXBjn5DrUl3s5N+zwHkrzLuD+M5SDHi
j+vaHN/BXvl7baax0YQBM7Pq0e3NZw6utJSuoUtToRMladTatLJ8/a7zGBIYSXgecqO6Q8AWJ918
hwTuFsdNAZB2WsUkBg49TXzA9M5qcWLnhH4TGSZevqbwxSYRGj9BZ0M9sbNs8SY1h+CRPkeNkn4b
W4w+/fEnhkd3Zzjzy5Rbz174Xjha+PUMDZKCAO3jcdKK8DA2AGLkC6O1+dL1oFDJzHlHZXz7OqeK
Yp+1bEyjnCkbGgS6yWZKIR+NCQAKJ3vUF1k8P9YjXTmOQN+SlKuiVt1+nojTtsgMgTTDuJj9kQxE
YmJrfWfo+gcVxyVOk13BzGOkNtrzH6jxjCTYqdFaElAvUat9zZdd1HZ7cTEn+vhqbaji8JsTte9Z
YT+oU/LXI1oNP+fS+CGbM7SqP7TwoPYSVQGqsa8fnTAEs8pO9Ao1wIsI+L/a5uqpCqNDCPFS55lS
j5084LZ1w/omC3x1ZNPlmocBpwrmcDtQqGAiZqOWf41ExcRG25RgjaEz1Y3xnXog1QRUvWwAStuk
cQKKKoY3bW2TTMM234vwpzPbdDdYqeSYtvX84m+aM//cVDIsw/cFqglHd1yenz8/vh4Uu4VoTRNe
NVMNx03elhTaQ/OayNvGkp+Q+mjVVqHGzJXPTEDdbOpVhkv0YU7Opexa74Xgoz/XK4M/wpbxktd/
/bj/k6KCp12g5zBNNIy25Zp/6SkFhYh1bRysDdMoThtySzJbh/O5W539JjxMgkiar+mW0z/OnWxQ
yM3VlGcls7Mfzb5atpEIvqknplqGs+9AsPlqqdIeFjncIkeuEnJkDv33vrKL5yCn7yvHQ8xn/67b
8l8s8LZc2ZE1Mc2wbecv3ZbOB7XkOjmkVTnCTjNK9Mhwb1DpkC6MMQkhdqNtVFu+LZz9OFHsdYZ9
I+aIsY2cF2mz+dxScG3+9dW25NX8U2OEVRVAv8Ht4dl08f6iXxFZWQxRCt01DMpnm7naMvPs+14g
J+TVjh7RdNcx+UcTFq/UeTNJGMSkUi/BJ7OMLLRFmRtrbsYjymxzn33K85PaIFRjSE0xK9E+jFFi
bWepiVGloBoBGA6eNdLPOH54xuVfvzeacv/U9qHlQzOELrxsdKEE//MjEGbh3IfoLdAXZO6V8BNG
fKXkaQIQ8435E/PycBCMpHR/Y5KBswch9uC2drVJiVZqivxpnJ5dUT57ne+fydjBDmM2B32AUw/E
yD6rf4TjgC52xCSCsaNMou85rqJ7o94YVTNfanun69VlAux70k9d2Is74ZKDVLv+L6xCuz4K3Efc
rF1rTMRywfC0rzMzqR2XCkjPzFNm5O4hDttyF+QW0sgRrwucEvwNPpLMgXhvWwuXY0uLYDGGHssg
old6FtxVXvOtdHA6ZUxPJ/a5KRCbbDaMb3oKEw58fKs1y6ET471vyw653vkXl4k7cNMAoBkvwJfB
Tnqt/Tac4cHGKLkP6vjcAPg7lCIRm2DYNCap2gTaEuqkpdd4qEnAy9C/2pozQyyL9E3d75jTbWAO
aKm2oR124ti9T2F9NFp2aEyxGsaX3Jv3Hd3TGCq03ZziJFsDnWIfAhzUpteORpqxkTnlKacRHOa/
rXAiDqj/XFh8bcIkYV1CvI0gwZg4dRL909O0b0no3Uf9VozcmrjXdmwoYSLzmgnI6cvomHTcgfE6
Q3e0wrLxQOyIhophWkUTGCQK4yjQLsVs3bdxdohr0lg3S0MWmVRAJslhJrUm1351+bEGjIXaPsPy
5Oqrij0n9pw3hu+7SBSvCCf8aDM/E6+zcmmYEV+YP7Wo6RNDQlpep47YytiLtkZobqvKIcBUXJuz
+dk7MPInFDptdSMOYFt7yC6bAy91pRvXdNzUlPWF+7tOhqulI2xa1jsjZ5iZ2qvrnFx90G10J9ek
3RI/qm+ssN+ICSCvi+DgZejyzUgkRkG9v3g53p7hU4wV8+aLIHHPXAQRFDkCe/NgY7Ml6jo+LnbI
kYTg1WH4yV9sSp/bt3hOm31+1kp/q48hxhYq57uOib43W3czZueoH3ZM+FZ+qiGi1qKtQFcVeHD6
+JWGO98tHfM0I8u3/hRTogn/GtZYL+P+zOCKObp7bi3sNvzysrZ/OnVG4IH4kfVE7Za/h3ZeZ3Z6
nMuB5Cr/tuiEq4cmI1ZnfAJoQdMMaocwhiMMz03rBlfR5Lsumu5ds8MT6rxgnkezkJ15We9z2j86
vNsMuGKZ3rJkXhc1/iN8rqDGaEZ5hxKbwGoxzX1YDmcMh9ShFYzNvIUhFtjbxCh2KW7TCWTVYuJV
YLYxeSTb5OPOcHXcN72518t5MzrFQc+DtyyAXlAE44mZ8NaM6NY6KbVlPUSHknRBohc3vlk/Eh+M
COjiZNOuzfyH0NSPuXfTtPkerMy6at+k48KG5kkm43oy03fd1i5JFZ4LmmjwBVzhc5CL7kxs6dVS
3Qda8e5g1wmbbD1MTMzsvDhNbrkPiuLezJi/lu21w9gZhg9xENwVuAMqz9jX9a6M9UvkWfdxlj4s
ZfQ6ucHNB90ZQztxfW0lh/gYA1lINmzyFMbBDtSahDQdyQyMZaLyNuxuMwhvciSa+HtaGT99Akax
y3SPY+WfJ/+iRTTRwFia5VNp7DIrwZXxakUfRvR8Lgrw5n27NVH71xm8iCegDQ84Ne/N4QcvfQrC
Q2XR7H7u7eegwA0lPksb3BLtRlLOJO6t6kuEBoKywdpWF5r7myUDNnnt4nbtm086aWHlXTA/ms0v
vbrpzYQU6S7UeOQ75O4DKTIRWinHRK+cAQpO1kkp188Q7te6xsgOaIizWrn1F3zVXfPU038r+vS+
BrAR6jBgxn3XFefAhzlwag0ounAcJtRx8G5oDKQrr8KL2lX3U3vCbAsxHayV0axsxJLp8BPn0KNY
unNrh7sN4amrPjh7fEKesCBwiUNUyQyCh8X6NWn9YRqaR8edDi2mwJkXR3jAWbOzUyiHa2jzNGO4
eFq5L8LP2p/pRF8WQLAGfrO86TAlwyoU73ZT7bwQiY/Zb33HREGWbnsSSq14MzjtyuCYDJRkn0FU
mwXMrpbUmuAWBVd6UIfaqAHOppcEGrpBpe9Vt97OZbjYrnUaep4/h8q8TEVztGh4kpBCxcE1aNLT
NO1rx9qW8ITXoyAV1ad3QG+bXdzeJ8FU7jjKHZsy29fMqTVj2SReu+qjjtNDK1bo5eyVox2JR340
ndeE4Yukxo3DUY+Jmwg+y/rsy5VEZqBa3Rrq8kR8onkyTE5/wP6CFP0V7sauYyrpuL96yz22XknS
Cl6r5sWIcIzw9rP03iC3Y0Rr6S5k4L52uH0hFsHXX6NrP4rp06H5RdrY1lnosBjea+xTjDrBtinb
bz0v0YCmu+rg5uQyOahsH22G7hrKDhjciH0XchmL51CfnxoddaWvMVCEEOsMy2nUpi0aQp4xWobZ
2tabgyaRI55VgbvR78u031kp+d4NtD8i3G3oGThme2N47xawMaYAT1yQUQ/S5F63zF8u7XqdKItm
ttmcMxCpbC8ksuT+OSh5jiyRnHr7VkXpr6klQjovO+Q8hXhJRUBy3mTg2Kd9W/629WhYhSTq2ibv
pxevo18+i7Q/GROcBjN9gmZ2HAFbryFg3UzcRjnkyMelA9cXWHdDsLI3Vdw82UZ4a/SR1E/f/l0a
2NeigOA7h5t5adPLoIsDNLLHfrxiK1xH1jOu9IqcWlODx0ONauLDHTTZFJaR3wgnwXIUrz12qHGg
bwsP0ch3LY22OS2xuhu7YHbfGxJ/khxMU+AByk7Th3C4JwgFCxHH3Dw9MK6+RbbNhJccSmQkueXf
iDYKvHeMWtuU9czX+3V0RlF3jQGMulz6NKhvIVZijRFIvZTP+MsupUkFgjL6Z915P+ugP7kLJC+3
hZcQgsupI+9sZlQ6VE0LTVoMWoRHPTKAZyiQ6e8LCnokoZRtQD/7h8Q+GOxBo58SVmjEYKdM2JrQ
/392kHRQ94brxMaOGsSRhWhwQyqk/gNlIAItcHCTnwUncjXQE8yDWBUdjsCx8wbWjrE4Vy6n6ijK
52NaGDGinxCCkRZoTw1BmiAC+wmGUxN+c92831uZB99bftXNNMmRmE8wX0P4Zp1JQxrDlPpi4Pi4
jYsJEa383qgsddha2C++vjmZP1zsWhvYVcCEczifrkjZgL0pO/mglFAYGNaWyri8tCCYV6l7bsAS
v8yFn514eGkpjnn+oo/QprymmjZjQNh74HTaehocd9dUnUNeEN/SwH+ECwWcQP2CiV4uCwQIGIA2
+YtIWNBaTTdIL+TXW3LkW44cr9VX/QTltpavObeaBIA1VvDq4yTCfs482IbTk0kc5WoeD4AEijog
H3b+2eq8evy4UmpPqu/Rap8yN39M4gUXL4yaYka614v5wNxoJGliNQ8U/ENMKHj2KwFqWD9ECZLx
xK327pBlbFlYmVrnVBrdjpjnjT1YT56ATrSbbEbBTLVw1icOk634dWx/0zqGuVQ8RXgvUcewkk6j
VNJ+zskoNggeyB7Xlr0N3sZjp5X/MwguTStmE6NHBIlEjWUVKZMyZnQ+NOi90Gg1vNjsEI3muMsa
c+sUOTY42K/ebNy3LuHyJBHH+M2gAYfPvtXuerPdFkAlYhE81q1ZruZE5tzfB/007jWkEoUGQ4YE
hH239KfZzL9HYC/6xd1JdVrUQmPV+2rtgWsiz1OgbF6LCpUm3ENUr8aDL5N1kuIKU8pPotNggqYl
3OBdRESWhw2afxu2fzFixq695Q7r0ztrDpCr4sHK3YoDrh9J4S7yLdaogqHCAkocHRToI8rEMro5
6OX1kVTFoaULXrlXpphI9hh196NHl1Trk5MevbqNx87PTAol3fSr16UzNfUvk3dvuiWwgPpG4ga3
RbnsO93a2C0KyAaW7lQJQqCXaVczYt5QwndmverKsgDO630UlAd4aDlzEgiRPSa5d9XtHA8izHLc
FvWItLcc4ea5l8aBkTaCjyGfVOjdk13fIvEbQi8MKvuD6fJqCoJVHIsDB97nosh3ZuIEuzzV9lNI
Q2LMgIJr8cE0rTUJVfE6nSHYdOXy4kQ0afX6w2w6LrZIwF9Q241YX6OZ/dayeaBDB71wEjGyYkOz
+/RujFEfOEGeb0ureivZCLdocW/avEHnCssh29Jeho0AjZ4gVD9dTQ0Hk/ZxIVvd0pCkgnp5Fk5J
MmZ7skGIrYskMfbVi5Vp9imEXGUW5R3wuXQVR9s8Nf2r5rJG1OgIr6hFbn39YLnQqpzZmVcd7o8L
hww118MludAHyIAhmO7ZIOpzveSat++MLt4bBWFUVR4dhYl+xyyy+cB0BSjVtEG7+gjmvZxBRACj
I3h+T7RcfUrL+ar0q4scU2ju8hrAyD5nnoY5OLSgfcnkrnAMCJqDlpMNTbARksiAJNZdR0sbvNfo
DI+5oYVnnaxrh4oq3ivWbW459XXsc0yXHiG/K+wW4zrXKu1kob3aRJxdV+0cPC2I2fehUdWHOm/O
81wH53oQZ4MJCmc2xt+0m6x9V+vW2ew99u2+JnrCLIZDZICoYHpTHgbPJr64FK+5DBLyB5q+od7d
PMv/SCPj3Fv2hKab+nyIY+ui5WyLQBYeRoM6qB+s4aCEy0MGebPB366uKXDApKhXVW412962TXr6
BBdD2UNyQZd5VXWLuWUdeyi9LUEIJYBSKVpXfUyoFgdt8JY1x4YSz4L2o2gh08yQ6vE7MJlE+biE
+scSgsFhWgIMlUtJglK9nem0lEwB5HjYmkvwFtA1lR1FNUKVgEH4sBJx+UPfNg62YGoqv9tL3bss
Ax0ZuBwQLXoJXz9R8jDU7mRtQYRT5ttZvklS/30kPWi1LC3EezRsQ++0219g23E0pJaxWcp8+Jqs
6TF9hDCa0coDZj7FWc5jmA7nwbcOmYWuVC/5IR2MX9nylzzU+crT0TaIXREFdBdUjr4cz4GxOjRx
/UIm7TGU8fS11owMs71nJWpSDeo8Ii5jNr1ko2S6Ph2mFdXOHuJKC+DCPLBWM36X71d0wQfUx+I8
GfaXuFnN511t+hDJyLmwBWMKTPDrjyuRhpIr/KNRqN55mYu1FyF4ULMt9ZvNRYdMVEhWKmKrxCy0
b3o4XZ3O4caTmn/PZ+zC8UpdYJRqYA1qjDeMi/ax2TywPzET+xJcqG+JDMwdi4fK1ZODejgvVDwp
iNWQvHchrQoxAhhkcRvbZ2aUJVWxqdzstQt0rFB5+zDIHr+a9JeWfoDi3BBMe3T6MCYt5FcnJwQG
M4cvd4i+InS7BBriQLplQCRnqpWB+MvE4Zbaqb1FiP+g2SP1sxwrhGb4bubtXgkwBE41BqQEHtrx
uvELHkLArwLJ8Ia5PUEoQr8FuaeksFozZxvmnBPLlJakJENS1AoKlLF9U4qEtjdelnY5J36df2kU
UjmgibFZrUzsycrmsiyPrpssVzmiVW9R9WrNpvL5HlIypL5eTQLCqX6iE0EwGYqlMUdjmbD6qysW
WmTwjJDTlYBXzehVtz3E+2ANc0YjB4WuUhCoac3sw8RqWg4x5NEom5WSkGiI97El0B4E1pOtNYNj
GhSFjTc6L5pGi14pidXlVp6CQACzzJejq9lQCT3dRUPp79RAWuspjSbEphvXiZhJZea8ageNsx88
/6k3J5CmjJfVsEPNwL58OdryCYKioOGlfRv89ssNURAnwHGRtndBeYfUMYFQCubZ57klKVVuUZtK
Z5ZPKPUGY/6Cgo5GT4uSf4oyAQ+Smw4mO2Mijzul9IpxlxOIoOQlyvYZSFVDURBgqbN/Vl5OBSF/
a+dYZKo0rICyu04nelhLbYwSGXImXltWOd/Tzm+UMl1NtCcOS7XDETaqGJL0ZBQBHyCBXN74UbUV
3IBI2weDFo62/5rsuWa1jmTs3msbt6S1yVmiGn+5OgC4It+PGk6VfN94IdkETW5yw3DfNpwx9upz
mHoUNU0MCkZOgH1Z1vX0qRuNu06H7xM1v9uOM7Ed09Mz23vl72kGJvtywFZNBB0upQTkh+donPHL
4eiBGeUf1MeT0aPD9IOu92sTtswWiuHofz3+TkXNPglYziHtUx/lSpiGILmMECJPSwBpxVpktqH5
uDQzqwzL9JfSRs20wBPAUSeSiaGxP7W/e3BWazmFK30kPD2Mr1jswpZ83kTq01KiJQF6Tph9ZsTX
0rgSEHmBkIvfyaCEqTvKTqm9KWb08zoISagU/2lpU04+jZ3Y68oGdKqEExox0VslY8OOxVYt8nbT
1KusFRAbpXS+qdn3l+he/fYgxkJKAtkAsdVlwDzQQTaT4TfZPO/QZjUySvyrGqYkyfzY2GPOZSh/
GtZyV+XVu0HTKvKbtxI0BmQohAKOkZyD1HqySAOEfl4DXQzBVelVdawRrn0ZCGqocXRnd+r5Vg+Y
TgV1NCk51T2khxzpZTkzZEm/I1jipQ/Nqygspg2m/b0P3ZSWc85woBorVFByq+4wC60lOl+tkkrS
r5YJdZsnJjVXgG1W94w7pTyL0FtsekGqfJdB5PJSAZa1vgY5EqHOiiji5KbkTve2O2yVSXLIXKxO
SJtXFoyUnVdX1VoteWlBFHIrXGxt3MLob5dD3USMyO0IIFOVbuahvihrh9Qh7JkivleykE/Je8ik
iWoajM9RPNdDQ4uhcX7ZWie4E/rvEsFduIQD2TzRKxuVJ11lxoqRlwJRnt1iTcxvuXEiFxWgFe4w
29J2LEFQjunk7D0jY3Qi34h6/NVDqGuYBlPzXsmrtHnPMPvgh2X5ZXDJBxt2bgi+pC+XDbwM6QLg
Fm9sbstJWvwC60feL/umS+MvowOgBsmj2KXS26IPPm13Hjeu5081oFNDYLVcqCVPfS4mLo+t1dQn
9fkTHfkbMqbzVfwq7ZXlorM13wt31I6qauw6hG4mbjCUWeJOvRE1lpWboeuYxwqpCQqM+MN1HVRR
UYw2FeaUVFHWCtwbllfgbisl/EuCCItRQQsPg5Na/tWGpKfuoQr9k3pIItNBJ4GPiquNU51cNzBx
zGxKOcRWM/rUxZ+nPTBReYzL+LXX9GAHiJTdmlULSC+7V6TttZhRs9Twfy1SFrKRcdbr1QD0fivK
ihs+p6gJ0Uev1FVSN6dSMWVFC0mHrsypbw6qpFSq3bEI32Kn/1TbjFp1ks5/0FFufO0+CLQ6Jlgp
WRtsU18yOs/4lSQhbS5iwhffBRjGOVfqa2IrfitYRdWupj5BJWVws+hnEdJyVHuvPjks8u4dVfrj
PzbjLvA2cxsP+6Sh2ypIAFHmHUtKydz0Ox7FNSRJbbf0Pq146dWWzlYntuGNkTau5I1tQaKZXdpX
uUaKFuJU3YCXtCHbfmmg0TUQGJicoLntSTN9HzDd7XOe49qYi4O6Vkk1zDvI3aS4sp8N9NBYNxH5
4tqDPhvZjMWLFOm8FHsodSNRpM1qCvvgD6NyOZDSN/fPSmiiNIikpjGZapx7I3IYqEtb/RgD4tUT
/IPhDK2sGsUBQMHGs7TzmJiPM85+tbQ5Uo+q3IVqd8kcgJzmfSod20r65lV80GiBf4skiba6yFHa
YbWJYIQSzrSeuOo7tTsv0KvXQgc1hKu7E6w1NpkZmETZ95G1t9T/2lE9YWg5q635q6+QL4VB/EL6
ytEYErprmVeuCliJRHLgDlAaOWFg+Yssn3VKbrpuxlXRxXhL2mirXM5SdwNXsFjFbfLYptGzXcLv
S2nRSGmJNSU49PNgr2HiWMdzcE9E2pdqW5ULHgqIBWH61PrbeMgIi0IjCJHl6DjTt3ZJOsoBXqYb
tK8zp26zlzYj6j8SKNCvhnvbrM390CBz1oic6qzuQYyBdKixSoYeuvqCFGDACVvfwCExmnHHTfBb
SS2US0JdEDEEF5o19JnSt2Xsx4MJY2hXyWoCNS8w6YTbT8p3lWdP3WgK86AUKL6J9y8X8M/DKQsI
I8aNAn0d0Aazrab/UDrPPpL+2QBluwWFbF9bsO4E3dPEiRgVNO5lTsW1DrhXS93ct1V5SWdCWRJA
b61USMm3bHUVTp2BzAW5cHYdVrWwFt8ckBl7EXRrdb1tv38ZWveg9jT5kCjZoqqSIN/bS8kaZjQa
cIPv6s5Qpx51EVSh3clTm3rS5tJ5hHDpKk2Q2hLo6tGZ/kOZZDrRp1uVZAawWQQzXfg5I7l1qI0D
O1SwVYtaIzudiyd3Ap1jSzNtyEw91aJ70o1onxieoxRMTaGjL2n6T5JckGk5UgIa9PtxJDkoD5J2
xyCARxjRsCyTvlYw6dD2ensHuWk5a7p5Idyo2Cm15tAwFjflxcq5WF+F/TgBWe47oP/JfFPnAD+F
3zfWMObVE6jW8ETk8bYmAEDe/W3cX7U2aLEvYMmEa3LhgHdxk/wukD4rJTWxzeQlcBhJua701/c6
HHEDw+NogLb0i7cy7S70Ab40a4wb3+rA2QeOwxFSLzdqdYDV/VN9cmY+PkLpP1hGLXhOqcWUJFTa
r/ylhPDdWR+qrlLLjqojko4Ub5dMkbJl8DAzIJcqKqXNXeYWnMaIX14aSpW5xMENjNaI9BL5ICsV
djdIA65en9W5Vt3wagMryvDmkQ4eOPpL7I+AQ1/UD40LU9QphPQ6ZfbXgjAitw1gND7XkyYj17h/
0orjLh3YfWrl+2CwkJuRc3qJgYmOgfepdg0saWQHGswxPC3fqpO7EqoHen4L/EKCqJBfd51/YwwS
IiNUQm49B9tdLdfY7R655Unb0z4b6QXXOTyqz3FOXfwTeBIHGS4wa6zvtDeCQVBRoxtU1y4G9Fj2
D2DhglPfE7anF7SwSNZTN4ZS6xpNcDJTRAXR/LaEM2sJHtNDb0UPpFjjHc8ApyZZelZvddS8b1aW
vLiwidd6xfRM/a0yyXRS0l193UjP6NTya9QnPXT6Z6OBve/pWaulX/3n2g+pXAklcMuDI5dBCdba
aIP9pvhaen1SK6YzZZif432y6OYusGk49iVyCeVjtlk45VKhPiz5fxJ5FiDNAAxQviYitkCUHD7l
07J8LRe6iXuCWceXbVctLD3x3PQh0k8aklfUPMVRd42TunCqlJx7CBYBEY9DZtprOa1S7zbUNHri
mByQ9rP2BtBF10hPLnpuG5fUTHCgwOgLQrZsB82Ex3oZkCix04angeMTXVxC4Dpn0Hb2UH0Lh6o+
B57x6JFq8IepmBMl55a+XZUyr2mQVh61jqubXr2+xIGTaDUcUDyyOsglad/I5yCfgmZ4QTxX0tkf
4ZK+11lAAOW4Dyd/+DpFOW75QELAKfNcpOUS4TOiUuKYh/ExbUhLEDqpOGTm7aAWO4zlA2tNumy8
FUve7aIFsl/3TkgCqgZ3qZhydxuSzgnNCRlseNWj4hBwVBjPTkZzVX1YroZcxmgrTuqs00p12iec
SUnCu09tcVX7Lc5Fjv3KlIEdfLSzdbNY32o7fo5a8zPSnbNaxtWZWczknPUx0gK1fEDbzbciWojB
Yo1OPd4FltyQaaJ2axz6PFpaPTgEd+yyQmceULFPujZ1Lke+CaKl3HkJmkNyvSrJ8tpb267A6iqq
l6gwnG1uxPto4DeHPS2fnLmmqseEN5w84lR3DhqOibr8oFkyD2poH5NOPNGm4tJwXs2CPrjvpOSr
TquDb5GoRO479IyiPSa0xhb24rYI8o2VIU8yyavZEqHpbvrUXwfW2NBrjggOhnC1E0CeNi4UJgdd
AQsb5NeGAJNxZGRqeUOFV4QmnyncfGuK9pZVdbBjcPxDm2yxa006/YU4FB51WD4mP4MgIPPTqd+F
QyxcYeZE12LKq0EDwdMudn1D/rt+5sjFcuclwYZJ6X1YIr4mjmMfpQnj2XytN0ktg6vCfWLxeGmu
028M4nc2hJAtCRznxBPNivj69Vz39blGKuYW6cls6AFn/cDMGhNUr6UhzV0k1/CDz96cQPoA2fHo
hYRQkMHzMY5zgAAAfsnYksRHOkE6txCMiA1xhLclf4IhllVqR5M7cR0UONk60B4mXJM1Dal4SavL
UEqGVVrd2tyv1r1JXFpCRM2od9eAFJ/SCRx0H84DHpOcgz/dpanoZHA4xFtjZpmMpjsvmqKDcayb
Ot/Mi3ZyS+7qIbKeeB7C9rOLi19Rw1MyGJN9tkb71k312xLoOslPIBzUPyo6MGVbsQqbWrmDX36j
w0TDurc+lxmNYVotG0ub6mMApjFvDXR2KFXdnqBLrJr5ts2x0nJlCjzEI9SO0OyPE4LWPKoS9lvn
5treU+tUAu/wHK4W5uPdML7WbX4pHJpDJhzMTWtqb5UIoXU5REQ1+BIj4fXfPb/+4YdttWtEgbxJ
coMXFNJmn4KlSPrs0PpkhcyMpZi60XKw0J2MZUToI4grD2UILWbzlhakOFlWhMA3mKks4d4IzV17
UwUHQJ7nGD/9CEX4wEgcNeCMH6Zo8yesa79xnW4yH/gB4bfkbEXx1keVjIOHIGqvzV7qqScPWyTT
KujOUT7QL+x9xs0EV2TdPrl2E6CchHP21krs9BA18ufAacoZCVHHQ7fjh3Nkrxr+DR9v3jRm7xw2
nP3SNy8afdZlBNLSlG82I50dOr0dsjsaXf6TFf4WiCkg5VvIB+FWi7H1X3rzh19bv53Jt3ZRGP+M
9cm8xhjszCWI7l5QGi/nAHMkyXBXcFy0tixRbjqPszf6eEQGHFwIzRtQGx2jifMbGSr+vhDRU88U
AKAOvgMxcPUNU9+gLvOBp8wvvdGIbYfesQDOdLSrBFQMDuexMYbVXBvD1QANMeJJIiZy5SXgSzPf
Li6ist8mejhnYlfoC7WMSAD2zSROJr98uI9HO++8E6l89/0yil1MFYUghCMHEUt5ZcLVrWnj6SmD
5Yj4BDFlWBr6I72x5Ey8Bm8jloldMwZLkiVpdLoL/A6PjAsCUQJ5KijzAjVj6GF+TPVLaXkEvSQO
Rb4kcDv9SzDVzr6Fl7rHVL6F5hRcPHpEdiTq4yiqZ1pxe8tGeus6mNTISXIxGEfhnoDi9prQo9da
az65Iu/QhDG51+l2nEDZY6HhLmRxQ2MBWTQmPQhTF7lYPuGojsOFqPyQsDotxxsqT0aitr+MAf/f
+JLAEn+VeDnBlHb/e/9R3v3IP9r/Jf/8P/7zn/8VouIfr27zo/vxp3/ZFh1Ts4f+o5kfP9o+6/4D
vii/8//1i//jQ/2Wb3P18e//9qvsi07+tjAuCyiS6kvH3//+bx7q7/8eQrlrfhS/kh9//YEvCKX/
Px1Oj5KU4Pi+q0OW/A8I5f+h7Dx3JEfSLPtEbFCYUfx1rT10RMYfIiIFtTJK49PPYfYuurcHmMEC
hajMqhQe7qTxE/eea8h/4FdY3PawKD1YiQt64P9SKK1/mNiVJCgeS1qOuzBEodgugEph/QOyouf6
wkWYIjzX/f+hUP6Hv0AKxO0YyDBLuAJuo+cvnsR/8xxmzP9VWJdMu4tRHwaHhL+wQ06oBkD6Y9It
NH3l0Lt5w/OyPh3LT9zDRrLyO5wG3jzrG7f8eKlmInj+7V18+KeV4N9hkv/9tSHAX2T4Ns97fDTB
fzgMzMKou7ZqWcMvQ7ao70tSmLqHJtbmYwWQgOKSoXI6Oum+RG98CeB6H0qFSCBgpE54XudTuMsM
2TZ70v/5xS2f27/ZH3ir5IL+FZKPd/nnP8ErcNsSwpAyksJqRpeidST+/kHdwpJWWf8YOzO+UU8U
tFiTZntoCNJDJJLPV0D81a1XX3WOx9TwC8zo8hQSivVKZg1IC6tpjhAfnE3YttFxqpXFQYgQfSb6
ZYP1q93nRH14xuienClWKFwIKp1Lf8vIjCR3qw4ujjXG979fgiAiX89hgmrwWf8vb4L1//rrljch
AM9gmjYlr+M5/0n7dKoeN0FEzt0//2ozMo9AOaZxrt5jr/JuakzA1okXUjLoC1MLDFTjH80xJ6Bq
+W6K1kyuXRiox4zB7U7G1tP//DH99cf8y6XCK4S3wm1iCZubKfDc//BxJL3rpbHi2NaDJMj376gv
YmCMXmW+VrYS0Oh9psCUutjxq1uRW/l2kEiVSJEYdxOWhyWqt7pRzBH13jrdZpp6fS4zLZ/jpPgO
lHvPF8iqQomogGBeJUF4+ChQ2DnxPhoLDWsID3oGH+U+hhNp1gTGpG1ukutaRhdwaxk+79R5Na3y
RNoDD9C+s49/ofcWtWDk5NZ3E8+vbVwOd1SaW9+EbhQ69hIbLdOnIAviA90lYRdABFunL16cfp7v
/8tb+d+ueJf3kHeS4ssOOK04k/79qBCE5xXI5KoVO+1fg5l3Ty0Yk22b0FbOSME0FnCo/uWDUjFm
qKyK7nXW/jGbkIex2x7yDJYUucBpyZwmeKrNSl1J8v3k97p74jbVNfPi74q5xdWCTLGdh0bBk2FD
UfnCuFZVtPnXxzE6vEVBSuBV3kzxM5pbMhFUfxHCuOfhCKAvAbqvtjkhSjc5IXD0w5dycJofs6eh
P7ZareYJr/tY293Op8DaZbTPjtE+0ZE/DsNU3lVRPCcze324CvUtbstfQT69otKxUD4TdPO/vL+B
v7yD/7pYPYjROGZt03M95mmAZ/7DwIbb2w0m6WYri95hoyd2UqoLbtNkPzaZQz6gNZNVpqW9r3z6
dpuwMWO+sZFDG9VdEtzeLMJd56Jr69Onk5PhUJAm8FORJ3UNY5aeovI8VITzNk0C75q3OMJ7y7A3
Awp6FZHCJydSP92YfnW5kWc7/EF5ufW8uT/PaApXscz2FO0K+RczkrIO1MWFY+3E7IXClJUHv4qi
SNlnmruXmDmTp5BozMuIMvVfh9SkQTQ+G3NmIVMR4zup9FV1OGnq5rQkjxduvJXSXoAGxa2vt3LU
W4X/CwWWevIwHyXg4enPvLMAV7M2qL5E+4Q74rFeEuz03FzQK+QbETpbJ/O/8zTlI8ufszh6J0pw
gwcmNphW+oFVA/u0XttMPXvW81znJQtp+PU5vpp47vu1tGGFusNXpZ/aotv32FfWbWZN9yL+M4yJ
eLMECY5M9zEgk2UWWA8+Y6BjQDrqGvGwcxwT/MADIW5XVXbTLs6djJquLR9LIsBMPyVF7T75Rjc/
AK71NoUlkXQXg4sJnjTlFaeAtTEMWifl+uG8ktrG5DNWDxAh9rVvfI2FiYZB6XuWaRupQfl/vkjb
VLx/3r2q7ergMX/5sCHVek1PgiJevpOYsdAEkYie2hjEYB/E9d3TUbp3GkteiFINDmVTPkhpsbYn
ZHwv+xp8AhuRNbP59t2K5z9x7vu/xiBdW2QoF659aw0rvv/9EnSh2E+Qx0gswk5sMbMfClRqK7cU
7pY/oIDTHOIFiJcjt4KaVk+Z+E0QZF1FxNzYRX3MJh39qsP8Rxr01WciW4YOeSXeSMJASiow5/gD
gdJlQkaMKNubSVs+lVbx0iqDTDa2fhcvPFm58F5ic/jBkhX24+DarwWmhXx2zl4wDQ8kU/cvyZCh
um3EO/iBXRItKOjEafaNEbWvhhe8tXr09jiB1LYmWfABY+MqCDr5qGQ334cuAJQ2VTdWUmKNCoMx
r0K3v7gK6AL9deHTnuQJrrbZd+Jdr2v7WXU6XjORSV5FGH1Nnl19ho39iKA2fXAc4u0iYwhOVdlb
W9GpP39/1jKckv/8H0uKSzmK02zG2AGr1iE54O8X27g1iBuwi01SINzjHm+SOjmBUHzsq+SBFMzy
Trfd4C00UauW5MIF4S2HEbQ16y7cRnDXKhl09651iYRHrL8mFVvvnNYeuLCnqCawmomOJ0z/8s8v
koT2mBEbiVlD5dEr9931X19aO8wOzC1YNzZ8OEMbEi2ZjR9ha7oHQirYZpaxfYLQFl4yETtoj8Rw
9tBFk1hhPqYm36Ad1f3RJmz86AXiLbEejaT77RWR2sG6fSxHre5e0bhnmQnQWzHASVrNL3fYVbSn
30njk4fRYbKAht7He+WY2aWuSeMRabv6+7MyZmH4F8PeO3JnpEP76DuIOQF/XSv++MeuEXRcHblb
JEmu00yzjpczS+S+IrMySP/gx7OXAqdikCrfqyR+rjX7vVII/VHPjOxswt8JO3Yp0Eyzxz6huu4E
PaY7Wcy/MXKRqQKqBgXGPD616eRvok6Ye7yJRk4chNmNvy3Vfif22N5jh2qF/E2qR6T5p8bnwgvr
glTgtjzVk+qesoR1mqvQqWCbwDdpth1Wu6h+YmPYbBNCyR+GRXapdMzbGwJvS4lvOyVdGu1qgJWe
SK2TRZe0nnXxs+IhfAE0bCNLC4mmPZka1jSUhAENSpJ8SMnSje3SmiFdEa68MYo/8iHQn+jYu/KF
QZRJskqF8Xf5aUZ0JwWDD/lcJ78HtoT3YobmU0zR0Y/FszkQfPb3S+959t6qmvzN6YIZdVFfXSZF
grzq0UZFXtDsRaDLzQAgiV27YIUE1jCAWhV+mb5TXWejo9JzCV43jFJs3bE0D5i0masqMTzZnq5O
SrCaEHMxPKERLy5RkL+j6u+fKqPvn0CVaJC3IEaNwaDfF3FzZBTGIDdjlt6kdNomxecZmfIEQZDH
ddCX6TkxBGt/Y/nh35///ZFfApeG+r0lXTh6yAmrINKQbw0UbX5R4l05zfBlwbkjO37ctXykY6Ts
i6wFjX2STbuC4gX9hWUfnAXqz90BejWzyrUiNHVXOzPVKg+jXQEPAXWAHi9kj6t95GKx/Vt7zozv
/EXcxn28HewZ0Q3kSKZGxRvsHO/RIK72MWD8tjzpfv39Ps2oPjKALB48HiTgYpSJ/tFTj/OQFRsB
NpHk0xKFeO28xlVNE4mLjw1uew/GEwmxDTGizNkbzy8vg+449OfhZDQF+zmz5IDVKI7GJi5fwqYh
li0ZUoaecbhjsMYYOka1XbhO8xxNG40//skghG+jt8Sy4XloFZOqJn6ZVXXhkTY8pfPc7RH1KRJm
/EcUuvEqNcfyGDeQJZvZYUsZzDdVm/Vjx4i2dfv+AgJ2O6dR/aMYMpxQW8ceXnVZ+ycx+Uj0fVns
qgoLRu87+c2bcSrUJNzv4k4/B7QLV+7G6ikqf3e15b5nYi43NkzTB2UD058Ls302Fl4Z2pJfphzV
7u8vL5SdnCJ3qT7a8bsnefjSNHbznGTWZ6UTwhG6BL9fETEQh1xCe1Pter96NClJN/2Y/vZnWHK9
uKfpPN2bzmX5SIvMU4WEy/bnnNq/HAaaL44chy32IvKZe3lq9XBTrFsxAdY+2XRZdVFQfBBgXHJy
sXbR6P0ANELOmI1LqiuB7zLNOM+1aa3mCrqHo/CTmcOJEmW82S3RO92QXcygtlaSWVhM8h4iSmdt
J8+sItJYfIoJRBv2QP5OqPirmiHwbvDvztgH6wp3ZDGVwTKAT/DQU5rmCrxymr3qbri2Q/XIgJOb
ZWxnDgtnN4VsYasme0utSF5aumv09mhTYRY+u6nz5nDVn3nvhjnfuVMo12nenRuhk1ONvBAG2VCb
+1DrKzLnautLAjKmefgO+HOiaNiSYgWNhWRHBOXFduoNtEOL4GQ1ogS4atdgiEtP6KFLu7joibdJ
x6ZhrvXd9SmYxYzbxkzdg2DP3ZODd2hltsK9E+4m/DROYCBL7IPp1kdPSW+FOxtk1sYqDco02zjX
jj/tq+pu5ibz+5apsleMa9kg9LboYZz+eYqGimvrj5Gazm7AmGTGF8uxWiJcSUXTmbkhepynQMY4
2dT608zM9ImVroGyWlRPDAG8k40zb20THoi7cXxsZjS1tVOfO/KSOjv0T8wlqdmIJIx7tK9jeacV
4Wmo7Gmjzk1CQl2CR4N2fkNaJ4FEU/jslkZwgFq+i1gJ4N3tPyX4mbUs8t+9jm7CrZLbRGGmpr7c
2QLne1BuklqRDgBv8jDlv+YAAWEEs4qNEWGssjo0FaDjaeAM66bpkGhCfXW2bgsuS09ztbPAIHA4
HV+IE8D9EfzAoMS8KqntdewJ/0D203uaxyPLOQODSUwZk6EcHNWncoKR7yEEgdv+oLPmlESuOiRt
sZtz/TvQ2cQmavFPWm8gNwABpIk6Yxwlzs5/tEfT2NhOWB+ILr1GSCdDZb16HSFdI5uXfdOm99TC
uJfY7p+eQ4QsDySgo6Ja09aP0rG7FU/4j4QcXT4T2e90Derbx90swinflGI+NS7uF3rT4aLz8aHN
fo6uuiVBXtx19m2Yqb+nrpuei9L8NF97rvtDME6QC+ZyTQCSswPRzhXbzJdrONgbTAo+MkgCTUXp
3ns5VXjqUf8AMfv2fY1Avwm3VtOykUsieZpYq5MAgts5p4XKEK/UkuBGQvNwtTlPlqZBy2IIeLmz
1O8EvfEtHcfYQsNTKw8mfWne0sy/tlb9IoOh2bmNcwMa15wYzK96XL5sfKeW3kiTUALuFGv1OYq6
6eJx1JtuQ9oxy45R698IE/c2id9H0YmQRX2x2PoVPn4UTg3FZOoY1ZEp32tSiAfNVmY39I65Kavg
95Ix0utG7sy2iPbli2fjdiHZ8DOqEMM1LKA2YcpxCr10huiMs8XyTzX4oGwYvAPYy0XMHoE1ocUk
T/AlAhUPYpJwXeCEl2CJep+tVG0GmYKDVqeiGPp9UaevJfzP58Wf7qZm+8Q+cFxrtwu2fvGNGAO3
bQQJx40Z202sGMwg649LT5QaYAxH0+PDT7lJMmPNUNiAIxhnmD64hAOOo5VD4i8wMg32N3zCfzef
kSiGK1ZfBxRxuKR6s4Khhn0lKvHiehg5ZIM/qAXVVATjjK6x/JMwW0B+LqtzR0S5l/mXigUZTwOH
FD0RPpa1+0hRZbLV+/IJaJ7o4Owqf58rQphbF+jThCBAeqrca59qxHfKzYwZ9NrmDGKLNm/WbKSz
7Szn/dz4DAM7/HVD87PCC7exaai4JjVW775iUc6mypsq+BJgea4uJrstZZCDg23jF9jxQChMh7ib
fjamIJR7aI6ZF7WbuV4Euf5NpoVYRUP5y7QknMoKBsJMiY1SFkkBO5otQzs4u9gnKb+J1WSZyxXS
rjtsYHMc4pCsqguuW46IkkWwD9WQ7DZ/ExITsyEnmIw/HPrk3o0sUZsrtCnzMGfISIZMHPXIZyYV
nh743ChP8fELEu5PTid/MBRART5/AmXJ9rmR97suQsSF2XfdyOAYtWGBOGCGOj8XBxQo2RNJmtu6
fycMCm0WGvGdP8tHn9gC2udcA2NAxuDbECUmmdAqNxZnIxnuAC1YZC5ZQgztEECQAQ/AlvegaMlk
7PAvbUnwXeUVZ2kZo4PKvWRbGiNLNn86WAOJknFBi077vFG+Vms8NHwGOvnAYhMPQ/3dhSDsesPe
uYOFgyCugh3YgucJP+vRcNqjH4w/BmOTRfK3TopmzTISiM3K9XOcDrivQvfZm2NamJGEAGuwjsIp
NHYZfwfxzYaD856jFiDLHSV9hqecyBwLqg1mrCYZ8HsG4c5Nxd5msPDk1foxSkGd+JmVbbBVAiQu
U/QdIWfZSHBSn14j0UxEagC48UdG7JJEUIl6axulUA+6itSXCOLpltjVYwYWFDU1+knq+5YLm6BH
qyZ8BCPp2tUhMcihPFpMAV03ZgLJuiHx4XWmQ7SqZZy/jpa3U+2syJRy6r0ZNxl+VIIICfOwzLG+
kjlgW1a7Gwve9akIwAa07ZnRkHtlLKwGDtLEhlUrM6bBxLye0PyiUbGmdx3wgK9L3rtexaSr06Ih
Qt7o2kugYqPoWZyYM3H1G9NBaKwsKqOst/VWUtaOFneFX/s7K1doMURV84Abhk2+XJVuWUxbXwyf
djGcgUh+or1kk18avALseEROiGuMJrQY2Dn47jOmNWJZfLPnhkPMAtnJbgFkyeVAY2gusJaOqDbW
quhwEb8jNP42Da/fJEn3UmjvuesbBCg9Xs6hrLc0SRvCS62dnD3rEFWQQO2IR0N4FTwfQDtNB79D
eytK1rBa4otKpfltM/raNGohxbtLWWcy5o5E9twN4Y7iFIsRyJBr1tE7AC9gnZyzkK39bKvGboaz
jQ9xSvRGcDpw+Ef0WtPE6NQnitSzyPiAGbEqSIX3U/vViEMPQzIA72z0ymsBxUP3pb2xjL7iAeQZ
pyHmjPPFsqjWC14mztZulC9aT9g/ocMztSD43k8JN+A6NXcLqAhuwKsTkLIUR9xXcra2o9WCuy1o
dZthRT3rrj1+/6GFrJNkI0BVXBqnKkTDOVNWX9qiurUmAjRC6QaWOfztM+EDWznN28JEMytHxoGY
dVAuI/HrKoJxOfhGtBirTh5qhwFOXZOuieqNv6FzaWXjjaj1D1IsH3Bv9MeImS6TGPnY6umOA+GU
SLOn2bGbLfWmDo19bsfeCjTQ1Q37M0sCyZGWtXs/wbwgRTKtXDZTEGpmcWOMv6WdfQEtPTNP41nC
pdQ0xp5lmto0HlMS+r32ZDgVzYUi8VwhBjmVuVutuwwOYMu6+2zVc3mWXoi8IuIAVGNwiGahDhjx
wZikaHRCkoJjolC3aeX7m8xEX5RHE1SNND+JrvnR8PlcJ6c/ZjI+wqup9gTM29cpm9eDLtKTwsEU
Wc2PblL6ZHWI4mq34KZfpIuGdaKN1G+OEnLj1UAhwG7syaca8YZFxgPtZXLIZEWUbIslY/DQh0QW
MvrsWAV6WCl37lfskh4mEt9nOKp92/2J3KlfdW58k1hWejl+G1LdaA42Zr2l7L3B91yo69VXa1r9
VvnOjUJjBfR4F3TXuBcfbVN/eVlM7NPOHRH7zO02jb2fk+Y/Odg9fVcf8VMde81J7VYvfSN/Uo09
ZfSePNhxufwO20PMZuAH6N9ri2/Yj4a3VoaQnSPv0hRNR6XAN9lM5QsrHmvlAUFxRxDfkzmjPAu9
HykCaCJn6I9l+rsv0ifd2BcrXbshEbYhOmGdM1YOUjaZIJVqZpPuz3oU3y1ZfGsvSisSUSvmteWT
/on+olkX+fRuFdpdUzK8dC1ti9RHW6PVpovXG9vFBktdtnILvs0ssH7FYmKeaL0wAuO64xwfigaJ
eViuEXYV29jlRaY6xtzIQ6hr3I3WvbUevJoIBkwjmfnaVRPzfXO5MZK7eBiqsj6FIYrrIQ+HFQ7q
l87r7kbxmIY1lS1QglUXpHKX+oM8ho35nGflW+6RTJVP9U1lYbvGzzNT+tFWEK6IYUW0AjRe95Po
kTcvKRj/FsPy8BOcK8NzWGbqKklEiq3e3TkENPMgIS0xtBaggZHb60FWp3FJD6xwEAUwRZeBy7wy
vQ2qHRw57aFVk8n6K2M/LDx0QJR+4EiibRe4cpVM4ptaZ9qp+Jt1EogKX9y9ny3RJWsotgTOM5aH
D5rhH+pMuNfUpQaJ4mhtbj1V7DEd2cGVPF1WU4AdpMkpzfNgCm9JUf0G+3J0p/ZqmBO8OPnWMT/n
9dQKA9sIZy0LfY7qUK1j2a2noopuYWxXW3SlwyOaPmzUD9qs+mse9XLf8Hs7DTq7jRF4VRaW6eZz
DA1QA357J3oJf4nIf48m4wQz+wppTynOp4+a/hRJFYSzkj39NiSz5DAyK4c4VCAgTaarYha+jtxF
fO4QQaZtfS7a0HgPnWznOeA6ytBITtId38UI7BFgOt6EONnFGSPgBlyvtpN6Z1gdzBPZA/FhBXtp
h1ee5dGhrfxdl6wyr/vu2uTVnUT2ZCLaZqCQvTXtOO5n+630U/NuksJCrap4SLa8JzkSPLqcKdkR
xMDQzOrfYjAB63DQd6bZyX6Ov8Cd0wmqLFtjicSUFrxhuKEnCsdkw8KYi8xum4vjOptCLhLqrZt0
47eZ2mtyd/igosDdlCp+Dm1uHIJDEFWZlf9M9sQvclG2c5PPH2kent1s9pnYnv3qZDNWXGHBukx2
+jFph3Gweu5yaW5sKwPa1RgPYk5QgfaU4UKHT63dD0uM4FNlswDAAkvUHQwB7tK1HorxBHRuLyxy
IlXrMCKoqgLqQaUp1Ec6QSA+qEdSHKhcWI63ECcqkKtuwdTPGm+DZ57c/tWr0Kda2SxxyEH466KA
yYJPsTR0wJojb8WJle4Are78HtUFK2Nkm8NKhPXXsmcMxYcT1QAnhAzRGba7WRjvjQcfKcN8RZlo
b9Dt/OnioDoU2ni1S++GpjM6s3QfAZHRIpS5c1fG1en7U9Obu2jwV009mZA1vG0d+sjHyKNh57dy
PVoP3CUvyGU/cg/ivBOHfyLGMqPNc37oRmyunCySStW0HotBflQCdTcNxbRuO4XZHF4LpFsqdcZn
5NbtNMSllf8Y4kwDDMchxIcLyY3hM3XsD9ej9ucVwwQJS96IpyoDjIGi50NAk6zcq5WIbuWS7r7q
HKZYM4D0ph43IwgPRhLjzu78d5JlfuaNest8RJt12+5bRkfrybdxmSf1Q5mnmymB9ZeEKZ3FQHUy
jdl5GNIXjD5P1KTIjgEcNCacj4593W5A/bv0T04GH8G2B6o4h03fOBLZlZYl5Qi0wEAhf7AdiP92
ClO1EKDOqiAvV7KDDxHViIn6DBEf1BqmY2gxM1tXLNCYyWDEZHSXZhenTW9V2YCk0jD9vQHd/lQ3
G5a9q4zR6iqc6mpNBOwY4gbyhnyXg0fWwTtpXY9eGFiHipEEY4keSAXJBZsmdUknHcOzsuxnBBDR
qTDYVIo8egloxjYS1DGALLUNBEs+q4tt/FvpMckdUBcIcbh/xXowybjh28w3Jsf81WKwZ8SMcbOW
SePoV+TolXh1p/Bp9mreJNz2aQ2mP1+4V1YyvxsIZlGaMPOzWpxqtCNPreF9unb3h6PBW3NIAtxj
pAUswfpAcM2gsCsz/Edny2OvPGGjT2xGSeaL9qx9bDAKcLXIdn7e/8jnAQJgE95HvSpScuoZhBIO
IGak0TyuBJwTiEWn5NuuczgosvrjDjYGFPyP22aKHnuOxDZnvxp4uVh13dK6uOYx9qle2YiuELNh
PssSzs3iBH7zkMvkT+QsII6EEVyIpnNc6CQJrdgUEyM61y058BM3f1MM+dqBbkLXwS4lfBjt8HtQ
7MugEnFmgHDlVJv1PmrHz9QskT2z7fNl053yGT2khv/ocjmcJiBSpHfYp1QkIYS3DB8+risvokhB
qzvH9ldv9NxoJssXF0IiE78xqjZ4e49NySvR3U8UcPgnyY9m7Nu/xtwZ0qLK82xtX20nh71fZfKT
PM7qLS4acicLrJ+WCVCOweW2SSfiGxxgS5Hp7gmaYEVIwoPMPBCAJJFQG4NONMrj8BB2WbrXzLhW
U6deqPgFD2p34NMgZdgV6Klqor9YMEGuiUqg3mZwz+TU7p354tFL4p8JkFzFfyo2S60dMDJwDEwK
nXguRXP2yEf6++9pbqhi2nijlHo3mpxOTABb6lgfGUPRnaRWLuSO/FnG6WOWwRvWmu0oW5bt6NfW
1go63J7nmZG8D211w4WP1iJlld4jy1EBsWlAdtx1FybZqS3eqaDKcz8Op0KY08ZlicrNm+5mPL9V
M3/JCg9BZFK0zyuWOKuoEAXAU/bAmX2jo2+G4JrTPFpu9DMm5kTHxgQsBfkBVnLSnhTwMLbY+HZj
XNRhLbgiCwoV8ZuWe9NaTPAZhVTGY+N+pJHlohtE5dH1s7xPUb534fXi2Qt3gYIVHrjPMTLctevV
xAmj4wu6sj2YCxUCiuy69Y2XLsSWiFVi2GofQCMdKtSPXP2u84ZRWgN5NmKrGDCR5pd/WJ1PKFIG
+goKjkEYHCKIlGRJn33vUb3UWVxf7ToAwqHUJu8t9LqZ5DD5GvLywZ/EuC6HkWZL0ctnLncbI0yQ
idwpWRuj1igndy/j5oouzLiM/kfTNtHFzhSzjzAilbnp7/mIjiNwfxVt6Z081X5FAWQ0YjKQlfqn
HGTbVZrF26y4LhPpj+gz4uEmgugxVkw4WrM3P1K7eDOkfchr8liDjo1v/SCou5DLjziCYKeSABY3
7ntrIEnBZ+AIX56IkjybmUwvPX163H9HMqKQCxHAJTE/asPkV6HXaYCvLXLdmsZ8OPP8ucB9xG2S
cVYnLY4RLf6o2Af4mc/Rlq0HUMx6bchkuJVSHqamyjGzjA+gDInGcjEBeRNpHYEKz3U/EjNYTqwy
UQA48l522vjSGSMyoBRkExYyepxAm/gc9yyIzVOmkuEUA+ffOmBy+847E113KnprVQ02wgjRvruL
kRrwxNqYuxsiuF1dVM6uJERn40eNyUwayhLRyvgsfJpeUwwxEy2zfLSQ6KwsQtNWjktKUF0ZO2XQ
dmSkgC+YnWvncZQDo4JzVKDqb71m1Zfo2Ev/R8OK8dxp7+gAXlgjEp/Iaam27mz8ydPkwdIxKHwk
bGbTHtKZPVtF4kqv5nzL+IxM48laELKyAQJiYYIEodAEPoq4CtKAOtfZ9Mlx5a8xhz2WASAqM8Nf
nVfS2WSNb+Opz25Z3vFSsRzI9DBKbFbKpQxwTMa9bsijPaWmbbsc5PcEnLOwpx2ThHDTvurUfdFB
/q2tiDQVjBYOkzyQzz5qqcW1NCxTWSNrZ4b7K9J8u2Ms9atZ7bRiNZdFAAcNHzSPv21LJId5anyX
FkjKOnbZxNLSxQ2wokz7LfOo05QlKCJyr+ZGn4D6dA/sje293aRfCQnzGAQKRjQR01qb3XNfPVWi
v7Y9mAMHr54xkJHIuvN7mtIHXYE6Hun4EBbTDpoOwPVUJ6Qk9ddZUIdGgbqZuIrMtD95McBvA7fN
xZDhDaXUk4OSv8LYiM10/uj5oKvYJOXmw1t62QXOYvQrYTjetXSHZINoQ22spVXt2uyNEPpbkzfg
65lJ2aN6NeZT28dvHBMtLFN727FCJEknySiTerGdTA6rpPcxTRC1G5zyibVtmyoeY/raWfWPxHAu
UKDqLQs/jN9peRKNOvc6DY5u5v1qRIoezqLQLZiVY9PzzDUCEZJAo/7dtTWdasPzNwUuDWNmQpJH
1rQdEbtTYiunUjUA/LlEt/gh8mJDPEl5yT1oAHqGWBjW/QHOFIiimjMJ2daB/ncdojUDkO20oNmQ
9pga3hhbkgbgS/UgzRzGYvBFcTavRrcO2JIUiI0oulZRw3PAgs68KwTU+9jYGcJ0ibuAcNkL+3fu
JgbEGfSFCmJWs2jPlskpyu9yK+ieekR5JToYHkawwogl4jnl4a5zrb07IYOM54C6cQni9oMTfPAV
40YDPq56jyJSdc3FW1F4/lHPLuMTdDCJ1DlSoPCYRBBNI7ZsOqI+K4IuRmspD0588BeCZdEYP2EO
kFpo1/splWeGO0T2GjzRGlT1q3GsQL96B1hCwbqvZL1LGQ6cEz9548MvmX6ZAKsG8TQCCbJKeE9M
ycVaIn2g/YAwycmbVjmRb1Me71mOhkDkwnU6wfmaxoSbVBTnYrzKHjmAO/8uEuvKeaw3DeJM7oHP
rPXeO7lAdSPnGPf0lp2VbqO2wRU3FlSA8bMv4Lz4dfnTL+RDUguxwbiOfkwjRMqcW2Okj7jNgP6P
JMaiAgpx+87ZnhFPYRp/QsAqD0xkcUvvC9aluUEh3TERBjfEdmoNUU3efLMg9zdj11zw5OjirsCA
E6q9LkH4TOih7HAJsPPsC+nD6aZzox0d3AsRSV9zn/9mBUPmLmEJKEjyDSruE30UTuzR8dYmxPdG
uS/eVLNDBsa4Yum5j+OvQCBFSHqTTX7udxxDUX9IXYeUVMZyc1HfGYMPWjZ7lePxJoABoWsGHu13
75BMXbZi37nwMUbc7cCWUgjFTBHZ/TCMCAhdXmdBuU2X21U0DR8bIzUXkyvyc56hZMJ3Hq9Z/BdX
57UcqRJt2y8igsTzWt47+X4hWm3wnoSEr7+D6jh3nzgvhEqtvVWqKjJXrjXnmHH7RqJ1g/2T1Xum
UWtDcE8MgdpqLk4t77sx1Yn8lJmAjnbBldOu1JtjOmV/49rEFjl0mxnlHAUXsM0NEXH670KWW+aZ
XxRmSJSGYdVbRUEFiR/aqe8qSb6ByBrzdoSLCEXTKiCST0b+xYg5tyL7Ye6TTk+iekLnv/pIaTPq
gVVs7DnfMgzlWpo+cPPOQqNglPnO6j/m8MA1eu0SvM/AHuQXYOfKo4opS3MGSJ0LtDMI626RS+OU
OsOj1F25rrpmXJSy/hp9xlHVvxyc7qThnWg1+p6aSeHTOxjnIHSF4Wca/TU6Fe4GLLY0sr/HdiqX
qYu5wnSDX9yI+PZjnwZh1miLCqXLQhuxSFcuORmls82t/lp62grZ7VHL9HyjbPlgy2ChS+e3yxIr
pzJ/je6c+eNxQ/co0JWlUHuAJZtnz3J6y7uICKUa074dRZ+jZYHmaTqqMrFmSn/vjOiPjLTjhIcF
JYr7t3AXdsMHQXYSgbFVolUwOM4rNocVY1+f3C6ayHrxyyruzXtu/UHM9NYMQAwGehyqsBEae+FP
RnqEAaCjTeQPPIeUqmrOHYHkiPgdcn4/pEw0gGdGvpmuEtNBU5seaUEBaQHU1zX2Tz+i1MSOtEsA
j+Hoj8/53BDvikRshk42vEvqb9pHqOKC9NPLQme3cSeesK0an4OSh4e8/vYs/attwIIVpqK8qEi5
V0jWSsf5ThkebbDNfUw1OgFFl0vLUcA2KimpkMRPqbprgBQR/1+ztytUV7SBwAOI6B3Mx0agfFpp
3J9twPhFjupd9ozRsJa06wcS589CgNrObDfd1Artnqtou466daAXH1/iRHsYKl7Z3NCLyZfBx3Me
3mrji+jUj0zm7kIkbrbWZfOH6f87rxpgPPQ3cG3A00CGTha2XgbYGiDkLdV7ZfoE0YlL5KbupvBp
3xWVvS+JU2UoyAfQLPVsOzkcaBnxViuW3YMWMuSibjUoZoiiw+S1IGYm2htp8l6kfCIiv+rJeLDk
Qqcy2bY8H4rDaJmNDjQ+jWBsVr+y11+LhoACNvBVGHr3Bj8mYNPhfV5qF+PZM9N5GAGNdWK2Y7rd
h2FVxEB43Q1ANIzxh9HRX5N58aWVgNaCXv6eGg5dk5GVoJMy60xsKTw1VyMi2VKrypRsrBM+x1Kq
RS8viRf+JWb4m27hY5A6VtpZW9yYEy7p3NR29Vk3k7k1HMDBsh3FwDdZuwpZUtrpbCMlaQvidShh
FwtiXJhoyWUuh0fsbeHGhCdi8ABlqwVSbI53aRERNFC8ua66Ga0dbb0uWDZNfBwkiusiJQ3EAdI3
E71S7SMvihevFC5d54lzz8jdH9THZBrRyJhry+UvqHOW1bo+FTNsT5RZxPmp2zVhShoQRXFlGjuj
qglmqzlTtj6UUx94EVKCmz4irWH8fNB57afcOegznssnwHupALjStqnf2sb8RgXG0hqRLzI2BfPX
nKmRwywi8FnXYvB6jIJonWowBFVbaktwqkBG2Kj6WO5JPJ5HRIxgGnFXKVFjfh4RGMc5RCSxJFsE
kTg4tEdUEEJLjCpjaMe9FWjvLWgmK8vXOVX49RsNeHqmE7d178AArzlPqAZZXi1e5+zIWibJqkmT
B5asR8yniPq9oYs4vQaGue4rMN+GonuCS+k8MEOGFU99MZW0GnDSf9ZT5GyAVF/iKnkvU3hpU7bH
z7OdmLodG884EBCULRx8CtQqbK6OVx/zLlmN2pTDphbkG2cGEVZyAuftZs2xLJDHSq2/Vsj6N4jG
Wf60Q1tTPdn6+GrwvuiAEOcShni9sAgvsx4aRgIAtdq/Tp5GEcM+2HOCGiME/WzbrWXKhUgZBxkc
KEmTmDF2RMB6abFUI7L4niqUrT3T0V2Pob7EF/mjDmW8TLSCtndazvleyAESIfcQL8YDkXJnK1zR
sGZ2X/uknSTRt2Mib6nmg1VjdLdOcOjyGE8uSP4ErNAyteqqk2uqL8NVww7gzb4Hjb4v7BqeTH5x
MlIOJ1lQN28o9txRnCurlxtPSzASJmKdgOYBfwCdNdKaH9Us6kfju5RRaMHxwtVeJhDhPYkZmrCP
KR8PU/FumVAi+4QXGqvBzWmcfqYPQiIofre4e7Av5W+2N720Q40A0OMXT3oDT9GgJyTdfQ9VnBP0
a2cZLxPprcsppdApu+6jAyWr4uZKtuYcrQ1kZhDvkd1/9HXN2E7XQG1psP8c5kt9H64AYr9Dsvgb
WdMXPfJoGafdJSthtwfJkpUi32AhCgCDsMhCOeBQj/LdJgYwoGhb6gOFbN0cgkZ+2K7dn1FF+Mup
o+/huQTYWuUOLpy5NnzricONl1EbP3q0w/z7uPYynToVj6hHCQFhR64cVnrYstMsx1EfVFIYxtjI
QOBRN+iIt4HrRttCjcgkxV8GbyxTwIYXrfWh4GRqjpkgkhoeIqbZSbuoOEHo3w3+BRiuw6EW953+
HWXF3SGrmT4zXcaemIpmbMalxsiQeJlSWzSZ9uHgbtpYbvlN0CwqKi85R169r0vTOsHfmHa2YvQ/
WdFCsRnTQvIhwdc+Rb51HgJk9l0jEQnmzpLYUCoNhw8Q1AbhYo3vW46q0uYG60srpk/qCDpZWAM7
pESUq1O1m1lzoUaqU4LGZIkMBvqWd0nkHOBjzV3GI61F0CbzfzAgPV25NYVy2YbONpt3bVyF6RJR
KD0Ib6B6H5BAmCk996n1Z/HxjelNvAjo3S0939/4Glb5XuT0XiXxDm24KbTq28yJLsv+4otPl3or
omUTRHDHq1hbJ24E8KWgdJrL51zjrKTNmRUyiQ9e5TMHy0b6vtYvbCzaOW/VeeT8vkOv/8bghsES
IIEuRZyY3aKhvUSdTRWoL6tcXTCnEK8yxfexSEAPV8lLr12Urx6uBB5aa5A4QJCvxiLYcmZw92D0
PwfELXuVNuu8Sc9jChIe4qO+QW/hHqGcBlvi9zQwACwLmvmRGlGxpdzcVkW3xmB4Ioa8IpMTzL19
yRA2rm1Aa71DxBZpFJ2y321cYdssY732iWv2ZthakKhrjLSTxaj67lFodiG3ozOtmgBhJQF8hHiJ
fmVhUyRnB+KVF+ePPLKZBQOpJk/iR5KZOyvNRxpByL1GbzqrAbSTVOrbnfF6Xn8k0+ww0EyfP/sP
Kw5jwndC7j9vX6gTAKtt5ibEOgDP4JV/JwO6XXvDIjEAtobSO5kKcRXUuX0P92AeWq6jqJcnDxyx
luTJ1sXJhtDUXXptzBciC19C9OQjxH49iFYerX6a71F+GMu3eJIaoz5n5RVRfRoRAQpAnyuteRq2
r1Ugiq1l87d2+hF9T7EGO9zR50vXAMuoQCfasYoQ18gigHMuNfKkbxalS5ZMMKuLa0V2WibY7BPP
O9dU67MsxjpU81ig6uU9jVDMMkydp6U1DB5FwrSGUcJsAd/hxUFcAThLkaMkZfCDAI5yaWnOF6YX
H9G48v+6dm6+d4zXTJLM6mG0t5lEPhBP41mT8S3XLbo7TawvuA2vStoLZebJsvc6feO74Uuepc7e
rKhvSvNnGnu0G4SubYRlQZmR8T7HK0q8+tpQXbnaNtgM1kNR+9x3kiAkzhgpYBXYiVoX3wg4hSUM
SJt5JW+Y5/BCYwcTl7L6qQ/278zEtJzQItUCKzvynNBW2gaERTr4HPIxpHg0ApS+a42qP6I82RZ+
8avGrb5XjbkGp/XsYP7COfHoqPA2LVvrUqfAtjX5s3JXUz/P1hsXimmpxLr3NbTDigJZ0CMhMPuV
ORo+/XmWWY/Nd5OXiEF9tCUmyVkcErJ1B4d8KcZvUPegxPBGLWpUCUwTxi+7guxSZE1NAy89BJAQ
AWfo0H5oqHQ4O0qa4HA3/GaZTMwZk5LyzM7i4JhTaWLJRwIcaSsSLTiB+XRgEROa22IgswFrPES1
CumgsPSNBpN3atkZKgD266klV88ZQdGWLr/MpKQy0JsaevmT32aFCXXJlHKYVTvdb3HojHCSIn7b
QpjxGW9LVqFpNFLjtxbWJXSSQ8Giw2dt2urmraTbR39Jxis0FMOmkgRNNc7fKK1vCDB0lSCS1/rm
Qv4Eq4jFZoLA1FfHeuAMQXBtb1nrqGWs4UQpNM2hO+ut8VX1fHh0fgxo0UkE8jRqRnMFgATX2aEU
S7vmU5SeuW78+ExL2UU3JUf2dJSN6pU4AOIPNOo38vgeBuOGbWC5KC9S6xV33p/EtKK9hW+Ks7Cx
HQ2a6zRTcR8Og3dNUpNAI8T3OB6+NKRjyIk8I7mktEHInhb1Wk+j9BIKRrYqjW6EENjWTiuwtjSz
a3SyyETzHboqadtE18Jhq0nBatp9yfvqp8V9AD6bdL3+3XPQpHkUHVCbwM2UAQJeq75DqwOGNKb3
0gKGpMaa1NUOCLpfja/SqjWm+/RHGNUe2GLrHUkxeErQCY2iO2ZZVB78QmOCFBpTgUOv80MOrLkN
ZiT5k6duvLf9Sc0nynRn2sgLiq5/cOppkAUMxRLXfPyjToduRu8QDIc5/ZJ25g+LsXiRnfgsZ3sv
bX6hCwz3o61OduBrN2YY35WjsNTMj3riMEfbICsyrfRzG0OY6+lsBwxWdh2G9loNiCZtyJd1Qxsn
QnC7pgOCQjFNxnU/acWBRI/WQMkZZjsk8f6GKca4FGldXsz58vyqF3p4aPrg/N/3GwKtthjxs11y
5pTVvtQOFp8JBf9SInwRiHAeFoEjiBnVtu0ttPydEW7pJwOjjvxgn3UNnEyf6gEVOhZVkBCrnBSV
G4JCD+srP4fziIlLmvxsfdtYU/ILInUjBGxzJgaxfcFO76i5laf2EBJW3M/5N6p/1joEcKlWOK9j
PqGXN+fzd+var0bh/2gI3KD+MSbyOhgY6CKNL1ZRTe8waHdDnHePeHCdN8MDm4SUj/FmfDfBcjz/
k9IT3mkYfTDtBkwYmAZbo7KLgwtfDoBtYb79r4dsexcIV++NNPp7TshYKIqHPV8QdJR7xD7fOkIJ
c5TWJdBJ9zLJ7ehDhUxN+EepOeFF5sCNe9MEiqGCTYEK8xgUvrUno+M1TyfTWUS5dxiiAi3+5GZn
v4PvVgv7KKbAPnLH88Iq1t04c93jfxfVp96RWEFEXW48rfFM0KP0rG6PKc96FKl0LsJ1dlD9jWWR
N8MudorsrcLdnsL9e6hBz94AqlysdDCvvpdFF8fo30mvDJeOLsWu6TT1sCGx3IvgA1querSjTURY
TmDpaCTuWTNKLL2YOdree1R2HlRU+qRncPd6BFgcLPAy+3RK7YVbe9lmgqW6dmwv2NmzlMlFNwIF
yut3IBrrryphI/Sa/AOD2aHs/ZlLqaFHjmLxFWMWJ5A6Z5XCZroYfeGjr2uZXcXtPTO9X0+GBgK9
2eb7FqclRlUgBS5GYlr/o4/kMjXITKwjkexkZ+mn5+WZ2vLfQ8EIgACbakcam9xpg+8jhUKJ7Oc9
iLAoPHs+0y4b6cNKWq2NfE9PN1gjdMQ0zvBu1MQtDmzSe8fq1pGs5PGZrvLfxQ34UBf1/PcWe+GZ
Ao3I/1zCWZ46+Pq5QTe8L54WeZSxLUcjaAaORfwERqqRowAWy2zouhOapbVEWnJJYzn/udXRCRk5
LnQipZe2j2IcaVQWEVDY7rCkhzvLrO2D1kYCqtX8ZR8Xyxw/7bL1AUaIoUxHFkE2CGi3nDfb+5gh
vyuqMT8MM6dFc4JvKELVVlieOHrDJI6J9mkQ7OWu/X4I3tjYtQX3cnfnwIaOJZlhQUiqqpM9HkfC
IVe6RnMWxpi+LO0ivbomvbOJmYNgt3lOEuq4O+S4lTd6Vp0Q1ss/hmmfXcKB76U+fZbGWM35CfrD
Y31Dnu6toWRqW8O+uPiH3vnjyG+31XCy6eXmifUhUqnjWSWgcdQkuuOazqlX+D/VEMVHG9s4w4WR
UWFgbPoiHvc9FgLKhohjTF6Vs4tlD+oHuZ0S1rWqCm9n5FTiObY+ONhACZ+vw/MS6khwZE3IpqVT
fsxm4d5wzijqjT0ouXl1pEdLol/yEGIieQq/yibtvv4tFhnugQmuWW8l2TsTGPoE1tScahQFK30C
BvZ85/WplUSJxg5voYnAHytRfWR21bQ7oxHvKc4khl9mfmPQSIIItyQVkVOvUmXiEU+Lc6LBpya2
Vh11fDfLYe64toxnkZr4R7S+wVEYuF6npFCrxNCxCKfygYA8QmRmhw8Uc3ulQjZwf8rPJCsKsn7d
+KihqhikS1BYs62ci9OI5v7vMpTVNXZJMQNbgASgvg30QG5JM+n0syGettP05VSOuevsoNiSATV3
ytxb3rpIenU5oBieqtM0JCUrmdonlZm980ZFh9DQog2egHyX1eIwmKb+voIAZx/DuJ4WXhkkJ8j2
NXJF6yutBhqEjjkwd3JeGyfs3yq3SVbORF3ZWeaHiBu8gmypVmH3W5AC5YuwGRsxWYg7Tb67Ke3e
oc/RvGT5pwkxc9W2Vba3u+Q9NicQEKPx0giy3Em634fwXr6nzLoltGv3oWC646VD+mFRY621sS0I
tO+W4TRlR3PyMg6iBJBJCDsozXno1V69m4ZuZylzWQJb2Q8gtjHrz6t2iUdGEvZTBKOxSkkLvJFs
S094aAFVEgCzlSjBLxkizwsmEp6L1H+DsJrW2BAQunBEWDEyz09NVKFLcltj8cQxpZkX3mjr4Sil
0bWdiLV6bWIF99DDtpWPeXqqtdzfNrFLqZSrowWAa83tyFAr6cZL6r1jXhzOhW4TLjEgEyX5S5y4
C1s/eu8Q5JwpRPtXU5Mcqqt7P3rGmoYRtYlDtFLujEO6U7IVy+fHXmQT9Hav+0m6gP1iJb8BvTYL
m8Z0hegCug9eOQMhJOtEhE0uTzjolsm5ngEP+FCN47/FJwW/IGdcEY3DV5qutBKDoUWNE5VXS6A6
J6hngQJs/OEg+TBMP1sDbhULJeFETZR2Bz6aWcCPSME8ZgDonuq3Qut+iwxZVhWa4tQQSEfF2Ngv
Rp2eI5zXCLPANlhYV90axH7rq/QANqC4TUmUrTUUNij9MRrYovvrViZaLP7K86gX+ZkUen3X5Oaj
N7AdtQ0U8qbsAwJPzH3sZE8bMo28HpiJ4+nQYUqbMr7wMdES8zHEWP9LNCYLLGQG/Fv+4MDrH6Y+
4IMnAfEYOKO5xTyZU6W55poFO8BA5HMEjqR2isyxmBcH2qB6O56URQWWOAGSibb61Rps8iGHgOcK
JVkLN1TAfw0R+6so8cCVTC5eg84L9iIqNECpOcDdYcAAMbYYsaP4K4Rw8VKGNLAp/ty9y/lkqfem
gPnARcuJ6kMNOHOtekRJVw/aPLHqJEn5ZoZTXNgrkUFrVhkd8gqqmooAVwhags/Ff4ymdGm33Ace
qXmINaQ4Pi/KGDl/+3lBE8anTE5FzJy+0cjLtoZPNByYw5qINcS3oSNFHVpmzxCHiFEiSV9qOg3z
RXVee+hoddoBdAbO0e54SOaWXmomF4fenaNRE4VMhq5s9CS/6k5zqJL8M4NRdsZdUhwKtD6L1iQv
SXpRTq+u7tlkUVDYuP22WduSIFjOZfQQ3oD9+NsyFNa/s0/Le/lWAL+YTY1EUhb2uRdOey+AjTpU
f88lR0XtwZZdvS5Edg3GoNvb5kBjMGrUBZovemKWom3XEWeioXvVF3P3mHYYo5ggT4H2inEnw+pU
owd4IAEn05yf2obA3BcNYXLboiYAPKL4aPs5Mkw5A2ex7CVn4VlhaBreKWjqTdZMEd0pB5ZOP54w
u2jbKmjtDQYQ99F7LBBTOp/p7ZjDphORN2LEWyNzVl3Q76ymjx5FQP3Q4i4GtL2c6rg5tQ2pK+ZM
v/j3zFU8/FDzCoh89zbZRNS4Iwcc0BERoJ25xNOQB9cJJreiqUDaz7eMwMixy+aHZtZH21GL6yVS
k+DIFzWa9XTV1EUC9gJVs7BbScVXwi5rA7SbHU3BWDeQaYTT1qkQfeN8Tk+MPZN9WBcfpUWjUpFt
fUhyJznxf+T4W1fWRXcz8viyTmEGyt89nHI73IIZR38wON6Icr4KpvCcQPDynezUD1/DJN2rXdK/
IC5oFWLUuz7vOdeoxCpxO/ccDFZxiHTjrUmMAxG++seAoGrTSesFE21zJTXsYjgOmC+q0gVPTd2c
LCeRsC5nFS9ekRwFssjDH/k0wnDys2nn6VBdR25YGoKJOj2/aqOTcr5nL9DkhPEV15dzE5SlNydF
1VeT6gajG5nP/3wbeRxgJrBrmco5xit7naRNfpBZT/yuaZerUde2euyYF6ebw7VC4ukSMupuoq03
I4ezM120bVsn1Yksk/aKBSE4uo3cWW5DyQPbYlX0TQpeL0zPGhpBlrPVZI7Oq1723hHTjwM/PeNs
37sr9jqo4oVz9+hKb2WHWaBxqjm3Jw5Oow3P2Zia/uYlZb73qOWJwAr72/NSC/Mc6vkfPZvuVu4y
86a49IW6ZcEUHPuxhUNlo7Txx+oI5f5YJnZxbBLp321n2Dw3g2Gq69W/z6osrU/YZlfCQ62L6NL0
tbZd3ozQ8GAlF9YW/me6N32bgE4AUOiaySNpGrn0qsEmTzGDrKO4qye8T8eyEozM/ZbiD3oeckmj
eCTlpH3R/WRmYTvh1iF+ZUkmX76tm2R2UjXh5XlxTBFeutAayQVv9gxd9VVZNdBdkgHuZ2wqxBpG
ot2586gl0uDhCyR6QqL1Ld2pZmCIZzqpCcrWiAZca32cPkzrNQMYh8LbYT+EFgS6mruZ+DJ9UdUp
JXRqEe4oGPkkgr26oek0JlEZbKJRczaQzwmkmD/TeGABN4DAWDuUHU3YtAfI2NlJzRdHZl8sCoot
J06PlVvWG7+aMHejw3gdqRqkLRmRKsKnqkH6O2w3d6cVwRH6u7+0kF4fWryni3j+TeYswqvd+kcB
aO5omzJ6iXGbL2uDbKu+7wHZIJ7aIhlCmau7+NhpNW1cEEBIX83sNjjWpQ8ze21H/rhpgja7+cK5
PEFQaa/kJu718RhLRFtlbLnbLmUmAB8cxlpTvNeyHsK9bVceuoq+XOZdVh4RiYWr3gdBrXF2WlSy
6zcVndOiNPJLTtrDHdtTtZ3RMEiHjHMQ23daPO2LOdHLiJPsD6Xv8JXiTRq0LAOI57OzQlPSxMjZ
y8jqgxj8v8loNqcuql0cF8ytmO9O+yJAaZY3IlqJ0atvVqu7Wx1/5qFxImAXY2jSedeWWlLk1yKw
vZWWGAC7Gg8E//zUJQ1t2pRZtHo+xGDDilZE9Hk7pBUIkNKVXXAwlA62Jp7TGc8x7XbDX5WDbR1T
4Zb4p02ksI6Gdjow4aa6BHiz7IJ+qIEt9jk220Rp7a3vIIqZIU6PqvPfTYuyouO0N8cqok6YFfVL
0yCnhXLNOdlmEO9VlL84dblLAz++TYUIX80hYgNqE20rMiSDpZiaox51NZleNvN4grulbsSfqEgB
UyDQvIxK+5k4rbbObbu4DW60fS6oGtjJVDgDDYh7FYb60XGn9KRFzhmp+9xPnf/KGNMJiRcERAiE
IZM029cnXanO9oOvrAukJOuEFgzOhGuFZ8uIme37TItRpXb1eLOc1Lym3ldga1QvzUBwo+aQ3SIv
QuR0rDp+BwZChi6cXmipmOZhbI9VnjigI3WJyeKuy54p6NzV4tSyoGOiXYTsXvwqSFkw7c/WGae9
Dcy75P9IxpNJ4H0erP4dtIyiWU40CnC/+CHRfnNGLFqtYSeYWx6V4bGpsU7TTAbXaE4/xgmsxhMD
JQ3/Vpl6eMwDOzo4GaV6SIqQEWZ/atmvQjtBJw1Ctl3bWdozsC39qxHEydmPdQAcHH0bowfMYE27
1keVgzC+XA0cXQ5Pbptjul/11DApxI29bmuy0CGOvkcYIC8EZ3EEbZ2rspriUMMTMcNha7qZfeUG
GEAMzY1MfHz5oW4dWo6185vsaHAL6RC9jN8SOwdpC/ykpsvpKBy5dnv2mAoO59gJ7b026ZHBfAqZ
g4r3oMvDG5Ck+GNp0m8+1o2RbQxEB5s8AZ31tCIXYxGdJetaVvx0oXt0Am3lshWxd/3vYV5b/cEC
zfSPfJaSuratGOPi5MmCbeQsC9lVb8JAe2tr2riWQFp4Q+fECL3ztobP5tumyJLLuaDo0zoERUAs
ExzANz2cDlqUoArLXmbF6gWDf3x7XtKRgsBJK/OIJ1l7QxxEHNtN69zoG2ArI9iw/WOkeBN7cqF3
olS02axtNIT0j2BcQRHA9rcKCryZjubX61LrA96Xiob7NMr+EPyph7I/NHXXfTKh5l71Pt0W42mV
BfmL71UnR484hzfEAASpb6H8rsl00PvmnhUr8r3mc8qof5W6yfvlxw8vZ8jvtv1rmva7YtKA2dVt
vPQiuz1Ij2jCqrbHM8eucBNa4OECh0x6ROGYcVyohqbWfDah7PcB+qprzOF4mWU+9DRlTcc0Dv7S
qUIz7vuQ1lg0WYzRn4k+8tAOyeKiqYM96DVYFkDLpAwwG6IaBjNvGSdLg+mRC+dn4dbTw47NC5hV
6ypQ9guouP8eZRhkTZGVGx06wedUPGihul+FrdNMVdmwMVXrfkl6Q7An7Tf6adhUrQ8weP2a5FXz
JU+gGmqMz49QDMDAMvMkBeXL1MZ632DiWRWs7wWUnxcNH9Tq+VWcMCh8fjXQ8sOfO6wtUPq7xI6N
+/NixQ2KQRcV0/wtqbzsMs9lG8djSFl3R4rF/NHlk34jj4IpcQvQlB2carkZAQ70Ojqx+TL5AAbo
RZN1I8r74OT6xkqZ/8OxK5HoYMn30AyckBi5i8QC0eAMkb/Po0ngpOFE0A0m819tOJeeOokJQadl
UA4puedwmhwJxhUMwzj2+E366kA8+oJB8oHPWKMYAFERi6w7pyPV98B8fpeBnd7YNQp2E0oKVgj3
D2lSw62nlK7C37Qe4/vzwtjW2kXzE3IL07/pf5WL5TPWwv5um3gSIzr2d1TLnC7nqixV8FVKociW
T/JfKVpYeuxteq0xExCLaf0aSqd6JQ5wjVoO+HQW+NDDHGeDt/Fmozxzs14iai5Xk+7/UW1enEwS
LT5WlqSYQrDqPZyOF7FSIB3K+SYp0/rO8Sr87nvqMdK4fqBPaLeuXeVvdcLkHsUBsT4ke7czrkIn
fUwpDdNC63qCPqMFAWay+ZyG4Au6EflH1oMb7FEOriGv2idVoT9P3fozxd22NKM/DWrmY0OFYLfN
vdDx/z7r4L5sL9CQOQBo0rcQb1VkpQoOXLr3E9sysl0X1Sm9t2DdKz051spPUNO7CI0HVum+yo/U
HEdGQhsYsf4+mrtlYorK3XPjaGMkLgGV9zrTykOfDeOnpROdRPAJ4w6Ki1SD1NxOOnnGZCIdJrIy
eesD+4AFy+D3/9FrQCGD8ptXG7UkZJP8aIhcg8W9dupwWGQ6eoBxLMWrizlpnXSt2Dwf9oRIw5AQ
L2C44CF6TNPtSHnfddVfY7Mv34e2arat5iHDbrrkNfLGn2Yr7Eub2vkC/5l1yUfcTQWaml05Idlb
yVJla1LizsyCcYbMfdG6bNv7DJLh3Mj3NDts78pwsgNsIsBkscuPhJ2263PezlyTJ8NXI2BBeqF5
1tk/CST7pj6tHyShRP7UXlnuqh0AzxwpcdVeW5cFRpviapsb9MZpROFYniHjVsuBDBgyLsSRzvMw
ee+JZp7l5OS/WqhZoUWIl7T0B3W7eCCmQOavo7y2fCYKLoyBe1POMsjaT3+KUm77mqJRN5k+eE06
nXrLxXQ0v6y5q469B2TIREKHHFYam8qsv7GF4Awswz1Lj3eIGPOuwsntX3T6Ng0m3g+GuAhYBBb5
sE2MIy2WfD3hxr2p6o/HCGwJJ2T4oAiATe26tbX1FG9wXJZyI40yPgM4is9eUDIp/e+xKZOXhqbF
7vmt/77//IpUHWYqGlgln9inDTAbG3eTPl3+u7gtoG3XCX4nWtjtnt+PnF4xJBB/dKNLtd1IE5p8
c5kfR6c19oG0xAMGaf8mfzYGCkEcBDg1m2688UozrfPI72BVa65BATLJ7/z4swePtAojK92LmZff
dO0O09dOV5QWEFHsB3lHZzaH8bNnEEqdIYCPlf5LmSDlMczfpYmvItSl9WYkbPDx0O4cAfrreV5F
km/tpXI3JXNbbjdUc61Py/DZlKh1uB8jnphHbWrdPQ224h0+tfxVjUQpGgndBOGU2REpBR8HBy5k
T6/ueRl0BWcDgS0v+Bttgb1fSv/szhet1yt9pQi/4nNpbcPQKPXVv3/BIb1tBx0j+P//aXBfBFGK
iTKkb6ubcqffNDyM/fPR81KDjN6xHVbsNKWosEOh5WocdXREQw6aieuyx/mLfKAxD7TN720aWNfn
t54Xoj8FNz+4nf/zD+TTvQmnvjYV6G2vi0gInswQ4kr24U21PPR6b615dScKLePvkIz1F+4luv9T
6Oxr+/9RdybbcSPZlv2XNy5koW8G9QaOxuFOpzsbUaQ0wRJFEX3f4+trg5GZQbq45JVvViszlStC
ijCiMYPZvefsk+ffZidb+5elqks7o6lu2KxSGTZk9a5VBk7fi6R+RTHDGyaI1UNsFHdLY3plX83f
R91qXazaNLbh9e1g03kzjt77ZSz5RgezQvJv2J6S4gqVtF3GobLvshq9Y0cMUTY3gYRTlCWdWtWL
apKTk8tF54czMgk4cq9wrFbjXVNCt1GaR1EUd0IIPKuVynuILK2tVPwVyFGa3oCaaKEvWMY2SaPe
pElo16LyOumPlP45mspGss06XIDsL5Emq4mCYH5I9oqMdFoQm72xuo9paVnoCLN1TUWjalBGaKJv
HCtELPka5WC1N1AFKChBAieHh4YRdGk8IXlW6AT7SmwCuqMzjmjFiQxIqnqC+9xiu2mimaO5jaGj
AqYImqW8EpX2Jhg7JE1tVNnljLa6Y4KUZB1CDEQSrAkKeUIW6cJRrNioJVM4C6s9jSodsvfuVg9q
muHrP1iA/KREkbqWYP4kjPQuVntE+bT47V5q4HZwMHTrlj1bFHFGHsOXifq3xj7Txh9MlwZIcTMU
9RHHFUxjynuBdZqJbAWIaZpk86W7WAVZQgO02measjVhqthmU4MomQ7UMIdTjnmtTNR6U1dLhzHV
kNER5pG7aByte+RoltQCxMTwoidsoPiS/QgDyjYE7nRIIVbrpzp/I4KIMGBRqq7nCqlyqHaD32FH
zkZsoRQg91Or5rdLx3IR088l4+owrxZ4S012Q5Af2r441GFLaBX79M2iKFAwYr6R1N+cmUCegMQR
9tQAdgmf7AXFOogEjFRmD1Bl4JQfVzi12c1QsRSnTdxj440MZOd9uUskcVtOBJ+oZit4pSaC9Ymn
mgUfU5cGjd7u8vq7KAKQyIY1U0yuAjdQK/4EpU1BOsZGukbQo2HVUUlPuqJ+F4jxDKw2sQmhBR4s
tbscJYdfxjg0B+Umonf7YEbknUdzT60N6bpCXrqgdcENWmGK3ytRdAmEVXrFF41DECGVo7WrB/lE
DSbb0ozcCCD5d0EZx7uhFpyGM41jkjOA0Qv82pIBAZkD81vU5HanKp07Lqrhx5UTRb8CfON3AYTL
sa/i3dLDClBNLrnDHrgvOjwKYSJtslX2jVdGI2cPj0juDIWRHkaIjE3YUS7FdFTPPbiX0JgAt9J+
njdNOTWoJ9I76AZ0rvLhBYzddyAcMwhFpfOqejpNFSY5DKLZyrGUUGY5szF9M0keJaLDMFeV897U
0gcEe6oL8Yy1aGDjOmq/OES5sqy96GgiHEtf2NJMnrqkJPUNLRm2BW0tnUMw2WqVipUs90RlCPZB
jWgyAxhHpw/cIghCWn0Lmzglf0gFWseFEn7DoUqpsfxFHovqGaPcnxR0pIYKLXGpul84zrWvFQtl
aSmkPgaPSY5ZtJlpVGoYMfdTLH8TDGx0pa7dhLGUY5rDgC1E6q/YMLjTkfDdolDqFVPvG9FwW0EV
ZluceWmDz2IvGVZ6sjghVYt1kDj2f1eibpt0ieFKrL2gonjf1PpXaw6/gpQuJJkhvT2EZGJUM0HF
yAAjo3ietGwFgaxgJKjrdoSa67pcp4IpKpKrwZNF9DI0O2DAjwuf5YGQCbc3vlTUD05KAoE/lEEt
QLH35KhUD3EcIJxuJgAqJNbwAWCpkivINgq8rxqdtj7jiBAH8i3bksyIUSXJYLBbvXomGuYYK3p1
A1mdmnEC4IiqBqDIJn1pV7CPTh+RKq5UO1JjIMHWdp0o9Pt+1E9zoR4qCRk8PaIbU4ZTrlpLvOtk
PV7l3atfmS0HUFCUBsN1TzbVJk2QfotDfkeCDp73oPo+1Ogw5hoTaLAMtRPJsrs0hbqHfojoObkq
QI+vap7jZBQ3Vt/FbqWHV2ktvQqUftxirPx0zIR9M5vBXmfqUdRZCGhWtJHKTsO2oxwRfveokQGv
vwrAH0F/WVd1Z8Zo0sVH3qTHOoZbiHbOM3U4KGorGUy1sQDPyh1rpWYNgDQpk6FIEzR4In3+AnMN
VmFsF3WImVqSwe1+bSuAslne36e1YO07grAbnNb4RCobVSkqJI0OhpWCHJxG45TVEGnmcEQDx7rj
KTdCy7eDGlN411hoJWUa8uz35J3SCtkOkyEu/qg5iFlhHQl8it3AJKxBvetDEiAgq18vMnNNaubk
WpiE1ynrThXus20lEh8xj9JrVRSPVF7QRQXpa9UPD0WzPDWLfFQivOxYdCoV+TM7wpV0qsC9sThk
E0YYNfW3qQNN04vjUz3rxl5q8aaN/H2MtXBtSaD1F4m5E5Xz/pYoYxrxnVj4ucH8MDqfDrtrjLF0
xdS6B+jDKSMjDnaaMRRAiEM8v01mYdwnSMLMpNB34KcPujEeddT/e3QKcMGDeJ9bEwkVIU6TTqiL
fR/HvZcXvEspbtRp5pwR1PkxHXUPI8PLEoo33VCdJII7r8023ddN6OtxIT2aqzwEmU6GXDr+blkx
P1QsOAm/dz8GYUHRimUdzZxMCXdTCnHiTUogHuX5YZZmxKXRQTNExIkla7CsYFGSVfQi8NMF8Q4f
Ht513ND+FBfPFhyfROgNV+sIDBVlqs1y2W1NmZ1HLYyiTa42+rJOc3vczddqxfm9AAelNzJyESQj
Q5n/okQ4HIcObatKhgIFLNta7fiILB34rLeLTvzFYiS3AyawYDos3XNRESKR66rX5uK2ysLvhPm+
FNqEmgksAqV3uBBScixEgiJpKGxSYSsIPQVeIcxcGf/Flk7L7SDIX6HUJWb5LCfV93gaflaThrIG
S45HsXZEzDxfjw2IWCOrXnHkvSZKcYsbCicCPQHfnNgRDp1Fe9+Kq700NdWePRMt5Osa/8umsiD8
KA35AggRNc+kV/GlmuRHaY3f7KKiIWl0lwWAt4u0DLA8L3eIa3FQp4WfxoBJo8G8TTJE0VZpgWQC
RuHK5ogITENBphEH3FXTLh+ozhoS+TABG8G7RqV3IInwLCcnTbCV07q6jSVwCD3lU1sjarVrWnU3
CsNWb4kfbczl0OQp6qrG0k9aRfV2OUWIZF+GUbjFAO6OxNE8dKxczQqglPUvvNbtsUZmv2RQfvXB
9MbXLpQ6V1aBOnSoSEqUwt1gVbtKxqyiTtEhaUt+qcOtgT12wa91bbG52nTpQL5FpXuNlgNoFMQf
ZlhJpyoPxBP47s4UQt+CIbmXitRDTcXWZ16+RguE0UZNv2P5Ee5Vqe12IWKXzRTojx1tOycNpDsK
CDpiNC3zUZpo/tya4BSIxDGYJT6NWujGFWSSQJnGU46rNc87Zc9x+X9FI40hNV0RKl3hgbUcdzVe
1CQk1WcWqYLBmIsxtQsURLQRoToxMXlYHbH6KV8Ijr0aDGhYk+Kg7pEV5LyTdJqKKPGL2NhxlvbK
zKK5QivTD1NSFMrlTk8DDvIqNcfZ+3N+lqSfp2eZiqxDUrIkQ9Yg362//y7KEOGVAX4Pg3azkDRj
9oBzIsKZXZNEHbpf6EoMvoiIBsPCbbnVqJtRCBS9eS/P2nPY2qYcKzTNUJ6k8XT8808n/5btZSqa
yACSgh1SpwX78acDFcPZZ+746UK+G2kyQesPs+C21zzMhdzK1og9LRfdPFXnO0npUDbEj5oUXfPZ
ETyyp2cgWuUB64AEmoWVpJCpLOeCT/yH+Ljg48GLXF0IJVOlNSCvzOawLNbkS6pulinqpmwYuiKK
BmW0jz930+qgf7Ie9N5bwwQObXrE743+jMTcAzqt/I7F6QdW0sJf2GH9pYmBlwMfTFBJDsI9R+Na
G6nDNWSIz42+H02r3TfT4KJGSr+ocvoltObcC9EN07TqPVbxHr1jLt5hcRTveoxdQguDbsGsTYoF
ZASxNoE0Zl8HURsOfZGMeIlbGfaDFjlaBxIUsxIwSJU4g7IELxCY8QHBd34Vlsvk1Lgo2Cgpbh/U
5U3XS+09N0AF3EUChFAB+mqTil64RIUyE4v4KoZ7aKOf07BOjjFL9gSTpktiVkVobX4LlguGHN6n
ujJNnq4Gla3Ghs5Zq7saCshEaSytDV64m6XVuyDYWBvk1NqHGAIhzoK05d8h43OShW1SKu31opfR
Vo3m0I4ytfPQ09d7rRJg8K+/vP0lGPWvCTpG7++/lUVF5FE7+wqrgb5Yl1JG4yORum9/5O2ff/tH
jUgnx4DcGDVYopO+/lIXWIBluT8sTYUFg7hiWwLT7ZhzQXuTNhNrgPyzHlvzBsH/pl6LiU04mvdU
hwj3kICdy5x+0qGbgaTzS9bCneg1lPkY2I5vpa9KUuadNCAlCSlkuJNQZGzBe6JIYpmqQok39+0X
XdIf0COrW7xSiYubp4S0Uhu+1Qo/22TI8SFD+iD0sty//aWaxqeZdozZitN+yfO7vtNqn1otdVTh
uHTkYi2KfD1YSEEhiD1J7AV3c6RAbJeqhEQDMPtTO+u3clMh3TBJegA7ERzefinqDEiF0YI1VSPh
kIsle2KxIzmGfdZtM1bKQwxQ0RKS5X4pChlB4SI7IXspKQqN76ElkymtgEBRQjJ65IlWU1ePth6T
XJNR8abHicJ/5llYi3ojV9epSax8J5fqTTsfjVQVPK3vrL05ISgYmw5wraJPHKk1ZU8aDZT3qpkP
NxNv5QGPcoPKWQvhB7RN59ECCfrNYsTqoeNcJqzNUqxe2f5Nh8nHlgrMcjUJYXEkUKymfdj8AjpK
lqmRd3gyKluuR2k/KRZeUnkW7qiW0BalGmpTokwoVBOnUNTSZKfrPOnW2VG4VqhnPkl+5eNQFSkB
3MWd0uTVnQpWEE7GQpTCChKgo2QdNAwQ7shyTqJWDRmfjDHAuuKTKQG+UAcZexYc65ssxC1QFqXh
RPp6hokzaH2tgZBtyVvbMKZmL2O33ZC80OYtdNnGxEidoK+gHRvvZzN8aflCoE6ZD8uiouSFVS/L
NUEZernrTKhJslWxNaf65Qtz3B7joMVLWqIkC2qLjsn69xLWG/LLsJ40rclRhS00ClCzrnmugnJl
CNaRoLmUn7aKDmgofgZaOtHMvmbToB4CVUO+mhXf6MNrV0YwhtCOGgyBaZu7jYolcubsGayJsEql
cjwRi9aNSeHaTnmBAEOQfqGmmJ+iFZdulbkKW3CkgQMjuNUmrMaowXOkVOg8TSt6xbUr+/Qtq10O
RdIZWW7sdhZgeo5idZMoS+hjmb0yMqs9KXGjsVmt0oc+YooI3b5U8+yAuDDxhtYUj4JBmcNsrGyv
GKh41XK8VnCBY0lVCHUpE8g28z41k+RbvwKc57Q3iDGQqGqgd8COjpZDDvrnNx8Qga+kqAuPxA1M
MKr25owoCH6s1n9F7XtFwc3yrXwytrHYvQ7RkN/G2VQfC0k0Np2i9EcUjKo7d0p80MZ09gd5+FYO
VD6GEbPwZExOjjFzDvT2sS2eYhXJbqhwxiBJvWR/AgEzG46d1q/dFaHcYtcYTqZu7YNIuo6JUDkF
gSrs5sJsCBSJNmKgsHeAmnVkL0VHbuHUIY2FgP+tGby87NcburYqFYxpAmEK1P/1lwq20CEZoUZ1
YTjum/UXlQqa3Q+y5kIz4Qtq1JJPsy3/skDn9g0OHGQDsVVUAtBMmQxjCDTmLiYfwxEoFzwLgw9i
p7iiVlNvcy1Y7HBGrUSNH6V1nl+r3IXHfAwAmgbBtKdRK/+V+Pu/ieAOf5X/DGUmdPt9JPfZX/73
lzLnvx9zuj/+E/99Hf9syrZ87f74p/4/SgDXpXfbvTVg/J/p4GuC+f/5L+dHEX/I/17/+F/53xIp
35YhWYS9SqohS/q/87/Nf7CdUkxL1QxDlNmuEq78r/hv4x+GJqM0J/maSjf/91//iv/W1H9oGmAP
3aB5oL/lif8r9/zD0/v7ab6P2NY+bu5UlLXYYwyVDakOcUUngfz9llkqgjHnBUQ8IF6zYoUYu0Wa
mO/uxT8HfT+IdLb1/W2UswxmqkBqH0oi+YeNAzTRKam0baJH3P/b0kGcn2z/POCnV2WxXZINxQLp
t/7+u4PAnMIrjxuuypqPpeyJfFGN/Z+HkD4mXxt/XROgX6LYJUVSpbMxjACsciJgykNUihoAMc+h
3qPwcpWj8BVO4bSXbNDtdPZ26eOFsXmZ3m/J38aWZAYm5lTiUHE2dqwRSZXUumY3DoIfF8l/4gz2
YquefEUuzIXRrAujnR1ckmYqx77nSpF+OiQI27Pb3WQeMUXVJr1WXyhQ7ERn2FKi5/saPl8Y/uxU
99fFKrJEwjinOmyOHx8mQsehi01eHhWSkKvaihO6EPqBNl2ldhg59a7bRn6zNd0LA3/21hp46gxF
l3jE2tlbW1tl02Zdp9sIFu3Fwcn5CIhjY2wVt7o2dhdGW2fau2PW22W+H+3sMoHFWnzRe93G8eJO
TuFIz4Mv2PCLdrVX/Sqv/jzeZw/1/XBnDxU7MD6qdThxjyDKR2m11b1q2/p/HubTafJ+nHUavZuK
cMDDSQ24idR+j0DPbMUvt8iz3cAp/M4FLe+jF/SVS7fzsynyftw1y/zduLpmWAqnCVoCxn6lL7Vp
5YyYh5LhxaxQTstr6OcxJ3AJvMT/ZL17P/h6898NvhRyh+Gawemm7fqHwCHq54tii5vUCb3ywi2W
L1yqfhYaDkwSpDG9PKpZ3/XSb6rreKg8CZplMoIqcXTDN5Z4U3U/VJajABqpQJAkQb6BBMR1ZBs+
Cb4qdaChKYcWl5aPz+bvu5uxfhnf34w6g0QXN/x4rRvw5MstTpfuGQcoVAIbNatd3s80JynWX3oM
6zP+w5TS1wn+7jGQFjoqasU7jmjeU6/XxYum9TVOoW4D9tkGnmW3p/wUOsmli/70mRiSrGqaxmHN
PHsD4A2AHhq46OIQ+sYV3deNcStsicNwpZs/TzF5fb6/XebfY1lnzx/IfdRp2MmpeILdLA+KSOFb
2WGo2KCMbIe9Lrw22Kdb1LOZH8Y/1cjt9YfWgFjDkUE8DTL51OOl5fPTW2BKGmu2KSJXXhe8d3e/
qtEzFgZtEyCZu/Y2dC0bAPNG+tpstQu34KxE9dfa+W6os5UaMJikz+tkb5p92Fzr5aWP/ScDWJIk
wZNlv0SV8ewdnidKPVMma2/vcGuPD8gFN7UDMnXTn4RdcLz0AmmffA6sdVvB7k/WCOY8u3taSstZ
ADQIDDtCzlOV4qtq1eRiNmF8TGsx202JmDgW0E+7r0dIUeNkfLUWMUuRDqDUWfJYxsfemDfEJo+7
ea6BrmSkv933hkZuazfoAMvbYP5i5LnyoKdyfEtuDdjcvtVmaBgiMQM9gkHIJ0EvfF+axYCqiHmp
a0kCDbNccFC8GESnyqN8Z9Qzbj+KkMajkBG1W89B5SCGbbeliNguqDl70pQA+BOKtFUKEpnspgqG
pwETegLzSQsPZbISMhNc0g9Ye2pqLnFvYU+AUQY1kEQDA5iH9+fZc17eXN8dS9EkS6Ywa6iiefZo
iTWd43iksEead/5qbg0v8TqfEB9Iz8u23Jn/L1/F31cmQ6RYZuqKKYqSdL4ytTVVGb1i0Oln72oe
YC7Hcpe9YcfXIKIdQFg+OdtbWlmXFqbf3+SPI5+9VyV97FiuWy73HgulQ7fSz7dkzPw0trPT2bF3
ccTft1GGqPICK8q6T9bPl0KOMiIxozCZkp2+J1rXD3xzQyD7+jF0+ktr/u/z5sNo54uhKcZDE67X
V7szuYKb2EcjzC6qlzd8/N3CDi7d0XVj9nH5ZUTDtP5a62k+fFznEIQU8VJwfZ2zbk8zT6FVhDMd
071+6FwS2hxTuNJVY2M4F97dT2/tu6HPPnAUByRxSBkaR5QHGpBPqwNZ2En89d621oXxft8zGqJG
O4CSjiyqrIcfrzSifW0QAqvZg8eKvu3YM6pes40unN6k3z9ojKOyZ+C1oaFzvuMP4lzWS5Fx5K25
rTzeGK/eJewULm66P7uBmrYeomhyAD48+3TKCS7FImQk/Tu4Tr+9zu2fGH5mBz2Jc/FNWe/P+Zvy
frSz+1dFXRVFJaNJp9Hly+ur30gg2gh72b90Av5k322omqlaEtI70eQj/PFZBUuuaj1REm9frMJJ
gKVvkVrB3fdRUjijA9/IzigY4bi4MCM+WWI+DL3+/rsP/zAYldWJi2pb0UOxJtanFyb5J++hCk9X
lPR10vGufBxAQGPSTqXBXDsEe8mnw+tJ7uV7+Nl1vB/m7IiEbnEpMJVC35r74yAu23Fsf12YwZ8s
HlwKG0TTxLAHrePjpURJQXJ0wBjECPn0L9bqSAIZFGHTLvIJwXsG1nHh+XxSjqG4JFFy4hOEXf68
PJJyYGDHCJ6MWqnDwdbOrykMO6iO3Ni7dND85C4ymMLGSRNltDRnLz27AmUSw1izNQILZLO2IW5f
eB8uDXG2DOZqAzRViCiHEJHL4WujlXcXntP6rzibuprMPlbTZVVSNP1sP29EAvaTmO1YJjnFTnUl
v/OzV+NB9GhDuhdn7/kKqIj6+jaoBqYMntH5mUlQaip2kSGSnmddRXFxGxDy5dBqfBU70+8MErNE
IViNpRJJlQQWX7ijv+2K+AFUlQKTbhqKaMj62RSrYoIbRhXb8Lp5j0mN2GBRtWOCzA6LDZ1/S3Sw
fuEg+1Yye3+Tzwc9m3BlkHWFhk4AX+a+2q0vZujmNv0/lfaivZ6fK9vaXZwO56/P27DrNkTlQ64x
4z/OQRrPOnH2DJt+FfzgF5RQJ9wXj/IX/T5lEuanS0WRzwdU2RXphqmyAfw4YJWVUxAYKNXKnAQa
dMaYzutLK8v5sfuvq/p7kLNJQbYDhPqEqxL8ydO83M/35XbYVD5qPTt4oqu8T64158/z5HxlPh/0
7FYSnVIHS8yg2aHbKb7OygwS+eLX7bz2ej7MeoPffWEUoKZSNnADI+2urO6j4jYq/ILpkmvXf74g
6dIVnU2Exhq6uki5omS3Vg+e5O3AkgljeLStI8bhnq1J/hOf7vWS/Oc7hr8u1GAvpK/tgPNlRwws
XL0xOajivj6StbsD17Bnz2UXdnThSj+/0H8PZZxthYyJ1KjQ4ELlbbAlz37bcmXd9tKW6/yDd3ZF
xtm7XwiEHchtKNmaGclfBrSav6xIVe4kuPPhhVXs0lhnUyAqajmxVF4TqYbCTTksBCRdPF14Qz57
GTWRxdoEewUK4ewNqWHHZs3K6Fa3CO8G5FIuxjC2lBu6c3biCo5pSz8ajlYX9//rdDpfMDXOVBpv
h6Si1Pk4D3oh1gYUlkw3wYt25q1sc5L0TKcRDsa29IqtcOm0/NktfTfi29b93czDl5NMosB3wTjN
buWtiGcb+W16GFz8s27vZ2R43eK8unCTP1sy34979trIYtrJZhIxDdXCepClIPdqhWBTscpyT0GG
/4j9S4RQh+pDN1O2hqQJYMZTm84vNDihVgo+Q1DS9PbPP9mnT19WLT6XlBI44n58BJq2FKgreZ/H
iQRAnKYEBJEVLsbYp43/dKOzTh62If8e7GzdmyxJDiHBS3aNoHTKTkky2n++nE+/wWvN0jRlupP6
+d5QjeDozyE3WtyDkCRXeBM5qb1sOxeXjp2uxZBn5ebCoJ8+3XeDnn34KyWYI40Ooa2czC3aXl5j
eNGH8mBtQzv3Rv/iUeyTDRafesSCOn00shfPZk69pATfwFVi0gb7dptu8wM26A1xYLsL17YuMudz
VKfYw+XphqKez1F4ikIrZ4rIJ3HdWSx+aoOyuuVeOmQNXHp8F0Y7n5/V3DdWOa3XdUvqIm2W7hkg
BF3W7gEw9IXRzqtY6+v47tLO6wFtLDLnJohFWDw2KMGdvCCx+bYFhErkiKZcaFm9zaU/3Mq3c827
xUfqMThnEIXf2p6GF7sNdXwXuogtb/JTZlsvF57dZ5P7/QWeTe6xzLNSMXWRQzQ5ac56N9Np2EjV
Pn3AX7WRPdkHCWL3z+bxYvvxsw2cLgO95D+iwnng48oykdejzBKbGuqQWDk20gGr3lW+jW1ju+7A
QzKWN6p/aXP62Qqvq5JhGhQNFPN8Aegg2VvQDbEsYv4w12DBsXatrH24cG8vjXM252eyVIDo8qYO
T/WxO2Cz84Q7aTu9xjcy+/yM4uel7+Vny4zORKQMydlGttbH/e79WQQSWRGpSYjJyW+1An/utPs/
X9anVwW9FtkBmg71fGtvyH1odpVJjJ76UwseQH4rsEj/B2PQVKIjYRoAEs4uY0ZtW0tISmyNQBQ+
B15tFj9Mq7ow3X6/W4bMy41mRXs7hJ4NYxAT1RtVQWtIr3FHF0JxGmc1cP98MZ+cNBmA2jsNIplz
9flRN0lasw2iZLE19OEZeoZ1Ygs2mdZAN0ZHoUx1uRT3ybUZ6Prlt0HXEtnHNyGTCNuFh0LqlfhT
V77O6vcLV/X75EUurCiWZCL6oUJ7tpuuwWVOVoYvVN3mRwXBC/ZSvtm1I3qKO19FW/0hYUd46bv2
2XWploaWBz0P0c1nC1Yda00SE+xjk/tY5LtJuyBi/610RDHA0BC88D9RooB0duPaDqTUGPO0xD3R
V2QxnaiDbPKd6vWAIP7zcv5f45kyRUzVtJTzUjA6vVTBuTlTqhpdPMS0D35OdvOjdNZa/qUP2u+z
d726v0c7W5NqUGqZZgo0DqwAd3F/0gl2grRzqdDx2WN6P87Z1Copo+cdsBO77jUJnJacPgqxFN9P
gzpsm4hY40LCppaNwXLEhdSd0CpWTt82hi+OM/G8RKAT/N4J6YVG52c/mIGnCp+CaFmaud6gdytk
N8ndLBewxKNAmDZQNmcvUoFL/3l2/L5vYEpwZmHDzCIsndema2lMa7B8A05fYdcED0p7T+tw7lYg
gK+G/YUt+mdP1dIsvqDrui+dN6KJFsAKBEEEztQ9lDfymp706sK6/1u9nReVGDcWMMOw+HSe3zmL
QDsxJ+zLbp6SL3ATjyjcXdxiRPztTeAPLGUFsqH8Ofjx55v52ZRkZAr9CopAjYLAx2cGLUqStUUe
2CcMzknzCg/S1dbaRy727O2fB/vkVq7SQ7azvCPyb708fFtCS1TSTFrgyQq/GfK+ri8M8cnKyRCY
+anuq5ymz+aGVpbE0tfcyHw5FfUjLF6YLWVzYRT6O9yWj5tJHti7cdbff/eqQ52eiJYeuG2SCR5l
1E5w+3fYXo9Do2HKmYjhlWFMFHONfb/Bjm6G3ZOWw+I0UgFpj6Y8CI24TwiTBV9S/DSk4KZk1sgz
IZeRrKLcIg9GAgdexuJq4neIVrgqhPqorzkd4ECIHaoBNVRY7OdiAp9WnyIl+jFKhNSS/7INlgwW
Z27drHvMULCG3ZQHV2pkHgeZuFCdAnACPylXK2Q06QyTFohpb8VeTpJ2naQP+pBvyWJ1mnLc4cz+
UgxgGipwQnPi9qPqiHnghw0I8yrcRjHYF6X+Qlyi35XP7AN9jDPE1AZ+MYAgxMY49XurrXdmMNkg
MjaDRtSuyu5U6Q91treW57iJfVI4lPZXj4FM0m7DKPCUiCDXwLJB9JEfnKFO6HwZ0+d4LIg3XdBM
z7ngAfgLWjDw8S8ZjrbSIbLQy9ugHg89rj02XHhW69gD+r+dMnKB1ao5wWh+GSYwIN1IaAS8uBZP
+fgty+6NrLYXSnTdQlqnwAmBDkcOyEA9RVCzqDdt2oDA+jjaFfByCkG180x8FFtOm/Euxak/NdZT
p31JQCd31k0xBM4UkawJ8RNm2E6IoxpXGzboCNpQIdc/9VnyYIbCGdKEm1TrVlrx8tD1litVdGSl
cQu9/SgIIy6V8T4pLW9SM6i58WaYklMcY8Ab5a2Kg4nUWsfsvxvV5JUEShHLgFxLBK2fuZouefXE
siIGX9tMIXcQK61E6B4MoQQ3WRm6AfGWajh9zeQOzFl025nN0wL8FZHYdWL+TPGILeDiAH/eTPEA
UkHYl+2rMPS4R9UXcRjvIeKSYs6f0G9VImpJ4OUtnXEtNA9W1J7gwAtZcZWXBOmZX0dCg0ZgTFOR
vox1vwkg2VCT2iQkmQ9N8Rrk5XPL+QkTI3PYxB85eH3wJGcyYrxoC6TVUUaw0ymAdWv5bqxfuXSr
hl/FFUtcEdOyVNfQjlw5jw9Cdzd3aczja3dYfb1uqUlkTiF2RjsND2sh3qKkF5Qe8ECIAmor5y9l
CbbyUFrcgeyH2NQQN9Q7yCjwVmpcq+K1FOf2IHzLDPyCJKh1vUdgKeb6K7Wz3BB3ram1bhnmWxFe
QqXfBTg15nIP5fgAFwBWsYllCx1sec+3blulfqeHbkKpds1TI0unbWanjJ6K4qS2+bYX5ke4h5ss
WD3Y9QaWnVZ8Ic9WW3t/XUWaowaBGKTjsB+XjJTvfQ7Cm6xuexlJOa1eADokTUHiZgtDjN5xZPnp
9NPgyB3MzXbCJ9WpgNiIMaJs7BTT6BIE8FWqunsO6w9SYvoNyE8pq9zMfMa27woa6QnG4CuwT/Kx
8WqYBdMMkiJqvi+VdF2bcF+GxRdA/CWl8STg4zSTZaNGL3XVY2Est1QcHKN1Ckwhm6y9Bwp5Vyp4
7pGzUBTT+5/9ynuLdsD4r8bWOOSDsh1JuJuGlxqU+mY0hftYLT1Q609L6s9EzzYZaEYDheBEbNrc
y4ypCb6xRkHVanRKuuzHkjxOCn30/KrK5F9KGD0GweB0DWXYyNfZA6v1d1KC+VfcEa1FlIr+tWZy
LjXEOr0lIbJzh7ney8UDCX+awummEO7CCl8iKY9R71nQsca5ZFJk10UuHzFWPUT9PlXWuCSc0JKe
ztewKtyOlSEOWSstc3HhqV9PYV0d5CZur0JiQjYtmOJjXipJ75YGODvUItlpUJsIjJ0k7oj3BpIr
GFXyTbNi9WpEowR9Dr5dpn7T4hnaO9YivhDDSyT113HY7/XJusf9AaSnsJ6qNHeH3LwFKXfXWePA
t0z3Mq1SNg25aBjvr7IR64u07ermpBflj7prazuqf3aJtQkq7GzpVtevqvaeqEPMLuL0jH6V9e5g
FOMVZ+aNkQAQKMkb2hRzBVygDRJSVS3JkUaNXNW0ArOeile0M+v9kKssj9WvjPijTWhgjQmll1ST
v4bjsClV9YEkAlswjafSqF86gmgdGRbLhiS5UxKlp6RX262aG5QfVEHewmdM9pjlU+gMS/ISlyaB
aqKUI+gXmvXdSsYBSc+YpK+TpM1IzNSCxapT4Hn2Muwes5xLrwuBgAPz144Clop9Bdvlip7fXDh8
YbtvBsGwPs5fMkPARNh9BTFLXXFJ4BJpdsasgkaVG4SDNWhk9a6JWAgyOs044+3o/5J2XsuRI8m2
/SKYBTTwCiAVk1oW6wXGUtBa4+vvQs09ViQqjXlOTT9OT6cTgUAI9+17qXLmiCqZtpYyQbnSYlpE
MfvbT31lPFoTzXdZgy1q6/v1NtBxPZHSTroa22h0ah1DT0QG/rY2hvQq1dsZuCTArBgbC69SbQwH
q35sfmGJiMh+UoD2xrR85xV+nLIxjldqESSXWpULaMWa6fYYFN0nQRJcmtUQbSo16Q+BUbbbJBGw
H9BJUqTicMfFN89GybpJIGGxP7sCkqrS3vXbeewDUFC0GVeTiK602RhxWUh/hn172WlmszWzcLhI
5+lSCXwvmmiV05ObGXBrO7ffi6C97IPW9WlW4+vAtCjfkYbPOab0+U6YP2OJ3sAWUkCAlbKm1dtG
ZXnNcDAYVbxalB7wWtybYDilSHoEdJvgIdWrB20epc0/HGUtVebwv7TgrFMAihxqIV7eHNjlej8O
w5FOshS4kjafSdecPqDjAqRjwYtMd11LB/Ihp6HOaWTunEXPxAZ+jR3VIlqpd8b9uRrNqTO6jKAR
qRYJ7r+kx4HpJ6RtqQyYgxn90qQB3DDmH+Eh0Av7zE32xH0RAQkKX5liNn02q8N6HHS8zYqrFcU8
42Eyk+pJDWmr/vxVnbxcyeQ0SAEYXBfXOaIiM/HlVZcRvFlE3EjCjs0VBlM82ENPYQLdyo3vYuhR
nnl3J5/vXeBVDhY8MU5VqcnXRnP+QcoBZVtqmnpnnu9UGJU3RVKSe7ey1qD6o9/EiE6G/19kxqSK
OUJywI0uwYdTx5NfbfVM0L9jWuxFClpmkr3UedavruqU2MqbiRaaGgVQ+Gwp2Bl//mB/T0ViUCIw
SLly019/YzmkyUTulBHe+Ztkzo6NJNkqxzMv6cQHRuc+vWsoZgjCCH68yhVjjrmO0U+uSjP7Zgal
685lcOBLPM60LY0FcEeaout+TBwjlL4rNrqONOzP/B3LiH28UX74M9a1l7bI5G6Ofv8Zl6NNB4aK
c/RVVjy3GHN+PrB/X14JhXQYXwabB15PGG6pqjGVLfnLGJsoGF3D3YSDCZ5YGUCvM+mak8/1Ltjq
I1B1H+f7uMLjLr/V0pdZecvbCA8cT+t+fv5Yp+YL8nqq6YqxFFRXL1KEOTZ8fjZhX2VxPyl3wLq3
ylzdfx7m1NSHLG9rS4aer2019UuSvxr84Amr/4tSeeual89///Rj/Pn9VWrBj+S+l8YSBnTOPprI
x9BKtjUH5c/DnEidL7PgT5zVcBWgPxLD5jnoh8cPsjz8Fi4d8dabcb5F4bmUGM+lmE9U4T5E/d2O
8i5xMke5anYyUc3cCd4WMVxAvr76js1Dv1G8cneubPN3RuhjwFXt3+44IQ85AVv5etJsPJi9rv2p
9eeq0Mvv/PX9/hlOZTXPDey9enUmTo3Bwlbec/9Dv11eB+75Zzr5TdmqJSvUcEB6rJJ21I+ieR6x
M+pzhV2rGFv9Ogra5rKJk2QvJC3xStOYz+UK/y57k/+khcWmlUUlabgKG7A8depS01lyhcF+URQN
W8B5+3MynxM6gkVAQGcF5Q+EG8rqG5PgT6hdwgN6WDD+DuV7JV1Q+hXJ5b3Ym55yRsB06nNQhEWa
lwQ2X/X6lDBqbNJFiNsXWa55K2iL7a6TC0xavTJHncIl7Ww7xYkvHSGtYdGjsxT91mqmpLQoAuHM
6BbpL9m4qbhwBfqZl3Yuxmpa1vZsyHiAUCyAtYQZADZtjXmupnhiSUSkKzgJU/JlRVn+iHcfdapk
XSljZI6ZBO4l/lPWWM+fr1YntiyOGtDIGCvm/DpBrgbgOztl5uaRt4dRKXdDgOs1SHkpGI5m9d3v
IufziDISrL8/6aVx2MZ1l3KGrqzmO47EmoH75+gqyhxtS7sSR73MH42oVa4m2bjX1PSrqiQ3nT7k
bhoO1rbq8Q7iKvedM+9rrejCi0dYAmlV/mrS8RV3sa9zHr8td2APFFv+zQA4cFPiBeuJQLkSgVl7
fhrdmEsRJRx/IMdQyISSNJn97GCTGrFV9ThV5lejweUJYpZtDYhDhP6aSmTORoukKFAbkq6qE0oS
GVjf+tJ39rY3VEqhEXdCWQJLnWWRhNtxrzm6j8NuH9e4v2X4DdPU0OJEy8gqWfucL2S5RgT3KY3+
XtvDB+nGnitBFSpkXibM8PyBoksxbODCam4LeskpIaN7NEXTIFnzXzWdde+HyeBm+dxyITafGt3a
57W4qqYKDpL9FGS0FVg4FZeJeCTx1HGzpoxGbunXDMOA34JkCWfHA5L4tQRVj6OqUTBQ0kAyMuv9
O6Mz7kxRvhXduOmlwJssOdvARhwwICwbTBMxL1VTvcPkLcAVO1GfMVV8UKuhvJrTLsSgxgQbE5nG
ZV3I1oNe6tgGBfGt1vp3mR5Oz1AMsw1UzRZryNm4MP1Ge9KTbsCgtW7vbKNpY2eA4OzC+Li1Y5yn
IP1RH04lr7LsH4BAHsK+wwoeK3fszurvc5mNO43EpJdE5q9UI4msCRhsCbfni0QK8ONhsGOctZyA
sfL6FA7xNJOmT8Iax4DGTzBdVMPjYMElrcqR0l+cg7lJgKhAWsW2d9YBlbX2t77V02sqaf5DX/Pu
d62Px7ooxseizIL7oBGI97Nia0hjC+8qOTRdeDsnywuT6teuJYUz5obiTGp5aGOVkibmcXHvQ+rI
af3U5Rkbn9HtVch4gX6b1NWxyKcQdIJ+I1dwyx2ymW+z7v+Y+gg2XFW8ddr8Q+kVHq94MGP5CpvY
XSu1m1QPn3vDdnsrSTZAaiMviOMfSVXFT5VZWA9VSAClL6ttq0ERznX9Mly4BNVwzYm2vcQcrIT3
Vha3ekfdoCrVy47UnKXG2yr+Wfb90bJHECTpRdrF1+VkXosGMBs5aE9pGuk+tEq84i0mrpwfDcN+
LHwbPOd8perRtdZaV0HbPRWCjFNCnUNtgu+93f6Yhbkf9NhyFrA7Ri/Vr0bXw01r5zvdqHbl0Do0
Me/QAm8rvdhg/HlBMYLOrjiZ7slUbHCZ3YhggqmYXeRZQrdIcKjU/qEqQZ7VlUxCu7We6nkhYhs4
XLGG91EVbtI6ewq5KoRd/a20um+JQlo6phyD5X+5hW3OB29c61qHqY+085Xu0E94jQa8W0chOQmf
p5c9EQf0+VgCHAIZUzjPpazcqsN8X4kmI5UKmy0MXgM8pC7KtH9EaEdqCNao6af70cCETe1vW22E
xmPeqkUaO6UI3+BDuUnRfAUlcifjRFPVzTEJ4jc/NLeJj935VF1WuXbAuG2bD9Y3acTfskbsoCut
U8ehB6k2vFZssFK2n71lZisc/LUnBzsSOBqmGTmmLHtKQl8n6ccejvhmSZFrDHzeql5piEtgBvuk
i55mOVactqZHZs7cGl9pEtzSVdwMhyYLt3R/kLmTCUiPWKrcVZgoOZIQ35oWtx2thYWS5vQSKNG4
CwqOqbmNXfEwkZnXOck+jgNFk7SW+OLTkJKInoOtCaEzytWL2Un3bcX6IMKHsZrdyRqw4BYdjopR
cKO02gau47Uq2kNvVbuBCYLnmYwPX03206oeApCOLsQf+vGMoHPCwPbaqd6OSQqGvvqGQxqZO3wT
8SevtzkvZKNg9u+YXbYbR30Xj8amrbtXUfkN9CbxCzhls7XEEF3G5PH3wHD6H9itAyuVlaR0mim4
8DN/J0EYhQwNxacGuRxTFwFEgiF4B5m5Mh5Ko7ovJesS+MFzEw1fRj6zPLZBT0yXLcbAatNKpROL
aqMmPgnT3B8f/HjhrCaztLf9Ib+zOkKUCjihES5QHe+MHoT95AvUcYbmFDiBJ1G4x1HL5fB+CHPx
VJdIfFI5ZwFC1QREOzaH5NpukuG60nA906QJKaFev1YxQveK5DTX3E3dmC1bRxx4yiyP+xxryss2
AhiilGH+ZM1mfczmWr+YwG1rQ38RtQsQNbN8NxnjwWsg2qSbCAi208JW39q9jg0nnm2aQRY3KpGR
gIrRnEG2DuDjA4V+ZXX4FTTyi13gvWf54a8hkLzMws2tzW7gct+DIH/TMbjMuTyq3Xyt9vb98tF6
tDIqm1xbKnX1ozwlkIqMon9VYBRsukCFMm3b35VQo15YplDQa6lyh9j2SlW9LZL5JQmT5ymHIMmt
H/hyRtEzCxZMw/wig2F1Kqk5qgKjBN9o99RUf0VdV23NysjYhS30OJYl72QxA+CYq9FTjBY1+qD5
e9b5cN8ZI3alfoJxlv/clRSnaGtaakRy6oWd/LXRtMw1pRq/NsO61Ivu2p9sDg91hCEdxahGFE+T
btzZlNi2gYELl8iUg4iU72EdHbVYe5JU2AIm35s8FbAH8/qiDyuc4RQqU239kIZF65kSEAMBTzKU
LIq8FtoefGZxcxnTR6i7oIbJO/uaoJFf68CnZjfCLq9zXETIq+eN0xgVqKWhuigmFN2TyH6o5nyQ
s2RjdJh/ccK67Vk7HE3OHwMa1RufShxewF+7pDpMdnBTsL9ycHtjVL+2fXXbdhH7efJWSzVC4wJo
TK7jexsp/k3TF998abiWoBhfaKGoHXaL0uU6cNkm7bShAPBaTxkNlaO1w6Zsx4njJQ3jy7i3nqNO
vFoKOUparHynTLWJvL7+UBWll0f1zdgoTyKJnvGvvGvH4YVt+mgpIChk48LI+6+xrD4Je7qoJO1G
z8kFzqn/nOJfJgIMhGmnv5EyHcZrJD8VWUnFKFSo5w4YyVOlvqCH31rKeLgApu0FpvYXvR8Hm8LX
d7KCce5gG9ipjyqkmSF6slKjcWsdb0oTL12jYk+pLKqaE0pDyrB86VMtbUdLf26K4NirkEZm6SYb
FQx4jCp9niIAOgHd7i4ni1dUaBuzUSuvw3pux8HmQqvhdGKVBiQYEQ7WG0GFEUA0v0TVsKeBIdop
tW97Wm1cCb3qvDnUHyNJDEcAPLTa+A3G/Dqu+c0Q4uTi414S12myheV5KxpeUTbv+7DuXTXoDyWW
CI5GOqTTNGOTx+ZtXVs/lCG9jQHc1BRx3N6onocpidkkkns/qXd+BPdT8uOHoaEsY0btcQ6zV/aU
n72tgB+ln4GpdFEhAnJUXowT6tN0oCaCHkvDBHEckgvTghHQjsl3gNdfqZh3m7hgLxLhL5aaL1pF
U0A3qK94ZcskGMw7THUhWAwFgoiw/SV3duH1CBAuCyRgGE1vApM3pAXUzlNdd/AlHbxS5F9IClRO
FAIp0JRnm48wFqp2F+AH50pVcAjmjrbeqoRvpqqxF/upDtaFeh+NN8mRWpYBgkvB1Z3b7DbO/Pa2
oXXKKP0XNuNkG1biMGNk/jRxKYh7kEG5Mr7okM08QIzY9YQwM0Yhul1jpxgGZz7enrI/fB2qgH2u
7m8lf4RcAIbHg7spHePOemwgoXo+Z6muju/8NNjPTeDZ4KTwamQrzzgCSwO9HMPQgcJFNOYM5XyP
pAB3yYyBmrPQkRPzEdI7imShXmdpdm2ZE4ABeUDf0ZhsuCmZbA317TZXoS5nSqL/LBaDjAb8LIRN
O3OA97EmmwdjjLlBq+2bqkWRm8j5lzlifg411zxDxJk3FuRuo+EnrAdcW5Js19awqGbbv86s7LGa
KwnjSPiqpQqsMtIiJ+n6Q1jxBdXTz1itN8nYIUbnNhjhAEHRU7qvo/a5TAzOPbV2HSqQ4GHIHRGm
AR8ZD2ak3ndB/5KZWuuITH5RE0oO9WA1Xhey1ReqmIkEWwNYBzAmjO99LdqOVOIGOTzWBmDkIn9j
YQgRR0wh7CGwgmoFTyMNjnh8bBMMhlEpZU/xQuztKticqBV8oV2JNKb2q028nT5+oSZwyDMaejAm
vjJTsiioEs1+puGMEqI3g/NA8mNk29yO64uaDT5dVgwt5RYEc2TelbWJbojzDuJFrXQQQZKeHpKb
FFCOU7QKlFbUUeWc3jShuPHt7rkKgLYHVe/MhcK+lTUohdgdD2NSc+KdxSO5sgnVUuTv5x6tM9PB
gcZFt2aHxiWgX+U4G4t1NwBzRwlt67rQ8r0d6ps+t/bxgrvQS08ZUV1kTfAU6TEnTxnf2Cgp7qxq
uie3krhDHSOLQhZ5qYha3fh05e4xWhSs6kyxsRLzk1n0dxaMkG1F6pr6uaHsq3nIIbul9X08Thm/
VsmbRKs5LXQ2VpBQJYIpwlhcxV67fegr7aIuSZhWwRH3Z2r+KZ746sx9fwQLUfZjRP1xTLegh0oX
pXqzT+z2G0bGP8ZZSreRbCUXncLxso4GTvFZSzU2+FEXOTmArP/S5d1NGzact8m+PJm58O9ZFYtf
iWWmj1BpzEcN9Mkje1+/N5TuixKPGXeMOqQKay+SA/GI8TA3fblGclQt9Bu1+aUYSXec49m4rqMu
c7Vhjg24c6A8naLPY3pmFJsTK31Z5j7LRcX/kEnNd4GOD20nrPqgHf1tLkbZm2eFW2UUBcZNDWHn
tjeHEQ2+GgC/oC5vUM7c1OqQ8d8VD7FpCW/QtdZT1VS+KBKK7RB/7wcM+TuEo1w9s41cKEiU4noD
QTt7gmQybi1rHg4C9J8bdRYlauQFTirJnIb8cMBF2IJH0deGvIfq8w2ukg/py6x/u6e7acFeHvOn
uhBBiyMs1vwYdtAkwkFXgOf1nE8bX3HNiisUzrf0Z0MN29U4iW7w1lL4U8brhbqg4EC9sTleLvyF
67JWX0VJ6StNrhQdBZNR6j8G9jhrXg6OxZEExnetzK70WLqHaQSVrRLTBUOou3nZIhmY4Uw7RsUC
YheF7KBHar1cLi0M60ES5DQn3rRmREev8PPHQowjhrBR1kPSMiYWwWwy5xetMvV4iy1rp3MD6pLJ
CyACeygPJ9MBXY31Y2dM4W03asNG+CnMJx/7nqHnstRAtSqsYdpHxcReijnqWI6C6pN9u4hrJzdS
ouwVau9w62e1yddhIQBDTb1pI7pK3Ywr9NdQ4la0txFjfGmxpIb5aIYa3viNdSkKxUBEgmj4lvQJ
xAy1a/Zqb8ZHqU3RAUhcXkCMbXwzLiaA4UrwNChkd5R25k4xR1b1fe4s88noWJx5Ijip2uzfT7EZ
fi9Faz6Qp4HhkgTIOM2InJOEgMzhSovXqjwUV75hddvGL793Zj3fCn5qB2449UTbGRuRBdpzIKHk
wCpYeQr8rnoA6AYJNYQvobOCbzp6vL41vcLfOuqFChdMmr5qusadYSDzZWMr38vtEQj8ixpOYguc
L9+wSKcbViLmZ1Xd5F1xB2mxdu2Ub6iT5n3QVsfBr8llmOO91nO+b8weTokdWTujNthvq057jMg5
t73sb0YIVBeB8hojncqn4cI3mwe/eUMweBhCjJ0LclujbQcXtYHIrIste2Noo/2SWWV1bZpZ6igS
x70uot6BCfaFrGAipfc/46akcTJtkTaWh6KHwDMNXE/IQR9UPl29gecapxZgsv4pC1AKBRptUml2
SYVVeK0SFXu/xTy8EDEbkq2DJuDcgNAyfvA51W8KKiGuaIfuUmtjKGaBNXK/6b/WofnNH5MfZpn4
2BY3L5Ty6GhrEIzOfvgtyORoKcuDZbFD8wtnAuNCsLYc9IrvN410HY1SJp5CCdybaMCilVJ06xtQ
KrMegZkJ4BZZ18BVVXyhpjxdmE3t74smHRzTNjuv6O0UoJB9KFufXBz5s6QEdYO58eQM2nArQTqz
k/FNbpsrvRx8dxTJs91bD9nE1Uoqydvkne8FiY8qbprFzlCMb3ErcAMMF+paV7zUo5Qcgp6MjSGV
YpOHdnGYpfhOHdpnrE29scP2klTEk2gbcE8VPvZ9rNEqVXOjSFHmOeNYGRuDNKEoReS0Ytqnej14
dd4ne4SYNOOmvoQsM91g51w7crE4hWoBxUJp/jnqZesENMU6vtJvihb+oSoldNGnOMEXoZ5zyrK8
2dT2RdqnJH7bt5gudafqrJ9jGzzlafEggvw2SuuXOhH6tqikcTf4/cWEHJ6XA1aGbhV3TLGAkVAJ
utk0KK9p39cuOfLqPpaLwtV0dnQjqATLtDVcWUKDw5MX3Btjkt2RaxQ+6ucoar4Ahuu8VI3LK7nD
9M6JpoTzLE0TFUcAuoXUahpvMtA0V4FG50IwGOl1ZtcRjXKsxHXR/UrD5jJSwu8+clpnDNUvYkrL
balyNDSNUt6UWM7fGXkMvXPQpoaMG6Zpn1clTlVaFMTz6CEoP1MK+VhpoT2srZqKDho85avwtup/
fv77J8tgCsU91TQwEKY29DGANoCrFhEe6+CKt8BlGxeegRhcDbs6GRSTMzQuV6RzrQEnKpq8ewQY
qv6fHoiPYS2y6IXWGjOKbvOniGTQR7mH3PFbj2JtMLozNfxTVTFV2LqBqwzDuVZAZEk49HUnzy4p
nPoXGXpOjMIvLiSbz/LzET1VRKJxV8OiZ2nhtde1sWo2GjSVI7kF0ltmL/mOpfjBs9kUeP528lLG
muODFEffPw/8u4F2VZFW3kde9SMVWd5hYRlT+d7Cl9mO+8WQbumOPN85fHI8sRK2DVNYtJivZk2h
wSKBb4kneU3pR/J3dYq3oW+dmf0nw5hIjpaeP+Uv66Y47nC+0ylm6s2X1kcl2KJUCF4/H7ffZb2/
xg1Tay5QFBuxv/o4FyErLsVvHfGm5++41s3fkp3AuNg8Vq7vKQdEVR6XysFB3u1gZ/Y0Xv0vjO9O
P6ulWAhZKKxqa91CmNDTJEFtgVSRXpH1OeAt6AEZjLjw8DGqbublu3P6jFNReWw6nfhHo+7y8dlz
LBSNrqHEz20jontGsznxG+7nI/xbHbYeYfrxMA/XTfIo2mq6wCzBlHFAlarmSwnVDibjUAmTRXxM
YTE4oRwMd/7cIX+uG0MKtzCnjDvKUdUt/98EN/2olX+g9RxLryo6S74Z2tF65vIePCKYBHhRFcrX
qs5t7mo99ljs+9sqU/DUbuflBN2IN2lJXOpR0lyiT48ufBuirQqx/KqkgAhVWR7YEVtJHhw1HMWz
OdjTYQQjQXohSr8kqpm6WUHSrjBVFTNYyRabpB2ggdSgIJ8i0+zptektLldFMewzdTn+JFr6VVN8
LrohhiItub9DYifK9SSx4ZiTb7+OOiw5RQ+rg8JS8Qxsm9PA56O/6Ho+G/zVFkJCLh5t5L80ly4+
fFiO7xYD7HMr+ildHX2XizsZu7SNH9/HqaRqKRmNGCW9bmLEZ25RjXuo+JaGgA0X3e25lvcTU5eq
Ol+sws6FXb7yMR5dpyHFNNpFImHSoWPgOZEg2ctD9cwAngu0kgW0CnfdaMKTAfogl9mOU4RcaQ+l
icT981d1YrfHshymLn6Jv20GPz7SZBu+7S9N/CrQd4V2oLmt/+9L6vsQxqrVOE1iMumKypeBXVzw
Q+dkY+XnNJYnNFgEUTUwLItAb62NUuYxyPSRV9OGxTYqSambfrUzgvJGCqrN52N2at59CLZ6PQEL
wAimUbhm1m+t/jXIxVafYreoLn3r2u+/5xUkTYmLxksAd+7z6CfnxrsnXU36FBjaqGsMZ60++8kt
y5RDHuTMtDgXZPn37+U2udmLKWQ4R3n4TjHrqpE4vjfm8OXzhzk5/QwNnz8mgPqXADfVyAH0ASNp
KF/BQR3CxjgjDj0ZwUS0jIqYHu314SjQQK7YFREkZP0Q426jJDmDIDtx/qJ15E+I1Skot2HoRJzo
3ULTgUvr1Byx/yllPPAiUvFYEpFDlu4/H7mTb+hd0PUGh+IA9xNd4HhHg5kVb2K7dFnqN5+HOfld
mfQM40OzyNZWYRScpcHz0Z4kB3TXyCkXMN0Jq/sqSc7M69Mv6k+k1aaRqbMo7YBIwI731MDu8tJo
/2Vao2lEVE67g26tlqJxlIoiGRg0vwq2tWptZWnwZCvafT5oJ9/NuzCrg1U0lPVo+oSJ8NiFTLed
QGEiJNh+Hubku3kXRvn4kQaNTdXdZN51hv4zxc5aMX/QdXM/Q7H+PJK2rGirHR3x2p+BW614FLCb
OEtIL45DCg1cp9h7a2ScgOZEVbc0DnB1zw1jp/WiwNk/UG+T4XIyQc7dBVPh5t+LpPaw0kgmJyt7
Spvm9xSW8IbGK4tCwvxqdzmgxoT+UrCrphvMEyjU2cr2o921R1sowXFQ2u5Vy4zuoe306qBnYeIU
FA4cqaXP0k9r67nUgRg6WQqTxLOacThkU6i8SGhsnvsR8/nMzotj1wPU/Xx8Tu8I78Znmdzv1ssh
ou8rWXYEZZdjDJlv/YMYnBI2RrYFzfVPBxELHM4iV1RpQ/8YTitTo8AmQbhBf59bhpfI14PyT/s2
3TNL44wiyLl9DAKWba4MZCqu0raOFo+k8250cl+fD92pb0UnDcDOrVNtWV8HZqmvmXgd65i4yIcd
fFhVPjN7T2Uc1PcxVgv0BEUUW7JqsUmqt+llfci3MNMuaXrbFAcd07BzHkUn5wOb8HJdXdxR7VXE
wtDSpBM9rmugWQJuEzsaWHfh/eIWE16cEzOfHEMIBthEY7GARPbjmyK7LEcYbrB0phSRKApWKAGs
f2h+QC39J8pqjpOrZI5rRAHOR6+n3+wb+f8uJf4QYjXl8KFXaZWc2aynbTNDQZFubaU6M+NOLZvv
n2P1bgbRaX3RECSTLv06dWElOx1AcGCH/zC13w3Yau8csqZNzXAJpD6m9LgjQsNY5MzTnHv3q20z
LArNRBOLoVPZU9bYUHpzu2j7+ZOcOuG8H7LlwvdueYv0vDEinaUgDOjFTGnwfwwF9+IfBibXBb3c
n4c780z6epvWLL/Ls5aMiGof1NG+jQODbg51/3mYZfzXm9q7p9JXq2hAoT2YFk2XPP/EOdMt4n4v
OOZ2fut1fXvGuubcQykfx5CSckJFjDFUxXWL+CkenzQz2Hz+SOeCrFaCOTDTSFkeaSajbWoZslAQ
A/i7/HdhVktBIsJQFBmTzpzMG6Qyw9g+IJ7/L6MsD/tu1iXoXPM4JYrgK535cnJkU5QlzoT5vcV8
Ng9WC0JWRgmaRFxKFwCQ7NHxvUO3Yzhm5haGl259T3pGWen1u+klh0qUufl9u+u25sW/uNtxe/2z
ZvzOa7175j4ACl0tL9CCDZH5iauX8Ovjf1o1Fvs8kzQn2IvVBx2nZh4YPZNxCu7sQHcSbB+Ucz77
JyfjnyDrRiwtqNCiNAQx46dMUV0lfCsAwXw+FZep9tfLexdk9RGH4FqknCMMjj94y8rYgdJx8HmI
c8+hfJyHTTSPupgJEWmC8g4CI/oQyvGcN+a5MKtvN8yDQh2I49LCD7MG7lQ4bVI79P67p1l9u37b
UKcLeRpteMOqj578lyQ7d5k79SxgAyh4Yl5KqWc1ZPXUzHaLTROFTZKYoUl1jSay/hxB69S+9D7M
asjQbQVR03NnLNUNPYxO1F5bzWWZPhaY1dj1GdO8Uw+F7SSoGE5ZkD9WU003R8wbTL5NXUodw06O
lvXNr/7lMLeYP4KjIWOhr6OoSdg2cxizhDcXerEP7Js5+IetyF5qD1T4Me1eV+AanYOcPkNIlpJi
26T4hqMr6u148/lMWxaR9adJU9NyuLeFUM3VNo7DYBaJnn5j0n/7BskFMlf5Jdb7W/pLDmaVfpUy
4wqO083ncU+dvkmQcWvRIZEudoAfP9hwouEPGxSOK5foFOkiNO/1K3jtUFNQR505RZyYgx+CraY6
jTlS3sakyuSYbD+q6UK77HWbZAlfcPIkFPnMsJ5Y8QCuEhPAjSJoWfv4dF1LedvAz8Qt4yeozYvn
yZkF70QE6pY2XxYOjcJal6e0frKT2lIoT9GpNQ7PwdnG+1NNuh9CrPZcM8WIhCL07KKNNH4buo/Q
MhGC36T3kF/OwjJPzEXslLmQ6YApGL3VhmdAm8E0lvKhhn8zIp/NsF3QQP9SkngfZ310RdpUyjS0
zL/9IJezhO27Cy1F2WKIi+rix+dT/cSSRDiDPRwXA9NYc7rY/GoqJITDpx68YucpGSyKf3sqDDvx
JsR8Elrdxyln1z3NtBlOP/oD0h432YQ34x1Qclc5nkeAnZx974KtPqgy0oDzjBRHJ+VRiwp3opnw
81FbJtdqYfrtP/o/j7PeNpKJrmBpUSCMkTc3o2MPi/w2wVbrXKiTDwO6iWUQ9zP6Vz+OXCBVAtkB
L0guXxPlcjpntHD693FtAYOi/p0+iUY6WugMnNyu0Lws7RBP1Xefj9bJbxUgDx4qFo4tf9kRJAqo
PLOpljm9OIQv7rfKYd7NrrFNtui6bs/EW17w+vWYOocHha9VJSu0GrNem02jAj/eevIWbd8uujO8
/7CYy59n5/bysv+KhnKTVy5YcdZviHQJtVuTp2v8TXrAEdHcp1CSezLeVwtn639ReD8dkpIlfBVc
19cPWJVz1gXITin/T5vFtnvc29fB1X+WpEY45wis5skRJYP3PwFXW0Zst+yTFe2iMdCqX4FvSvQi
WAoqzBk+o0Ur/1D+1Gmb6hxSFvLtGKAtd4rBl0MnzfI+dKpi6reTHvuLg6HaIDQu/YH+CxM+ly0q
DHYw/D0u3+0T6Yjwoa2D+lYve8sViW/dFlFobvAFzvYqfnGO3s39cSxnLKYCYV23gtbGrhixVC5G
yx3VYr6BN2+jxkulV7nO401jNCr9eXoc7kx1wlQ9y5WLKEsaV0uWRJE9hjuIpsmtVhZ9zH1GRPsJ
mtOvWh+DW3sMxp2fVP2uwc2ZVPxY3BeBUT61SZ1s5tAPtpFePORGgQ+Mmmi4d+nTZd5Z3WbQdYHy
cB6eRBB3+0GdsztkktaLZFo4hhl2PyQ0QfopNpFN1Gi7hreLnBzp/twliXJm6Tp1tlnQwIbGHsZK
rK4+Dj0qp1HKkGdhrEI680AT8ob2FBmv99YVx3/INBPOFHCA2GaMNTwkM6cmLmPCjeK6KLa+fyHm
+8+/91NL2PsQ66OAMZR0oeFpZhf6Pg3o9dWqc0vYuRirUWMaNWkrR1gvbLviWP9YzG/BkGwkk8Zk
PLx/mzWfOaedSC9hTI5YaTli2/hSf1zGZqvIVSnkiDMh6uW05YaR7rT/j7QzbY4bObb2L0IE9uUr
0CspkqJ26QtCGlnY9x2//n2Kc9+ZbhC3YenajnDYilF2FbKysjJPnmPCRGaVXjFN7u1tXGO0uLK3
OORDbSmJVImr5glUogbOlUQn81q3DT31r6J35Z3Q5dE3Gqwvr4VlAL1c5+KK0xjSkstyYm+/qL/M
52kfepWXHSFgTbz2DoJhRFGY8vXyo7rhOf/LkiFssDUNnI+5uMghUlKcSB4BgLw375jXRJxuhMOj
+yI0wIgCu+D9FtnLSrrPLv9rUnjaRYEmtio/1jpIPCpEM+nvfVPr7i6T8wPRVNDGPViadL79ZdeS
vEuT4s8vTI6m1Tp+CUmEHEfvi3Q+98wJ2En39f9mZnEOpdZWuxgZQUpPDDHPrVs23AzmVv1hNYJd
LmdxLhroC8cmYAf1hxae3DtUeh5SaC88+VDAzrPFmb5uD0kFLjT6/xCvXG9fHkxZVyuci7jeNd8b
nDM5qu/NJ+OXeGhs5hNrdy20ff+YE39+8bUsX6I5B7qfauK0F9ot/g6E/XDI36knJmk3lYfW7aEX
AcDBBgO1PH4ppXKFLfWCHEZluygYTTGnDt5oiyHkmFlCr7D1nkl8yEvLRjpXPqQecZNNp5iLpN6I
emu5tU2v+H9+zvIBlEAGExGIoG3zdaY7/A8zJNWu0iNNDXLTve2yqyH2wtji085xoHZZzFOhzA5m
d2IQwvXz1C0lHsfDh/+brcV3Hf3MsdGLhisO0o9zJPRDZ6ND4SmYnV02pkAL1UaXfr9UYwATNRXR
6eW9v1hh44x9Ewy9cF76yUm46xUmEv+AEOzKymJttsR0hSRQr7nRukkLbW8wuRWVzttbuH4UL1az
iNdwWDPpQ3rPNTztg/vqKEGx7ybn+jG+Y4ZiC9y2GjgRtKX6pHI4lvjAMi8RP9Nb2I+S0wDrcMwE
rJo0h9ur2rKyCM/UrxAiUcXmleeaaz1j4KW2xtNtK6vn6mIti+jMiBnYU5tLAILot4nS7ILw2yyp
e7WYNyyt5UoMRf2za4v43CZxbIwF6xnbLxHDRs7Gfm2tZJGn+NbAi2Lgq+Qds+Dat6F/Nzoobdfz
8faWicj3KjFBtcU2AMg6qAxfR+I4iNRSajHUDp/TOXEn533Ux97Q7dvmIPX0V/g/b5tckWNEZY+0
nJ6KJhK/RTRGvzNS4oHN8+NT9ggMMT6nHwCF7UJEcw1kQnYwEzoUGlzr+N9AVNewDmgJAFBVxISF
bi2OWCBrhj0NjDmIx4H0OaZ71RMVD8lZvNenk8oGbOkYroVhgSB3NLRCdSShrjc6GuS8kPsApEiX
7B1GrsfmlDewqsnaDlKJ21ssvtryq14aW8QqOdM0SAsA/SZTd26aLyEDaLX6IY4eK6ncNX264a5r
Qw4IJ8JoQSsDuP4yjy+kkvJXh8HxwKNO21XH+IeJLHZK5PoTiDGVVyp5ol4Ok+zCf/QwbtukzIn3
ATQ24TOp3r6xN5nHROl9sYlUQSG+02yk9Bgauf5ialgyyljmjDCdtUO298/KUTrCq/P7CubUj68s
LfJlAGEd09JYqinmvOg/7niT3MmHfJ9vKrOvhGKTT8VrUnQ1oE+6XhbPel1PfWaJGN/9aYV14OVN
vit9p9j/thNeGlq2NlQr0YCOQFM9GY+qwcDc16A+Jf2XQBMc/RsevxKQMeawHAaKAGsvjlfpx3Zr
zSTmSncs9Scp+YOC25WBxZEqlTyJUqOATSySIYAeW8p6xWzutK7lKtP6ByhrCgZDiuwMDDT9xNRq
4pnIHNyPShNvyHqtXA8WxLGGANrD6bAscMDMVNQlGa03NPPDfJ7RLJ1gumf2zrv9DVe2VdQ1kPTi
v5DzWdzbBU1wqozB7Kn5f5rwBIZ26zJYW4om6G+hwUVwbUn4mHU6dSi/p2z+FH0XfSjzbY1+g1e9
MQVv8m44mbM73OtbjN4r8Zgpt5cXMX0B+ojXx8BMp4FBd/hcOvt9rvwwyw+djHSJ+RZk5MYmri1R
F2ukE6Xy/FicuKysnaCNShRMnKc8Z7Llo50dJn3jJl/7VFxlvPJNQj/sjNcLah29LafU6OHeSaAT
qnvXbrcEqcUvXYRECyJGZqFwPYfPdW0jyOJwTGYVIFU/Z9+MoWFkuAzqQHXHolbRR+k19YszaNGP
Lp8QVo4RqPn9zOvqJ4htuHg6Qtk0Jno+917vP/TlSe6+3Pb4tUo+BWdg3DIoE7ryi6+VdE2QFTqc
B+JtCgn1SeFEV4duhwbIoTt1zv2mYOuag6BcDgID8XJLWTrIqDCl5VsdZ4ApfMigbNi1bAafYmer
1bJqSeijc9bo8y0L+dPoM60bGoPXqPp3iCOPYV5+zpndtaD6ub2RK/eMeGnLpk0hdkXSCnUARzBY
eYzaoxRjD7ZbFlrtRo6xEZtXLdHF1mUYylXQFNcu0bdKmDQO5wtWMTk+hsW9Emx43Vq0oIeo6gQp
kA1Lx48mZRrmguFnxb/zzWYXa5nbdj9k+d2MXurtjVs7yJe2Fh6u1rSqDA1bmn+wmjf5ZjFSnNLl
Kb40sAjqitHMalawX+MBnR00MU7aY/WX9dy9EczPQGO3bpG1sMHFTMLBtDQxahGa6oyncqfTWkkh
KpSk4qj52ccxyiLPl/u3QdEgSln/cIwtu2vebkHXZgmHp7+4cIykhyQnMsmrDAvCCf0MacJeEso6
47vbn2zNAy8MLce3Cn0skwF6M28qQNDbfQQDZTIE02mEuWOriL3mH5fGFjcXqkFNNYR0p8IuneEB
ogRR1FsZ/QvwbOkkl1YW+Y5ToQ0Ch9roRZ/GJ0RYpnfB97/ViNH1RCIYihgv/5Q+znvzILvbDcC1
E8f0L9kNDRVYxxbfTp3NKVdr9AUV+S2XCdRNqlcMzwojC17mq/PGoVsrk0NyraL0+dLLWTZxkoIB
PDMaB3zlzLC7rT7L+/RQeAlcN25mRBB47GgeucEm//Tq97ywLLz44kbLzRxSvpYcS67up/jRgC74
tnduGVgcvwmNlFArpsHzrfxTNRtHLeduvm1j5QTQxHF4TAOtl5Vll6Exh1FFzGf0zIwgEtCwLRy3
R5LuD8wYMhOMJKU80xcJiDxOhq/5hK4h0Vy9k+Ez/CxoWG5bWYlXDFn8a0Vs6MUXyebCr+yeqyuL
suKxbgVrTD7Wn9oQTZ0ig0xqSC0IA1tr+ivuoN27bX7le1EaBn/FM8ZGl2URn+kzU+hUUE+02ru8
fVtuvWXWvhUwCPI3ABFwISw20XGywQobkoBChs7Ut4yDqaE5Nma/fy/Di4+iB1K26ms6giY1wxmm
0gEqW9OAMCaM3SlQH+XCPPz+hsEZB5KNKhaqp4uIOEKBmpk9z6FWTRhRgE4uG//gm9DAgwNfnFRy
gGuX0EpEUNDkxURfu0XUuVH9/rcXQUqmgIARzAZwG1xbQMopLQs74KtoiNclAUtotf75/2ZkEWs6
y06d2ObTt85Hpf0+9lv8/eJaWFwbDlOeSFeLD0Ht5HoVXTc2ttNog6eCerxPY8aVzLj8QTer2JfE
eXzafG4sWLfjouHFOjf1x7rOpWOoSdYWOH4tl7/6NYuDnLRpGoyajz7UDoI7r/HSJ/9reyJTPKb7
nB+zu729/4tBMUNLhm29gtDxpogViMXIrzMzCb3ZL9qv3Tgwb4ccxGNTNdajlET5vaSo7UMqO6Gg
CYQWuwzhXpqc9IkxRaAUt3/VSjxxhGSVxmUKg8XyvKeRk6M0DsZUTu7gn0MeYCtirUQUXpy8DG0K
MDDnLS5rvVGcWK9ZdqIcy/I02L8myPJvr2KlpokNWwNkAa7zFcIKJqeqhQ2IHCvoYXoY4vS+jOpM
cECDfEIxa6ebqQ9nv99vXDovoj9Lp740LX7a5X1QOWXfFBBl+NodAoknIxrcHi1V1X7WrE+VZHn6
+GPMtkoUa60gCnWWJeQ+8KclxnSytXp2FIBD6Rv7iDzc0R+PkZd+EqhMJd7UaFm59q7MLYKDknVx
KzU2sCfnmA3f5PT9jKIA2t2ebtr73v6aZp9uf9M1XMSVyUVY7Rxqxm3dc1724254156d99MeOjGW
ab7nsah42ifgZU/Shw3Da3HqcmsXn1SCuF+TVKol/UH/JVh5/urv8kcSvNM2Lc9qVGDk0HYcm9vw
FZ1LEc8NFDK4Lh8ZuJxc2kejR+tvl5Xa+KEdIgTRFLOAEy3Iu3NnG/p/Sjv3P8nAw/9KGPJirFwr
8q1YLb7n0q0vf9bie1c6inmVmonNVw7WqfFCyRMjawjKINC71/YGHIL3+UfN2LhM18KFyl7QZpFR
LVsGJNgEJSls8escYQp5dNso2RlbEymruw6gVPR3TBDgy6CkBfqkhRbuXDlvYT91h8KHB/vdNLxV
Y/jPEW4own1F36CeOjdvmXxG+vcP3IwsTmeYGmkWU1tch/UcOVplEHrBcezqs3ZKjiiZ7uZ9ug8O
4UacWttWvIvcgTYucXKRBkmZFFW5kPgIK2tmjNL8EmZK/0Nr/K1YvGVJnK6LgFiB+pvbnq1NYqnf
jZo6AoIZdDcNQEDe3sK1y+tyUYsdHIAgKnLN42XiTd3U8KZq6v62ibVz8JKhMizwQvByvZo2TvWO
DhlJkRSc9I7cbqIMF9LoKTdwYGuLMem80CbDH16xSfUSJEdNSHakzInXABxFKPUP1sItLMs4PJfk
IqDCYO9IeqiCQu5+hPKbQTrTLHPjvtw4wmt3BS1Uei30/XhMLOyQDUtTkFOE+Ju+SKjV6wcmWDbq
bqtXINxFNHbAHlO4XPh0Uyez4rR8/v6ggVyLD8ajUIxEGQ3551O9FZlW7DEKoAq2FUZ1aWcuPbsw
cr9NK8XTSy84iRl47RHSheeJx3902MoXV8YqMUcz1oKASzxoF+YAsE4+YChu+GL8XhRlcqBjfl+F
TbHLs+hDxNylq2cToIm8flsPyNRTAv2emYH6g7kT+67o6SQjERpBpwlpsN930BB0EJBGZfWFucL4
rlGs705Gvdz0lXY/zun0XVOZntyKdK9dm6yXFhE1G34ixE/Xh0iep7EaRIW03fUvqbZsI5GKpt15
fuhhO9/Zj9VGF2yl63xtc7F7RV4rnSXEwkR6r3r5LrgLjtZR3cFWsGFL+PP1XXltahGG4DZWKAJT
EpjrjsG2YHDeSJOm7JpI1dFGUKAcHsbq9zP3a6ti0y/ibKIUUCILuOrsPMWo1Azn29HidRzn7+fl
/DK1oFBsuP77fatF6hhQOVIEsHD/NJK7YPh528QLF+Zy55i7IdiRuzMdsXgbDDkEcXXMZV9rKKy5
9RkM6k6WXOlz4QFtQm8w+9B80D6l+/hb9/vhgwYEURAuRFoQvAWvF9gnnQ9ZP10+7o99/lX5nHzU
d/JB24+mt13JW9tOegTgSuiWEkQWZ0CHJNuuWraTN8hjlxl3KBbDuqJtdSNWHf/S0MLxgfQVmRRz
j+jH/o0YjvCBaLvRWTwMkt9vX7KHF6tauL4y5hVoehvli7x7npUAKZX80R8REtByeeNaWYsil7YW
Dh8ZE2q2DdeXPNq73px2Vb1xQW5ZWLi8XGljgzLO5KU+Ekf6cUg2JmBX0EXsF6OpQBFtwRq38AIj
pHlqRgmA62AP3IeqQ7zL513vjXu0WVRCoeCs3Dhl4i99dcoujC48os0MafQNADg5A/ph4DYK0w7D
18p5V9EoIHXqm3fWiJhp8kdHDHwAz1S4aUg7r48YEu/hFDEgxiPV+qLuZ+D0CFhNbsDAQLDbaums
HTEGiyHkpNb8WuNQhgpnUgGWeppkPxqZ9qxFxc4Ksy0WrNf5jeiPwuxLB0LD/Zf5TWY7cyDTDtDh
+lPko99/tctvE6z6EdVgaXxEAeUPPqEYdeKoiZHwJZfQGDFp3AqsRTPNPBZSqlUwAfiluvdN56hn
2imYtY8wuUMwpvWHIZq/bvyCtbMB4bBsMsJGYXiJeBoYV4KCKKFf5g77eZfs1fjYWi6QApfXIFNN
hyDdeIS+tNOXjkvaQL0MDIiOZtS1+yBv2E9R40CPuxv2umecLPQ6Pk9oxqNx8RB9HE/Rt+CuZ/CV
5qtXu/p99J6uVGC7ebJLdvKbeC/xet3d3opVN7v4VYvyQJlEsTNDau4BY7xzwvDzNEmHKt2aHFp5
o+JmF3YW99OQTxHTqMLNjsYXCQok6ZFcbtj5rsxkRvM53YgT61/4/+82BG/Xux0qjVoFFvYKu/mR
zAhSDv7H21u3asJifBjCQnBmy/CXZQgWMV3OddEh7sJor7XVwF79OMA3aSuAADReJvkusqI2Nvyo
9bnU/fxTlP0VqL/GemMRq0GcZ80/NhaXHgRIUeJo/ehZT/a0hyCmPVdMKeiu9QyLez7v9RNw3K0k
WrjVq8NwYVXs7cXKsqKLUk2kK3Tmee0Ed7G/c7xgj4CG41nH8D6809+lR+ODn7mbVZnVrMKyuZ1s
0XyiNXRt3RyLalKCUMBi/eP4IbqbBjdNXcE4Lp+acn/bT1YiLGkn3V3Efom0y9wzzm2+oUO4Gw//
TpvLp61ZkxVnURSZzE8001QAX9eLGgcJxn2ELrxcrx5j5IIQoPriSOn726t5ed8sPt2VnUUxrZyr
QEo77KgvZLslKmdjqEPskeSl2/UzEpHtePDTuT6X/ogCVl2jg5r3X4vYyc5oLzxK6HK4qt/au0JG
OLSQcmvXyYgrTOgFHApFQjIosjfnQ1Y3iIo67QHG5HnRX28QAnvTnI4krYgWJG+gB9CPijMqx3BI
t2o5ax5GheUfWy+F9gv/rlokfdCKmV6wVSJvNRHlOjMuAvNxtNWUWAuuAMy5SU04b3l6LM5wl4XI
xjFITO0gOAmYN/oX5a//4exGJMPttoYpXleSHPGaB+ynAa3lFF3vZaXmFLNVnEA3m+e+Vt3UcfZK
+bPZJFNc+2qaLhhHEUK1wbxeW0IQMXbsiLXFmucQiNKzccgsT0yL9MiInq07wKhv/+AwMR8m2kiQ
IgGHXeyojuxjbeesL4vQNK5Db4y+9MPz7aO0sjSa7xZHVSAZXyEzs6S2wrIOKUuP3/RR9YZRQwFj
g3duJfrQgRQ4fJTUKQ8vYp2iT3RdEjLi9Cwie3uaDugWbU+6rdyGgtwQ53Ng5qN9df2d7HbSRgkS
cS/N270Ro/yXSI9O6xTg/20vzOq9KfsHKVI9p6P6PjWPPPk9xBnuAPdslFKVFfe8+jGL66WZJhtx
Rn6Mfhx3oRe+FZ0WpLr0w2fIsz085oyMyBYOfHULyKLp3gno3DLQS05azD0iNBCW5m4Vf5KdH7cd
ZuXW5LICWMY4B0weS2rHomnVKpKawZtLtlqQrPafJIbWvyTBMKOlQvl9Zi79IW1mFNRu215ZHFxk
Bh06snZDX2I17DCA6MoXrR2IZnQqXRt+unIYrv7+xbVizr6cJ/Ddo2id8aLK0LyKutLiTrDtjaW8
rn3ynuIBwjOOkwdXyiKmQEQEm5wD7sR5Tyq+jw/WPjoPUAIlu20Gk+XCdJVSEM1iA8QyH20J2vQZ
3i8sI2DmAYrhWHtStM8g5jc8fnnKF0acRbpbmkZmGX1Iz/hufNMc23vtOL3ZzjFe7Rx2KBorL2A1
yPaXAN4srbmx+4Ai67PYOXGoEBl6E3hMV29miUuXWxhbzlUgujWqoex3XtUORwlyZhWhwNte/eqi
XtpYXGRpbo3zHLKgekbKMZ36HZJ4d0lbe7YEFnqYYQU1zpy2z7nMgFigxe9v/4L1RZKG4pBg5pd4
m0Ky9VDPMmoXjmshWF9o2e62hVfR8O81/mti8cbTWqs3CwVqaDl/TOaz+TzvKNUc0D2PPidvVOgU
Ufegkr7bUvdYhuEXwxQxFMcA5vNq/EwOgnyQCz6gpHqBJR0tJFM1VITnfMP9VzfxwpD484t0azKk
YuwFneaIkl7LY0ZBOPv2Lop78jLtfVmLo5pc1oxTQHxzbSKv6zjtB0xAv+P21Wdzmg5z9jC26Ttt
DjbcciVm0ERFQgJeNrqcy/oqPbpA9yvI5Yp8X3YReq47J313e0ErewaMkQYGlDPMmGmLPZPlqUCN
nnQYbb2KEcQ5jDZWsWqBrINiGW2tV5OAsT0nEG0DJZun95mQBGw3cHdrno1jMcMAQRDfZNl11vOu
MgYTuWEEv0z5qN/pEKDYuzDbmxHVb3WHaD2FyGS3xcv3KuXGHRjrp/DJLKDFcJn4ghceVzddJZdS
+sKZaSDc3svPSWzsy2JEshZZcceztQcZLoNGPtgSip7z/rc/39UPWNyXo4l+Z6FT84wg57HpsObq
xqFaWyOeAc+LaNm9buImeTiXdKRbL/mE+tcjovR7a5/RgfPknSh5bvZAtVdnjDtFVoiEoOpwy0Wu
mveFnmRRrjDWjP6Qvi9zV3RCmbM81p8aYvRm2vr6oJFGAVsQE0uCR2+RCShOFQcdSoKUiR7tqPWc
7N4KfrevgAiwLMSqFCKU9prhCQ2gPI39QvE66AiSwdzNULHE/UEtN8Hd6soOXppahHoTCswumnO4
nd5I78WQmb+DDf6QvEWHaxNG9Tq8sy5CCHOwDDe/QvtYoekDegFjGQzf5uKpqCgayQ/OePxdT6fN
wDsMsKVgwVxmnlrT5E0bpj1tGUQ1kbBHBVHdInR4BX0TH4lhWyqF5NbmKxCNYuQtqo6whxpZ/K40
rC+OjT7TvkTWtmHCLJAVN0FjfWvKa80BL8wuGTLKthlmpqCQgrcnl4XuCzrWjbqlE7OSuLE8MUys
skDgSIt4lTWIwjkoGFOQ0Cm+7KM7cBk75DuMl+6FuRGdVmIH9rhdhCABfddllzyZe5S1YOnyoDqf
gLcdRLJoefLT5FD1VSFS87dMrvn+pUnx55chWVGGqUKZmjFmiMnGn/GhP/XwyIzHcnbbzdDx+nbD
WaDDpCPEQMArh8m1JmmkqlRgckK0sjJBs/pNfbrt+ytHDJ4PwWorphGp8FyvKc5bTW4dp/emUVE+
Fq1m3Um2HHidWmulF1mB/v22wTVHubAIWca1RadRJ1S2YTZh5pY2BVwFuQvDmjfvCwTXt/t5Kwfg
yt4ir7J9LYG1BXuiLaLQirFkt/pov612ArocHZqKm2YrMX39XHKujC5cJaiQCw2s4W9Qj3JqTwb8
C/Vx60JbcxG+G/kbdHsyrIzXe+mXptIMWUSpFP437Vu0zTCx4vPcWyD/SEEY3V/GRmeM+sissKAf
BZw0PtDF0qEjcO4Eu1e11X1dWxDXC4rcQAwglFhEEbMNE0WNUTbxrf5kK9Wz1GwNvqx5/KUJ8ecX
p9isJt0qRaOo7NPS1ez0o2SnP2VFOkBn1u3+wNvhS1VVxhFEjWzxhdB+n8qp4N0MRPMscPP+Ob9P
XedYHKTdVjtndfeYwRZlB4Rhl0+IoGmzxHJINkzpfd7+sH93MJorTCHCwwNMZBKcI9db1zT6aPsG
MV4N47tq/qX60UaMXTusom0rQ3xNa3rJVZn6pgIhNY+gamZ0Y9Km57SOz6YUbHyXF4W269cW2ZKY
S6I4Q+NweX0Qg6ReAbnmZWp2Z4/DA3ojkYcWPZDPz3ZwP6n/UftTMXymeL+TRpY8VsD93/Ty3WzF
70foKJVOOyBh7nRfy5DnLiXx276z9jVBv/Dj+M/rug4Ci1khS0rn1XEG5VREr3wj+K/t9oWFZVFn
9MMGFBuvwFDRGWCdv9bmdOLjbGA118yIK5oJJgaLX01JxUMKV3ILOrocPif6fYoEseJsjeatHGuV
JJipCbCNjGMvwnzZMusTlgyoJGo4HOJYbQ9R1mY7m04ggt3BlqbBmj3FARoMFJk63/Is6HZoZn4n
ARHuyv1QvOUVh1D1dJBUZaOxv+IH6qUl8ecXASuAS1pLMijWihRWofbcbk19r13J5NfgbCj+Mve1
BJ5MSjJnk1xQ3H3qajd5NxzDXUIN2BMSQupmI/FVS5g4cmVPOMzFitpuUMpwxp7QK5p3ilsdy8/d
V/r13Y7iOdwAY7e/fZjWPhevacRZUbFjkHmR5zjWPAd9gfQsCqSuHn2LpfeRts9gxLhtZ8XXoS7+
x462yG7ERQotpkbLJekNFMAsoNxNeejMaOPsiofWIoBdGVr4O8rhDImqVFeiOQDh2j9pcr6r5vBY
qPXeyNV9Mxoba1tJajBJWUI8MUkaF58tbdNBUwXGUS3qnRn/zMoPiJ6Nyoewva/yJ2PzTK86yqXF
xV2t1k7iSFojHhX+MUl39XvhmMOBlpk7P3T/DZB47bSBO3QYlOaCAMBz7Zu1IiWBX2cEfGQLXCYO
Ps2Z8/O2k6weOKqVjIyIWSTGFK+NSE5tloyMdJ5sdcHXyMrNk9qb7adQTfxf8eT35wBdbW9q6E9k
lj+fxzmvPxVKbn022nIrdL6aHRLnkTk78TalZ/GKOaaKnMxgkHnwxs4lCADTon4b7sydkbmQDrt2
vUsfBcHpfzHRs3pgLmyLBPQiFkRDy1eWgQPH5+hXJlCtyany+lOFDE79CwKzr8lhs/kqPuLy8Bji
+1KZJMtc9mdqxt0sKQYsnht9jXKqY5S7OCmkO8tpc15zQfBrLpXuXdAz5IdWDzwYmeK7aRI0nwsr
6VwO19tgLOGd7GOkeWYwo3Of2CemXpNzxAj3na9JsG37rbrL83SkR6nbxJ4mfKwDtBNrQwu9aCDd
CApZPqN5et9bo+HVuZGUnlSq5s/Cl603vpwxIVeOSdx4rWIC2JcsP9nbnZ/dmU1ZnOR07AOXicGC
KqAaKa6uD9pu0Af7IU3M4Is+ZJnNsLA8PAVOIt+13cyyYocvu+HTG3u6RCTYnZpJjqTy5Jn9b04z
/BxgindbIwVcZqeHgRvM1fwWKjocbMrHLWGlV7wDwovJe6nqwV3JvxchvrWCzC9SfgB+vCseTWq1
44nx/Ai8T3qadva9dNa2TvLavWJQnWKqjH4vjatr982iKZfsmSpp/Eb7kL8x6Y5VdyhDH0gtTYah
InrBpRd/3Mqp1sLUpV1xPVwcm6KyCoT4nNbL4ge7+BimW+yZ6wYcZlzh6oQXfxGijDZh6jy3Wpi3
Hub4SzCEWw4jTvarQ2jCHcj8MmMvyxRcGedW8dWWxtTZPmq7+WS/MSnd/E0NsYkPFPfhLWuLOJPN
k5RnwpqMeLcA1+b32VmjrfgnDVnRLACOJUiPKOEsHDG3urCVagTyrOkxG06FGriB9bxx3NbX84+R
Ze4uW6Fa6gVGRBlF2VVUlv9HATQ6FJ9vG1v1hX8XtMytgzxD580wWi8wPiTm5IY8lW5bWCvn8dqD
SUHwXlDvWuQW+jhbQWPENFrganUO8UHy5sfu0Au07H3nBhsrEsfylTfQk7IEggra7oU5LSgin1c5
oxRSv4/ih6b60rfvZKdxpa3senXzmCOzIZdDy30Jy81KtJscjZVp/jHsv7fNhv6QuhqCLgwsQoFW
1m1hJA2CYa1x0OChKNsPTZ68rbTDzDxmoP6s0K7NpBFIHBhE+JHj/P2cfff7X+H0voweA61GEXvv
BBYa4j+0+dS0XyttZ0jqMZa3YB5r9z3Q7H+2Y3E4anLW2Sk1rgnlNEn/afXnTenQtTz1XxOwhF7H
RqUOWlpANO2E+s7fxTfzANX3/g98FnS3aHIq5E1LlCdlpHGmLtcC8nae/KPuaaf4KXowjvWj/0Pa
rCmuZfyEFAYhSBlfd3mkpNSYp+tB/0iMPShvq/69Gp7S8Vuafe6md7cXt+a1l8YWThX1GuSMEgck
aZSjM6n3MJ1svGvXziA3tWBxpcPJdMD1Z0oV5GRSuUR+Vf0Pp/FgopUx+GTDk9s6W8K/qyk3Qmqw
5CKSS+q3OPFOJlo/U8St/IBcVs0AcfQxvdcdKpligljaQBut7Z+tWyKdhvD01VtJ6f0Z7RE+VhJa
p7Ib33R9u7F/KyboZaoWZUXmlJlYud4/DW5rzQx9ut+t8qHuDZDOhjmfb/vBWmDGComN4GzhybJw
hGqsByAEYe+1B+fJOKSH5CE4Gjh5eJJPkKBv1IpWgplGFicoHl+AYIvwEGV90086pYEif9t0Bmy0
+d4vvhn2xvdZweWQ2QiJGpyPisCSrXuIeRvUKsN0IPjeOPchPLHcpbvmbbapz7z2oahLvVRMoTJ5
CeAXudqoks9PNblaZB7ytHIbeWtmdG3XBKeqxgCEgGYvXUG3h8lWi84LR/VoNdYuNnM3MKWDICTc
cIiVxAP6E0E/h0AXV+jCls2Ipgq4rfXCHihCqPIMj4/6mLhh072pkiPIt851Gv+bn+so7mwRMusr
74wr+2K3L3azMKasjdIQzE/g5OfcztujXUbFqY0qirJJ32RPxugod4AbBrcKa9m1jTT9UpaN9S4K
KvOu8NNuVypFe7YMSXmc+hzS40Qr32SMcrxrYYw6zHbUeXGj52epqWFOzUrnXAVIq8eN/Kswqgry
YqnTHxNIrZSQ7l9Il+YbmKDgLusG9TBDtuzatjwd/El17qd5cn5KRZd6dZBY507RmPJO8o1EYNWl
L7/MIsRJZTlk9BNJoO+Ck3UK9jy4jsMb/f6/eLavJO98BfwN2AE19OULulJ8LURXsfeke/NoHZqH
vHVf6nciLFjn4Mdtr1s7QtTBefFwY9DnWkShOs0ly6x4jfgTPV7JQY9oq3K3ZgLKY3ByMBegUStW
fOFX/egHg2QCJnKUwJXDn3X45fYaVjIfat//GlgcnLy3o6CXaR9bQT+5dpIfcMKPZqZt2NlayOKA
KE1Z0TQhYpd1/KDF4bnJtjgL1uLN5VIWnobcpZaUKW06fXZO9FZdQ1aekuaUKofbe7a1FvFDLj5K
mzpdB1le503ytz47mvaG4MXK3w86B8ApBFvUgZbPdxVhJDMK6LEnVXRSjPKs21t82muZB1kO4x5w
quHApsiDLtZQ2IVm1aPO3DSgI2BkHBfeuqWrm6d+L1j5t8pb4jAsHjdXBheHpTQ6c0gCYDODTvVD
f5bjt6H8NUnF//jeRhvz/K9ECKi7CCYemB6YeAK1tvDryFf0WR/5RlTwToobfRvfxz9NBijsHfOP
tet/qd32wQ/c8hmFGO+3HQSyB4YbDEqXr/m7B5tA1M01CtbtofNzLyzl3W0LK7t5ZWGxm/M8llYb
Ulayxu4urKiyg9g4TZV1kOvoQ2NX57TRN0L5Sqi4srnIgspJzsLChswpMpyz1Q93qYwKZqodby9t
5Rhfmnm5ai88U29yHS4+zFiT/R87dw4JAyllF5x7w3l329Ta5QTOT5Cfy6CQwSFfn4K+gN6YgYwW
5Ky8s4YBfVLrax+qrtYHp5kLd9fkZsWeWscsCT9SNN1Y7Fome/ULFnER2HWkR04lv4xMmV60Z6Do
ncAyiKG81Ou/bqx4JbZQnkGDA/YTzuMSy8AIRRojdywqNP2ufCuUD17kwmhJuqDlvOCwNfW45jbk
ZJC8gG8UpaHrPdaSIpkNXzS5jHdS7LizecimvzaWtXLzi5z5HyOLkMxoTmuUkt++LAtEA7y5rrQH
mXfM91nubgWz1c+GdDTJrdCOhxDielFx2UAjrpGoi9mzvn5yPoc7iR6QfsgOuvVEtrFx4NcCNhiE
fy0uTvwwM30WQ6zIrIP8azzPp96FyW1C0U4MIWxBhdY+GvhGHvQ6bWuA7NfrK0111EpTfLT4neR8
lRB0KHpl6xm39tUurSyc30+rhCmEumMi5W9aOPksBpVURPoglNkIymt9O4CZ/65p4YhDrNUN46IM
VhhueS4PMV075/v0dTiEp4x6ODqIb2+75dphu7S49Mpc6gJLHWjHJx+d8EmzNv7+1fh1aWDhhjx5
0g5uBkKy0jzWo4JSNf3rnFS7a3eWmd5TJD3YQ7Ob1IRRwnyj3rsWqgGhM76hg3HgmXftJcz2x10x
dVQRh2qnOf45qIx3g16fZmeTPmHNI6nCAgrkvQ/d7KIwo85F3DkDhQVRWpbchozYg8rAR0xoQL2y
fEa3OLHdrXraqlmOATzVzLYRYa6XaEqGZKijQCGUthfp83OhuFYwbWR8a1ZErsfoA/9ipvXaSoJ4
XR9UPJVrf96lmc908EeJ5OS2O641owTSANSmA66Y1VybaaM4aTWNJLw/9OHeOER3jqc+qR/+7jlM
nykG7LZC5QuWd5H48SATykhw1xmMlV4bHZNc6WfTbJlWqKa3WVyhwScrWbIfrYhR4dRR6mZXKJnv
u2iF5KVnolQqAYHSpvQuG0cHeVeNSJTkY3KvCqi31zdqfwjNfEhhIrHl+gCrpSohPtY5gWuEcXNC
oC46d5HS9Xf8c+1be0jahywI/x9pX9Zcp86s/YtUxSy4ZVqT55XY8b6hHDthFiDEIH79eXC+780y
psw5+72NU24DUqvV/QztfhqogwGgbH1u1L1LIqp6pYiGve0QcXIibrtxwqEM1nIlKBULHRiniX9V
srBdSBMPoTVQ9b61rB1XB8AN86SvZ7LnGEwVlWezrqTiGnEjryKSpT+1jJCQZ2Pi6SzNtwSk1jYg
OPZgDaizv8pSVDiHmLGdSYAfBvOHzrmbmIpLhr1DHzdWzlqmngUdUTdgs+Mu+vEjFqbW8MLB6aPt
nFeKhQPzG5dyqMAg4P9ZMh3F+0xr+U+0Rd4cu3as+h7RqCQ/FXJMifLz6wday8yXERY7QR1KnQPD
j258lnrmeBD5RoDV0wbWGBDpU4C0/KSUPLSxqg8EN/cETk+1Vx90P7+37rTObbjfJEhZkAoK/83N
AzIrM/QWDVB7CbYEjkgzQBNA+9Xm2RXVSwaMoGg3ipG12wf4zuj5A6UAIO7i7QEBWUWsQberw/3r
vrQL5mF0jp2bszyoRUpOFMStoWsgx/D1d3u/ty2zyWXoRT7uYMRAyhJXq3KID3VHw9KpfQGGZNm+
dV0aduzK7Od/0fzS0L1edsDLsAqyktIjsDpWc8WP8sG1+DGC916OoWGc4NiYGdrySde4V5o/DfUG
LiBe0d3qHJoC0S8te6YZ8wuHbRQlaxv48nEWyTFX0oRl3IANQqnd6Ia4Kmr1nijmMym2NHHXzpiL
UPZiAFVqUrCkQeXP2usy+scArSh6+PrrrAFYAV/B7ASmapBKMLSPaUIq3Cn5BGiUgPoC/HUS+AE/
o7Tz6twrQhI0vhbSF77jrnbGFccTM9Z9q1Se39liiXz4Ixa1a2kNrDdV/BHzpI2Ff7Qrt0lUW2GW
xWvktLLmyL1igthcfteXrdtopy7fU21vJQ9NtgV1m7fVVw+2SMJ21tqizqCeZpfJvZFOVxYdTpGj
nzrT2ieJslHdrSyYD+9xkYVB0am1dG5v1sOJVAfQCzflTNcK2PnyDQGuGa0CkunHBdOm5eB0IwrY
7MC/1WF0gPiiW31jx21e9erjXIRaZI6yyY3RIEiNsI8+Kkn7mNbUj4dhYwC2FWaxo9vaqhTZ44n0
HPezZJeiJImTrUv1St64fG/LJknbwotXzaCbWsms9jppHftx+tbClbdVym9f7+q1hY4uFlwSIfEA
PY3FE0HWIU0mG6fxrAULiXlowVoQIjQPX4dZOZKhqI8ROdil4M4ua5kExZpTqATgISuB8khXx17Z
jRsn11oJ/CHKYlHDKLVzBIE56R/7L3ZWr7K3OUnwIKtvCMg33X7awvluPdpilRucOF1SGqC5F5Du
Kx8ie+PdrfH4PjzWYnHXsi5opWXK/2t3xmgjoVLFV9oi96wt78uvtFgMI4tGQzYwYzYN1LVIsgWQ
7Hm5sYlW88JFmCVur5J1OvJ+gEG6lt72Zb2vrB9DeqN238s03mmM7czcM/qzomyNYNd21mXkxT2T
FToSX4VJIm4V0E1PwAXLoKOmeqp+EICCW2EeauwwGIfy6b/aAO8doIvGZ8eyKsoKRHYmajzqRkmD
PjONjavmWiPpcqm8t7YuwkSV1AmQohjI7djhHXNWBwDUtH4fsIAcnG5jba6uGCg7z6XwzLVYrhhu
jnVR4P5XaNhltHDBOb2JjHKj479ae4AziNqX4pL76YpiaLhDlzUceFkROq/FG3smT/kxCXOM0Gci
n+mN35VvcF/igfZD+hDb8rf0aNcOaA0jb4CqQHj6VH3LEs0eVSKF1dMjtX6q9RFqjifOHnizNexa
3yEXsRalVtx1pARpDGSFY7o3HShZ515TuXMGk+Zui/k/f6Rl6XH5ZIuaipdxn1POAFQ8ikO76/dD
CLLdbusFrucxXJtMoFZnxu4ijjLQ0U4rHc2CMIN8UXSAUYRb3xibdI/VVQki94zzhDvKsuOi5DBz
iAk6/5JM0T7WNXFUa4ZRLu3zjWS2mv3/hlqCIjU9LonVYAOw6lrE+YHY8UaE9T19EWKRtKA/rqWd
QMGBbW3vZkZkfB1fabdKaHpwC906ROdf92k1AB4/Y0lV3NIX55lw6kFYBb6S6fZ+9VAG/V5AH6F4
KI5bC299RVzEWpxswA9gQNPg7OySp7E9KeNN0hwtXYZm970Zx12XVX5ibqTi1eV+EXSRs4ZqjLUS
uHDPcV5BDAIiF5z/sFDz7tEu9KesV9Xj2EMkrUU5/l++3SXZw9ZLuxIZ3u7MDR5uWCj2syA+2Fz7
ZGPhrB52oPsoAAoCE7YEuFaUjb09ZL2nkQD7xOV25GvwRo9MO/z6cFvfb38jLeoux0qEUzTYb+YA
6gZsR/orgU7e10HWdhoQc8j9s9fqJ1SrHPqOGT2HwpX9ZmnnjlsbAdbWxWWAxWJsB95XeYcA2s4+
5keONPi/kZVb+ywg8CEHQmuQ4tN8vBXB4KHskwqfhfXNHVqJ17aZHuJRe4vjjm50VFYr4stgiy/D
pVmCjArOYBuA0pnULvkx6yT1YFSzR9uF2LSwXA2ouq+/1VqDjOrAISK2o8IJYZGzZJGZozpv7Oyg
eYmnyV1m7G2/RYughF8O7k8BfBq2GmTzF1qmrsuoi2NzytJeq9UUS8QMCpD8qX5QOse1o2Mx7gZt
6yHn8+pTODAx5iMGGtrLYqutuonlI5b9cOx9PfyjTJK+1yNiF/vqvxgIQafpb7x5h1wUdyKSjRYp
eLy5drXmzzgz4ycPUONrPmwtndX9ZmGVYqYAGrm92A4FUxgZ+Ww3h0xV7tkd8yugs91pF7+Bsumb
fbA5xVt9oxDfxPgCTOlPo5Kp7KmZdzo6nOfZcoeFcdARd+hcDDECtlOft1Be6wv1b8Tl+T20Q037
DhLW6nnuKJVBudPSHVp2eKty3zyRq61a1lhdpRchF3ujd2JbGSuBQy9Vq71eOFFQRI641sw24l6F
GebQ3tS6lzp3LQ1/1BrTXa2WJVrZY40ie2hzv6toFhgDb10NmMcgqxK0ac08409CTKWvxJBeqwwJ
bMyoJ37TDkpgUULwf9oGXqjjZJyVPPlVWYMDJTjtoVd0+ZYpjHudWTS7Dspxd9Tos4dkILzAbyb6
I+NQ43O7GLK/9hThXcXxuFc6NW9dA2LY1x1yXuZ3pV7l7lQAEu+3g1G0wdepZe2swZgQAk7QkIeI
9GKPq3E2tuWAA1RqRxsi45HwJ8f5FwcaQM4QOYT7MGD28zq92GkEzU+w81HV2S2Yd5y5Ehw5p6Ab
z7J2FCA5Anw8K7B9shQSlpF3mCXA5QooLQym3EE9zQ1r2Apu7eb5tSxzlQEA6ix8BWjcsqtf9Bbk
yoTEazvyA7/9U9N1h5fE5d5WG2F1U6HZAyExqEODt7tY4WRUan1K0Y3uX7uAVC5cV1SIXkGo9Ycg
wZ/hyBaoYS1dgUULuDiIpRCZW1R1ySB1Ho0qWB5Kct0NtuLXkSI2SoTVWtwAuB4MHuBeP7mfdVOi
Q9oQNcL4CtX7d/HZ7nXyYAwXxqHpf73UV6+Bc8N9ZhCAP7BsoEotMi2p4hpo7NJ9d41ppaseZ8tm
tkktWVuKyEnwvoCOqPoJLDWpkSnIgAObKvmt3QlXwaSTwCzamMaNuvSTqwwmgAAL/Y21OMcK3bKg
loBYyVXvx3sMFPz53plg2j+z8VNP4govPOJv3W3W1sh8UlMder5QFllsa9HTIucONHK4AdJ/D9mm
4tvXn2wtO0GxxEaXwsEIbYmHmsq2TFKlhWecZgaUMFfvskOW0Y11uPYgl2EWZV0eAxEVtZ300t6y
fO40qg/Ekv/1s6wu9ssoi5sg1EBKQ85RHD0wjrqf+YmfRJ5a+HRX+XJfbZWra4vwMuCi5LDKviTq
AFZ4DlWNiJyTqXPHPHahfrnxaPOXXqZD8FcUkCYxXsfl+mOCp2ixQ1oAp8isB5Hu3yWhsp/d6wwp
S0P9DsqiX0dcXRhQ5p3lNuEftzxRnCmDrJjKpWc294N1BzUKzyHJxnmyuiwugsw/vzi2DFhBQ1UD
b6sflWNTKo+WXh++fo7VT3QRYvHiGpkmoLU2cDmgdu4Kco/ZwYnw6NrYulRuPcxijY8gTdjcwcMo
Mqeuljsx+IxbIKuVz2LDW8CBIiSulsjoH9+YHvGBljg3PIvdGexBjrj+b1wTVvqGH0IsngMTYC2X
9oCes7CivQb3TM01u5wGNNNHN2qq9ipRo3irE7zSxvkQdrF5s7xkDtMgODCXtZlz1E8CF1ocHslV
Hm4Bqdb0HD5EW+xcpNVKHQqctzPydBadyvyZC3NNY9dR3mlOmq/s88nvfk5bvn8r93ZYkeIrUgtK
USjYPn7DUinzWpmFoosZDb4HV2ynB/Vuy6Fz9Tvi4IeODGBWn1TkGuh4UqIYwDMq57zSLD9O8lNd
pFdSF/uk39RxXln/eKy/8RZFlNGAwYgMjKtIl00/atD+b+JK9BuF4eoGuIiyKKc7hcDIusHqLMSu
LE/QbXStbuviulJ8Qi9XQfceg8bPbq4k1aNC69DBJPuZizAbHRTgwv9Bt259J6j94oMvkvts3gWL
BRVmXiBfflwQVZprYznmgJJRA/4dsbGbdAyybAd3cnbf9q0r4GenKYly15kl8wetKP9xKuVBI/In
qCs+AayfJeOvZkjusmYCXKwIhFmdc61t3d78BWOPXWONpQ+HutJroAHl9pLf6GPiCgWOy432oGYd
c63UftahqRU4NYXCSJvv7EHzBa3FvrOA4YymqwZYlkSXuyKP5DVqQOW6tkzmOhbpXNOYJhfi9y/d
GL2VXa0HcWznXgnmg28YhRUCg2T6uUYzD/jCykWe+27ntPKUKP2ZMZJ6ZRG9FYCzhfnIIf0NfJKU
jicHaXimlnehLXsjpBhhvqRNLfy8sR7ViGoQDI3P9UjUIJPWSz5G3NeN2Bc8ar9reXHNK1wkY4w7
K9odwGx39aI5U5mPrj2KGKphejhY0ej3hgBtbcRBHjX7vIOjWEZucEQFQ5qFCVGOZs+Cwqy+ydy8
Fkp2bZVK5alK9aQpAEh2g3KkdLgd43oPBuBVpdmPOSaspuQHzex2MTcm2GkBoSf7k416ATXQPacp
7oVDin6X+M21LnYTqp8MIz03vHxUCzN27Zpg8xb7pm6vploQt8qh1qE7QHc7I7nJGg036hbaZ0TX
J39qFX5vM5r/cGj/bYI+plvLUYJcgobqjtc088VkNF6axLpXEHStozjOdwpr4xs1jX91equ6VoQ7
EGFjANJs6Ta9BKTWAosPmA/dw21cPcaJ3MekPapJHrl93laByXmLRrj+U+2Lp7pQ7ivDvrYomoSQ
Zf5usDyHCot2BZS3eNTrGix82P251J582ihHS2sP2lhDzlC9jkyo2wBQgP+h/oQHyk8NH3vonTNW
S+ZZfLyHw3WgTuVwoKAqupo9Nm5SSVzajLIPkHaDvitPesKfrWZKA3y6yS0m4CXl2N71jJw5nzIf
NyZgsIipf0srPJEaWfa+GZN/eig5eH3Std4E5NVV2xEljLUmu+tlUvlCqxwgu/Q3Mxtrv60IvS7L
ie3Rqo72FcBovzC1MdwodmCUqNpha4hqNh5gnhHJB/w5x6RTfoFrdOrt7ifsHt5gbvyrdWIszx6+
7vnoXGvCCcDFeLL16syyifjKCMx0qjpnfeJBl6W/MF+5SgvzmAl+I0r9Z2/TJ0rkSe3VNoQV9UOm
oQ9CefegAfhZKNZVpTZ+kuoHmDKcUwnBKKXdpUnEXEPv7pXUuNbNZoIrSPMgEoJVqI1XBszCmWre
AYt81of022g4GQbCWRDlzlvttKcS9GoAPuqjk1q+0UM7QSq7nKCVaXfZjW3ATWVI8nOiN7dlxV9U
oVRubRpA1HMwWSC0Rr2ucMAwqfIrkCgfaJqzAGj/ByM1r8GANtyMVzvT7EFAL6cfQ6MzwDAL6ASR
5K7OW+qieq19dKKhb9sLGBlF1II9JYN0UGNPz/FQ3rQ6e8rMbHAH2hypYGehtP0+7hO4kGZoSA5T
BucpoCJth3E3K2EyHaPLEWSkCQqd7QdMMJmY9pFuErev9N+wzFM8CE0fm9Hirq4kPxpjOMMcPAD/
9dzEFfJ1Bu9obbwuLCRutauVJydVz1mkl+6A/hbukuVey+iv1ijA/uqqH0WiP9qJA4BmpstA0+r9
WA8habvBjQgSVq5yrOA0y7xWK695Ad4wZhe6qxTYgZgEudokT7VE7SI4nOsMqGgMcHSK2zATFgSb
60AQHTZvib5L02kMeNPcQeztRda96cFlp3fz1jiTKtdcjcaF21JaQ5sNeNTcrF7KiF5bTvdPpifI
G408UJH9xpcZAmDOLNfo8b5HMXEvsfIYr8YyQ9JXAUYsHgdsotaNBz2pXqLW9Ka886dOv4UGU6hS
XofwGUwC1civIM2KBCzvdKL+ypzuYdCIqyfOTQHgl6sl2j/dAPKkU7fwQyMoAEYFqEg9d0pgtLER
iVFbblz3aPVGUOwYhV0arpYa0OjVS6jpQW6urQZfRTId4b7O+sCJ8K+OlkHYys6f8Drht9i3t4Uj
7ytSv4pB1nDUsn7mBDeHwcKXMsaCBFOLKQSzyY0KPL5XS6N1ZWLcE7sEAKR9UEv+OlT0WOKu3nPj
SgNc3OWl+tYV7E1x0Cal4sEqFF8qzY8oz1+zHg3PVGIlmhy1YNLTX3rG21uDYX/myNi2fHWo3OWm
fLFaS4VhT3TEcSPcRCHnrst+WE4RYvKoBkLojV+hx7XjSm24TRQ/DULcFMS4Umn7albGT/Tjx0BR
tJc+JnXYj2nslql5F6Xkl63au9RiO6bmT1DuwLmo2ncADR+1dDpoKY32o9nmrlbl15oBCQqsisk1
kvJJIdNekPG+z8pdDtAqA+/D0Yor0xZvBVWqMItofc1qyo+8pPqPoXUatFDQZNzVJSvDSIzaixJl
aKqoIzllVZ+f0ByDN/ogX5hkcKuYbPPcd0b3qOl1dV1QWzlIkPzdQQzsFbWaPHZxBMOJGDDkoLeb
3zb86WF3QGvrYawn+cBMrbseYmntipoV5wLn8j6NDCBDm9a5IwMs1LpoYj9BcLaZ29b5LFqm88Id
0WqGeokJ4Vs7zvLe5WR05obx3A8SlnmnlCo61FER3/I2H49cbfoTkAO6b+OIV6CDNqi+IpQa1qG0
l3smihJlnUjdLEozvE1oqdu9fGwz86g40JWkI+jIRkANLHSGcwA+T6+pgi57V9JdXzm72khv4Z6J
UqtjidsoJcZiuV9M5EhytN7bWtxG/VDse03RjsXUHUgH9S3dqEuf1aV6JRXlGa2eMJkiz+pxoKHB
FHW1C12/QEj1fqgHP1bYM2XtqZ340WzVxhstiJPlDFNSbhQ3lh2lnt3ZQcqLxpd2dScUChXW8XeR
G9qVnja62wkbzVote4o0q/ZzLr4zpcsPkkLCrkx07cABC3flKJw9T2oVe59n3oQ9um+wE1xG0NOo
ynoKhox/K1VRPSqiL0+dUlVhE+VNYPe17XKlUa8Nc4QErWiYlw9afmQaWpB2VUHGUnQnwQE8sCCf
N6JN6JOpLYOmwEKd8nuYACU+78sYx8wUu+rIbykQGG7HRe7C8+yHoQHjJcHK7ZzWb4oEEEfOsUbk
rUHb2Kc9gzGsnje3U8MApJPQNjBfJtV8FmMMv7LKk0kb2rTJgz5qE3ca8tJTWTy501Q2p7Qrn6jJ
z6yqrrVySl1w+A+86IKxOtvc9pkp/WlU9hJHkYvNBanW2LF8x0lfemEIqGT8ymvs17I9O4NaBQ2z
dxIHMYnavTlot+iqhJXCQIs1CxfIBezoDMdmDPA/pjNjn7+w1uCYyHRvvWkhhaBNZqJpBqOMjuOM
JpU3TOJs1zWMriJTuoziuhWR9ndumt8p5P4sLTmB4P44ZfI7mZSwM8xvgzYlJxja4n7b63tVqt+g
KpaenDp+wxFKDxP0jbwitmPMVTXpF60GWkDSfC96qN7F8DkHYYXflmZS7yS4yh7SBjBMXaG6chDf
4zZ+SA0oXBY8YJEyuEoN0QkB3b6oHa4cFe5+jhU6EduBBnPVZ9prZGMARGLpcxqdE8u6x2DjBlC2
Pbqi+6xlzj5Wsh0f6WkwlR96KZQAQ6gawpbmc4xCEOw1aBiWWOoZBAbFuY+I39DIJTlxWR2HEdIY
ZLrdOOe4VWXJdduPJJBtdM+a9g2H7VUxxCEgUhQiu6j5k/hX5EgnIFzPcREZ7utxTpnVrukNgGY5
wBUMFiYGnZCweTj34dy2q18aok1u7eSoxJSHcqIn1Pi/IydjN2oFF/qe3Od14tsY0qAcZ6o7VLG+
s4kpXLM0G9fWxwIHvAM0ZoF3n/UacptChAugH3BUKK82bupr7dgP19pFn8MQOC4njjQ5dcrrALEk
r4DqiEur6XmAm31TWkGm555KVNXVeXoaUnD1TLYhl7PWlri8XC96jKKNIpPDE84bnWlvIqG3xNjo
lb734b+6wH/qyjVZppYAS/5RmkuD/qc4CRcgZYBeLbqp2L/W2jHQKzBnpjgQGYtemRgzltQZpjqy
zlxDfYv62hvLX9y6G2zb/7qBuvr+IGUDAZNZiXUpC8wbBeo1LQ4QLJAJp1aXbelEb0RYCgJD47MY
JMU6AUnhTqkp+cYyLX78rx5DX3SnnGawUT23E8wwGLburt4UmVtrGmE4+v9flL7o4uAeQwvAl5T3
Fv0MIpnp8++O7Ox63FuHP/zvhN6B1gizryxg3tZMcX3L6ZB/gYCACiGNxUJsJGRRE1UVYJIdGUhe
s0ggeh8TFGHCKoyZ+19HXHSLzUyDL0sSzzOxIWgf5kYqjpaH6lCFivg3BFjYmRjAr8A2eNbj/tgp
42wYZKVjAJ0azAdx01Xb9iSyDfTuWo/xMsqnlDH0fQaPPcgFvpo2mh4RxAE7ayM/rnb9Lp5l8a1w
1SJwVgUaJ69fHda72rBX+J7DafxfrPyLOIsvxDmx0igCfLDMz30WjtWvr3//2tQXH8WGojcw1RrG
vx8/CvQUuwItJJBi4eRePTB4vqQHZL7jNhdzbVL/IdZik0V1LSq4C8yk4VHCt7rblZ7jGef0gLYP
iHXuNrVq/Tv9fbzFmpNaUhTOiNUw2YqGC0sJb1VhQVF86MTR6aTc+F7rmxjcVpC8QWP/ZEeYFFYy
4E7fe91xCufuc+/KO8wIvBKy71sQptW1fhFsMQiZIFyoS1IhvSuoGWSpYxIMBsqos43lvprlYVQF
tQ8ThmZLMmhqk6610RX0lBwVifFtUL5/vQ7XApiqArFEYMOBMV4AKkxlsphZwL6xNbvfqj7eGXb1
L+bYUJb8T4zlUZWTykwdmmMIS8rxEXI/4GvrBZNbWowbz7I8rWLSNBAWJlCHsJEYkgen2EhxK7Z9
YAYAbAtTnFmlbPm2islB43Iy2/cBWGu5f6bl1QCREj1IfQf5m3v/iveGMmJ2zkVoQB8XuYLGitPU
HN1Htfhu2Y+pc1C0LVeQlSUNdWG0IKBciIJlKYfiTDlNpwQxqF24BjoWlj6FOfu/D5ah7wUnYEi9
4FUuJ7EwYal0a4QlGpE3sXIEI2GXW85uIhv16xr6xAEQCp4C7walS8fhsYQVDDr5kNv/B27poe5j
XnCHyuIQHRq/0aDNU/rSjYLmNNx/vaPWMhFCU2pCUQ6o2CVbhvZG3mTzHKwKZsAo88e9dmfAmgfc
HN/aetC17wYpbXDFIZkHaNT880s0QE9oCZ3CObfzw3QrfPgdwjwvCvWHLlQfAUG/3tKDWDtPoJrz
N+bicCwLM2rQhfxTuRteHjD+BHZw5qGV7dlhejsLX2zxJeecurguOKAkO4oDsBlUexble6PZgz31
UCrp1d9FMv1WtYD1li9qE5KMzFfVjc2+coJ9iLfI8SZhymATgRotbU5myq6zejTcXGlvWmsLLbq+
XLG1keYBqfvEnOSwadNUWHtgji8OQFYOcPk+FKd0N6+bd2Wb5+Roh9AJCjeN6uej+NOLvYi9+Jq0
zuBf3WOrzHzKLHMbw53vYTNIRj5B9vl/ofK4FXLxLW2uSjT7xKwo2b7U4bh/hf6FX99wyFdtF/hr
WwQXDOQ0ZE8cpYv0aVR2IbOiQX1fNDDYE2kidpQmGLyMTfK6sfvXHg3jpxkRqSC/WYtgkTlRWTtg
eM9vc8ZDFsZhxJ7wZvv6eqeZ//wL1i2cZ/5GXFR3rB8c0Zlo18g4cyfMipphy7N1NaeZGoR6cXuG
Q7y2+GBEqzFT5fKvuV7m89PsdIf70abG8fzLlgvyMthi5xnmoOp1j2Bq/OBMoTliTSZ3TfISl1ts
kJWSAdqCf59rUf4oOe+p4Hh3Y8F2ReJ4Mf/29YJYiwBPWEgZwnAXVdAiP49DJc0ixuIb6sdaOavj
FmPmU55C7Ya0gWMbh+rsB/vxAKgs2UGIFgiqmN01gLiJA2OnmP78+jE+7aFFlMWy7otI0/q+bb26
au6iwfJ02qBRXD58HeZTkl+EWazlAqa3EbHb0bPlnmaUvpFmsm8aR613DTG07y2p472hFvEWeGXr
Lc7b+uIYtWCm11ca3iKp7wsMp2YX3/lSHh+s+KF0XpTXMfjfmcWvvVm4jFuQNcMZ/snJD53cziGO
GKHEgnY89xktw57/8/V7/YSemhW9Tag3UeAPzU9WaVFM4exSzRh0tXSh2uRxy/FEdZzqx7a67lh+
VUw/vg75ub+3iDnvjItXqlmT1SZDC8LpvQAAuN0JIBJczFSO2T6/LTygRjYiftpr7xFNy9BBP9XB
vfoYUYLnJ0ZK37PU79kq1vpWuBBiND12lO556xb4vrU+JCrEA3QLSGAc20AbL7JH09dJY81cMgxN
ut/W5JU3CVo5FNgNYJxrSCvZT0ZoqP4YzF7e2wfpytoBUw6WNLoNXt6nS68uW3AbJpiP2DOOOx5c
bp0hkeV//V7ftdiXzwk8PJgSVAUqbikdZRFuNBUEqHGmgZrqtW5xABQGE3uWBhgDJWj3W/4sDhMf
tNAxXIIKAs7ioK2AjQZCERhh9Ig5+rYyGT7oV3/YonTRRVWAlwu7JDs2j5hdYYAgDpaTeF+/gLV1
Bc19sN8tC0fg8v6VwuOClHxmHUDH1JFBpU4bEVY3y2WIReJTokiSWEWINhj9xsGcHpL4JBiPWliX
e7zQJNjCyX8+1LF8L2Mucp7Mk1jmEgokfRjtmC9/ZT55oAG6kP7Y/ctv9fclLtLBLHWSW1MvZ3jN
Edii50nIZ9NuNyCxW99qcd52ua4M44iHsrRTAvva1N7yEl05o1QwT8Bbg9KJBkvZj1kmTXoMyEe0
i3nW2WGJrueVZTTpNaYwbglYpZJ301XrCOfl61W4+r3gaAQULDzFbezHj4EdbeppoiOhCv+PqoWO
2RrEdsgO/bvvW+Y8n1mlWB6wUUJXHAcGMImL5yRRPRbqhHAzEbGEC7bMApF56fcUffHYQ8J5JuQQ
bT3l2uu9DLvY030z1mNrYnQyg/YnH7AgYx8dIFZ3q3qx139HewV3BKg04Yqykeg+FZ6LJ15Uuc0w
GkMWA/zbxDLeAa1mB5HoMui9pDC04Wr+PCWjCL/+rGs5HD15C1UckvgnEq2ZwhMlgogS4Ji9WyrF
lSIwn7W2VFG2wiwSTEQLNqvLQMLAvrWTo1HeRluW8GtFBqyPwOlEJQqc2eI4zISJ2iXCl2NX8T4/
ir0Oc2pctQ5fv7C1HX4R5l1u4KKuoDE3uQoat0dG1Y10IKmc568jfG7OYyGA3GMBXQwYOBR7P+60
sktaVeoYrpHONI8caP6b3haFV5iA/8QZJyelre/LKI2+pYLD2aNyjOtGxrBF+vovmQMtDzi05WA8
C0YJRN4Xe5A7wF8NDQZwEqId6p6fRIBZ/aYk0NorBTtiTi6arQDFvXjezLDiEQIaHinZnSnt2hM9
nDe+fpbP9AG8VXA6wYNEN3P2hP0YRXegokEnjDxUsYOAbxu775r1J0139ZvpJr1SXrmNIV/pp5uk
sJXlj2serv8Avs4jgsUTVrweTXSfcXxDiIg3QI+MMAjq1HT39UOu3COQoAFHh04fuG90ESdy1Cii
s04Ua6478toDPgINe1c35EbFsPLJNIjxoCCBlK4NnfyPLzMldY7ScMK1r8uOVl3X8J9nW2XJWhAU
uPNsAG15fLePQSxiaQLCP7ibdMluwHvzxzjb4seuJHywLf4TxFpcYHnN4rRoUPpI2ITaTbHDu32s
CA/tybyahLWfKnWjSFg7SjGX1/DyoFMGP6XF2+OsTdC5FdAEjoNUO1pHFgJK4uftjzGo/DTcmviu
LT809rDstfk9Lm8mBKMd0Rrp4HX8ATSDhj7y8fD1ytsKsUjwWTNOg+GACtQK3a1afgKyylWnbqMt
urYkkN5nfSZki09tWAkyc9z0QJJi2Oa2FgA+56+fYz0AOiWWCh8lSHV8XHMNbHJNqNjBQ5XEz/3I
fPDotz7/vKQWaRX84XcvKGQFiLJ/jJF1hlIwG7f9WjNBZ9DYntgAzrdWkboQXv5e6uWvsSNXnWoH
tpPuv37CtWIfl3FYuMHnBkLOy0LOLkoCsAYf3yurWeKBDW+gXBruLJxe70rtuz5s5KW1I202cJoX
H1yw0Mb7+Mi6oKNRxSqQiJrmZtZDZR5NEZQ1KBvsMIGkk94RXl6JJAo2nnZeeMuXjds4zFBm6wCw
Ij9GJglt7VTiaeH/i0FMFrbxsTjJEDFDkgX18C8yI9RjkHwxEvlsCw/RibyBxA8oXP/D2ZktR4qr
W/iJiGAebpkz05me7bJvCLuqLCFAIIGYnv4squOc7cryqdx7R/RFR7fDMiDpn7+FTqqINTXNAL8X
F1b5U57E0k2wvg1AjlHp+SPZQId5WFS5qsi5B8r21KU0dtBofuQxSUg2fWOnFVH/eCyKyNldkjP7
6rB/XvzssEuM/CAg18Husz782Xp2ZPCOkZi/f7ntdv/jw316Quv3D2ewatZsD8QwM9soHWOuUrG7
LNv+1f2PV4iFcA+7ALWfLWPWnbM6LUrQqD9WkIokQ0IMqX0bJyTO53LQ7vAJmgSTjs3t35/wq7vm
89JnscY8QqDZbZGSVTWFLJzlhU7Pn/6+xpe25vMiZ/sfyUpmWAP6IbUcyexfc3HVAAmbKebJlHeX
BiUvPdP2uj+5xzMqAa7XTyoi9fegO7TFBQPw5db79LnOfIJA6SWU+/D7J+1mYk9qvr+YrfzKU9yM
pLXxh7fQ6MwGeIS4Y1OjTPxPayAE2qExdGuj8XvXp7MM0ZcVazt3DSWUji7Y0S93/ae1z45WRxp7
tFyU4gL9u5ievbkIkfsJLVFHvfDj1n2l3qWR7q8yib898PlRq5GJsXo8sHnrfa/u6hd506B4fGjg
lJhp+d2+sp6GMtKyTVjjv+kQ2i6zTw99ZhC1yltpHaAG6N3PsQvQc99GGpILKtZjRZFAXXLrwnv+
2gp+WvPs3JedPQUGxzNvs8vjPdnTjwDFckB5OChA3o+e/ueR9m8PeXbapQGPAvBwRNo2hmZWcQdF
q7gL1guXyp/l8bOXeXbgfWjz1Kb/q6BaZNXByOcwSLpDudsSNVT8G8z4S3v27Mxz8L+4kniVdDde
oRHpiDbv0+Wb+v95MjB5ABBBEf48iqIY2KjNHknQyYuKR3OPHHsC3tcUYrYD83folrxcvf1yUcwu
o/QDR32b/v79QvPKghrMxIEkTxNaQ1XWPjbQvGCnX4gZNN1cIrJ8dcN9XvDsbZq9NDQd/mAUFHt/
7nDJtEdHtHcX7MK23c7N6+dlto/66aK2awyKGS6K4BPmNuzE+L64h61dBL3mEeMHhyGTDW2g7bxf
Cke+shH/Wto7VzJu5aAPgkDZANnL0EAGRb8ka/Glv7nBAkCXRMsUSDq/P93KBWZTqQnpUKiw21Co
wpjnjoFDdLk96lese/4mkbZAagGZSuSdznaIZlWDPzcYeHDQS7mBqqLuCpNPV3CtIenED9Vei8iV
+iXYIHhYf/hhc4NBpMS5pEL95aUG+Cl4eOCObCTb3x/b8DpuKA1nf8ncjBz6DKNvd2SHUe5Uz/tD
cIF1/NWH/LzcmbGqBmxW85fdaJ64C/ez0y75uV9t089LnJkm3WyIZ29P1CfNyc22Hm0BzZ7lZWsR
2XgP9gGDEZdW3X7rH5/003s8M0iN6ctV3+7QrSFm6dCRre/s6wXqXDIzDUCOLxXzLj3mmTWa+aTP
k4KXBmGZjQSGEd2uNh81QdeowCzp3w//tiP/9nhnpqhZ2wZct82JwmzxaAwhaMqxwF7VgSzS3f9U
9g8G6fMnPDsfkpBgRTYTSF7FI6AISshMYYzmP3+kALlDZEy3s3huGzhGgFpo9GJwRYoQzQ4F45hE
O4FSELbBmv19sa/2PQrZ0MbZyhN/1CZsLtkwQioX0iivHX8SZvL33/+l0/55gbMPxGTlsnHFAjKe
YyOu4yK2dyo10yEj6aX2r0tPc/Z9fEWq1V/QLC1J7WWawohuiam/Cx/o0ipnZs0lowjsGY8UjE8g
74UWxl7//ta+MpyfX9qZRZuQyQNNcFvBmuOpWG96F0OIbvXz78tc+jjnFQAlgrnFTaci//EfgOSY
G3dbjZlEXXapKPTVxYB8EwALmBtCnf3s/uvN1tU89GFHSsN8MeReNADsA5EZS2vEVifWC/HV//N0
/1pw+46f/AJA2ogFDgji4cRKacSv59xLtj5AKK0AEfDf7fR/Lbd91E/LBS5rUHfGuW0/iAsB+38Q
bRrLt6u2iLz/wmJ9fp1nB0sZai2GHv2qc78z5iVEl8+FfW5+ZTs+L3F2nAafA4+Fshqk5RFwx8G9
Dc5B3Ec0NXc0RW0dIUado2f/BgDZUOyatD5qFx7zyxD28x9xdtpUo1Wl2vpy7UxpSZlvao9wgTSw
XKdYhujptMMWwo8oKl2wnV8FA2Ay6tCg9wDAO299tgFY49SBv/xLNzcf8nVPc7oX+d9P4ZfXCbqA
0bOKqSn88/u+wTkAW8cO0I/royAcQLNdtReW+NL13zqN/3eNs80ykTIwtABrwEWWuyrRXMjd/RNo
MB/9WP9Ot+iXLtznRc+2z0Rl3dICi1ZPWyyM0V4eytxH+RlyX0DKXJQi/RNlBPuMiMpEqXHjXp93
FDBdKzHVhCtma/74ZWx2XA+3Qy8idg1jgIhgPUEBAQVw4CJedZDSMtTfUa+I/rv74NMfc/bOXbLM
XVHjjxlSyFYnZP8ddITd9q7/jbzDV4n4z09+9q55PaxK9VgMUI5ovrLyTeqJ5pfFAr68xT891dlx
xDCvlDPEPKOypaFm3gxsT+zHTr3//VBsf++5XxdsfZgoL1hQjj57HsdSdtkPhYpaW7gCOnGMv1bF
yjIAd0s3ags3+DFaLblw5Lez9sey6HvbmpshMHteUNAcRYum2Z5uBODAgP8KWfD/vJUVEQ1k8AJk
arHUHzKQGkp/Peqb2KbFPQenTFzIN3+VUscCqJ46Hvrd0er/+5VCOtMgneND8duHsImdrAeU5aLy
WP+Kidf9Uoby5GXYi5iSuxQTf/EOf1v8LHILRD1YvY/FTdXVcadhQB6qBVPK3OHl75vkl39y9rmw
FMRFXOgKQvPxbDPOQRvMUvf+CW6mRwoV22pH8/b+kjjAF6bgt4XOHDKO5uBSBJhXIqdhV+47tA+A
DXi4NBDyp3DLr53xfw907pD1vCg6kEl6BODdVbcjh5lcLU88Fhk5jugZzhFDhX7e+4BwXW+mF7fY
Ra64/8Xh+/y055XD2pbTMjRYz/cmfwadogKfowOHLaory9g5dds+lr50T2xaVLErLPlToacqQdPC
AIFpYZImNAEquAMNznBCutCqCXXwtEHYwMjUM+q7RRciLqAiCQBaTuVaAMaBlixIaXUAO4xGt8bA
n8io0lcjlYqRhNvySa26AwakwVPdc/sHk9ptWOpjAGByK0aRuVy8UKckIAQtj/2KydaReUcdBJYD
ayYonFoaQBuT7k9Ho22+VU3wYkC5Ny1m0sZtJbxwGXsvVwCKRbqpdlUBLfSxU0Oiz/KnZUotsjRX
u9dARnmlDcgJJR9kygkQFeVSVUvUzh6maG2bn6C+0Ma4xmhK/Fo2gMvRMekoelrxPrx9b3eo0VS+
YYEB5mt1WHdWswd5L8irSTUg1jPL/YZZMjPkTkvvUBZEB+PWmspbhong3nL6+46V0xxKttZPtnJR
W5KGfKOYZDIvuIJf+dK/bQnz9xvFV5D+NTocajuDL/2dQSXMj5HaB9m2QY/uJX/lC8/zt+W2///J
l24ci3bWtpyMN8lEldXXZYYqc7js6lsQay5c+1+4YL8tdxYpTLNpNpxjuRo8un4RJ3SAXHqk7Q39
5a46d/OQ+TH9imGNGYPDm9J8mYEQguLVlvoBSuzC1fjncgZkFlAoRmiPlK979kiQF8EYZGBBBuca
uLDYyMdDFTnoIxuPlxOHX7h6hg+L6QdoZ9j6q86+V+EStxQaEoczOmCn46bJzg8zsBD4ZFslXrez
vz/fnxcyMhboIDAxRuPisJ9dyHY5E6dTKEEMNakj3ateG0BtQiBLOFg147PtN5lCEyIAa9YFIPef
m+W3pb0z42qZtY3iJsNlOItYL+bngsu3vz/dl+8TRx+NTy7ks/7oZZzqxZRCK5FoshOn39t7kJlS
L5pI4jRZcLvEl0VITPsL9xnMSxT8IRiDer9/3qWkWmX2S+CKiECLNSTQ4W7CteyBjhKeGWuEzwAe
NpgtW0srH+VQREULgY2QgoUYWmC9xOjtjMgw8lRIzH7UZGb71Wg/ZBmcAtW/GbV81AeXQyMUqVzJ
XtoGzCbAcOGoBCfl1UuE6b1+38I1C1tePWDXpRqtAKVZg5vCGMxw5UHsbLgjz4Dk8gwsFKnQa1LB
JkzqHuCjU03KH2IoAK0r0qAmJNOaYgrbQSJGnlpQFcXsh7M5ojtOtOhdQ7WHaxh0rkot1bsumkS1
r40yaQsrMQZoC9SC/eR+s1uW+oeySeRRkq5cz9uZ77QRN3K9kfVaX2W8KmnO5uYKrDA/BI/Njsja
h2jqgDnjPUjGrvaBYp0R9TYubs7sKvSa8ZsMKAsVxY/SDqohcmRhYPsHV1sT4lXX6C52IlSib+yi
YpDu7afMVeLOMAnq7M5q4D0YCG4gORwyDLFFtmYeXHd5ZTPgRnLU2EFvIETcjJLEBbNkXNVoVNE2
iJe5SppSXmKIF6SwvTYxJ2rESGDIpj4sGmHDDUbQaAQ1wm5MAldhbVOW+EXjJLh5QGUxtR/E8YBq
NLW3caXvHlCavj7eLUt1XLiLrvjZ43CoJUl6pE9DQykkYtCskHChW9FKKdCnAXQTHYAD08YzjHAQ
zce81rdNb7C4tqoXux0AwgAHCQ29PWZEqvbRB4Qu1XgjwTTrAVonbxgi4ZHwkGMu9RXU1BG7siuH
Hy3nby2lMpl0p70yFCmhBm1YuVdrTtJaFYMTEkR9w8ccsQUNZ86v7IayyCPrYzB/zO78ohXF3tI5
OO4FvW4nmO6+HWJoG8R6/6Oa9QSjmOnsrJnrzpm5PFSTducWRdy5w4nR4YqYecnEdTey69E3b0EQ
u4NwexgI+0aaG4mp0j6I2Xo7dMAHYWMKI6Qujh/pxE+ActFS1TYfTjAkpcHdXdc7zS2QqW4yuxqL
hDA/XGgZAh495paA8wIaJeQZNavAtFwRDpCKjxa/sOPGVzweUfgB4AkNW1otX2WFb8rk8NR67r5a
65fBn9KiRyGrlvPe83laC6lCXXlJ7eK/lrRVIR0QN8tKhItR/mjmvo4t3ydZN7j3k82ydm4DHBeH
plOFb9aawa2sUCOSGLxONU0v45Fy49EuRB8T6JF8K9agjppy5mm/SIrJZKQKato+zsrMndpxIrdr
h3SigQWmG7qDSONE9YSCOkbH014nd3Xl3Ve9f+AOiLoA2sVd5+WYFgMv7tHnci9W+BCjcecFDtrQ
OxSyKmIBPiV1GloBnESnRUIC5d/Xql0wOLIsbmT7tE5kDzaZBGkh7If2DVpkEK9XejIvWjTW+EC6
xzPSaQcMW0a9oQONV4Ryna+9VQsirizorSzOdHIQk0W2Dq6yRpkMzcmtIo29GPWMRBYQj6E2Bsjv
t8s9g0he2BulHnYmAUFHqWfX7wNccW42Me2ZLWYDFmf3EyO4V42pj6E7m6d5mvcgfx0tiEFMAfaO
fgNHOAao7Sj6t0o4dbRwrQiNgVHYzPHQl9pOd5afMsDnBN7sO1RI7kZlQsYOA3ahYAE0qN5Kqw69
wU6G/nkE3zBYzXc2jY8OUzvDa/OJzDTFLXa3dtAeWLXithjqu67oP4RfXq81yQxKDzOIbJPt3+ig
oJrOlNStkwmoIeA3vTdgD6LIf4/ByzaxMMocBQMDfFr2Okw3AyG6ZGY4dO11s4DcZ9Iidy1yDLTu
Hno9qV3ryWSQXDfrKpJoIF/q4FaTHfKv3I59ya+n5XUqMXrgBqV3PTLdjjzTO4qAdCG2Hxh8QK8O
/Xd8z8yZuiOxESYs1fDkFVU2rt6bo8yd3lgism1sNx13FeRY0xEMPm5QYIO111WHl1WVUxD7Ynay
QS+OJtUf2exdtWV377r03kM75GCofTsaKWQxM6/2ylSfMMMDRqoWB4U6zdxNOnc0IbLBxK6lSx2v
BS0BoVxPYine4J/eNwbw2xAmCj08Yjg1HXq/6ewlWm0v12AadzHiNie2LfS59Oy9JyCy2XqZa0J/
r+w2CJkBKiVxOdCk/vI2Lq3Mhs5qQ6+kNt6CaaWo0J2mok0d3BS5o4uHgldpoErA9iaKW24E18kt
ILPseWjjgaCSzTaVHNxeK2t/UGd4l2pEVDeVIkc+HPeD3kQL82OT+EetH5NpDSAVGDihnHwDqsbU
jIi20J0z8dOgATrKsesjnxVguNMu7mokSLxa51E3Ej8Sun8YC3dJ+LpCEmJpTSAsy8zVxjKko5lI
Kvd9N0I3e1x4FLDp2jQ29qJUcaAZd3ph7gTppnABgdvyej3WdaSPhVx2ATCtcV8DucR4DlqgGwP0
FEKhOR+D4cUpBhEC1pcWYDYvjoTd7YQeLfB4mV7hzy1vqKWLSPQWvABAIm/gx+zp2JahBQHFlBsT
uRGFSeLF1ttknvkbNSyS1bXQs6JwHwSzo7Zyc9IE2WipV7uxHgqPHBcFOP9A47oE37XCFWHMw96f
Vi/sJ/e4WuONFN2R9c2OYfI2ETJAnbzyy8eGK1CLZ93JJaRyDmyt9Ji2kxZzNO8cidPricOqOvWr
uc55Uz8NDF0Sms/tG65XbQxg9tGwGYnIFqd2jiEPbGJutIyUPTaM6rAqTAtLZpkRyJVZH6DsRvEl
r5DMflu5uS9d0CTasn0eOZzyFeZ8MSq4keU6Zn3vtwdnGkw4Upq/L0wrh3rPbdejGQ3jdAe4qEAD
lgonSaJYszxOxUjDkYJdyyYwVH2M1RWzE1FH3mLbPpdkbsOW6T8ZN/qj8roDD/xTabbmVdl4Hyax
EDpqwxAuSshk8cChd2tlJARNc+FoLj8Xj1yZZKsfW+qxKzS0x6z2C6Dw+g/gYVU6z1oQEmKLsDV8
QKdpS2HDJieVBWIPVlCnjYLJmR3sPD5+UPgMx3ZV7FatljiIAZ1umhto77ZfVTeGISR2QwUA6mQG
KziWo5YPDmExjt1ggxEozQOnkjxZypuzQInl0OteATNZ1XuuDZj7NaTb7QujWoCE9Sv7tiuqFySO
6qsSuqq5w0cs04t3KT3AhbsJIN8JV8LEa/SBa5YAh14zikjvAI0LvdrUn3untXaB38ubgVI3b7qA
ZRpO970oZq0MkXpoY7fCtaRsMe4gBKJwaVp25OuCtZG3ek7OitU1YXvU9GJVfXGcXR8Xn25LN6Rs
0nadU7hhw8vlwOcK05FK6KFTaFNCBq7frQ3A1tL33+HisGSZZ3lqZl2BvT9Tjkuyq0DzN/Tufl3A
NIYAAVjP/YJeRuRs7Ftm4nc7pqyOOl1pHlQjhDTK+sekZpgG1wI8OATOtUcueWYg8+gKrFG0zVd4
fdZH2QkwL7lz43r8EQqht7Ys3017yRd8TdCkxyUMZPCgl+oGe+Jxan0f2rXDnBrC2bG6yR0veBDw
84qq7iBdAjmCRWNFCKVRgiucHkEVTmnb5LUHgR7mdCQZeJE55frBXXVEzLNj1XJnuP13czZ+mrY/
JOYEUu9QXJESgO3J70CdJ6fC1fqwbJQZIoIAxJld+7V4qiVvw8WrP8g4X6EyDQetbVdEOvoVq6dT
L9s+1r0aaFmrwweR1reejwR2Dpo0ZH3wFvicVcUPqxUEdx03j8SniDdb9riO4oTACD9rLjAdFW1i
yFbQuHGh3mAjrCs9sPkneM16RyFz0/+yJgrtuD2B1sPo3XdqBoF/8RJfg+gCjPepAt86XEozbtY5
qwmA2FPQPIN4f83aBr4osnUA8TwtiFlSDdN++YQW/4S4wd7stSlsLBMo+O69artUUDR1EuvGh0Mc
Soc+oeB0yyyN7fp15hBjR8aULM+aL8Dh1sG4g0aXPI2W9HN4DGC1ywrSmhJbZ1qWNusKRnB/ST3n
AQqL+nyjNj2WAE1lPfxsYk43dQ3OO1CwcIaMIa2clT3guADvXs6I8ZruDbhPzJJOeFtSBW+inuuM
Uui4ydk3ssVpgS8pR/LM+/olUB079JTN0TAxPLhaELDUuDXlyK864PoxwCquRWPMcdC2+k7TWjfm
GDWOMU/r7CAb/SYGS8J+Ccg+zpqeIAK6UfUApWNFUXhqWeybPYvaZbIj28GGnDFXi9icZX4htZBK
FI2V6/5YDO2aNu7rBCd+0qp7U3SZFohcreJ9wayqwt3klewHoLE6ZCw0OHAN+eHK1YTV8orrxlv1
XTmp3HaG3QoQcM27XPbetelhGa6Zt07lEqQ72fUKPDv0GK+9oM7JqoODu16hdvWj1hEar6jtFMpT
h7b0wENajXrXV/i3IKDA+9J5OrC5fkdQ14ZrEbS53qO9yJJddQ/VsDbpDHmrKnwN4VvouoU+wIE2
/vSEBKpKrEAVcQ9RKbwv9nMZ8RPzwOYcVGr7mo9Wn7nMlhjecLt3U8JWWAKuZ0O6N3tw3sD0ygME
rjqpfoy8ePDJFCtPvklfIpAss6BEeDMHeU/RY9U5V4Ov9i5zZWTL5oEtNGkpsscSShGGDlWTanUt
XFfjhHBYe7FKp4p60gJ6YPfXViPeZ7gXicUNbTcLZgBM3dTXhVq7A0jqyBKQFeBszZIJKdYeIyej
jcNYBdfUZ+LWWYSWdWSYT2vgkWddtmsy4rqM3alJtgwN9ZpkRVumP5R7EHJzy6YnOnbBy7iaTeZW
iCW6vvZjuTRG3hiUvVLV8ETA9CfaqplHMZTuDhBvj4Zw5qf3yZrktTWa5KPATDcNm0kyxJAjZuAl
AOxkGbvc02U2OuMrtFVOM7xSSFwgqrGZxBQNXVI5FWCg9wOibaCSNOJqYUf6ISv1oToQwKDj2i9S
TL+9u8I5cb1HamwFv5lyLzJae1dum4YruDbSQfwwyYdOrs8GRCh9qHs1bDgs8J68toz70suKzkyd
cvwGvTl4xRWH7iL35nCRbTw6nIFt30Tgzw9xqfPpyvJUE8IJRjaHVVd267RQmXD1tIJqTCiRlfjh
+9qRIIDUygUuL32RmvkSBMjpBPYTWAffMcxLYk3Hw0Z+tc6HroKKad/FteLXpTnfmpg49IWNvMPq
mCfoCAjIaozPfgsqxKIPHjL/hg8pBwoShqGPqc5o3PmauV/YkpnCuupc8WjY6CQENdvAs4SeGr8Z
uCpys9IA+VzdqNPqZILfMY7ffaP7AQ5zHbpNie5Og57KFoFoh0N3vd3sMWY/S3zF8R7iHz2Kyeqt
1YMd78tMK+WUCaI5oWM3oYvZU4QbMnZWfgWh8Bw175vJJRBf3/fqGpi9voT3SIIrFCvhsiJdhG62
sQjtJkcMGZhij7hH4tWj2xRMlxBSRBHOXThORdjR97I1j5o27afKSVDFAYTgahI/1Qhf1nBiuk5w
hJ6qeSftk87uO/qCDImvrLQGKXyL+rQBYg7PwZQS2mSYUIkoOn/G8i1YvrfyqnbuGphjC/o2GgyY
r0eOQSNJr3w4uo6BoSNWpaWJzQFJnY6WbxVm5Vf/1bZevGJ8NHE91M6Hr94s56pDaG8t0IGhdzbU
6kb/HeDOBNMISdWYEaReQ+I7Ibd+ls7DaMiEFdlInNBvHqUO74ogJrgJrBuI1cqle3UJT2XtQzHu
UGAyCjdiEjD2YFEXlTWvPiGQO0lX5k5bYNOqlEABMCjaXDoVVBtYyBsohthINjBw2kHZbhz0kcF5
1dWuQd50goZK7b+0bnmoW7lfVY8Lew90IdQdwCd24YQHGCpeGHzY57GETsXoAA4+FRGDhxGNEyrH
gF2mLg/abOydMcInRuhroraBmNWHj273/gvsJfRdFIeiE6xRYxR26FItsmeym6vNkjse8llSlGG1
dKjsrIt1y5EEimezXXIMzPrI2LI+nrWBJmWgNzJaW3sFFmWJWxQSE1kzFdp16ewgCIUSHIB66EmA
gEhlgqMvJjvFJSFTUk035Yis02qDWjaTD3s1eQxnIghL4d1inEGPkWRK2NQ9NIN8pEN54BpmWi1U
FjF099GYwPa3FLXQlcG5corGi+ze+zEDXel2iEWWVd9ctHun1/bw8I+y2LojNAOkeOmwRC4I2Lhr
PvJZNRESwN9sKr8LbbrWmWli9gz4fKh+FdHo9UevDV4wz7Fmi0WvkR2tQkxX66FJgp2p4DnJFqnX
vuAnBZRZRgIDej3TmgfLeJTUFW0IWUjttu1GvteCOil6acWLJ2qoAAQ9qsrDUMdAs+iJ5hvlC6hn
7KHS+Q+taMucwtoiGUkNflu79nzFYYxPxehNrzbGlaJ+XucYssk8QX50PQT1YmUKOts5fszfjbUT
XM8BKczEMfoWuUMxTZGGtO4UGVMlAb/GDYUThzi6ootvIstE5Rt48JCGoKZ/ZVFlH1YF3woNWffe
ulB4Ha2PrjPd58HPxurWAs4s1EjNzQMWuNHuJWfWDWldmcKlHWId3PdHRYhx7xWs28NbRp5iWJhx
3VbzzaL3KJ1ahOoiRuhgDima+8m+YkLmrBxYjE4witI7FFmiqu+XB0SKk0A6uqrbsCi7oYl0m3gH
sx3FFXdHzFON1tuogeJv6muQdmahwNdqtDu77KgeCVPvQVf0HDaeRjVTCgUrigTkhMDt1sV75Uj4
G11UBRW9Wh0IacAJRK296iAzgbOyaA86GuDQ0NxWfcygWPQ6mUwdMGyrEicoN8XU2uNXwuwL6AbL
0lpi6GSplGn1Qwc+6SOaJxwe14uwdlOr1zvAGtpbJCO6vOoxZhraghpB6HirlVY4X7EEHRVZJIzy
hY6G/EuB1t0cuQOTbqFXkY5L5efKrIqDoH2LiLgpnpgqaqQkSX+Pr/g6Oau5A5fbi3F+2ZEvY3Xb
ws7tKwrxLhC6pjtV6G9rI93vgxQkFGq8R5rD349NxVJWLogm68mEtgaErTYNHveusgjPqKWqZ7hj
DSy338X2MlR3qwRbBbnsFvMesqpvHG00wjkY+NGaTf2pQEtB3tXCzpZ1gdLYqusRb4X2COn0KjcQ
WSXBAB8sMLz6rfWpsZeqVve+6qHEWAsx7g3urA9N11i7flQittnYvCMBZiKJHKxByPWZoRjSTO0Y
gsgArgvUkNAlYSAktjVkXcE0LsWRc+gruT16TyHQhrEU5OKxCdZqePE54S8dHYtD5S5m5veQbVp0
TUKmvhjJSaNznxTroHaUDGhMCEY7Nnrfjk00AaT9NLiQOKrcO6br+q5y4ejZmvXhqt7IxnklmZj4
dK0xSDdQeAmQKTaceQrR4wRleki5OYlWsulZYFI8RbEPQjJWgOyU1zbvU9fiqq5GAesPyYolXCkR
79BLXY++UmVkbGpMqYskJjL1uJYO3EdJTPQjz0bDoy+q0UmKMJbsN/28A8Zs+U5WfQlndaK7vvNU
zslQvMKH1K0Q0SJykZMXQNCug4DOS7EE0y1mCezreUAiqyogQIbO7s0UPKxEf/ZpexzaEdGLqd48
Lm4QqSSa6TNkgTjuqGYuI3N2QN8dyFNRKAhkrN3JqJpd0EOgQw3YaP7RxscwGU6dcFfE8p1u71a0
HuzHAQ0ZRb8cAznjzhc97nJtv0o3pYG4UqUMUZE++Kp5nWBg4c9DVo4lLVt3DtGv7Aq+nmqymXqx
7b1PqkP+71oBbM3r/kqZ9KRZNURC3lbJ72qosbfWkkI86zoIBJQyhhJlH+0NUDlnuecN7F+Jv2TV
plNXmLHroEEBSutI1nWUfpvrJ0RzoYChotMPp7n3miEN3DrDPEQ4uCofFtNOG7eHiCAGMLrePIFL
dlvV9WnyzGPl0UPXSxaWLk6iXw+pCQ+2mzDR46PdpxRlOqFrISyM99qjyKAY3Z3b1ZC4n25M6NX5
UO4TYzZ6d86Il9M9D957W9+IYF/CuBYrwDXr8FYOtx35KR2SgxDwBA/h1nFfmv8h7byW40aWrf1E
iIA3tw20pegkkqJ0g5A4Erz3ePrzgf8+e5po/I0zmtix52KMsquQlZWVuXItYH0cz01E/cHLAb6W
d7pboSITcER5QaMlKDTu96E0HJESbpVTQWsf+Dd51O8yLmAhE06S5/9wCwVlsf4LLMVbt2DOizSy
GxT01VonoX8ogRXONfydAdTejB2TpB1l0JsO6L4ul7fZ8N1yC5tu/KskhIinFfyQcOuFLcqDod3q
xzH+lU86b+1nTbxVk2ZTCL+t4j4IP6cg6ajLibG1acccyZxJjCVBSwu+rAA1ZiG7qULgHY1PGwjU
Kdoz9PaOfQzlG+24QVCdMjmgubczyPQVSgs6lewxuQvbwJFdasJ0SIEXOZFI27sxnTr6pWbZqRm7
N5j77oeMwnYr27y16HQlp1rNtmoTbrUBKLGSHpMWxS9P3EsIN8FbgHLMpHORHwT/C5PaN4FsbbKE
50QwOJ1e7QKLhhblVwWJTlLoGyX/bNZU1CkhmEbiiMlTPVCQkA1nlDxnzD4HnU5DJGz622TkQrd9
yw1+1Hkiwl7nqTcRTzxHCfpj0BaPMj2hZidIPEDDPPyKY3bUeihBDdR0SW/CBwqm3JBR/qwP8aMp
Dzuzo9wos9yBXDyzbgyL7l4sAgLTyuYQ5pHiEBt/VLX1CckfmjySfGvk+rYN6cor3NxG1T7XDbdi
PKjPsiA8Qc1nwqYnU/PMaN5bCASaLRBy+jv9cBSj+K5s/G+yqp2kUjV2fsFkax+0j0kn/CULkVMT
y6RU2vepd2S2kTOT9K9eV0Bw2fjDvpEl90ZDQHtnhB1QxFTqT4NgZRuNJwVSRyGpmG+JmwLGFIGH
na0G6gtl5U1jdCfThNqh9ramyowMgx+ov9lQyaAhan4NXYl0WbMNY7qzA4iieW4UkIeh4seIsU6O
5Df9ru9QfVSkb71FcyxEMpvXgfGzLfy/xLh5HIGg8SRCuNZLKGKrqrc1kNSj1neT9BNGQirkIwzp
tuyJh7LstppR3cTp95FXsyaZ5j5reIP5vn8spLDfWjIltnhINWcUjOLIxX2j4FQagLA2jU9eqTdf
MpQqx1Tn8m69bYlKHRpC5asnF9/Kof2B4GS76Yoqpmpe7mCGfGoGDhqwmJ1apzeguW+bdnz06+FR
VYyjG6soxdZvA2JOqpt7ZHvVKU2gFkljVtM/acC3JD24ywv045K8v2fq7F6rw7uk1H40Uf+cxbqN
bt5zrNfbLHHvIgseY1lqHnQ9faWwvkMN8ZmO3W7MvG7XUiL8PQo+CJEObCOvf1GluNEqUvelM1sP
qUbN++LFfsXbUr/vc/E3+orCqS5AJDRK2z6Rh41AzXPNeEqK0vyeVVNiVzSCqzjEJNO2gBBsGlGN
pC3QYyrhDAY7UuRJ6iauYjq97aByP+liUtmqUY77zC1CO4qTeM9/722buvNvBoPXf2yq2QOELPVN
ElLU1DqD5hjdHc8C4hLEu3QUjS1ise6xI7H67CJYRr2sp9arGTHnKTf3CsXpmz4aBHQo/cFRinq0
5UIuaHZNyAeIamw/Kj8LWRDf+nJFZApKzUlKsd8zN20e2lyRaRyp2ec+Vdytp+ohYn8Jj8HOcI9W
oJQHF/QK1xU+eC/mFoWGPlK++FIwonHXEITg7s4pJYOEEcUQZaFQPxYiso5OoRgPID0d31R2BUn7
Rq4LVM5KyWrGF7cnpQXLknXRjZA3SfdFFHRYYKqRXipjdpH7xSpkuP6AhiFv1igaZVRP/lS4bvBU
Nz0t9iDl4qGIGL2lpPNgBfhOWYC0IA9SipyenkEOUkC+MtSKvNFN3vhdbKFa2Pwiu321pta+VvY6
MR5h38RPIb21tFefIkuVxY6au47Z0kLqVIek6Q4+oAfd9b7pjfeiJbHT0k0k6fhspCTl6HtkPy0/
M23Dgj0MxMUkd+g95wlpI7nws6CqR7X1H/yQCTfVCP29x9TVg9Eo7ibI2iex0gWu6IQuElB+J5bR
m2TRD6Ue7RvfckbAW9sxG070Cgw7dFPrdiRrKgaT2mDM7TJNSKE6ree2p/WfWkV5QHGUt3AnHQSx
AtQ9HMQi846DYPwKhmAqUgWpLbhMkVFr3rgumpDQuEHD4AKJMceboYj+6qz2Tk6DpzyxfoLWyzdV
IH12B1IwK3iU+eRjhA0e7PXtaHBDVkXoUDg4ZiREsTg+iEIh7YHNFps4km8blyeTGP424eHzlMzx
5OpFZB5Tq6D96xLzVxT90PVkr+T197JomRQKE0fWSrsUi7u8mbKN5rHQ050VInlXvQWSd099/VMe
ak8gNe/TPmFWdhyflV69dZFNlQL9rkfuOnb1fSbVXwZgaV0Tv0hGuRsCZS+UkPShOQe8+LbTSMAj
5RD44V0tN3RHYQr283dpRVVwD6Ol+rY4oKLWFTd9g8QotKXPUm3uk0J7rYXRd0C1dJvBNU+Jrsfw
2AN1HlvJIUDs1IJGJahsKIenGpEs3Ml5jHAtBaeedkydV8fW8+kj9vGPqEVasWgdtx4+iaJ7r3vV
fZ1QRQgpkwJeplrDVQCgr9xYfnebitah7Ubu/wAlO/RX81LehZr2AkLO3MQtAp2JL8KKEFq7oOc5
byHKu5OTB7B+B4b+7FbWkYsRUgrfQG6pNCnjJw/U4aGvqAHrFsPPZR04XT+1MkY3/USzTz8NVoay
duhZzwlIcFqaklLZgLGkHbLKOpFE1fl58dfRKsjpa8kav8qByLsq+dVm5Qv9pWZr1E024csF2zSz
fispASKUQQsVueyNAF+ik2jm+54jUjQZvg7Sb0wdLZIh3tWLBGFDIXG8rFeoKJnaozj2b1USZkdZ
0F5VIuAmp3C1lf1GGjd1LeWvVRsWlKXyCQVudVu1Tcij6XLxKhTsQC52FWKd5Fc9SoK8EPxsn7ox
HeYgcH/1cUBoFBFEsAQEmhMaKxu9FKvfYtzeA7MTbnLZotasSFvRyhxXcWX+WgbpXUnFzLZKatOZ
2MJYLANvs2M0O506oaHrBQ91Yf6soiA8KCBj6oFYCV6upyIs/0DL8XsbhE6PiJHjAZfrJYMMNkxQ
eCyHH6FV3w56/YhSOAlAJoFnl3AF2Jk82ri0MpFxTOx2pPdnjvHBUnoXJJR/oI9CooG6jkUJ5zZV
yf3hJ/fval0AeCaGwzeuB/Goadl21Ojqj4kkIB5MoceVgYChZcKNG5U/Pe7sXWCUJPFWCFP5KLtO
CWk5/TRh/KLmwicdlPFGCuNJVaxTbzSKZgdq67TzlTiDlHtMbINP8s1Ct/imhKrzdbQUtL69JAtW
QOPvwxgfEd0f4LJzvr0+Ynw7U7LufbQ+OWU21T7m6tWbNaLO97GjmaVJrkOW+L8uQpL1EQ4fx2mh
tRWQY07Pj/IIc8e2/DRpM5lOt5MYCan3yIZsDApl/ydam8uRHngYKL+T401sJXP7OgJUbtUjymnl
xU7IBqQmqQWVQbS7jntegFZDB6xK1jsJxQW3mibog57IRmVnsnYLIejnvJPVNWT8NBQ030zKT7oy
IZ0tUZ5tpurpQ+fRabeFVkx3FBmFz7KIyG5q6gW88UruNCmHOGqS31nQI9yZkqf5IzCfsPZVkHzg
K0qQFlTsGe5QJEDLzUjaMLTC2hzXNCp17afO5puqOupKRCx5JjB1UdlwoiFetdX2+i5Cudq5vvnS
wsgAu//3xsww9TSFGg0oZAVHKiiB+hjvXKfe8ER854dZpXJcArmf25vLWbV9L/ZGgj2Uxt6KHyrj
mb4TgKHaqrt4aznCH3nXf9enzAbTYhH4X0IZDgvStm8MUs6n61t4ORwJQwtU9ih7aJAhzvlTvLh3
aSRD65OnwVetRWVdCxDkDU+U7FbmSZaOyrmpuWsUldpkdUQlKN/lJXD4f6yYprAWFKw0A6pDhABm
x6RgVt/PNYuRtyCn7PDQ03O/vlvvc2Rz96aTOGkQQd7I0O7HsCantVmHhotjM6Aff1MO1jahGM2Q
Sr6Xwu11a4vf5szY9M/PRorcGuJaNWE9JtzsceWYPnDoEZ3sSPqTg6RoFkT3mjRx8c3WBbg0gdvY
o+36EtxNDM6JrW4MjXMUQYm6RvGyFM8giwa0TUaFfNXsQ5HieKnqQfunCUN/B6cDLw5eK3agtN2N
mHpADxgMd7JSUF+vb+nStXBueeaDPdPxuRwLFcpOenGrl2a3r4y6+gyG3z9cN7Uw0oo7nq1yFpyM
0SUHjN7JHJiNg+ozarcUPhNjm6SMUcEnYlMxSzaBa9PJlr7k/R6I8cqPWDp0yEOYHAzUIijjfPSh
EL2uCvkKctu9uzfqLe2/6MBt9ew6E71cKd2rhz+YhZsmhSF0pFWD6sh8toqD2KtmoZS2cQ9Rx97a
hV+4BW6Vk2aXt5Oa68oil66Bc3vTJpwdFD3TFakfsVdtsx/yFvUEW7mVHhuHVJS3wdqeTqNh8yCg
6joUT3xdBqJno2NWKxZqEKBUIz8iH2RCIMzo+q1OX/dV3/H+dLI1XpDLWXk29MzibIGFaCH7nhA6
Q0n47MnSoQLN0Fd/WVQCA41qaJKdQtN4Cjvp2/W9XTow7J6M+7DDF/TgLWjLKNYTFA/QMhHj8ti3
NXlHv3JYFs1A8oYGDncRHLUfv6AiBFFuljUjQaULRL7alirM02XwcH01S6cBqnMyQhlNRd5uH80E
PEoMXjY81Np9oIEgTNe4YZcWYsiT5JiBWCM390cLcc8EfRC2BNKgB9JobgNKAYESONcXsqDQQPmO
tNYymfzH0mykT2yEzs+CidBwI5+8g/IpdkIn2Ev76li/M0Wu86gvXUeWpsrSFLLli5S+7OnxaR2d
cWQaTjlCY0YvgnbfxvT7V1a39J2QXOF4oaV4ySBXChXDXB6m1H33kmVEEO9Ub77WL5E7UQBAR7HG
tr+YSloWEYvBU4Ayc97Rvo2EMivhxTNvJ9I672TY48lEx4cLcDViTRfcPIKcG5sC2lnAEjo18mU3
ABHmFgmNK5NRYclvpv6JZTei0E0D2WviJQs+w6uAOxfuaQTqIEP+aLW1ujhAcGoaUUZ3OGZen0mG
Q3c7BsjNVNwGobFLdmsMAZcnQkbElouQvAxRTGuWw1I8bcLeLUognaLT08vt4mYbSqtv28uXh2xY
OoPDLBEhb2t28swMdECLRNm7eEh5JDc/aXegPh94la/E4ylL+Pj5YB4jgiD1CUut/J4lnn0+FQh1
KzeUGjVg0TmJOZ0TW5bEYl/3PeCaWm2tx74WI0fyrPxp5XAsLPSD9ZnzJA2I+FispieWdzBuJgoJ
mvY7/yAezBWJ0QU+JVYKoxAngj7TBe8H5TetgISzAMZGe89TOiDaqI6CYk6MV1MyxadEALAYUV3e
BVVcHfPSHfZpnUZHfqV0l460NBsNfSyraYYn4FL6kzl4+kPFC51hM9FVKLi54AhC34L2Vhga7RnY
o/52fdMuD5xsUjWXoIsjLbkI/DmJiiZ5cWEbTIaa+YtWHXtmfZIcStYu3V43duHxKj7InpEaoDSr
z+fmh8pMwB6+1xPVjUkjSxppca0xACxa0Ri41hS8EO61j6e5DtMmAhNS2rr1tZZ+liMwwfL7H6wE
KRQs4OW6Or8vhVr1ugQbUR7+BaHIMfGrz1a2JgNxGZlUkSTVYL8mLTX+N1tL2+bMclhkqbcgT/cO
5SI4iLXWgcbCsUuI3cZ/mglQSmGKCLIZEeYcU5lFiwwAm1Z0DI4nCY2xfqNo0j++xGYmpkvuLEr4
ZOWqEvFW1G8pv98xxr1pKXcey+1oT5SgFqO/K2nUhZvPTM58wiw4zLVi0jEoAURyT+ZIABd3DdhW
Ie3t685xcUnPjM2fp26ZuIJkFMzSHcbgqTEfr//5Cw7+4RPNXol1Q9lYVvnzZesuYRaskO1BWmNM
W1gEhIc85WGuFFV1ru+WgnGXLA8/kNNE34CNMmyj6ddeKAtL+WBlFrL1MC/1WMeKVh5G5ZCHMNAc
r+/WpY4wJ+h8JTOPzgUyXiSRCjt/q3cwajmKw6DI3nzQ843wwiDHTnqRb7ydfws0/Lrti8xwZnrm
6V0CES1lkdIOq+x7A5zH6NN7OR6A6BtrBca1rZy5uGoxBhAZuLj42GzTY/gXE3u2fuwfxxP9TGkb
7cLbtWO1ZnPm6WTaate0PKKBJjzVIG48yXjtBHN3fRsvc9DZPs48vqhqJgY89rHdBfomOBR7Rrbt
HHYLWJP+DxRsk9t9yGNm9qY85zxCMerY+YyRkDL1zoi7hI57VKF8A752r6046Nomzu6SXjCCwhfx
zx6ke5y/RszlGOnP61u4YmSe4g4+/B3hxAci6OjH+enB7PrdoMkrXrji8POcVulzLadtWNh6+dNU
v3RgbdXWXlWUWglO1ixsaLmhFTQwCU7UbDKa2it57OJuwf1P2ZfIh0j2x++fk33lYS4V0AB8U7pd
I9Izk1a+yOIakKrSeNVb6M/M1pD2gRBkIWglvyyem4iB+C75ff2jX3JFTn58ZmMW+tQ4RZVL5Hx2
j/r38hP1pp38zf8q3g+v00WrPKwVZC4eADODs4CXw5HRZZlc2grulQxtAZ8JeKY0Qlg8DQxhG2q1
vimM0rm+0sUPpltU8xC6VXVzdoZKRZEFUWGhffY0Nn8lb91awXDxcxn8OVPPDDH6mUtEg1HKXttB
PhnE28b9UY1rguKLFkzEqiVYC1FJm60h9MYBOpvJgtfohyEyQKibtFmv79T0Oy9CG8TXCkneOznd
R9f2Oq0QogISBEX5pdU5uMYbcehBU2bMbq2pDy99FthWeSRRpOMvsyUZeREzvUHCPxaPgAdkBaJQ
fSVhvWw94HOU4ZAsQ3iIus/0I86Cdc3cU6voGJGp5CoEavdg7Sdt4dheS1eWwtv7ckxFtCZt8Y+m
yrzJzGEyxRsXJkQA0OIGriAhWIk/l/20aU3Tvv3H0Cw4GB26ZbDfQAn4SfhinpSD/qDceUf3voKZ
FxT/yh6urWsWJyS9VxRw/aVdM7DcAw4dnIYhzfav67636A5nq5pOwNmXEpuhE9wEM3l+LwRPiXfj
aysrWTMxc4YyyvPa0jAxWveWchjdh0xY+ThL55SpbQ4pGoMWHbWPq/BrHypCJSwAqNTKt6JhNrDt
4mJlIdLyN/nbzPTPzzary2o9dqeVKF8mF2hurc/y8a16Sz4pdrgJH/1b4+n651lMsxRZpApMoNMu
qN8E/nZXyrw2a6d11BflIGyBS2aI6YZb8CXfVsyJrGAeihTqpdS/Jg32OUOr6Y85794O2Nt+6hVM
WlrCXj2sc9otOQWMyZqERBPX7byEWSY6mqUpD84y/6bnImymEDmt1manQ3KxnDMrszMrd6qcDAIJ
uH8UT9FEGz5pbLQAenmrT2mq4axs4OK6AFxNewdb8nsUOXORYgRYliUmgPd783GSBQ7vo1vtTrnV
HiW7tsWvxnGtLb5mcnaEPaEtcynAZD7u4gC0nhNKf3C+oMqb6rDcgxSKPjo+9FnAqnru8iQ6FECg
hpUcdfrv599Jh51qKr6aFH1nN3kWNI0MPwT37HH6RPoR3M12XRhoyQwK0SirqvSJOE0fl0FbKBMY
yZkajOVxOkoBWkfyoVqpbCx9EFyavgMXIP2h2WqaFHEBWWa3YEi5HeU3KLkeITbYrLjaknOD5NGR
wkW/xpzrGEOHVnbjBLlkhmkvR5vkBJQZbPu73onEVIz9j7mHuQKJr9O6SMTFOcQj1+pMCtIIVQ53
ZBhhZJDme9/+8zqeYTIYCCgIBkoGlz9+pCqpBTMvh8LOmsR0coP5aug/ju1qUXIxFUfoF7c2JuTV
vN8MPYIgdcM44f22wYu5lylB1DfyMd/C3PP/UDlr2cpiZvS+KsKrjnvM0pVukHuz1cEYinTC0t2E
yWk32Sd9B5fNihsuXYrnpmbBr+2k1EfjneDX3pj1Sa9WgsL/Z//4Qv9ZyyxFEZuuZ7YEA/WO3pe2
8w4VRYAAROhGVUEZTboMa4qSF4uiSE1cRdJ+OsLyHAMUQZ9Q6BXsM2kCwjaSyY+HSi63K2fr4gjP
zMyqDUah56ExatxLe+NNf6yRmwhuA+hkiRdv/zfp54vkAtypqUGrDw6Bbv07ROPs5sgnLa+hylAl
MX+k4lvPBPLwRS6+Xl/Zwv6dW3lX+DuzUrcVopzW1K0crYNiDZuSScB/Z2Lm4hpBSa2bFMWFwP0t
6eMviXnA6yYWPs+HVcxcW9G8BqKTqrEBE1h2WZmVz4B4w5AXg1G5c93Yxa1hTtq3U4eXMKsTbD8G
pNFKit6P046uWXhq4xSunGM03CXDZz//nECS30L6d93kgi98MDlbXxQXfatlKcwkjfmrUcNwo3kd
pFnxcBvCjXTd2MJmfjA2O8a9p8i+0bA+U7thDmJj9PfQfazdVtNP/nDFz3ZxcswzxwuF2tBU5mUn
NNqrgYw1WoPM35yGnbIdDmCrry/qMnGe7HHTi/S0DE2awyd6TTIgjWAL4RC1ZZuOxmGi1Db2k2qj
v79ubel7KVNGQe+J6KTObvzEVOtIleF8UQQDShlr09TR96pBSWFcVUhe2shzW7PQZFqjwRARttLi
GB/lbYS0oVned2/iLmUnO3FlJxcixnvIZTvp4Inzwls9loqe15CH5S7AWFU+Dkm2csKmnzz3jSmq
/6+J2ZJoGPowRWFicB9cqCK+yb0w7AghphNMTPIK8MLtEFUrUeTySY+PAFLm7qfCI1J9mflk0IW9
WmAXVg39cdhCJrCDyGTbKfbggHjbrT0Plvfyb4OzQ5CYWVoDtucBAplqGQ/wEUQrV9eaiem0n52z
CsyIDDmCCHNcwDNRgu4nUZSV06wsf7G/FzIdiDMruhfXA/AkrHSQbppudyqEsYHhsUwV+EWSX2iH
D8qGgVWqMjX8YVszKPqHesyrQyrHEDCbsncYh+pV6pL6OSpH0+TfhmBICGP5vggkJHUZMDvIMPHt
LTkUIZExm5++xsgVXLEizXBuS+b15axIvoIyr7/qRZxBnQmRyqtepFC5jEGPkr1RCcyGMpjjxImn
38JlOvE4V+IpRBjgnyrYzRxqFgfCyAvNctqWcGQAJ4FhclT6Z9EdVnLkte2fHZiKEY0QpDxXUhaD
dvvsQ0orMHMVM/vqHxTIqK7Ht6Ur4vygzHLyJJS9IfVwqjyFugNGh3zXwBRz3chlZ/3j7s0nPhCf
jmFIxgp0wOZeB7AO4YD5YID3sfbdsd2Xt4ajr5yX6ZNcxp7/evK8fqinsW+aLp8MPueJGYVXjWWG
yUYYq3oT6zCxq80/pbifrXOK8GeHZ6wzWQWTRg5rWr9BB91B37KyqqULCWwCmGVJ5UE9f7C3SZma
/iRY1GnKUU94Vlvaz94M3pRQ/nb9sy36xt+m5m2sXh4V1+oTFMQixsBgBn1QmBW/bmPR34nRhoUQ
DfWc2bnqoUUqBgMlmlZmMCrw0r+w+dSHkFTmbgPT5MhgQ5kEh+tmL19r05fi0cuYna6RSkxrP/tS
CPipEz5NtCMT9Fm683fVTtM245a3/erExuJGqrSedMpG06P+ozE9k5kblfHEQbqNs1Oc3fjKl+sL
WjTBI0OXKbUAYZ2d4zhxLR0qRUgXTfWZYQrP7pNkX1tttfLBVgxpU53xbOOE1lB8MWYtjAIAPN9U
5knv3v7VYrTZfplW1PeFjg11gOLROCm8O9vh6d8ZmZ1VufP9qmwxUkN+xcDhFp6XW87Wn1wcf3+Y
eSYiU3ODAnYyU96OkPKayg95NcBOX/ci1J0ZmWUfQaTFZMoYaXc6xd3+0J+Efb3/x+Wv6dCcmZkd
Gs3Kc3PMcLIx/FFlEJ4hVNvCAfjvPswsAxFMGfbgASuG20NMXTB9bt6AddtfN7N4PZwtZhZ5cs+t
cq9hz1x5r0jPrvnSVAcRuS0r+pM8G6z3JCLIU2LeM2N8KhSkphtsKHw30vjCA/hfWphtmQXZeZ0Z
PBD08kfh/6jhnb2+WYu559kSZptVy2oAyRabFZe3lXmvrlacpiN94cFnBmZ5zxDGPbKHfHREx3/n
5OpTX9G/YTB4NRqvrWUeKhX4JM3JlK48ReglWOpKN2nxNP69lvm9KVZeFxVQiEMmC5yhgh4dpik1
laHYE+7KxLhruNj8tl8JaCvrmsNBIrSmIvR9AF0ZvaNC06LH0cqZWQr+tH+5qAFj0viffSU9V1I/
EyYT8Cz1MPWK99w6K762dDDPjcy+D1KCUZTLGJEhAxJeqwyyjmHbaC7D/P7xul8vLmgaBxRBGFO2
VT7eZmXRA7ObgoClwSzV7M3RtLN8bWBvzcr05c7uTLeROrfPWVEOTaaRI76UboPo8fpSlj4/WIn/
LmX6EWdGvDyKw1rDiC8+yOFPNVpxr6XE8/zPn8UY6CGrhJkAtkqAP/uxRG0G8pUqSldi2WJqdm5o
FmuMLHZlCVITO2doJYepsagOTQ3/uHfjGk/SCEuxdO+3T16hr5heW+LMvasafQ4YAlpbQQzV2Hiu
rmxbJQkPXly1e7j2sj+Jq+drnfm6GsplBUMZnuFvx+Gnlf74V06hzrK1LG5HOjJUuykN72k3byGV
uW5hKdjReaPFN+EnLtoeIuwgrtlioReSDVRdcdpvWuPWD5+k/CVRnnOG669bvOxOkIZQUpTMqREr
ozP80dNVBVGDdlpUu9MUW/9dIZGb0J1gNqx/7/6Wz2vjI4uHi242swRT/8+Y+WSnj22qDA13BtMc
wWOg/mPE0/ua/jYwc73Sk7paYNjPFikJt9VObX9f37W1Fcw2LQLiEJgZK5BQmkh3arfy5y/7wX8X
YM48TYbGzXcltCzEk3uKTsF+onSQb9ZaX4vVX6wgVAzMmHb8LMxllhvnhck6hpP/MPX1jK3/0m5l
x99CdnS4vmmLizozNot5kTfCYD0tahpymbSBOwZc5MOa5PGamZl3yVLW6Or0bVSl/qtEcSGHKa9X
DrEVvSld8pYYAvpNyphtpQTJzZWot3g7nS1y5npjobajFxOD3OytH3dtib7TGkp/WsE8vTv/ajPv
y+S66yRhWuGwD+PH0hQ2FtCnYdyOf13/ZO9V6yum5g9UOUBKop0cRL0NXvQTnIcMcWSIdTybD5Ns
5KT9CuO4cYS98brpaaOuWZ4/WyWzHaUpSDBYvslE8eDJw72vqrsQtpiNK/Zb6JBXbuXF25J5eWLS
1DyFHeZjMAyVvtPzKoBcmi7tNN+d0AHcQBWI4nr9R3fzubXZEpPWEsJBLacDET5A7bwvlDvttvqU
7dK9rK9kNJeoLEsERzo1e6A2EVGz/ri2DB7YIOjwTP+YvMidEz/5NpRg39wdffVXFcqDE4RbO2Ul
f79IA2Zm5Y9mjaoZWy+bzNJNbWKY4Ft7KG7dNS3Oi5A8szNLPpHLNvqkwk7E1JTlfkI+47pDXg7/
zyxMv+AsJ4wBmqqIP0xnwfhSZpvv6km2rZ3CuJ7ueJ+UgT77hmbTtInH67YXF8ddaaEEpEOLPYtp
QZJJaiM1rQ2Pp8U0C2X9pK9XgAprRmahy5LKOnSho7HFvkk/q7WQg2Nq1ioFFwGSXZzGfzWQJDJs
9jM3DD1fanUd/vakhGM5r5TWrk3UBH29XwMMX3IjzWzNfI9xDrFIFWlSu62P8JIeUNzhIhVv1q62
S9FSKHwkXWeA1FA0XZtfpGoijmZnQp83gYz6Y/U9fUiROYcpJ3lO762bSfm2cEZbs9vn8Kb97nfb
yBmOkWM50dfrvrJ00MH9k9WBzafoOncWX7D8UYNtjSCm7JDNquXt0KFzhOoXTDr6OyZS7H5p0d06
XvEyo5g2wlSARgKAJIWdZRSeVUF5hj6LnavsRE4pGHb9YNO9inBj+Nu1VHLZHjZNCE6mkdbZoZRH
kElymnEytjjuNnZ8x/pc7apjejKOa5/58jrEkgLKVGI0ATj9/IWbN5YYmS188hS3d/4DwMX9VPPY
DvemtGm300wPsnZQxb2sab8vHM4JKU6/j+QC2Nfszudv+C2gmBrhQMoRySZCKuq631xkFdPa/rYw
VxTuMjUwhwKJBEGvN0H629D3efXZ1N9MRGqvm1qIAR9MzWJAJXhRJOQlzxwLGVjECGQFZkTf2F83
s7Jnxvz4w/QdjzXAOFEavgGA7+wAbcftdSPvHvYhUZnt2+ziybWghPjO5CmfbiYIhXYofreO5Azf
GfLaRvZ4V3HwGVE+dI4Ghm4zEaWtn7yLfGn2M2YHwQKPaJY6EQg2e1vTnyvIl9vwi+u/y5ltem/t
Opw+0nzdqjpNLWiYBvM/uw6zTknKGFZamXQ+2kpfE7uGrPR9Xm+1k37Z9MTGxMcGjJNmHbMyH62F
o55ZYg3neA3RgW6nu6bYdOpmgnlPgI4gB3z9+HL90y64KcNNsGhJOpFFnrfThrTSCrOMOntoetPx
mv73YEVI8lhWv3K/X0Is4DiQFdXkAoGwwrJmYdNHXK/O6w4CgO+tI25hB9v3N9Ht5DnJtz/oPUzm
NAi14PSBOGV+CSPX4EfeMEIBE+cUuCCBPjSVFjlalTTf/mATobuYagwgjOaBi/kMwxB0uNObaNJ2
2fTjfVus9Pkvixjv6/mvkXnskjMpL5sMXtxpgrT7MeKFDqq1OKQb26hzl5tyv3r1TAd7dgCm4u3/
rsyYRbHaUoXQiqHPnlxSJZd2H8wHy54u2GRnoiy78rRcyKQ/2JuFM6WUki7OJQpqVX9KOuN5GK23
XhGTnRQpb9e/2kLoVGQarJSmFag3jFlQU+M6bBqDLC0owiNaGjcRuurXTSyerjMTsxNtuaFY1x5v
rUyuPEcblCdB/ZpG2spKltIhyusKtzXOd8lDZLgZBPoNr6wqVivwGHWCLLKIXHtnSCjaekxIklwH
mypM/vIDw3uuxfEbGhcoKyEYBmNUeRsFaK6FEMF+M8xBfL6+D0vvig8/cFYXQSRCS2pRqf8zspsc
IH+yB2JAtgeoIn9pt6ih3zf3TAs/r/nU0kegbY8T01ADJjx7WCADUyK2KtVIGuUAoE5N4u8yVK+u
L3HJiiUChZehWJEvksIudesuCY3e9pFo1DvE+/Qfcbzy0Fxy2XMjs21sGqHs0gzaQ60a7KLetY23
/YNlyIRnIP2KxTzlxzvIV2U9MKenS4Q2WBTeeOWrgR71vzIy56MUCk9XGskCACrLTtkIP8IutvNS
WvG6xd36ey3zGQWvqQ14Pbnb1EF2wsA6ZZ61u76SpTsbqU5Q77BigFq86Nb3WRkbMlHZvX1lOHQK
keF9YH/9ZJbORML0B5MXfBrLgscK+izdhODk4xfqTUVj9hmLFt3u3PrptduhNFcyn6U4fG5kFoeh
0VeQRx17WzeTXepZjpg3aPkYyQFyQG0lSr4PU89uGUg5CFwTPxcjJTO3Hoy2kJDdRDFj6/3wDtJB
RrruUDhUhdVNYDfONA6d7rVv0UbbJDuYDOL9Gi/N0kOaxwVdACA3kK3NcVJBMYxZ03QAMuvkpLbB
NktzlLWkhyiXog2VuQep7/xNJGZfckVbSeOX3ngq3J/g/lWAZep8bDEZ9MqFOXt6402si9leUo4U
kXY47in+BVvTit9OH3C+5ef25lseKKPXKPCGTfYkZxo+MZ+U/TSp4TnJ1+vWFg7ih8XNIrBZqqYg
+rC+yWb3GWLjMstXQDNrFmZ1nREWIMRKWI6Kdo5s/FTgUL++hoX4/mENs8Aot9Ko5vQSbdewNpYy
ov3DbW5qKzFr0RHwQe5xE0QAU+Afj7egoP5uBW1j60Wzcesa2R6eHOZXWW+2VMGPfusdSuvBN3JE
OFxHRNXz+kKnjzH3jPMfMFtoFpR6/T+cfVdz5LjS7C9CBA1A8wqSbaWWHc1IL4yx9CRAD/76Lzn3
xjlqiiHunoc1sbux1QALQJmsTFW1rReCCL8U7q6DGWton9wCWjpbAIGP5WiQe6LW4IAPap4PX15n
8ajUhCmozlOW44GGHCPoEQgqSpDva7ZXxOkL1D7AWkIhtQzOcVLJjaO34jpXP2Bx1SUNzrqd4Af0
I0VZ8EUY/977GebfZ961mapniRwMgRfIazKAvy5/DbvbCmTwn3+xtfAP48CoewOX6IIpbLEEWbjD
IPQcPJvH7FI9YnYSjP8+BuAB+vxLJjqBs+lrtgs3bpGVrcPwH5zFnMcAP/A62KNRSiczQCESf4fk
sw0tmI2VrZw6EDogA0FuiorqshgVgjeiaFUJwfub6dsMuxzRU3Nu2JuNqyo9RbvmoB83bM67tTgA
VzbnVb+rgUPPuUGKTievrNMgTQsP6g58jAW3jYdwuHPr36b+6ri/CoSU5tZ5WHl4Z3pMkB3qUBj6
UANLjKRMQfeJYNVqz3plXIp2COK8gwx59u/BBJjhNSB+APZB/AWjk9crxdhon9HYaj2I77GDgWwP
CmBW9+8PmIXGO+J/RC2gsVvkWXpBbVVVbgt5LTQmGx7VTxtfbM0PTTT3kXojxP/Q9mmgXDlC5Bh4
Of7t/6WpKMmiQjonqdHTFovKWiaOec3/mlsctybR0la5tUKFFNoODadej4ah53qjNwbIMdqM/wPW
o5Va1JXVxTay0JShsmB1bi33d1FAvPCpOxoHSHVvXShbG7o4An0EbZaYIF0zUKoZMboOyk+8RIjE
IKGLvMDfru2tRdJYH2h98FSj0rYEJJsTlhePkOvCsYKueXm0MRLr+IbOIQQLNSxQOAJrTfyt8bD1
tf7H7rL9W49ln+uz80Qgq4cQlZ/kG8HJyov6fmVLdHI2CUifDFiZZvccmBh/ii95eUib+67bahGu
XZjvdpEtfZNqIL605kQ7DW9l0V5YJl47STbyg62vtcx7RAb9T6fFrs1nwIZGdu9lQbybg/USFEIh
GGjl0zYF+1p4hDoHc2eBDlSlllcWcaRKmaKtlx/rZ9Ab7KK9CfEb3/C1Q+q1r5/fLGu7iYweswYA
44NQZHFBgrFfYf7IaDFswCIfIPkz4MWTN9Dk8XNDa9kHpgv+Y2kJAS3zPJlYCR2nsulv0rI86Ll5
V5YuhVB99it0jQM0a27asXS9XpUby1w7Au+NL1JKLWFE9AxOI5qBj93E2VYhcX0jLVSaES4Y6O9e
vzTYxFjEDoZQpMGCOrvLOiNwNkn21l5uqoFNF3Ueitbr/CvevdzG0IwNC1GDmZ1y8nU+Heb6qL3H
XOl5K2tddUVwxYK1BIEdGtYL57BDhYMYwRU1SF2Cezm+S/YAUjD0X8GjvdvC/KzVz2HlP/aW89pZ
MtFIxmgDxkeAbo4YYj2WZ/d2npoVe+vSbBBxrH2y9+YWTgFJV8uu5+UN9Y7kt9L+jso+/9zt1xwP
ZTkw/CPZQc9xkezQzopMdAKhrQHhWvGqt5v0ymsugcqfAUYtDD8BAXjtEiCrtiIoQU9e+6332U4/
QFuJ8snTfOu8/ZasHWNM7EO9Z25hzlWha3N6aVoI04CGQkV5Zx9mkmNzr93Um5MVK3EiaKk1sFCZ
6BnZ9uJA0ZxmtpTobiiBcKMU+e9Ga990NzwLIz1+/pXWPN2ZvwOQkw4aKc7C2AQ1rLQMoY4T3iaP
pi+hgYQ9/PPP6ltrfn5lbbGHvZkULIwG1J5uFXqNIFF/IAGD2iq6z/OAOFRlP1/fiqejjmYhvwBd
lPahdNuancYyt0XNsxOPld69aca0A5/cBiu1vhIHXNlZbKMh0xGqHRAlmK8nwi2PtbzXuA4hDZu3
vPMhw7C3Ip7RY1jwrQLXisdATQMSMFgqmHWWakyJpG6eT0gSWT52h6SLR0CIGnHLiJyOvdsXG16z
crav7C3Ott1qyVgw2NMSG5osyOUb+a+vKF23kViDNx1AjA8g23FqZdU7aOej8v9GC32XNemlLtVG
/PZxJQbKMXPrkrl4wj4QtSRDFEmT9V6qeu1AIS13CGkmN7xwfi6u0050X2ehLBDxzcihRXyvVcpJ
WAeo0LibhceyfR3Yp21GopWCC95f6FUAlQdOPsdafJcud/SKQggdwKfwVqfjrgyBcoy6w5DYX40Q
pVdRgj2oMJinIFgoZf/18+P20RHRbEPhFAokYDdHg/b6jmysPstmDnCvDav0koUy9NPYVjfSTo3b
nErUgT83uHJ/wSJY1NGZwY0JcpVri0aRoWpWwCJIVdFYh6QNeUy8FreJ2Df5Ld0qW6w4zJW9xRb3
fZ9BjmLsvESdkk4F4A05fL6kFQvAloHbHvxIOGUfqmY94PVywJVlQ1y9yeipKp//Fwt4XgDRnyeH
F9GNghJhBEXy1qskGr0vqTls+PtKCmFgDf+xsAx5p7QPdcBKcEE8II0GYVAi+dTe239rVmIPnnGr
8unF3FjYyht9bXcR2FS9K3vWJHg6gbL9mozE9AY7rS5MFToONuRoCXUfjAqKuIiMXS+FiuXD55v7
8SXAT4Bi1Vxz0RzALq4dMm1zE88cpHhIRHmRv6TsWxjvIaOsnNf/wdLMRILTNn/JxWHTJYkVwpXG
G62MOxBVj16oVD60REEPwDY+6ceHFMuiaH+iCMlQ71ycM2BbJlppYPLTIkCAwMfUgFWod18+X9KW
lcXpMhs6jd0shoUixV4ryV6W9SnJ040jtmYGF4YNejYgYz5EBcMQsSEpUPC3ncL0IoR9PlxW+rbT
kI2ncs0d3ptaBAZ5N2llks79EXUU9onJBxrZvEq/E/fP53u3dm8A881QYETI/eHeIF1k5vrUQ3lQ
3NvtfVJuOPZKbczAW44XGU7tzM597dlJ3E9J14CShtUB8MMqKCHw4/h17o81H4Ee1P5JbWz24sXb
OSOHUWYEJPTjwCzaMspogVv2Upc76mjtbXApkwAqbc7TGPwT0sqVR+zK4uKTOfqkkzEFSjKOy3vT
FfdZB33h0OVj4ew//2Zr3oHaAAC3GIhAkX1xqrowM0k69mjVDUBJgdZkfJUZFMb7dG9ZYsMV5+/z
YSeBmQL+GhyjcP3r7xf3LSEYYqk9R9H7gsZvAysu3SyFjP65crqbDqxXn69vJS6GphVFdoaK90qR
vwDbkCy0pPeSPxG49+ZvB8E5CGAHzU9ya/ysL2lA8BJEX/+9YWRqAGxgRgvso8s3zozbzpYuuCQG
b64XlH6fcMNDzOP1X39aQGsGyi8wJ6T96+EtABUBrpip3dDu/rDLpUJdfohQDmH0UIMToVSdv7G2
+RVbfEjIQ8wNIRMIdKiGXH/IkWglwOcz7YeHuYTXmc0oQQ0VYgqbwnkrPgNT80iJgYIBNRc+Yyip
ACxC7aqmDccA7sRQDHc91j920Irq8m8bS1u5xK7sLc7e0Lmyqm2EczWIcIFP9gqAJCEmNPghH/eZ
PxyKjbGBj28BNvEvCA5tDAAcFpup97TqCWaEPFfdW/o5re7HrYrq/L+4/l6IsiAlA2Q9jjiaC9ff
q2xlHZK2RXUnMb+BNo+HY8Gbwd4ZCfPHvt9Y0cc9vDa3uKehIlOHmgtzgH96JZE8dDdukpWoG6I4
aNyhPwheD5CfXq+ICehRix5RsNvsrT37S3ApzDv3bfLAcXkSdMPl/xbAlltoAz+L7BaZDd6Da4OT
YaBGGtcdMA0qoCN35oE/T4C6GEFWwqXBiwISzgWkQePbGheKtZXhGysfEd1KYArRzrY+9DCqiRTO
kOEmk4ECvA1y74fsFsMskLZLH7Zqquvr/a+1ZefCtqZwGDNMzKgmQxdKdMKfJtQPIivkUwqO9fhn
LoedaX7JXZABY0YDopIOiV9i9qYs66SN3xyg76h9A6bEQ9792DinK6cGVzoqvnM1DGrWi++h1Z02
qJJhNOWu9cN9t499c/oxJ16z3omlB+BnNwnf5BdcO0rv7C6RslkT65UA3tFrNXozCNvetcypn5yJ
JDwqWf9rSvrRzxrT3lHArbldadlXvW3LxFNVaej+0DCLx5KSIKOufMkTrfpiFO0WOnQlWEKXF1Ex
8D7AHQGFeu2wRezEmhhSZMJA1+o+nh2omXiNr/yLxsFdDyH6jVT4Y9hybXFx7IlVRQ5wf52nywFQ
pkOumbcq/KJLbff5x5+/7Yez6KAuiQloCA4vQZcijzCGMC+N7vujfqgPDEX4ONiiAYEjfTRkzBp9
uDIB88Znv97DYWgSkUQzzJuxlvII4flpGqdwX8T9L4O4PipE51SggTIZeXKbm/Vzprc/3aHOdrkw
Nahd9g+9lpYeTbrioZomjJlGVuRZ6RQeCG2enEHcp5PzW2f194y4B4x3/YFA1rMVqxMm1AAECu9b
Jix/dO38OGbTyIuG7O1oDBwjJJ4T5s8tbXATFfVdabZB1UIVKkruG8fkpVFz2WW+VQsDeinaYdDV
McXUptdbOvRZ2zR7ap1uuHExdrRLLZJ50RSXx7HO3hI7kwF1owmYme6VyeaOknLimakSXvcllNVt
5zfpReZjLuRP3DlfazbsBTKMFGp43NTKEvov9oNgGBROZOTw3GxA4dtG5EmEAjg0WkBkZRr626qf
dY2bL0RnAWkgD2pbh2nM7xwjb49DCWbBLqnQ/MBH4vmQnXOZ5gfW1V9EM92FQ/kUgaWD16gJorc0
3PW6C2k592tUu34k7NtMwx85OQht+t4RxXhOyKkd8rewd9BKd5ziPpGi4W09U0AbDGFG0z4VFQYk
Jr38ltT9Q9lM4B6udAjNt6EdgGNUPzMbkJ6psx4tO1LcMkW4M/JC3rpxVu4cS6p7O1VFUObtuFdU
v7UFkV6ZaTHXjLT0O1EBVG/031oWfbGcuEArxC0P+BwnIyGxr4eOV7TsOew6UOH1XRX0mbg0VVNx
JP7GUbaxx1x0a4qpRokr+dbm5UkV9a9YyfqI5dHDJOxDgoFEwG1jQIflgO5Ey3JeSNvmyh7AMdKU
v1w2vFlUEdhX0AQBodcxr/MvBekjv44djQ9mR6ER2Od7zVB/srb83bVN6Y8IKDwEog9xWINamqSD
L9My90gSi5soMmIA2fS3PtUfmMKsc0EnHtdpzcEpaO2atCJBGNISHzx9Cav6Xgk0yOvuOA7IQqTR
+46wqOfktf6UmhJ6KKMdc9Ps/hSdze4rg3zv6ylIW/JIIlIASjp2vAVf+Nk2BRgZ019NZUz7tlV/
0M5gaCGHAnSM+BHQQ6x8AvLGNE04uue/JkM7Eit5Tqr4FNmI1ju03Fp5wGgHj5PsZx3VDz0m/bmw
LTBMtcO+Mwk0bRQi9yEfb5rGeEtGNDdTW4CabgodnrmYMKt1o9ijUvPWhuQIPZabAkRF3Tg1PLNG
yV1bgBW5KF9NMZ2YykxOm8l3UzfILSQnDUS7nOh3zcLAUv3XUdkvUye+tNL8UbvhCyDpPz+/VFce
VBCZzEMmgJOtQCTSvmlGJdGHkQ03K1xZ3YOmlf+6qg5QMTIHlBWRxn8Idg0LPGfFgDciNl5If9LS
nCNR2igVrTxEmNIGigb5iTPHvdfXdkHzoY8FlhI75ZHq40Erw12sG4hFxdbkzNq2oSoBCkRga9Ev
W8Qhwk7QK6vG1nOfokcNMjTzUDhLQQAyoOWC01btos2XduUBnEMzRKKo6c8S5tcLBJtrSpjTATqQ
5c03qnrrYqZE87swAakXbfUhCEXl+NpUWF5RNeZm63PtZXz/C+Z//64bbiqiIhZinAz8qYF5k5zo
sQN7prWLT+7N5465FoqitY9xUUDJ0GFavsL4iB1q7HiFm8Cp+ZyTVV+GL2IHJGfr2948NpoCPMpx
KGf5+O6H2hLzWynrmvgJM4jCcRDk0KVHufZo5gN+woDiYyaAm8gPoV3hpXiLun0ExVbNhhZs1G94
8pphTMhgbM9hiOVARH+9z6gtjKJ3cdNCHvGvwlF0nBWOhGcfP9/lFZfCYC7iaLSiwL/8oQ9lxIWs
ogR76trNd0FIt4uiAgrFfa34JK0osGiv+4hzyGloM+v1c/MrR/Yvug7tQ7TDgLO4Xqc1yQnVN/iT
PpBdqVUZT+LmIW7c29JW/UagunJmIXKDktc8T4MvunBeqobOKHV8TWFYXkye4zb0K1r9T1bm8giu
OkweLJYE1ZnQimefycyHMXmexH1sfv1819bSYKzkPzaWWZoDXYKUudi2WbZHC2Zwrntpdi7oFsPL
Vk64aW2xb5k29OVQY0XjLnns9sXevHUwjTu74zZOcM0h3y9tToff3TBQi1NmJGEsPbZH/ZzsGW4X
sTmFuOp473bQvDbTaU4WFwjvPKN5LOP7Rt9N+oONifuNLzVfyYucBdwTOMlz8fOjVFni6hWU8GAH
ubsHdZtbO5gHMLTz1ldade53hhZXlUTuQRMLLtE4ISDuh5ANqCztP1/O6sd5Z2SRGIXh3AOo0X+f
XDXduG6dYdrPNSqvj1EbCWktTi2ef5NLUMJU3A6trftqpcZ0tZ+LZLOgIx0kw3663ckSt4b17wOV
q///4vTWjKb2wLCNY0qCARK4GA646+t+YyNXGpWYEP3vTi6fcnRhE3gL7IRv0aPl5TsJiP0M7UHE
/qj8uuFivwWtX/X5dzYX5xicf5OezJdtVIpd49BTaJvngk37lDRb69uytTjGVtQ3MtHwnWQAJsNw
j5bNTo9At12jcDZ5plft6Fmd3efPHXT9rnq3xsW5FlQWwIaXc9Aw+jPHN6r+lLP/P4SU/Pjc3Ozv
n5xud/bWd5dV3jrSKnXsaJf15xT0PDOZVE5C3za777bUNkY1N71mvgTe2dPK2LWgGonCBBDUw6U+
zhpq5u2IIvysGlP/LvebuO2tL7m4WDQoYNoQaEDS9+beqZeZ54541O+hwKPvR9j9J0oGK/2b+XiA
LQTymODzW/Kmj6RJYk0BKtAEACL8UJAz6p9yXxu48atE1w+y4ai+DBBE37pIV7BiMI1UZW6koMa8
bG9TRd0qUviobeRbwGDKfap746OoOXSjA4iVY2pjI9Zdu1ctvBEMncZZsG5xr5ZRqPXl2AO2UP+A
DgEnbbdL5X2W/wndB00dWvS9P/fctXv0vcXFPVoOU0hTExabWtxYyjxNabtxFldNoOlnYQ8BclqG
W2qiUpohTIDedF/3qF6V2e7zVXxU+p6Znd7ZWFwzVFMztgr9APS5TxX5OntJEsyMGjbGeYBrraJ9
fkHs7if+1slYe3Hf215cNY5E7TAVOBgRWh3K2Bdmw7VpY4VrmwhlILgjeg8Okr7rE+9gsh6s2gC0
CONxpM8ooH2+g2uLsDUUioHcwoFbtog61yhE6uAjGdNbk96b4t7IHz43sXqW0UOhoBpiNoWXX6+h
NWNKkwZp69w2BEnHRd9RsLZlHnsLI2SPcndAe+1H+Ptzu+tL+6/ZxcU16bUxUEw7eiTMfC1/tI2K
51s90dXvA/50oPk1cEG6CydgHVgFzQZGirHSOSQROj916bjxnGLuDXu0fGnsd3bm3/Hu5s9DJEi5
OUOnOifz0KMJv0WJqO7ZAEIgnooQdAzKiIpgCN3hrh5tiHh2lZx2SQT6qhQQpGPTY3YPIzGNb411
13CndMU34UYFHFgBIVq2383I7HcE3bcvqiX6jaBFf5K2VNyVqj4SkQwPjpolLFJWcUcmga5MQNUn
EC6QkHexc3Fo7Xc1vbioFw7oMnZi2sumuDcywFDz7KjS8C7JY1D6OK6vdP2+y9FmqrKdEvVOEjvl
FbODIp+CLBGCVy3Q1frko/G4y2K8ewSE7+BZMAuIBUUM8AV5Sc3qIW3+DFXjh4AhacrmTi98Zqk3
o4NT5w99/qg6w5u0Pz1SdUDE7nuz9gctUJ3Lyza6qVCG7yYASXR9Psl9Y/upgByuEe5CM/MsDUXG
8jmPLIyUJoB5Ty0ks6TN9ZjeuIlAiIESKVS1ME6Ki9u40ETfFTV68HbE27i/Z4a8xGI8WOy1SenX
Ue+D0kBJoU1hc2r3zHox7GwndN2Tg/CS0kaNOPYL4GnjyO9txUnovpRV8RtFUQ9a9Z5exUf850dY
32taJfbdLIUT2vHPHmXDzhEHVotgzKtdTNNbp64gE9kHhapuB3qxY+GNotox0t621q/BdX9RYd7U
eAb6rOQhUT8aifZqUu51cpLFdJuhtgKNFs6clEeRu9d0cTNWxQ56uRYf7S+9pm6M/o412c/RBrFr
b6Jb6PCySYNG4m7GJyvrB8eoLtDNAk0uqfaYfP6dTdWlioaLVvyZMJ8oaXXbj5ia6uonyHsDNFeK
FMo80VvGIstrKbmNyob3VbwbRuaZEFLSsmIfaWo32g2vOxcixq95THieanvKBBSfxiOEDy6NbV4y
pv8ZpH7Qwu5USSPn0qzPWZ32QK2JY0pfVFsfGx09FwrlJLBSjelhYF8JfXQ6cQe1IF/TC85q6NwP
6VEfR0R7/Xlg7DeoUh6BH/ANozo7YeHpNnQ8bBSEHVPtyVC91fZ0CPtqr8LpMqTquXXy74rVZyCq
0RjSv7WuwnliGp/ChJux6ec5WO7jZuLS1XA0nGejQgAmOw8dhlnuwL4zsR8y983oTwVULQ11nta2
lxT3WrKP3C8pKuZVzKu627Wm3zXR3u1p4BSFP/QWPtsv2qDS4xRB30JCw+jc3UT0ypORLW7sTkac
6TU5x1FZ+2GjoDOb5OPXzDKIZ6AIhlSPUGyb6Zey/SbH9OjG0WuDJuBN6oYSeCnLt0n9XWU6L7Xw
qdeB3yuiQz4CQtVWpyIzRq60/EtskpPLxkODOivKTdqJEGXfK9lU3lCgeWLogied+0oLBxT5EBSp
0jznfV/RAHjL56nK9hrNzqwSgUZM6UsWP9oSxMhM9LpX9AIUry7+2/qVlOU5T8rIC1NR+gWFApfW
+804qUvrQt6j6FR8DJnUuS4GNEu0+IupFzc01S9I/0LeNNXrSCxtn9Tpyen6YxTGh8hGpQK3yFCg
KTNiVHO0z+g5/RwduXMz68Yo4c14NXg4aUEoEy+1zcAuHK8d20s62ruRoGmsqe8QdTqMNjnUDQWM
rrhglv/VieJjI8gP2XcvbgZkGGd9MfqkNX8pYnTcVoPieVHuq7QofZGEGk9aZ7qkFn2RNug0S6ic
MidGhwL/JLLTOwESH17SpuSgaeEEDW3eMEZ4SszJS1wbHTH8+U7EBmKoDpJZfx+XMq2SA9WmZ8yc
70LQ+Sc26MMQWxlD3ZzqLtFeu1B/6EXvx471xDBOqkngM0K3pYGa5GM9aiXPe/RfbBvELImSklcy
fwHtRcUpuGM9u8YwZqST25jII2kpQoPE/VJVJlJHzBn7TeJivKCXNbeFXuAfkvo2kdNrKaCzZVIZ
lNKND5jk9TLmcK0e0aEVlRcVUeE3ioAyUjfDfc8yhWfFsrHFCQFBOFwpsTADMiKG3OvVhAwc/OLw
mP5ethQ90gmgh3540qLpNNbTq2ZEQViVd1IzbliS7eLc2DE9Ii9VnVaeisq3oZ1QjRZJ7iEqKDxI
9QoLD6Weoc9W5eOZZKnrO/gm51ZJdp8yGZ8GLbN+pP342GtA0OzCLE6SC4JB9a3pmbpBjtn81uan
X9l5G0jSWBcUlKJ23ytIOJiZ/lonVucn9fDVMZOfYYNoLo4YED45HUFIPYGrmmutemKTKsAh22Du
27bzfQEpvDbImBrup3LouJYIE43nKvGHko6gAsP+3ydj9LMe9B+kjC/VoDtfRSlUsRNx3gd9ZPcv
ZWGDvK43BZ5up84Nr0j7/naIoDJjyzT2E1CeQOiKBqlyfsUjewK8JIeQdA4ZXGMc93mJ6am6EE+i
Bqf/oJkYtkYGzfVBry81umUmN5pE54UrvzRJTaZd5soJhXBiuGe0yOPnmPWE+HlPQuusxx2m5GTp
gu5YVviSFj5xZoLckqTmvkuKL3oxPwskbuF5VPiRzmLOmkI3vQZ4X5cPba4s8DiS0QULmjtGrqf6
UZN+Ow2ZeQMrrn3uYtcA7EWZ/X40s+GcO/0Ncjbwmg8JWj+VLTiopp80dPDfBmK78T6VZmJ5BtUw
XerWrsNlW7l44KRtgnUJ4HFw84EehxObKR6NNItAK9WSeGf1RgnqN9zcj4U+sNgzi1KLD0WXane6
UC4YwHp2QqtKSR4lEYXoZT9CAS9KKm1eqOzvSNQNhw78Ph13IoHqnFkN9KEFnuLsxqLETzHiM5rf
6b7ULeM7WI1ibW4UO8+q7LTaSx0G4qaibOlPG8sPOsz4A+NANP2YtxYa54zVmj9OaBoXdpwGioIf
KUsbv2PktpPty+CM9xULcf7H/Ffdp1902nP8VsRF9Vnm2kMj2tu0bnlpDbetqfwus+77HILtCOQg
CGdeDEwzdZKe0xQT3Fr5o9OSXTSOu1R3e07zsgVgr47nPmzUQKs6p1oPJEZveFWbokFju6febBmK
eln+m8qwOsZGSpJ9HqbMKy3h+mEItevXGme0CEDoGSc7q66SeycDiUcuO53HYfiaGTahfu6OifDy
CQQZvAnbKPWlW5DA0CwZepOt2LMzWlEVYApFf27ANeunRiIDI9PZqdZFu1GxnNOYzzKDRXalFU2m
+hIdHJGq4UAHGziTpBgJ4BNTNDwbY59tJXRzUvPBJDj1DJS0Af9fFmccFVuiHJH0qL1ABMpn9ljL
x2WuobSd3UX+lgDqWiqH4R60qYHJAfRrsca8o8xwJ0TG0jgTYu3VeC508e/hizMDAxTP/3ailj03
qHUKmuP7eA75GrqPYkvra7U26ZiuBiYmjCmBuuI6h8NNi0SflXiU/87qxV76NI8Su/vKjx+2RntX
ElOKiSxMjIIBapYpuDaWJ3pm5CbYjEXjAC5EPZyIf51fwwK6hnBhIAeWpQPhClv00CbwmP4isuc2
PTX58+cm1rbsysaiTCU0yAK4OUCyxj67QPrzAL4ItLn+WUFnJcemOKXgVkTFygEJzfWW6ZGjmVUV
IsgeE98FTVg5Nnwqf01Azdpgw0z6rY7k2kfC/qEnicOEgahFdadWpOoRe+OKab+24ZPpvPwP+/fe
wKI+NtptJ/QZd1H/VF59LIJir171vbGzDnGwJT+7chNRhlF8DIEAeY9W0PX+DaaLW6dBkSENc26o
xsuTgSfTb2dSG9XLVb94b2r+Ke/KIW1KSq0zVOd1p+gyy6dnezqcME15MQNy1LeGadZqwldLWxRo
R23CtKYJRfDaBwwYUI/sd/Kl/VuGLnYSj+GGhucKuSVO1ru9XDh+qIrB6OxppmBH4Ppr+G0E1kn3
55vWfIz2fZDdWxgs4JHmOxHfum8393dxe6RhWtdhAb+xUXk8zpwY7BHgM588gDBlv6WnstJGeb/Y
ZTtbGFoUFwjxvbiAwqyVQg1P8iw6l83FwlDZ52di5cyhHo3rCn9Adn1ZUU2VXeHtQoxsMwIgTcNz
ewuyvTTBZpkIIJFQsgVlBGhgrr1TNB2Jh9QB7u/buKMn6umcPEa39pfqxj7lIFjfwspsGVwccxY2
tnSSrPasUXfuoP2q82TMt7q/y/vx77KAv7ccvJHsA/heR24kzYk1XhgGZRjdOOJBojk69oA23jdG
7n3+oZaP/mwOdyPECvFXwLkW14npQDMiA74VkV1+iJp219VIkHN949lfOt9fM0gEIGM7M/AvX2Vm
hboRgc8V8ZNxI6LidirEixxbPxnNXdtYh89XtWz1LMwtgeRSuo7VtlhVepznU9vDLFH0D7pYs4+9
j9FmOxSjk4hmMC6BF3rpg9pkdQ2m8nKwRsz3Y4J8NDrOOhv5HiDO/+FjvTc3e+i7C5l2qHSIzqo9
ZsY8ZbXnVgrgqG7DzAdauuWyFk7RmEOGwSZrjqE0FAm48VKcJCApKEpHx8EvflW7ZEf1zbdtzRnf
r2/x4ABBCBBVizdtMl7yDlWYBkjPaCOUX3NFZJ0arn7o1X+I2ZLEYSBIRRmijbsU6T05gq8Qwzra
GXzxb+B72kIEbBhcXrzuaE1UxRWcMXrsk0fRvDoolkzNT4CfP3f7D63rvx/OonObCTNqH3KG0C4l
owofznmbdoan++ZhbiQn+wYa67zysx3xt+gpPnSelkaX92JktnIaYdR4yI/iKO4B2nug9+W58XUP
oGPgpeIT7AafL3bNWUDPqFlglHIo/u76MEhNr2ttPgxxEoSM+HJ8kslWZ/BDTDIvDvPQOigugUDF
pOq1lTK0SA0SnNobTtjRYJZKCW+kr3ageDhbl00Ow7VHZqa+BykGiBNxJV/bQyKgj86Eo92dHAxg
DLfm1/SuPSQ3IAv2+5Gnb/Tx8338AIP8u8R3Jhenva0peFtifL+/vMRhfNRMjfFK1QHUik5F5Uud
oOlmoVNC/A3bW8tdbG9Fh9ZkkQmdrhf9G9vNM8fteXxUP9PLjAIw77cGArcMzof13RXqoKWRZRoM
SrEj4w8abY3Sr16e77/gIqiEJIMwsvkLqr120oLiIPfOURyandppuxrRJLnH/O/GYfhADvL3IzrI
b2zgO8GVsYiGuirB/Lat4KeYiE0O4qnF4I4ezFxJWy351S1EdDIzTIAHZAkn/T/OvmxJbiRJ8lda
+t17cB8j0/2A+4wjI48gXyBkkoTjdhwOB/D1q1Fds8NiUYqzK1IsVlZmJCIAd3MzNVU1sU6Mjx3O
8nVBg9OGeoIX9PWvF4bys5MVXs7/fZHfFu13z0mAqlEYQkMf7pt53rwuIg7Yg/cNs0sqv8qLSO18
NVG/9X53U361Ix4R68dj/fuL/3AzV8wo1osGn7D89LiZMOzyqrg4w+LWr34ZP396O2GiBTkH0r0/
udxj/qgKS74DK5KwTNfWpEFx/Nd38+erA94OyFGwd3Hy/XHV1/Z6qJOOa6Cl9jCNTiCQg0e17A/n
XzJ7Hlv2TzcPHgWwqpE0RM4f4jLwwW0lA+Ly8r4nOffL2XnQ9iG7CNBgRRR7UJl+JY/7Uy312/r/
7qqPu/zdehn3Zu46QPsYFikHqlcm75M/xA/2bO/+agP8/FD47mI/3E5thE2DqB8f8bfhGoBF8zVF
BxsoE7jB3S+Ha/xsiSBXgcm4YsLH60cEw1BbVqtKK7sWnJ0NtKA6XQv+eok83vKPTw0mBZDigUL7
MAH54/1TBborHdoc7gpIprG/SlPesV9kXj8NjSbONhWzyKAw/tNkF0GAJ6jV5CrbR6lPH957W1QE
perSV3HXO5/J4b/Xx/9XkgJpARgyMOn9s8OJGC2D8h23EAOF7TCXmoiV6cNRCBYXvsGF08M4yVFd
BWPIf3Xxn+0I0zCRkmGILcDcH5YLUul+OGZcW0e3Xl0PZyL3kQF2/1XV/ZMLwRgYZSMuAjPiH0ti
NMFhNwF/IVens0vkFza80+atHV7+eq38ZDn+4TI/JHxLUVYzTK8mtOCPVO57NL8l/68v8bOlgqlQ
ICdiZMJPcM9xk8BrVjCYoY6rSHYaNG2eOKa1Ga75MLP1MKbjVt3Gz7b6C1zhZx8OtpCKZFoWdCE/
WkuY8t7Tw5RGVzIcYX9b+P/riHBEKthuo/iAFzVMv38shddqW0f9ER9lrAZkIQcYH5v5KxLrY7/+
sJ9xFYgXgI9AevKjQnk1dsiVHkn5Q0Okub2HJtdlBZY2xl0g0t8Haf7H+/af5dfh8u/fPP/rv/D1
+8D2qSrp8sOX/8qr9wkSyW/Lfz1e9n9/7I8v+teZfe1vy/T165J/Yj/+5B9eiN//+/W9T8unP3yB
2YTVsl/512l/+jrzdvntIninj5/8337zb19/+y3PO/v6z7+/D7xfHr8NLbv+779/K/7yz78/aKL/
8f2v//17p08dXhZUffup/1J9+vElXz/Nyz//rsr/0C0EHchrUKaAZwugQnx9fEeR/gHfEqxuzLWB
PR2s8P7+t36YFoorSv+QMAnV0uG5/WjCzAN//G/d/ocJ9BoWrIDN4Z0HHvR/v60/PJ//eV5/63l3
GSr05XC931wcvlshEiBkQOKGDpsRdJf+NEBspKVSwmOFeMs0puhuZFJo5EahXXmv3WZ7ewEXpZXV
M0PrKVZLGpGpix7aTVvwCNbSwOuXvveM9gikPtL28YkvpXMYSqxa9mmtmxzq+5Okz5d8v04wEZqr
N+MhtQ2MnLD6JHh3LnLmtVTyG9C4JLm5ale1GCJRlOgO7M/LZL+08X3Zpsw839kCEzhNBxBcBIfe
hEqCreoONtCCiSc23xLRKEnXKomFP7t576YygKdV0lhdgi0Sq+KITbuPoTePrHmJJIzCA/K6xso0
hVWkjmZg62PAFMvvqAgKvQxnfQ05/9hifCpjccfXaFKKyBJTTFU5Xo4ithqGEmkF12lPwAcMWzMp
EwCELyOfXw5NOR9t3kzNc5M3uTY1uVQfmT7YKVm7lFoBhh9F+zF72nZXFjwAww7YfBEjiK73Hl1h
kz4P5ituuONovRSwowymPQIVytsH/KjfOharc1AGT2BEONo2+W0j+0pJ/KqDHcESbolyJub2RMb2
WS+2l7LRXw9Mm1KvluPw7dY7coKDzykmGJeQMahIhEcXUlsNumEJ0AsPRhWWvwXzhWZ7mCXoHjB9
IwGbDG+ZO3+XF78dVX/2QmZJV/G+OLr0zKvMmJVQt5ooK8DLMtQmfmiBjZrEyjskuvFU4SEF5OjO
rOfntgLxu6bR0ImzssxnCIfOSyudSrgagsjhf1o/VeBQFU5bsdwCD45WRzpaUkLTNsLgy4Su761m
eYn0rDBIjPsRLIfNq3vLQ6nio1Dxd/PwTRwh4LBo6NuW/PAUTPiGh1gAJlXQymUo721I6AD2EQ/3
kYcSHmifN8aYze215CUYtCWCp32B79ibSpp7w+ibPMovBQZBFyeZvqt2EUrDljHSp9IJKnPL8Ljz
xSgN/2gx/c1o/EFTXDTEv4s6v2/vP2zn3yYafr+dgUBqiDXoFOPMgjHFIzf4LgGWm22s9wOfkcqd
B78nD+Qaj43UbwXze5E+5DzwWfBlRgMtpKL36XhtUe3vNYtlhq3hsEwMcjiuRjhlXqcaMTkbIOUU
2FYYSpawOIeH94fudNwnRculsT0JvzrV9Xrp6/WKKZNxD+8CG95kWGUXZYb7wiTOpVT5kHO7B3rX
ai4D/9XqI22VKUEZHtdc9oYK/YFOTaXZyBqfLfyCkWNXCYYEnmLztGsxgJd4JuMZWbWs9grZTJZ6
d9dWfzNr/U3e1jfyRIOJSbm0THnhifbIACBmx5b12hLZLSR0qpIwqNDbN+lShZiK2o836QOMnzUS
r1Bg7suHQQV5dNfD7Ykatg+TsKAtynDZQC9sHFvYcQMm1Uyz7HKsaozSJ3GU82wZQQV+WOuo+VTs
2JFmjR2ofNEMEByhAar3HRwmKxg1uEKUU9hQbz7qYL/LCciEJ3kez+3cujoMXxZLPgtvzgpWpFLg
K2OR9oue2hKqC+TLqru9Hr7c2pd1Xi6GMZx7pT2BzDu0mfk6PYl9SEztKgmeK84eQwwPxrQ8JIbV
J2zcU7YYmQzvQqmhPoLjudKKs9lqFymVUi6s0yyms1EdZ7RLnRLLn1zYS4HFT8Wc9W55KyQoRz3x
uQ/VbQ0rQ4SNis/TsXBEg/2iIdpJAmY1nnBQup/Y2Jw6C5Nu2tGdhBR28gs+psf6JpK5BLJOGW7t
EmAaaII7nAn0f8Fp2GwrMobOM+vPoGrBTLIN7cjEhlLCX2wZ6QdgFnbmMgCTB8Ygmdg6+g9ITU+o
SQ59k3x1VNP9ugTtTD2+nVkLKL+wQiJNIB8a0VygqatK8SiViXWtPi3z3WzdDTzi3W5BxC6yterz
2RzywYFgGwY9hQyFWTe71Yi55bKUqPuWzDiGSguLqNrhgH94W7YvVjD3cgDnRY9gnpqJVUEtv+k3
n+i9D8NjTwOzzArajYUbN8PyuFZD589wKyGKGStsTtbRgPrqC7ZYThseTeBXWghytLgSuUl6SySF
VSSNNKVztaeVv6rzbW+Om7TiRCpeLY5dsBZ4syzUt+5pM9mVleMFYVNiEfwMwoaNYQHCrDJZTqhc
QCJMCVwWZiWDPZJL9MrvU/NJW6/GBYaZeE9DjC5uVPDrhqkkherZvRbXhhyhLIyYeAzHKrgWVEoT
roVfDgrU9EVoOGAKS0o0HH2sS2pMjjrpzTWpJDXZR9WtagbDgTaF//dR59rCkwnW0jbcoKiZQTeQ
FfOQ1bqVYs51Cl5bO2agQIfm+rQsSkIqLX6h0WF2GZMjKK9PimeCfjkZYO3LcBOQgkbePBWnxYH7
W0oP5jjItGa+5gnUNQHY4rt80xnLrJqBkusokc7m67AcT5TwG6z2nkGVmqtn0xqeuR6ODb/ASOBk
9k+ywm901p+0vriWhnyxcDo7g1oiJpj+MgpQmsDMbD3mDSnRlFjgVlVrH3HaxSSSL3PZXSw31ZYV
C+QB5un6frKzaw17WlGAAKUXnkol7683B3yL/1hAYHOY9qNkhVEtcCl47f3xPAGJcOhMs4EyTD0y
yNNOIP4ewIQL5BeLYfnMAE/1ozzpDsOU6YK0YYsBNORmVDScNBOdsCrq1TqatT4a1jEy8GcUY7RZ
HUb6faKiiwZRRXsPY4NSg7dD0HB+rpf91K5yXsxSppkrYv+YSPq1WA548Y5J58NtOSLtGPcqTaRd
Tox1SCE0X6QC0Zll1XzAL2E04TzoVddduvdal7J2v5a+udA3fTpei8WjGmyEzeK58B7GJYuGZOR8
oO+zgNi31wOYh3tS6EpM+iIKTd/SqvDdysBQ9iZQe3evIpDSFDaoznPejfppS2qqJ/a+p2CIw9w0
Kcsy16+GsxvVtbKVS/96WMuTWLSnjWLs8fvYrNd5057gP/nUXGQqbhOmAcrq4IMvjGVCzo3JT0wv
skmwVEBAVm3J5GrLFO1aERnmDpAeQV3WkOh2KS+e56kJQZBLmWvIy2ks5RM8Ln0F5pNjIZ1YdZws
k51Ya+dFveT0ZfisTUZQHFMoJBrSUKnnYLIbV5713M5sqFLaZOuG+NWrFpb3gkXFmE6BHS3g3/31
WkMVpD9W0/fZy8OHAf8oYJ7ZMPz4kebUVQfUMhpcNayx85dS8pegGofwWOuITXokN0cMNb5L4ejS
SalaK7e5IM9ifLfV8TS87q55jOk6Sekx9uFSv3CbpENB0pKQ1MQxCoZd2j/3z+OkJ5KEZTTBpxIc
eX22Ysmnm30SC8auDGbWzUrazfAj3C1ExSUu9g8SknDIA+vaU2CE+g381RoPv9jX3KQvO7nrgjnl
4Bk46w5rSBS+x1e8uJ1iHHuRahahVWBcqkyCqgLAVcyRVSeougK1ROlvfRP9keoUOa1M0PYBaz7Z
2Zq+agzO6wiL9ZIty5jPuyOgPKKuLTv64mLTuAJnlbpfNg1hbj/xLhYztEGK29rUIYZfu2OHHKj9
sOHrhRgO690J6Fazi/DgflPKXg/dAjFim/cuJlj7Kmb2QPjJVBpQ25kTHbYuY6w6sCDG3y17MICZ
Lz8qNtv2ZZDQYShkoaZTnW0tT0bR5C1vzqNcXm0ADdsUbOKtGdH2H0qXZNUm8l2Mmf58aHqmzQ7X
8s2skZM6MgRXDGoT/lyCcD9A+LALivzio1YWWVmXQdkrqEyPl2OuX4RjH+ZNFc64d6nayThb0QNE
9dkTEeMy8hKBxxpi9zLdxufbAt2xsxZ0fdTDnjGXya4PqXTFfMzTfTfEZbOdcrbPmlndtoCZJBeD
OOVwYmD8bWs+NkS6bLV1n0X9wQpZJUWKskcUahhkl+CcLxHpWNRsQKpWBZIAWMBPH8FOPF+/tbue
m5isvpvBsMsBYUswzV2wLIOjghVcKTImlc3+pMMQ/DGbKW2NOTwsG0KsGa74hZ+Wb90G/5X0UTeI
0goGmIUITyUwmWysRAk9yy7DCkkqykcC3pQClOxV0Th0SFMAWTgoFkuI8vrxb9UMpamKjIeQKaId
iXpaxax6kqfzcZPjQfpUod6zSw9ahXC/1rLXOMzDjA/FIGDxG56F7P/G3R7gWHuvlsEfkOzueDwQ
nwSQNwWtvnmKDqPNOYSvf1jH0CkcRUCQ/G7L6M11mQ4HO3UpVBuOOyfdw9xR5S4QAFcpW3/iVlgb
engtYYIVFX4EJ/O8cOe+TCX5SOZoTsGUjufyQ23XviHMSCnGSI2bNyhdXMStrTzBuDIrqiPSBg3W
5JVrdRcdbJoWtivLnNT6HOKj/laLSabmcRy2cD32ds4S6aN1GBkdHGqVeL6YQqM0MdqF8fGujuRc
81DZi9isvvBj87dFTmjpcujC+rLyJkJv+24+EWN+asMrt9nVto5Lb2YVmVNrebhWNop9IXN7riwc
HIsOcj5oPYi+Zm9nKdRfKxQsj+UwGJW/mciVPenESy2D67hfy1lpTDGjQ2KtVUqsM4zbbmYzvYwz
bDxwc1suv8GpJLGtcN8dT6oFEnVwOlHQidoO1QqV7wKVCQKJWgSsoZEcmFAJ0lmJC3a8lev+2k3s
ZSbqaVDyXidXeEpdJI4THeRsJfGEUZ27jp8xnRr6DCQfBH5Mxvu0LzEKjVBXHkSvuNShJNfvQ93E
PCJfhrL35drh6a7YIV4Z1vVpBGmRLmcBqGGBkSQlGYQ6qd1qSTPuMR+s9CghZBGoe6qzhR16p5VD
pjEvDG/HHB0LiIfez6E1qU7naPAi28AlB5VogcZqrEJBBfzj4JfnHnqZS6LMlAKm1mbj6+At7iFm
XU3YU7pnNUXcKUbk6QjqRSzxKvWKF45SUT/hbLkqocy3HN+M7VE890CkTGBPoiz8RrLeqpO88pPp
jK/j8jlHNWxv8TYfcQG0qwfriK4gRPRliV1nBZg2H6DgCGA6FFiYaS8zr95pYIF131kBMRBz19g2
m7QZx0T+slgCkdfEHDV6Bd/cowiPFNNR58+6ZN7k3X6a0+LE1dY1L6XHSO0Xpx7f4fgAqPepwiJD
C8HvSiSGNetNFiruUY4lqwpWkUxGEQIv8CHBmxPIP9oKTiIDzocZ+sGS6+dFh5t5ozy1TZXYVIOr
ufo8UPYyysqLhTvQXvkyeeD745hRcXYiVpkwDodu0Lejwd/IFSaJ2hGh1KtW2x183SvVj/vEPE3a
PTqZHplaXwrxVu66jPi0pypUFGuAfD8Yag05D5RT+xzDWg+zbXwbEFTNn3tZBjfBW4QS7ZDiNSLg
ABWNdnS2ar4sq3UuXF4qkVVOkdHkAifD0B/YY1dpkmPkzzVybgxH9tcPdMPFgKjtrPHbFqf9h8c5
CDFDOPooNhwSqIWZ6w059w252kAmlUpDz09WMeRA5yEEuiFXSHjc84Me15Icp10Oj0Cd9nur1AE1
zXCn4q5q3+gB/fBm3GAHAOFC8zK+qpjlUhZrdDSdC9zAkVBVD0OgWkjxzD4ykBv3exEq7sJoOpzg
l1gOz0dWJEajnMt0ZipkmlW+6FIacNJDaNd5BhRK0lC5FTWQ1uonY3fFEZWCeYZ/HRQrsAl1h9QA
cQt4cWI+k4w2ciIGLU5JAOZeaFAS0Ab4yHBt5N1L99A0Yk/3sGAgM4aU1lmt2sdwqStceC3gabVr
+Z79TEP5UrA+kUseTxuLmLcCSCl5l1BpSbkO/kgGbmFiACFpHAOC2AOlPbr6EAFb/GUe6zjHQOP+
iBvoSVbVcKCTheQD+VFlulb9LAYSGA+GePNkPMEqd1+2rH24vmZ1GVkYOgu9jy9fQDxN7bVIlJPu
qahYLeW8KwK5pOKI7XOhCZ95wEG0oMcsYJmHVlfBwE6OGPDJ5nVo9XQWXqmwZGid3Dyne2LYb3W8
BrLCEFRwlu2hPqJeJU20TfFhWb51tdlz3sbHvuWFiqNizDWVnra9Pln4/SIslQXLBPpjGw5LvEdR
WoVshqiMnXv0cTHexOswS4hfFgQuhXOX9OaVPrdEuVSaEasqjY1OzepslBqot12uRb0ARO0shks6
4E6wN2z6+9pcoHpFb12f5Ce26U89k59sUNswJNcTY3HVQCWtRjMHHmhouarVHkOcVnEUtza8P+UI
oOynA7NKZ/SJLBsWHFrUWl67q8FoKs7ECgc2jlGj40jZ53BvSkgEwNIxx7igaqSUTURMRKLjpZjM
QJq0QDVWuKlWUet3AoNxZsxzIwznKrSrmNJqrDTuijkmnRTj00DsGu3OjtpdiqVdizEvKoe597mQ
jTPxIJOOigJC01JcUbleChVpuo7MoAYABa/TqEB3lccAmGKOs2V4+8I7Etiwx10LoNpKGVSfZxMn
1z5Avlj5Ei0DAwgfB8KH0BPqDj7GHcRzVQ3NoYtkMkSL19dIkeQ+5sYWq50eD4od97GBNjVSMHJe
PcXiPgZtih7pWZV+1BJrAN8Z+JvFPNPe4FraBnKse7I2ZJaLajAd/IL3kYfYiGhrR/pzZbW5/MWz
o2OwfVP7PGCJwooWhxRFrr0h1y4s+zHTHOsf77cXAaz6KA0x1Tr0yK0qNiQC7YVV60Uh2gV6wcs2
2acO6X6LEbg9flLUF/bcTvPzsPU3VRKxJc+xfFTxHJWbGW0Hi4ZJC6HshhLEN3x14Z4CFfM6XBne
qaXZubF67J5inPpSJkfX496nJXuvexEr+nxFHHUbOHxpenPF1N+nabeemk+VBK2vg0gTHAH3IUbN
ywdGNs+5LY25HOwGCWEJHhZEDfdFDtvLmu20S+VWc5g2eGpQz3qoS1sIYXQYSDIWoj3BJhY6sGHz
Z/BZGv4ZDnBW24WNxDz4FojEO3CsIKX0KdBuGyr2ArcORrFBrx+P89cFxNXbB8hZBcZ5dq93Cdt9
8fDzavcyjs1rdTqCjrxNmXyH71Z4L2GPsK4ylIi+Av7F/k2S6hA+v3U7paz4qDUO9G4ewlgRcLGH
NcIacrZouS8i3Qjs9CluT7IGklbdFKI8i755bXb2BlTdaPBwkPQK+wV63xc+LB7DAYCH/dK38jN7
hlwzL5rjbesgtYMs72jmtx1HIczQJ0fjdkyRjG99LNV6KuwjQxMqmNQ5QMWseRo/Edga70Envh1a
m/UvbS7UKm90M6u/FnRJpaVOAXQkNZkSdSlc2d6cQZpjCgRvsjqszuOCoaTBFwR/LnKjslNIl8du
cNH3ClbgeH2Lc+vcakZKJTnrs5QD7tbP+vmYl3iHj7q+pIqwUkl02f0Oi91USVDWZOPU5q2gvgbo
m8l1PitWOn7agOQJvmRWVWbjae0wRe5RgbensaiTVWsDfdWC1XYms0H5tCXYtc5eSAGmiHgYpwTB
I1Vw5hraZYeIHz4oCbkdyF/gIJygH5CQTYJ3mpGUTAdIZDnLTr1FU5MiRI8W7i/waB7QQyxYwjAr
Zt0OWBXUsWZOeLKGx3Q0jIgRWawM+JCqixWhqabXUQsFGOaXhI//VtYqGk0S0vqpmd2rdZpqBcRN
sG/BMNHXt4LP9z1FP5EmUeUVFB2ZEuLYcUgp/kgWQ2swkpYhaho7AQUi6dYRYgZCu9vcFVfT201y
Wm1YXsAvDSBdhkFhydp0kehwTpEC+/oxKe4xY2HodwcLyutbEYMW+BD+20gMDZ6ZdpfX8UykQAZ4
11hKrqMt06tBCjiPq4lw1drKYUl/VgZ64fZpMEgqldt13JhXyVOwmtNTV2M2xfaFv0U1/IsXKD0J
LQK7ahwJ3gAYVtE2/qgs3rKOoQanjOFafDYW2e2TJRRjk1XUyqRC5Gs/Q1qb1D1U9QdqJPuhoW8R
881ueTuGbOq0q6z2r9bWvpiqoxOYdUK6YlhQlxt92GPUwmZtDlc7p7Jx/CmK39lIQIctEHMdkog/
MmCvEpjcN8ADDlYuj5bEXJoh7CQ2GFVUTIuNxYwYcmK4InvtcXijTyKwhv6dpCKaNC1wTy+1uObp
HJ79IFaYNzQxb1ReX7Z7Y5+kKyMfGe48McO+mRJtIgnmbqQ2FMFam3bKnlrX3W31py2QxZg/WgnF
rDq1Favv87cdMzRZJr8XFDHHPPP94/CKvMA44CLnCg4XzddR7T0Ndcu0Z1uvZ2JTMwY5c4nRrPb7
3i8Xqrma1j7RLzaasEtsABKSfLF2MXRk0YyeN4VtB0wmHLwsJG2JwvW16yvPbLdkhYnyhPrIQcCX
16Q1X2hLruZtDSYUWn1G43UCaeqpzu7cXs6zOlwnTz0fKPwPDaZDA6xTqrBH4a+fgQuhU4/R3h6c
bzLOxusOqLxlx63vt/PKsh2/ST4TXTsT4hRydYIlyFk4pTdI2kmlx4lHer28FYS9yhq9HegoFTi8
AYs72mliE3JYHV3LMWxXM+CASkwcnov1VdDnGpm8ESljgHIW9ghzpKrvYi2T5TCSpas9U/Soo6YM
rgUrzG8mdYo6uly4j7amoJ4Ci/DlUuIkFcS6bCW58Eq/7EadbOST0r5pNktGaTwH1AKMmytdnSJj
C3YLptbGFq5Mjx5l+hKAiu/Mihqu6CJxwwA0NMaVDKRC7pJ+5MlsC8+WEG8d/q0dzqhgExvdjqnA
uJ6NJNI3OkBkB9Yp27zjQzNYfgt0gNWSp36ZwHe/4twBSPdF5TSi5RaRSAcwrYF8CFse9TJilYp1
8eah9DcUM8aewxZDndBRQhqpotE3p2uAtF6g6wSgrnmVuR7ZZkx364zNEBcr2jx6uIzgMeAZcXA2
AbhNt9aNitkIyCwFiG5Gy0Pj6ELL/1KtPED/L8BFd7NCCxTWPf2UWnAAws2ZNxHuYNNCVaoLfzRt
XwHiY7oeibScpPC/czjiDoa6OSZoDNpKT8gzwkEAOXBSWyYRMbqIkXAFOLmhyJxKb1yLoHF0RwY8
Usrmo6wLKni5wHYoUespqWFZ9siZVLBGdh/WEz5D0rS76WLzi2bNV5weg30VK0oK5LPSjTeKYyC6
d+Bk1YOIu6NL1E1NNOSHKAzqWL1VuhFVO0x/CIxn9VBpUNoCiqZlWM5Pk4ct0X3onLTvK7yGEpGy
esiUocgAa8K63CtExmrkw4ev40Qg03nTqS8PK7bjFhab5DH6Mvc1EhnV4Y82vookTgpbdPIpMnfb
3nwZic2BNj5m3wVytQYmEhuh60Enw4l7jkzkcQSZRVd34Tr1oZawrr1JbnMCsycqB5jXK8zvyuvS
gLewzW5zNB7tdfhNkNDqG5d8acNhbzz0OA9+a+fmqdFkLChyssDlRdt2tmEeUEavx5euRisUXB6C
LkaDNNu6wPjdyjU0hO8jdWcV8AAiB+Z7Fd2JNvPZsMSls2fEwTtHXVqecrn/QDHKZm9BoK0RlhcK
owsHWSB6DiPf0f1NW65kJRqPDAb+ExrBOtA2iYdH20U48aJKkmIr98BxClqObALNOUdBhsz6hz3/
e59tdwITkbZELfQJCl3wmEqANoU9nLisnsbFPB2Uno+ATFMiU8CgR7SqQ6zhID/8Va5du8MYFslO
H+BMp1wYxjceWtqYZYZMmVDUIAyYr0CrGiehBvxXx2kIW5mAdU0wfy4DpQQOOhextlvP9sZva2Wh
RSBVcyAthS9ENoDsY+iNX1bxFOB8bWmgOsBM8PcD49BQpvQqDx/kqX0nYav5oOIkxrGnnHdZefJQ
nFrMXW1wbeC9saCknNoVqHafqMA0ailXnnQipR17G8U7+j1AAxRVBIiugXYAXcEAc2hcdWZ6qoCH
xoaDwMMi8zUx+gI9Pw7A37uTicOlxo4o5oqh5YfbF29l662IY1yfUSzfbOmr3fLTdDfyCdN4FVIC
4an6ESjecNJ2WMo68m1Gc1NUcV1+AQB2UB7bgxppbRmZ3RiqRZ8cYyTV47l4mTyv+z80ncdu5FjW
bp+IAL2Z0gUZ3igkZU4IlZSi955Pf1c0/jsooFHZpZQU5Dl7f5YwmLR5TBM04BrWTRRMaLB6aC/D
nzhyk8wMRkbhuPrp2vY0799pPQ71WQclDLtE261WzVEH/HYWs9clUlzVeLlObv41CPHFysjYpWyA
wvaUAArd3xDLgGJXR4tbAnEqE/F/Vans+olXT/KXvt21UrIjldR/MWd6Up6VeoVXq46jrO11GCwz
RQKiMCOIt1EffMKjfDmi4yGZdwKHhrqTmnQ3zu5aAf+3/Q5t225yT80GgtdAR43B5FYhGGSY1GbI
kRMWrRZW4LS6QNaW0obrWDg0X9mKrwtiWNc7eU69/GzZQhztzehhrIu/cB/UTHHm0dA6eCDjMKmO
ogwhMmxaEeRwkM1AcntFIbsJ5G571JRJrdXkYi1H3w7dMFNyaQCWj4dGTtky3ohZ8TJzCRaBd28m
kI/zfqNugrvlRWbnVgl4bboxeWQZ+zOksQ7vX8P7V6+5kg6uGc1efTAeUBMWmxEoug2kW6ZN+Jm+
cwDf468c9i3nQHxNY7TJNQO6vcFOyQ4DC4qkvZLXBPrcU7JRVqLFRY2Xatbf1H56Q00YbhRNg8vd
g1u1FRfuq4rhORekm0NWz6Fl0xXLUAesnaEKdK8XVcaKg6ERqgIfwLVqz31PW0cdJCIQ9j5aPH3K
9tminjbjVS2619ThoOXRgTg/3r3BFE6bgO6tVMD93KxFAsk/oq6EdccH3L0J3yer7t9GSX3oCxmT
k3Irx+E6kEy2WXcluc5wy6+NW1mbnaDHQSTuO0m3D0JQIjOKo5Hiz9jR4AtH46XKk0+zsZ2Nob60
k3WJmFgovk4h6cxTVv2ptixAtMAqxMEc5NnADCQHp09xk5lvWNWl+AX87JURmVyy2MpsuDrxUVtt
d0eSnw9DH9Cg6ehNGkwIPdTpvTmKe50vBABGt44c4AcLKtSP8PLtmzbOofibn01unKqvdjOCL5qw
1zu2l3efpb4Rzp00npXFPJVZeqrvdexTleFZwuBq2n/SJTuWsW6D69WTSsbnvFOzBlA/Zq6ga0pY
03BZxKCs4mClJ0RbYufA4AN4PYa1ajHGMiMBV1nqSs0zY+oKyaV5X73MTemVWRGutRg0UhqUysLh
DPshdH4qFX6FmIH0Uq+IlSPW5xMPyzqwvPaeHJH/28y3RHtIAslDm3Yvx/qx6ONDmNqHFW51jRTw
FpfbM1OwMFR68PtjGAKvCdlcddAH+vnF973QSRgN7/+TO6oWe21/FsEkK66Pdyk0t2ciHV+o+TRk
vkG+KQsY3KDmuNIj/kWRBc/GPEBEEX+m/n0XOmVPHQxVnSSm7ZpY283Opyk3R1WsWewmw/SqlM4I
c7q/VmDiuDjEVr+b8PtMtnmjQ+7Y6vWpCqObtSkvF4sW3RvFJNdNvPfxK8lIsM3ig02AUUa5Dol6
MRvxvLnaNF8Mv7+L2YTG1O4zk7a0uC0PvTz4GTGg3xs3dEWq4afpKHAYEh0hVvxsZEi2DapsQ8ek
TEE6u1PWX2rmgdQUr8Yl0lFIyG8TMZRhBY5eSukOq66vgadVgWBhsZY/I3PziIk4TIl5MNXlCMt2
ijbjlLrVhJ6O6z9rSYgrioMOsCm4DSrm7CmWE8c8LAk16mF0t64GLOMGyzha0m5U551BkprUF7tY
M30DpSEfmqOfIQ13bVDXXEuuqgy3Nsgc4jf8Ksl9XFZeByOxrJs7ZyRDd14MD1HDwH62Xt/oJ0lD
YZfght0CaV7Y9iyVNUX+zc3mqKjSsWCD44U7ofw41ozFCWYHg3S2yHAsZvLcHPzPDNhKRTuo35KQ
eRqxbe7nhd3zS2NzviHNJvTwYgGE57BN05dpPbpSCHsl2/Ole1l+Ctb0TO/qHvYoLLlHlE4OO+6R
pPSLhJVpW/yhFb1ObP2/7NVovY32EK808G3jfhnNsG77ELuQu4gfo8z7M3S0sNR9hRZb9LO4QjmC
XrTvAqSIqgV9GbN3otjEQDFAV2z5aTW9Jdf3uQpc21inhY1vW36a5GuirZwWOk8jGAvyWuRC6Cw7
V+EJpGKwXx2YWbO8F2L9kZfax3qY1fE5l+1zlc23KtY5MWnWOo0BRfW7LF4hXQMhaz3jykc+0xtI
S50U7asamRBzUN4jRHNiv+9MTwdH116JooWTnZCh6SrRkTOvrHGtTOPayl9drV7/l7jVa34ggi60
ezlR9tmtfGDBBP9Td0Yh7GQkirnmpZc8lneiAP1TKzvZQjqqIpnbGAqnnRT1u1oqd/DTYRQtV+iZ
wyQdNi25LHV+1lCPVNZhTeND+qFMabhqaWAFI6OEDHkdAR81s1uQQ/n/h97sWLOp52LvxaASNZmL
teJEPBszlP/ANrCtqs95jVJezJJdm5Y7ca13ldHwSfW7mIhENbbHdeMA6ncMP56uwdS0BaqneG90
WohLKUy0Nsx6IciNNQAPsQ09OUZrf0DRxgU4h3lwaeIuJNshXMQfMpm8QamOkn2hwSvE1xK3p8QY
zj08R0tnW9VLTr8jyvct6dqnvEnPJJL3S0Mav2jz/Ry1jF/LsgFKkhj6HIpPi3U/R4c+zdfKXaf+
WosAKGX6kMyUZMIvNRnu5X/jXB1zk4Kr3ECXYF6IUwVwIn0ffWG1SxjERbijUjd9FQFGJCvssond
B02u7Fr0T2T6IshZ3YyQc62czkrVsdWH0Tbv+kzwEQptMrmJbL8iqbtq4R6WSySv+85937IaeLu0
zUTfz3HrUhlLaOe2r6V5vw75/taYApQEhCR8fOHAgMfYvs4Lq7PMsgwa7y8MT4SI2VoiuyqmIHXN
DlVXH2qOr6q1Kw4WaW8xzxDrOwfFKckaN7pXZKWiljr/zPLTuPbJH6ATX0XDSb/2TovSXQcSl5eV
Y1Rfc0maX9H7ErKTzHkZniPnoEm1XyJCJETAa5jbgj6HANSocE9QNKd+P7KfajG/JGbrRUH+OoGR
g76HMQlyZD0/AKwcbPeHmhFIHQGisvgEqwl6QT7mvoP6tAYwvclPMmhaqwAcm67FpmI4/SnKzf5J
TkY42j0XpdKau6GfdjHvfESwxBlyeE88Ylgh9Em9A2NUs9htcOvRCSRIhQ+awH/6IrSXBOpgdV8j
3IvQnjiNWRDc7P9USqRQFlN7KFhYU9VEKQCqx4qwZvgljhJwlXrjOBUGuIA1PZTvellcDYhHE6VV
HuW3hjjhQkMNfZfTyOvfZ69r0Jm29bGSkqPRRYfNVbXhPcvmZ6zHYSwFffmRaZENfmgBY1il7Bm4
MVY4iPT9c9THsP0FsMhkpDncb0K76zeGqtarjisl2NO9LavHsukPeSlIXiUTWv9AYriPV9mJkPEA
hDtyqTrasuyNCbUYqmIVc4uZrKGi/QLkOaN90/oLz7RGAQXEV8xnDDf+EmnlDE/Wa84Vvbr/fadC
ZB0g7gBsboQgyQQepbEvXeQExH0oPW2myBJ6BwnvHdq7n+2t7MI8zjlHVfYwacFHDC8HcSyQAW8q
3Okto2Sbe4I6eaAw2YvPZ/vpPb38J+faYcIcos3En47WcUu/i9kT3NUmP+IYW3cKCY4fKoKlxba+
Cig2la8mtpnHueax8KSEVLdoT0u0pzMsx/wpEJMMRB9YfRtsjKZLT/TwqgWL5g+p5PdA9LxrxuBV
Igi0tCPBcTfVyN+UYafDxRYN2hZk2IrTVmlI1qxTlNReRhRbJDedtEcLTZMhgS/ErqQ1R0HXj3wx
AqPjp9iKT9Nmat0W8p7Vk7TqJ1Oq3cEsnTKm0TKsfkcsA9IY25nY3pGs3syflbetElAsAOHJguRa
zmAPyE4tpjA+mXrk+I+DQtGD61WrhP31Q0gl0pcp4jzpD/EFO9GYvDYntnypA7ZqSootT80g7HX7
mHeu2L9yOeMwN3HcKGH8liP52BVgLqI+4f2ROq4b9qdu3LfHVJ0/cCt9dNX2MTT/4pqgR2jqxTvX
4niWs5iZHbpOUY66P4mKT55HJSCfUwqeoQ8l4jeu64hMml2RpgEpnIFOjTtELhaDlWLp1VTPWS5d
CMO8rll6w5RzjLJL1qq3ueq8OUZM4AvXbm53Mid2IVQ7nWY/4nKjIdnLwJBLLIYJC6d5h+GNOvRB
UbghrZQask3QFFqS7CepsEOxd9iE/HAD/n1SFGobQ+lYOqnHWxEoqUJnx+uMS5jfXgecQTD5JL7r
yqd6qgMw47kjuBL+XVR20VOLa+TIPImssaMae8KSgxd7JqrB+N1YwEcANVBOFJPCsTg7RTeE8qS6
BgNUmqFgL58ZwD2Bsr6BOmkrjVucrnfNiB/icFSsOBCm4ZG/awyGhfEf0rH3yrDe82S9ICRCZlxr
RJ0mrvnXrQmpsUB+ilwkQleH/qiD6fUmZhmXW3z+TTwtRbHSepBMIYn0CJC6cD5IsR6us4q0GePC
iAs01ezxY0RcIp4t4D7zJmrW9Sf5Z8rbvnBKUXnm4y8H34Fc1UbsSfLfrppLkuIOgp4U8znYLp2v
NJDrml3N5AegQNUE60D4+2kSyvOE0OU+L/NRzKtHMxkuVDRaGO2tfd8+VTE9iLB/+JQOyyDi/Y5M
1PtlfCIy3lfV+ZiI50n4GnBKTPV0nXTjUuYZKrPirJjZSYxbZ9Nr4h+EejxEWb6/XCYZjd9T06yD
spQnJSeavRx2ciFdejRmyh5fzGFRtkNV64d5/sPesGuL5sgqxglEAjKcxqObK5jBZF86iV8Pxoe0
me9mOAUYRvzSehcWBKbitkeEs9/5cpMHJpcV9duuNtQ0kfr91vjJTEeuKzajr/adX/cRNyn+GIQP
eqm7lvrUI6j2bgkLX5hY9QrVh4jA6xG5S0vILjJQ/eVAmCAinKRedmOFSm9aA8lMwgMG6G31MyY6
YKPvuWIzKh6RSWc6Sk4KO+1xTBxGTd8gI2xZ8nMuNGcBJcy027DpjDVxPNh0tNlWI5o68ofU62+F
82oRiH1uyslW/oDn6vuNYIGo566anCLX+eQq34pjJJMsjs5wq6v8UrqYjveRiDZiA6Ozi/1Qd/4D
KFRHtScme1Vu969NrGXgXxllRPoE1eml5+CGOArXVGD5ipSrgFZrE9VL/yEYKLDXKSTrzGabe/lJ
A0DBOk9Coe6DDVfk62557VkLEbKov/JXXLqOAsZ28X1in/yz7kqDAhlD92MZRxZ0CKc0f59+ZqpH
N1iP3jigqdO1MDZeox3+JMshm13FQAEX7qRjfMwzKNKI5PWT/n/32ISQ4HWPHd6zYy+oN0oZHvGg
n9Txq5yGd79810oOUnPaj5m8j2ttHyWOvhZv1Zi9DfrwsBgdbQ6r28lHjxxowxIYKybaxtqlOElb
X/za+MqQxdBxvfKaAjc+pdUv5MTPcuKGxMLfLIlcHAzxN1XBokgtY3PRgsGoLtGSX9WctqdyvPlb
8LZMtEy5UYrMIG/ccmGfvYWxpe3S/NXtcBbh2otoZB/hkcgnt9DZhqqnaAyQzZBUH9afiLWpI3i7
2AUgjO/zWjzrpL1OC7L19c5lvBaBNPCcxTx3MwYbTKmuOy/37TqtCTTN8r9PSQg2pfBhLy9JX3jZ
UW9jLwm11vKR2LDggV1MOI7rDgZ3C1K+v3QCS0C4nERxICYDY1RsCyqStg44YwQAxKGoynq4sd7O
3lg116rqrkVXXRdTDma0s/1MJUWOLnOIgyU71E3CrFod24/Xdkil/a4POEbEIsgltLDXgqjqgWkJ
lYAmobCr8v275nbNX+MYK42P7EUnB17h2BugzzvXBAGEyQa+pEfIPwyuokbXuEvuo6ffstqkJa04
GOaupYh562SvaKwzXqasOkl5dbKQOCSi6ikl+SRScexZAfvt5SpcvQmdKt/pXjgKRwMtXWf0L1Hs
HJn7QhHCrbFfJrhx+pYywQbW2SdHzEKqDztduKTKa0hqWqTNYwd9tuloxKr6R21R35bCDB68mSGr
AVFno9cygVn58lVJeXIjPNFtFuVXXDrJyWbzvsWioyTVeVjzR7Uo2p5CAL/Vev0qqR4Nls486NgX
k7+vuV/skNcZIpkkKzFxY4H4XsF4OtA50TVf/XYal3JPcNd7w79O4F6rzpBs5jllesctY8vs7yb9
KcTUi9lP0+2EgcUHgdyOG1J6tT/TgrC8Jcthq1GYWg38ybfY/QgDvw+SePK3RA0N7vkSTWwuxHbL
w4Mr8z41H0UbDPF9JgsmXy9J6ra5HVENGNtSapcwmidKp5JPo3Uz/SgeOmAIAqPJm2v6oKXgoyFQ
PbpuhZ8ld2ZXiyYuZcMUU062PkE79n3X2/FZjFeE89STSt/qeimMDGCQMoBepzG5VnGmyPxaaLTW
xyyzlbEWbkSWH5ep8KKYcq28+xnjNjmoW1j0NK80o/i+Fs2/CXMo6togYXYpsrREDrhK3ks9IKLS
4W9KrFrntuHekYfOa/FN6jM/c51dt1cwelYaHOlzd5QRFIhberDW4nuK6GtWxtUt8TBKGQo5wkB3
UpnnfI+q6CQDnw/PD+YlnhPAZzP6mNT4P01G6dAyW6oGUuEhX7nOqjfazvtuPitqYutG9i+D+LbL
lEjsXn/FoSsIAObnoKmnQp8wrVb1p1Re0KfkTpVKH+MynTKhdrRSYBvWkOCYufYV1+VnR9agVvHF
ZDzUdr6hctnq7n1u+xNOfHpf6KeJ+7DJhpGW9Symx3R2VFCOFn3e9mlyKSZGZwa6VI8vBcK/Vmnw
neDumAV+TdFsnDvaCRpdtg3BesNfXkWYxDe6ulH6f0joZTXrvQV5GD8G6VeRHhbGDGQQdIwgLsEW
uyR3vbAc4VGLjHqSIfhTLrcsNwUAFsH87+MQfXbV1zB15ypOLnL8b91Wz9TbIuiWTHxfRvmrFPro
rHaq5g7K5uoGprF8RqWlazzN7WaXbMziAMc5whETfD5mhEvjD4ux3G9idS/FUnZMegvsZRw+dcB8
huX7QMT/BItTiPcoXq/0q3m1Qs59oXVXhVN6wlhrjHxkhhyf4jaS7WkRCGNHpNqVXsZ5zThJyG5h
GAdiEXKTFewl1Zwtw7In1FEJkoT81eczx/vG2HaExoHtNQ4BJh2a7pdfNx8ZHVGabDogsnUtu+FY
JNVtEPKdachP1aAkIa1+peGg9FrYLABJEhBHXv7BpjHN3ftUJpe2RY1RaKBvEsYz41bJEk6hSr40
UWbTOHvotm6fjPQW9RZ5/pZPRNm3NQnVB2UTDY+Nrp8SNWkPBr8Wp4Gp1BidUYnacl5pnpgCWKRF
8PpnLWZn0IZPrZsvEFvCmB/iWW7sQZOgSbVDO1EAQdiNvQ3LafpelvKJ+mz4VP8OKpqWZfV1lQIY
Kb4X6fArGymd8c1taivDh9MWnRG2ivaPmNmFXka9mCOn1YcWlx1G4145r/RAGGX2FiF313j1UmW9
K1WEuvtnTDZ8UFUbMZPlpbdsxmUucle3KDzBUGU1Y+oooonrQ0SfutHr1B+JQ3ShlMwsELT/tE25
gGtejT47CXiVec6cwghMJf9Ykim2l0HTvC3ukS3BjwXJ6k+kF9nTSjj7ulm4OYx2utXWcl+kJT6q
SD8sA8Kk8M1sNpwmwiQFogeWNih3Jb7H3bfUvU3mPot2Ao8a71eCrnRQjjT9fTNF4Knb5o/51bSX
M2KiRNGKLaytGSEznQLcpLhJqvWxRHwWk4/2OahHqECmBgGOQhORXy+s4Ug6VaoSgWSbp5FzlJZ6
jdS8DgUw1riOfroYYDxlPLYL61WOoaJlhgufBGufDCmg3/CMgVDImj4vMFdDjFLGnNFVrVIK5AD9
ZdESw9bxKZn/tYpIw88EvbkMn8pSxZ6aU8XBblvPspMo78PriDYEx6pAhfrWr7rMW5CLJutHqf7Z
DH34mOQsiBI5eVZ62R3HLIJsjxrjIL4aMaYXJFmghzxPJgVO6mhcIaxvJCwNf2jDAO1YUdEqXYMm
azYQyQ81otxOaPcpMrj9RCOU2pQAT5hRGcMrt69+orp2CEJQx7sAq9DWV9xGX2VODlDzx1T+iGjc
9e04LGdQO9fErUIHTNeHJvd9Xh9QwCGYFF228/hZCutH8c3be5xj2qpwQOXp9uj0Udjx2XqDPFqO
CHuBeLZZ5g9Ro5ClV1cf7uCuq1sWVk38PQ/0Ca30PQymUXtb1H9Gxqe8pJ4aJWdN4OmH39mcSYj/
NRNjMd/pGgPWDvw/sARstNlZA1CBRJmMPq9vFjU3ZjdxXMfMdaU7GLtpeZTr34X3QbDX1UMKrFR0
L0H5siyAXLoYXLrKUf+bUOcxXSH9uQ+f9d1kpT/EGL/D9p/4T0aeZMBeOxxW4ArX6pH92fi18Q2S
Jaf+KDy4/U7e3sgIcDRqvLIZmfXb1IRq9TCThyRWmP6vNGC4hUaAlCFi2nRNk84nCkdmNMx8dn6z
Xtvx2BmBAL6s/FstPdhKDjlhE6FOQbHB/cd5mD0roS+s/OKXbTf6saMOuuXJngbu99buuk86lGS6
uTZ2F5UvUicI8nsBqxDYTkxMS06KDDOYq0kt0eZxuZO7SnmmgogDkcAyN4VxVu4DasH1WmnfmnJc
Nr9RthK3SQvMo/XWvobugnHqnbXjGu3TR7r+TeSxsJeO414vdv34LCIm6yCh1y3n2VpQg0jysW1b
BPAsPSFxlZMT6223TwXUIq2y1wb2n19Jf24ojhf5n5ByPK9VXt2suAkE0Psnh4x57YuBhh0qXNTe
NggCIU+cn2Qr0bfjHHeXnJdvGmRkD1NCsVcZP8qufmaJmeMf5W6qBtZeSUdPVPNaCwbazppfdMV6
4UqfxTzjiUEuFdUlSSQrPs0CuCXC8b6p3RfXRelLcKwtkDKOCrcqp9usyIU3a+k/ixT1fFco9kx/
QeRWFDRHrO43c1/eu5jf4GRDb9t8E1jXGDi5OHDz6rkrbyF9J3riLOYul8gLZKHHDuz2s/sJK3oA
NJpaYjKcFrNSRuqqg/Ayo+UJqya5HrotSjtRuqmvjUk7oLpRKdJL3Apnauzi691wVWKuwphqOJH4
R1jOg2sZT0I8es5H02HjXyKKCb1uOUgrpP1+JXlv4gxiyvInKgtkRxcUFR1ebdDywgSolBFZRLgc
PSOlYxQ39+prVbe3qKg+bytsZalGu7LhjUaiXDKerV3x3FKAigITiiHFUMHMa00/ovgYBxXYEIJ5
61ZEerNll2rvZUVSfiF2RHIrIELLJ4qzlFn1qlXFqDRUCMJUT5Xq7Bmb8S03o5WrE+6sWVkApm7o
rmY0UhFGAVTbnDMrDw3FkcT/ZdP0vOT4PuRD9TKTyYdZc0tq3YbQ1P7MyiFtj5b4XyogxoSLavHU
IIvj1fax0EfLbUKMvkEGpTSP7mY8psZehSQtP4roKTY/0ueakeqaPmeVRp+R9roYyR4n3lhP4mXg
2Cn5czM2SDpsS3Y0qzoIRo/jJSrzgwSJvGrD/L6W8Uec4t+kmkgGV47VloAY4aJarewOhVC7TSEE
SPChGNMnhXbxaRqzc5WJm00vGbOG0xZIofKhgyGWkUgkA4hODhRM0IPhVWOLIL6ybgjH5X2Vg1XQ
E0lUyAgWoqzCVZI3WO8O/Tbj86eigRIY2JlVWWEg0AYKfyjn+2JhFZ9xfZSkL2n6zgU7ofsMtpZv
RUNVoyBt5H/v8sqdIreVJVtlCsecZ/zJxK8sctUvhNYoo0v1mkf3DOm7+jfJcBv41YVhN6bkBnPD
GxpVmXdpOq0UAXNkXBGzdCDgFRGprH2uWrKD1WrPcbVp4oUp86slW9We06U+tnXafsRk6+nWKj5i
elHv8ijsY2MKpIKVJ2oVclGgDCxDxGjzCuJje9c+1HYjGbKoXWGscLTn6cfyQ9YCP58iM72kfLaK
LFSBWSodTqSS4rKx2clJedwE1CiDgXAnpfCpa2T/ldS+NyzMbvPobI2eBJYC2MAWUh+juHD0AX1f
tLBV6YToFqtEVJq4uafcENNjluJPazfhr9Jo4m+GMX98DT3NP3Wa5Lvezr/8POWZP5AMzk/xIPV/
IuFo5vvG8smzWPl8zDesQTbvGt5OAJLLtF7zbG8UXzW7FdJJWyju2nCq4cUm1C50okXXhXXJKC99
fxYI/dLqUwuCkKGSVtQuMJGXxvLqolZJeaDVZbMFyASKLcNGaw/iAqhDREfRcTOdGpRlKD1PaJm2
XCXz5BMz7SoxHgfr+iahNRLcOjvJ6Z4nUlQOisG6jqduBFRUT1N0mP73RPUeYQ0jS4yEga86C1N/
sZoZpgQ6tqQ+barNFSK72GXaLL2JI3hjLyWfVl8DZ4KWGtolr1G3tjqMocHdlDa/cySGkGk1gQq5
yaqsVDkSjjW1qf0OysbaHD7uMBPr30otHkr0nbTc8nNaOYM674eItBMJrhlx1J+l6V3aG/lRJqv4
YJj+KEggsde2XR/xlHKMbsO3BTsPUhJnoAc8/32th13bDF6TKPivuwSTxrIBSVG5Z6JCLJL2P5nX
SnT5ISfC/QXTH1kVf3LdHoUrnbCq1xjd7ygE6ZMriwiTej88VtE3NlsSnfp7/TRODYLlzE7/Tp/F
p36Lg+FjJGKAOCi/xUf+VI7zfSFPw083Cg9pTgwIdlve0rFGo1KXJ7LEtF1Wa/q+RYIcqeNBGooE
4e0L1l2lY13WJB+lP9HS1bsSAyFmVJJcOGKScBA7mUNu7u5J2j6bTOIwS+li6OYaQIBWLy1boECT
6b/sPyHlfIyMMiBOeFfnBD0bhkvnFe7reFm9zHpZfEm4GlHXGd/LcJC0vak9DCOwssKb9NQxIMcz
12LTi6J/eoaYRLM78ryKYXbShX2r1wA9BXuQKNSsvnIxvxMhckKPXFBUPJI5CAZnFzJm/4V3cm/I
894Qf0SoJBHWRMS9rKM8bcz/hEaHQ6XYreg/87krHCVqQsxlvb8kKtm/6WiSgvHKogEmz5edLr1k
ACP7oVmMYZoj31Flr44jPzOBRvPkNwK4zvcjWUD531a/ygBtSijJXxbFGDMtmBo9htNYLmEOnhGZ
mdtNZ2tUw6IDWuITFrmKu2Rfrd9zekV8Qt4Ht896VGr8wygQ+H6g++MTqy5u18Hupp6nIrezcfHQ
cQUaaO9UXIz+XKhBnwQD9gHxlcJBF3s834qWKJVLmn4rWGZ05drJl3G62evS2MIYMdx+rfKjyT/7
8TJ0H1L+WfDfj+Obbv4qQ28rKLmL6V0Sa4adgUvNBxZt5vNi+cpHWz9H+UMFNq2A6p0CYff8U04n
s3Ia5AetU+auQVyicpXLr0Q4GAsaK/6ZXqIGNlQttWy9uovTrTDeOkwCRb35Zr9ySb71zRFniL59
MmwLGelswYTDNRrZLhHL117FVIaPCDIgCdra71EjCPJgz/IpScA8kO8gV0dlyL8btso3TMOh4qNR
KCxtvmLtofNtyo8qfWuIYkz+xuLnol7q9ByrHyukI/pB2uA2+bkNZ8gccQzFNpC2k7F6nbzLABKA
xIt9Up8HxmcY5xFxcNBUxIlF9zn+J2eH5UPO3lMan2PQOLK0ECZbv9TTJx2gaP1VCX8EHu+oxzre
3/OV9nflMjQB30nG8KbiKBD4KBo+hBgFbi1RJzO2DOuLLb7iLi8R5jaNnzq/pcVVQ5v+mrgyLInl
fYzeEZvbuFkXElSQYc+nOKbHdPveeIvoOwsI79uoZ52Yq329Gvj7RG28ran1WQIV6vlOGlouxIzK
VHIUFu655APpjMSk5cnJWZCfE09GjwgL4HUkQmF15XkCDuQtjIo//4+o8+qJXUu36C+y5OXsV1eO
UECRXixgg3NatpfDr7/DRy1dqRud081mF1W21xfmHNPm0Ugk5HcVxvpurmt3Y4zZ3qQ8RyyGA60D
/av/RW2I/AS7M8UYh8CmdV8ddmnTI63vYaibteysFU8F7Bz3yl6iB2OyDWtCjxhmJXIj5u9+2b7b
xBhjZ9QTtY8NavDYDVrzHwE15HrvlHHwVIOmkTDUHlv41k2qtd7fdPz9ECVsRkHTuqIDTMlFLv48
RMpx/+rO3zEP/PRFTt/KPlbGWz+9J9OxxyyvsY7ifNfdfaUPgclqehh2QzaDNEA381Fal9G5aORT
o/s5+Q7axlUNpiJ9jrHa4A/p157zHpu/hn+25veEmOKif2Fk2BbwiA4VXcd4TvVbmHxHGBK6jVFv
s+FG7eix+H+hWUGbrY+ryHNRKXUD9YoTu+tYd/MHBl9XrSi9C+m/QSlyjOu+9ha10XLOL/+7H5tP
VSn6A+pn6zIkpyjJ1fW/L3Wv/vdP4YAU0A/7f6qd8eGlTsuTBAVjn76GSYbh0ZrVRqq+3dTzWAaT
J+Jr5AvqcVIv90lsOgBh+5tDYOo/UTm3eZlUtaV2YsVGsZlnFvVOG2MutGFMdp63Tod18xDhr2z4
HFbiZG3gfBG9/UTZiGxE17ZEx5Jn/U0tCrmOGWKmr+CM3NtsS/M5fCB73c71Rkv2Y/02hyvd4rI4
uqPA4oDW/jB6N5m/Z/0Fy8vUH4bw10NxRhw0++bH4ZOw7sRS26rS161QO2kUct/1tuRQtZJVmWvn
Ed3wq9tzzqaaUaKWMN66hG2fWYXpmV41fgjt8g4YTb+X9mVU2859AhNryfacasNzx+beU/lB1cdk
eqk7tIPGg0hZ/33U6ChNsSGt9oHkqxpq4vwUDl4Qhn9ygtnU/fW9Crr2pNtvPQehqHnzp+8EYbVW
LPSAd+W9ZG7OTuru9n8S32ZexQdT3E0Xr333jytdoxDsOGt6IKibvLgYNlasZpkF/BVkpI/mVxMx
aWNJXiSom4onNrcVWxPm47H9lDIbpPfH2AjLRjE0yD698rdbuFcfdeYgPO3v6LWglVzNNmFDQ2LP
lajPH7NK7aNmDgV0PFPbpxlu77gxwLV3bJymeRarecSSjSa8fvjvS+039YM0HfSSLasm6Ucn+Kzq
gSVhTVLS0K4TtPONhcnCTPE51OlwkTACKqxmsZkm1//+KcyaB6dIos2sld1NYW1FHzY3X3HI+if2
aTONpH8ilzHeCOBP7vtiyqwQH7B1Rnkz+MLcNBqT4cymQZ3MUypy5yasYrxb4VsjLO8VzH9CJwoz
ZxR9gBhfZx7CVHO23V0n7P48Q4fHNBmCuyCaXfmj8ahYJ44sRxlXc05oAoO4w1yaDg4HQsxDqmAu
x4yyDzfa1JqUGcVGU6WJY8f5qloLza4liksVVj6lJeVUzNQfLa6pY7E7WFbItMjS4+dG67UN2hV2
CaHvHFSDsNkJPeeECfpn8DJEuP//JQNTllxGxIWDX1C8VOQyF9pSwZVTTCuM76l4sq3ReYxiHz6k
wEBYSvNsotsd81Cc7NGdqEqyBLIKXnoeZ21i+w8kYIQPGtK1sAI3gBWrOHfLl8JMnaDst27nQr20
5K1mHESTWfFEq53+Vno8EsxcvOE/hHjV8/ChZzVTWz5lvYBEOrRMN+aygP47UqowV08qIz0zTf0R
GSJnkm/7nV2WCvMUGfWpXPBJK0GbvHYrO731FNGqlIsuee1jrLmWAq9d+jWNVY1paDdmbbSy+vRL
oaIfWi5k13i2o/EUahFalmLKL36uPegFl55ltRBxFCaaSAltNxqlFyT65Ae1x4YpdEAmdSo9OVNi
BhZWg4j8ZTuTDR8Mb1qSAqEJ0T2Fma4/xr6HUliPi3+JsfUnprmtbTTXTOjmWqR2cs2jZUQhzPis
V2RIx6l4S3VkDhWMVltmx6yWJGNS5rFwQeOpF19+4/vwQ3mK6OWQbmqPR0bthjobl7A7qpz9fJRE
Nop33FqmSedeYiX3B9XMyNSNTaobtH4h6ZGFMxZb19EROrvIElIAMqIZgzCCu2U7CG4rdFaP5Sjc
W5tzocbz2FB85VwT/aqxyldyGpMHmaX9NhIxzYTON9V9CMuF+bfZWcl7nobPtegzeNmFvc78cs0z
99N1qWXhqY2BoxWr0GdiQI6uOGHm4r2dwxIsCkWSqN7qw5w6OdNCWR39krtggA/Qz8nKcjpEadxo
smNmL/geU6iFwgLF1AQUbg3LDgirjNv4dBEVz+/G1lezX3oPkfgQhX5qpe+feuAYoM56Njy8ZiYJ
//viaqWzzljEwbvR6seqZvocVvO4qsEpr2ZKjkgugkR9Ko7hgD1SG8tuxayFAIhHAPMbR34P9dVo
z1jrBvvdk99tS0ow9Lb0sYHSZqGohwTRku2dqa3vUW7y/4edzQV9lQwk7RKPQQJ38+aRivaf0bwP
FehFbMLv3tQHpTuWn2MRettlu8i06YAE88CEW0E82rdY+KRkpKF059Kj17WW+3Q22LHFWHpLJ8TL
y/sWqBiceK29DzpYz37yf7uUuUAe6mioPkw58Czq22Nikckd9hGRKpqBl1kUL0a6lOFJ8zRwwtJi
t6euUj0y3/gp6pMJZrX1PY2ZfUU9F+PL7FB4Van2lmmPcdwuYtMQA5jLpNwc9Atk9xVqCJ+GfMyP
pktYC8/toDK6NxwF2Ro0fJGAC9FYfEYMbuc5efWj7AmdFJ+432wsGfPEQq3ZlCWj2BDK9pjTe4do
l/KYpthhzd0p8zdONnbDb6P0hPm4ngfRvMrYTnUJ5acXM2c1VGsxh7T2ibaRSDK7KHl1FkJ026f7
rq6f7dZ1zpXLLFImqXwlafg6mGAWHSBaLLEJ1Wmyf5lkDeepEQMl9bDRZ9k2L+KYwT4hyE44WPui
mfyrBamLx8feMbTwb0oJowoVC/uMRZoJtRz53BblZXVNZWjt5EjLETo8oEJDIavvPFQhXPgb3egh
a6RTee3dKDq2HJ2+hiGjrK2ADASG8d54rWacS6Y2i+C/ExU77VcqPfRPRpWv2jhFPmsw0x9xs/nY
kULDlQ9N1J/1epqPk3MDAoyrw6uxH7jzzWniCCsO2xzf8kiLTzVE4L7JE865hkZLHMFjbzcTjwXm
GUn6Hk0fOBbwycxeMGTxtSfHnsXRukIqzQFePth+bKA7zz+TKrq5jXyxJ5bZcyXWCmS22wOrMb2f
qJufh0Z/tLCce664lzUD/Tynx0f28IaV4EjhBno3MeJ1ThaKnYfPaplLdPSasGXR8bFFgjHNsJ2a
teo04EI1jouFXQLqGAf2jOJsxCVfI/TXlHzQYpABlhaGx8pe64g6e8+l7o3zQ+HmZ62xkHIHpaI2
cNu91ZWQ0zG/BeVSLuSj+DW1/PVhMMlPNGIy7NGRIOc7ebEPewyJ7jJlPKcz+v+2rPjkrcfWN66T
zz1g+embtGDHD+UTGafYk1kbSsWIGuLxxCNa6jw4UpMNZ1Jnh1ZxFs0cu++5x9B8ILEOCSNusBmP
/i4YS+cWRmglkZvjgtfg3IluCvBuyYs37lBS9be+6A9qUGtXTjMaFjtlxMwPyGNcBZk3rsOUA55z
vUa+ixTKXzcp9uRQAa3xWM46fA4F4naat/Ha2iPM9Ln9RuAcMWYaUVEnHb+8ZT9X2lPlfE9gim3m
QsSBzmjL8ynAVkNvTOObsVPi3FPWA333wJaAVXkRkYdKM1msq/y5UPeo/vEluhFG5mkzkJXAOGW5
eLuG0d2bhXAo3KriIj3smfTOgjmFcC7Zr4RzB+8EnZQbjFgQuN/GHTJR5gY1PvQai2wATpiXUfJx
xdsIAQ73w19JYjm6mfcYjDTG/7tnNCCN6i13n/6vKHODKc24spqEtLxxaDg+sdcslZprYZlw5zUW
c7ScfUPt0g+nySnsc9/cxTz1f1Q4ryOWVL12+RTMIl6L0f9IsgKpde0sD5HB3ac6fr+uZRDCNsBQ
GFNFaeHXbvmx/JH4PU2YuzZ69xURgM50mhq/xJO3MU0BW3NK9ZcaGXfHp+kbX7VqDxWUFs3fD6yo
ltlRyiwh637QF8IVdO81qAvqof3gZ9iRBwxwlB20oT6rqnpf1kfmy3b5E3K9lr33MgILVW6zG+OG
6hSBXGpQMvA6+fBQkaYEK+U6cxb64w2qUJbalh0k0+yA6S3Av5VUbwLV9TaJmNt5w6rkeTI3atOa
yNlk0HRcT4kBSmBuHweZ6ZAZ6U38CNL0QsXGEB+Xhzlr7o5siqM+M0FC9/5LjRhiiuTy7cExJmlV
3Dt+UYNrPa989eDW1bORL/aJuTtOCMUYrTrRl88iT8dtmmj5b+2t7fit8L6c9LuXn676cV1mkl+W
/7SUsu6NwjY2zlX2PNsbNmR4NjznnJkQoi6TeZ3FsdR3Y7gu5p3r3ex8JZj5La65nd18mJX1L4+s
du06DcRFlfA+UZwakc71yYDfbd4n+9GBdA5XTVtb3YPtfvRjEGcqWHYuXFsDW+j6ulStVrQS3oeW
0mnxTN33ztnEuo4X1ykYlu8a3ErVOgX5iiZ27teU6t8mhX3QeVWyoZGL1pFfjHts1MgvhHK2fdc+
ei4LANWb89NoWCtSQ160AlHuPCDF8pKrY7V39u9+yza+8TOGismfj/q6ybqVbuR/vYNHU7Zc9TUP
ylW0BzO3qFiyEAh5Yu2UqziEE6Gvk3nDivOv6sMvx17EW5A7fYsdMh3XOdcQDVWtYuXJYL7XMdWN
w3eiRw6YG3bB81wmn6aXwPCOh5Mal9G+l8lLGeY8IeqMQY6eV5SKrsLvGn7IrmvvRSU2EGn1G53G
q25LH36k1i7AR3iwVkuCgucfpyhsXubZEQj1BH5B4J4qblZwRKwPDmwCu42b5xcC+RhoGIuRgpmU
X3Evik+mMijpRoo9S1gH32HH1CTYtyinL1H37Sd4wcaZQaZw0baQQ+L/MyCQ+IQ62CGc5/gjnX50
jBTpbmq3tRfM6Jk51mOmsGrji9VQ7sISEjA1Hsk2r1X3TYazoJLE8QBI2TKOuXbPEAqgERvmXV/A
VsqDWDirJHpJpzONKwLmqPlRWIWGjZj+ifweqe8J53kh/3h4w4u5DOWfdUzYmQ3Ru86xbrBI1fQ/
TTzmyUbYl0gHIIF7kdW8Fx3s/OZ3vLjfcnwfvGvRPQhg39NVhp8e27oWJjS+i1B9+vnXSVc/C05G
aD96+driP0zOLugppoyMaEm+w92QHOz4ZSR3RF9zY9Thq2u8GcPPkP3FFhovKlIo5Frz7hj1ypgv
FShYB/zbPimJMqhwKKA7EMcufm3c57IFObzHesYWPXW+B2/DwBGDAO52r/0Np+8BxyurcgM1Z/y2
mGFLdanTkydWWGQNZMQ9Ldufb7KmqzcIl4ARLmlDyQP4X2vcmD+mzsj0rpHFwseE3jo5YN8YcZen
QIv3Uwpa8SNfmAFYxk6ld49pbOPs3KRvrtkye1vJDy5pJvAgQrkQsLCd03I/Avu4ELwZaD/ZheIg
rzeGdojjbdseOcVMjK+oFtETVwczRWZ0aiBuJfjokoUGSsiNvXLYlZGmx01pXpgi+BFkhVNd4ngM
vPahFGzQjqNiQX2KO5Qrj2DLOsiSJiiXD+HdQRqa3gWe5Gz+WtW/3H9CAmDlYL9YF1c3fDumtbrk
yVr3rw7Uyf5Y6Q+6tvHElhIHFgDQ/3J+Nt09H4ZwvlPzHJXrYiILaK2WAvABpSjm+Q4yCSJ70kfY
m6jwFxZKFJ4GsfIVGtcb32GVu7aEHLQ3FTEs20Fs7JGx8BAYOBI76xG0phtfXePaAP509j7dbrqP
ma7jv9JQwl5cyrVpfIj7HYLOYTo06S1mFQzoNXnVyjNNFJwT1NfIbw95+jmNG/aYAopQTFlzQq+S
pCcbNOMMB/YmW4I9CInijdtgK2c1LM0f6zL1d7A/hdhBbdH9E8TWsHzkmtbsczFA6iFV41D7cO9v
rhFDf9/QB0W40tsPpU6svIfiL64vXXLtejQ8mJgwp+G/+i7DO2DLXAMUc2EY0GdHhEyufGaPbz3B
JEKZAog/4gJIj7lD9XWKWzTdO5MwIUYjADzFhtn0MF9G+V5oG5RQ0lxrqN2rL55c+CX7GkImVNGr
6x6a8sqaaoJyAa7MBKX6zFZFZpcC1psF4eSum0/8Z6IM9JvdRGkIpc+6ePTyVfI5y++p3IpwZaWb
dEIJtCaRwfHGQBXc2Vhsmold3F7XgGTwhtcD2xC0D/WGi1q6jPjAUQf2ZnB5q4Nh2AuJmPkOBw6k
dTZ+uuXhd1JsKakch70q+cOolgPeG9YbKM4ktkgATOkhN1Y27BZ9xw8tnBMBAR31vlMxJObgHs/8
IJfRbX2lPUTzxu3wjSyRpfBGx5ETsuumebzV4pWzGM0edYKRvnULjBism8udvWcjtQx04Ffr1DJY
iuApND+EC7BIG9+ncs8F2WnsGNnhrHtvg7ovnMli2w31bolEAtrHifw3/Ha4qYw905eauyoMuEhs
cwWKPYF6mCxorlGwisXusc+ZjxSrhLkeWqJoY/oIr7lacRyvgfcKhJnFeJH6FVj6NN1mASftoObf
wTx6TBhSjvTI3NnmPxS3nAr8hDb/Vc2lbF6clYDF6uBSQJ937t01yqihfhrLPYJpxJ6aAeP3DZeo
ba9aICDuYZguTnvFgQ8Ir8QS8jJaGz7eUvGC8IlesCCmiNmLB6EQI74vvqT62bBOSXVqIdWJBeQR
oHtQ49Uen+1qz4S9mfeGe/KISJfpp9Odfe9Qt2/1wor5hpswT2/DcHdA1kwn0HSz3Qa2eYYJtmBy
2n5ltvRv8ZOZf6b2P57AmfXpQc0DiZAdjPIfDAtvvhjMeMYRyR27CQOKsIllPzPGg6TF1C+9P6x1
J1zJ/Gzdeq4WxTgp88CX00UWhcGZ2wa6nFkEXOzuVpaXZR2ZDS8hI5eId7CHXe549dYiiGxbR166
KzxWpEgxU4iO2kPvI5yyeli2iYb3O4rnmaz7i8U4JPS4nlWDHb4bilcflhO+mnAXi65/oaDpeRwB
WUK+BoOofY28+q0cKY4lupktcXvwO3MH176nZytLDdfBIvQtRDBywJBrreN/Rt75fCy4htpS/xpN
pP9hnP3OQ/tVoRqcrW7fLZ23HnX4iFuo81BHzv5UNHtEzu/Sr+unMsv4LRvNWpf9H2JsqK7Q4dce
A5KTCaekyGTyhH6AsQBSjD0l3gle+QwSdI6fSg0r8+iF1POsXuekip+UNF30gCNu2PIYGs58+++L
k3QPY58lK8YVzpLnp64W7YUx0NGBoCD9oc8uDfOngNFn+mLiq3MkqVpFHnv8KFYUOWyKR3I3WZEb
2AmcJjH3WcmI1u4fsbtAXsDnQXyFDagAmBSaK3+jCss9EQJ1RypkvdqVM20STM3nKYq0oJJZSTgZ
DWCbueo5rqE7dOqlcXP3X5o54L/ogicvq+CmW4EtG+dSOownozyKwTFZ9TbS0aW19vBQK687zHjo
jEpeWHj4y3iIg7CEkjxaBmZ8lVVzYLYhYy6nI3lPDmze54oSIXIuugubmkHb4i6ZX5KdXprdJksd
gHEToBD4XudC01EPs7PJRUf/bJnWpeXu2KAdKcGbFf9Cz2Zh2gByDVvGM3PlbLqFvW2a3Q2k3JPw
eYYaQ/k7jbsBa5phPuLNQ7NY5SYqdiCsk1ECJtLQggmjRfYa4qd2STZkEz576//+ymH5e+ecHUZH
I8BYlOZpgi4qW1I4RJ/m5LEM2LoLc03jx27XeaxF+RnLut53Rrh4ndpHhHYRF5sPpyux57M2DCut
Tdm0uvr00TYuPnuydlGk88mjM9Fe+plwCie8513s3FxLDLtCJd8hi52VZuLep9cFzC899i0XRGo8
DGLuaHhYevZSTDSzwxa78t+kqx2qo7cJ8kkzeTvJNDGL9MCxPJNdsP0TybuTGx8Oc+qg91RPI2a0
W0RGVFs+rttWsuVsHLTKDHyzudoY1IETSIkOWMgadGW2mcl9HIrfyZ7KDeYO17SdLR9kte6L+btk
C2V0mEv62s2OqJg2ifRYUxUiWksbgxMo3MskdooMyaaE4pWFdbVCIX/283rg/YE+B7LtcejaiF9w
2an35SV2qCkKerBNtjwUwoep8J0VszlEd9VPpGV/s2QFBqT1yKvrJMhT2YJc73SaOKXna+jl566g
hiwFdq6mzx87TVzHmpVYVuhfoNvhKDB18XvjeaAGnhsetHpDR+8SSmjRNeSjDB/KUb8L8MlzJLJ9
CvVhN5kcM03xnU41tuGcBb2FjNXXdHqiBO131ptfSZOA8dCY+hawfxyktowJw0ANTRo05EkksIeI
SYob/V8Gfb4zOpgJRziHfOxFjEZL6w7Sh1ltlVsZ5o9VBIKcHSaGYfWaEz9A/18gfpt+aq/rUPoi
X2f+YaLNP3h5XG15WQ+R9+c2WrbWvLoIjFHWRxNtydBN3U6bKuiKbFzLYXbBTP5TGmUShc59HmrW
k1O/zkoNpw1hhit8JrLIxlU5P0k9UALyyuC1hwysoOFiQaps6pIsS+pt0wwCv0725dlFuU9q5FZN
sRsb4PiR3h41NFNenPFi1IyWXdIbGPV0KajNpJS4NuqeyTW8BlcDgdAhtAoi0svYrSFNgwcqsWLe
4F2kxyHt32wwuQrbic9PrSfzE63wPgtdYNCfvWLiNjqgzA0ZroWLjr+K5oUGHr2Mbv7dDpq9aTtj
5sOA6mtNUCNr3C3TInWUbMs4/aZ9FTr3HhE082Y61fnJimcfO4wJQD48z2bNle3VDIEh/bfjJ4Zd
WiTW9DtG1WSl+AQNgdvo6mbLK5VyBHXsTRBFYyI+PdDRsH5dpv0k6uEfoc1Mbe2JKEjJUMv3Vp2T
QrmP5nDjD/8sA1RASDGAfuGcj3r93Ln2tDVlPrNt06+5YRFtI+SuybVVythur5sUTWTGMkzMkWnE
i/2+kQSEeFHzYMMp9Fpp7kRl5+uoSM0Dxy1BUX44UApON6nV8iWLEfsOLWMjHs4rLV/8iCID3qbn
fMiOB5bIw4W4fCsDBrwTjfY5NCyo83Tku6bFr8LEhnndYZLR8Owlyn02gZDFyLb+U3fbHP1Xwwcx
XEf5/G7Cv1ae9zkbXn5IamZMIhr0oIyWB0CilsVsWHy5HgINRIGu3b+WmVG9q2SiPC8/hzAW39ir
nipQGnB9qiRKkV5x6yEjjcfaOhcKt7oGL0sqHg6Njw1oXMRvRBj0Yclwjm8ewcsI1CajrYprEb4u
hqCq7I2NzrbkVPS0rS7SJrPMH6o8Wc2VO1yTGRM9o0EOSgb2WdrelT2BhuqG9tKoor3UWjxz8TH+
HaZJXgbNZIEjszgw05JFfNjQtPAFTlRFrOWX2ZFhNDPnTQ2bGVHUHZE7HGDA2JzCfLEr90nhXYBz
wagT/xeUR863MhzgIoqECAYvxuQr6gnpi1Zviy6ZL2mtzdx4HKXV8q9zXbzQDdXVnOy9PGvG9TDU
74AHyn2U+x1GJczzUW8h81H5oW1NzGAKACuUvoHcMyxNyO+r41RWX5QHWdBhrd1WhaOeEzPC0deh
MoFSdrTmKQyswbQDxyExGFrJIMTVj6W4zs54c+NI7ZedRsMD9tp67OtRhCGkz6cRzWKn8OEUMPEJ
d/MDg9PkoLI6eimShPfNzR60pnzvZ1d7zPXkUnjTAGKDVUQoZH0VifMP3eyvKmRzrDBRz2N37ARu
CLuikqvBKmGzC2MSOLtgpoA7K1l8Cd8is69lL9+B5qFciDjyunGVSAQuNZQirL9lHGLdQiw4f+TA
jhoB6WLxWs5IRUbEwpPcm5d5VhfVsfYWXXLSW+5y/hSM8Qbis2OwQ2yz8mR5w5eJXYtRCGev3IvQ
uwkYXSbpNp2osZZDaUWDYFUn1FC7DM6IHnuXMkOYhEc6BfLYhebeqAxmuuXVwOVVkgVhFahDFNqL
CHc5t/ZVQQVGiEBaKWprI/kxELtUhrPpW3j5iClzIpiK+sUtftXYB8qtbj6dITEK1wY73dRoYDTU
ibKbUpRRV129U77tPeWehDa/FWDVB/PaddbO8smcxEDlgvshmHHLwnqtQaQ21MFx4pOIs4Mmvsah
vpg1V/E0PEOqejJbl+kvau+GB2FeRn/NEuUkfm3ZXqWmrobHhkjHjR1yArm0Cl3uPIVMuVj9XbI5
umjWKXXG18wwftVg/7amdqnoo60+IPD+0YE6gmjiGgvjMhnGo0UDVha/PjeIyXJEiwBRNwjmJzIE
Ov+7L/w7qv6tJ1i1mDgX8hff8L9Rrq07Ex6QM+0GgUB06Wj9iKVAxPilOE014RMl8D0OzGJktspO
poeX56KlMV+zCHyrcDAHYXeE11ERhpAK7SWS1kM5nMOxXevZcFBT9+QxW49JFI706bmrQcGhLC8Q
u0XyWLnRSQiHKNiSmem8Lggg0kOkynmqsbFmOKbHf17YkhFIQ2jRzKXSXigA4nPWvWfVsuogEsPu
e04veWD5vhQzKZ7Iyr8PNZKlaoKqWafar44Pv0ijn5nLMG+sf06RXhqQUKMLypa8cVLIVUj2aNWe
o5okEg3lUZSt55vEpFTN6fugfIKAwhmatbevljOnWzQPlrZLeZpMkvqToZ8LasfHnZ/401OfX+r4
H3b5gLiVFboZkgEkfj2mg4n5POSEDiLvRJ3KIxmHiNqmSRxki7fCY6fDXK4fOJtsxp1N5AW6U1yn
KSQMTorvwl2IyuCWmLmuwwmUncryZffVPVnWD1vd59BfmnzzMFQM4EMGwzRFRYiWAExmG+l32XKF
I3At2hLjAOOP/KOwbGCoM76rpm0RJxoG3BrubGhH9phtZZQ/mnYOeNLdVX74FomSRKwYkEP+o7Xc
wkVJhVBT6tXMkgRSodqhptE2HRh/c2QCJH9Sz2Mk214G5uYOWDGJUlVL/rV9c8FYdpog8ZQfYrEf
FVwONdJUSSCjlrBpxIIOSitIWiuQDHLycE19iePO2VtuyV69C2obohuNl3vVXfuel85q1ibk3Q6W
cqKbyZkQKXYa6EfzWlHV8jANK4j63viWYl+DpxeYk7sfcIjJyGW7TEnWGeeEWEg9L9dZ7LxOxCXA
U2XbbjPziA+eSc9lHKx+j5NvZbnN1qFk5zDxjnZfv6D3dbvXCiKogeuPbVlQQoowWhIZSMfrtiMR
FBrOz6aHqER0Qv4XWsVXRYSFpSnu99l5XFoDyDV4CX234u+Tjw6PqTwdTsQHvBWIuegqbiiDGGJA
9hglxjoWl2qeT0svZYffvuMcBY0AkAD8YGl7SWoCnLihh0uozhSX67b+LawjgLp4/GeD5Wh4E2Xe
bTRiPb34ZFeQllNOgxDq+Ghj3kcPrZ2c1Prr41YnpnMBRFqvqjavjqbd8gIQfE3Fts0mZzOQW9J3
+Jj8MXsbKCgrCyJfhTfL91Bpp1idNFBKXlHsQziW5iIbRO0zkuoidc7lvLsnjMhoBSwG1Po8viGK
uinmtZKrYP4usLOWbbT3EWVq9oXe4Tdx4ziYqeynHhuf2tpTuJ9Uvh74vTQjYRNNwipTAaOz9wwZ
iFvmNsyYNMMhYv2+b0IfpBBWHIxohS8IW8FXnFJlMBwVLnR4jrcYPhsycOFVh1ZLT0XVXBJhPJY+
ixkaCGdmqk87CKp6cWOmo7bTsTOvXf8xY9GMZdL+tAmPJBv4o2Zr6oD0N2LsOwVbco2ycsxuXXFK
/PguhPoThXaU+nytW9Qe+lMTxRkTKB2N0x8H87EiNiAMUdFPFSnshDIy6IoHYDopbMl00fMPzDgR
sy2nb8+SeOa3T6jsbeOlXxeWw232FzLPC3mtVTmeMi0MZPMncnOTs8OPG2tdY0TJlucssUohc1qF
itLP3pAQfoSOf8QCg8ncisCyYZoCCseeVoNBL3YmduYBbxuJ4IFRAXcBq6x3rHPGj8agSqKA0tIw
6LSERQyJGiUaIQsZhArQNPjcGKibZ+OTCSKzYexc6H1MDVjsobTHbxoXtNBXg8863NUVNjWybTob
AwGXrASLYqdPuj2vaXO594adMNRzS+fgMj4IH4zprW5/XHCaqiNTAKeUgTqHxZNFYOuEEy/uXPRB
5b72CcQo9U1RbA30075Id5rNBAfnUGeqS8ceK1qeoM63RaRbMUH1dN5HXg4CespElNcQgLrvhm5Q
RCMP9xcAbsEAdrzFitZJAMVIDUyU9g1QTSmR3k3qTrDyyBoh5vpokcag+eUhEbh1CvzRA25vsFGd
KR5mUMgeDIp2G/bmevmvSItDkngH0XZ3ry83hug2jmACDpDPNqFZWFCSGvcBSD+Hbr0hRHBdVz8y
/xtxNOSA8xI6P1Vs8Bzc6V/hZJNnR9YzjqfNxAgzaWCpkVfSWxeapPP/kXReu62bSxR+IgLs5ZZF
vcsq9o1gy9vsvfPpz8ccIAiSXWSJ+svMmlWIyl4x8GccwNwsDZZJ9RvjP6umGFA3v7XwqfOtWULs
vEoV5QB5eZns9uamKLAfDUcsXuGexbhRBIjxAc1D7oeIHSb3wgnmqYcPIfKNysZpDi8AJIwmAlVq
fV3KPIVUKoWHhfS+5+Sc0Oi9tDd2hO5YPtBwOXOnmPOeBXgTUSk+Lbn86qZgjw8PD5gWhzrc79GN
V9IKl3jC05XidwxNOyHPzhC8oV81qgRVhf8071GP4TgDSj5eaPzBjnQEYjKmGTXwO4vBKtfM4J+r
YvyYAvKelHiZJ92CWbmn9Egt2EJ9glOLonlyvNMRBemTsp10qEa0xEr52pGOV+GFlYEDLcJgPCht
gSFgNSwGUXRbxKcGjiVSllygGe/DND/OKpdOB0aJIAeIwGmSk8sCXmp/Ga4Xg6mvqkC3Qx5BICpI
NRonHGt3DKoNi9f2+0dThRDE4GO1pos50oKCFuFGtgwJYQ2wdw4lRu905wJuGD2+HGQ6J6VPPoiM
WUEGZUO5yNyIMaCm1f02tFqMnqyGR2tgFVeAm2Bj/l/1AdpECcuhTLgD2QhhwgugaOlxWGZfNN3F
6r8NLJDj8FYJPTGyr4dRw5hUwrNowr6Hj4rJPnth+Keo4rrVaABLbNyVeNeTCVJlPtKT36BT6D1S
zkFc/NULwCJ0VNhAmXby8SVIdBGFHtWaTzhJmb9Ia9/0yruFahEWw56UFHjmSAmr6GSqDRwaV9Sn
io0HvxLMpICek5sEv+gEYQaDF9Aw5oPODJqkAGhpQQR3RhiQD9XMQKZlXlzrHqNOPeCrga2qJnRL
QDPgzS4dxCweRu9S/0Cw/eyr2fORIPQW0vArcEdMcQ3sSYWz2Hzk/q5XbjkKoaGKvjPUN0M1ODU8
mI5oylm1PMGwM3DlFT4qEXchQLqxI+5oANGKXk5goJjqMDkRvXD8ha6BkQ0DYENwpbD0Kkk9BuPw
Mcq4R06bSNmXFfryu28ARGrZmrl8OG1kSyQ5tHU0jr+ZV9YVlfNKzJUld0h4GHUVHyHejxh82KaF
qw2xidgfbxlDMCoUONjpHyoSdVoofe2RSbAhXKxoC7gARf8mSFhqjuhGBOpc7S0TvdSLB0AtPsbC
xypPMXeDatpt2z8CTHmTF72ltRJBc0weE4YNR2yhYadhigmWOx7FuYS2dLLE09rtDXjXiKOsCJ9z
mcAWMV7G/VUPvwqjPqNWAHY2vsN0/G7xBwjzdKF3kpvgTOgX1W7oX5yv4CeqjDn9KQWgDrjNMBsX
UJ/U9zpc1N0iFShM+2QXFH3oxC8uYSHkqPNTFNWW+d30lhcLsUfEdajcE+MqtLjzYSGNXUvcD+D7
bsBGeBX7pJEwiRBdY8Acsq4NW25xXjBlGxqa3TewUbh8SpadNCTrWDc4bKkaB4RFR6wHPcgCh2Q6
NlmNr1i/eBHvWqgldF/0mGh2ML2BEYxeoW8XiV4iEMuxkNZXghG4KfpKn2AjENMGLxEIzpy9GG4I
d0vkUE0KJ46PnCDYBEROjuWHRYkR3BWf2NUyZGSSuAHOvhGc2j5gmIPHUVGnuDXV2AspZwYEixAV
QGMdJg5BEFA77JncRrhw5q6MZkRvAw8OpqMHszUNYX4tAxqVkBKiaCIuChzoKoXZoVVzTV4xzO8G
RCGOpHFIT88AN7Ra43khYjSsXUMh3aZfSnvRrZuohrYOh0ehktMAZGcfgjEiLc4nhzuXPd6FS5HD
dzZ787HOhKOMrnjsX8isL2lzEGjVBGPwsgmBWV4u2oQIVOJHZYPLSHhGzoBl1giKPooYQNxR0vUi
34nwR0beWGB1ju26nhVM++RFZOBDAtCCEZukYt5H+SQsVPZcTfCYDwtotIPsoqSofHHExt8zLa80
gZK+DuiEe/U58EKFWw3/Ma7xSEZRQOpKK5qLkVITbBcRygElc9OfK+ueYkbAR1OQK5Wq5JkTMosa
IlvBYdCvxI65ffEdKjh0SDBGH7l5ruFmByduSouh7UgK3k5rbhFc7qgFRs1OnbDrXwiv3nVGdvAE
hnMogj2OTDYEpoC4KEbKSn6vjX85FNBJGZweErJsrsLalVljxlvqwwUTpPmzD4RO+QUEUa79JvkL
w4uO9bL8IUpuO510fsfkpuhmSr74VakbBLwxxgXDLseBIaWTEOQ3nH0UQ2l05HoJSFq0GNNQzzLy
Jywvu4bVRz49+OFZyulL5QMeBaLjMH33uTe6YxuAia6m8p2ig2HOEmXYZ4YmUzNSieY0vEKfY4od
nH1WkZTTpAKGkCsJD4iLVU94CtihF4jPgRvnohYXI+T0KqYakVNB52S8RgJe7bX+z2ySFaxV9qKK
0+Gwxt/FxiymS7DF8SKKa7NlgK0z4yMlJJ/n2OWLqqHYzWMVzJsd7PExutDtMe2IVr3oA31n5HsR
ebgdULkuQZrB9g49v3UNaDuNcJ3FmG0vRhyf4Pi5YBVeMfwUzDVL+Z7rv3KwbMdt3Wysgj3DN4S1
dGn8ZPJHHGm7LgdrT1KSYClr5cyp0quq/5VpcA0Db1A+6FGWHV1WFB+S/myqX7kuO7J4EzA2l/HJ
6oRLpx2U5NSFz1Dn/yFZVT5DqnMzWtAUQE/JbaL/McdTkf+ar++Rzd1efFjBgC7rFkZgBwKQyTgm
c2SpyfMlIHsnderYA7Do1mcO1jI0X9brLgSrkBgVZSfEV4PdNeN+A8ZTIuMQI/2Tk6+2OcfGvoPV
aRU3MWDMzXwnZirZB9xMGLi1rCoYDpDSi/hPaVFfMtHDepNCMKNkb7hSTTtfj2Si0zUU/UVMuD87
eC97Nf6Ac0l93zD2XWvTMuQkAziFGLvpKKtSFr0bMVhWj+dS/2rEo0L+K/JuKNBmM0MP7BFj5Zuc
8HNrV7dugqFdFT0p8dwQxglQuR0qfMEio63P1rylyn0Ct5X2L/FgJsdK3abaPUMHQvQsBiYj7BK4
LWO7ELhvBXBo2OUQn4mzqGBqLmPZnTF+1B1+vACC7btF9k8UIex4hFHHOBfhqmL9qJzV+H3Fq2IW
M5b3LAGcXZhK6WQ4M4DpY0550jE/wlQwRl7lKcGvkA6YOATuZOabVGJSoNooSRZVk0NOxAR16Sue
ki+D8jemNmvnYQgdwAhBRJYoFn8DPIRYXlqx7buTxAiF49aqb0O506idGoavrHSpW9cAALWgoGql
c2FeAhmMDAQGrMQxskUQi9hFcdfq0G000CyOKKUM3Y7FUWUHP3i3IvfBdNPEcwXpsirvartp5Vvd
/xbZ5WWdafXxEvmSsCwtJa+WmFOte7QLohg+4fMD7OErKzTnCaWpKv6QnZ6o2yDxWPomVukk5Hxb
2feoQAif16PnM2ysRaZzsRNGn8ILcqD2JaG+lbdAow0xicE/hhunssNk3QhhvQ2E7noGmFhyFc0f
xTxNPnleHQ3MYwrYU18FOJcAdEeSOO5LoJEyXKXoo5Rv+IY6/yn/KsQYVerGpRcbm0F/WNPmlVH7
4LVvPCqRLnibJ1+U7DQ+r+5UEf44G7gD81TdRxC+mcZyR2KAy+Yd5rxq06PqC/vFTHLOqEYBoMRk
TyRhbi34R7TOcbuqxHUVPybjqRZ4ErONtIqFjh0+Pr2LisYP1RwXn/KnP62zT88sAkSoBSkyGfzx
z8w61HXk6flHD+Q3XmmQkZRcUblE8IJtodhOxcQi+czJ3+FdcZPocEBrW8IiDEKAkyZfSv6P6bqm
iDhHQ++BcZTQSKvqb5pcxPDbVP+N0klDH167bfDToo3rpH3vH1C1dkjQSFqHwoOFFq++DogzwMkM
G/J+pRMqILywm8I/lKGKKcFjuVcb+LN1+uF/RvK+9g/m9NYQu7OJsLIwpn0mn7Pi0BI5w9dMD4z4
zReOGhzg1niPGO934VluriJUYwIWayalZBiQHPg5xF6WuLrKTf9dmTudp5U9SYaWk92oeJq5m/wN
QRtU8+NGHt9U3rrgxDjoSBvSMW6mROoxOv3odQKWwxga+CqUfoIer7CYANrYYKqPu4JbVYhRKSB8
66N+fYw/VXkzyUkssLJKhW3MFIyJoqP055cBcJFawTlFeDIUN3/RAstmsBaj/uw3xNF7FkR7lApm
eUzN1YDfF07H/VXsr/GMnlLG3fuEBLFlrW3S9l8gb1uZKc9Fih6D9hS+cq59QXsqxalgLFLdkuTe
lLB1MGVRFjUzBerlOFDpNeGMKb/SxNzloGGthKev2D/1+Jj4DA8s2RGkLUNJTzah6Q94go6zDAM3
DalsFq3Y2CIHvC/sCmtfSH959NQjLJ+IBJ+E2YRMBTU7tJIdKbCVLnWzrbk04imE3QcTXzuijKGl
HKK7CGLolyu+3QzJeL9Oq0c1nIv0Xqjnydhq01GMbmFxDC5Wds3KvwhzqZf/DWGpz/NNPpZ7VZac
MNjyZ2q87WoWgJwiO68vyFSU1y4O2ObR0/KPQX4P1G5lIqETs8++MY4948Xex9WZxU3m2wvCdlfv
MN3k4b5LYZuQCkt/x+n9AguGLWGWvxNszWn46piZ05qS9A2erhAjKViexJB0IBSWVii+iOmXCUiY
ZX+pz47b6k9GhRm22oY6ur6B40yHB15CClL5FjChDNSPJr8Mr79Of/hGAOyFFwjRxdoq19bUagYA
F8HqlyLdNJSYNca0nekOwUaIDmb3p+BLzwrRvIzXUhg9drhdxtGtSzcx8wQ1+jaYTpbnIqYPfCRc
PkX+L6veFuMQPZe598+wGqTikOd7bXLa/NhPp35ETA7rT9sJGD7p9UYSv2p/K0sncdgK5a+mnsrZ
GRxY8TLGt6why8jqVoUpbAPAhTTRdpk1F2WDbMuiYUJumUtMvEVK5Q+oRMCNjhpVQ61Gzy7gbRAg
sgVTp2ssuII6up7pqPmSoyFn1P9F9a/GxL7D6lMXbhrWRxakRBmD/u6SZT+Kv4kYNGP/RNQQcLPQ
wd68GXnl9NZ3Oh061NgG4Jgqgffg7wQe0kq4gqWhTWhexnIgz/sszgaokJ/1gqA2fPFiBdtS4rE7
FkkNmlDsYMIR0/Mr/+T0ijC5iC1tLoj7uF8xkBaIrHgrwCIh2HH9jlJlUfFZ/apHTW+tBnVY4xuL
e3XoVRahwtW7pN2OaLMLCs/2bZALJnfATPJ/4LYxfaqKV+eCW6YtH+4RwVIWgYxY97SQ6jLEfcQg
HZRmCL2KfjCCj6n9V+d430HZ0tn8nMNI5d2wcdHEuS1wIT7HJFgDKQKiinoAuz06Zpx846eKDrq2
+MMK78n6eDWfeWh4uV7ZsoRwe+54cUPvIHM0lBBJgNuUBkxmtXYA5BxifoVPV92+NhR8P1I6uWHy
QzpApeteMP0rQxSi/CImIt4AxSktoGcZC70XPCPWLyoFbV6mK6MMvZ5cHjU3nSpmAhbI6wp/XY3F
1HIPlgWlp0Bgcu97MlIWxg4L62XieI+ihPZIb6B7P0fxXgEliURSmIToMB/W8pOXqJ/KbDoo3sOs
YfZLRVNelfJahcdIOaqM4F61sglq001BNXXLwtETA8O776uA4o/a2KN8Q4EANGOgdQedoEsG9O48
lPm6sWBS2iARdNPXFpwWsXmN+z7CigDIdWBfyuiri6ZwW26WZJYOJ+RMs240wlPzzAcuV+lSFOxX
35H0qWW/LVd6e7PIlFe2crGfF0nZkPflBcZ2MJ4C3kCpp8BZwjEhARfyhFkXTcYNQIPWVwuSYx2R
v4cEBbg8jHZ8RIKYUibc0L3Vi4/0QTnhnqQBzRFOAOHTnLEpAnSA7B3wK6Tw6ya/q+OpHRHzrjNY
VykoN54tXzB/2pwqBL4DmpAfrQrRPvpOhIERcA5HTTMe2+w4kr3HlZuQRrsIXicrAqhYZfXCbxG4
bDKBITgZGnvcq8mj5E9iDliIy1ZYvMp1U+8Kjp/qZ27MtASZB7uGJ2ckfwT7sNQohBkpSC5WRRUt
JdIoHAG77UgK1fjsRrfvHvGIn9GsuDG/5XAnk5eZdgzhEUpKoL0tfAEl+SOlxDaqn7Rl/kwEF4Bd
gv2ScGFyjDUeDmxlc8CKEg1mXsNLX7ysvdxvreI9Nd+6ebTKtwGsA6isJ99RcU1yJNotog/iYnm7
8zGjgDspvezGKAcL7dnHu6qgL7iW/neQXC1tK1t7vs0i2zb1xce+MV7V8j+xwhQ9sEs8f8dZx9rj
3MW3ElQ/srBQIN+nW8YevbXP6p0xrhKKbgBYjICR0gMf074jgTu+MBND7xdt1OtMqMHNRDo30ge5
9LTANyveNPAzzrBwSMRlzmJMaxFrtGg1sD8rD4c1sopKnFSUBwhS0CwmqLjy0pe9eQwkzO+5M6/4
bsovJvl7S8T9Bl9dQg7cRCGGFV2TS6UMBsuL4O2NW6yCJTRjOLgmeBUwgNhLKKXJYeOZweWHioOo
NtrxTultYPJGldOCxoskBzhK6AxfPBPulADtFguCzktGQ+DlCUeBV9S70r8EMYXFZphWsLrHDwCz
1w81MSyyrncB2yFYkDJJNmHMFvSs9L/3YjoCPicw7GBpwxpHdjU56bgIpH3U7GrzNkVXtg5LlM6b
ASUfGFIlKyziivDNW0Q7hjYzy4kk9xj1kZGgRSvVpI91gFjGD0CdFInWOX4zyJ2+B/BLRlPaRW42
k75FXM2PKWSaqV04LqCfg9YZaxYbCKj52nB91+xwwy2iNcVbyV0HGPeGjtYxalBn+J0vm8FQiySS
rMdum5bE7rloiMnGGiXAyUVce7PfkXIxhmNjnZLXiUlpU2EvxErg0wW3AvOogMagmpuDdYB7rNZ8
SwlzYvXZSGc+Zko6LLhjcdBfm7baAyM6/6WirgJCfVFZIJSb810J0FkyoeCGgnxWTyfTv0j1TjBA
1116yoQJiat89QSYdh5RdEm+qZpv3DZtn1wihDjxoi32PN+HpS4kA2Myl3MCFz1q/5mYSwgHiA18
e9qadPnyXXnONnR7YcFnr7Epo+JQOIggOjLZcdQ3vSrh5TxN/h7fKzWU8PeCneWM9QaLiQ5TR0YV
I0ahIFOu3Hg155MBjxGpODWRO37knyA6r9axRg/Rp2+tlcl7mSRU2yq+uqjf7XQ9Lf1bjS1jithi
NRmor4lk5OKC3uTGvzm2pZTz8j1j689IxgrqTXPjK2SGqlYu4LeIk5HgcSnUUNrt5oJEScZ3E+Nb
JDGY9dDUvBOaBigSHYtsqwhL4m4lxND3VvHAtNAgNKjYXsvGckhB4O8LnKz0Hq3tX9UHHPF+l46Q
okhvOLx6XNo8MFojWNXFejYzC5eccwZyRQxK+5tJKcBci6DfT7Lo2IgTOdPYojliSgHlxiSsPdto
R3TYWCGDX+CcM6dBa/M7eUGWwifXtE2VmAWni9dVQiK3U5pLxONzeBqmnZhg43e1UoNjqcIJvuRo
hF9LP2APrZJwQ7FJoi+1Rdishs7FJwbrmxK3duwU/s9l8i/gkFW8xoeWTRJTuWZHyniBpGSV4FJH
oonH5iKdVVx4I7KBM8ELX7b0TQfMNm++gwFLc24br4fLbcLysAvSgCukYQwqHAE1LzPeDAHgCkCb
5qk+vbag01u++PzUMmAuvTBcaCpcffydl0wtRGzXFp2PqNBxErquZ4T4nxOtWLUz0fzQa54pMNdl
9nzppGXwx+ieUX2pL2Vk0YS+58leC0+y8SG1n5J24nXQZ5tQsNsdFlI9rvQnHea06ZEFHzPW+sYq
DrxWQ2VLKfoPVnfCNw74jcRb9koRhjit5boaj1KMb+Vy0mgylpVOFuu6Gm7V6wDWJoROPe44qIfM
s0pHuQ3L4Ys6wunxOgBG+4QZ5LUfoJjqy9Ylh3MG6VHIAGtRfnIl4A1kmcyU18wceA5BceKq0PJL
q+/7+kpQXERQmI65Oyf6ZsTlPVqaPxxjvGWDIT/zfSCOhZbuELGF8b6ttikU5V8ib37RoklvwGkT
qqGJBS19y+o1XcLX/AwKwgvrtfzaEJ5EHHlbzxsgy5e0dV0WgTuBhRjfrwYjRkSu6ntqvxPjCaGh
SjbV5EFXwPlLbDZq8anThdDL0zp5iHz7cvWqNmaJ+96WaoVtykgWvLOA66Ue+i3ZxgOBHZPXNkuU
EPBTGnEdgb/VmL1sEsyYrCPweoDE+X4tr/XD6FFHLaAVM4WBqw6CacLybXeMsblpakZapJYsCWUh
NA5uNegyR9fwFcvgbtwMT42ImF66+P4tGvdasglbL012Xbvzf9OPDOczfUEH8RpR4zifMpJ9izTf
Pxn+0Y7EHaO9iAISqy2Hg3JHe8R6xQ0MPLFedfFKlnfcjRwHWQ1Ev2jkJV8zp0aEtheYjHuymbFY
1rk8uQI5IzI4rGP9ecV3tyz8VRBtO4xVKevR94IeFEttjRBvxUqslv11BIheeOGbylhkkISXIaA0
QljOBjrec3HwtC/9N/hjFkJZTbnHL5NiSTnKv/m5PIz8s/6tT/Wx/6AvH69Uy7JISqENr42EjvwH
PRDsNkCFN7syv4o//nvcIbmGLciAc5FssiUyUCZ55bb4B+EDCvRcX4hU3Jv+hzEXL/2TQseI9xNm
6J/FXt6ie3XbfH4/4YmCfhd+YiLg6x7KLdOJ6gVq3+OVn/8PNo8p2rwnBkTdvwBJ6YXjnpdHe8ZO
xLRZQ87LRfxywZzqnyr4VZlnswpSz0o8aaleBQy7nlwj1Xd0DksOSVt8vMRHVXNHOuMHvpjkz72u
fG3wxTRplYmbwF9EWOW2Lg0weWhqujawAPXhF7p8US0QXIwNgzuPmghNe9l0IJBuUvo1pPWDk745
V4TUrceHzsWDcTRAJdZaVGlz5fNCbInw6QnfUePO4XkbNio/Y/iv9iuXMGJ8PLcaxMCch7ie0hes
B8KyuSdhHTMMpCgjkpKsBsVl3IPktqf+XGjcASBI89koWwv+XfwLmUlSdmHCww/ETQWCpa194Zm2
NTOXaVG00TR7dCubG1u+vlXX/JgO2h5GerSS3xS91nnc+j+SsTR2FGVPQBr8WkCso+9hKZz4Aznk
0CJxa9+1ui8YiNByDMspNaeH9DXPLjd146pz+im/4uRc4uFHTC4AOL9P3hyYj6tz1M5j+RUjhZpB
O+4rwGDE4vj7iKN15j3s5eoJAYJZcMuZhp5XueD2QH+Og0vE00Mw1S+zLc6B1muHqbOGjCG56szI
WKW/NbXEdvhjPE+0PD8T+lJxYYSAJSYJ6vLWXI2PEjtBEDwKB3D83KbLF+4824m24luB1fiXfhjf
6rbavI4c841H6oaXLYXf0bCB9P/K2jOvIc93g5e6Y31Iv5QEVKboqpnJ8LlIwaHRaUlIw3ncRnpj
rIBhp4zER6f7w36acRX/CRJOPktzUJ9Uv1R8MbuovfERLW6qwtYJRMa+GMeQ2WAfQROqR3SKEd8J
kvCcCsk1j7yGfoT2VWysiLmyO0XggjbOErZ0I06AdQWBqDmkJrFd9nCXd8aZcVH8UYIw6zb9ED42
MGbk1G7nwmaGkPYVHrN2/ZjLOWfAWCbx8Id7YWxGljuiopu8YxUGsjcf2N/jBwtDGjy65+TO54Bz
HP+jfhPUzUTcFfvTt/N/JK8oJa6u6/qTNQVS6HMo/cbW/MypIIyvaal5kN8BtRZk3C07h3KEp/46
1CvTSywbLNH5mzwcSFwmYH8g528adC7pn/7UOcqyukdkOJc/fJWr+K91TEatkQ2xCuM1UKhd+ea5
anukf8vI/oN3vu4+schByTQjS0t9IT5xGAe99ppL883BCfl7JpWTlwKw4OArYgv/ADxHvoDMNqEx
riWAEfzSkek5dbSkgw4ehUH/52TySsWsl8iwp3hMHkLkaKktnoYLNS3fq7END6mXMicuHJTjCt/q
v+nHYIOi2YFcccqBN/cwqJ6+jSRla+x95iuOujY/MVt/YEM6RuxdFom6blbQAneAiINjGh6OwAdz
jamGk+2Ma/UWFvGPdgqWuRetjWfmgjkvicANlx9H/YzU3DYOdCfVcInUZU2ANt6s6h7NExTYle8d
iR5hxrXQCjf8Uj/Z480DkSSzq6A5GAeo1yI8zaXuKhc+d9XvNEZGHWRrsgU8nWPr2H1xIIEyTRfp
Uvd2+4xP7YmjgJJexK8GgbuBrThUMXsSPfiCzJCKO+sjZgL6cpjVGPitOexMGBoWknwbpCE4VIfk
ENw55DhaBnYdPiH/QrCZtbVn32O0HTjqtf7VLTowGzdijpzqrySaDI+e/w7QaXTUR3NjLsPSpcMY
/jsyyw92CMcJTx+3KDxnsxOuKIx/UhgT+/CQb4SL/Nkj0BRsvKl4N3hE88UyDMf0bGZdkmcDPjRb
XdGfF+eGFfSD5SFPEc01XpC5Cw3MZZ6ev3E9YGMX2bp7pPh0s6Aot+zyT990W6ps+Zdmjf6NCZfw
r32yt8YjHyO6FwEFFKWDy0umTxnFCTDiPblr5/RJ1uUVLIP8Xa5pW1rq13GYAQ4edZCQZQLvwWF6
lCW2+uaFYbsXwBKVB3TTgk/akM17ZnMb/6Tdo692jY7j3a+DL/h97Y+Lb9QO4zeDmod/vMlLDsat
fGI9hDYZU+C3eU082YV0Aqlxnz1gxKJouPsna23szJt+e12CFYeICSNgo21gWLbvwRu31CXh0Vgq
X8oydaND41i76g3+O31G/4ollhKbntBoZqJn6at7GAfziLRmZ17ytUVlK3xQ9CbraKe5iid9Jvs8
ZC7GHtIwY3pHB+sDxzT9FvMS4U8MhYIOc2tAMIMjv7Dc6ap+iV94dTqYCB1g+j477AbGpXr5Q6Hn
MI40L+262HBP4KSPhslVcBmxD4OTPzlyqj/qofYhfU6f2npcMQdy/bXhsNQhHUznE8gMI+995bHR
D7DuHIB5m+k2Ph+e+LbO/UI+ilfloCqu/MuyGi7oZ3Z4O7iBrV76reQYZ3GhnCU+w1U8xU7gko/k
YDu3+SAHyzG8zjloy+BuQJLeYFe3iB4XztS3uAFWdS1HuHfOsBFbe9iEa/+jdj0u6o9vxge81fnN
xGs6FsY3d3+ZPQgPWQzbasUhgU8Qv5NtOfycgZRPh4Ur3FVICFdr9+2fbq8DNEs3Bxpz6890SdPi
ymdrXua0hktx3dhesDmoR/xuWA08M/0CDceV92cqKDh9m3QHjvEznZGoOXSMtnpu3HXq/Ese+Zu4
MEdxCFh2KEZXl4BY1ni5nP8GWMzxX/2pnlS38qLDaRkswNWe5pH56uGPScc5X8NTORqXbIvgNEWy
Yec77vjgTr8bOskW/qoHVd1Bebcg28J+2ZbbuyvIq6dyuyrs3dS5/Wezjb3iBBbutguWFIixzanI
rUJxvsF3yINo8onAzXt809OeuQ9Vm0GaG69N8FzeFaNNDxueZfv3YXjcidBjhB2XEdo8W/rFhP/Z
Or8sEq8zHeWv56LgZAHKKSNXPmnea1dtW+oqnKQP/m44Zy9vOKvuv4kB5eU4LLK1uckWwzrnXDR3
PLEvMCqTLpCTYW9e8994rX++FuEOLIICYmXhZzP/fkGkE5eAdJjT1XX7EPwrvj6VpbXEKi2xyd5Z
KAfLeyk2IqplDHubYmTPwNOBhYM+/QLz3zxhOqkvyz05T8/YPv/JW+KOXx43l8P2Bgtk6+u/nDtr
3Q2uR0jm7nC0dqVX2pcJsxZg4gtFAfjbHVF7emhvyp5Swj8ZX+ZHuvdXgicdtC/CenENBvX9svbi
U/tqVsIBOdItWYuH+F5+93/Gsz70+4ZIKHUNE884vBYTlmU2nc5R/OyIvsYUMoTifTBxKMXM1ZZ+
iBvFimYPswRg151Y0iGPMF12JAo5dNlOssa9/DLvrodpa8vCey14s82PdIEMt6Cz2kvXAJnA79Ow
yYN0eTDSoUnYbJg4rwb7B7KJiT6EfaDAPD6AV7njL5WDeJrLhyPtGSSZo36dXdL3THmd14FC7Bjd
h81rpbq1C7Y7YxAEH7kq6TasEUwJbPWDGbtXv4mvWcN/sK+W60SH0p0OKAAMu8HBxG697mkuzdMP
tbhHKLtHupmrOOPiMR3SyIXZJf9CxNyJR41FWm0xU3T0IznXFuWxLZHjbZ+yH+HO+6AZaBcsmKHi
ZIGiQcwH9ra1C1Z4+myf/k5cc13Y8gVT+5W4mJdIharwX3jzv9DonfM7UANcOtaevC7fIpNbKhjm
ixwC4qW3D9qZNvehrhqPezl0xs/3O7k/TJg8vFT+xsZS4owInfB2QUO1wqpPYI8pf/PxaX0DHgYu
plx7Cm++x3YxHXQXzQD5W3N99vMUVj0HCu02J0fOjqeAwKleXb9+GVMMPw1THc88t8uXizJU/nyt
QwqZ6YxPEJpzafnwT0AedrnisqOSOaQ286WVfoDDycZh4ZwzvOJd9YQWX7oYBy6xVbqkkMkbV18L
FywkgQCd4i8g8t6+GusrZQDDL1f/TZ/Txdwh8gRF7P5AIcEHHMDJdbNDl7djyOrCkvY4WqeEcsiz
1hT2ayAdl8KegmQuaamzuds1LgfBjX8IfLCvWLs9+WTOyvq11ozefvWduhbX5JvZGzgP81/tnPZT
u7SAcw7OHJ5MbZ04ACfs+hOKjWJLbM0u8ubf8/+09YH5ijemx7jehDigUu+wr9fMz0ab/aMcihRV
DuNgvhDl0FHNPPwNe4SCvEcbSUDmkQScmrb2A9LypcI7d82U/yCRy70LVddfqvBRAXCnwinoxtbl
R7SZh9XZQjnNI3yubHTYR/i88WOc6b/2uAKe+ncjdwLuiEOL6J10xWV4y03GxJzmsbdzF/2Bo57W
FOyO+GvczB0XJcgYy5f1vUGTt8zu6SK6FB4EXwKDnXChHyOv+ewi23emM53FuVqSXf66CDNVTsbn
7T1dOk+4+WwurvbxJJ/wAr/PN7V2RmCa2/1bvbKVV5DdqRUorZbK73QVduw+RA5n6tSIWuYhF3Oj
XH/qH9GP/hkc57Gjz4VpXAZXXUuXnCK+cUfAjpO+Kx7jyfoWjwwReJc4SyyEZbMRrzx48chgifXM
z5HOVHThrn5nK93eBHs+xe2BS+hWdZvNsGnsEwTAxT9i2F31yHHSed0+dw0i6Egptb/bBStZvgpr
7LwO2X7+KebT4CFE/yPpPJYjR5Ig+kUwS2jgytJakCyKC4yqkUhoLb5+H2YPS9vpGbKLEJmREe7P
v82TWDKCsH5qNsKt2tIH+K95wNp1qVbZQ1wYin0bL+mCN3Rp3doVsBr93K79T42z554p56F/N9Yx
H2SaBwm0idqjf6LaO1FRaSd7j0ftZ7787qdBtwjf9YXxQX20LvZpInZzgeZw527QAbD/3UfaS2B4
4+gw/vJkPvXbfs3FXlDjPLWbe8O+n1Tr+eiFIuGsbojJn67ym6NyumuvQN2vUJ777blZua8UCmql
/ZkbonMWaJ63HqNqjh3UHRbv6pJhD6squEbvaF3DHcz2c7DVHhThyYb223tymFFp8xwOleCSsvuV
ysDfONyHqD9Ex/xIiZ2/J9+cZvf6Qt8jWzn680noLJ6ZrNgr5EjM3tbjb7Qocro/rTOoY6/8e+ms
zJgXINVKMHvbGNQf/WoGIFaI8EoWqcsQMxowe6Bn7gYavp5FErSKPsYRNFdVqWap9+6u8eBCRE5D
RpRT70heZN4HHchz5945+MFxitqTaw+IcwQU9jQQF4kvOcwF5XQ1iQt6+6kcjp6i99CK+LMw/eny
/y/tn5FJ/TDJXuFaGC+4e/6knwL98vjiF7W+JMWMk47NupdKULxd6eIv4Ry9dKIqP3rBLLRR6pDA
fl2kfcf8xyweici7jaXi8kgcYr7DTwDqJ7IPeJ+HiQhTre6Wg2NbB9PirBKVSBak4YbQ65Gk660j
MCAiC9Ebb9wkHkCwISWItaIxlyC6gLuPTzvwuRO+EaztGp+bdEWHwRp/6n//rzK7f66b9Aer1INj
VH0GVvbXyVgCEaQcb0t7l5sGC61rRutypPdV+5lz8MxrW4/hoa0hDz25BI4tPdTpC88JsH3VQ3XP
KzcGijzZx0E/mQnmit533rrJc7EgMZ9x/RqoL1Omgs9yxU9NqPQj0ofqNyiqV9fqq0eaMR7KY/e7
nCyDxpxGa7sbehaBauqXepwUh7qjPSlc5kpT2jFeEQdZ5ZsRxP5iJvAxvZElZ0gmm2Fli/1QmAga
Z7xCl2k7p0/Yx42GXUXnB+ZyLJdaqPWboSG011Ej4kScK15o+/zqDtEJ8VPvvsbBviuQ6VTfvB26
sOyzCsoYnTHRKVVOu8p13Y+gbkKKSHOBn+SOT5NmZENSgy0w1TctXq1c86ybbvbg6xx77VjZuCJC
bNq6guc9hGTqtGgU3dF7DGoEzqeXRyvUiM6ZrlkVQEkqkDOYobyPM/P/vy9lHHzUGdJzC8EDLiMC
AQo3qXYO2bRhXu1xP8HZmP+dDhAorOJyIz2ZMI8WHIU65qkAWY7QrTmiT5h3/JgBmULV6c+Ny6Si
6qVih4CyykoZ7IowPXslCjMWeUuXB2/+xlCISxGRE6IhGKh1dL/zm/Xfl6LgbQQ7gj7J7GKU/oyW
bavX6a0V5Pd0BObOm6vT6CfsUJyE9GBcJ61f06uJoYIGOu2tkBFbk783tdVeI6CLa8ukoxJVGXF2
sfFX89ThMDOY8uqSOtWnbUH4snsx3TlWAEBcVb+G6DPSoYgO8Egc5OUPnmGGvH4E1SUOtfdBuZtB
y/UXoc4kwTH6p0gTKLvOiLhlYWw9WNeIfXALETI/d+mbYDPnohRNr7/XYyd3pFepVSe8ci8dGute
gT0Eu593thyoTdr8DZVsDpbZU/WZlQIIFiercnD3+N8LDOkuIcFlnjI3GN5qgQRjCNr2MAUkmqgk
hUzQYzMiDdA7OR4RwLGhtFNSRFcny+trWdn20aklM2QsNpHeoJx1mK6YMDjwJal/qaH1C1E36mDF
ePKHKfEQi7DaWjHhaYWp0OQQDqQXtjiYkZ8exyr/0szynlb0eKuUsDwjHC6S7FqkP8ml65htu6ZD
q0LNbEkzOpqacQ9yRhyBgUqkQmV5IEfMpWOUk65wnPwDYuUp8xPIh3F0TOc/NE12yCZzUF2yZIqI
RMshi96zAAV3rvcwe+c/qlAXo4ZqlbV0Bkngoqxe08Hr9jCLPlvBiy1NbdpXUfuiyVpeux7tmqyT
eyxNea3CKLpmw+gfW4GuyI5xLMA2lZXZPAPYHrbkv94Gw3iACMANHYY3V/dxeY67pKUbzG7EoTVG
XaUtW5ebU/bTByT7tygQ8hbr2FqKAGGW7pFTZs3ZYp1rgZ5M5IP9TttBxx9vuLDa7dCDHEG+yaXd
j6lbYXpk9h0VNrm+4zzAyRt0oW20MSxuYoHHECnP5b8vE/kjuy4YX0lvSi+eDncLjOKhKm1W6nhE
SWt1DTVChxknrYcfvMhqN7UE8vZJ/BJIdkTyRtufMekoww0di75RrXg2Ijvae+GEEOPR2El1wRhD
gLRGQ2cAFQnKkcFZJO8JqkSj0HKcLHhwbf2F3QgsjYIREjMCgvO1LvWUJKfI3nh56+57a/ynszbe
lTeF22bckbKy7gpY3FhbkR9E7SPxHnhdB28FfIm+nFyU6XuRfRVz3DDscqH2UQUCgo7yyQLcmb/G
2c6M6HAYcNqi+r1pxNysi5sr3NIODyPY8QoyPPsLRPS7TnqEXKs59vUZaGeM5ZIGOiO9OD4ROlEY
bIdbMz36wQ6iV2delb0w2DkG5NaaviYoTtI5+u5NXr/vFk0CwnIGPU/ub+tCld/wWljmZmCM7jG6
c5oHUHBuwTNKPBRyOlMfxi5IF8GkXkoEbHTc0/EbNaPcmNoP6dV06PvxnnXb9M0NmaMcdOJshKpW
gWo/QLwtdc5wOhL6vBp3ff1POu7SCNiybfiVU7IYZLgc/PpCsDV2BCQ0DKF581BdOGvPi69mEmzs
pFnrjdjov3ECGDmvjo2Rnnwb968o3wfYDaQ9kOoO21XUO7ewGsTQ5nPVCMSqPIx2cy0CZktQhX7L
xp870jYmBbKC4KA9aX2087yAwRcxn5H+bFTZviaEobeZEBs+ni2lzoOA1zy6+5k3IOySDk3P+apt
C1q7nfWndbsmay5JWkKFeq3Hu+iC1WyTsKd3GuojfbXxu2s/GvMtSzC/YJaoo5eKMan/57jnhuOP
ZGa+wXNpZdtY4xro8jZS5jVF+QxUWEfgpgGoaah/x5Y5PMw1UjZwZd5qSRu/QLNWvIq+fS0zxvV1
s3a1lLghllg/y5cJgiBbETTen+q83WQ9SrCc+LTKWSgmy5llwF9rEfvIlUirX9UTbUMJL7zgrfOf
E9bslKXWiwGyMq30EcPplG9onSTltKaZH4Ghw97PbcC33bpw7EPe3kJ0CszePeNooWcK5SbTBYC2
54y0DZPj1Ox+VCnGlR0FCcPOqC+w9VekTMEfrr+qmhrhVU2rCM9Uc82DA8nQnTw54QeSZGNc1w5P
EG7YDdr/mGxlec4+k/iqhpsNWtJph+U/ktIw/SB1BFqDtdb9MIwvwBx70w4PXtkhEUZU53vbvtXe
0whcFCIwHm7h0hiAFuviQY6g6PjNZ+WNiwgFiM2VcfRv6I/LWHxbvPSW/uohkAGmhAqwpiOlY/ld
NLh6za+QSN7JNtYeoeAQeskGKL3wYXfdppf4y8SyAuoD6gAHI+N0jMrMFus1KBPKZYPf1MCRcesI
OkDFZyc0i2Gc04CcTYA9o1Hb4InaE6IqmK47SEEDDjUwj14kuEJ8Wbu0Lb98vbxpDtE8iOBbv1+Z
Ybem6qT/gk+ouFbua47B0hV/jllfSYvfOL5186kkm/AnCDmpI8XORoGMCfNoQJRItq5zLndmrtPM
PMKmxWVIl6T75WH0bGyQn97ckpSol0nL8/7l8sJXZ8W2vJg4oxL+1xpQs9RnX323MAGyFHV/erXU
zYjTa0wfGfu4PqwDPlcEViigbTfFC+IIFhNcXJNVzGfU6D7rBt3UUt+pql8RybiEmvMZl88RaoVs
hG40/ARZs4oGa5Ga8AxYnTOMEjq5uMZXGyNLZhZPeY9K7+xGD5jqRfNBUZMEfyYtSUXYOWK14Gvg
dcM5NO2siNRLkN4B0LZ7mJ0BQnE5wZgvTAgLjTfzT2ZRKQI9jCMjakWHfAVTQRwXJh6s9TS868ab
GbIXT98TSUn06rCjt+HR4dnnjRvaD83/C4ytxsYLrF9USDkNGiX9j03Us/cY8TgWq8wikBqBQ/XW
mjtk3PiE89XE+tthcgiAlh8Ur36CpCEfsOgyQQ/36GJ0BO7uLmmO1SO7tUSku/tu7J4KWtiSliwB
BuY/RLwe4ac9sVpcythRzxxg9xRFxTO7MDaJPflYM1g7PkG5kR1n3tMw0g5tt1337EQlZca7q2HS
Y4AMl5eRdeZ99fqmKE5p8Za3fyFXPrf3tRuiIurWHFxGZOSciAs0trxeEdM6GX8r800AWbPn/cN4
y8f70CLu1p9C2i6hQl0AxG9K17rO6eXutx9ZjtN7vijkLaZoJvyHI/FB4h9Eq7Yf8SkgQANckuE4
m92XLAOBe4uKfcfTa3LOLaqSAkQhA/2Iy7ei/CxR6IbkDox80kB7F6SnMoMfNOgpfcBi+dewfEzk
kkAy5+9HMu1mr95wF/gryTMa8NyZJjkswPh8/VnEp9je4K/sfSaT/EPxzJrpYfivLsLZZ90ybw4V
Y3GofQTKQECmIxKXS51Kd6xJhTtlfsgw8zft//Lut/N/W+cmnJeG4b2aXRNiEdFKYyQVXez5hZzu
pf4qkgQ+MsthtvMJAxxeUvViCeKZ2KZh+U4B0GTsKrwe1Nw7y3mx6M/nP37zMmS4KrCydf4/Hd1R
GswKJTPeM34di+WvVGclDk17qtmOdR6yU2ptjBoptvFmdT9R95tlX5V59rhx1tlFVSOZ+GWYTFG0
ZaQQhR8gLQBd8WaRBQe43r3leDGwSqHnsfWDYW3QJvUEbxXdVrCFugKSXLtsHATfB7e093p8MMZu
qdJ4XX/HDKQN80vNMkV2wzow17l1SfK7qDZDtvHHrWFiqVtb/YFNKcWm6WMz5aj+ZNDwpr/rRnDg
PDSHyB3c/sOg3zE740cgSSZvFtpTPKsr+GZLKe2VDanbscmA4x3DMO/a6OjxMpNWoTW0RZmvwR0v
8VX6/S22L91wynvKgQjda/08MXA/pKAhACbTHwAc1u506PbgGS35Uvn08+FCdxpekJHwyxRpfQqz
DrKm2Cfo1QfctXCbIkwYWf9suTOfDccfyxve+BGtAOkEmjhK+SB6ofHvYfJX8fxbaLt8HDxDeUqz
v1Z8eGF9qvR/An6GHh0rZNrFTzdeBY0csD16gZXw16j/oHPjH3kvxD9rACqOg0rb+Djgemq4vPkz
E0AK4ZJ6atTe4aQBAU22SOM6Goge7pCK07ECwsCO5L2Y1vOYrn04peOla79ojUxfCIIwBQrm6cGh
pB/XaaTxdaAc5nePqlvxNE/dLY1vWhhxy+ir9o+CIw+imKZgbUHNiUWIdSGtnlvkZA1P3dIo+HVC
xfvPgGRVxseauZhDekGBKI/Srp8J7uEt934tXHkZ5WZ+adPXUd2hd1TAPiWAj+2Qf9WcY2RSr0bj
Sy/is8XMqzv5/ZYg8848xMHOzw9FOBAxXSLP/pqSPeZlLb9rvFiQyb3o0lgsqqq9mvTTpWWiCSt2
joFVWf7ZGPyRVrRHadyiYK/h5av3JeigKAi3CnubPWVPsAvpNvYDOypP5KQI62Zggjudl3kiRnCI
Hrb2FyS3EqHWiKFE5wOIrca3BvyoEvXOFNTY6e5oVifvmPovBNCvsuCfNDyacp8uEsu2fEbrqDNA
CrRDrV4G/8+vqEpYdPyp2LoJQimLiRULeg6HqIqOMYHYzXIK/gz70+/QQrofTvvQCDtREbui+NKQ
FOPkzP0Pm0I5FN+Q57c9ZL22++ezKEQ/HsHI8soHhnDmzv5/MpBh9T7p+nOCJqSmC28P7970qrLX
EWVGTqogSZwr6VEPs9ca5G86wDuJyQg0/JiQa6xuVgX9Dul9NpWHfEZtV1KRCb1dTfT/XPKEwkVf
n33a4s6cUnuBbYvCyV+OGhA/RLShvJhMxGNGef3JLT/7+DQT731A4mYQrPTuMAQ/GXZqU7vZ6UVT
kMmiYwhAXguytZHt4fOB5kfq7TWvNjaYxPh1xGkcLyG85hCxAValdkeASvmG0NcelhQiI28Szlnq
XMnK23AFAyo+qb519vfAZDxMTeI6V5dWI2qLtyoP78k4/lXAgmia/XSRfdescV47/hXZq8E3G5a4
Sf8uBtyGpauRMQ5bpHgrqVpHSlxPkACwTvjbYJNw7si5IOYtpKo39pO+M7QW3AmErIHhNWR/CwlU
qX+p/MWFBJ9eaGrgSIFlyQrZMPaTHDULghBGu1oSkUaUB9LtFetQbcsX30H13R/Jdjb7D1+tjAgU
DMXTyUyfwVcouW3tz5TtQ4b+1q35G0OyGRnZDx+mtzKnTclv1nTbgJUaawkS3JYDFE2fJLwbRHLM
hB0heKV0k+MV6SHVsDQgFtJk7/n1ew4NMIDTASND/tZ1b51x5hFozLOILhJl/oTXzOYsniM6VOG4
ZRFeSqTrdncjlqbVwNNe+o7j6Vb5K8GIr0Ou4YyIisCJ9xvFgYGABOcozNOc+oNjGVvcFY8miHyO
i7HxNX5jyCKG0Ff7PADGUm6roH+aGR4aUua6QvOEzVnwtKTka4Rnn95gk26RThvRUZMvwoQ5AIsC
r9PGs06u9jN6H0F862nBZO+CTq6/qtK9nFYDM5Ji3ZBn3VwKGkb2NkWcU3KUWUveJwn8g30NSRuB
rl73HpurgZiDUl08Tqwj9TC9/JU1fOt89uCrFa8xbsacR5SopTo5Sf1ddlTAhKwvyoKY5J0Cf6yi
h3QJqvmpok8Hk50mzwLjhu6dqH0svJa4JIej0T7C5jpXxy46kfQ4cc7wJpPHHRsX/2sRHHs8V1QQ
HuIK/270RwNbSs8n6jJmOhI2N3VYynpttQyCQJ5A0FkM+nM43hugBF4XMrUIsfao5dxVlf7T5GHn
4B0VUbmgabYnNiIJ9iGeMHu8Ekwr2xc57/AeZgq2ukL/czTa8wXGDqLj9RcdUUbffeXsUwnDeeDX
T3RMl4DaWQ1tIiDqTYeF0qu/ZEg8ILKgWUZOzdr8q8TDh9cc04LyYUi6CO0qAT1LpuRtM0XHnlFn
D+NkBO90Hueyd5zpEMgVJS7U3kZ5TmmXIEII+PAVUxcPIkGPOlm/9sQDkAsXE0+2tOtv4H6jhwwh
2ROukMVnLWIZVUu9/JTm2ZafdfIvnzd64EAdF0NTGairz7GuWe7od2evynizwwdhUrrRQ10929Fy
qi7erE5vf/FbLssuOnd1vxqrZ6c+8IN9lmiDZ8Z0j53tszYif4YzhCs0RsMJrr2+TcNyoo+aPMrh
N4W23a31uqfARTIM1bfipMW1isle7wyx6tzwZHNwc1wiwCgiIgLjc2YtE+Qn/pqY1qupcKjPpVmM
bgWyVi2m1YgUD7I3SQIkwzF2p4m9DApvVfN7hVS2UbCwOZP1rIBVei8PZZzRc8t382NdUoK57BNj
n61Jg8ygHAT8+GbcOyU5OkhKqh+sD8LdR8OvYLbkDT9yNI4GsN6kQJth70emktmpMQ6jn4EC/xuz
98TGjMl02NU3IVxeG+PNwJCgAyHs/yuiTZVeSJr/qtlvzPI9QNfibuEMdxnklJYMDdbrVFu7xCiS
azmUaBTyo40jYeSYq0gEW+gjSBGaNljtU2AA+ZQvuyGlhHuthgDGWkj1xHmzwuNFU/4wDr9Z/QnD
amH72t6NXcKLaMLk6SrwbawhdGnMreFXYN9w07CBFqi1pXqE4NebSzTP5PqPtkb5p91DEFFN+Rnj
GujJLUT1yyvs3pzoMuTHCd8G+Xojy5QXMf6Pfio82t1v4H7I/Fi40CiwcN189dOjYk4pcxzYLKck
/VI0y1lcejyOvo+94c91L52sKX0/DUEnFliDqG7UlKqm7XMyXQvZe/cRJMU6wV08EQlV46iI8CM0
6tMqv8v8LfP/kgqZV0A3YQ5qchmMy4I5OiXX5P0N4pFy3mst+oP+vfE5md7gHEb2a2lfAL3Qyouq
g57fPMjitkMv7hbp9Sr1nw0UNPF29J6tziDs3gNEMDNs9pp5HdmgbA74HGuNHOah/9c705OKyRDb
deAeus+qu0TuJ/Oop1LcfQCRtb4IxbEp1gh1QEsFdzO9p90jjd/j/qdufwfmXBb+eNOWy4YGSs8r
ycSWPZ0KMPkbkq/Q/ejqi6u+iWaGafPZGOekOAnqfRljHJm0jRYy6qdl1Kq3xNs4HX1pmkhVbqwG
HIvNvbSp6GiX8prw60yzlxCbTmAfiJW258um+Dnp+DSXSCbXO0Iz5LMzKozXQUdVi/z6wUqfsnyZ
fIgkwf8FDCsARxAPF8eEoHFgkij8jwlJt9nj6utgIMAS8Mx1EdBCpiVFXY0ui1zRhbTOAZbkJPzt
S/iM6Nnkm47m3Yo3wRisGTbvjSYimLrdElWn44Gok5Wj5btK0qElmdllLRSoYTLuTMhBKaJvlnDx
LAy3FS+/yzZtjEAY5+6w0d2swD2HUL1M+7unQRlXKIWVeC0942RK/Gs0JQva2R2RjxXNgiaJT345
NAhO/c/MsndQ3ghfWmq9WJU5WpHIPQMj3wNI36XEWlfRpqEwTljVc0QxHgc1N4mXHHdnrgexzFO4
swbga4pMiy/L/TaB4/rQ2F3qDNNh6OJD77W54SyCI8mZeF0SwoqS9rMPr5GXLhOVbhhKNhJ+X0lw
uQ+OwgNgNaJqpldSMoqBa+uVN0Oyb2MpqOACNlunXxO+glE0XHQOKjgqfImXOMFJSj1rDCEwwxgD
K+64pDc2fAxoqpX6DmNUgXlS/E0MYOeh7miTsFc0uyHIjmMGRwnKGo3c/BODD/OB0Hjt/Y86eVfW
GXZuzurgZuuOE4JGjHCDJcMYxVLRA87Adw48OnWADQeIcLwoQn6P/qEcADk7jaG8bq6b4q4Hj0yh
3krbHTWRDJ3j5Ix/UyvA0tMnDES/95zpJYRPlBz0AHA/5/JU/2LuwL1kD8EEMjWIcPMK5yT+x51E
io//zfKsfcy1UV0Erdli5GbsNeMs7ZHUbwPliIHG3bRfQyotfaTR2TrBKScNgFgMyKMMpNjXJXOJ
OahuaqzXomBOz/aTSPep40pnHeFbUpAnUr+LDFGKda6YzyTvpUPAQ71wiMNxWpg9AlyFVoMUJomj
3rD4UxOQ23YMxEuCoTtWLpAvf1/TtqWHcSFsi4Z/uxQDC3dP3KwbwKX94YHEU7nORb+kW9rLU0BH
f3C/W075HcP+DKRZJMyNIr5BBkjjLBT9NI5SWspiVvDB/enEe9Th6PUAxgFeKqpr+6tQVWkfoP3x
ouWQYVAnz1SNsls1ErQ006FxqDYjE9AhqqCYslYW9B9VfsjkT0DloVfmpaHKdLLlRI+pVf5THRpb
swlee91519piUQYvNjRcfasj9IVG2wGwTfjcfvYPpl+07uy3XH7ElP4GRYlopxf7xcingzsCsSr9
O9QQ/F/uQTGD6tFecaI065QVx96pHAZjmtIJ0omns4FNtO3SsOE2Oh95bn9nqqfZFl2yoCVHbhkV
sNpqe+tHyb4HiCwE2lcy/WwyNgkljf38asTqeyTLIukLjL7Ygy33qQ64l8ZXbbyScrRU3N1+bujX
CSB6Hp2y759z8dpb+kYM3W6I6JtGyYSdFNwce4RB+glrQssuHxQvOVohNyIf0Ge7nXBQ8vyMz6OF
K6wnG9MmA5COlsXMIukDjhr6nLKxlbVJeGCLCqXjkK5vXZ5oa5sO2I6YRk06zbBZ8kDkpqHpWwau
z+4uSOXORTMBZIxtqUJ6x38KXAPrtsQEmdKOqJ9DBwuPhPNCuZCrYlVo5dKZ3UySvD2cdR69NBEy
5km+Xa1c0yP2+iNDs8c09o+WwzWhZJfYAJRpHo24+JEZK2pt+idH184jJM0U661PP0wrPyvOzVM6
207vbnIeIzpi1TUqOfndGv76gtwznTnAtiRB05a/mbrq5YzAnzMc3ee+5bVTQf1mo59InK+yLvcR
lYxXGQWTBaAahL61ovoX0GXwdBbE0X5tkoG408eUligzs6Vu4simdnRc4raZ4XY0MwML6Rfcs5TS
UMOQW7CNVfWnCcRHezbHVy1CiRnyZ4xJ9OFVIewwbYJXvZ0X0hKpXzTx2eAor/wGVYvaKOM9bqiz
sApU9ExoY64qngS6jy3P0kx9U1EAS6XkEPpnOBthrLLuUrWotWdfddWtRpPVCdHOQwNyYrr1Jg2B
WHhI/vRoZ4bVuvRdIIksRmONn9JD9yWXiqLcbsfVox3URQ8bML6xu5Ik4ZYeuFh7SaZnySmAZrxJ
I28s3grKPui2XoGB/E3ZPD7K+iozZ69lgEmCfj2Q6DnWz4GHMwWokIObkRhpRUOmUf0i0/NV0zoj
9jZ0fxlgJPNkabhkUYakLV3TYNkYzOVzQS4YZT+lYtANKwxccbFpsnZlwzvzRnUpufABhg9qflHP
nInvkPkQtxz0lzHPRUDLBx+S6i/2mbMpMloZmXdjTX5VsVPckpihFm7ZKv7LDT5PyOY9I0DYRqDd
P1VutvR8uM6EiCswx+Pg3mwdeMvWaYFTkzmPPQ8KopgLOgUbZ9SiVex8jmN6CJiDs9kPhP3GlbVR
fruuBocbOmxIUUKROON2Ad9Tgc0WXxJ35nG3EM6RHtfSrZznqnWXXY1gmfHszW2sVWt021qWtHjZ
0ivmcMqtL6VXbxVbDREEzERIKR3y98LGjeb8y/Nvwh8cNTw5WHBC5z0oZyHIPzlep5zOIseNhoES
8cKaPEayPvl04rSR3TD5yly5qiyNJ684hAP8TWNvZcXG45hDKgtdH6f7cTLv4eUE8nr0u9i1hPVJ
IH3qYIpnlXiH+gS88bXrXwgoepI17gZF5TNsfMp9d66as/RbeMXBYxOxWxwo2WcO3MofKS6MBmRt
v7GII63baaM6dxUl7VJ3KGXJ0YuGc8AcSALXttWVhg+/f7AP+ugeDX+NreHY9detyyC+Y6YqI2YJ
uF1D52A44ij0/pSiFfKaHneYf5oD7FXdrnzOJe0s53CmlWu2dBZ5pyVmkRwlhkbTg0RuaPUNPtUi
HkiS8xZ5Oy39CG9sJwDKES4xH4PbtY2owqS04ScsIwbEsXeTaO4GMAfQvB2Ij8FP2NP33rYlEyCC
niCC7S2C6kMBFd4Lcb7hkbMra7bX3gqT8yIaIBK5OHEyfy2sTU+fo5XsTxi86/hj8I3v1uHueBzY
nPotQjukMdPDbX9JEHjqUw/eb6uT9+YMYBKYjQqGZa3bfRkcIkTknQuyynT0zoS+2g2ILvAVZuq+
kdxz0FE6t/k9rQLGc8yKppkakSOlxiXr044NgDVgKa/JH5PVDORC7DTQCcR0hSJdCcSdqQVitgH4
0+2DKToLg8ARRVKEgbASWTyfqc2nZc38T2vRjk7JxTSLdwNeGcxOhpjtKQQuoSYoGsyqyQxF1+aS
FvWTvLM6Lqw2/s692RiY2HeTU7YS9qKdNQjCIGB42M+H/IyeiJmgDtQRIpvsHgwqJkw0IQ58DFxT
OBAjo69CiwwFLdn7Npe/q6MjyPBt3TNGN64OOMr+fVSfTYN1ZhpJQzKJEqk3oK/ZlXLzQzgpLnCy
TBDVpDgPc9ERYvJR6smqclAeapDDCM0gg6l02o1P0E1LZ2QE/+9TdKvYX8S402KXYaSHZNR+Lzm6
9T9RDc5xim8h62bD4Y68xn0ZSHwpGKgym6wlWT+5ukkS3Kb/LwnGnTZVVcyugISXM2SP7B30RJkL
yoooLar92m4/BTWfJf54WUGvOgsw51FtrBvdXk2SLk7fvzmlq3OtyemzYnVFL7arhH2xEvFUSFT0
wFr8ESuBZaGdmOcFXOpzDj1MthXNafGemrzQEo+pVWjbJCE3iwVYyzijIoHX0I/5HKkMGtGMqAsG
K43xojSONRw48TVGpQTro83TAfgqdFPVl6ZfBu1hSnQ7FvNLB/aclxOKw9lAJJt2wFzq7c2IgBEU
UVZT7XnBNnnrr8PcWFuE36ST/hTn71kGO7kLt0WUL+oO7B9yMmnQdtC5CLG/VFly6Mb9vBdbvXVW
RUWAknd2wMs6LFna+JH44S5MxQJZccRBCTXrorP5dAQLVla697SvMf/UU0BJ1jzKInCnP40RMQpR
jIMLKZbYmsxUU3YtCuwZ2Bzm9ixcRrSASxyHjRP2q0F2sO4fiJx2NhMlW4KthocwR5NUBp6t+jbo
F988WPjxy5GYKkxO2X8719qzeZwZFrVFBqUHyXECWveKBm+l5x5tUGps9orSQAHcNU+Ox74R/6Xp
JWxR7Je00+pxGVfawpLAn8PyoI8wJwhdT6b/FKIgtYynXH6byU9VkoRO/53+vkY5FTL4Zuqtxned
mkGGkKpRg88wUwUSoeHb53gCTxyj/joExsqVFT0v/6QH0V4wB27KL8/m5eH0E8CX6rVXacGmFbAk
mLJM9naaorWy6ZAhrq7tZJGxgHe9dRhr/6NKqcRGGJ/cDOLnOshe1fafjVbI4412mx5QF0sG8yQK
2FXEKaADWJvEBkxvVHNNuhi537E2XCUEIqOlyKZ7wbfWzHHH7RiAIbmmNhZVdO20eBYG/vOiIc62
Np4cGtz+rNTDgTzRMq4MxIGOhhsI1tzGo3070S9wMBwa5quM9tZ7XW/n3AtNpHvWXIHiOYZxK30e
N2s4hfHr5GJiAUAxVExn9XLRJL9M+Rdm7WyNGqiZajYD57u86EEPHEM2nhxV+JuVYl1BEEcARJt9
oibfWXGI+BYnj0ClwEvl5mjY9f9xdF5djhprFP1FrFVkeG0JEMqtzv3C6ulAzqng13vLD/Ydzx17
NBKq+sI5+wDYAj3Y4xK/wwGGd7Ik2FtwjK+Z74yG1xPhMHfDX2+QCN+QypeuXtwvbF7PGdMxyXKt
tRkCMWdlCcmBhDGaJkHlUpiZ9XBso4Mi3oyhhPo2GsSlr8Y1ZQ7dR/nesuZDvdrBUn6QI4voxTzn
1XQ/H5HOfi3l5+LcHAfJIev5rq2v/PqTWZGE8DGy5s+cHGE/9zGRFQW0jyaDQtA73pyh+EYoNMef
Dl7vJmNi0uP/GhImxSyZMnGsOadFBzaMQWMzWyBI/UyW+5Fgkd6yDlZM1oqJtnHxB5RTtRlfgHzM
aX00EnmwHf4lUL3d+F1T3SY9awNa/4T2Q9I/c4BHfK9ct+e51D2sIce6Gc9F9raS2rKuqA0KnaWh
c5LV7LfxP+0wGy9qlnoRR6iBGlas1XM6zHBNuRt0MBYLsx/DvowkgtaOOLd9vhdoEHqAEsmyV/EJ
lbI8C9N8KguobKryYSBO7dmVdHwuagkCfOF8MFcs/ugLa+ztkZ2zI+MBUbHhaZyXiyTWqRVoJ7uU
yX0Pd0+OWLkoK0oT830Pl7TMo0vmoj6xN/VkXqYZRH5Ffaet/TnTiLF1HQh7Vvs4ky3XclUndvo1
uAIXuWBwIyWlAF1a2mGuqY4NPdhD5oykIozG7Kdl862zuDFJZG/W2d2gGD7mtu4bpfhplfJzsEak
HjWDZOF8ta3Dy50aQKiRZ7jXOCecLzEfe6cLFZK7SsIU27E+cdPpgnJPxEioTA41S8Fw41TnlrNh
YyJLZxx063GUVDSqdYKdrRVRWPFHbPsYC2H6Mmgf+l4lxMBkb+yb9sHCaj+Ehg4dyib13XzMXH6H
++rmWl7K+7NQ+SrF98TIEjEbJHXiPiUhGINhYrRh4w0q050xQsVfymgFS2a+Qm3c6NXAuh2hVX/M
InW/juOXUp3VgaHXPfr80TSfZ+NYcmCbpn+nZKOoQKnmxJiZflQ6NXsSgbUyyo/wgjB37xEyORFG
s/V9yImJ23aYyQWaC01n1D/QcnfTlWHJplX+xSN3SKDgRBflc9q4VI1kNiS/CcqDjulOQWZT3Kxb
Z4RrAncdRNSYv6gjSBzEAkv5sLJgyT5QqwDhoOTIVSoh/K8IWC0wQES/eIpE5PwC4PbSi+fKgvg+
eT0nNYm2m6cSCaXBskeFTTjzYOA3YFL53qU/xR1Yl9dbwdqmQ9hR248TV2/yrxg535Jtb/wlqFI1
47fVoVdF00VhUjyl9ota9AeXAa5Z/lbixFKGiJUm3cf2qSNkKf1IaQStbYGzFP+4to2h7jE8hvSG
nxKCqNhbfOn0qxZiVIfEYHCqC/seiFVr8CAgSmzc5A64eQZ3uxBXXu5ZMMw/bGygvbNDWr9se2uJ
K18RHF3M7WMW5bD20hswMYddHLsYFKqKeQYgN/T+7MqtxFkLy6CgWGWHB6Db3kaxVw5eUqKJ+07V
ayUQiDwaMO1hJLRH5A/64M/EllGRKYP9UIM3dolAC6YaRvjI76E/D9QKbj1ebI1YmVusfOWiZXRC
gEVz4nJA9HsqeRjNQ7oiEmV8elHVd8sJJ3tbLBchfici6shGfCDWAbrsclf71C+R+taT3uqipu6A
/9TU6AjHDLIQNQZhfF9pX40tTyoFmkReKNHJMLBgnVCkYaFzoceoh/V1Fy8kE+baTWUC35B5FjPU
lymBXfRSkchDgcQy1eRWJSglnfWLaSL8dNlnKHAOL+2YHMlHe87xjJA3gzCBG84aTk60vkx3UtHN
cNHu7xqUQQuT2KxDNY9hz+kuOfC8GhF5Sgedg8RV05kM1C3M06b8sbhTI/ZNOjIRh9K7bBcyO1B+
K+jAVszS5h0bVf3cwahFQeIcSHmHvKqWjNsCFnE9hw3/S/VOiOAJJ8/Qvoj8cbyvCy1s+bAviJ/3
Y47xKX6i6SSFwMk/a5wcVqNTin4kORtrJBGanw7lS5di24Bu7zz1TmBTcsLMglAKTK8agzx/Zuf/
5EpyjhEkxnvROGfCn105AhX8W4rTXYJoBXEUqg3Cq+Q0o6ttLRRryA/shF37nHkqz8+qVTsU0GcT
YNZUGGhQcVVSIFD/zz/kmGxd5mEZ74sCPk3ZieQtYzFSOQh32/I2lqAp7XZL7IfWw6lxZl8x4nMx
sSybPmgsw2YOV3gAhfIzUG1N5vzKkvdriI1tgUxulc+VDO9iELIVIu6SZIy+nMoJNfdlGbB/0IAB
t63VAxB4/XW0f+ZxX0VPCycLeYINMXUNaacayaZ5SkTBis/gziDI37QRFwthsS0pLSyca47OnLhb
SWirXewNTLC4oZe89lVy5MiK6U0EWlxWIBAAbozugUv2FhvsVpxF/V2WgVX7ElAoYTB4XRMwyaiQ
StJo2jwP3XtFmEy3rs+vakynyqxqxblIJd7evwpQPadx3ipJccBs9WRKxA3s1R4tCkPFNUBgiDRM
GFBzMLlvrNWrqTvwioJCUN+aGsVmZcEL0+ddOiCIlyia+/tioN81BZjcvnxS2PQ9yJyt6+j8W5Yl
NJmVlSazDE1GDGz4gmvaQUHyZrUmQvaeK1mJXmeKjQHsqSmtZxExiZsuWj79K5Ppgr/yKS+IUOfP
XFsAX1vnPC5sVdxhOQ0THISIeZ2izPTvHJXtfJBWsmsSmro8+rSs8TbGHARDb2F3hnKr6e4Telu3
1Xej1SA8wBSVW8ecpZDZ0Ly4+PYj5Vws4yFa3Kec9tUgsGhM0BGZdxftqYi7beSMDzhSPDPpr6OY
QobxfqcCvUhmT0wSsV/p9USdrkp/cdjqrJX8tsvsr3FmtgSsSHNmo6n0n+REGFLvkKGF3rlnIFGL
U+zrSQNQy2FCO/OKBuIAiks/Kl4voouQ8i9WmpfGsa9KNYYSFaImit1PYUavkfwuAZkOq1x5sgGK
scy+6EP2lREETxKVflNLjshE9dVl4q1PkYjme5dnCon+PnPQb2oGrPeGxBZgaONBGRBrqt0hrd5t
2Qasgr+poisgV43zwBW4I+j5X9k/GTQ1BvQloSWIaFX31tv8IOnKjpokvRlVeH8H3QwD+PSeqYz+
3iS9t8lA1AQAm+jlvoHt1gzfrvyodUAm/WumE/xZxUcjgingwJ3nCTD4xGWKq7o6FaQsKG3zp0iE
kq2O6+centFdiXy+2ZPyICLrsR7HT21tPkubXe/CukNm+bfpchpaDU9/boyfywd9BvemLj/KVuz1
ogxVDlUSkhnOxQRgZvBSo11k4oSZ2pe1ly/Rm25JeNaY0d2Jjyw7MWkh4ppkvcIBBpruesUIFK73
dbYxy0SUI9beYRTrpMc7g91C2yUKWGiqYPuLfsIttyW5aTPFsTNGO3vCZ8B+uftUksV3+vJaUh05
FRxYHcT/YHvr6L4zm33MUokW4kuYCnUqmGz3WuJQT/BdNneov4upgKLIWc9zR42Txmc+Xz+RcCY4
kPWcT0e9KZRZIyPWhGOwCFet3FvGr7EeWmQR6j2EO7roxoeTfLXrtai5/dRzg3fLUkmOA89p1FAW
HFhVOJ1fy5F6wwFFqBqn5C6IQxNqug6sg9p8HEDfVZBQl3FzD4V3J92LlXWr1UqYZ9VtbNNHcsSO
NWWJQp+FVNaNo13taLtyJSFz7r3W6J/UlBlfEa+/xbwDJx84Rfu6HPRMv79Qo89SsF7TY9MY7PEZ
P1gxDrX32lL9zsi+05SLEbXKwGRC73PQxqTwlWaoGSjoIFJqGANyETFpSU7t9K5N6ildICqsDiLf
NbRY4ZbVTExh8U8xyPsyD3DOKzmTZJkyg0MjgwF+Y9w1MsOtJvAtZ/sdJXhHxzYc0X0K3NicbWiZ
6BbdL838HiFZ90u7QVKI7LOliS83DrmQ5hiHZm8/cH6gpuTaQxNmln86X4M5eVmrV5N8mtH+EujB
etrjrgZ0Fp0VgdyRNSD3x0Umu4QQlugAg7gh/E8iOVrGqyEGFvpe5nL1XxpYiDnRW994jFQAdgbd
CGqIxn1ltNKxxbbza6tXG2mgdITrwPyoA9sv30qHQAl1T8WzscU+FtFbN+mhY97zKdFe5KDPMjqV
91n/iSSqKd6IrPqF02yk7OnFfpXE7VINLleg5K667ziVkCmy+QBxSGnjYhtkpM4Vzj+bvAVf3fhS
YWCynbep/o55UxUweJJkMfG4ZliYvlX34GT/8vVdmqdM/acjLtZ5Hu1PmrY1exbVV5m+5u6vdN5I
F6v+muFm5/ucHED2NUmNYJtGxy3fdMQzeWjEgZmFCPrz1b87O/AsTxeyVaz4SD+RtD6cUITcsniy
NRG6Rg5h2Axn+nx3AuamoeSL/MoRcKAjJgZ10BZVaC4j7Hd41yvb0FWESyb4gHDs0LA4ggWIAyB4
dUDwWi+iYaZLK8h5GK52fZJQ9Pktgi7nTbY0CBR4hZmhOIl7biTQGAYHa0ye0fRSt89mc10RvCr3
eC/F8C1cle1j5F6sYV8Ub6qg79txbE5oHwviFwFfJyBO/BiaSa7DwPkcAcIaylYTxzLnPCH1uZg7
hCyHeqEuQXf3PeCYap+r5uq2r616XY1HEkU39fC8uDszcpDaH23r3FbPpX5tGJCLe8THHze81r6p
WJLYuRcDp7eiIz2AE4V2o4cUWIMdVOtpd3c6mC2OFuzzJfQVhbgwm8R6mQMURaPi8v9jKRyRpA4H
hZ80uVYFtURnLQzjSwakDnMtTASMGIxiDVbtze0dpnInMZxNHdEERNL5rRLNQ4Q3SjUp5CtS78dv
i52v2/xF5m/S/VTsDeP4Wq5v41FYTI/V+/6QmeHZcZCdrsvORV8zMvVlfHItVjTGZnKeGWkRMXJK
ZhDHPNc5D8YKTty0INrScYmTBbOBjcgruwMvx9FXM75Sac6cHkMUojk3BqFwNta/kTXr1GNMV3/A
DxA+VfBKp+aL93NVxcO+U7VN17PCmiW7ReitCyURLBYO2Rr0bU1UcEGGn/w3GexibZOMnL+l7jdS
lJ4c/9WjszNje2fMybZdGS3OXzWtfsPIU51mXwhmIidpnmegASk2Q0l1k4CXn/j8KpBcBsluBV2p
GjOuNBEWuCAxCsubsES68ZOSv86asRnZaBhgAia+RPxQWnfZD2UTu3bj7i9w062b7Fs2bHI76NXD
yjxfJJC4r5Y4i4k+971oKRW6X23c37+sEwSvrPqLlyco6Dy899gcKt/sihOiyw6KOJCYiiYR96c3
YveZf3SwdXdlJ+klZvqdTB9i+knVAoAlMC60X5gxtzOTKofb0GXdhM/nLi2c2fuadyM1nV3johiq
j7p5bUHwN/C0VzkFcCgUmuv7fMMa3h2rf8ArAcDXDbH5AP11HyzGdsKAEgxacHiqueg1vmXFhIWk
IWUHlFzLTWjZDCHumXh4DPjPW+TOkSeBW+scO4QTCVh9MOZR5+NuZGCpMECQ9k5DTGq8oVvGQrZu
VvriRRBC+6kK+rDlHksOWRT9ByG1Ug2t9ez1I0lI5LV2qtgmTA0LXri+XkjOs6EODbsBwOuKBJmP
av12qZuyGiq2SqbDV3HH/zvprkVxmNvPBrT6xXp2TbZOst829qtwUl/cbdX6ZxTrWFPQbjucwTYL
/RLvoO4ob3gxjB6s4toF6aASDWn6Mz+2ph8bW53uvOZ6/Ipta8IVolOqx/O8zxGuzqig8vhjXd7v
OiFCuCqIGNNfRxSYfrHyU42LH5/zXesXYQDEwldAfM/eW3nrEYovzri1Mvy5oEqGdw2qK/ITqMlZ
hZasemlX7j3tLRm2vcsQBwYIrp6tbb20GXGfhKxvojTU0rA2fBKB5bhLVW5d30VNRLYLMLCJBi5o
9S+I1J3cS6TB1S5+oiBXDOY9GwOIOlkcHDlIrwhg5GFU2MBt+Tv1oUocMTN3GRhEpY+veQpE/hxB
o3YCsz7F2Q4d4pK9TxNP3HlKgT+EjuvpFppkDDT7GXQBSanutVefm/impNnGQjU+EIsDsAUjw7ct
iYL7mMRvF+3cys+nH3M8NbgppAnHMMJHwPpR+WZN+KDAxzFpLRXtLZ2/y2y/BLK4FTxzJpNcFq7o
D3gqjIQxTvI/DJznhBmoxHkTXRSKb1S5Sf1VMDQTW3pbywkKkznvX06ypLFJyitxnGl3UfpvRwDg
+1molVZikZlOeCYSdv0uGYUmXfD+NC647a8UXiRxUctLxxD/dUp3rnO0VZIMiMpoCsrvr05UuNCI
9SvIx9XZDrQIMXsaRsHlUvcArqzP1Tyb7TUmANoQ1GiIKhmKgqYF67F1nft2ED+GV0/nPruUlEqc
BCtCSit9HjkNTAIxCoooM/7V5XO6vrY52lPJzYPnfxCn3okvESmwHKr9orIfxfdcvqRcJqRZiEhu
Y45jK+NVNVyxzTsT/w19IMzuhjUl64fnov0aWzgkiA0dLH0mciPDMHYRiSsVPkrV/WvhTyaES+AN
LdD2aZi7xhRV9f3r34MWEtjaotYhq9H4Rb9mOJvRZVA9yG1L3NGQ1eeIrXdE3jZKHnrGZK92TOqK
75LDY0IEntPu9BAYkONjyCk5oRNAb3/DVAQLlvJJr17zqP3inb6rtk46M4VEHXl8eAtoV9KKz36w
EK1HFveW0SRhEv8ZtUV1y1aQ47caSUZceErKlfK+ZaPUAXcQ0bky9G+Mvs28R8rjzPDuXM2v0PuV
AhY7oteeo/sjim+pi+809vOKWZSy3jI0hkS+kJbHMaUmu1JQhKLWd7vPpvZiKLfO+gRpZjYvIjPJ
u8MEwuxkaJ+WYfLmRN9M2O4pkMUwEKlxtpf3OP5Q9eVpVyGc6bKrzdFfs3UjX1a0RIZRJCeXHBh7
u/xr0flx1GwNSmc9+lMmsrCL+NJGGH/t+FinH7bxZlRI1ARabGRqQ2JslZJclmHfVznq6NTTkufW
hbxyU8iUgnFUM7KPv/oGIT4zZefSygv68Bq1hkknmzDLMufnCTNRwbY4wRh6NzJOUHuG+e4ackzP
5tl2WRk5qrtV16+1/VOBAC8vksYGaA5z4ZJdT0fzvVp3QL3DQKMDwI6Xqd4Z5WlIMasvR4LONynb
3M586orXzAFOKPwG3731GneetfyIDsiD+t6Xj1b+PCuHMWICXKfHYoTOx906DKjiGbLN9wMbKZjJ
YaOmP1bF+yBPTv3u1DRL98cOUizm4o02MqwCzmS9lf2bFukYSB/s9iWLSL/Mkxc7O5Pxvl/eYrKY
ajxj/JeQ1bYb0hxLU3u0nRh/5nVGND3F8aFgOmxPjNgjauf2lGknKhzPUSF3cfexncFfymbL6/Oj
Ia62BNJdveCF4kCGWiGGepfpOs0X2YlOz2b3ripi7UnKGbI5NmvAK1WapB7qWO4Vn1n7RUoykw3S
x6AoIA+JH7Mq8g25BgtaH+T01r94gJTfKXxtKtxMBRI18mddtWGexrZ002O9nUqmovqs7jjDKUdI
IYr7f1mOIXZ2MWN0I620pWs5jn+BC+Y+yaHCQDe8NADq64+4tTHt6Lu2qXRsikF5DzpH0Dzd7PIt
a4vdZC8mTmWG3bnUcO5qLfjlTFGCeUS5qRVGHVQmP9fWNrUS8riKhHPPYSWhAStAQOlsXHuk8pKv
brqejYVgvuzVZuJM2/+8ujZOeEahsfHobBZk9xPGF8UHvo9Yy6ktPyEsbiWm7pVOxluWOSihAeXu
NUqhP9Rezux/5BueoFWZN4dCsdHAfmRz5lcYYY15Pg5bPSHPPRO3hILKwZEiobKy9IXIv346RRN2
S31xpvZi2vlF9RtdvK65+ZKP+vMsWIQZzxMTzAj0NHwyAw+Zpba7NH62Sf8oMf1Z/Qqh8L2cXNYK
yR6RfQNvw4LsHRMzpLXtxZX2JSqaa4SbfNq16C3rrMdqeSCREimu3xBoJz8QeFH1JBZfQ4VcjAl0
hu6jTd/0cY6od2MgaYuxV8T19yTRqxPzUAQMDIO7NwHd7GrKnUInv7YTckagOsCYodRMWbYd2m3J
Sr1fc8xQiz/LyJey5ve+YuuCP68EK3DEtfNP74s1evFSe40VP9UP73hXrqNiXPX3Ri9f9SJ9PUli
fhyEEpyyXukoQUn5U2fZZXbYtPbjCSDWUa3Gg+aNZ6mycx+HbV6WJJjU21Gbt1VjkguFd66FL/E2
0qV+5IB/o8CC1pW1PlHCO4XDfhHMiytWpEYoF95XVskarODJq8robMo9Cup9XJZnJVJPPfkID7x1
NzJI5l68aQMYe5uTQ8/eWrzSploc0Wn6jaadc5mejfjDRIRcKVEwV2AmzCrokJpOVGiM+7QF9fgG
rbZk/vwPS2ivHto1CiOyzZXpOCfqUbxBljpIY0RgMxxMBuDz7k+b5dHI9G10G+V6gPO2AbpqmieC
dQlb4/QoD5k1HrjcBufMkOs8VNFZI7DVUCKmueXCCxPzaerdY7RJGa5EaBTs7Y9O0XVvT4sYnAJo
zUw5oTLNsJsZiXICr4yPu2jyq+MsFyWNzswtzw7oIUmNbLGvjFwSdaqOg4mC5C4nEF4yszMcCE44
QcbsbAQ8r20iz3Do04uzUY7z6ga00MTx8rXmFKq9nctTuVKXMt45Y1qmhhvQPqAavBRcPA4h0Mri
XDhaL0WAHm8qp53CZmFcb6NAPuLwVXLYLtE1kNyOe405JPxgqvmujwMtW33tfBirwldR+fa8atd+
1YAPKSkwpuSB0A7n7LCjxI6P5pYcy44qlNK5iozQVh7VJwl+YKgSvyV7UYMqqIH3of0LtFIN+sQN
Ohog4YbRAjxDOcRuA6/b9efmJ8LQqeok3E3Dvpu7s6DyTj51otYk0pwE1F2O+HYLM81xfJvERRkH
rZEEXRr5hbBhWVzEaD7prXlziD0yQ5CSl1geBfraeS6DeFT9KCv8mErdtUNbKBBi0s285864g1MI
tpIKAkaWiZPC+i8xSdJaDkLdz/DSpERgFzMeaJzTiKewfhSF+ljV+mM9MyTIKSJMXxH1Jc6N3bSN
NAWPY7rrjioW+1ZfQEuYB7IVHFjdpRnk9jvyxLHNPQk5kcHTMIDNeugm55Jq2QX4Vp2UJ+nUR7v5
NLUGW0FOoS4v7XGuin3b1PuIv1i3rmoclm2xz27FUIZxb4YJaDew5Kl2Ka+9RSDnXB/H6Z1WAGkB
UFZtDXVD3fXayuOghtw25OOBeFpfhQXer0gPc2cdcqUFpuUem6w+ZWXBTNJLvOaF+JTcG5UmZC1/
4Gk6TJV6WJb1oNNbKzG/Dt/jrj+gDAoWispWIsJY4cvrqFGYzPWYfwZs+ko9e/nDqwU3wPLaHYg5
suBDt7H3h0O1krPGRzQOPGYesAXyD8AqW316cKEaAethWYFJ9CB7fr7Tj1JhlSuSc1/PZ2VmVx70
7XyObwh7HkU28FHJaxPmuXltxurKluHSZdq5Y1ps+jHzlaiUnnAOrUQcq0XbEUdyHTOfaekDS2Ya
U+8xlMfSCJAbAmcvw8QA1c+QWhYmoTr6FvnhAqEBZMJu5SuZ28623W2xBPl3KpK8spU9kVXu3c9/
ESzgM/Rj975Nul2vmr4ap/tV8VG2jwsIKsSlFUI3JhmzGhqTyrqpCc3rnwJ0ij3X7U6maVFVQXVs
HWIiCqiWXrx1UsDI9bFUhqvisGC7EpfxkbHUYvQ5NIh8bklhe2MvvZQbTjNRCkfadhbdNmZZnmXK
BcJdIzsPFUURTZRm07WGmYc0Y9dORK7YHyQ2GLVfx8qpK6LzLi/kudHjc9d2JxVgz6FFP2270cGw
TSLpbfoKEjCVGelPfGpI4W6yPhiLdCfRScg21HC7upp1LZeGwYP25Kh7HdVrL4FUfIyQqxK+/fmU
7EfcXTq+nJIdZT//FG70bMzlc23t7/rpdJ1CGvuZjm+MPtyk3Buy2jP22o9TvsdqNBWvsRhf5mZ6
HiJMY4W1i7PnicZi7qp93ashqRBw2FpwARWVPoEzXN3L3IcTy372CaBSftzkYI1KkBs+M+0ho6pe
faTFPVoFlRvLlFW40AXjnE3BfThs/JfxK+m2VtJcSzt/HCqSe5zhJmuG4Owe1ccBOUFFwqfYrDAd
JN7Iekaz4RpBWai7dHngq5Zk/aOd9I+Kbj/FE0QR9VAmREoiWC8wPC9sM7u+Dk0FQRPBtKIBoUMp
T9S6N7I/jRIfP1IyTkHdgkgXfZhAtuAxQGVF6c5KLtSH/tWKNupMgACZlKjheU+vxfxRmhcT+mFS
9te6Ka8N+ndN48/uGpe2a69rZlzVhD9XD5yp/7cQTCwinDMyMJdLkwBTR04QO2OQ4VVUGqL2RBbo
+1ZowQCg3QVhQ86BzXStELuajMlqdR/ZO10zIvpMrTgPrX0kGW+OKfJZboLDsH8nMh8EkRETlnCL
sSZOuEZ6eG6ygwSo5aCPdTNlX4xsZCcGXz9Ri7sftgLUl/SrIfxnxGI+XNfpq7H6fayUj4zktivi
Fxicj1UKNS+zr2nXXZHFGdZtmfRHHQvgzGLB6pJLBJemp5ySZ5mr/ry4PkOlLzTY5l7/s80FSc0c
rDrxW6OzkSwfsWwdhVv4rWhprCe2tX2Ya20o4C6NTI2WbUH1NioLnATtotkIRezFFyuJNYpz1AW3
xgSkKqMevEMu4RmQzMky0skLVq1kDDBeVXM1THuxUw0Cc7t9kjb+FNiSCPuIvCjXPKWOcZbEirbG
a86L/lm68tQE3cldiCRm1ZHfU+iWn9aZAz1fgoa/nB6BOHrJ+aAxhVxQNQ9DHWJwScNytVFqg62l
L47AtsTgfEJgFHBep0XxErBzSM0WIFVxUx/xpLP62g15sSMRcI6+rSLx2dACAFLLQ16m+DPBTTZU
nmq3SydzJ7sMPt0Qxs9Hs3R8ptjRF97cFDts1KQvFWnDyXa0ocH9U7SYY9PwAitcp+jBTJ8t5kGC
IlJlDTkjFYKSZrKjcPUtRpItBiaICBzrj6uQYWp4bUXzmBJ/yJ5OYQPF20/vy0iPjDc96Bf9kM7J
samHY2yqx/SZHLKVFAeCFGy3RJM8+yaqvxrn/jTXgcPp1dUqqyMzmLzkDDz7FF0+6GwKVF0mKz8L
ikv1tc4v3uQZinVAJ3UoDf1QOctBxX4Z97eoXR/hC1PuAExslwsBW6I4xWt0APiO6Nked4OgpUGG
SDAqNZ7AwFA0y8Go1GO9iBPstDPd67lhfjl6FRH1LW/KNJNySiVXga1NhodfLG6tsV6NwjojScO2
cwVi88vuJjM+v11vKKOL9iOusMZCVC/Jv8r+IKiEQ6rFsqqq1k48mV5Sf6cb+0VhYwcU+QUbAWkx
8BHZnvtFR2DBWlonBOZEo5SXKPnEl0HwkToutDr9Lj0i5vHQEhHtoKO42+CTwajq9X59DzU7KF9B
rxPMYzo7oBsPzcGFTzZ/3NC2HLVhPFwByqOkf2AgQuGGAg4biaBZMW+drl6Hkcd0+Ze9Rfp2wIAt
KzAvGLU7oyCUK5uJ/is2DyOgNjaDw7587xFdYNUipc0wEnLEf3PxV/eVJ6PFQwVan3KuWa+jqUn0
+MiSCumaE9lXQ1mveE9zLEuReY0B1a2U2r+o0+zZvrln3FKPrJiTyRcyQHZi0oElRJ30lr/0AqZh
7zeSKmEEG4fNzIZaXI4ebpWObCYd/z/pPS+Cb1qa6YF2RYRVaiZCTI7XAPN9SrhGDMUAuzpvPx9t
n8C6fKvgANlhPKfhgxXmcHMyFO3WaFx+tWsfkUBTFv6Y/W+c8hb+vFCDPM16MVnRaR0hyy9ZB6RO
PSBEOpIPhU3E2qE4JGsrRRphOvmOODkDAZXmJIjlyHLQUnJPtX7PPyDripJ9I4pDTL4uASQDqovl
Aa5q5c3uw/KDWhDdhB6iFozmbAcpdGef7A0KlK0jfnMGCElHdhoLFpxkqVfTXkyb4o3OOmBu7cOK
x8ttOTvy1jo7C3nAyFsmk4LlqMz2E/OcaeO+VITfkVBPomrFhJWORQVM5m7GDyJdYFSoFi2vBflo
WbdJE20jwhzHRHguk/rrUfJ3Ym3KRgZrqxM+DEAk64CJeEDj47oIgN6j/XlrCQQDY03tpaC0VjY3
av/izZKk4DDi1JyKX88Vg8R6ehKsdjtT3aOHO7aJ+WzoCp87LHA0iFbQiOr/hK2Ym2t8tB7e+vul
mn1ieWdRkapw/uqzLvTzzKikQ9T2oPa3aT/eP48KZZsx7VSEr/2WsLS2GEnAJJWcTXOpkxWUmkfR
Jjhtv5ivJfN2YTzPXNeKL1qrXFTbuBYJR82640jy+155tI3m1qfzLY26m9CPiYQu83Cs4nnfAGPC
vv6YIxfht2LrRhaQe5L0MaM2HAqjOeqPOTTItWN2IiJ/NvNgGG5jnW2ttg8QVEQ5k6JRBgjcKA8m
gxKBv8aZL4g2BGLsg36sAiqRYLR+cjj2No+jWOewQGdd1mJX3mNIahHkahpY5AQQuQPDoSoPvTts
6fW2WQmCk3lyv5LTChHWdBSK3spX7uOEOw3N5ZTlEit5eXYCagv1SVIHKaTn6oJf62JY2aUiAlft
PvlaeTU9v4t4TdrZm7J9qgfMzV7jYnQ1UUIwNJzxIfANAOqarCiE2denW4WJ+H8cnddu5EoWBL+I
AG2RfG1D31ZuNC/EuEvvPb9+oxdY4a4ZrDQtsuqYzEij+1iZUqQGU4oBO4NNmldSnGemFRrivpTU
Xgh3zChH4okLlIEJ7JoDH0UEaaSypydzeKvoz31JfkhrPBVzftjv/8WVCGUg2akwwwztIat/A0sk
Qk94PDixO4VMcOLCqO0QCVuIczMplAnR0rADa/IUdnUSboTCs9li8YZ791Az0e6Qz40oQrW0uRsS
SoXlSHbLnPylJ9XuGaJtcW04Y7LCx7zg7f3gqTifX/Qt86QQkgfNJgYg04HbVx4xtwhmTix2P0xs
fwYGzlEkCFAh5K0iQBMOe0NymCxgu3QaLzWKkBXAb7VbzyaV3z5eYhIl9f27kYRz0NzU3tCGfMWj
G7/1chIoWhvE48p/pwbfbGsKuuM4+8ik3U1n4c45EweyJzhiFTKS64looyL1sNmZlUdwwFl9X7C4
5cBa4vgnQSpcQrH+u0KkwzLKNpoQ11Et6Y+hvv2J55CdCX+m4AqTvwHPNII9qh42A+wOnlrTlXr1
yDc6Lwi3ZSWq90t3YmYe65FW36mJF8kO8553guRvnedudxEWoUmy4P/mhENCW0BDE2MhTljOxkcG
7FnS38Vt5zVmYKs7nG51uqB45KqqPCGrXtO+GyPBmyTdxEBBi7fNvvD8870zzu1Mf+ITOr0oyvtd
g9GyqX9f/wDPEo4Mv5FmziRynDBs5L9lXqGej37owMGv8yXWkhv2Y9yHcixFxhCpuUXku5/iQdAr
+9q1w62I95swtBtq464JRItQNpc9johV2P42czIQSvHS0ORy7vfgGkz9ffBNMq61dQihu7XyLYnz
K+KZnDiRxbTDQZXhXtW3oVPvGjJ60bQUaoe0FZE6jJeRYZ7EGwXKjGTvaWCzybWtb38pdylKQZAz
yiccdUMukyceM2ZUF3N1zTq/WEWIyPU4OfKmQCj+b8t+ckvyHoL7Wh4GVPOCJgiSH8vYPYNf1jzg
Jj1XVjuzCYtzz8LWYAX9C4UYwpUfPfvpjTDpCqHYxE442+FKUwA35FTBgC2qX9NrDcslY0OVbk2s
FrYe5IN5LIHbxWTJw2S39+E8Mw024861GQVX2QEir3Y1FUa+8xJl2Ufal++ZWE9pgYYIJlCRJRdr
7S4ICGJ2FjlRdUJidN8hZDmXmX3fMEgQZfxVRHXHIZyiFqKsFZS12aq6GnfU1LEdxYNga7XXRdGk
aCHDs3DGRtYO6PxZV9QJSJxxCAXmEIw2hABZQxbEh19Z0rlZnnBjkRuCTBTfrqb8xP/IZFE/q8jV
BFt1dDE/yvqtTNgPAYPrCqLfCCTojEhTWaLh2fil295WfAwvIx8Shws9/zASH4DGVuewb1+mGuk6
zr8sro2JZpIMheMofaVcFitfmeXZcnN+3Rs5jRdrIkbiY+FP4rnIk1datcfEhgwSeAgsZbaTJrPv
0rpbYeVXdTOireVUJkBkI/JII8g6yy+IO5saRd6brJ7m1yxtrnytND1qcw82DMdg/dm8aGDj4BWw
ADRFepJRls/evJdeawHGh7GPppS99IY0H1oYFYwpn7Ul+nenWKgnrr73kjkWHOeclj9RIqFielYu
1Y94DyGXMams3QE+3EZES9p2nn5THvYuo87GhYz1crl32PH7zB+RcssSzvXqso0uTkabp6ehIYV5
4Nj0JmmWugq9Sc//3Mu9QzNsmpq7OZPxp1alD5XHgC6MN7f+2rLhix/nJbtb5Q8o85EwWI5Z4q0c
t2fV5g9zgM4ai0tp0sNJm98ohLYwpbcpB8s+AGMXrEdJGkiJPRMCpScPq9miWH9ORvKmjPpb1efv
XTm8F6J+FyvtM36TmkQnYVYP2ETdA3lgttQ+t0YgdhHMzGBxuFhpqNDpK3AjEV8fUgCJsOCcfIMK
OqcoihtYnf29g2JkAurTf9jye4aYIidgQSLJOYNnZQnrDHzNicfO2SHF26CaAS03vRZgiJCk+brW
V52SaD5tg4G3hroT6tCYsJpeDIgjx+RVj6XtMbfRBA3ONK2OCV+3JPDGVGJnsBniDfCcmHQQqZfK
7sykQznaLsCNbvDLK/lLmF9uffsvHyyn6honlfF4hBtwqEKzzjiKaoV6fqOI/5AgmKnbPZ+MGyiY
oZbDOSZhNJHf1Gl574zqIy22j3IDYxszsKfb+ECrTYl5xDDp1J86LzpnkTdsGGIN29uPCtctIsxG
IcGwIGYWl5gYbSfrM3fbnIoyRNkal0gZV8rZCCiji6F3lj9yKEv28iVl2mcj8x9xGW1fQ/PNqiHc
j9/JgMN9pmHmjax4FemCNUQaNpVcE7duHJOpkfzQyWprDGLiXihiDJxke9NYSjs9TXMxM4SNw3BV
B/Om6tmjnctnz4U5FgAxN/EGnRu9/0TvAA3xIq94Yz7iN1HCK9/br16xvnQoh1P7Rtyqbn0lyl0G
CGF1q5ePBYoh/ShXxLWsYDMZt/TpS81EXc/eFOFJi/CWyPY4/o1+2gLSwK5sSVXwgDoJ5KAfKBa1
U93PJ4tksR5ZUsrs4+U97xcJL99N2OtZ3ZHQAR6DNuxwV/F8WaXKhMByGgti3wb3xjdkZKQsPryV
Untb02hzpHz7mLtP42e5v2zaxWPVx6cw1zcmCP9N+vxhSxsbCHC5KilBZf/D3tIf6TZ97WL81PX8
Ku9fVw3lbvrsiF2Y6bq56xt6shKZK1I2eBdhuS9M0eNoRZok/pTMOtT2QfGPVa33SXKzL+QL47FX
1TuFfW2fSGqvWFvFmfB2MwOKskAmFM7QnTKgsP64/LGRUSSorupegRNheb3IvB1wE2acg70yNpUe
C5EUsk5wajx4Rh4Mf9ahuiGAXcwPvKbi1QFNJ4McqLTdXYlhJII5XUvf6GQfzPp5m/xdw1q94LXY
LqYMSxJHwHG2xjto3+s6LZdiMsPaw9bjSOL/IZatzSequOYFvTcMlZLMvDetAW+sye9sgT6n4Ydo
8vt00o3+OYz6czfiJ2/e88V9TuXbbiOw7ilcNzIckZHrDq51Y/OyvfLKjoTmmkZf/orZsxOrXuNu
wXmJh9hkoTsPBWQRHhuieBdT9VMQGtv3BilGe80oEBeV8xX44oWV8AG1/4RuZvENQjuM/KL3EK7E
R7t5xE7urAoSapuNRZotRodDic5i44DdBPqHggUB0I7aCC2GU9neR/KwRbyq1XatM5kEAKjwMSOE
EsVuoV2EXLO5BI6lRdA6iTQEruYzQPQXn6CQY8qFpNosW/ccFLYeyMkUFIsITeNl0TeORWljm9iJ
WJzk+FFLn+m4R/qgvLVb8f4mnQYkHbUa5kwNY9zFyqQHnkHoyZYktxemKI9rwKKgm54GuwiDB+i7
0PKLWbPcrNcD+z+3mzyKb9O0XNXYPXIDpza/tsl0AzuobLZP/OiO/f1FdgTfg5YcXb3vHlSjuoBc
ghR6kSrzWq6QJ3LJ21oqL2yfXfs2xPEb1e4046/ul2tWb9fzjLhJQ1B1I24Aj7CpnKsEqUNjPZjM
LOONsjST5kdvKvcFHsVTOtYWqQSiRD2/+BJjpTZ1lKcce+7OXKku9tM63DeqgI8WiezBXztQLfGA
/qp2yYk5Q/chZk+lnuyIy/g3M3zj8UAzMY7k6ikJy1IcmixG1SupkKTdHw/8OggQxkQJc6ViA9yR
tMQZxEAkXV7n+Ms3GUJMUezGb5IyKNktl+l90//sFJCG7lioIRHoxcbktuhRclKdXwZ9NffkofKw
IWGo6r2YUZ1R3AiCu209N2ce9IV8BV2wmVcMo5WphZxFl7kyo2Fl/W0y4khT6te7pH7nBS5wDCqk
Z12XdrtiYiWVC0IPczDZJ6XL71FtKNV50g1v0xBg8rdKEaab8UaqMUqAY2PrTtx/bzv9j4wKPKN4
mnkO5rAQOm3796Z8ddp9lKhR0K9HrfkWL4WPsLwG3TwzEiBWRJwSdaGZcfTW71ZoBDLuUodNG9TC
bovdfVJcMngnkmx5i4uRrIV9cPs4duSRlAkrLDUE2VQXJT3IJF1E3wSKSILiTn5NrnlSkd2rsiYW
jfqbhKKNp4tlfKmPzvpg/DlU4f4U1Av0rARcKwT61rnkjOkNcbKcKIHLmqhJz90JvTGdVdd2l3oC
MG0LZ23L49f2R5Nm4j2nUvXlPAty84XB0QjBS0PbLOlYvrl8uE9f+AT1TAgrqplL+1WBta1/F7Ma
ESFMHYPW2Gsu1eIl54m1LFu20GYweipU5A5yFVZ94Um1V+9LoH8DVRXpzdRaAl0PQDeYNXpwDuKV
5WnprqmjiRcZq3PMM3arn0ncnLa7NrFAfjEaGAVpNcGeJaIVz7LYaC+WS5XsDqbh1it+qusC9U9N
N0Laeve5HmT95BcX0c5XsWBWTGmWix8WG27j+twphP3emxkkjNptY/pZWeVZFubpjheWJGvZ2qKJ
eCdLJGymnWLRqIeXsWcqtUQVHVF8kbBNRfDvku0D24wz5OAz1odql9/6Dy2wMbbKNRqqVbiLorpD
LlMs0y7+mmaehbpy8Zi7Fi9Ov3BzD40jeol1LSCV5LbEjPzFZzUiChJon/6h2zf4ILIhkCW28Jbk
Wz5tcuuxhcbcqbl1buP5ZONyOfRrdrFO9RcIQeefDV5YOJAHHXJIOEhGbs2p6lyDZKzB1dZzUjc3
oWQPMpXLkoMhZ93KII0nw0l/NebvhRfZmOawktFV1aQi2EXEWRhVxrnpVV+SpPBIv2y4iqS5MfLk
jBk8HqOVvyGGMjcTjBD4GzK5a61Q1ycPw3yI+dCX8FlphvRDytcfrWF//bPMmoY4KlyLv5BdTMiZ
Ctfmx7+z6U/FWWfLUsABNF4zVY4rMEIdpOqXQOh9BEqL68pRyAKSLJZMw1OZsxDo2VGRmvuUffSl
ERL9ui0dl7zMLIl0AYPWqyqDEX1zKTFepo/DijhgjJfa+azNf5lk1/RYW/aag288m/bx9YCQ8+7W
nMS67KT8iVOGJwNS2ldZFORrVPe4LB5SpTBsSv2ipoS2pWeHVNZI7FPj4tzol5DbgXetDRXekxH0
1JzACGG5LA11wGSZ5OP2t/HarrLtKvPJzWzbeW7fFRThpi8pDsN/ylVV3swzITImAwG15n04L8rh
wDdEIydD/fx/0vFIc8DENkO1v7SXmaFtEVEWwoxcHD5o/qnjjVC2zVvRkvQLJKnpk0q5KyqvATGN
V2RjmYWlN22APKxOBGCYCk6Kr1UvYRtSz2pSnlh0DtlpGhbf7ieePsVr5gdMWZ7NJTTGJbAi5bpz
Zm3avQeoejhA4ndntvN6b3hLvfgHcjdmEkyA0Guqec6JAiwZKVR4wKTSfvRyzJ7FejvjWaVuzWdM
tJgUVuTi5V2Y8V3ABugVgs9q47FM0kOdpcfYTbcRgFY5PrCsm+LNmI1Hde9X46HPDLqcxdc0wevZ
0YIIXvQGwCZ/1UNuEA5im/i6R7eGfFGDU+XhZfuxPwAB3Iz+zjrUr4iK2FvijtLba/JuG+KUaX82
eEksezS07PxQAVKxBIlpEY4y0lQGPaQCjiqXx3BTYZf1jJa4jYEESSMi1aNYGw7zxJEmFrNl5hqX
wUmRbTT2Ia0R0mwwrziNKAr6M1UK8zRa36ywr5mCzSHr76T6MpobWAnyqbEJN/kSqIA0W3OLd5vx
dxLwyvkJEJ5UrV/maqAQow8xxu/bUF+Zyz8EONZKFQcF06E+TN5x+SNnkv9FohVw4zjhDAIMo0/u
oYiqPA418gcERsNJqmCp0Rf+4K657OZ8QSZC6PrMrGdp4/A6RM0inbaMQeD0JcVkRjDxMbbi08rj
d+Yy8nViVrn2DmsIOWOJ1ceukqBJHTuvaFZGlbK3Sl8aNlyIbx5G2M+2G0I1HsPz8KKjPVuCYDhe
wISxiSrrR91TwbfbjePn2ivDJZfPe70c2aAereQ+dvGZsTe/kd4PPrI/gQyb1nwkRzZepw8pUJXV
VUdvVeJTU8hOSXiB+av0BHzE6qMUnHWpcpZljC4IQFtSXnXlj4Kvj5LSE+RUVtg+/KEz3Tjtwur2
NgkT4W3h86n7wxgKCH0lgIEWYR9yXQANq7+T9bJADGPnAnovnHAYYCTAXFu211LtncRC+asdLU16
Yeuu6a+1Wq4EoaraLZVYPDkFZehqQ2kd+NgiCV9Zp0VzznXVjZHZjxGjkIO58bCqFPR/FQhxK/lh
4NTOy2QTAzhc5RG5kuqylDty202jcbXz6ba0+d2a0rOqKIjUkdeTegASPpNTwuDLufQ0EhVjfNGo
71ogqwhu5tNhxx9y+pLkgHTfgAm0Wj8tf/3SybexddqsMGYcKl+t73Reo+yj+KCZ9hNW/2i972LB
dHmQnijWER+8yYXyBNH+6KX2rt91Pya98+CjQAUrPcKuNfrjv75fPAsFc5XVrLri94we22JBZrAg
M+3mvAAEIVmsgY6A/simdJsZn4/oiFhHtZdu7C5lDdqVqcGKmpfL6JYruAOQ+teH5WSrNpeI7Td+
l6Xf8rz9kMaSgSLrHUN9H4YpmM8NjybVqUflTQSR7HVMY9I6hYGaMGtFUbhqzsa8rzop1nXTxd0a
pFO9NpxnMTD37lKp+gUAxtWQh6vJ3sqQikf6bEhrAN9uQZ+1ZX/HPDgwNzWDa66JJ4wQ8oZWNoO9
S8Kwu3H5UrA4S1ExlrPOMnNSSycmd0TmbiBCh/0GkUWX53MxNCceGnb7RDSeyaf056YloK3yu05C
mAvTwk2fs16f6tk8vEa5/ER6i+3qMO9UtCT1xLzcpmKFY6GGollZEhWh/Z+K0uRs7rkvU5Tnw+gR
Cooe6z/4vRYNhrD+SeK7ow4T7+lUB6JWAnEfsdTRtgh4L8QGEXHFhIwE0VWyHAyf7UQJaCA/iXWP
/eeUNG7VwcMh1NZUl0CmTIoRbrdjGoCpZ6u2IR4b9h8tW3KDEsZi+Nj9FBlEtlT1xmWB7NF4VW+5
1onImMc+ZFeYSUbME5APUZn/qDQcD1t2U+kSXxRnotXYOFacwAWzPe11kTKIbMc5nIUUVhWxu9Jy
zt47iI9JbUQtrYSlWpHt6vOComzxlSM7AzGaD5rsh1Ep97xYD7Ui3H6UWOCLiyTQGcLzmhsHDJak
WfC2SRg76ExLRN+eGYG1EqZ9EZ8ZI2GKlrLKBW2oBeuYnb5BLc2jb5urH1V+0ROoxtfSUbGJsBx4
JE7IpDzifP5INGHIvgO0c0heyIw/vbbPMEHcTqW87hDc/PjKOOeLzHAhV3M254x4jaSiSv4gx/pY
qkBHNtVN+z89dBbwZdw8y0kr4ks1WJfkLhOj0hXhrmehtEvBZGiBBsEkk9ZTaVdBr39PZg+8gAbu
ICOFvPbXHYJzek0wBJS3PiUjNQVCeNS/Zbl5r1LluSr2vctR0Ene8q0LRhsYkcDs95E9pld7Uyii
ER4yvf5aA8YNN3VSXf2VZPWZSxzijMmqjtQ5Rn5Y1vdjXeVRqSSnnCii768di1mnSfBYSa7sKREU
4StB4ccSKGqkVkcps10Nve18Nki0soFjXEU6fI28G7bURuhkVbu71sOfcck8iftPT1IPq6M3GL1n
WIzuzx0dTaD/aa3Vj1vVh7ysBT3FBDK540ys8N59ziuCPOAuyADK6/qf9AAKeGA+ASvnOERfMhsU
u2W+hUKjQ9fDTjKEOsWkc3K/pyhh1pD/6nEEWrYIAbi7Yn1r9pSIXub3Hbqg0Qhj7dVou5gwJ1Qt
bXzJs+XSlmbUCbSu7+qE7xgXCPNqFYHMwjyuM29AP5gRy3r1iCCWXcAaiCQOSROM+Gn2GPGKgP/G
klYvIgJSbxuaDAGrjpatS9+2mguM+cHM5zu8LKWCySURdTR2tejd4R+cv3K59/jNUmlxykTc9Saa
1X+DARieZfwGei4/EsTnCVt4CkyZBIM1pDZfwgq/AVOu6tbX+VqGCvdo5hOf7K3MZ3QvV7mQbeug
Vgjked1G3zAMr+xbr9HhnmGprhCFpJ74j0nF0nklU1y9LEHVFkcFg1nDZqewNtdeBtdcqc2cWTYf
Qinv4wKIL3W7Yo3WoiN7CfJaZ93Xdn4WJH9eFhaLSbF5UmJ4PY1BdvDVPf+Y+/1jNrUPRp8fqSNy
FwS2kyUoTFjQ67SJJGNV70I137AIppqfUB7QvGr0gymHnbkQRj8CaVliwHnLMclWH5UkATwpG2b0
lkcZkG7tIzaJ+6BFlEm8u7d05MUU0BlOJA76qmRdSuI5rcjymS/X+Hpiy/iQ9+YdBefTF6cW8rZO
m6DROAKA0XN+0WrAx5OiaJeq+wgFqwEUvTAASg9upqSHe+0xWXYSCnrF+kZP6EtUvQiaXePJT2Wj
nPMRLbPOT+KYbAl2S5hRmg9c/jCJi3NjGqfYceNa85rKcttauOyCPPGSdR1qKepOclWHdjpGFY2U
KoW2LqLDGmhpCwRV9TvTe5lG20kKNKt4dOYHB/dUyWFSb1HJBmCq4R0Coidmlj83aP/yuPk0LPXT
2M3PSZFRp1eftTF+jAbgccCF6SW7p0/V3h3ipA5Lq1x4jGww4zox2YS5Wk3YjGnEiieaychsZ3GZ
pwzwLK2pI1b5UxujrkTF0hmfYqRoPXwPk3UZCvk4I+ZX7IGIp1NdTjdcwOv4AYfQVWZCuRrm151B
ntbPUrSByRego7UOVRufZ4v50EKuLwf2lp1f/A3Fsn0723hRMp8SfivCOu8wKI2+GgN6GE5z0Xmz
QfBIvx/uTH9bkJk8xeetw4TVYKG48TsDwJnzjqqG83qnp+oGg+U+sDSzOonFWRNZqCDUVQ5wmycb
IL/xtyXA2BzKavsYq/ZjKJT3jYYrVvTnWhLdbTP00dN7sYKyPLeTfFXL7tLzcyzilwKcvnmJAk1/
6H9kDabdkW6L71xCmCFqBV6r25l4CT/XYvRmTlBb3sDP0Q5pEUTpNS0ZC31QjuzKEmmLFpm6foC5
eB43LbJLOZq0PoqpdgliD18Cje05J1BsYGKURSSxIDBrcabqjrCzHSX1t/l7u5oxEcoNcbVp7K45
A8WDYyYrlb3kanvjZbzOK9W8ZWZ+m3R+bbFzSw+ElujIpPc/6d8BiHMz5FG/yaHVtGHcqQx182Cr
Z5/eEPQZBjzGWAGmMaz3G3tr6FGlH9dJMPxMCxrj9K1XWUSq+mtiEqjDhmVCBMzOeYOpZMUXHORA
mu9yATXQJoJIBMWj1vWrhsu0RlvE5PPGIXnbJnHNSaQ00e2b03/woggGlXN0etl5Qk2fEUYhI9ys
dvmcsUVW0bH2qmd1YITl1+qYWdCh9vyRpZcv3/+9Ui5ZMICVZFv6idCEuOYzyXwq05ISH18JKXNB
u/lalLwzwWQKzJ5mhfVnXrJSukkfxk82OFcekSju4W68tJ6EdmOUQ/eem98jCcZnGMxH+a9JuOX2
t67mkHNl+8v4qr8hR5+2MUz/85F5jaS3Fsem3S6As0kFGLxKNlwT1yD5NM6dPMRs92KK3g784/ZX
0hpeHz3KorsEnGlIVXDMB/7F4YIXRrGD9szi2Yix2EEisXBXdbgppTacxyXUZHxeh4SUMJV+e731
fX+jRdlA9iqNciwuxceSgFHL7IAPnFsdE9m75Ut1f+thxWt2hlKAJMo1YmlSd/pVImIOF6gvd4k7
M0u2e8BXZA3yTtpBaWDnC8RJJMN5tDcwPU8TrUyOD4DNE0RwNGWujjDHAE5lXwCA4BR1tEuNKJEV
01maT4pdMv1U3JRhjwnTe4C2wyTcKIEBO1gMWIchj92EZwyTq4RFoO3pV2OqX/lJGlE2JSrzJdlN
JbQiHzl+qI5auzUg8yH/EiPajH8mRBR02oss0/yhq2YwqREykMuXaWIK+zrFn0L0wY7LAbacZ021
f5eQSHYMeiu2mvCtiNWrkWWpbIsJephJIhcwYmp14O6LX3cf7TEpQBWO9oHSXroKPBpOfKKFxLMM
Y1SNKneS++uqaRcMJlFu5Yx7/3XcPj75ZyAzl9PQV0wnrXOOPhkENvDqk/sP8l2AYbBrK9iA5Fux
N2DopXXOYUCjyX1yvn/ZiLbKA+dXj+QTEuAc2kN1HpFWtaVChKmN3PmsketMzqYzso9tKtWZusfA
/9uAMtK+LNrrIBsRWqhAGxaGBYfCx3/lJVSFaQlrlTON8g5xeGTvFdaaImqTJOoMLZzJ+szb1FW0
xwsZFpfxEQyZnN97zbzK0a9RxI4isV9PZMcQvZNKZBEPpz7nABpl1Ii80MQxxJc1qaPZKi6d0N15
Rrw8LvdJZE9JA/pnru+tixr4UdqExQ0/CSE4wrd5lvHwhGKhT9qp7biJL1jk9aOhIVmvXgzY+TOF
Az6dCt+oK39PBgYeOwtEpy8X13RVrcf0BGKZFrGi8hxSM5wWmbEgc5smDRNdDq5nHKwoH7qFyQGu
ZpMB0WQ5iOWduUWtTP+aVcvZ1hj7NiwIB3KtwdYwlCQ9HW2+PCI10bCP5K4hA73z1na/GlZ5W9TF
W3g8raFCXT7RaS13CdB3t4+BYX+iXiyVt3IHyAkYozW0e+eZJ2RRQQ6BjeEHenZpOvPUU3wUJHXn
fmbPLiiY44iHL84SJoa9ky9fa4lkeMDZ9JOLVRs+M0t1RVHy4zDh5yaZ9c6F/KRZbmYCJ0sidGOO
LjYmHZBtjDFYdx0NSh5mJ7Xl12D0rpaO7ojpOy3+vGVvetz67dDj6eACA1v6oiF71doFI+1ualt+
H6sYt4yyuf9nnyT63IWgnxa0SFtdjSRIgL+9IDe2pZ6HmN90AWbwhWvLbiU3uJSGHiA1w34upvT8
TzotIQbZnG6a9Y/GDArOk90gZTPrKCZ1GyuTM+hAtVYp6rX+onrzFOMCGApW1rFPcEQkVW20yMx0
bkSa1yX3xk7s06qzqaMqD5OT5MtkJ4I76evm3swxEah/cowfbR5fc9cbZt79y2Mz0sc6wA0b9KsK
XvZl+SCtul2hcAtkFemOS1cPDFWE+POASryppoO+ye0d81SwSshN6k7ccTLuOPxl43JJY378kncD
1wQtjYZjIAEXdU5goI4Su5Fug8qFqM+SLukVtA1MZypT5Cqb2bp1QZb3eRnUNzwmkpTdtjR9a0X5
rKf23r1rc3tXKq5dS1xGgp1sais0/XrG/djwiFPoIjHiqe2l2SkZ9W/wMnWnpq+26auJV8LidljZ
m6XLX50Q2S2GLgcAkfNsVNpwMpBfYi3lwmXNP9VMhfL1WBNXuitMwGYCsNk+mDYDL8SfuGJLXLEo
ix/G3gad5c5xQbQtW505jfDWIRrnBuBuIIDJMwVorcdOr6C/sQgBqUzb37dv3WKeUnXDYCu9mXX6
Lm2Iq7b2LeNa3o9IQdZjw7lmK9L/p7WW3qNNm72cvpMjLWEUVrMTgMVftt7G14FtPAlx0vBqtXsq
MJoKSrOdKmmPjSPiryP+2GDNFJ+9bUlNJCZPqnTydxF3x+SPtT8WmVpr7/1Mo685GRNLg4JXKusc
vrUDMdOxZz6q5om3yZEHCeoRUpjsUJMIZBbcIS23Nlkel3ijzZPg4WdBb+X+TGhB9aMo2NStRGsx
dC8H69SuP7scdlXVB8tG714VYeXHLz7fISPaQsXlLjcsh+vivE0DkkxsPk5VWqeecIVEmEEMKpNU
ktBciTNaIWRy6aFeiAzTjBrXb3UWu+HUbkHS0Uu0TTjuHLc4ouAY1U0SDuAtlbg9VcfxaxL5A5LN
ffQQNZiX4th7+j3f96Ovfvd75RoYYHsMsFQYVi4z58UL4JrnZ9oETEhbLb4IjRzMs8moJ34ZZkoO
tdh7eQs99W3bGFPMtj/jShZvdmUFpvI+7ttx1mzHrqhcURKTYV8ZFHcM07Wwga9kpcN1wUc4mbKL
xPtkyHZYnt7HqsYBvPlZIfxe23zCyXOoVnIXdPwOYs5rKLIpINLEqy4NFzeusSl56tLnpG2XZNBc
feidmm8io92pOl8fmus8zbdWuFOVXtaKS9aVi+ZR3rQv0O9gtOgcxpSKC/TXgmKBL3lufIngUC2s
hvGrc/0yi+8jcyWFCiduqkNWrayjpXv1sRSrX+qDP/5eD11qe0gaT1Khn9/5xc7VGxjsHtrdiZBe
EOsyIonZ3wUGRMGTD1AQc1u9YQTNKjbqbVC/zKELX2FPBqBdZu9P694USpgvDKam71lXg6kgN0U7
4Oqa2wsTuUjFmQzJ3ues+yKcITWUYFSa65Tl97h7ZYcgUMgO2iNOJV+ta1z7YfkJrmQkfo9J10rS
64SBe7gD2CT0cPyY6v6TfzdpnBruyxxY5hRifCUYAwdTOsIFOUhr7o85STtHm5GkZBs3sj0RJVsh
RsCzGV+vU144SnKo/sfSee26jWVb9IsIMIdXiaQYlE90vRBVPjZz3oxff4caF26h0UCXS4HkXmHO
MS3HZVfPP1Scd8vGAKmF2kXT9/PoY2rqJNdGp0T0wqTxjTNP5OFz4n9C5i/UUH1JzwsjkrcejK4W
2y+3Ejja2YzBOwfMNc6o1kh+T0TxzjzL/t1P21mMAnM9ya5ZesYEKRNxSYRXaS7vZB4hvMhP+Tg8
Knm6rSapT+t/mUB91pQ3PeiMyR2Ogk1h6ikvjwabb1P/GCSHbmHEr1Ii7Gh8B6tGj7vCYJAP+uZ/
Pg0Nn0ZucD8t/Yn1/Ekld6o5Sda5HOyrBCNIkn7UdokJIHokR9co56DpebpCrxiuszFd8h48xHIe
E/NkuPDIehMPMsrb3SD9hWfjjTWTJ+ugXpVILVOW9a1PifFZMlGWdBF/G4yQnQdKJ3iyLJoadAvb
yBhpC5qjQhaQJa2B8zrc5SumiJRpYf1fafxRlwn9tEoQzkhJOEmjnxa1z0IgAB3qJ6vqXfGdnRW1
g0NbHSKWfYa78k0WWf4avGI+Hdrlko9WLGqm+nlAOE9kdfltH5e7uZoP0sTx2MLhAlXrlUsKeYz2
3xrdrTXjF9toMPGimgDhIQYv2NhSXzb6L+AXbHmEFKBRCY/WfZ1gbosKnHG8lEMwwF6qPpKrVqff
dpd9sUoNFjYDqTvmnbdL0CgN6Y6NZFM4YOX06tZfqHMCsg4BApoP9SkTCE68ukzsIS0X8I0h6rUa
lZR6SpEvg5cIacErtTyppxKxuv4YvheTSf3n2uSnlAI9Z9KY93mg/FZ7hbU4Q2YYUmUtcDn0IRny
s4MWNv/s2V5mknROOzuagJJms/z5nV7nypfYAXSZu5D+ppUkUKYqoxrtNOfkSU/X5pRRxrVOF8op
E0s8ODSYeNPEe9M2xLWPJ6dQnnuyPz4fIE5i6y7y+g1l6VN/Jsem+Zf97rEEpOGIX2WtHH+UX3AP
1PI76GNbzO6P7XUpVjpERHMPjAhToyEZ6KHmU/43t7GLK5trtr8rbka3xjmBaHKDYrcwnkTJSZ6q
OdFwGvXx4rzli/VOm9dl7+I4Zbx1wUA7EsfK2+vlnDT9tfb3j8xIn8jCkglAlxSLj6MxzMHmDDw4
fx9lIup2XDA6FytyuTELhQFvH3fTBJ/I7LPQsaXgVdQfK7ZvzTfeqFrcMspZJ3m2NosEscc5LqWD
6xhVVP4ns+nL4ZxJjUwAz4vJyO7KGtwOvb2wqve1m56J2O/MIfBMYfstLnNZ31rfEOplb8Gd/CdO
FrE1DtGwlphCmsKa4dqsRJaVRC8CBeDokrA3S5/igtcuhK+1/xoYPLQqaLR/hmW+ZBKgPYyZAUZQ
1KcbnHAVfF/ZZ2elqJgvGsTWCmNmKSOh32HVnoAA37V4Z98AFfk8J+Q+sOhSX67gQCsSb5cBm1CC
RVDMW5TM6PZP4t9WY78iXfOZmuNO1PzcoJfWid2UHbpZBdVos/0rYKfujRUUWRtorxO6SUFhI8vX
MQ/WErxBzAbc55lv1JqXoXDQ4CLPJ+MPTR2Dcy0i+hGyPoXAV6H1p0iHBLgh+5vO3OrUMIgyjY6b
n8TsDQV2xfG183Al8CIYMByq+X5DuooAEj3CG0FgplcoqVf/6n+UkU9B+AhcMfKqVRKJxpGLWEsR
9ZtB6mzhwAgwsfXLqPcX0NnEflm9cCU5sBV0NzyyVI1KA3LGYjTMJRN3fhpwCakGKkYX3bf8KqkN
C62e0YOZWyVfUxB1CO2EXSDqMjs27Tm00pA2Sz0uxRR3u006WBv1dzLvRXcvx+W26MfSphqtgEmi
tHKZZoaKRv1nmadeEDvlC+CJSQA0z93bt2YiwmAmCvxQwVLOr4XxYIxFsMd+NiFkJmrKF9Pea7dR
7Eez6Pi6DoO9wqu3Lvjis338XLkLCFjwh4u4YMe/Nf14tylNlLx95G/bIcetIQ9fY0Hygn5wQAkM
sa6mZPYosZrifjzulhQm8xbOUxVaqxy4aLlIJXHIWV3HmWfe1UBHWuTkMyH/apaoJocY9CLzGduK
lEYOyQaNzCzzGFf6o9reDu37qlXvw9K8IbmPSvOP6Iy7Cs4YG9MFS+R5Rk69lwejijdyDYeJWPmu
Az2aRDDMeIA6JJR5CqYGIII8D9ZaC3d4VhWW89WJdflQY280CwnmTHrdLcjjvsOD//XwB/4dDIQV
2Bkr6o3E3gmaRPFeTAnwC4n+48A6hzOeIBqmhgMEb8iMJxm1xWIs+FmToIjgxIyU8EXhNcYbhxN6
mr9YVAKnzC46NZqxks9KWvKiPbeAQA6gS+Nxm2XIv3TKy4zMGokWKzuQTQa4pr/dq3qcHU8FjTns
/LrBmyHWm8YHlo1QKYnlGZ69RbeKlmS5OEl6lar22kvdlTnDtcZoVEM4sOAZV7txcVyjoEEQj3Wf
3uIx3gcZQ1UHozxnGGl6Dm5hA9rRK4+3QbteYyVHUjEgqdAwq8yobwhEZg0N4eSYL2nYnN2uuQ2C
wuVYjBA0qvoxj5xsvUZM5gSC9IXqluLSSM+IRWNNt+I1+xnywZ8yEdeiiCk3I8vtvyTwWGKVT05P
xYNZcoDMlP9X9TwtbPwJufBKpA3Y25z5WGaEIfbPlFaWlgeVkozThVUsyXe1gE1ggLdODLT80mnk
a9dShpZc7xYjjbXEKzW3QU/ID5HnZBW5+kjcVrrcPBkRU++Y90FqH6x4HvLiEIXLwMdT1fxL0cVn
ucsfORB+7bWc6eG02iyO2w0Jun5bepA35o+dq9ckNS7IP4l7gxBmdZ407BEH5XlJ7ZsFpV9RUxbN
sjvAaZDA76gSxGv2zAIBZqZ6icG1fQRMWn9yvp3SgmsNvwK9KKxexcNPX1gRCpl/JadBDfhVK+MJ
KSIqOWTGKZ5i7n8YnV79U6voBOBj2+MjxbHm8BxTmS0iRDJqunTmMlsamqwwNXyNCKVtXhIbDFhh
POsZl9IuL/pfLaWa6mQ4JjgItOz5UucMK570g466bTiXihzLrunP/Yit4ns4ZESDZvEUCpPzZ80j
RwbaZNQBeX3DK5etSdCf3KEKMFNVPVFjbOgGP4dhuyWMDByEJCbfZmedAOsf+6JjvUTJSQE6Kgv2
WVAqI5qZoFV3DL8Fvt+XnPE3F5uJWy+RT039WSmwDFczKN2ZAENdLeJCKBgEAIooK02/ee7+4LSJ
jaW8oCDkb5paPrw7gUhYzIPAyrbp/7ZkOULoJOTi0KpKKG9JONFlbV9CDOFKI0kTBIIHC2G0TRmV
iA1XC1MEEgU1qBaiC8DwQDZwC2sNjLYM5opJDy/lHrQ2mK7uIGi56+qRgTIdM6ignThKox7NpIB0
qYR+iy6oEqRjISX4EheNT1CYKmTIAzCXk7x+CoDA5Tyjhp6PXVPd13S91+GYIzCwFO2KbfbKrXIz
Zuva2oFSdTwYoUyg3GTzrncTB98ubbDOUFNlLHYrjsXOCvidmHtIvTh1gmfkUTZ4xvUa3eoS5UYf
tW+FFyWZ42vcd05JU8F9V/rbYiOKHkhFA03SnCmRbmMz4HOu3Foxb3Ky3TaiBAtwbdnknGXiqLLu
I20kGiCZ0RSSc7q9jceRWoeoahjMQ+IbN+RTiHCwwSdDnBbJeWGJ08vKjYmL08ZF1RKTceRiP+c2
Blq7O48wNSebiebIPLHCZKUWJ9VPSsv/l7mKX3LWr0vutjodw+ArCVtkKKXmyN2Rz16hQQAj2KKH
FSyMzrVK+HpyZG0bqG3CstjqAlJk4KJau5cRzbuPJdRlruLXATfXDELP9UZOGgJUtp9ajh6WH3se
wD8091Jb3aHtA2WnzzcJTNlSsjimCNDKq/TXnCAHLNM5lN1AI5t8DEkrD0kAO9qzwhk7h7nOZSLG
S6IWFydHOWEMZ4PHktN1cSmz1Ja/HP2XJjkhcCmdFSuT7IVJNrp2T7koF7XtOUBQ/iBb9tKhCBCo
BIvJSgd1qq6ErHWiTGyR3TlMidEOql69/tkUcaU0QGPCEg2AN6Hr9b6HapcjYB4RqjYTFRfuPcmf
DfT1ug2+H3IsWoBcs0LTFBG48uqT3GV/tsF80bNZS34G+esMbUw4mp03YQtAIAV1qFB0NOt4dOAm
60yiWHNFE0R4ETVWHuUQxlPdLassTMUSdC1JQwv1KVy11vuUGJHExelFZYMJNqTk2M0/jPm9GTF3
ZUqu8dKBedmfvbEfP3+V5K99tX4BZCk3z2L7AcsUvgttg+tQF0NK1jfj3Waz7Gzq0x5mhLwHQ64u
tvQxWOxqdyOaTMANlTsvo5cNhkfahGqya6HR1H8lXDVuY3WMTpTnoGaPtO5g4ctoWfPTijAZSvMh
P+o/rx3oita8h4Cow/KZ5M/XZNVeEfWViKkEiD/11Cdp3MkbrSsrcVU5O03cpNkRmeB3jQxhLPNo
6x8v93ZvjEyWN7SBZm2HeQMKS0ujpc0jWE7Mq1j60EvGdEhxmluxZNX4XhjAPjU6AFkyI3UZIsLf
jba7zmUH34QWoq5CE/9lraDV66KXL2VrlTMPo832FJJje9JSKG0SIbyEeyAREvt8+SAGKN7QJ94Q
O0LofYGYTMZgO0u+F4hp5NVIGDmScOxkBgaEPNgIDmjXJL9vUYWCHcMDi+V7ojj5wOIpKb4Kumx7
VbzNFuhtE0IrDE21QbgQ6ct+otEjs1L//0awqUilXWAdSEEyZGz9yc947QQOzR8pHR88kioYWSSn
dA5SQrOLe7apGYWTqMlGBhhhoGeRe+r9rg15FGJ9+emDZPpcUBZy250sNxY8wh496dMkG6OH2bTB
HeUftPoe2lxS5WqPmI3NZMfv26p+MuwsmF+hRSyMBpOPPZh4cZxggnhdJFLQD18pCn6To0GBq1zM
WrCSbtZUYFAY+SSKc6ptklxHcR367cJsizwA7NcErBrSFPW9zvamCgEd+EpVBoZU8NXk7rglUSkz
K0YfcwpXo3tYjPhH7Zp1VO7AU+as8MkQF1qQ6SLgT2x39KbdcFmgPTfzz1DtAabHiyXSczdwJhzB
mNcsHgpaC5YDafEfjhP6eVwAVhukfQHolfsP4EzKtCnFud3hk+QkzTkHZwTeQJxfCjkSeeVmvLUb
JtmmucvFfN+PDmNujPEjGwlH4UwjX7lvrvKgXCBBX/R9e1VX+EHArcbDLs4qVFir7MHGVCE4jn0K
sWth+AlVGVkYvaVEFp2mlNfW1K+OELfclTXFL2b0G8bTIo5y11hoaMwn9CJoJygUvLaMVhd83toH
wmqCZQZiT6BFjv9KkLVQWyTkZSwU2xrH7cKB6hRMrzhQVw7UDExDQWB7voDqR4ynt2Htcvp7mbJ4
ekWVq3PSycDNu94jEgTilc/EwW/QpYCkSwB5ZfS72T8A1wotKroqhm0Va2t+lgOZQjdfWxYpLamK
69NOe8T0HaAvcqrSOCsjS/woEvx3gvMmZh6GmzNSXcB38IOYuM1XjaraYWg3OH5XfDFNd9AjIyHd
9YuSHfXtClntOczDm0z+E0lBJucAS6O8Ht+LrMeqbb7JffXGNW9NDPtnI8ZGkyPAVSYjUtiq0FI0
8ilnma8So7Oo/lZjTxH+vyqHbPk/mcSpiEdGGqS6MStIaXskVfb7SaE4/iLDrK9uRgIwbDIAMgGw
t60D0YInmxudvvrU10WgGF8zgTwDQ82Ny0xJaACG/84QIszx0bb6U6n/tuSRvpmqGUm0klp7LY35
o/p3V9MIBe6eSjjNJmcJZ9QbHSRko8wOhXIEU31AGk6489GYm5uzM6f8qEoZYpZxzmSkpft8JtY5
rhVIl8goZuutTkvkyUSX2fTZ3XT9+l1Rt9g1nAcVKSb5PGbJISA3oYDh08dVa8Q1jqduq/83pZmw
BRV438ceuXtanU0c6Z1x0lXMXU64bJlnMZOxWNH3DUgQe4P80/kGSBnxwLx/08+ME1JzZR6ooM7u
g6bQj8VO1piThVyH6MwbrvWMaz3lWs/fka+UsP1e3o1U5vBmt+Zo8GyBOOKdZlx0UofH9Io1Kz9s
ZIqqxXgigY33sh8ahNsbwDgzfvdx9gvAD6/EFtjC4wtDG6YT5rGGcSAzDWN0go5yUhCOVTS1V2F2
kan+S6r/juqfCKnTxu+Z8vh2qPwnQcX/dTSNk2CPBqh1UKpQoMKGMopQMnSg3sJ7pFzExjFCCkcx
sHd9UE9GgOTZNdZ/hCcJ8bGW22ctDV+WrX0xWxggxKg8uFumkXjZVo2+Rs5OA6ZYh+rTfCdJXLBL
TvhRljqWZmyFIXStPJ7smgi2Ifqju9jEnaNy5TxyVQ5tijR3ZB3x2/LSwn3CpyqIug75chLXKi4b
PIbX2V4S5clhQg9Yeh34hlTo3oSZfodsY0Y7SklpRuJT3XO60ibhWoHk6Fk5rSkNE2qNbA5HuMpo
GpppjMsui1tljcAjR2kKtAoZ7fDMgiYZr1lFwOlx3xR2tAiQ0QYY2eLX6cfeWVAxcehA2FcWk7GE
JednddNR9Aj85dyva4oDqL1i5QZbTFStqjOsMK9ID/L9TVSMiGvladT2w36K4iq3rqZiqPFGuprL
iDoUBME46afOHhFrIwk6j1/m1OCRHwBTD5c8L0+1/k/8mDCcsYp+L22fncWXwWpCuf9oTfoczPnu
nDeiDDryHtiYP2co2ta74f40+t3gGSWTUHnspeHW69ND2uY3e68/9ojAWRTAsINYorwNf/do1I5I
s7UteeItN6T1mbwJaXlwc4VEObukXiBs7kMzgfyVzq5aSlBwu4iNvE8k2xnI3YU5+BVybOTw6qcp
SmeM5Pcmn/mnkJbjbFKx3nTlHOLJ27DiygnaVPR7OQh1RfOQacgU5Cb7+aqavQjreLr7jdd2lWc6
tKGMtnCvkv/nDNlwYHL5tisWFJZkIBaFMMsA6Tchx8aSBsm6zMxv2Tbw0+wHffrQ7NklgeokUuUi
XPU0MU5n3XzMNBUKRRMW7R4OfCqrbiMYfsIlpqQp/ymgN4htOC+5TDCkcWY3A0H4K7vTiGrtd89A
tJHfBkX5UmSDXQFr9ndJL55lkz2SaKNVTsOE5VhZf6kDg4OEs/Nf3m6qERMCF3MyTvtOahn4NnxN
BtBr6t2eFmGe0AUiTEFOjJBaR5nYRJhDKvbz/OcoeqICCWgyEakoU0qd2sUdu2hibcr1KOYUzk4W
DAVH9BHxopivpTZcWejyfYxBUmAxQQ6sYv546Q+fztXY8ARqh+RnpTNoMaKfrGsNN1CoijdtKaLD
T+2gHRr4XRTxAD33EHVN1pI6fNiilsUNMdqaLl0UvEnKb7fLOv41IpAJxeDy5ZmZwpnSORR4bM7k
0uVP6GgF5x/eVppk2VlOcsZexnnxsZ0TOTstBs62nx6QGE7Vi4Vljm/DhT8Nu/OlDJCuBw09/rb8
fe3fBK/X9m0cdlZWxJjb+Oiqh7bxXHWDcr5TyfB9GKKkcmPvRrRnNpHbKVmumC/8DdDkBoDJh8lw
7tWq36YmmNjZVzIGQKDVJtZ7KNXplxZK2f3TWr8l/zE1Dss1dFuDFQUTvEL1LGs3IcH7sj/N1PTY
ysP/YYnsifS3A1XDenmsN/bTYJsbsI61gYxPC+F+QkvEBRfVxo+BL8w+pPcKbKptcJAw/KwxBuD8
pLgrDZK4UMzX9/1zq+QbS9yr0mq0vNiksyHW8MTpNvNPMh9lpAv+2hO1xhCpnMpTp82glMCGDu6M
DldY3zbrtgBfViALzWWj6HFQ2DXDlVLxBu/Qdhf9DVoIWScNAZJNwviXkQ2Bh8hJEXtKYUMQsJgm
QoLVCHZaxLy/yOJVzePGqWIbr4k8lHFGYE+ZL3h6tKjJOSxGHI6wZ4Vnzs0pefmvBY7s7JGPzcXW
0JvTrWdxRkqgcVl7tAaOO2Po1BiSdaL3aiZk5ryzgXI1hmQrajN7lnyTSLyl5baUCowE9HhZ+8dm
zNpqH+DZjN8KUGlp2y7NtgCVrSo4oBMddZOYTMr+zruyebvGLH0ppfsqqu6s9yxxgcyReTBOlWcN
U8llQWq7U3XKtbLTsDPe9QJnuO4s0UI0zmGbyXxRqsaEIWexnXFYlWqdgxskA6CZIcI59BKIpKx2
ehTRDayvXfOwSbCQZ7156Jvsb4rbUiU5fnsDq9enyptyB6xn5FEfwCMkrmOSmA6KX1KqIT2DNAUc
I/3fo3+YKtiBRpQzUulceL4Apezel8fO5Tc5TEeZEomB/j8Ko6OCLbV1XmdUTIhbOUYIniVpwG+0
6iRmBIUM8hsCg/eWgYzchiPKEX7R45BhhTjiQZlgGjYIvfT2OBl/gEG8JxIRH9gwbLLXS7RUlQHN
+TgwtVr7NNLNIu4GJ2h3znR1PayINJGPtzQP4Lrmlaio6GpMz/XTHtdAG3+npeaHWD0EEt6kZoj7
vWnlxXda6bL1B+MrP4COGvvPUogvUla/V8n8Lt46u/9CdS1J3QOnwwNWYC2UD9wcwnir7eVphgQA
gFNcwCkKu4SuQFCwGK6tcdQm6yyHEBSl0NC+/yymEZptG3Lajyk61YTwmZrw1MYWx8TOv0pG7YQD
ML7opeU/5FCUMn37ZWWEwKeQQQMpU7agXMvBhaeeufWkMZjp8ns6Udx1dYDFNFj98lOskOT9bzNZ
aFAgHLWPOhvD/lNl19etxTOXxHMhwEQjprMZvmeVdPV5+1Rg3XLNv17EOY8ftYzvZEba2oFj8qsF
oStd/zDfpHa9TRMPjVUmgWRhPc9aKyUIU8oeSyCJ9MmV+didKprmP0PR3ncS7JT0uqX1BbwZGDOO
adXvrUMtq1GXQ0MU5HDNyMHcFiW0IZuHMv2cfl507CbSbUQ2+QzOTz8D4NM0TsomLA0BpTFzU6Uk
uVbQciOyFGmMfYlMjrGD72fGZH0E/IzBuBtBOly2Tfe6zApyBW/QogRzurwO/aCH7YZ8/VTWiKGN
9iQn/4m5PdaJ6fU/iL8lvIGQ5ioTMmyLxY6tAh2Tu7B7RVbH5UqFgKkd1W3PEMJuC3TCKJtogubR
8F9JQCAzTtgWG54COUZNQoyKfj/3Qj+naPuX0Mr/4uMq+1BWrfCNfGsFpQkDwk76bBzae3OAu4Nl
ym017XOpLQjN/WA+bVgpXEfsHdjlyL1HPqW13/uFtHKG4IQ1pqbtb5viyya65f/GZIwD530ho1pD
EV8147kPSE7rWCYwlyd5wAKJ1REKkoAxyYisZ9bkMiFBLL+BMePQgXrtGQRwtQQBYgxxtXelOwxD
FbYBuAX11gZEp93bgIkMih+ZXO7KYxB07bLiHrsGH5W/xGnWyJj7ePQGwg3cJZncBHzuICFiVOKK
kRt9/nnrf6dYEMtxv1T9wCwF0zfjdFanJVpCjDK9kccmLpkVl8ySsKYkeDGtiFveYIujWOnD1TQC
IhUDk7IcRuFp4bE/T17HHqfsxOk/loOl5klZBj2XNZcFip01V2HXpyoZ3AwxMRP33DMz5Ubpcnfa
/t5V091WoGEk/8MKcIYtpxRWtw0yflXZnmM3s1ytJiEwzwJRZIHDq5Mu3HkMvpKTZmMZh6qxCcJ6
grR2fGvILr3DUMi2bxs0AE22Wc+UTzKl3+ZVY/docoftKRC8DMw0K0usXS9dL2MevOgds1xoEzqD
tBRpKbKLyAQSojXn0ZiOmPTYwbH0PQjbfJb/G+7V3pIyB+GNAvklL9aOkMWzQ8TW121ndLUI159d
pz691ALFylOH0wyP3RZovBC3Bjt4VJ67Cf1pwZN291LESHo3+zoJCp2a+3tqe8SEeAMC9X0uD6Pz
e3eO7a5cPjT2UX2EUz2qYSmOpwbltDUhKfXsFQewNL5WOuGCK4Zj12uYYI1Cjjq9os8nOKG/eOce
j6f2wrqRDTCCc5xcz4CKXjQOrqctSNFcUGcHEu/W3ifWQoLnZh3IKrpfVgIl0kZctVQKLE0OzqId
9n8NMw21cglUt7/D5j3VuMXaHmjcS6tpuyO6N0EHWdNBGhnzru73etQeE+sH2U90CaE4QAnCaYa/
SbOHNQ1AQaY2M6uoWokyJqIvyUDworvETmUIO5L9kuwl0kbvzcsQ9XJbgrnnpuMMSM+kF7AlxwCK
mVYHHz3Sekr1DjQzLSrqHS0wqUvKTj4t9Ycx6EeUMX5RdP6aIJE+lDNSOgjhDjIKLbJ5qGzlkXzQ
cwH8FKy8axHSMANAhb113eIk073tq/uQWvE1EIWXoWfQSFtyhvGTKZ9Y0GU5NCXN0SIZz/hVnUxH
Pi9af7Z+mTsP3MWKerYGG9eelU+hVfDDzQ/8+YGFu9AJWClKrsLGYKyp79FvLxM0g9z2XeE7AgEA
3wAFYV84j+qsvY2tc9u2ownS2kmbA4uMOx6qMJuNQIXvNcmRWf995egseXIppfa6A+ZSSGZ1im/h
MFgECPKtAIBBPXfMJwPQzBSTXxoT0kvvzlD2ron90SsqKovCr/CuEWRyJp8Bh86IKlVz/Wlijzw0
3hhNWR0ucxHZRR0yCM5L/LUXxGgG/94FuxbzDbZY6LtXcVKV7VSA7a8M65TZ/yUsmMifCXZGnMU7
+qVsPu9MmgYmTcMIit/Bik3QYwZwGg9ZzQzP8Mlr4atzbgM8apEz+ECYX9rl1TbT+7Lpj3pYb8y0
WffV9p1IvyGVj3g1LtuRrUHxdVFPOe9m/JvBlVyTnemacVr9JVsfjZAeplw9c7V6JjhIS8asc2Hd
cQqXGbDE5r67VqqexZLESA1iqu9S1fzv1WeT6DcvviN2dIvM44YHQw0FVDPvs4/tBQo4X5uC4HxD
iKpgLzcRnDM9DqbEDPo9DXl3pnVa4T+rU/LICHZ03gdJus/SX8lBJulYJwN4wguE6w5LddfI1zHJ
Rsa15SNVuvTJwEq2jIcCd92rAVRIEdf9HXz5IKr3ahgAOEgnLMqo5qu3TOFOtncfH6OTKfesUO5r
393ZdNzGZSRIEud5XvtixDqjJOf+rutMCJrxuHuvxUxdE5VVM67G4mjzLghW1gUnH1agWUGuOOJr
L7xZR61agUWuWEGsxMFSEcDjnZ3C1Rg5M3tljjo0BH+TnEm/1CFbarc0aDfABBKgLNWhiifmedOC
VLcC9qEBNytrd162HlC5Bxa0LYK30M4McQlre6S/zkykQcuMH5RVBg681ED6JP8LBpN4ve7QBj9D
8iSPTntFjPN/VWA+aGuQd8jsibR0YjnbL6bKZbT806RSgFgwN2QSSd7hkJewHrPQXLVwan6wcJ8F
ZI/BufXtXQMbuNRjrCdfwtz9liCv9Z/vAfriH+5gPsmREzBOMBIbA4wNcsR5S8qKWtFya1xVGChh
PKGTINJPGxnRgAs1bgR/yr8amDRTgmevwRv+Il7qT3u23jNL/7AW+dNEPwFpZiCy3Tqs3yqOBqNe
gf7qgRhsCrwUekYZZk7JzqkOFX8vsl9Dz5iYSWr5rJbhU5XLz3zR3k3OQT7PnbLkNbwK2FKSYJlk
+HrX+TZoBNVmKE7MMapT3NiGB1aTkJ6pCAYDAaZR+W7+uVOfsXCcS5VK4tMCRrizWsrhZhMinRGK
07OcYmBQQTPUyD/hrz71LXJLPCgTWtl8kI4mma3jF5E9Wvtu9f1b9qGN5bPQNRo0/kwLZHrpKGW/
iRWaVdWvGMnlX4623ACwXpjA+7Hkj/A0+aIxlHlKz4b6oNyU7Q4kQSq38yztx2lVXZP4565m41Md
UpzRivG7J4NwYw7dM4dmMoHIbHlHOfhhwhFdJf3D+MZuTxSj9ja4lfKZqyzD8rM9Gxy0MN347bCg
SkQV1iuY5fFayWbUw2oqAqtcXzuzQFUevfOWzJ8GhKQNQhLB6MQNH8hoLmK5ooMqfkR/yN1+JTX4
4SAqHibCRxH14dYVM5RwnV59zM+NZsUtWuwfm703GafhGC9szKgZkIwRvQYxvnoZtE5c9fiNbWob
iUWxJjHUYax9iNsYuCgXYnZbf21kl2T6vY6pe4mGix2O3AYiixpvNoJDOIjNiMlmLt+BbEvJ8rEn
1F/Ou4Ky10bZ2/NC5sW8Z2ZSnskyKS3wyFKa6cRjXHOFWSSn6gOOH66QALOJr5jk2AW2p26oCXPt
BKjehOZ4ruOJIBK6Cbot+WRICyvKKSS+YJPidpsvO1BkfWC4b1KI/tW5V3oM5d0ObNPmjYhDPSW3
phLwXqG8cjBbtnLZ9H9SR/PrL+3eEsSq3FETHix4PgVsCua/Ldy7HwR8PDXs46e9tUeNKW9PicKT
YQZJOP61e/yPYMZafv98GfwXGZ3/0lldqVvi86Q4MFc97L/llPKL+nem8LVZcmi/oSi8ynXzd2ds
BzKu8sa8LEdk+P+kTB/UDmQWK2qNuk6hF9oHFHc2TfLOG0D/3qIDKAp/4fhcXl/dEJRocleGixnC
QeMXdTVRsu10eIAgmvqoHpIw3WbGmhLePmm1gOKjfAzt40uDwLU25PGmU+gA/5MNsATFztwLvNE/
lVVzQ0g3a3DctPjiUELkjyvvNgKJ0WX24gOnX08gOqEtQ3XsoCD876vw4nJ8Cv+boPRL105XjP50
XQCSseFsuQigc+CfVA9zbzNDhHAIuqJGXaJG8rFHFJzpfzNQAwk0EQcbqDQk3As412FQDDuLr29n
dPzh/xg7s+XIjWzL/opMz0JdDA7Ace1WPcTImBkckmS+wDKZTMc8z4/9b/1fvRBSV0sps6x+EE00
JhkIBAD3c87ea/snI5V3zWsmSDUrgwd9vxL24hXvJomZ7kWQcTQeNPCkgAzW+DZRpQegW/OFd5H4
TbHXMjLqULdzQOx9O7bpLNgsKdq2O7p+zRxHrFIRPIS2RnDZJxICL5EXbWztS8b0D7bBdvCCu76o
7tpuuqthW9gBCovkhcWOzb4fXzCxXjI8Fqpkn0PwIAT3OGAzZ4GRRgmXsm+ZspcJW+cS423Ote6x
oZ+wx0jvWFUYhNQRHMKlK/v7JquvzIpB7oergkH7MoLMhpDe7nYB5kKAXjv+6mjscv7Tp3GnmdEq
pxaa5fVDLy+CaWHwLBGUl0F6SpblYbCCSztZqHGRR/NIaXweKyie2HaKkz3T1xbI95kbZiniJZOW
B6FKp6K0F0OcrofMeSaXgxTkOFtgLfN20GLCIt6Gvb9j04J8Xe4KZe2MCEtR8E3ixyQna/L6T1oW
PZtV/Ugf6GotPKSV0CaWofbaveVr0IcnMNSwCKYzz+lLSUURUVHIz/rVQK1PS6kDdt0jtCCARVzL
786124waZlOb3jd7OeRgW54Jdx3QGQnRa8SOwyferapmhLpL8l6L/TDsSCMuj9w5xxDzne2Wh0a5
ew2JnYPVBTBatoqpzIIyWrX9l4xNpKIAYRsZ6UfNMY7GbMxRQNK9l2Z01vNN3A3l2V7MfoKEJzxq
z55LPmmanYUeJjZowNev5mQzU+725p7EiGY65aNzIiTlNIRs2mlgVPskXPSE4eA/UxDZlT1DdUCL
fRk2EjZhf2W1XPi12mcNumy4IIBA5CmysOYczPrDHObEJeOIVRwMsUbAMsVBH18SWIJF7F4jGvXG
m1v2O9V5F89tiCK4YiG9L7S5gI6uIvDu83S4N0FS2JfBfx4/MRfcWhdzi3Hk+HooiFyBUdeX0c5e
ZBbUh3bdDuCx3iOEzm3ubJ1T3H/W+AboMAeLzAv74gxu+5Zow7mUwyVdvHbsYAqQ6AOFqkOhGjzR
E9/IqdlqlKtmp8j6rFcUb3PG4EK/6lsBkr5mVO+BozeMAlvrp9RNVjE+kbQkotvu7qpC3gHiA0Xl
u8VxxnUlZx2MmMnt3jnvqu7P/bpukEz5DNGoeMhmdwV6vQmrSLA4kfrr4FjAsn7pEuuqVHF2ABJt
Tl4ynj2gz6ASHjIABV2yU0MKznPcQ6jeEUE52vueJolDWXBwxuKAG9exsc3hjxyYscboAVBqdC7h
QM7VaXh2AuHuEado4VonH8XocNZJ2rBv7V1E/qQW3pu4/ghkPZmIvzvL3IgISVOxbbScTDSx7gHG
BCyTJsvwp0NM2FaJqmLi5GoEv61W0SzCWZO1YOAuoecE+s0Z2AQMztpV+WYKyZDH9lMJugOyIbKF
wRPQYmI/vW2z6lYpGgsBuN4lpojOLD0SCNWGe1lLfGPyGAoJUkTHUk+guUWuTg3ZHC6XNcAXAqmY
hTt7Mu5Gnc03o7cMhZppl8u0f8WBQaSgQafJ8w0e6ksjNu6zurg3Y/3S2jYiL8Dq+LQS0z8S42nW
FHMjsyhJzh6yY5SEenNBcnpl4Pgwae6jeQgYl1RPmJtIJvMkDDBMILrYVgPdd4d6Nwb6yVUREjKG
h9zrlxYipsZEGI+IqbAKKIfBXciALvQAjvkHxWjOXbnpl8RkDwPoz0mhtxpyR0xD4n+2RxRfEDwp
DFxU31irWzxl4Xos4rV7C7j11wkH2mNBbrEgVyRQDuzlXsEgD8U693rYCismSzuh81xojUVk6dBd
8AJlzt2AxdsOXbKCNNL/xnSu0UhYIM4+z5ON0/m084kZGruly5QawdmQOrua1rPu0/9gRDmrJWW4
yZYeAgX4NTuafzulLSNkbrft2ZjsAhKXOjye7JIyfNlzZ5pQNVv19z5IpalqNtFzwkMvfDAFA9bR
vAhkWXV1aCrzqFqE/0S1/Ta0HcqXEJOwwzgvkkBsyWSgsMu0MxR0OBQLQ5+Duepz6gVzjg1GSAeb
vNoMFwJF5qNRlnxqcZqq+g3RDfiBftUtGbx0+5qQqyA/9+QV5m2Eq2gWGwJoCCWSuCJhGzWufpu8
QO9M0Fur0WWgCVoROt0gL9DnIws7dy/OGeueNpbHPHz1821vIVQXfHheT1u62ellscc622Dl8Lpd
fyKHkcBfxmnIhzPiwzFFTrC6ROXCoV9YTrBNqmnluJhRB/boa2yAE3CVmNoymTJcrASxFdFJI9Me
qFDoM96pI9AaKCK8rfdYY07NJ8LqJUKGwruqaHzQl2JInqZuIMO8X/ZhR0Y3pxH4PeYKdd8awdqg
Q2utv6i221TguvqChhTiJARR+JJzLmnmx9460GPahH2bnizXPtFhdrPkYFTQCTB+FCoDdMMYGf0f
kw49QeCPU92e4RsAhXTMWCNNQfJ67ww33vzmY1eoNTr2Kwl5l2uV64hkFvo6PtZIPLefHKIHV6xl
INtCJvzzVp4+U2ObC4M/ZsxTYXOP5175L1NnouUhbmgndaCCywYvcMqUwX2ZxLg3tmLB570pXxN6
h7+RvYFqKjQdYteZEoYBKaPD4mJ62noY0rPuJ5fcUPdGYt7LKL/WYtFPDFtjlM3hG6MjtP3XkCVy
AlYHxmWjriVz+WDlqfE+VR8wf3cG6eFxaFENYRTZkvAaVXxOGN9LWH/FPWk82zgnQbzFjGPw7EK6
DVl5+zmOyqOvrRsSnKzFymm+yRbI+mNOr8A5geIAmTIHzrB0ia54cB/rNdn2W1Wjc+bxyvD2TkYC
K51Hz52c1gGYfrWoDXVNGvlgxo+yq8+vSJ50E1oZQU4s1fq+GkoK0KWQ5qkAjRlxkh2Sl81APzvz
ohYVZ9sJgZaPW6aA6tBZAcynDgkzcRq+IkV4OoZldkwtk/YQiFHMM21Dwcm4NKBwloGxcsH6lcf1
TLV03lGPk4i7i5AmaQwT6hoNmQ4SlkHC2JGOkC4jNBazB6PB7jnBCkcNGNB3iv27cWRpJ7tFd+6q
ysKX1qCLpeJbD021fLP3TcoVMw77TGOPy8ph1Rs32ZeNvevNZgeScVc8CPLBhE0Zma+jbtpvgarB
4c/LAQALzrDZObhDF37rOrMLXrfvgHlRbpOSGMzxj2LjTgyViMMLG8pfCrKGWr6wUQ0693X5ROAa
d3a+6JhGEIDAZx/aJGkhdIL1flVPy5j25G/SGWN3LHNBh/nNJzacHb6bICqjHoajnaBeMSMoL53Y
0ofdXY1+OWe+g/wA8wxEUhOHl3DJVnGbYmACqOw9/+ZUtE/LAB95VF2Z1VQkAbz8lqsWpUJKLTUB
GiX7S5Y7baE7+brDmtNLwi6QEeTTuFJkQ4KZ474mY6ddb7ADhY8+tfpDCNuZK7aJN065KcelOFWb
ANqtnZ4B3toQwea8wzMyTrDqhb0QpxVxAOo7O0prfUBZkSYf6jt3RO8xiGbLECv7wEX3WTP75YqN
f4etfX+N89VkkUuoLXhUkb1LByGFgbrtmFi6CfpEguqjRaNmFyybwZppl2KKGdnTjtfQgLJlqyaq
V+apXJun2C8XIBMXHQ0kSTJAQ0DknFheYalRTL5419OjeZJI68zTbM0nv5wqYeFb7dJCGzQZa/cI
Ko7RVRXRNs9e52jivloL4LZGB1KRWA+3RGy89HTYVSkTtSHLDojTeEALhKch8WbBDg6KpdLlDLeZ
wDCN4G/oxpRbN4ACsqZCHzHyNduE+Nwsh7+1dAemCwsEKgm2x2ObCeJTjTsKmruWIcMo1bKN6SsY
LcU/Dj3ymPWdM6b7Dl2dTFCmkSqCYNHHF9sMj6SIHAvbOMZnJDfgG7Rdvgjubdehmwgl4ZPAPeLw
CEoCRfoPZvYQvW65NON2M+A/BzFnjLhbCYLU1t1ormOaGQn9V53+a8REtkkLWB0PqgByvqxreoM+
amA57lwzpuisiQhb22/WyKjSVaeuqI8MNPQo3oIr2HhPSl/UkfVQGBZn3/o2kS2PzqGN2GUtacfo
y8PMaFGLVqWEL+d738FJESBp+zQLwYKQvLpxPJwYHvsxmFUIMyMjVLvYDpxTnQ2/Cy5J78pFRM/d
ZBlMbJ5kJr41gpbbeptyfRkpW7LvyTSdsjA81Zi+ymY4TIHYld+sgJ7XwO7pFkPndcXRVs7JL/cA
ixPUqKiD2oKYIpy0Iu5xoJVIf7Uy27hc+k5krm2RkhGL34hstozTXI7bpP1ssjoF5OWEbL8S8txt
WmMNAkqfOY0f4vdHxsM+dI13pVXfOvLNW3xVmUGzbtla5jrUeLxyM7j5iyNQ7Ut/5zbPabtzgoMN
6NyL+k1JlRZTYWWTxmwEAxzD8obmbfClkvr9wPawsev96A4rBcLEGdQbH1ICKHI6Z9wcLjvOAE17
Ic+SabZhEzCFPCxEV18GWkkPoz3ZMU/+FsMmiwFa4hyjdq3Hx7wqATXWZ+9kKQgT3YvexRclzFmM
81APzWNYgZcixsqmCed78qTlyC4H5s6Guvi6f08TWO8FDBmD1MWJGrbf/vrLf/3rf/7rffhv9QHW
KBkVA4N//Q/fv4Oow+kcND98+69T+F7ldf69uf3av//ZX3/pX5fiI3tsqo+P5vSl+PFfzq/371/k
7//x+qsvzZe/fLPOmrAZr+1HNT58oDBqbi/Ckc7/8v/3h7983P7K01h8/PPX97zNmvmvYSfIfv3j
R7tv//zVMOTtVPx+Jua//8cPz19Sfu/lf/+vOWHgb7/x8aVu+GX5DxQe0pNS6roupLR+/aX/mH/i
/MMxeGZ5jmVbhvCEIX79Beh1E/zzV+H+Q/cIFXZNQ1i2TbX86y913s4/sux/CGl5xKDoDkYm2xO/
/t93/pfP6P99Zr9kqFfyMGvq+Wh+/aX4/aOc35mrG7y6I2xd0Aa0qT4Nfv7+5SHM1Pyvf8vtFOcv
qC2cPRYuMPttpIPBYtKTTaImB1tneqxc64kUCZeycEnfPeGKpkvXiheJpsZs+8dK4Mrp1UddMof6
06n844B/doAmRAJTSDZLumc6whGcpD8fYNQr09NDrEfSoZ8bYcxkm4y7M9INAp9kQd4o+gGxwAKO
VwtaUh691/BJH8MyHXd5GJPV4gdqxXIt9qmY/KXij+zyov7+8yO1+SD/fCo5QN31TNOxDbbrJp/5
X4+U+FI+QbukU+gNxVuu3LcpGIcTo5dZyNy2u0hV17HQJnhe0nmZfN1m/JWWS9HLZCNVziY80MP1
1EKvTUtyRkD64knCYN0W4+cKeY9ZvPn1YF5dx6ZvaxVPqrDsg9HKjoCCdA7Z88avpRWy4re4ojCV
OvTYwoxOc91eZP3KEuM8DYARN67OUiiIqvNpwfBgUykarAowpqvZLLOz1LzDJFkP7netYWJtJ12K
X086AHjE1D9qESHhkGI3je9V1wYx9vrn53O+/H88n560HG4ZqZsWV+hfz+ekmYXR9CgHikK79G0k
FzG6uRUKN2RhkoktU+VdBLaStiEp9JX9NAYZg2mDQYEfOePVle3rfzimv3/GhkWWtCUdoVvzrfPX
YyrjiroiGyHnlWK47yttIM52+lSwNBINpWsn4tRVMjkPeN++A+imxkm68XOa6y95S+Dqzw/H/OHu
5ZITPJw8tsS6Yxm6sP96OFUW1m2X0s0ZGmIK3SYITqnDOtUzsl7oTf7WDKTZW02qd4uwd4DRiRTu
wcAGaPDL4s3EeXCw4ohUhhhmmK2/MR32XkXE1rRr83e/EOg/B4bTUqVM6IF3L4BMB7sWN9LaSEd3
0eMWO2QWRLOfvzfj76daQhl0eQh6Lg8g94dTDeDZjMsBE0ldFp+ErMwVYpgWn5n6mk/6crDwRGVp
Oz5L/4votfjQmy5dMovU3zS3q9XPD8f928UoDaG70rSkafI4+uFi9EZ2SXlt8PoefhsYOsba5B69
H2M9vRdGdO8NhLn+/DV/fDibhumyBLiGOd8BHh/0Xz/esZuiiIdNzp4ke9bsmIeJRXM76wS3YjO2
E5+iaHZBGOK/97PusZ0wY6UmU4swebUTlYKL99wr8dXMmKn4AgPCQupI8R+e0uZ8JH9aRuYjNbkh
oJuwLXMtbz59f1pGMlwimSGAcyFjflFxSHLZYFgnw+je6swISTGcR8UlLbZnkcerQUHMcXrGGFHb
vml6BNu+Fv2hncwXiTg0gNkRT+tYckehsdm3kC3OeloxRG8HHvH1vmq8+DIUwydvoGds45taIEHL
X0ZRDv/hLnPEjx8+7BTddlxT2CyT86L913cX9mY4xMBXFkkVe4xr3G3fWNV90tRAhEJSV8vRffIJ
N6JflKujRMS80rPiQx9T8zr/bCjC/FFlJpNQN6d5ZoXaug+KCJVJU97jcV+1pJM/xrnz0Y5mdHS7
CY6h4U9ILbu9Fnby2tqVXHta/op9PbvTnOhz7/f1U4f+Dv/ewU/04dnTiauC4zzIep26o4ePlXgi
x5wUW0Ld3peumz2mvnX2R6J7ax+5tGX2rJt2jPhfL99uK1fswINOY8IDfbwwSvH2RGzQ0sisp9Q+
GZ6ynplo0oG2ghOsUhpT8zOu8umrZRNaRaALGDfqvttLB6XRksniwjMDhrxDZT/Wo3ySWoZQVHfw
rJSe9aIj9uxiWKpFmTcPPDWJVaQJOsx9qSKPPHw1ZX4uWj0/u4j5RQwSeOg6MB5jPVumhgqj5ACq
og/USWXtjOYlFFXnxXemsHw4sJeWlXun9VKdUAJ6RmOdWp0HImOwYkNWVbSCNih2iECDdeuQINp1
YUWPApNDN198EPLzsz31YFzi+qkxXSbGvqMfUQE7NNKEVuybSgOQpIkRNx1ZAsDnX8nH8A9mGgB+
h1DBwBufkGmjPrl9KafBW5MtdOcOSNtXkTeshiLTP9iU7TP7m4rV59xs0Dt7ujykgAzwuKBLA9jj
LpnIZkig20vdKn0nTZ4Apm1aEEN9/IFFs4ob8ZF3VvnWShUtswnXba6zgdJznNsFXlxk6/NgnnFD
1ubXJnqrey99qiGyIXabHzC2kaI2AthxzUYXZW1e012zaW7I0nhVMhiwZ1bTtRENdnQDxn5cZOa+
CT2LnGL40G4zAh8ck29VJqqrLJYetIltP1/oSS7Si6cRtehbBAyU3ZsQ7Fosr9EWSq/LQ9RSFpbh
+LXILedbmpXrJNZOtxtB2lI9QN8J8jwmFTohtodLGOCoxPE7b4SEG7oXTbl4PrXevss74zlSpKiZ
QIUJp5egTCIy0RQzND5CgFHYL/Zx7tuHuGdXIZuc+xJXQlPqjLsyaaIjJiQgE3AazUpiL5Q+ARgO
Xgd93sPdfrV0LfcKIRtvoQqcXRm5zkFzik/wZ6JjW9gO0QPA9XJ9elUBfJdKa7rtkHD5hjpco6m0
27WFHoR/5r5h1bcPeGpy1RNbNX8ZAysmbSpyjsonA7sR9uPttfXGcY6p2eFNqJpwq5GasghzOr1A
KZnLx8OHIUXxFkvlLCfLRZsos+qZNaWBz4G6+/ZbmUG6eUQgLDFdzUdoSgSSSsvX4exSz3NNh2zQ
+DT12DFYJoa1enLFYzeli9TASStsJyZCaxgxM0zFRjg5bbQZoBUYs3qsCvZITdOnuLPSxyGkaFWI
gmPsvrd3oNr20atbdGWyP6UarenQ0d37NobTgv8x+JT5IVnFGBXXltkyt3SDRd0RxhyzrDDihkWa
wbKYsH4vWxF7S6yMBPKIsV4XRixpHF0t3DvbPEu/qtwWLxgA3koVwuesxvsWYtVxIkhv1eGdC2ov
gNuM7FgG09nz9eQ85bDbIhCPxM7o0YMidjBuvfyu1vrpzsJ8dPAar73z34m8cHZFWLiXyUn3flHq
hyTSPkdd1y8Hw4Vx10fDJR7dkChOa0UKIfFKiqRaWDGMigc7o+oy+rfb/9Vp0H+yx+6VdKlEd6dT
2UhSuEdybH5fHmVWO3eNqo114GbhBtVq9+Qqr1haVvxcEEj2wN335tqzysZs7K2FeXsTufB9hC3z
O90m/KSAZHyo5i+ukaNSDPVi6duA5juqZDqiLEzW8DW0ceCpQhOPwYDPqROkSoG+PYSlYR+swoIW
d1vgYxByU6rtKY2y7ZjZyPeTNl4W0UDLIiRAuZ65hUYDnDLGIKWH8fcyBfTLRKVZGKER4gT1Ebep
5iHWuk86GyOQAL25V3E64y4G9SBKEur61qo++W78lbn6qWiYSOY25O3Oyopd0PYk0BdV8GhoLrDi
YV/HeffEJBWwyr6abPvgpTCuA2GNn0PtQljy2c/b+6pOuclN6G+u0AdMGdNwyM1gK241D0D5+nir
uDxH0YVHnxrDxr6vseADt2direPfwlsiiTGTdwQLxvAOifp0WIAZ9l/0eRZRaKB19K5CK6r6lTu6
WJWS0TsKGzmZ4a8LQpaZsXZyA1YLSW4/ALA14L54qTdiCOSGaO9DOxvvJzZOG6nnd5EkLNgxJKIz
OwuwntQJrT5/r9yG9h910ipRRrfGotYzNU6Q7hZ3gQvuL+7i4+1Lb9kQmRt4InmQBJA1ECFaXhEc
DasgsCvKD5McolOi46+045DYBRscxj6LgvpYzF9s3Y2hoA/Dxuhl/WArwgiR6BD4i2U6WNV+Zz2n
EZP+1PIvEWpl/GGlsY1FSqpJ66nnOF2iM1HnCGE8l6F36aO6u3CA7qZuiunRCKByI9Hvcqxjuel9
7dk8YVHiFNWDQz/QneJjMAd+VqBmlcV4A/Fy/GC3AnaNHjzavZYtphIlXB45LSNtrdkUMj31NnSM
mBX9iewIVAkVqOrIwIQdQuA4wuiMdrFuQrrA5aqX0PYqZb8HWZWeG0NbTFYrHus+V6uiHwnj0tQz
hvqaKT7e5qJx6YqnRnyXQnZFsdOKejO6FbRh1IGPs9cHXBDZDvOfdVzbWEZt02z7odb2tc1vFMw1
eHtkfzEbT5dDALAyjiTuKZuQFuASD36oP3llk14qvzAWuVXPT5tIXdPQ4jqIrGcZ98Y6KR6GwYmv
k+4+MtlO0T5SDXQJZG5TkSMx9nAS+5qXYBczrei6RshDyulTShhsRJByeDH8bvrG2Nhb5ChuBFo+
/KTTElNetkLZgyoIv/U4Nzw6TLinSfpsf0rnLCMvu/hT92QEXbgOogDGmOfV94T/KebiGm2ms+Pg
J8rtMV0XPnFgU+cvDTomR6P0+w3Vrr9AbN48TLWvcf/14TYS06uMym/S1bINoleupi4nObRzKkEN
OqHMRTlZxdy6RueYz1OChgJc2PMwtK/W4D3IPsue6nk1qoOANgy4fW98wL+vDmEo+4WpMxOxBUTP
VvFx/bycM/UfiySHCkkXrkdZazuOYf61jPAc+hcEUFJCh6j2J0leRTs0D1R55Nlpw2erHspDoEkg
LEG06iTJ6WwYgTLMX1Ti0s4W6lq31dfbCQ9C09qXBT48mDvI9Kf/0Oz4W03nuIK+i0uL0OSp/WM/
y+xLHT4ZmcblQLJWIjx1Iq3bv6tTtz7loX8WnYN/WtJTz8U43P/8bBl/e3nPpscp+UpwmSvdH0pK
WbiBZ7o+vrgC60NfQO8LPdUtQ2Omheh6BWWpRBKEQvYQEaJ9dtsN1PggLzaml3vHDr7lXSuZaVGd
mKtgRJwAfDU/+1Eotz8/WOtvH63nIOMxDM+WroGr7YeDVX4quibKSV41UjbnMQQNhPDTkHcHC1Md
k4/4oTR9axUyawMp4S2SybRe5l3OERk8edkdkvPbJpJHJtSYXiC+SEF8e43wtlKzJUrCftz3Rfet
JwTnMa1r6pkOFGNQ6/Zb5Xoskjj+g3rSGBGjOfr5WzT+/hY9il9ksYLOtGnIHzrFPdjtIY0JHrjt
KKeBlXI5ajSWJLFHwPCyZmnNFyrizxKBj+Ytbd2PDv/hKH5sChqeh47Jc6TNy7iGO3eN/tRoCFpF
MUEC5iKooGK0WtQ1eLaZ+nSRvFYyoW65LQ7R5AEwoLO98q2q3NtgwQLplN8mAph5aITZf7gC/tau
mg/McWhTCXKFpXn7+Z8ObILzpWU8RRcVnbJjk+JpNNvsrPq6ZEsaPiJffm8NVB9aFsarpIrErm1I
gkpdoU66S9TPz88UTfwfHjembgqclbYUFq1pYf14TQYYkGvf4KkWQQciIOr3HgO0nLEp4JvA5SsN
5nVK1PpbI4t33XO7x7pl5IVBPduM8SLNFQ04qKX7xkzIkAjqFgOP3d5NA4Nue06tRcB48koyRRK7
RRuRQNmadO9TkAFAbvNpoTRSFxw//whrJ96Xg3ysyVO7NKlKL7cWuPO5Q8V/jvDKLuLbDsHWBCbW
BnlmaJAGFcQ4/efy6lZoYWYnD8jm9sBc/PX35tLve+JQGtDVQ626uo33xrl9SBgPn3PD76k1DzJr
eCthKJ5ix7vcOg2An5KrKV9Jnrnt9KaM2WGhFcaT6nW0GaRugi+kxBsM+2s1jKhI7MZ6DrP4Pi+m
mgAsfGO+7JIFYQ66Med+zF9yk6r6j1q0CyzSZkZsXlQa62JoaGBXQw+QvIZB3oaOvygcd3gX2fea
quyjJ1VxoWcENVleGh5yuHaXTvI4waK2SybCVMbITl846YL6K4z15uH2VnTNQ5Lmm3vH5Hlh2NQU
YWADbbLsAtq2VzxYnf+dhJxmEzAZ3RGPjObV08sHlEW0+UEIsNi4wSYRBlqMIXorKYs+GstY6rGL
p2FMxVJEJtGvsk9PlVc9OAxev4gR4hBbU+8FvxgStCodnnqMditjyJrrCFd/oCa2aN+vLVWNr2qM
oE8PRrzRJyfAbMw1NA6Krdu8Jzdk9jQCelDWRGxfrNMt4v7GOWGzY2irdTJvglq3d5e5S4Da6DUn
UcP9T4Ly4KqHNtWGe7dJhiNim4YZj1cdMWOLFbcc/kaDUPN5AxAT8/XEIOj3y8aFI4Yzznqe++Ak
SiYFUo5hJaPA+xzDvatt490r8By1jdCPQ96niym1+j0hWYLRhOPuBPiAzJ+4jZ2xJ8OU0BkbyD9i
skXldS7UVFusSnSJvoTG4JmNwU1CQ3spyuq91KX53GWTOv/7uyYVajFFdbHUPM+7r8eOArEbXKz/
LTeGKRchWPm724voAK8WUZ+jjPPHa1zr/bpP8g9Hs9xlDD3igAvt4Va59xS9+0BMbDlpE6+KqYWa
qydiI0T+xTMnglUN5Ja+1Q3rOND7XVBOEsGwPV2qlNDR3x+uUy5JJdGtl9gSGSaTAD27ptAqOeai
CnpiCFgB5/uT7Fgb/XSHAv/FLnq876K696MsQpVtfkuZ+z0GCZVz0Qjkw8pDfJ3MgnGf1cszvpFh
8kThL84q4ouehy+OsoejnXIlGqP+4Gsd6b8GyRoro1Lz8H5GPSenbr4Eqj7Gh+xVbABwqzxJiwQn
N2uYxRtUeYfQd5ZAy6f9IGAGTsJ9++NKKN32PNkGzt6AnUQYorY0Ywlfgc8Wh3llFfYROWhLHJB+
ajBW37PqpMwAemtpREjVEzWpbWRO9bLVk+YhUHW31BydtFrRXwcygE+3L2iK8pOiXGZUmJg73UnD
RycjgsfpHgdovRSoJOUY82ZFS+ngWjUMr6xV39PWHU6MEM2dAfSI4nN5q8zlxPjltiw7ENl2PUJa
pyO0R9dQId+Onri8p6iESnP7LkNY5HvLaF4z/Q7hmPS3wnRhS5gYCyYBAnRuh029X6+ZeKndRJ9u
32Ev3kwOvVfpnDHgjexVdWNT2dgfbuVx6tJpbWW9/P1pHYzmQmRWeR80KW642gS1y4msJb4Nj097
UVrWdLT0FP4dcVLz/qwM5FW3I9gH4A25eeB+FWO5dpCZEx0oJh5b/ixkr04S+vKywXq9HRiurbzR
GbcMLNa6EvFZ1B23u7K/2FNjPkeNj6hqcr9MrhsQMQvlmh67ezK5R0D6ac7G1GEQjiOGrsSfsLFW
LYrdgRixxIfbGIgKIhEKd8Bwob4ya4XxJbbrVZO14x2oFHtV6Vqw0epwXHFdRw9Z7lKG3DYjt536
3M0JUfjfR401bRkvFW+FyzNtqlpYKAPmf4lUKLYH7gR8AsjC2FMzH7AedcPa++xziZW0YUeQpTu2
+fg5E/RqxoGooWjQ19psHtG6+ItOf3s91HCAkiL+ZPe+uZZwhQCJIg4qlZOQDKGZB1rul9smKegj
4y40S1ihBLkLE2S46MmxFKyxG1UU8mrBoFyosn+3qNavuTKadeVQaJM2C7NL+vrVpAW46ZK0JL+S
pIJbhWmlBCZ4DD+TUSbv2ojlyM4HdXfrbNRWAB5jXjm9on01wQctXLsAnYBB5aXTX1UJKKMOarXo
0q8yDsaPZHgau+4pg2n7RYumM0bOrGAEqJeAgrXbQ8IqGYCLMKvfmhGpdWLU2X3l1lsb8sDSLnQG
YciCl5DGvFennXnqUTn4D2aRwpdFuworriTyZD6qlvd9MKJ4ERDYS16zVh3Z3IIMNgvecq+/uyKR
gMFgQdcUbjm6541su/bQhbo6uB0kG5+Mp9qp1OPYgNNiDZjeYNk/qQBbWpYiJMQ8y8yhW0qcNytX
Bu4a00Nrh+HXdOzvdO6V68hCzDJR4E1M5nXMTFCmpmU/Iz3f/NgOX3Sr3o06g8isN4zD/+HrTJbj
RtYm+0Qwwzxscx6YyXnSBkZSEhAAAnMACDz9f5C6f9+2XvSGJqqsqiQmEIN/7scNNwkOIzcq3JBY
DmXmDiercuHlNOPXzFKIsGqlxGWg0K5nZPIOan3fWN3jbaCDQfxYhOLUdANB57ECX+xg81j3bcVx
IsKblI/u32LIL709s88zbtzJOk6slT3N67EYcd3bsrp2PrFyYZuJgiiNg+52JWhTF/2Ak/AOD4G/
EYnhk1hhdUvMaq1pVH8F81qCZpjSe12E7X3ZuxQfECgZ5+pdVEl6N/JiApoh2uTg83xScfQ+Ffnw
qSX5AxdR+MUOxmbtVNOrZ6KPuU2UPlc1/lC4fobxN7FMwjolB1KGpUDcycmcZrMaMVOLmg41JJOs
eAt83PyDDurPou4gSdFMeuq7MHC21KWjsul04eoxBGqrmUphSFKDVBDzrPNY2BNKFqMxWU0T+SDC
APmymKjlj6YieChW8W5MLhgZb5wuqcDoGxjVi41hDEhg8ykRoG/zN8vRCQ59v6KhoSH0Hw3jsUwz
Fpc8AD+QN4gfRMc/Zw4NO05pYtW3Qb7PllNNrXiyTNXc/f8vE27gLuP2/3vCy22CmwSgSOqqQ6KX
/494Ybsyb12rB1kjKo6vnu2SnRvJ4/R552KCXDSuoaWKxMCwffYtb+2H2DBZyfASdpOnvg1E8bdZ
zROQe1p0WyndKzF+yAvBh5m5BmVKMqEepCTRurYm2immocXGWtbhKkh8f5doCVVWmoRV9ECpAm7R
ze3bwh7+8w+4I4OHsfo3RUifC4glse/F9p2rGoB1kXTvA8lRVPSYtynGbFZVV7zUUxDi307Ll7GJ
SNWka8ME6+gs+4O1fEHWpdE0CEDT+EyouPM0V9Amw4MtaaEZaTx89mX6SwTqT+zli9WDEyqoiubR
0SlxgTHczZReXf77RcgMl5WmAnJYJC4HOOiuV5HRHyN8HOXRVTr4iUaLejkN/CSHdhdzPV93Qei+
NorYeF7ofTKUgFGXgZpnhNHB1AC68hl4IIQOcGdtTkEYqk3J30gkrN9zRGVc7HdAsQJlvVRWGO6N
WD9YaUWyfXkIqdK01+2Aiga97EvmXXy9fTGctLsIgxSU2QrCCGhX//3xMMX6CpuxBQDACuBRK9Nw
PD9KunfzIdK/vDDzj3KRHv1EYwSutl5fdy8R2P8HN1sbP15r0mxM5dEjUMWJJrksAildk37Gr3K4
SXlMpVD6p4uUpGABD/zRtYI3QhFjPrJFKdcu7oNogpy2jIXQwwH18u7QNP5WSTz+iUc4eznvzJPp
X9NMPVLYPW3HqAYLtOiwcdC2p6AF4ebc0e9l/OqGwN0GBdwqV8NViZv+JciCiPyj+PAmIstmxXCY
kSY6ajRIbtnxtPaz5l3RdXBJx4DnRhLwN5G2jgYJ0kMWdcyobvPP30nkl//UPZkrvTNTDU3Eypp1
iiZ7oX9vAqhIdCStTPc5ymoblSMCmqHAjSyTMm7UG98FBxErzRQ/Ne3X0qsAgGSxOjJK+J4mCtdT
GzjEbLJ0RuW8r1xAD8QR8kfU95l8794YbEApsLWjDEKq1QwT9/BmXVrS+xlYImG0/edsrCNT/btQ
paPrbPAsgp+pikDcZ8v/QxSDQect56nI/0P4fXw3fQFbOz/+myXn4zwCH/M/Zjpv7sfU+lu0jnnn
Jy1+ClJnBvjWAGQsGJ9+isZznpjGoV1+xZDLOMydiNfougQ7TWq+Bk1ugDU7v0bQEpQFD9U25u5s
AqIm9dt7z5xma0h9mkWzar1HLSbn3evb16IXxBtGnLeeET/nRmy8m1P8EeTGc5TK+VdLie0kcvEa
j+BEheAG3ebmoWHU8lK5XHVnThkLiL18MOgTj7r2dcY69cdkvD2UGtiYxUTD6EX4x/KNtU1jgl35
4mGa4IMYMD0CuTGBOMzbsU/UbjQy5jZIdgxts/RJZWZ48LLS3eg5OmICRafGsQcmEVCA3epoFTmR
dfKjAjBV6BI+orGVh073GwcBcePEkYDDM/go/5Cxu6wpt/gFkeyKhoSaGhwMRIebC0MODmfG0kgO
rtv5p6oP/L3n0gwVLO9wQSFn+V1I8q+moT9ySWi+9Me3DOxrvGrHyVxxpHxQofC3NzldBfQQzJJB
UlwvL1uuH6LZmx6QJQhSRPHZENlXPbX9kw+re0GGPrU5xPMup3tMmUbITXO21e7fZts1BDb65ZLU
8Y5dbr8SNhkE17X+nSicqbGvlXNM2D/Wc062t9cyfVBgUGFU0lpX2ZKB1/KtcFxyxFU5HK28ovy3
14jEY//iLs+JaRBnSKQbAz+EhNqG5MQ5tDaQjBAIclMf0zboXyrH+9aNGld+2EHN6/pt45EDJQVL
PKKs22ML1HCoFj6/iRQRM2/2gK6j42RXoRSuzTb/qAC6XRjpC2YeylnXnbTe+nHruKJ+t9NmRz4g
xJ0eh9dUimAzMXh9iZmH13X2etvcb19CzYi7CS78IdLLEHTDS5pIcBBCMjKyo3cuNMWRwigOcL5D
6UPc4nxwE1g3CntfPk5b1TBVJ0IJYzEQMRqUsO48ZLVN4I70RDqW06xiuuZP9lBweAUOLzwLs4Ix
dY9Y5qs1G3m5u7lxkurZ7gxImKCHRifVT6VO4MUbQFeiKTwVnNxW2k0nhIwkebL0O92/Lt6HMdnY
YIfv/Sy5w0BF66wZFgCz8hEtCZB9mM/FvZUCWeoG58SNA2SyTxkJ/RwdRyOP4WBHt3TdVvlTYFjB
tkqafFMx+FslnjauQ0LrTuBiK8vq1KbMSPV3Lq74dW4w3g37+Yvz+6odou6z9YHKzX74d6qIACee
WZ8zrC4xlgP/t2U7HtteoLam01cvmNyAUV3MtBYfbMLlxuJudurKPPtwvSXziyxvwkC4CUxTcrMC
a6IZZphslJtKWHYEwzIuoMakgsfYl82njeyxTZqnppqIcZlZyDvRe6chL9e3uY+SmmLKzOevEsut
NqzwNa8LKqNyaCi+7L47a8bvYfvUCDhIRRD0IrJKufnXLgSly9N4irx8vLIr9ffU7pEpJW1h2Oot
K/nR9KKr1vNo2ffS88luT6wta3OSejMWnthOpmb4jnF59+9+XjC241LdbdwxsjeDN4I1tdPn4fYG
j5xnVhjCxIZ9t91XMp8vt1/hsOEVbHvvnKb92efG9j5J8oMq1bugi7Md85Poks5+3B97z2t2E1GP
B3w8+9pOhottRf41ojW28BL7qqP8w14O2hzKlpRS+g769LHObL9ji2i3lnCzR7EchgOjzzk+e6/D
2BubhpTm0+1LB1fFgbhEexO/1dMxzprfAS2m3amy2nQLqqznYs6gaK1Hqjb/fV/CQr7vbPWL2pCe
k0P3zmZAJ5Ft9hEjYgzy3Jvv8SsB4lh+RWWtQXwpHRmstil5Si4Orud4z2PIsWCU0XxuF0OcJtKz
KUfjoxpA98teGER63Vxf/AmAiRBrc/nb2klZPSURtJplr+c9Ysgw9YSWQn9T12PI8/2/o8LbjuwD
J7YqdigGnLd/hRrIbTdN+skq6BiH3oKpqHoYndiBkWfHj0EcBw9W86woSzkkExwzvawurcWwKuhS
ufDrZqKBGXFQHpKTHSu5uv0Ey5FeWav2NYbNrbaq+E9fLIgW3uZJG/oJVnp+tQwA+zezXE94by50
9tz5CsvDPJgbt5vDg1VaoFy7gPblVniPQdR7j5ONHBtMEaDn1IqO+VAnO8waK1mBfp8EgPoZg8rV
lfWuK6jjGc2m2LjKyC/OEmyN5uyDEVH32E8E4j1CnCt6wb1nR1Xkr0NWsXmouZvrX9ky9b99SUuH
6ieaevLZSdGTEh+4qgN1JWgeR9ecVwiR7mV4t6yqfrPCeNP05XgPcGLvOyp9HpcLoacFKfN5BjPl
RuF9E9E9Hiw9BV0Mdnzx8njLNpsjvXLMWwotImWdb1/sumoXMOHJL2Z9UtO16pKG89AMH6WJgVf9
05WUjWQiXvGy0g8fmtnKpx2xXeV96W5b/tmKi/7VDQwNCH+RrRelc+iD/i79O3WBOqspH85+Y4RY
H7xvhfP03Fqee5YqXNW2NB8Hq4Ai+mQLHe2FFTEqGr3z7UuX2V/eGJJlSmy5MK6XVlTOgLcH0CE8
ubK1Ad7OD1lJKh4m7N1EojvPPWSKPbQ2vOZJhgsMbGi8rZMDI896fZ0toa+3X4W1uROcm1DDJhD7
y2Jw+2L5CHPMTSqAP8NXFqbNZVTDeB069Rn1c/HcsFlxvOmf6M3eNU0AS6P1d8SuYI4n4vc/n2W+
RPbj5XSC30VuQSnORFMhVXbkl3e5TSkphX3gdkqbyqaBsHbWJcMLs3s6yuyeYEz5RdDA/ViOVvRS
wL5ymFRtoI0kZzvMsr1uY1bwcqKw0Qw3hV/P94Ehx33qyBHLIv+QBhBvPaRczOI24MI718N7bFjm
ugpnG/or32J5Oic0ziD/oESWhZqe+CjP2TI3nhOIjKhW+cZpsLonA9WfTdG/l2mhX4Y0ng5j6tT7
wJPOG0GNu94sRuBvJeePdWNhbV21OatunqR//DF7raso+BUNjMp7AR0+EtQNL/voufcySjQWceQ/
3+KRuH2bK8CzToOq6HDedYUKPqM2t5hmCus6FdAS53H4jnsY35K73i6z8/KhbmVKSabrwDbg29Bx
nqn7oNzHxPilFZdhi/Pwy5AlPFVkTEnHEvd0HTof5WKcsTNxRt6duWIi7tSNCyCeKdaQKbqDhHaf
JogS9HUEH4amvPz2W6DUvM2Ad3MllPT+/eFbb6Q5oyQke/u7VKHX4Ms2log+KVO6yj4jt8efNBs4
sWccTKk5gYCIUG1byd0Mn1iFWLJyGIjT/tz7j2yu69t3Qs75CwJ4NC0F4y5NpdHMm4GadJ+U4ifC
mYCdgge0o4D7NM72ddbzOehs/3cmIdP04o9hlcOTHzKwlg1MxaXIXcPwe25IpHfRfJCT/qPzNkN9
WQ55ghYG+mFNwFagnPe2ybpwW7iTme2nZLFZaWSt1W3LFI3nUaaMae82yCzmwbubMjw6y3KthP5o
igbixZi6ByQ9/TG54157dXsdk+TFm2Ry8bmAU2vdGp/Sn3p66fVwX7W65SIPsqvLuLJWDIQOAnTR
ttDsGL1pi48kme4LTUDUGkeg134e3VmpzR88yrsv3xvuGugNr6pTIOPTkMmO3a5vBxmEvvaRk3d5
Lwd+rh153jrU/em21hJk4NbqFf1W9fDPJGLF//niMNRY19aXp2iTGhdJj/d3P1umfG0LNd5NUdCu
J0+AkAz4j1qZu7t5jROOY+xsoMJK63NGn9qkfjCezL7zX9xxAMQL/p1Hi1R3VAIFnOu/Ttq+mJnf
Pdt59+CrFBvlUKePonHBlcjGIasmnIdGTE8tE+ZtB3vn3xsApKd86BLVXFwGOMpJ9n3jQErzfecB
zo77gGszxZ8drGINtdNlj/2oJp6uuTn+20sF+bc81tVFjVyFVrQ0kTOGDt5PZJqZSJlyXVmIE9Di
pmOcvIvFKef3TX43pWEI97hpVtovYBCREz02TvwxcU2GNEYvoCfGajfG0FuW+bwvQHj0HW70mop0
EmuPqQQ6HBiA4bzG4Hq5SE2FHpbiAYW+3KBn9hmMndLC0MIRyjnehgMBpg0qPwiizGVNphl+GBkw
YNPeFP259J12N+EAjsXPAlhq5n0w2tmT0Q4A6a3hhbO3+ZS29EMl8BVuCzPdrsZ6LAt5cDD4kV8y
726H1bqjZTgew0fEx5GRj5AXsC/1Oz8vJq8VVTNWHz3wKKqNL3V+/qdUmF2YP47L6jOxH8HoWo6R
3jMJz/bQjujPOpPnRAZ3rqubC1f3+NFOLAisYDVLfGmoFoZY32byTkBOMa77R9pESLRAXPsqMnGs
FDNvQfB8XbrDq85r9ejMOLYBr60Hn4YB1ED34YalUk0OYzxyHhy723nDPF0x836UKhzPxjQT7InL
4LEEiUcHaAe0iXxStPz+4CM8MECixovvbr+V6XzGYczMnW2Lzl1r4vY7We5TH90nccSkHRpfnhTN
tWWuvseZDIp1Me7fzk/CJ39h0UqT177Cese4fDQ5b1XaMdb/Lu2L/H4bxrhauddlWVxx+GSZCmbK
26U23wPb+5yzioGMlbdXL1E00M1tdZH4F7czZvPtTW0FTelVMeo3r9naihSFcESJuiXkR98BM2Dq
0j3wR5pBYOOtEWiHzTjkG1lwKr1Z5tOhTw/ZmP2KO6c9au2LdZ868bFB71rHBcKL19O85/riR7tG
9hSXtC+S63voMWmeJjAel3bELokKvOMn+1UWeI2yrpg3N4G+r+v7m/fRMFsf4Ihb4W3kMEyCTF9N
rM/sRjI5cewhCOGrR25Hf9OcOUqMiXNv2/XPnFvWfZIW362BMBPUVvrtlpr5Gnsjs/e3krPnuowp
1ytzEoVlwftheS3biUDiRbkD7NKk2rigagOkneVXpYbhWmKYW8shoStDo5l734OvIbbn1pM7CpS9
lPlO7zP70+kdCtEu1mD1oihF/rGosQhNWmcGPOJlMmebsEo/MEPmkXtvhi54IvyVs2NmJA3ydoeC
/xA5fJRo8LTzrOqu3drVGBwkt3tYzLUHVnYW2ygiY+OyU8QjnQ2DHlPOf0QFPLsu97OkVkPEPf9t
uZ+8vCDsIFCkUmAV2rRpuTEKLmniK60ZgOM6f6R6cyYNRG+aHph52Cbz/yq1PzmSYpyZWdAp+qBm
GiN8+BQee9nTtN4bH8wz8DmE9kGQhTxC/GN6owRW9Aj4C1d3PzI2DJjp/jKo9Go4U9KUwwzX6U+x
XVbbUWSnroBzMpXFb6vmfDXnr62JOOwgAG8x3kyMr37SEZTHbNsHb/KWh7KJt3nd5YxC4K6NIBvN
enpAblrbc//KqPWjncpfgq4NIzNAQMDrhaOBfDj8dPEfUPmPsVA/iUMlB5eMhsuk2PDkyFPS3ftm
XO3iwqAUGhbhsZ+XnEFsRDsu0H9SY9z6fIaNpuwG+xs6SXmVcK2K4qMfJwCHSy0xvPUAWz4A6D4h
ZUyp69/ccOtzFAf2BtEeSTvnGtOa09k3nuYMquNgkekpmzJnnQ2bVWtIBolRMXJwBKDhJuoptAN1
CVJugviGqvXUMmSZtBRs9TI+d15UAY2LwLw04nXR2YF15fVGMSVIkIFCxz/T6cjwJcTpUUfovENk
gtMWMEbUCOjL5jkrRLz1Ycyv+oFVxhzp4yKMbDk5tV7t0xTKaOM46eMg3HY/mT+VG/6URqs32HZ8
Tt2VgARYITgOwUYw/g/MVq7igCSxM21LafiMfzv+BE8tJaUbozW+MlNu8cVxO4+Dr8qHW4beZtNR
xgVRceAaO/076nxvS+oKSgt+BvJp6FVpl/WbzMUDHiT5HpD74kMNA8gQh9mLzm0f4SqZKVROgum1
KABcTj6n2IqtAS9FHREiKe04wuom9okc74zZAv1f6D9xTp1Kgd5IhoK2P9CSljGTIYC7Yyk2Y99z
x0sJRmyCCG+U6Y7Hplq53qAeYk8dw3RxjUvyfANxtSBNAPEbItqYGaPjhDrJHerXM4mW4i7Kyn1v
qIajE5MZm5CRmqt8JaLSXFscZTaAavAgw3un7TO3KbLpAeVx8suPTemxdGKtsBrjWdf13RiJo2i6
U5ewPEGnrCFBFU89f2EMvawMdtOCJRHQvlwFcCxSJ0ce8aMgohNbzcjRdz192J5X78LfMKUk2tzE
GmRKsPz0+tAx6OqdhTI1m7QFhSloUAyYK42cyUrlIDH6g7M2/Rw2qdHQlhE8cwJsVqlZ/1SUGm4g
K3cn228fLPUWm9QYpjmGk94orpgGf4XmuERpxIOSVoavP+bjNJikWMXDjM8wovk+SCD+NGivs6Q+
FmI3jUNlneYrd07lQY2QNRU7K4OSTjVnVXtrOOJrXabNUU4O0TTJjXygrLly6H5EMX42SHxhjMze
dIclckjc4tj6jdi1jDi2qg3eccYH9x6f+YyBZVT0HvCJl3u/zv7W00A1jy8wDzfTjlNZdIxCorJZ
Myy4zD0R0mzvZibrN9jms0PFi587z2lcIVVZqBQ4JzZM9EF+e1227pVw4MrCUxXTN6LPZS6qaheA
NFnZCSg7kyMGG0N9MELc817MGbRMqUTQvK5z9ASIej6a4wluWQu1lPY8xM971izwW3xAtg3hyJzH
3zahC+5sHdi6yf5TMJTeZNBYqW8tL7aHsQ9Rul5NqUVVVyXkih41MEPNNxzJarn7oOIpYqgVc1eg
QbThWDoq1mPKwIarKVBu+gOx6QKxKVC5KqZBFISREq0Dg3jmwOA/ToZhFVlBsm7cVm3h/oh9HDYJ
Wh9qbFLOSyNUfy16XoLYLVlKq124UdDtKDKQA1sJl3o9dtaOro9VnQDbDsuA1naPeTSgSVENm1hi
XsJBE0JuF/6FkFuT/DU6vAExHEZY/4CQmtGG3l8zD0/jcCeLGY5Q5FOa8GEKduPWtvbsgGql8alB
gOmXeN594Pgfnpe8YaOu76MQFj82lBXnZVBUkC/86RG30qfJ4HfFLPDbMTyx7hKOr64Hcjzxvcds
+BpYrKicbr+kVSQrmdLpR0ZxW4vhpxxtzEfOxB6rlrGHNb+IBDkji8TWC8snqZXBFW8cUKzho1Is
7sbYXCfR2ge/7d6CgPgMFMdsiu/nAq67XzBTdn0we36JvxgJXlBIREVF5v52Bg4YnJHjTTrTR+UI
plw5mywbSbGiRDLdq8T444Hf2aUxjYr0Qe8S49pyDaZCrC1WZfLGX/vs2ua0qzOuLjOiKKqdmrnC
URhU8hEJG9a9opHR+vR5RfGDWezQWADshpEJZw6CnpMHOGRQfLSMEQgNe1CtUrluGvY33aGEJDRu
S4AY6z7LvrFk4fY1xN0UR1/YeXDt+SM/oag9NXl3JwcW1K5IcK58eYJDXOgHLZf1nzBo33nyn5nu
F1uIeSSq45Q0ymi6Dy28LVtwTpPE83AIkibV/a+RE9Y+5CaJLsk2ii3KGcYYf6N48MOB/rK6phYv
keWWUTxFddrho4yldcUhjyWoeannBFHIALbpeA9WPp4dLPIvZdmBHc35OejwC4vTNgUb6Zj977RP
eaq5xRitZCWOnonFBmssdsZpqn13lZeCBnNIgliXKUrBv4WfSfnrtCv6ddjJbGVkHPe9kHLyopo3
mZwAR5cMKftsEbYDhpV1fQx18Htoq09zpGEsrpkQtwoWlIlncgwVuD2URZKH/R0R71gj8sWR/94r
NnJXy3ETRuoyZCMepsZ494Y32626TeSYj5jWKdPktcdTvasDDgVpxRmCtOMbQAWfFGQN36wh7wmb
hHtqOoy7KU8/LDZckVUnrTlruUSkOb1v7Tx7qocC3pQHIxNI57qODZ5Io0VVNYv6auij6CysdbQK
h37MusjZLxUNeQmglWu/D7GfUuIiGJkuL4LLbi6FyzPeRY9usiR9CxsYavZr0YSKePypaVaNyY9O
g52gGs8MXL2MyP3IWdw0iLo1MfDacGwurUwiLjtFvp2K7Kcw8WBWFPqSTwzp5KB7kXmXvcr89NF1
poRqtCsjCapuSiS/PnYQ8mV34sYUce4aSH3XwVdcdh5iBouppyEvGiZ/2LJ9bO3kjVa35mgbPykY
sGHTDIW1NTtYpenUb8hMHPpheK+bNtsjg3P0KjQvDaFqLAc1LJX2WUd0sQqCMKJl+3ajFPqcszws
oX/yx+VEXUTdmTOw4VoMT0p29SzhWs8npdfSbAjRx/XGzfoXXQ7m3gqsA7EIIJ+RomGBxwEHxKGd
pwn2NO7qtHV2DNvyo9/vvVn87j1NZ70V7N2GLlZwpoSIZt4lKweM2PT9kcSp2uiMpaCafVAv1rYS
ESek7DyUpywOYl57KEPswdcOOzvqBSi2nraRqdTVpndtMPoJwmcuNtJDiGpNtVYlPYYTaaY57n+b
afRkVr7eFZVNDBZCtxM3H4AEEMIcogKBHVjrCPzfTAA8yLpTaACUtaJwlSFG5PissOi3/XPvsZg6
peOtpdP/KqLSeJqYoQm4GX7wXdJd+WkGmJh6ISm9A7gexr1ax7KlJbig9t72WrgHPgidAE1NMH5J
4pgaEprMuQVRQxITa15N5TSuutLM97lBPXZGObgjonUJxKz0UMUp6Yb6SPlI7IOAnGiODinrpcAU
7qUG2SywKLly2I98xA6MrG3ZhunOV3G6Jvd2UhU1aiGosTXQmocqwGbSAEITkTtzRKvkpiKGNkzv
SepSUCHTYStZWVNwI1vqv76izqbJPqMZWER/OGilezlRCzNzkisGxiaVHiGkS1gZofXQsSjvKefo
UIONbe0NJ37clzQPxrVHtUs44UAsWhhybu9t0p7+JzaOMB5T6FMzBiFalSyy6qFyftch2oUO8b4z
8lpPWJgQ1zL0xJSDOpSmlZe0uORs4r5zC1IZEsvAp3LMc/OthVBMpID65jJ31r0PfwAkqYpXRYcJ
BRNgvhFWvhYuXvOR9O+mz9tfTkrAiYHovUtga4+5tDm5lC/S75jYIe8jDtqk6d4pdax3XFRw2GQI
fgTxtx0uY0PT5ePGsKR7LqoqlEwM+QW5v+kr9Ta9hYLTYmQtJAOO6ujG0L2m0bryCc6HQTf4FKJX
j5PfsXXkZgzi76BTxxoWDxW19MmPeKEXzyYjn6LCuFkYHm4ovg3RE849U0F8Gb+pwHM3KODJzoYl
Ppb2vvXtDcSZhIKtics+4Rly/Brp99J18JKl7rem4ZYPjb5rDHJmnZty2+zzhCUNAEFils5d35Xw
tNv6T9WXjxVhINYHhidB+Ym3L9vXYv6sWFv4mfkrP/MXMzMfm03/AyclHtn2yfDseSO4zrEVsga6
pkb6pG84AHMaBsAJieftnMA9KOzBl36Y0t2C4FoLaZ31PLKkn/EfglJXhiauEs6b1qJKpZtadOyv
3LZq1n+kWRaIHtXEv4q5B2hZlxSgzZRhm+NzbNMukAr95swexQ3Go2Wkv3TgPAblQC2qTPNd3GXt
2p/5GQlHWuQMbKzWLGp2iOercX9y2xsfa8N/xd7nnI15eDbbD+ESuA4wXDHwxOLRDozQjXgXcg7b
NCJli1XRCpPWsHJNWa0wZ3osCS4De32dlCGvHuW+2Dubk7KyYI1JJ91GLlV4WfbeYvbdcvIFvDxx
a2uwhexal4MgYewDEDYQuikUTcntl24mwAc3vIDw9pbNR6kKxqCgXg1pdiALTQxfsqpWHuDLOB2C
bSQ7qk276VdbVs8Rf/LVKHA6DVihW8/zVulHIaTeJtT70n1hMxfoX0zoAldyxQemlQJ7X/oqaiwY
ngvDvrRMwCt4RhvX2SoA4A2MHl030xrf1VOFGr1txu8ZSyytpCQ0JTTSrlGHUamZglne6MjjLOy2
T4x/SL+FQIgxHa+GNqTpJBxfRVv728CY+u1E8+kO3MzGtCQbS+As51pcD8RCN6jmeMWlcy76r6zO
gzurXdG92u7meIKViW0Qa3qzRQu4zqlpbWovOfnKxmlVwt336+QkXCobOdOuxqz5rFX35rbFThc0
MnHkUruwa++DpKJDNdZH1tR63wn1EQ+pdaiM/JtBbnJCY6bKOMFmOYwutjnb2M6eEs8q8E/YbGGM
RdRmzwHoh08FSvGk3OHHK7I/qnB4YyLFhWFSq7ggty66l6isvC19wcU2Ksw/xWg/IfOWG25zE3ep
AI939u1jn97JJunX+8JFT5ox/2964GNtks7rZkTJoGtsOHkqf60yFKGqoMXOytH5s9aIN2JWvALY
qkzKsmtf9Oeg0QdN8zMrvQ2bs4weMrqB1CJb+cEw7ezE88h29N6aMAhSQoZzwR1pN/OcfGNzJnRd
NV9MqQ5O6DkrFaGFxwNSExdQxj2myjZtDR4/njQ47Qyhp6nVvh1magx7+wNbnUL/acyt5fyIQRgH
RzzrIGdalE1v2Pt+127Kv+PhWXLRSQR96ACangAlXeoAw38zS2ut+xn7p470VcPJb65wsRkn4mRZ
pwWfkSdsVGqHILkzfk9zR28Gjqt8JI3QGxz/Sky1xM0gNBGrX/nU1PYMd1et1T/G2CM4PocbLytq
2OXXmjzA2QzKL7st7oK6cDHxWhc1eH+7tMhxPeT3vmoiRM1VmaLGlXERr8DTINcxiYPO8GuSd02H
C5E75dByv007hK+AS0eaNyVqULxDegOqPTPR9ER55wXFZRxe6lIQIR2N+jDEzNc86eFjr+ZPv83S
iycxfFiq4EDB+wlLgKzitg6zpWwRA5lqjT/asd+GlJZs7t+kvEgohjUDXos4wsrh/4695sIdMsZI
zDPCY/0rjdtDUvDmS5zmFYWGiHtNY6hTVi/C7Iq5ENpQ2Bd3pqW/lFmbJxWWX4gxNAQ1qMWlpcF3
lFcsda9eZDqHqs1+2U4FG0ZN31TMyzX6L29Bp95Uafh34f8wdx69kXNplv4vs24WSF5ems0swlsp
5M2GSGWm6D15aX79PKSqp6sbaAx6N0AhKqWUvpQiGJevOec5MMN5G8bwY7b5QODCkE9nryHPuZzC
NyaNJqBG0Ch+BOugZjy/B3j3HY7VbWINWxlDcvZ11Ahd4pS8jhpY70q9aWl90EvLX/eaIi/Fini7
4L/jkHxEZ0XEVhf86mG9Hsw8wKHI/XWdg9Bgu6cz0M4JWU71h0Qqf9ckhCR7Y/oZQdkwoUKokc5F
CSw/PgDB2OFarHLjFncArJsq77ajaK5aSxiNVvy2EOXTx1FFuhKNYDb+6X0dY2HGLXRkpfUWOm18
X61yljGBWUOUl9haCQ4F0IwldtNJtaubYSVqpY6ZQDuGUuWJLKNxp/XiDXIn8SBMq7ntgGemy6XR
YUjS9W+11nxoaQ7ReRIK4xYjwD7NngKNt6kyhiu5BGUDZ2cigcRSJlo+W/xpJjBo+E0fXB/VUC2i
zVB7ICOEmWwk/nzIflSniC1sHIVZt63zHOqKHr0pQe5SQvSENCMKvlgzOOPmaXeiopsbWavQQZHU
sh0/+7W8ax0QyzxXin6+Tpj5VLOdvw5ofo1uPRX+rzD21RoYFfY4X4tOw2Q/9gSG7zLLAb5TYqKJ
jenRLKJbnekbLvj4IXH7p9ZhDteNr6Pqyid8p7ti7D5wMhQXNKWvNg6qwfCvQ06aYz08BQXaIrvy
n1hv0PiZv6KB+TsZ6SuhflVNyHzKN/JL964MnWYeF2kaRnQDc1RW447DyokasMOqQsupkngDAobb
K90u5/X4t/KNjW7G4tKhzpZD/Wl4I7Pzhi/MYkBuyvD/ELBItFnMM+VN0FiSmq1BpOfpxUgJi14e
eIpXLSufbTCSBtRlwe/CjeeaL/wj8KDvrShsVp3p7TTLdZA6UCPnFTtIUrcAqhFwKevDVDa88km2
TwQ9P1JAoLBfNRHG61pykzcQgvr6zTb1fJ0X5mfc/R0YAqz6QDeuTTdyMwUbvkJs/DUI9R3B3g7E
iOg0/zMGDcKAnsFnatnvsUfDnRjVqhe0D0TOfOahcOHT+UejYs0k84CpInPYcqQKTOJ9oTUE6RJ6
yLsJbh6SjW3UW+HBRGyBYyneImvt1u5kP9fKRAXt0o4Hub5R5KGtAmjoohsI+Ba9fihTSqkJE66O
KmA19YwQeZP2Fvc59DTaBku86dIXI8p2DwlyoXIih6mpxd+WbYNniK+B1nI16c2WAj6975iRsq5Q
1Phz1GCpM+pCDETLJcI1kyqm9AM3jFrIlTtIROj5qxDBq6VxqMXVG3xQ7E+mwk+vshdfm7jha4Ju
rzPR27sGzX3ZnRw9/tuGfnrKivwXnd2rOznREcks0APVPBK2XhHgAKpSN6y1GFzmkxaDIfVrtIjY
1TnRZTq89CMaJfNvKNs/POckH5DbSvMWVJ8lWmZz8H2arQbcftnsvSGWD6mVb7Rw2kUdsJCp3LNS
gtrZkKPHD/opHZYXQnpvHsdVHc3tNhItU/uOBzQ4bXnCudNxDswrBbupj0zfPtySIbM06Yu7atyq
gQtPpwnTmQaGsiO9wKZG4qhMoXwllXUVkrLASrFbTgyHdvS4n/7YwolrP+EuD1vUgYxAJNAxf6C/
prwDrBfE7o79L3caIECQPrbwTYsNqazcOpTPMlGzLknc89RWZrSJmnBjuQxJ1Ehn5YXW0+Sp9OQa
w1vnhtE2SIoT8zRihjJEHJViek4SU+OTYFWz3Doz6tkoxFpbwyCWr2r2ut6XV0hcbMfIJQpRUzsp
CrKqmeq1MjhrZJi+RIrJCbikE2KLFcmr7N6GHESQxJDlh4eJJn6tU++aA5EzUQyjwVMumoEJNhu2
jKNWc9U3hH4jFGBI4AkiExAQOWunL+4MwaiAmmhYt2Z4TfD5bIX6MoVnzQq6DMeTkRBYzhDeLkc6
ISN8rGyS+gzT36kK50JLyRjpc8qp2+ytIiMByUzY/Mu3MuyB6aHzFgJhM5ZJ4kYxWNvT7ES1n/La
KtbSTY9wrVYthSKGW4IM5d8OTbzXf/h0F57ukMOZ2U9mWHhIMQyGqhQfjY89m2VB+VXR4o/Re6vX
/bZyx5otLhdiwHGiK4pT5Q5kpPbErvCkZ6HFDQBKAulL6Pt9LPW+ZD7vuNSlXcFkvZ/IQkd/M9J8
UXwCCeGf4zRgk6bIuWU8A9aIsUAb8l906diaUTwwGUFpZwc0zt1bhnyyIKzysS7SQy/bbks6H5VP
6R4HBgA08h6lGjAsjjSiwNLPcuKqjH3zI5AiO3nzbHAeo9j1iLOjJ2m7iV3BhhT7VUkWE5HyV6A4
WCLgwW5cJ1nR7FYbBw7Yhuf96OZahM1SRetwyi6qIdOVTfiqqyGHtrRS6yJj0sYcMBySdO3CddmO
Bf8lx+E5wEAiOe/ko4bX16u5x7rDXW4HSIN0BuUtypYonnCStsPvzE+Hg5d1ZJAUbPMb6w3hBZpN
p0uuDG8gbYiCN1lWFeuWxVzWMifv7TrfeJIYNBzoeuXOqXwkHVtoWgk3qtbuvDVCIZBf0ZFvKjFW
fHVCtJ6Ol59GOuAv5UPnRW/9rE+2sJWZWoEJjuwQ+8ELLP/BTgWb7JRg2oSIq0FbF7okbUxqMxCs
+k69flrjTuYN5RA5nUG0yQKCPBAiEBukF/sKuNLKwxaMK5LRs4qmswz8R90EzWcALBvGSqP+d0gM
df0ZlWhQQJQ+5FOPIkJ3Tuw1SVAMSAP3ku7YQ3ORITO0OnARM0+5tXKyrwFewNaH9k4jpDfQdaNV
pvnMNbGcZEjd9yM1sKROhjdR47WEV9Mq0710fsnuwuEqkvUzApyzYQf2ZprAhAE8dEgEntZcN+5p
7JoZ1DKuPJJ/yorcJy2n1A5a89M2sZDHj26naTtKHLnjlFvVCgJuJ/TNMJTTbpbAuaP7wv24OGKT
gsBQkV0B2eE8cSKIliLYCORwjKJkr8bxL61cSnQtVy3diaY1w8XLxzM2XntbqXFr1fQgSslmm3EP
bnFFEZBj3HlNWe0SlT+Lyr4K4U53dQ/FKfD6ZM0MkuRYYnMjjRwdChNwQ8w9glY8dmEFKaOUyQ5l
QEuY5bmywnGFwnBr58I64V3krTAk/tbtByIQ+y+9yxBilkWBhsm+Z+RIvcnMYJMNxmbLPnu6TCza
poRUccpgtBMQVVo7FofpJc31zx5H0JM/W0SG5Cv00uwe8Nldnfwe0v7GqEJdSpsREpB7TFIDIVCA
iHeIb04F4OxdJR2LmXn4HoO9YWP40YPERGLbYAPHYku0kP3NQo2A4D68t+Tg7+1WBNBqjBct9q5J
nF0N4ZcoOHVtg675IcD4E8VRfbYyZqWpbryqXl+7I6iVvFV/u6jJdkhDSMYZ+KWaD7gzKFIEempV
f+YJm56GM3qyuYSjlCbdA98c8F46VLOq0Z4EggWG1V1TbM1qfG5c3aaXoC5JcvoAv0zXISYGM5Oo
cVTDKBEDVxBIsqjF9OwHIXBekIrwZ8NWB3dbMpF0sexYAeMZFHu7HiM8d6CI9jnAQZD+tXLPWaPk
+tSKot34k7GTYKxoiINnnLMoy9PU4o6PW1wnfZZiH0h+L225C5CnuiGLBsOZo28jDAO+e2Lxtktn
8f7IoqMN+wejIMXG0AXCkcBzTqJ4rEHEOO0+cRChob349BKlrdypsvAu6mQLoUzXhTErgeNLTEXl
2mInhu80Yf5rdk8k1rIQ5nIeqpqmShfBQ2LrzB/uU42UZkZxFx3hy8rwtHITIYjdZc1j6eYj078o
Whm+TX5b5e8wTaz8jhyTwiDge6jtgzUFWxY01kZkOgMAMW7lfO+2u0xdXJ1uf7A1EnXBczvw+dET
9tBkxkwjjVZzkk04OKuCppfNGRIP9QXjcDbItsXWG/G1UHDuccH1ATz6MTpFKUG6AxtkV03pzjlB
5GmIxdNfDcaMkC0DJD5Ugwrv2AUn26tnUxlxhOw8Dz9/bTBvrlXxMLTq2tcmcnbKh5IhFBLg8JqR
MUoaS34Hv4ExxnDfEqQIq4OWjYE+4U+Dox00ZXwqsg2jp57he8A3M/lmpl9kBrBZmpWGKisdNHUX
MHM8DXr5KAilVzhJOfBq7zwU7c0wWtpTUbZYqZ0PyukK9cmlSvBs2ClZeDaI4muFtHVVj+pOKztS
Qy0LZ7bdXku8bzsnvpnazZBkXSY6czbRuAdB7bSaSi2gYXR1LG7AgOVQEkU1ut5u4VwUeo9Uqw6D
GyZfuUKSgcrPg0AxG/sgBfFyoIpDmgRfZ+CCE8MEqjcERVbIoL1fcFx5orh3pew+meB5FZ59KMj2
2SGLmEGMRgOEuFdUjn1wRRascpJ79zRPqCwdpJwZy36GLs+LLtTIObogCVl78OfoUkLvHKKkXwco
xFngM9JbvozqMDmjAnZXi797nl3NvOU27rkMpwZHXYT0Ga3aC/IkALTgXRvMUwwFYcjzLFKZRfEW
U1XM+ewFz0XtzpWL+hpADFmau9epcx+4bzUPaLBNhmwh98vMqNfLEyFkz8h1QgqI9BVOJIL1BFmz
3Q3XJHK3EwKpY43i9aXJsdlNpbUaJNSKwsdmGYTQDUKkvC8AVOgHJv1RqfzRI1Dp3tTUevmXDVng
sqgbdfGL2OXOkWDLVGH+rLxfqJkpPIei2S/UAermaAPwRG5DvsXA/0PVzHqm8sRbXQQ1WkcTy3VM
ysnyitlRMZwg8t/k0I+XRZIKq8RaLyi5HgkEIR4i2OF1zIAltQy+0fneA5Ow7rGz1xsfKgtWoZEk
1cpAT6nM2Fyblfz9g1/LrNZ6timZ51EulQ7VPM5izGUMSwmqnX38DkMNMjh2i8d3ecgnhjxhK/ZG
V98mdilPg7dvBpbOfZxrB6jbR50QkseCJfCaoAp2mBq2YDt3rsv3dykSAU84r3LAsxigQxLkBDvU
OIoR+3YhxzgjTKO+GGC1AyxaflslJx+mScE/Yw6YD0cVv2DmhBQWJohMF6obUVUTfh9MMYx1A2rS
VG5ixl8H6qm/ZCz5KG3RrqHJGfeBRq5F4Mr40qv0uW/KHhOr1+Cww4iTOJj8ePMIbmANprm6euaM
/LAaXT/KAREVMhDvucmP9Wyz64BnL9koGdEu26QLfAokUOwMacpVmRGVWIzJ1dCbYWNhfjhbBaHC
2Tj466jlfOzRw2mqkH+GlPhq1EFJB8pqzLgrpRiFN4aR/50JIOdyNjFiwIEbMY0xGtFwuAIW34dN
Gd2hUkR9GsLjt6c0eewtdzfGBpyjyXkyFhNlk1X3OR81Narcws8h+pjT2tFl/dX5zIhRK4QPuTEQ
kevz0sU265Yhaqf3Iabiy/pbHqryZYROxZM0BNckf2cs3F/7GZifks6MDLa7Db3zoQuLDqYbymzd
/TBEGiO7lP443uKKMrueAkw3GVHgMmgeamsOCZ3BskZod0j1CpS1aRbsrByxFUePfc6mPxqf3464
JTHocnUh4XhyIAFswtArXs2i2Pi+Km6mmRAGrGfckFrlQJaJZ4s7PlU0dqyxrdI9aFqAZHbedJuy
FThG+/EGi591Br76BQ8TKeRUdhhfjTRWxjpbiCzcfaMzcrX6YrJZWEfgx8iu1n8xbcpOYygGwlfK
lwWw7owRyMdUWHe1X03cu5ybJnPOAWGk57EhtStneDOOIfLHJrYwhvUkziF0Zxr+UXcD/WPcwaWB
BdSjTFxFYMd2aQqIGR/cKXGIdSg8L91ZBkDowArrtRV48UnmlMQtB/BNsC+ePdDLk4o0YVuW8cQv
6CD5xNew2BLrEMaBYN68LngDHtyxVweUuBlt8qwUtLLx0jCrCmdYVwApyxDOfT/780CThztf4Hbu
Hc3c6mlIoz2/JH7YYFhPmMrzdXhDWNzeaVro7fIZj4kVxBjs8prjFN91NXHkDNdOhSWN1cLqpbDz
Vnnf549aXDu7vEGX9x/fHej6F7gD577uWHvQPKeHVIS/kJofE2zv0VDUe+LFqY8KAxw8MPA7PrFL
vOq84KqrOW4ijxjYZPkx0uVrQeb7gueqLRT2C5FuyDKUEe00nxvh05Cb9cqDgrMciBgqQV/kxPw2
KdKBkvaHWAqa5MJlZoXBsx+CH5RakW2rTOmX5WZbRNZv2YUKkkfcX9r5odPxQEHjNg5xc89q5MJN
ej7f//0hcz8cs9Dvy7547JklUC/xV5bt/y57kELLR5OICe/t+27XHegIxnfhuzVu6xY5QslFIEdL
PGp5s63aWn3mLTUuYkJxDYosuqBh4C8UAw2JaI2657U1kCC4w/guzbNN+PAxdzp/PQVZ/J52Dqta
W6OzqG2DocQc0ZKq38p3xUfkVBelvw+VH/2FaIOOw2BE/UMNagoJT83/G+ghZgsbBwDpNq+aBkMc
KcoHM17lVLhqqiHYGQkqAAup4cKQaREIrAwm68KuuhnvaL7I0XhNskxc6+h1OWh93yMIOGzenTrW
15wp3v1Q+vwQeXCDpigfTTAWfWJtIexy0++r/Iqo7AEmvbaxRMAvN9M7NcP/7LGAnDBA+occpN92
QSeooL8Ns8ktjsfyOGpO+JKP3uMIhP1urIzopYsMpmxODNB9/ksx++Ekd/R2qCjVJw7uVmrx2UVt
fi2GpGT2hqt/aoA3awrcaOkbKGodYlPatB72fdwnD03JYdxYTHRH7nTHeJSPP2y0uIcAEAQzXiXd
IxGBxu0zIogqdR/VWOU1A73BbN+Zcv38c8OvXOWhbGdZhdFPa/lRBqHjijZ2Py8OfqmCppjXmgBN
b53mDq5t0JBN3r3EDB1RuQ3aeQhxrKD9bS6BBUsySq7LeaIF+QCNzrFwrIAg1KhCVhlvlMMCaJ9G
bzoyp6Bx6FgxOkkVfYEzeHA4sS4VpsGV3tbuUdeTatv3DnQUbOfboKiHa5V+LxVOxn2N9hXuk9m3
zi5JjeT8c38viH29FW75qizpMb/lNAotjIEIPqqtiI3HkvSdO9eMrceY3etkk3fr6dZIWRqYDGu6
o+3VbGta4eNlGB1mj6N/5KKs153np+sIg8mG5fFJR1F13/oFe/H5vsQuyX34+REQFWrofVR5EE5Q
vo2IA2exHViXpixPWjxnqqByPdmh9eprhEwbEXtHtAEw8eAKlSjtD15TxwdusQyegBnxXM7fRNTK
jeSYOWSheLA1jGhZ4iMs4fjHR4yWqs5+W9AI2qYrnoNavyIBtJkB2XxEAb/WcMY/54SFr7XYwuZG
Vmhs59U9rjd6Bt4OnCXjOx5vOGzz7+TgquqURrOG3Z3s3NC4lIW96U29vizcmE6W/0T6/CDJhBnr
K6sPsnXao2Jmw8/6RlZM9kqiaULrd8NKgLfVdoH8JmyERCusBxUQbsq+9ojM5y5Ow3K9YGTIgLVu
gQpRvaL0Q+v+DVCEdwd/6GW4xzUNpqKW98uPYjBkJ8kW3xrHqq9tww5jLuMk1GeNPn50IbvbrGnu
ceHIJ69/gXSwn9I4/BWkhVonlsF8MrK9XaKzT4Ffs18wqZ2Ksl2XiFvREbrnzLEDBv7ICgM2MNR4
tsv/s2XBPqMwgBbszZ3BOS4A4+XUlyG1chU4R9LUBV7KCBRPBfMYXCCAx4ZycunbSmWaa8QSCMfn
Tg0xVbBt0ojMc4IjMD9E3zpIvwL9/27IKGnR+IkDLmSU7TN4X/m9dYx7hR/KsZEfVu2wVTbLaLVw
B4w4PfYJFEU0Z9G2sbyYvoQS2Z69xpAGWGhUw1ejI2rJE3NNaBJROLkP5eTnjxrOEOYv9cYoKvkq
XEJhvDiSBxQO8lW5IXtXM//MGye55CCsOI2IvO9yW2yMGYEpMSyd/aj6PVh4nxba5FijY9HHFv5v
4TpPY9N6m7r+JpcRS6qZ8lCarAlB1K4ZPfYscRRaWox+Ozez4qPm+88S4tB9zdlTzQws5Kh8qWLu
UvS695NCxfNDiY4YJMK0HjvS2o1UiMi1qHR6HyXR0hKUrqMfiRzRJtKJtX4wHnPfYpKaVF9lNWqs
4eFySHCaq5pbznJWLqcmp2eZdyYr4TMYtWJNI0j6Ww9lyi0YHCw/VWqEZ0S9AWGzgLKlAyup14QH
68o86EbwrRgb79IxY7m6JPv0F4Qo2cFDzrMnhPkSlW30nLUXKvryvbUy6p/ajp4Bgjg/547FBTB/
ZztbPaIpaHZu4Vlr3rYk0LtNfiq1nLeTLZ4scChVSy6WE9a/cWVeDJ1deYSR+7733W9MZyaDOPub
IPDp1tjqbYqsbgeFkdGAb/nPBTGfKrT3E0KWNcro7r5otcMARg8AOJtQdkc4PdMI7nVAQ5aFPlLt
DpTcXMBrLXEky6ES6C53C9lueOtOd4E5sUjkJOsdrm4Vjvu8oqgabUzPMmTim+f2USGQuVje8BkQ
eHd25OSeOSMTCDDsvFLO2KeS88zPpv65MWlS3dR65diK/0Rp92BlmYs2JDixWSO9mKn+YSyN+s7l
sl0lNauzoeiczXK3n5fcjNnGy/Izj+1T7g7lzagrZtMGdcGSciJg3xMoTSb0nDYiZ/t0bem8jUkt
M4lp+b+fHavgg7QYBd7R63lCHHcbBfVjYfQmr7LrnWTaP1ipeajmWKuqNB+aXsMEYKtTZM5IhOkC
sqTboj7Nnkd/nABFUEGltH9yhotAOBJsFhWUe4iLjwZ01hNvGHRRU0eNLshdkbqqH/7jL5LUlwcS
1RhLVuHNn0cKY+p/IxeTOwzXvxmvil3dFzIl1yQKrhKn7trJXPdES/lLIbdhNc7ZpYmEqKrSR+03
VxVh7p7sCOxCbzgPhDA/4Ydr4c0E7mwW4zhp7HBDLi1rMIytDJBVvc719BgODZlyXepfOw95UeUm
5a0NWMma3DTaOZ9cbHB/vqOtBDGNZXstRfU9IUA4pmgDuW8RJ0/1uFniUDJPY/tLVtVxirFGcn8M
9pJ4gGuZK8octhlYEiCll36IXG7Y6cUwHrSKiLeZ1XYf1tn9D5JYWt6uCxNC1gDBzg10UjMahPOD
kmmOWoW2E85uBRprUFdsVWIylKrqxU7GmCEcExHNiE88MdAoOrysy6dGv3uR0GnWMjPI53LokBsv
+qxUvk+z9K1jxXmnNfIzsZkLljHnfm48oQ3sX6QCEFd0M1F0OUgYWd9lLVNhvZD2cxLr1yiE69/m
Egp41mfHf6OENYN+QIJpG0+u/xgO7JzubPk1uQxr1gmSuwoX2d6sam4+t8S/89wXQ3txzNdavDbW
MwqVVW3aKwfnvSUQVVPzmELbcN6SIrM+5caBkGABYqXdt/nBbTddU+FZ/xybh6Z7mAe9/6abYe4w
aiJGvLHuC4nLXUtPBqESzHmD1yGQzD2mTUXFNeBjjOCPIt6uvqEMRVN0RFhzYNj9qXuzYLYmA6AZ
gW1W7ioUjDl6QpYq0bySNckeNMQ8iDj91rTWE7rNLe4s7jyx+dQP3ldp2tu8gCs0FaW2TgJ5a8r2
YgISYYbPT2HFhxSvaFAo0HiOzFZsLn+jUHohm5BXd85DcnN5FE6MLd+00Osm/WPYtStP55Yf+/UT
TSXsI7bGuKNbr3hucFyAI0vwj7QMXcathlUbuXPvJ7jaQ3KKIKUaLpvNSrDBmshFsDJjG5AvPys3
NaGTMuby8pEiesjr/0eWqvlfs1RNXQpDN1iOWoZtGP81tjavq9Jrh7hiql1sesZdd+P8kLi3pKHc
r6yxZHnFg2OUPNjOPz9cPhe0JF/qHjKYGh38lentSQQVkAMtT0l0EDrWIynFw89DSXVb9LQ9/+t/
nC7+XGT8778Ghv9rXvj//m8DyP8/jBU3DRI5SFj/b2LFD1Ezlb/y6Ne/Bosv3/MTLG79Q5gw3cka
MQkcQY5MgE7/dw4WhwH3D8PR509KYXmGaZDV8u/J4uIfjsP0Ds/N/H+6Q5bpnEtNsrjp/MPWiXhx
HWmzhZKG/T9JFrdM9z9fdQSmCjTfjmWhWzUdV1+uyn+JRClHvYnQzX1HVa52hhn6+wjB1lrNaPwc
W1wf9E/chjAM5y8mK4n5xtJEuCwKgRINTMB0l0hrQtUeZb8b2x9ZJzOo6SRt5DKBCsGDQMuMd17X
4+exnoQLL73Sr8rukCVGCPm7GhirVFH1wsCUgbAm3jqNI9wRQ7IhpocNbZQyr0vsVVP3+QccU23X
ALkM2kps6zmcwTJkuVWxZMVcu9XV6EjjUJWTroLBSp4ZaBnbyfoNNWK8+Y2E61DcLUEU3DxfExc3
S7sU5IHOKDQt+w3T9uiUVvkjBFSSHWcxXMbRwV7t5BYtPUDvJLepdhG7OnG2Gdizk4Tlt+LUdh+O
L5MHlYjpiiMRS04R+H+Wgt82CE8Lo547OuzdpvGwDkaqPYMMjw66haCRnVDMEKdvN6rRy40GGOYQ
kgGwJx5erJfvd/Pijx+WHTgB2GUlC5smrOnrW9c96KC9jl3ZJnc6FNBtoEX3JcgAWLoUtuQjI1IY
O+8IcbdIdnFpAdByHO1Eep12Wv5Uzh8OpoV+SzStT1nrQgfREMFWjaZvl70k0p7xrhUuHI3WJneF
vtJqgBWuq+6WtDaiLmYX/YSgJs4msYcLpD+SnyOWhGud0fxtWeiMERmwQ1e1yP0pmxDeDNdMerc0
BpHUdCXXlGUE9UHDW44pgoc2zuVm9K0TBZqeA0uXM6XQjft2X3Ab2pruc6xl9sV0TYs7l3zvow+o
oUsD3hoDRuPlxxRed6lmWoam28WFIYO3CxP6L+l7wE48WOTLRsok9wUxNCs4kJUm+QY4tJdXUXi5
e//z27j4miDmNAzKameAd0CqhN1EjKQh9TE26DSG4gDGl4cyZozz8yNYmLI3VaxZp3igCxkr1TH3
P+Z2sdOgMQYrsjJ2uaUZXwMynWWhFA4W+31LI2rA1g+JnCEAM9Etmh8c2O1ml3INQlsy1kMUjycu
p3hjetJfFcDnb7IC/BNaf+rGQSBCGHFfxS82OoI9/bdgAZCuwnhiUpHvywIBo14TxDAlOQgRx4Cg
qizkGNIywy3TO35B44/Uq+gSiA56fmODAVheX0rerZp5UBMhqbuaWfxqFMkHak73lRkBUm8F6CEr
3bufjyzSDdwejqvG5n2DCRkUNoX/2omMl0TWOYGfFSGWDcOpLXrLduuYLOJ0OelPPVMoBC4/H3jz
pxU2kg2SIFaqBGBUnvFsFPK5M0BwYdgLb0v8htvZn8M8qnGj9NsdiPJR80cycZOtBg8R1dT8q7pp
8AqEh4nA/OCVzg0j6hOzdJ1oxdx+8NPujxdrsFxKxO1e5NQPadlij9hoiSYOYg4eL9gR4EVLMgAV
XrwfJmYay1dqRGSA2A/IophTk5UPVozl4Iiw6q+bf4eBZCiQWOFdCObkc+wnCB624T9G0Jp3djqI
S2+Ub7xE6d7zO3+2lxRfHC0yV19pWMiNQ+zCprAZkC+LXK11/oSxWdEdjMV6WeZS3/+xM6Ol9yIX
zrGqs6lZ3l1UGcV5THWJW0/2b2i777DR3ezIKK4Ljwgh0vcYEwbUm0qdizTxtrjLnXvpeu42YF/T
mUG5XTZcesnq/efZbJUXXRruD2tnqMNjD5NnmS87fX3Hszaxn/Gh4AU0KQGRacVgnOoGAYWfTiGG
6Np+Kvz0fUgSZAQzU2fMXe0KxsufVjpJkZtA2ge8hBjzkOuqebDeTS3gtSj2DjI0AWyX03ie56xl
G9SnNGm/lw1wLV3Ou+X07vOgOVg0H1afZbeuCvPnCIEhFL77DDAVbN4xwnkCnMpTRbU2hN4cTEKD
FjL58mDavrv39Df0wZ1l340Y9sO1QFEDKU/sOUCOC2QunnFzEKi4wRWy3nXLPrvEfVUlEoX7DPLq
u7xDPeZD7G0C+ymryxeZtepUDjijl8zm5acPWsw+hJGQ+hTOee6p6KujM0zIq3VUPnh5NkQJh9eW
nDWhrOJ+ufjcfDsVHMlG0HwlXfcWVGZ5sjwNnU9PBQzuiUmACKHBYML1Ug30fa+f3aQWnIwcjauk
KLJPSIVX2yqs764FmW3/zhy26oMZuZuyAdFY1ogjE8iXW+EO2m5RBJQueUq9q687FEm3VoASlXCO
3kkmJEcI+4wC+gaVPRoOiYF8RPDmtfDUnpbJHOaf8agZwcdQPhS60d2J+XUFnqFBsbDrPSgmngGC
HR5iizkgGsTibpwf5KTBURXjnqQx8TqE0S+jnKp33VJnZGp4HpkcnBKcPedkEETTDQjksQeNT32o
3yXeOKGbiMf6j26edFDvu9DMzH2TSHmXTRCHxi3j7PBNugTkIGTBZOP6RBorVAVuChPB6T1cKEhE
oPrDEh6gN2EGcH8XUZn9+k9/CCDw8eqa9d6TGq4YkOFm7audFxYZMDrO+XB+UFwiAAIRD4wjQ+/Q
t/cxwI9LPcQCf4HZ/wrtz64oZpOe/e7BhF4pbGOPZsxXRmkfH3FzkLflgI6mcA0p4NgcA4yqPiD/
QEYfkVYLXzsu5EUDotJqsEe2KdhDzHluuDzMn4qhcB+1sn7w6hyKSmC/u11xKwss5SJSzwiR1DMJ
EPfC870732eEWadOecr1+Iy9uX2y0qm9HzJk8lNURycnrPo18DgyA1ADqDl0wcytX7y3PPsEsKc5
FiY9LvUpsS6hpR+sri23yHBGVmI9YDbY5puQkdXVi5R17mX5HJhFuFnOu7AOik2YBPvlZDbm47k9
Tk13jcMsf9P0BN/HaE4PnjmicMFV6SaQNjzTeYlIprI0v/7ld7m/VkI3L5M/9RffZGkZFM2Boqne
DJOYbpGufU4Kqa/SfPtPTeSeLjAKCIKCr/hp7GvRmuWK4qZ8c42YOFbeELIXxm6Ix+qDnKBz5JbE
is+4JWTJfytHYbIBirk3/g9R59UUN9Nu0V+kKmW1bkeTAzOAMeFGhQ1WllqxJf36b2l465wbymAb
4wkdnr332io0NqZb26+GRbdtGaocUJOzoUecXC0awJNGduVJAkVQlshuVhINuwQJfj1OitNyzYEj
Id6JpNYbF+jfB+bkD16WOr9FZdPz1FOrbjUh8HcSIoGNPfgztC0cnfpetV77OY6wq5GsaXeGd2Jj
fKVLzvga+DJcs/hR0RuGg6PJgKoSvobY2tKuVoc7yITDRgGuSbiZr/iFnsTThT4OEAfVybl/lWKC
+3bi9WZB8m92N0WPndooU5zbmALPtSfUmRd+zAoPiX8syuEytk1FJ3yL9aLiIazF+A74cdkRaD86
4kA437cKbbjXrzfuLjQ1Tk59h/yW0pbTDmYJOKc2Dzke3mAhHe4LNOVd6fvjbfRr76e46M7K8zBo
rAa1NIAXhrOffNFfOhil26qd00ePHWGdj3310ndsGXXU9KcO/TPomLSAioWPsBya7x+mLgMnNzXd
Fv4Y/YUzI3lco2wGvg7zrrQffMeS284QLDxV1BGWVtD42Q2+ll+Mfdq+YVF+bmzrdxinLplvfD9W
mlZwGRh4eiCqOHTQmd5x0cqMLv2a2+5fFsvul8vetrJj7KQgPdyLMCVzsP/71fLEqlnEp/vX//9P
AJWyGyHQ/Y3+Kbax+VXlKKkRAg0N42NTsViiDtIRnBn4+y1L75miY+oyzaHEVcyD5pXwJSsZS25J
k6w4MsCgNJjHRG1CQ3VMEuJ+6qqHqPrgnLHKtHr6C5qQVHtBf6kz+xiC0maZUraP91toOpb/jBnj
wzq2OCl4rb+t03n4xV1m+GXq006HcALyFFe+a2rnO/awFKnYqFJkAeu+Srr4fP+AXzo+E/D579Of
r3Wu3CdZ8YbLDJsGL8Wj0pqD59J4MC/3yMR2scwb2ZmG8CggX9Vt78rS/YOIUrBjFEHFeV0EP8rS
MqK9n0WSIrLWWsomtmYBDCZ7jPB4htaFzgrrUs+Vfbl/GvMGo+q+Xemmb+58aXM+ibHRJaH/t4wT
7+Dyr26TJv6oDG65jeyWQ1CW7HLk61fC3sc6qo0/TPbx86nwU2ZECAdftBtyo96mD8sBsHk6X8nN
MO1+AHJt/NKQPZ6wuf8AJO+feRnkpDb2dpXE9+/0fXfr4WecG5wmzdS69QYexmbC8N/kA2h+RI40
GBqEg7F6zKhH2IfCoUcS6OlDNjqbn5PXMkkom+7nS/dpQlGEgOfczIV1lxtrC9jqUxQVH8PYffDE
gVbrkuY5tPwOxdrsAhsux/NsuM2zAI8BG5crTJZUT7ousaa0IHtGP/MDYfNjdB6um9YzfkmvN7gS
kNkbh/48gExduaNqd3WuFU9xCl9h4ghKTdSitObZdCVe425VZGm73tNOOem1rT4Sry4s6xBqpvs8
+AWbtZNV0Y3CzpxUQxTBMJ+H5oEwVKB3pvM3JHe0om2teynLkrWdLJPvT2+43nZE55iLJLBfRVj+
rmYA1b2xdCZSHsGMd5AxlsOifLO16sEGTldaFt1Y5YT5fXFoWHlirXxpgMBZhuJxTVwh6qHOUeoI
EI5mQ+j/RHGjKN9hYKEyFkHoVfQLgVil13ToxLEZw2JVzqjArTWP22jEgm+liltQG/vdsVbgw3ur
pvoDTdtFNzIybbhqacFi6Mp1QV5C0ivhDp+uCdd/7jHJQeOEXkCxgszLQDDw1qrnNjJeCEfgWeEY
vXL+edG4Rm99BZT0XKSYgp3wD8jYjYVXByNefYaii7ZfcN232yeCV06LVc60vVMaC0nOBPJq3Dy1
cYrzjTjWIDepltGXMFsrMQA8AAIUy/rYdjq875TxEsGXxMI7XcziI2Wy7KfihYH9k2h0jXwcdsqw
+VUNiXnSwpm+oRwjsOpRW+ql5w1bl9An0vz4ALhDpzvNGNmLeWROsD82xG3C99xlUynnf9wkCOj7
XRw0xvQnLOBlkNaAvZT43mVW3GY74FUM/fBAR0Nyyeu/RlIUF5181mSjapOvPbv6rNPFee5jnR5K
+eCbyH6lQNWaHLK6xoylPrNsCA3mozV6D4lrWiw5IYpavy0LxlElmTfNGmnXlUREqJUAGuom2He7
+gHsCVozoI893v18n/TSZXBuPDFW4dURuq8En7nzG21HhYPSnls7+0hI4TLYm39HImFVKYn2e1pE
CBueNOnNugj1qx9J4zpo+mfrFOrgSxetfohAQGEm16u0v4hI22U1bYpYts8+G8oZ68pxrClwVbwB
ZUk3bZHpq5jh2Mb+C0BTbNM24Ydlt6N78cFyf7XQ2k69aW4qTy9fRhc6be8/wp7wv9rqms/ayuvR
j0oAHCvQY/NZM53AJi4z4rI45CWDlIZESAryhbaP8TFPcb6l3bjm0qqvWuiRUN6fhBFjdBjwNfZy
PNgOt0sOgbCfhDoO/lLdU/mgT3JSU8kgHvOEpikBD3Y/FWh3yfxU0dK5KsIlVdEcHDRecow5nt7R
fPVxrf3KBEU4aFIRUgUJtyaG+VlPNG10YCsSeYxqtzrOVNJvfMjp/E+MeM/simOIVT6CUP/HHeNf
mo4JujPoU1NSnyAWqF7IGmTgM/O1Wp7iCCZLisQDlNNCrl1ZBtAUv5bcRKbqgbqF4yDp06R7eE8f
0o7jcPKIcNCWYEt1IjGrltFDEDMCwZxlCS6dyt41uCOCbmn/mYyzjh/6VBdyJuDIIzL3JLArPDK5
p/aNCfYj60cYdj7k2SmdqsMQNjtdeP+siMlhkhpQpwwdYMsYv0nR/TNfwrm60eVZPYmJcK9T7FIl
0lWVMe5IGfR51m+w/tFm6ZcJWMqPxJw24IzKTesx6jN1a98a9ilX3cmnWSTXSapbIad81gXmych4
I3ADypja59JMPqo4zg9+65VMnkrjtWlw/bTZ0YwqE9KCvOqRfvM880uX1BzXdJVOpHisDOG3LIun
IUlw9Gl1eZwjUuSFhn7N0I0RsscoyyqGo+ephwhsQWaRxNR8sbNcUx39CNx52nMMEsNftqh2NSrz
ShH6s1CJcSpTubFJ6O9L7yOhdG/PY2IET7CRjrhLtY9CtTy+BL7GGEuS2epMKybXO5J5eGNin69h
EsPS8eoTKDyD7PwWBYr8g13bHCqrjG9+bGfzoWrmN9peX8Is+bc8BlRgZa+TOf2rdcgwdQzFd8q7
azRp/6xCpJfSIs0gGWxdhsh8JAEomINoCcxW+Cn+A3p8c86o3mHYmR+YxmK2xJbc+raJmVCxqXci
erJvZLCdbZIA7JEdyDR/cq4ig0qOPV7b2bi5sSWCWV3IOcE4XwXVSccxbp8bueTO/N+xYT5AZl1M
9UCPDO9X1hdf6WCvwD201ALzMmhaAzFVEqjAqrpjOOAx2OOlSayL42Kl47s2X+OZ0qMOR65X+qcI
pXzVpMW/ubdF0FRMpbsahg3Nq2rTZ/3MbG3ArjGJkDl0rh0rJfe0avWbTE3/KhcV1C6TzeSVN9pk
H1IS/LtxVHgKk43OwRUTgbmB8QPksAaEpGpdbMxQfliN3XJTLZ7yFDutCVaIZYXbqRLUj1T19DYV
wyq2LcBhPkLsiCcO5GNzK3JSRHNpnwflXnsdy5rhHMzGY5/sDbKebYMxrbbHldZkX8zryfumVgbc
QiwtR668JeXwwFn3TzEPC5aeKiH/mi1nKYRh0BLtADPUgfAwA8zfEnUh1OERjdZz5t2Nv6Iq0D5P
SbaMRTzwSaRM/L7WSM79UrPMN1ZuvvDtXsu8bLDzYBDMxtHYSF2n/Vy6zPw5OQdmh/l1gh+3Trzy
D0vKZz2BPo2sak1DZR9oLChBJ4bv2a6/lceLnboFUiIpiJYYklJrVh/17J9DLm2m52dXSkUoHQXe
hhO/xo8cdY9zjtRQAPdi6PKByobdPLG/oxEzXpwYOMhd5xYJ2P1TYr67bGLMduCMapGAc1eIV8xj
1q6WL7WsnN+67L4tZmNbjOI7CwDptZKlveUx+65npjhV+KYrwz/wJnlxjbqispm6GYyxbcBEVgQh
+lbmFuGxroqt1UubZYKmIKd0IKoOLVFFwI7Q6UCHQ+H3jIwaEdP5EvVigzW/Xcf4i/eAAQSjnA0x
kZfQtY5dMwtwjiEx53Z4jyvJKTei+8NUDY3U3a+6Hq8+BsltHebTeuqzD5amL+FF4Evc7KmtxmYz
wwWoE5Cc3rhtJkytRtLPL23U7fBpPCoMp+ecDNmaRFSF8R6MXhHEqbGqOkX2XlC76wgsbOwZTDB7
mRy0JebpV8NTEn9DceHmAHOZXopN0hRQ9cT7sPjZoeBWy7KMXUcSugeTSwTXjQ9zo+mHkq1/6IYc
ho95BX/pH0RibkUT95B+fUqIyw4MmpzUlp8qpJSKbLnmtngRse7HdPwloZ69KOuG46w/ltIp97HR
IqCl8FXiMQ08Yh2Ta9kftluMqySy/pKZonU40zEKbEMFP9Ru03BToCmSDqQXuy/qD5eDJ35kla69
hP+ydHS1ckSrbeU44mA3QOb21SEhPMzlhKG3rUNtLMrrhFgVFMMC+POrfoPOy7wI99lyg3CqOl61
ocAu039nHk28FbW7m6F3zvHExuuSegiSTGLEq89jkR/IjFC1M0QXahz+WCkDzDzqikdgS8fYafAx
mBPvo2LYuy1jGdQTeYFwa/PeU+/z3OVkWknDRfZUgfuOPqnPZCmhQC402vw8GNZKd/KYJbSADNh4
TPDAVhwxdsGMafz3sQqHK8/m2W/qwGc9RDFzdmIuavjZUJnbqiCWn/mHCexFEFY3qL35dtCrq+WM
NeVH+hqrLSw94U9B3lfbqEy/RNrWt2SUW5lNglFB07Cj0ls9OVNM+U5Esbz4a0Y6QfCSERs1Vcht
AGhGrXvUYsEss3CrIG2xeoSQKvl7zrgyHY3f8DBVSsUQolPT23JWKlp8rZrqJNfE+lYSAzpB2+lW
swmLW3eMwOW5pJfb3/gmQzkppjXnVPsAwZggNFjQiJivOzfw+Omjm4DNF4n1oNtIWNrozJwOBp03
V/puzcTvs453LFfEwor8leBOSYmf3hxtk1DCVKRHMyYLLhYjk9OAi5pNPd3RXYlC6L42uvUvT6Mg
a+zbkFegf8L0IU40NHTmE5KsdTcQQ3Wd+jkNOSrq+XwwGvmqcUAiCoEV7+AalBxM8AvNdmAtFHGM
D7j9ArzVbpIiTI56Y2+otJzO6MgMbcbQxH8+jGdlatQXLhvj7FjsuXzA9AsEz4/2BHuqQ6UVr/cv
4763D9k8wKHwrZsFVWoLY5o7CFDb2/1rldi5Ek7qKiZ9t9F0GucSH2K4PgHVWjrf0fo5r8wx91Y+
k3qcgZaGz661eXW5f5iz/l2HGL/TI1PuKlHzAgb+91S4dnt065Lw+vKpB2fqZiFxVYm6zfThvroz
zGfmF0ywQPNz6vIG+tBid0VnHoJ6maA+F0tMOeuP5CS8dSEH5nQaKw7JSP5YpYoTEXqE1pjCwBPk
cmCYEjruXIZgFY2c69diuZdOavCp2PYphAniolAyOzAE81zhg1rE7KYaQigN0ebn2/kdroIM/jJJ
qXF4JbHbQRsJBrjI+BoEDtaMJLivWQSTlYguRgSSAxYl23T4XSwKNEVV5c225w8Qeh5UAmiE6H/O
9u6YZtytcemxFO7vAjCuHb2XKnnKCn84Qe2k8GhJqDHefHQhytCoRBBNzPRodR5l8xd7SKcbaax3
uZhufdgjT2b4vdgz3A7up1y8zhEJwtQ1tuzpIdUTsn5vpung4KnbRfFd+OkpIUeT2o+TGd04VG9i
Qya0vmj+CULWapDc1+4f4l6coir6sTFGphsddcuDAj51b5EeFX+UDd0lN+0XsKgbOYpw8XCskrG0
Dz9jU+zRbFdttOHw7F3S5YPQhvxUR3Jfj9Ij1Koj8eJcedYWr4ZKwv2g9c15WhQw2BBEKJe2epXU
6/ur8P4tzDzSt8bAHSjiBfmgqqjn2RNjoHCJbxyftLwTOs5JF4v5c3KECkLOLOHW9GvjWC0x8/uH
n6I4plf5uq2J9O/wjTDSMRv3PFo4IoDnQSwxsDIwdUFAr7K03N9bk4jWhwRZTJfbpGTlW7wF0wRS
XnP7L4vu561gPNGVFA/mS9iM8Ir9kIw7ukZYxGNn5CrRTpC7Pemv79/x/kFj4rmWYcNBq4b5hGhI
P4+vFXRTlyRQJgDQpnOxO8pfKVYAri5Fvo6F0TynpAyDn+/eUbVEzt3YVlloPAOkZTagezM9uZLX
kStJkt5/Xl8Pocbcp0u5Dbb0/rjry+PeEhm05iCm3qLSW87miy9kZu7oevp4LD1MJFx02LrycKsm
EhKyJT5he+Uyms74f5tUlcTOPpkm9QwT7Sh9VV9DH0YmhCt7200l4cZ2KOihUeqvn6JyT7rLuzVq
/ZM9MhPuRT0c6yb/G/WN3DtLPgxfP+PienK3pdM2j30Y7UNcnRfKTS2CBssDm2O6DWLu/Sepu2/3
d0PW0czZoaYH98ZAiyjDT3egjMdp25NDXmlYvi8ZMbPlX7G5UV+II1BUm50Xv96ZSw3286F5+lkt
O12nAApHulx85fcPkUmyvTLSkzbN/GaWcVSJaIYa+wgMK7Ssy8+v0ojol5dv7s/B/eVyfyIqPBMB
nVjgtfSMe1zNYI6YAS9Hl8mUPwhC1eWSi1gmtZ3jzOzHRmdem7j459bSfhDLh6HmEOWKFC6QsB41
x1f7ws36E+oY023TehXK7laj1duXorW/Td0ZdygEyb6HiYygl4En8HGm2haDpTlxtd295Azo+1kQ
L34e2qU8M61cfA/k5XPIJC3OmZ8iR6Z5TNSPKdeXPm/da94xCOxQdHiM9HXcAYY2JK0KJQhJVqry
s/REy12y4SDFrJd6jinbYm2rjkLTyMkvg1uOo+dOodHcl10udNnx5zdEM35nWlzsnCLq1vfg4QQ+
iRSrfWvZaGCwPA7DTLPCOBPNCkHmENvrz9JwrRVuG31vFKUJy9ln9OIVIOwGXr4SuxtVakl8uIc7
+0X+T0pA961Da1PXyp1mJ+IF28UT9ojir5yrzc8iB7XuTRk21zBLh0B6109+NpPWrqOjQcFdMNim
zVbT45il7JikBBTrNHyO27DbK4MCRhypFS3p3LA73PgctpbJ8z0RMDqSyITtxo/VoXb1/qJNRGj9
Opmudx/a3Qslh9Feg0sAuINbzI0Rc+4mAunppEwzlmfUyO/IGrXXn7e8GGlSTNMvFVXTh+6W6G4h
15Qflcc3wYHdXU0/0U3LumXxAPzHPKR5pr2ady3IjcsvzZNbx9Pzp3tl3vJZpDiap4OD9WYJHobU
4cYuGHNDB1DcduPFcamRyctSnDAnrgd7MF+U613vuyU2lp/OVlmk4w4WCqrMMk2/75hq+RUdLnqQ
aWa3gqpNKGm0zA/QSptZEFi6HwiUxUnvvkTc3zCGwnUktLpf5Xpsc8Bnd7l/gLRTrIeebcNNBhIv
tS53sxEbL6NZPEWZHP7CR3mKRiZx5gyKk2KJ3ugA2HRApu7ff/YLjTtnTKqzVdkutCsyMMuZbFqY
ZF3mkpE31R+bLpaaXvmAMLRz6Bu7+a08AloZYuEy2zeb9OYu+XqLYPMcNsYz48uf/zINE2pv9tPn
z1pmONOBzZLw/H0pyPtu3xNoSO1wYTLL/L1KKJOcevWXa/PWsvvx5e4qGjedkEdqh4q/YNyWDZeh
Ec/IMB1YyvyDal0ix1X4z4jy7rfjafK9KBCdnWbCejhwCxA+jYIEqGAXaw4ezk7jAO+34CfBck9H
w+JyPOJz/pVYatdxcd4ANAI87537roQokDfPmmlgV5t0Hq5kYO0F+RXv1HxJ2ZRSLd56ndUciQZw
5R65srH4swA76pnkZr295++TESsRLOaDUVgi6GPLP3a2gi+b4Yipo1nbRJaDi5JijWumyLZVRThv
Ra3ruxZuYwe28CeMqGDEOZG2GRMCaQMxXjYQkcq9GDLvubHSP63W1PRKUN09Ar9XS/+bo+RnlrjW
2TKGZ1qV0IiX9Eg2wanGDthsC617q7tc7Un1SZSpt0KRMqN4JduXy6dge54npi+X+8+Que5bNrk0
6Qn3/S5024aQF4vWr/NQJZ+VbU9vel9CTUrDz7tS53JGXw9ScItgjnRTjfIw/DBkSGqvfigFtAq0
CvSGyHAeSCcvOqdgZr4yPJwQTuX856EjcwYqsTL3WjH9uWe/el5JB8tSrJOkSCHLwHXvdH87O67i
+en/uFo07zXg/wfCPmIjLUjFEqpLvA6jqdrcjwSJyCECE8QNujpuMYZIiqv8h5/FMh5vg8p/MZFg
iracUqtyblHvEfeEoulULQSE8A8/tXGc2ni43h2PaWrjckLp2aVMrC5+CpEOT+y40eCcXN3K/msw
+XhlZmIfGiU09n7/2GuudUhM/TcAhyeDGOKXVkQvMnTz30VZ9ltP5PlKN7z8bJn+Xk9L+d8pyDa7
5qZPr/DukjcHnchYPIEmrO2Vmkzq6exlAKbs7V32ZjXx155XSEK4hoaZIn/4wUksq1SyPI58+yO1
fOHaqPKbSx/Q0e5C1vxkeonnYv68Vwv0mm6vJkwOW4aP5ZPbE9KadUAOMgdtysFeKKbxRlNaL4AC
0cyBvQEtTJ7tkKpAKCLRjlnkfEqFSyGa58lbo97vVw3Mz/2tNG39JqK5WMVLPhV+HfWVmv5X3a12
flHtuikSFzpXvQtMZu9SexwkwWXTs9T30Hu8Pt/047VsuAtDROAuUDM67IvFF0nHy6oVxpXuvcCb
wn+UNuBq0IR5g4aBIwH4TVN1KCNYb0KddFTsxeRnDHPP9ZqZsN8/Wotc5aHRt43W470cvpHZNb0u
qaWXXEVCR99o9cGKvPzmRE+u4TOYRdsBF34z3H5+HvOts1R5WPSsV57mXducpRUTzVYxsNsULaVL
EeOXNIEg004ZqgxSprIdLtmo5Vg98wRmYp2sqVD9xOIwrkYfXEaRQ6NHEoXbRfW7z/3rMPnKZJ6V
XcpEXznu+Mb5Q4fs4l94pVm7yOuAD0IJonQVHtLoVnsIjfXRj295kurBKBZeMI0LXeTS0GOb323f
/Kur3t/paXiOwB9oOO1oL8JXhHLwx5213TAQ/EvbgRltLN57jq8H+CYnE5RviV8U2H8m96U1bOLI
YyJJs0XQyR6MnIvPA+FsnYTJc53HR07P18kzjwNeRH1ORgZ6ny31KUes0zsDFvsu1HMMyUyeV0ZW
nHOOZpj/vu2wFjjkZzeofQnJa8P/7VsYJuRuw7h1/vTgKe7+jq1RUJH4kPzxytn1pX22TXM88Fy9
144RruyhSQ9EWw/94GhPC6MJf/Zr4aTa2ZHG3i+76Ir1GXLFHKDpHLyw/yxGRu2DaxA3qFVzaHDb
M+oWyzLNFETO31HeTIFukvNjXLVHe2nWTc3sWsbJdsp045B7wCkL65kk22ICK/OWsDqVrw29yfuU
GolVmDJ/GIzsoVKK6oZF05dYt5Slb3F7ciogprAdPc3e4CPKoX9BwKCLN3J4F0zKXJO5BXmBwWRg
XnMa+vFzrvUgqal/YD5A6I9X90oX06lpDHuTCp7gVDL2Yx1l2oijOeVxX1jpNGdZ8jbMTc5TQxhC
X160Mw9RDIzRTGsa6P1nt7SpFOy1DbciPEvx/NHRLDYqYMkGViRTc+k8kfvRq2+TvmOONRF8lx1C
Y5TjxfRRMR64c8R7+rSoubJfFOGHoGj5tyrR4FQGMQEbxL28SbgPjHv6D0wrRP0JJZCHcta65ooD
NUtHFZADAwskExQ0u3jkmg6k3cQumJXTJvYZSat8m5GqxgaG931OnN/JJD+TcHErILN2bfuVR+4Z
oSLEeU7Bmd4Bkkjy4uYDWhzT6C1j7BZgk/+HI/qxKxEOo4gAM8LtjS2etadM/9RO/XaaB/c95Xdi
AZaTJJq/MctkOvXtI2UMXetOe0l3VWo5u2lwcRGH6EaqfxlmvYZwWm6NmfXOr2lka4hg0F/hfCtO
TARi8ifHc6Kd8sw6oPbqtXPslz6teZct20ZWLGxqt97jMg3ymrtbT41bbfUAOWcL27Pjfoq0XjPe
QW0x1MqwWljvKnJ3Q/WpmnkHmoFBYy2MFcwrm1rRacM7INuHxrTm+Zfk8pgEM8SAQrWLIvKvpbHr
mkY7TpXzPc/z1qzQlVl05hi0gT1P4COdxNpUuBOQyPNfPrPBDbHe3yAYK6glw8lzctChmv3bBvaF
cQ98Y1/qvB9sb4dx7CHrIEtoTjjSVoeRvtGd9f0z7NjXukZhN6sWn1RmI2CazNydfs9R41BO7aeu
o/WVc8hh2iLXAmPK+jW3v1yKOulbgYGFDLw4ayEozO5hdImSNnmQ/VFRd6E7FOYZfDdfkQIe9PL4
2OVzckPGfpZxyJmqjs8cZxqA0OEfHWpuavhNMCnqjrE1EFnvGE42wj5bJTdoYRfjRrnm76XKrp9H
GuxcihQdWONRfNXa7ANpmhd7oep1o41bv8g/ML6ydLZxTdlH/5zMDeQv07/ZjfEtmyiDQ5TceH1D
QJDVWwy5wMKqdRQeskLJ7e6dPGVQJ8U/XjtT0DXMGVPSM07fj+u5zI+8X28VXNztXF+rvB3IO1sj
FHV60BwK2zQJR1ZoSFBIWXzRPs8NJFL2A/cgeu1sg3Fd0REyBGKMwGUwy5uqheVgFu/8tyiSBLYf
VH75PIV6hQnOCVoF265IqUZjeE/5UPkbi6YHXoe3pZlGW7fW5nWZdt6mjE8D36ftMXDCCLSG7GmU
JNktk0FOa5ZbGULWwPJDpiFE3eoeUtyzK1AfFhw/6vFqy9nLQoO4Gw8uQJmQ0Gcsl0sxBCDeSC84
EQAYVdFTzr7EHqnP64olwjXLoKpbxcRr1gKPobo3YpDwGddhAusDqs9k2WrrwsfAh5D5SGvk5zjo
nxbcE4qGztAj6KPFcnzwfO3Y6ZD6/G6jUfuzqg1ECK3F7kqNGLW6RQfovEpwxk3vKIO0p9XFrh3Y
hUWylWM9nBqhUEn/UQxFJspA+k8HgRNd0AQ9ZkcumW2QJfOXJ6Ps2lYNWykxZmNK6lPnJyTowocK
Ambm1BmCunjQzX2nUw+hqHGZbLWBwVjgBTOf28GjCWLGAMW1MrXwkZSRoP1waeNV2MetBqVDVNx3
LBChnsA3ImeOQvZtBp+36egnRsWJeb10RBpCTVtxVrV4mfSLLwvqAR7Rduv1TGmMW5yVHTEfHSRU
cyjtsTy0avhrQ1rf2fbGLswtZJLvTJjJArulCX6wHjweolIMqxmCASAqDLZlUqqg6dID1wCNw5MJ
su1pio1foa5eu4J0oM47eG3jV1h1ij9B/5Sw01+l1apDQWVU1pvP6D3Gum05D+JDW7mqxw4EABxe
7BthuK+iiTsA11A+KE6An4Z/EDvgFLQhuJf5NTcqbsiL16uw0HQMT+yKPjx2tMBstWTmWG/xQqfb
dyiOHb6Mro/Bm6Ulb0afYU/UzMnaNI3Pyil+NyWe9QmTV5P6O+EAJSl6zMg+GFm9Ak2Libq1pgPe
5nhLebk7OnueZwwkMjzjFQaSGhm3uRXoWAnEcdCHXyEhLRygL5lrsUi35wpyXmBVNH52OItWbm3Q
77H4u8vfbYjfLM1eo8a+Coj3a6boe9dyXrSJcROpuI8BHmtLTwhB6EcvpjlcOjLo+3g95JQDwlAa
2If5MQQ0uFFoyZ72tg2UHizbHJ/iVP9kYW+YAr34lk84YFRPbsU9kFcNjat0ZnNc44ZmAIV6QkbJ
Ju3RGEPk5PDR84Aq0LZk1F2xgbiG4jO+tG4b3YRrwcPfd6MTU7EaBbllikBPBL4eVP/tBNU/bauv
3jwrahmYu/LbSQ2fpBxyiuRn7UIYTrAi0bRtQsfWwfi2prktYEVv6nT89MwKcVC4/C2qZt0qu/rT
e05wnHaeFse7ngQFtsCdl9QfrHaooprKj02mf6Bc9OuqMYCRw6MIATZuK2oH6dV7KQjCCmfoznnP
isZk1wbPwr9BL1EYiMJ9zAf/PKJRm7r9bulSUMAyo1/RsuJguWdRosqs8Vt3lRCWl1V7CQX+DFdT
n2YRnxhJG5CKhViMoBuLPMuBQOPVirTpmE3Do9JRV/FXcxRlvLEKl6WosLV6U6PC6/VN5vCinIzy
BZUMSBe0CgGfMWk55e44GZ4eVJpN+Qydxg2KL5vSHKfZevSqL03wfJe5026ziKFz1rrHYujhxtvZ
CEmITmlLVp82hfc8bCiJkbSeRj3+G4Y2PZ1ZN+8TqEeMfg7SxlI3OwnPKXHbhcKCNjdUH75R90RU
MifQa2dB3JO5tUkZ2gXEOzNqKCynTMBefNGz9lBypdlPNe5P83WUIy9tRVUqJAeuZNa0zgtqppIk
RDf193E4QGSpXyl6Nzbe4G37yOZMvcx4UO5u1iROttH72F+sK5yRdOsOEyZU79/oDzXuIVarWdFW
H5PsWqUUbQ70RADOqDlr+XCnTCdVe/+xrQnkV/zNKrV4gxSrPh/BPFq4mswogfeP3BnB4D3YXNh8
+gpO2vJBcU7qOKlS85p80TaGXGmMzbrV3RN2EUg5/sSaXWCzxzaDHTBVOxfnQhAXIa4iAVgIUaOb
loomVj7KwKjYxfCRgMyv/JyDSL/OGc9hGjpwX4NqgGTc9jZM2fmodNEcfLNnSWR3AFR+/h93Z7Ld
OJpe21fx8hy1APxoB/aABAg2ovouYoIVLfq+x9PfDSpdJTF1g7aHHpQypMoMCCD+7vvO2SfMhx+K
HS+Tzj5uc2WVzXTKsUdeWZj8DM4C5A6oJIlAsham5PqVFuBrtH+Po+0OIyMVOiG8dPEkC0DMZNk9
6lPx6DeaR4lxmzZ4KAm7mfNgV3UQegc9RqwyDxuJ7r9ACREN/k1gEMBWB19nTsxdmR2rkH8hAqI0
iArlkv/KQgB1piRXNJTKvVJAZjb8/nYCiQBHBzAotgeX99mjdJU6hWoZ2/q544xjEV1Ea8j3nTTv
Ea8iS3ZzX2E2os5J25eYmQYkeNzR7FfnyViJ0nfVRUDv58RphdKDqeAjnsYwdkfpVuKMuSSAyHuj
ZWfdNiRlqzovu6GwnzW/KRzPVpjSjUPX7S1BcEAeG6+1rVB6rLBmo1KgO7MSILE3k8AKz8khcOOc
mTCI0l1m0J1QrRYsYPtkZuZS3xvqTS/6V79sX82IbAZsKUQr9T7dpW+9anQow2iYmetqoi8YTyoz
eI/ru6Q2ucn7DkGIplswIdFSqw0Nf+u3ysaBCC8tOyxz8WHMQraY5UO4HM5bjOiVGsy3ihhTCJfS
Vp06+dAhYn37Uo7qAcERsopMVQms/OY3eDs5PR5yYyCNFyO9C1+X/JPZuMXr8T0QhrVOg/qmHgh4
IY/VcENWgAS2Xl9Tt1Ose/Ikj5Rbw53eBomjpBoOXQtE0gSG9Miexs2Ji2eV7PvEJv2TTUwBK2ll
hv6G4OlsJYUUGNOxZ/tZW2wRGjRdddNQ7Wx+2AlagYry3qpR+y3tnx/9speupfLVt0vpEJkFRlUS
kZilxFrV85Z+DekCFTVP+p1rpWk6ylNkZ7cksVHpnI+9RStXcCrVi+Y58skzssVDPGl3JFo/mQTL
rzJICWai6pt5Gp/6JX+5b+XJ0fSsAU+SrpXW6HBfhL9EHmWE0KIcRa1wR6sKPmRhUyc1xZHGCzEj
w8wl8u6x8QM3JWfuJrfH70mfmp5VwKwtqv4HfVFiW/JN10Wyqyk6NQQF1CO4hl2AYwmsylztwugn
sYVkNkQyRKTCBI6/TVgZ3KJBVyOkJDmGQAknShvEdN9FYJwcWSM6zKgfm7aybmwxsgpxooHS5+Ls
vIfHRrynvYHzvk6mlhoh44ySAKLxVgWN6Qe8m4wKbP8RSoMIyaOicV4uH5Oxpt+aEgjT0i+0zRGO
vDEGNykqSrZwNSbcJP3VqXPjFXE8g6HqN0arXdll9FCXI+mIpfIIIzRvhzspvqZZXrFRre7tJH2K
m9sSM+Vt2fGZ8pa4kpInr7pEaUkz2V0D9Q/tKSIRPagRBaYVjC3mFpZuAmf1YiS4eHiRpmbe6FnK
Z4DtiQ7PjFA9F24U6gQMT8ZvPXxoo6MsZb80VXcQpVb4KCydul79NAepvIxSluCYhBA2gxt222TX
NtYrlmxWFKShYHw3nTLU+1gGtk1w0NQqHUqj/JuYyeIlKr07lmrhNYh9VoEJCMOfuzvOKVFlzGgK
+GuIUxiIHc5/zykO7jiyrtS+eAV9gQA1kFAJ8i/PFEPtTtvabYFrbgiU55KD68YHY7lutWJXZ/5X
ScwM0ITaJRGduf/QE/65H8D0rUCp6dO0HcPQWBsV86Xd3fs+EVG1TqynElfVhhUBd9KvyCBKVcGI
LfE7AfVQ3U5D7tXjtR/CkXiZXbqfSuM2KtNnU+jVNrHzr2kXzjB38HsmQdS5kJmYsPqD3HF6oDz/
PQoBt9WQCQCRw9mjFTdlFU5X5ju3gLeFZCT5OZNRuM4HnLtqx3igI1rf4wMlFyOKwaNBvcqKEf+d
PP42Ikk5JpbWbyTfCmjTFBr7HY5wZKHZjp7MylZJ7G8jvTm2JlRUZXC26RRh9VVr+Sbd+0Vv3vUj
iIMUFVDcUYHsxl9SqezDgdOVLDWdE5hforH70YivC/ixh5Y0ZpT5WUS9obS/tHaJueJpUKxpP7b4
zjP7ZmRhBCSpIVx4jglTNlplO9J8U1i/zHm6nnPxLYVi0s4VwaU0uSwhvGzEY1eM9i14miOt0JWB
5LezE47KM9WBKUOVSOxgTUEIMSQ49geFOIRbtIdLwRepR5kLJ4pk/bB0p2lihzelah18XfvN+1g9
hkVLJjN5UA7hLEfaqoU9OKGpf6v15Jmw03qYR5eAY1Jt4tRN+W0wNXT5tlywoKUBSq6pqB3KNWdK
Hu0zhzcFq3W9qip0wFqDMI7cLQzho3bbqniFVCH2Rp7Pu26E1K9j97NKQA09f5HpVZ38OI/pPXNw
hVPHCDe2CEhM7KffRHDfqMTBeTUtcEllrg2XCJ2hkQw3JjOOSTy46jS0wJm/LOhz7/Wo8Sv2skpX
LCDJFu1cEO61Xrri8OuphrogbqVtUc36uowCkIu62XrhxO2wqSV4nD1Mastupo5u46vmE14AHxGl
E/o4rTv+D59Ru4hBr1Xcc5vgNpRse6eW5EZMaRFvqnrexWNj4WNZUWr63jScgi36WavaF2SrFawt
mclL0aubSsPuV0Ps1idrTRAVKXuklWzlIJ6gok2EF0X+RLmGj1Oq0hckmx7HF4mYdHStGtjYVSAN
Ba2k0CEyXFvZovVkiRqjNJV3UW4f05C9RJc+yRP33c8PVdx72ryRsNGtRTY+qROAMAzpWPmh0Qwh
FYXe4E1EvIshp3tBxb8ol6uvEa0PvJ+mttON6qGSHmEzvEqa/wwaAieIzjxYJA9pVSlMqQE1E+Cn
dN4jeACzQRRKdUcQ37ccXDVEGetaFYRI5fGcOjnpDWucbZjZKwJ1zUp4UNW/9TwrySTRhCZYmPuu
UoXXVpuj0PXnr+auHKybMq0H3FIMZqsIKGoZmjeItFlLqgWIEwRcxUYKEH7/rQvambV3wFIjimI9
iPApSKavAyJj3lF+0nIUayTrd/urzjjbj8J+pQ/6BZd0Jtj757PxFY2waxFjs6pZbbd5ci2Rj4ZD
mmNCVP00bKgvelE+YqZ9phtE6YKSLS/luOYw4/nNpHFus/jkSuQSJ3so7NyrPLa13ckxyjIkUQ3r
xnCbxOZzQ6mAMqAfJ9slUUhpzeYQEC61f0MSSazBWREmboZbGGcGRN3q9IVUnbWNrW3LksDpfJgM
Uj466Zny+ZFZPr5DFsfJAMU4WhIZuzABBSfKgghtfT/hQ5A4NT7oesxyMSbXQhc6i8Ygwz0lsB7y
dUL5je3FEgu+a/uK2IVFr3H6VqMhRF0kkR6CWF91hPARUC+RaVPI46HJNOI3dDVgzuZVqtF77+hI
MvRQlWei1L4Ws+gccldBO5ZD4MU+trxZbe7nlrncyEtKSJavOjqOcCovJnpLX4uXJtMmr7vpbmyi
78jqotsubmvCfIlsH32Zjr0FXbSe9hZIh5u31rFWxtc+e6hDJFhW4nmYvnZqe92InAACW7kPNdwm
y7xVnZrVrc4ViTtBy1NPOBuX9nMQ9c9gmZB5z+GNCLGpMB8RKNrJ8GCCahXl+qZBx1el/fS10Epi
XqKYPnxE/hkBtHwrkt/U9rLH096UaD0ViFVocZTQ+6085bFjZLOGIJCykZH9IME4ychqDn07P1bE
ge6Wh8TbXe9OgKRwr8RZspoWe/lC9mX9w21/YvwW85U5NhR7s+gLjtVhT8sJwXAy3/iWP32Fcds6
xvBbNzL9SkeFugu7MdvBBzePpqnhdGyoVKkVmtbZipmTAL1DFzx1gtnPyo4haAYpoR3dVIsBq485
2c6SX9xPPYOiRoj2LZXZD2qxNd3Owb5fOu0Uy/U+7o4KAUrAjZGbEo5DEa9E/Pr2d0ucJqklXkWK
+rXrJ+PWlnuDiGpY66QGNO478NttkU5Bkf8bNMzbIsrbBhKb8e//Bvxw+fHu53/8+xtJTdcIsDY0
WVVMA3Bc+Y6kVhFSMajC/qXYGjPkZOyLUKFtm+uHIdagpc7plxhYV6mG4jFGsuMuiQTARQK2JW+q
m5PaKMMLj/VwvAI1yKGxEfEOBH54x0hfTZBSHMu/w+8wEPadmwA0SfO9cCOA585uxLBsVRi6rRiy
aYGY+3AjltGzOBczWrnKAEhQy56aVfdhCz0fZJ1LCavaLXJ9uQgeraoLFgzYb/IVIowzQF/YEHLI
RPCQ62yPfXLriVBNWdYM9UaKFjh5IL2BB9+ge588e1M7/5UNUxO6bMm2htbAlBfK3btnP2BnDsIq
yv9CB2uZRtRoleVek1LPT7AAfalbdWdNksBRnoBkn5XkWAwNddK5VPHYUq7xCqMkloNd+D4wqXfk
uvLQmPE+WyQxSP5QQ1rqwV7U16cvZRk6hh9UTmb5/p6lr7/GNUBVVLEoBZnUBGBL1ORfE4JnmclD
KM8qEewgnE+qKi2m9yLboIZajdCB5cvpT0YrvgogF7B3NIpOoMOOlKK7ddMWowevVLnK2TjP1Kdv
6ajiirBMzQv0Gf2CZlqveTfwJym8qUypflnmIEJGioe2kQ4nCnBvxJiK5NSmUgEZOAnJPRtH9rJl
iR4MjS0jUX2mqi0dTpDo3lDb24JtUCJEfWHM2H8bM5ZpCV42TfAPDdzhx8+NHWNI1UuCKcISHxXV
ri1nIn9aoz5G5XSD0WKlhpKReapURmRFccQpZZpsJ4AcmAj9IbB86tngPzHblt6wUJtanRBb5LLj
7vRtZ5S4A8sF5iC391WXJjsplDDGUA+9ryIlWcemanmaVbM0aMrg9jZ136rBXleN4UNTzw/GZCYk
GOgoW2fOr4tEkzi4ckdOWuVEdq5fGQDbKQYGN6fpejLH3jGIhyR2re9XdCqjg65pxHX5sPRHq8kO
iDK2SSqbzxbkvG1tpSjGsx5fUJiSXYzOiygRzjvh2/d6Jch07egIYHt7ADVNOnJvvYyZfXfSoZ6+
IDS+A7+GakfzTdfP2Gr6U9g9FRJad2HI41NbK+CFBcf2kQwUTVOpyUx+gkE6p9mR4Ka4CuJZd8Jc
L7/SzXHK3NZ/WItKr+9gkBk9NrTeIMu2wJmOaSK1j3OUf2dLnWz/+lkRGMc/T0jG3yYkeyFh6rZl
sZWG1no2uqXQ4ECkAKnBm2pvGjTWEBmNZiPpVHl7LZS37YxoJzBlygxDYx9tkXQPYmIymnjDoDEr
FojGvsR9ayH4MyPFUSTx1HdRe9dJU3gz668m1sj7KqYoF/gRu6+aY0+s3MlNS0iJJqW/ief4Ddj9
iDJTOugdR9mxpiNSzoO0K2NBdkmIxvoEY5kblJyDIrw46lN3CNLpxsJKRLpb8XD6UnQdyBDUT49q
yZ5lGkcLFSlBDwJ0mdsuc8EoanRTc5ztBl35FaURcdpFiEK7aF8CAH8wGIhSz2M5fUaOO60heWre
nx+8pp5PqzbTvy3rwrZZ0nj2H4enEFOn46wi/84ida82ypJ016zItqZw5Wz4GsvJDEsvJMiDeKcr
v/RBaOTNtxqo+XUto+iKEdgh4Cpo26C1oMZpBsdGN2+DJB7v45g4ZC3jXKvVmD0XaiCTq7k3/fHL
SXx9+uJ3FNUjJfhuTSquIaO31SdIQBsa8PJabrpxTWYwJ5cuq1EjITYbtGG+IhgF0ZVJPSYkBUfI
mfPnZ6OIZW56v94jNuJV1FkoVV3WVFn++HCgOc6pTQgv9ONe806Aymrx9KC6I+O2bCx6AuZwKPSO
wrRWtPm3pNd+BEX4tdd16NxAAfDStzCqstl2RIvajaE/enUtd4eRDKT9DD5xW7ZIxpVWuxsMouuK
ugquwkpk1NAXPWxnFfRFvpx+YjJOD3oGT+j07RTF9Y1U+PJ3skWdIYnLTaOVw1U0Ksre0iPFE5Pe
LKsPlXQFW6xlGDYm+3bXhWH+oxmMe600r5lz58MJItjLJjNTbMPRq4Z5a/s98FUJll5C8B7VjT1t
hPJ7pFGqCKmDPONlLVaRPN8Qaudfab39+OZkkFCdddgGQAkoiKBsbOVg1PJkcgaKlHs5r/IH2VC+
E9YYfp/hrkTT6NHymV4ptueuaBRjS5fGSRuT3lkoD6pLnnS+Bv5MWqQ8gcgbG6jQbYXlMIVLRWNH
sq7f5tioQI9XkbN2Y6P1W4xVA5qe9VQBzDjR1U4DeGi65sCWdwFvjLdUmhtyrUiRPn1LftR4S6v9
TljZ1UmrKRbBJsF/UN6OIi9tnqCG0Siy2xvgmhMpCVbxbOsKvRhYi3hBOZkZjeSeDg5NRRhIKk2A
i1Knj0eeqApcu2WifokpSzooy3wP3iEvfxfLjUcH5RRJM39J0/HGEIP2G2rSWmGWurCvUuTzGQAW
L1x11dJ52zXDtpaN17uNVQN+sfSrBBCMGYaeNAXyFtoSZ8qQkFG2Bk8WpliDuhL1bHI5c1k8MYE1
EKvXb5vwkhBmnwbTQyaiAR2OTixsN/pXwhxedCOggwjnTDmcMJjEW/yiSqCA5m32aqY0T1Iut/sR
Jx44v2AXk43tKkkhIKYM2aZAr0uLJHrF3heCM1M7Ik+n7KgOFk0irciOUedTzJ9p+tiTHe6aMA/o
9FiZK7EJf+ZwbTtgtZxRToZjn4qWwo9t3NFcRzLGtMFWQb2yqmH19rbOvT87OiJp5/SipDoIVvww
eBNy2FtJqVDe7xV5veyEBYy6mwi0+TpJq2GjLN+efmbR3NxKVQTHFNdPUMUAj3VjdjsSKNF7a9+B
SLuUZMg0Gcl5pb0aIMsZlelQGWTV5FY47KeY2ofeGtpjLeprphpQsZ35FcHV79yPyztZ4uheJOjd
TyReCcoDkg16PcZ8e4qYO8XRIfD9CYE0Opy+C8ouurB8KNoyBX6cIjWTtVmTbZO9qqGfbe/IilMy
s1I4BcQJ8VFqlToxV3seAXmSaTYFP4HWYHDuzIBQptall97g1VarO9VQbkaVaMduummB+N2UMhj9
OQRCQpOW0nNgCC8p0Gm0sBeAQQMhoaGLOFKHzkrHYg5dM5XVQxvH62qWsQeaZg9FJorYadKsiNVG
v+11s3si6nfVLEQ+AgH0YzswaQnUQXH+WNKavTdH5W0+bcOxvX07LdS2tA5I/l5xEtH2XSXCB0NB
+jnm9V4Z2r5dGVGcXeVfzDYMj6cvJw6n3rJLYkKWqZrhZSAPJcy78mWipr7JTGYgbUkmSlrj0bCx
g4UavL4eYcZKigyyVQcazieTEL9X6ejEdLonpfzpyxDoJlugRLz9LFDGBKk80jsdft2erk3qyJWw
jw2SVVQ6VrKnChGuTmYCO21QVtU9HB6dnuuCATZbfOZT3pvXUjTRLwIfRj/27q08oUz9MZO+jZo+
bXU5sVD0q/5NnRnmOrWqEAJGrawLRUk9C0QlnAMC0+oFo2vmD1E3yOCXBFEK7LbZy9LQaJaWN+9q
vWezrt0DKXEQpqlPKklN17WBAC6p35yfSOderXFMD74PG02e5C8RKLnrftF7EqMK9TQf7I44vISz
mcFgRk9Nb0+vvM5XZ8VTKd73KNzR2F0jCJe2f94VqJDZ373xpiobKj1JQ1s2BrIGsObjfBkOykRU
Dlnf4KM2qapvzQTVQTHfhwzHElTrtqQ2THUTi+xo7RStiLdtcCsE3U8/fA5RTsfw1CYlP5hDJx79
NL+2A8t9m0UU9FZKA51hxGIKpgA8Xsmes6OGuzPa/EIigf2RDc/NMGoNnd2NsA2dh7Xc7LvJf6ar
ShmpiVd2JCEZRXvyopU0xk42ELVksQ0WGFgklqjEtvO0geTv06FJLitEjc2wV2j54jDghB1kNpqE
E9QQn260m4HbIjGcXnoTdkIaYroWxk/cCnSf4+rr279p9K1Eg08qASl2hHj4NQSSSoVs2M/uyW0w
jYycjo1ItMidIjKaREVa95ut0UTteKh1xdNlO75qIgi8pY+KS41gSAZ0Ox+pqJhuOybalTU+pBPN
nDjnzVmib7CzDEflBNUm3wzXJn6uISvADFQ4MBjqzKqEv6CiKa6lwevDFrhtAbtCIUNEtZPj1KAN
4LzZuvmgq26oURZv/Z9h4tMYLod+K9n6bq56/sa4FC82KLo1au58P2T5+jR1x0+B7g/b0aKzeoKk
V6n8A+yafcA8FEE5hfPpA3+sVSrmcR3o29O3Jfy0Cy+29fGkbuKREkKxLIUGsUAHJZaNwrt3QQ8N
2PhG+5MwODZE8+KAV0/PphQLaZrpZVXKgXQbL3Qo31KPJjbrew2Z8TruCXk5UbSliSruQl0jggQZ
eIdRYxTEw+D6TI4iBKY9dK1XUQ/cxDkbUUwK/jqN6x5NvDatYHb0t1O3iFTpSilszXeshEsmWCf2
RYKm8PRKIB77lw2vJhzQ6yd8C6qllV8WoZ7OHKcO8uAywOa9amdUtPkhJH+ArrJpIJRQ1WoxIV0h
ps456gsnL8fGS8esuYtnYMrJXME5PhmmDQJHaS3DL62AQkcDoJ3Yb0gRuPOnJaxVyKtTrQat/nQV
qdnjgPtlT2osPc/lT8FgEPrWdcX9bLHk5Feq0VjgnQLIL8F8aP15bUWwPlLld9joHYeCmGI8Ki/b
/xal9eOfJzBBIMWHCYzP2ZI50piAlRXdss5ONaDWzFQv0p+j+jwIs3/b5HH4Lh3W1H5LCHx9k83s
ubokfDbVcAvycfqq9HAV2vj27ZUYIrwlcdtz8pgoS2kGz6EX1ZfKp0yQpTUemcksvyCNhC1/V2dm
+g39zQ8ygZMHKe2TfTnqwoWRsQ6YpL4HhOasE8GmkZNdue5zR5pFcDx9sZYFFuj4n58Ce9O/PQYL
NL4iEBYrMPPMsxooJb+IozH1y6HOUM0pnDviXp2/6Sk0dj/4mufyvMni9GWq+Wwwg2kbU8UBCye6
3KKWLGAXsHWRBaqwiF74tyr3QPEdhdXUX/SQ1YmceqCkYflahizIUxZNt6cvFkrQvRbOgLn8VyUr
MAXyB7nh9NYawevyzfxfP+Ws0GCZfhnyOkFXA+YK92S1Pm1IomV/YmjSI805IlX7iZimeUa0Rb1w
MweBx4iyaOHBQc6RU6L2AaYVxh2KRajCxbcpQ2CCB7I+Boa90pY2TttHr92oJxg/yh8kc3Y3ppDu
adYTLzf6r/1MLAipSfVRIznRS1tWdkyjzepUnYoyuzg0ifgp1BnIiYFxGzUltXhimrDfai+VLyDl
GTiW6rqGcu93+lMfaoD/YqjoOEy3qvFCweFnvZhQS9GWrCFk9w1RDVMJdeG+F5hDGOR2uT7VyfpW
aN5p2GtTq27TpWRH4//tX9Lxg++DbjGFxfltO/2FRyZeAuES3M6tMiIeGQf/19hm2ybFkVrX4DZw
RTcHsXzh4NIccODog5wcKL2q27fzreoXppflxvQUGZnjx/3mzW8b1CQUnTyd86jf2KO49qMkP/Z1
4B9JEaEOmdKkfvs7ktG8kbO4hon/UqJ1f0Evc0QuKG0QmJYuFI3wO8SL0m4oMk8ViqggZwPWParL
oSwLQ6z1nbUtyb1zbJH3t2VhTEDcUm1fGka3U7WBPgun30ImiC/vwmAt1eZjXkzFnRBpuynoz2+z
Qn3IpkK601sTsVHVHpceFfTfxN5LQqZzM4r2ujCRJM5z17qgSDVHn+CzQvlJnbbuljjgqNgTLMOG
0DADGJsYeCVdksn/quRn8BTDVu/N9IeRIyE/dcZ8+UcHXBNGYtJus2reqkKfjv48+dfBAP9T0wPh
5Y027zVZWs1BX/xombYwJkzPGvvj6wa22Ra5i5cHE+ajJU8thWXuVk1FX9OAmDFxqlDGl2nyawiL
7D9EL8UgCalAVaL+nas8DikHDhKIJWaq2KAv/R7M8TUY3Paq0eXWS/DsbvwuGLaNHrfbfpLR/VTN
LjCS8ThEsGlaJb0XEP7Ac5n3tWYOzgnYGuvZtH+jHWuWzMRgDcfcl++DOLL/oh2rerrGTlo8Fj68
yWRI3WCw5+eGyj7laLiGCgcmHC1+OsIMA0D4IPdae3eaBJeQpeBXcft2TmtO0UY/inKqI0ybZ9/+
5+P/rTSnZQf7/w9zgk78Lf/5Mctp+S/eopwk/R/U/XVSLGTdkIWsmmyXh7+ynOR/0DKTdZuFRJdN
Vo1/Zjnp+j808p1sU9ct3RZLCfWvKCdd+QeJnJYp0xTkv6PA8j+JclpKsf86aoPpVzRLswxVXf5O
eilLDf3d/qwwDHMsyNZba3WEPB5weEOi98275/HXG/G+x6l8PBEsV9HZAGoW/9MM/rTsHt5dRUNX
goKcxIX8tXVIk3RJMl0N5AOsR5foGqc6XLjgx/rT3y5onm1HlFqVW8Pkgugtndmhs7gu1tbVtBFu
6V3a5H7c+/z9YmfPUOtnwDYx6ph4V+/Ett9CT92r2/hSXeSzp2gSzktWnC0LpEsfn6KUwfWWMR6v
IOztIC2/2Nfhs+Rlm8CxXPvWX/8vHuL7650dSilzYVDOuR4c45W6xlK79neaA8/biW4u3t3Hk8Lp
KaqGrsmGzA4cs+1Z0yDtK870WN/Xw3pww6vWwfuzMW7l23GtXNPPexXutM0vlio/eVM+XPZsxyZr
rKBWl+OQdOQ1Ish17CRHzal2OIg86erCI/38Jk3NNhQUX9zqx48whmLawo1ZbrJ4JtVpnTrdderg
FiQc152cdh05+hfDvXDZT2/SIKdN435Mwz4rqCnYv0j0xAaKqN7T1rkzbqmsr2yPwbcTF4QAysfy
3V+f5LurnZ3/tZqjSp1xta5DDUukcg0610wUJ4+kbV0o+Nxymv4L7hGO4euf7/XvE5quMmn981bP
phoQ+RyvfHzlMqUdn9JBSZvS2PwvLmJqBl1Fmwbs+UgMTUxo+oD5BAb7TkCshjfMPlG98Lp8ei/v
LnM2AKe+k2JRcRlJ/V4ZV1YLFUes/nwry9/xcQHgeeFJ1SjaCEWxllfn3dQcGIYS1gsfUG8fg+he
zS58Hp9MjqrJu86sLxNmqJ9NWvOsGqFRK9C5r/RNsifE1YPi6pmXXrrPRpYJAMpixZQBe52NrMZI
GwWmDB+JF1Op8Wo8KjfLpEWUc/tiosW+Fmsia534wjT56Q2+u/DZA1QSGsDh8sKlu2ArtvCRNtpG
3V66QfXT6/Cq8cJxxDZPVbf3H1QfhuGUQYlGOgo/zilBF0iHfKe6yT7xtFW2m93qCfbTal5T2XZA
G7jJ2rwjU3ddPKTr8cufXxz1k0mF7czS4mHLbkAa+PjmcOhQel8m+05f9U73LD8DfZ83siu2RLsm
a9rTTvMwfDGPxorTmNt85xhwaUn8ZISAJTF0y1QZilROP/4OSTUFKmmnAMJd6UZaaS6WF9dy/E22
U536uCyN3YUBw/7qbyNGAO7QIdzL7Om0s+ktCzgz6TLGm3Hje/Zh3mI8gRQEzNLJvZ6uT3DpissY
ORujwqSPbhq82Ta7wY93aWrQMTHMcJJ0OImuy40EH8cFu7wxNolDwOb1nz/az/ZrHy54dot6TN0O
eaW/Qp2wAyfjIbXh5O+qG2DvbvCg3P75gp99jO9vcHn3373bFL8tdVZLTmUSukBUKqbA/RciFPvz
dT6/MWoOJl5bWbGt5Rd5d6EsVEiaEe9uDDR84BFw4FFA/2/c2CeDViDcFOjMUCtRC/14Pa0dxZTi
N2drGGw7z9oNG5Ot4aUd6KfP791lzhYKn6b4VOVcBvxLW8ONuQahcuHRffbas0ZQ5dMMg3s5G2qA
p7UWsejbO8GgP/ASLo+u2jU3w/dLb8QnyxIP7l9XW36bdx8UXFj8STp3pLYVmm+bJB4hKdn/fO7+
cJWzj0dIeVWBVVg+Ht9DpuWVbn7dXl6cPr8bixObpsmUgs/e72EsrLlbriMAr8APv182fr5jr+1j
RrLDJnNoOzoXPrDPX4p/XvT8DNTUpU+lnQ+MwIFX7AP74th+zw/NBj7NTnkq1zhsXi5c85NVmAf6
r2uevSTUl2h1YPNh4vA9SEAb20120JbWuhdv5a3uTHvbuXhQuXTVs5elKv/r9V+ODtIqXKNF8YAF
kHS6oquwQonlxF524WY/uyqHekVRBOJRXT6bS0aauLmO3hjV3Ysv/dSXPIr2ITXtCx/kMtmez/5U
lRWaJzTxZevsmerk+aBV5nPs6247YdoHlMTJllS5F2wHrl8mruGXuwuf5Gczl2Wir5SXtqRlnN0d
pA8DlxhXJa9jp/yod6ScBiuFoM+Vfr2M+taz93h0vP6L/P3iuv7Zimfry+aCrSPburOBaRtGwCkJ
W4bskSu0TVCNH8qDcQNPjcRBZ44vLuufjBZNp3thcFlT+dsaq+u9VPlxIRECYTrITeCv3os4evjz
Y710lbOF1eikxRjDVfJcrInldTJQJJn/+OerfLY1+3AzZ/MNGPE2tSYOy1RrHWm18J+coKPmEm/U
YZ2/6J7s5K687bb9F+OeAmrkIHQa1n/+NZRP3qH3v8ZJ5/FuEtfnsppQ+LEv8zhZr6jB/EIeuR8A
9Fwna9qrd/JmcvpjZO5J2wkv6D9PgvOzgfPh8mcDJ+kSwk1VnsIyGcU/cmsVOho1p9mt72ZXXeWe
5ebepXn30k2fTUZaIaa2lriqvI+2yrbe6uwtcKDs/vxwTwnrf7q7syFixBFpwGUorYg8y36PKNjW
ozN45DQ5pKGtlyE6e/p1646uvx3vi914zW9xYW5SPnmh0c+zB0f3j5zxfFdQR7GI055ponbEK+yg
7bLIWCCZjVW4HR7+O4vMsts9u/EPlzx7wKVaicIfmQHbUveMJrlXa9lJwxe9oZtuDfd/fs6f3SAs
AvQZNrODfb50l1NmzThuweWTUR+Fw1U3EiGrmZs/X+aznamOwN9CUqQJ/nE2ZKuhKvNAbZjXDWeC
rLPD2OZZVzP6anVFlZSzxcWykPbJk3x3zVMh5934rFDZI3uspBUEa/WudzB6u+yBILiuKDU40Pg2
vnvhPj+7pkDZxXqGPlA+f2F6OsFpP7LVT3474yup817gtqsaXB21YGTRnnVpFlreh/P3hd23ApJA
Uzi4Lb/Ru7tUB3Xoi4G7HPaW19wjYFrrX62H5f7krTWvLtzgZ5fTFcJi6IhjTTi/QcJVTdDO3TLr
TL/NTeUFXnY1OMamZpa9OP6WOez85t5fbflt3t0cNjWTenHLYHAGigIA/HbiuNT14OlemnH+fme0
zYVBp0DnxM225+O15GKw7MqAGEd39LfuGF5LhZZQrPVSxkfuMx+ydbdR1lDI4CB52jFfXzp8/300
fvwVzj7LWgbZieMLPkivv0o6+bNqgeU58y58iMutfHysJi0Rm72dTPPCOi9GC8UwREAe1RrhxEbf
KJRLdQ/TKxWkyLm49/j7mPh4tWWn+e5DTCai44C4sm8FnRDkyXEI1Asn7EuXWCbVd5fAJIN3wOQS
g2agU4o3c9pcuMRnn83/I+28lhw3lm79RIiAN7cEXbN9j5VuEGM0MARAePf056vZ/9aQRRxCmh2K
0M1EdLIKWVlZmSvXMoB7ETTw/usINppdHtuYsBkdhhDNnyaUtZYCyIwVg9kyvo4KzIIE9XIhzinM
uwgAiW840G8a3eGYMEsbOktRY2bDDN4xTIZ5Nv8TXbvzDYubNjmVOYIRzTdtq60RCNga4QrBkPck
/Kt4m3xYKiQuWRT/fvaJpmCsVBV+bN855i92kH0yYeNZ8OuZI3yxKrG7ZzYCalqpnmEDMaCn5j0C
47uMRAz19y/x9jcir2OQGJiuDpLXsjXJ6bTaVhSnHxHfGVfOs33It7DJhYzVrPRtulHgltrcXt91
aoBBaqS0kUxgXFfF5lCFzb+c4JrTdpX7R83QiHafkuPBinfb0vWjDEuOSsPUNejfXnVURstA1dqI
fKS+4MfPi32id3ddOKkwLQSI75gvZRHsbxu9fnEKo6ZOSGdDOWiXX0+Dr5Q+I5K4HVh2pKIDrdlk
0AHH327bmengXBqSkhEFJDyybxjSvfyPsndW9divu9AKV+lUP4QltPBJ/P2oBbFfBv24dPbmzjhN
c1cklbrj/gQVnnlpOlZ2GFk2lLTo7tA6CpApWR1rJ/3IS7EApl1l0GPmReorrQu+gTn0DXgUb93G
Hny13tStAyWlizhQD4MAIV5ws5kSsEMdBzijY5mUv03pGGlqrjcmjNp+YfjdQ7uLtgjIf/Refzbw
lpPsmVN7YU66HwDKtskxx1x05x6652RNev/ZhUkFTvSXxZRi1hrARRH6LPJR6dnknHSd6VQirPoa
wmK0z7fMg955f/JSe6oel94xM4kve3lmTvycs48NyVaRO0w3+8p+2h738aFbhQ+DD70BRbFwHS1c
7TNRljos1XvNoAV7NVvAbLvXBwMHN/MYioPipLUWLGizJlxQ0PS7wGnI7jsc66KxOo8N3Lk7Zxse
invFW3tf7JXm55v8UfkeFr/jkczcODYlE1WlvXy5i7U2Hg1UxCLffGw34b7eMXAaP0w+7O+7wM++
LgSI67TTMTVTJ73lgDI4Ld1VaN56ALZZotJQHiIL3Ma+i272hrAOGGHB2tyGapS+GAVRmS2Xa1Hm
2LmdNrK4CU7qkindPkruIoi6Wqv5HgSnNbRvuxqF29Qd3hBreCo9JNyO9Cv0+MPv/BaLET7XFANO
PyefztzVE9QsKJ7E/rBtHqY1LJ2Dn/1suiVv+YYMH6qi9W2bs8sHP41FnRat/AQ19JNVFrCJMx30
Zk895LDV6raF2UMoINr/Z0KuFatqAksnPNn00USHiXmbrQ1+f1NTnGYSlfnYpW86F2XOLUoOCw+M
lzYTFqs1AOh4X+6a+86HysfcWn68HENFviZl9IKl7O8VSmEG5Lk3GrnC3bntN7A6bprTvgjW9rpd
izOi6x+WPttM/YlDcmZSSiH1sHe8tGWJ42v3GaLr7qHgucTw/ndGC/OUwjSr/RSuwSz+xuck/TFF
P5/m00+09pmTBoXXHk95Itqiw1p8Tnrge/BdK2UnDqi50C+0Zvb2Z4VEwFoEgOcy+JQ8uu2sT2Oo
HZ56OAhtKD8hGvqNRQGtptML9k0DSHZpJRwsDU3QQFQTjS2KGwy60z8ZNkA9VvmH6Rm16QWLcweP
+MYAo0XaRX/t0qKlBlYN3Fo8rpV30fdiGzN+th7ejLfOV3hjk2LYbws29Zm9tHh2qNQJeOC4Us5s
n7QS3RlsMqR9p/qRr+0ZY6Z/Ym/1+6W+4dwCYawBS6aKUrvcPkfqOBjcAsxVBTMOAykIxi4g8ZYs
iOWeeWJluwDwSyxk2sHKH63ir9v7tfT3pU80eakzNOLvM5g59X96w0LbU2S6ctigAUK7n+at6TnS
5xjVECGIkwBsHQS27/iIIMuh2dUL2zSXcdNk+WVHSu0Lx0b10GYd6iE4ZIdub+zMrX1P38q/vWHa
3NXt8YzAmkWRSn7YRoraWmkHlx3TMU/eNrjrDnS/V9VuuVozmydTEOAI6axOlR+Ads8kYXeEzpW+
p+h/R7Q8bZI72Gi20WaxazTzKOMTkZiIgKM78vPPbN2qqYE287pV/fqLsQ55cpYf7BeTeiYaA3cM
ch5X7lu4uKszHRcCxJlp4adnfp5PlVkjFoBMyKO9g8t4DTHBk/6xfqv98nH8o/M13/rivZoPlZ/v
gq+wrK1vf9eZGMwD23YM2o4e6bR0EFw4t7uxHkJ/TN4p9T4/fVIX68Uz788LG9Ii4xKSuCP8TH7w
GOwYbvoDHVa/O8A3V96B9NtAd7xGY3khVZhbGZcZQGXB4XFVV+r0njlphn7RPWM2nlI//FKNYv9G
sGdi528zcjEcchWn6EzM6GgBUUpNPtPxhBoYEUI/eLa+9MxNLPrN3AnBKsHXBE9EjVqKL0YYnkb7
5+L+zN+b/nGDekq3h3sV/uZVtl0K+D9PnBTPmMm0VFVXXfqcMpRITyBVrAfYehBE2YZPuk9bbtq1
006P3nFa7h3QeTG8L0r6tFyKnwnWF8alIAdBjhGSgVJA5vFwF3fFaX1qgnzhS875C6B5PFXg468e
50e4U4oKeW8/CB/NvF0hWZjr726ftplrgRL4LxtSLtKOYVKhkvIf0F+9QxSZfat2SxFNDABI14+n
ai7nmhzOoTMtZVZOnbuNnRNAo4fijtx83UMNvRMgB5Q2kF1cmc9/wRC51t6cP92VRq/PjVfqvb2Q
4F0HVvEzqHe4bCe8JZKXQk5koDnFzxhQV9vpAyKEQeU22+nIpFSn1t5KrV11ywxM9nZ7o+c34Jdl
yWXCbuxULcVyWbwo02vdLqxs7u8zrKcyakFBh/TyMm6jpKkWrQXbsuIgXacgNNN/ub2Ca3eEBOfM
gvgFZzeDbU40VTQsGN6XoqlWBix1UOf8a6en3wQwyzN4lpP2i19xZqVJlV5PkbhDvjzaVDacIa1x
Wg89FBy3l3N9B1wakjzfHRhIQQuKlDHihgXpk3fQ83QF+mrNUuS/PmXYAq1HvKL7SjnlclFDzLxX
xgSxL9Bz+VYkRcpuebBidkm/zBgCz36xd2HtWgZhqc203ch8VFvl94Hzlof723s3E+09nkeM9AF2
BGApT8ZDsKHANog3U8jjAoUMx+/80x3gaD/3F2FRwncvY71H59qkrcwGglWXfNs8eQoaOXA3Ts/m
QSD20ET8KIpQYB1fl4HQM45OyAV7D38BYEC5buhCVlp00KevCuO7e1y36o9T9np7A68cQqdmZxB4
LZwcKJ0UDj2lgjMppkkuQEkC9mzsmCReHOi5/k6SHV3yiDhGj9g9Zb79WtGhdl+0V80HjLRC7Wa/
5OWL1qTvxBijq9ca1tB3m0A70W1c11voGgy/AbC+lCleBXMdqQHQxDoVNYYX5E0MjIZ5l2rK6aGG
a8PjBKMyX9ffCjV+9oqTX6W721/tKsYKgwy7GDqjBjykpNvDsmFEpMMJ01L4RYk+Ibf0G3+fKgdN
H6pytpy5MRXaREHP3w8K6E5KrXo/Ze76f7Mhed5oKMqYa2ya1+mrRL8z2j9uG7gKQmKTzhYhuVx8
ZD5OTRFv0Hr0Ig24wzUn+DZW/XGVefrv7Bi3BTqPNjOGP1E9ZxHPCluIxTSMGZC767r+0sSff2M5
Zxaka8IZ4bayHSyUirotwAcVGewmtXK0/aY4LbyeryKP2DuemTZRgZr7zyzqbDlwzhRUvHo8Gj4Y
L9pNiUDaLnjAtRGDlxXDBqTppM8yJEAp4DbXoFSFffxrBGFaWlPDW7BxfVIubci7VjZqcCo4g6gQ
ozL8QWlOC9f3dXOCWs/5MqTDeLIj6HojTNjpWotXph9vMt98odqLygwSOuiNqPvy021vuAarSVal
NG4ynBpVVTZPIHTHjc2wTFutNI0hv9NbcRdRoqQyCjMic37a8RC9wZHOFZUu+P31IROLp2sh2rbi
OXkZ1xmv5v2Tw7s9Nry0yr9a90HtACUnS6XD64sK3SQCHjRWBle9IYWLJs5OwaiyXhOQjHYf70Ym
J5YvqiUzUtAIq2jqEiS/RNXh0O6Up2ITv5jAOm9/vlmnOV+OfEOpWjGMrniafpu240cxJIkOhN9+
c0jI8kO4tRYOwsydKDaQCMFhswhSkpvySq30qWJlwaO2FZlSfi8yF1JB6tf/PlPCPc+tye45ZDAv
l1iDKBsUHF3IzbC3AYsmT8m+2NlLEz1z5/zcnviuZwFLb71giBrsIeK60pL3irsQfq+rfBcrcmSW
SR39TYYwhQUQwO1TTK7UrMT4c/Zu6ZE674T//VRXk3cGyg7w6mDqP4DXeNczlqQujz/f3jR6AJeb
dhoQLFVbsaRD+bG701YnH+m59RFwnbpudv/ALZYsSm7faZNRVuIzNYBbxRT5cD/+0azqB9HoC/zo
sJSazcUn0CS6RctBh79P8ouO0SfPmlRG1dMXrX2ZqgdU4YMoWjpd83Y80QCHdNyQRxf0HqYUAH4n
v9x4z91Dtglfu3vzO5At3/ApyjxDuLRXtgtRRHygi/cIlgSWStQQQGPKENepctwhK1kdI/lbgVUM
D/rdN2+XM9i9xAAw55RsJFTTGhAGuimXzqI1k65HMEXhlKIb3vyspy8PXs3FKdjaoD0HYMq4glw/
MIN6yL1WZcTlHYx+u/gQrMt18kXMKUQb821hB2cckkejBp0EEGEGraVVpUFrwmUYsKrXrNoqYL65
Sk87e300/GzcdhsxWrsEqrruY9J1PrcqvOksWmmAqoXOZsZobXVnPZ/2+UNzd3pFtm3rPEaZmF/a
tp+WzsLPrZPcRVRGPAAGYP24SS/NlpC6Kif9mPvNtgs3qLoYWzG4jn6Ldhg2JAiLK505Fjp9N1Fp
o2BjyNhCNak9OIZqBNTQDze0FwdqRAPixwRlsoUvOXMWwJWCDxFvIhsWkMvFtUOB9JXaolpAO5oO
7VaDVIHjB7Pz3n3Svt82N5O7nlvzpApHVLVM6h6xVju9/dCMFjJdAcz0o3qMFlYmLmb5qwH/NBiw
BP18VSrs6qbVk5hcfEr/PA7PufkhoVBo1++6dOE0zH2tc0vSpd1ExZgih5z7R3QUeb+eFM93jY/V
UtVG/J1bK5I+FaP+TZKn2NGiD0b9Sc3S3TSswvqpr3foy/77FFVHSRDfYPwRmLx05/SlqkeOeMsc
uw8q9G0N877xXkXB5bZLzIQSjjWDqQ69B76XlGCNFSzuQcSjuR0DH4qmP/PB++u2idkTDPkvxSeI
PWCAkb5QrFjVMFWnnCfTVj/u1U0N2hRJ4+7DtMnW4fNywXxuVQ6vaC41ClG6XNto6ybN6glgwFBF
d5617XR1v7AoEXZkd3BA/lERZ15Ms6SzhPGxQ5iIsLQef+ibaa89ZXfJXmCCF0PgnOsRIbBm0669
mhtN0sDwEltUHaLVZ7TTBRwAFfOV4ovHmoPO+hpBvX24/rHkhjOWSQsAOKHJQk9RdkM7toFu94RC
utL96jSkT2GMzHHQwFVZfe+t/r0xjpuFrRW+LW2tAWyOsMg4JYhHKeJDbd7pWkmYSu4EbAWW7uyD
B2rFQohsmx9iZHmXTM4EkQuTIk6f3W3FMSk1L8akmJ8wNw7sq+v06Ff36apfN/aKdoqdr5D1QXR9
4QTOBOUL09JJL/VEjVWvyQGRPjgwCIevbr7krOLnyzsKqxdVN1PQzZhS7Ipdr9fj08jyvuUPsIHT
7h9enVcxafMPJo5nrdF9oAcB6tuU2/1BVoxulxBTmm/Re2MrcLH4KUx3B3VdMWy34C4zh93QYZsV
DClgEOU7NB8G3e4FWWr8cUAMM4PXJlmXvW/y6TR7VW5PgAyWkBoLRuWrtNeMtoD9lfjcT49Gaz/W
YHVuL2zJhHQMvKlu27LEhJbm8FQzktq9v21hLm093zpPfMkzt1cr9Im8EROCuyMmQY53DzUzSuo+
9b/ftrW0GsnNj8fSOrXCVMeoa4QEe3N328BcdQLqNI1IBXkyuaK0mFrNAvoCFtnNRtsOd8nn/5J9
2dtiF39brqDPXWwXFqU1uROt7AC9GMaDUIABWLeu/xLNiPYBPLEOfHGpQjEXps6XKDb57HshXBYc
CZm5z+TLqkIitaIdnDJCnP1byiFoxc4NiaB1ZihCfwgVJwyFGd1k9dNRYPlUe73wyeYixbkZsd4z
M26fglbWMYOSjA38YAMl3DuFQbJjuAvR2FlM7RedRMp3antAzv7EJ1MPzV2l+yUt7Ds4+us1/FSr
+FsP4uO4XsRbzF1p5wsV9+zZQqFEd+pTxULrDRrZ996nYS/Qg/3aAMS8iv703t/e2Zn0++L7SQG/
S8MyixKW2dl3ycRYpfmQhhOCkiBO87fbtq7RCZfOIjdemkKvKjdmcQKSYG3TrXs3fW1FAyt6tteo
cYMrg7NtExNX6q/KPqAEmv4Vfr39M+bu0bMt/lkKO9viio4hgnX8iswDp5xPcBhmiHh8uW1lNozR
X6LJAJ0jCe3lh3SDk6mWqvCf03GtRxmQyX5128TP/ZJva/3MhnQqzCh2WQ02RNXYuI/W3Sp4Z2+T
g/dbp/zXYqTDoDuRi/oUhrziNTTuW+OHqi3dzvNH/JcNyfPTuEeLYBKeiKyqD3fw3tuYiJSvlIPI
lZci5PyVRmuYhzsJ5DWyyZsco9YQ17ZWALz92tc+eUwWO5SXqg9L5aVZnzszJi1uYMgfdRGMVSW6
yhrgsJ1RLHjc7FHm4QTonzmjK0ptr8gHNw8U8kPlMb7Pg3XvPSs/jtYCTcKcGRoVzLcj1INzS74w
6ack1pqB45PQcYbro9a2pbq1+++uFSzE/blDxEXN45ZqGeVNyVaPlo5dB7xngvFZHz8n6cIIqohu
8gFi/A9WFso41lXVbzC7qAIvxKuFapWHVl3kGZsmRGXQW2X1p674S+sXAu6cJ5jQsbpQoLEg+aE0
qnlsnixMhjTUEuvPpHJWafEb5/XciNjXsxCXKVpcuANGbObW+/dNARF2b/q3w89cjsHbWXNUoCLU
IKSrw0b9FmJ4cWADuoLGoVf2PE9Wkf3HbTtzvQkDtKwHThdM53VhT60TDe50cRWTekL8sRUYy3Ed
fy521t1tY3Of59yWiFJnOzcmtjOhcEKmFjKmad0V8adqidRlNrc4NyKlg3mrqP2QIgdVb1AH4MXK
vEX6qSWzQHB6AtyjrI0Ft5sNd+c2JZdIS2+CMJWFkVh0MLzkz8FaR7zsW7TPth6UDksG587WuUGx
02c7qQaTU+shi5yGrWqhmbESJfySHszwFt6p2+SjIHIoiO+vFoOJS689sR75aJ+bl+5GBl89fSQg
+p2ToDX+Vpbr254yZ0CgR3QNagoIDSUDLQo/alQgiEX98qC62R9Npi/s4ZIJKfy1SqMf0ZI6+Un2
Z5OjAtUtvPfnDXiMjqB5CI+IdC1ldjhmmYkBuMShca+63zhNLlOh//37wkfOfCBC27jz4C/i77+q
x2w16IcYBeLbH+Iao8yFd2ZFpg1yqbcauYOVmh69723LRw+htTUq2nD3+Mk9EHo/+YDi87fFuca5
pMVlus8zgJzaUAReLtA8op2kQAtHY0z1QSaAOQzvnB2TtqBqlxqns4Hw3JoUnCpFGWqoV8VCx43x
kG6NbHWKgfEys/l0/Hp7W39iheUTdG5NilIKWkBK6WJN2TcPxYPopoSvYC1E9D24D3Bp3Nl7AQuk
07KJNksBZPa1AGTaFDgnx7oaYzTdoehzG4mLilJb64dfBN+y/Vo+mRvxW6aVfQda1YE41Plhb40D
agPg7ZawDDPpDhVGiqkiTUT7VzrmET1xq09SmpDp+1j9MzGfzeRh7J9GawkDcs2NxCV2bko67haq
d2kRYopnA+MRqvNcnAJfa4cccO4LiusHW4N5YbIPZmX7jqVEK2YQ9qkDYqpIH7NQ/3zbBWZu+Isf
JIWHOg2Nk1Lwg4Im9r3h29hSKI+M1Tgt5CszcYh8iFFAsOvUruVjNOh10np1dvIN8y0I3rrs38c5
uro6ZT/mCQQZwuUxTYBnFkYKjkcvop1aKevomG1u79VM4iAax6gYUjaFOUi67hJE5Mq+xUTmvTvC
Yuh264bKxG0jMx+EH8+BEBEVij/pSCZFG02NDRjLjfjeTrSdzBJt5/pHbLnvf8eUQMhZjBGgNna5
ZWWfVkY+YCo1BC+2r5ovmvsuNRageHPB20UMCEIwMjwCqOT0vDCSJswagdLQtqgRavvwIAYYBUeQ
9yNZNY8C6dz7S13qOZc7tyv59uBNUYzsF3aDYjXlT33wensDlwxIPneM3c60Gtika4jFvePrlC+h
gua8gb6+A5kxzzAeY5efyEzDvvHKFgvJJ4TPgwDBtmkTJd9uL2Tu2nEZ3BdC7YysXQGAnaRQi9jB
jr4TNGPhQXs9EWujTb9aHBmbuVAvbElX3KC5veJ23ennq1yMy4Mcg17/dJdujs/lQliYS4q5YaAf
Yi5/hgXBdJO8Rm0LJwD1ZFIDiHJgjYLo3t63X/89v42Y3DozJy2OuOE5g0U8td6NPpIMu+APr14Z
O+eArtcKwbjbH27OAwl3GgdLRD759RxWZoi+OqurSuVdEaEyZWXHhRf0nA/S1mTAmiHCa2b7SXFP
mtWwpMh5s90K7bTDBAGdupjlzS7mzJD497NUMixqwOnEcB+Npd0xap6ZzV+IRXMhHGZw7ggiEv1a
KYSryUR/zSCET6Ox7oc/iiLcdu7CVTfXC6DeZAA1cgTjkDykUsOE4Q5Wz0Iewy/tR5MnUbe3NnXL
yOfpn/D6zuycR7kGfhamLK75YHOji9RQs0TWmOW77E2oqVT7fIT3vXoKvzPAuIi9m/GKnwPwxCXb
EVSIlx/L6auujCtFZDInBlunqnmDWmdYDynkG4Y7eP5tT59LnegBUyICLkaZQB44I7VA4jfAoN2f
drw41sEUfNei452iMaLFod53Voh4Y7tCvuNjpKFkFcfIoCYPEOUuqdfMbbjLjQmjFK50NUfj2lGU
ZVmEhJxzl+jIyZA4bzwagPfTCJNV5ScHHiQLWzDjvIykUScRSAPExqQtr8eT3g0DED3bOCGTcdch
SdUd//UJocsOmIzesFAll/OouK46DzZa8rS03ht9ciDvuLPyzlyIXDOHBENiIpNJV9GslVbjopDV
ZT1beKqEWMAXIcgTAXgCPSY4k5Z70dffTBjki1Grx7CcvilIpVWTg0HXXZfKnZZ8vO2hS39fuquN
Ux+d+jEuEMfjpm7cXX9KN7dNXHvA5RLkTKoXCaPFEnrv5Vjed6G+qv+1OgdE7ufbJGVNR9uuIni+
Cr+mRm+U9XeUyt+FFmSxNQphdZa8wGe9N0L1z99ZG64AuJvsWk58NadqphOJiN919/VAnfFHrC6k
OfNf6JcJ8e9nFwzirsNohXyhIXyiPJ+VC8wQ1w9JsXW//r50u9juKa/77lj4elz5TnYfK986FYU9
YxUCebi9XTOdoUtjkrt52qmojmjocZVto/6vUn9Vjs98p62THWq0a5txjQzq+rbV66h/aVRyQGZ1
ArU2+EhxHrsrs55e+2pjhAp6fcPbbVPzAQLpFkEUwfNEDncgoDS9alN0zyPD2kUVI8VeeDQe6qR0
fS3w2nVcgiJL29J62FkxszdD5m6UKdZWva2HC99WuP1lqYSVCz4Umi/U9OVp2jwf2sqoMyRWMt7k
0yEtDgU19zx4KrsnRy0XPu+cOSreNtVHQHJXCTlKQkI2jY12tfd2+ZIZFkQsuyx9tYqPpf7h9lbP
nQvtp4wMtwsFEMlvrVE3G03Hb3Mv9fM4uiuU8d3/ZkLyVqvPylYPMXFKaa2P+pPW2u//NxOSb1bB
1FW1WAUST/Fk+FOkL3j/XPg93ycpNDqR04WKjYVRadelM9zbLZrE6bBwz8+FkXMz0s1oxm6sGyVm
2jR6yxTrsTDiAZnT8oMRa9u6n37jyqcmA1hGhd0Whv/LsDjQHLerHtcekV310UyieGLyolWH0xKP
46ynUemjx0NFl5bfpSnm1ak5uJjSk87Z0DsABdYr3sK7fPY7nVnRL604ZqG7TXfi8Jj33FVO9qSV
Czn+3EJ0lXKToAeBz08+MryHzMwiOI2nF9tAACH/etub5yLtuQHpwHSOM/ZHFwOFF0M0/tHNnw0o
Ocyl+bfZe0SU5UirXQbqZV2FMBLRR3x9u0d+pBSiZc7adpR9kSufj43y1TzBGcjbInb7BaaFuSAH
DyyVNGLZdU2QHqbiOR2m6ZZpcHoGw2rUW+YB28y4R9OVokBrjeuTNeQLHe75z/fLsuQhLQl8FjVY
VrQH1/zULYEBlv6+dKSabrIttGkKVJHdOzvvnnrrd07t+eaJn3CWzERWVVQoYhR+1egbLzHWJmOL
nrEEbp47S9y+jIebBv1zef4otAfTU1vOUhqpaAmhQuxlq6OyBP+adfdfZmS2QUeLm9qqMBOO0yoJ
jE3flWCMP3bV0sNjYUGOFILiFkpqLcSSGj+6gbUu6mylQKF4+/jOxfCzbXMkBwu041GvB6wESrcL
iuaTM7nbQgu2XRKsJ6tbiHhL2yf5G1BYdTBPwtzwqEbfG3PrWnsFiMPtVc3vHZxkYlQLVIV0xVpK
cIrGAp8bnENuTqsWcYdg6QPNr4UMi5YfKBQ5G5k0LykHlbWYx2o70eLzINBsq7cYls/by5k9pTqM
enR9HIo10q41uVJlnk2MTZVn2zuE4cIlMbtdZ39fOqJqOk1x5fH3A+deDXIEB+8zwtvtRcwG0TMj
4kecxYGgCdXsJL5JwEhS1Lj+6H3vo13pQe2oPibJQsyeKahSCjyzJ11MMeN1TSQSYdGh7N7Xu/Av
iP6FwiGUmWjBLSxvaQ8ll2tyl9y3Y3nKSPn7+6naVO3CZTB7VrnKdTwOt5YpDyNFmfJhwoQaT4eT
2z6qsUs/rNwN7rhOqvLd7Q8263WMrzEHjvTqVafKsoJcMRLM5X3+Ukztl7w7vt02MbtpcJ5TFITU
74pCjAGNYUQJpvCT9uAljJEFr72yxBswu21nRqRs+GgZmV26GLHiB8/4oiXvpvZHZ79LQ2ch7Mz6
HFwemqhu/pS/vvTxVI/0JkioSTg9zL68eYu439TD+9Z9NoNPBuRkQ2l+RReVG6rcON7329s598V4
9ZkI5ZIdM7x/ad4BrZ61GV8syl8D986Nl8qJ4g/Ij0uTOEQXXLz35LQ467QWlhwMHFewXhd3tn88
NF+phX0x4xUKKP4S+8JMNRXGAwaTaPfQlQMacrmkMqxQuxe3oED7lyuIhIv1EaUXmI7WweoL3E3q
P2D4nV/n31blSQm0DLIkEteUzSDYpke6dl2fvHLtOif3ryTKECql7kmqMf3pmJOziUwY3BunPu7i
DJSAppnO0tbPHZWzjfCkdKAs1SY/UkvxYVDuf4zEtHoF/8Uu2E/WCoZGP9kflyVv5jdCSLkzpMI4
lxTVhrgdq9gW2//s7poXQbhRbw0xvIXc8zb1x91tD55p8Inv/cugdFht08gqR8HDhm3y0u+Cu+ND
SYNPDIotVaaE61w5M9Q+Dm1lDfiUdCHBl4ixU8n9zWxwvTsiElrfLc/1zQYFmh1/25EuIlPtvaou
sdO1K3fnbYd7xa82zgch3Blvl0ji/z/m6MOKLjZTJZKjGJnhZV1ckyw8VA//EfFRHjWG45Fb/Q2i
LqqwxLq/rUn549R7duGqWHPeMW4h5GYyeMH6z9GbkCyGKNW/7SAzx4BRdRHkGCFnzE9ySFoLQzUV
qICY1dc4e8qIO8XSm3kmsbuwIflgpmsNoGJseOa3Y/l0dB+SU7JSoqWm+exahD4hvC5Ms8pZ6qnM
0KdIYaKPGm9cBRZMF5b+opyWMq85O7ybIaBn2h+YrOToSeUejalGk2IcnwP3oXKKVZl+vv1ddDE7
Kp0m0lMDWiamzxEpEJHkLL2rjsfASd04BjM/belf7yI/2CnPALPbjaBIt97M58L1o7fmyb0f90vk
0zNXHy0nIDU6VVgcXzIPc34Nj3fGHLr7wWl4muVfbi9w7lyh0mzwHwy9GrNalws0u2wYI+skiMlN
NGEYChDPfqAhlo8a4WpY6GbrM17o0SeFbA94jevKqJe2HVRkwWrB1m9sLWQz9HuuF+RXp1X3yVwL
5pDuQ7tn/ugPBpK33nsVnp5oM35Ky9WSXuhMCuXBjAfTK9UqcB6SBx37Bl0TD+WJQv1hObuTuumQ
CZ9WgTospVBzHxIAPFo4lK+BKEjhq05b8DCp2OZxNSAACWHPO4Q7p6c0XeUrjf9tvLt6XC983esz
Aks2MUXwiQtuMdl/DPXUtGEPtuw/MrfMFQZrFGfX2Xu0k7qD4KdQ95r1r8PZpVmxG2enpikHfUqD
jjE8Q4G6ATW5/sNpUdXj2pWEFSZ/aAWDb5KvhGg0ioYCCaxHtDBTxB9+9jC31mZ8br8146qOUTxE
2P7l+GlhW+ct4zvQKQhBASl98zKDcewMy/D1ldP+lO+YpIf2w/P7b1Pw4o2gYiFY52Za6gBd+xEA
SYY1CAkQxVwNZFNkyF21yRCP71+04N3iY2zu7zs/hwCE7CGaRpdfrg2Mui7MCt5oHd3IzFt1o73w
3hP3zGVIhXAQASqGMzh3VzwHtdtatRn3GWqrGm0Cq1kP3bRxcuM1MRE4ouT7mA3VQtyZybgvrUq3
n+4EbXsKy5SMW/smCD7Gx3gTWL4l4K0C39uZ6+PzEkZ+BuJ7aVbyFH30UEiIvNg//gheBR8Bwlvd
Oul8+mU/NVrqaq3t453CjNTnYTPsjtul3zDTybv4DTJ6u/Gg+YkUN/b7+K4DLKF8iraeP0yP7c/5
4sDXF77wDOTw0qIU7TT6oo3lYTE13/I7c5Nsi/vuk5gmnfyTuYGeXNlVvKuCp6VEatZ/XchigDtS
MpWrV50TmmZRsd/gDVZJ/KnPtrfP/pIBERrOQlvWqN4xVDGQJg/l6W3qFopWc6GFC+LvBUgHsDtB
l5GevJOfH7dhHMMFXqxq943kbelKEjns9Tn8ZUk6EYXqDjR/+Ejq6xgIkRkE9Tw/rO7E3R9tFt1w
yZ50FGgjjGFqC3u74NHaCgqo+KFdo/37D2Q4F7bxZ9vl7DOR3edp0bCNPSM4SQMwSovXujm9V5fE
wGfedsLZYbQSpFaiJXXpEUOUFElywiOgeA52QlLh6NcIoe0yJD+rBfdbtCb882xhgYryWtsSPcGa
Tb61jQ+KD3fQHVO2yw/lufThfGlSguTUTaF6OZ8sKuJdXk878si77Hha/86Z+rWD0pkC6dIOE402
vyjiFJQBcHxP63a3jVy/iy8/k3Sw9Cy1YsdkLV31eZg+Re7rsfsyqNtjoW/GLlopzbfbBmcjBR09
xocdkSpIQbA51aXbFhCe6UYP77cCmie7u21iPrSf2RBn7swbeBykIdxk7Nzn/+BdxYRy+dn+v0rG
b+BryWFtoKgCjKFeMUpXQxRkbRomvrc3D8U2eebSvIO+Gj6W35HwgHHv3Jq0uqruYy3RogQK9Y2N
blt5XD0f98nW2Yzc45tuY/i8xsetumZ+eR08oQax4DQzz6PLnyAd7tDz0nRo+hT8cq7/LATEu+GQ
3TmMTJNa/vuDcLFg6XBr9tgakU5dqjqaKw01xSn6/u89BhM8KKGaZoRZhvWo6BYeq5D9E9QczTOi
D4cCrQR9PTw2j8tyGjOHANAwhVtomYS8jXTqrP5Y1U4bJ/4Qm3Tpv3VLQggzQ0xglEyGBDm8KgUU
KUbpdh01BUNb0JuJKTQ+lOqXb/bBoXT7IlKr7LSq0hUVlXY7+dpG1ItEEecfsFOKEy3dqPwUMaSC
Iii0xNKN6h29wIuhpoNMPthlEJYe/WYDHHX1WzQWLNtGzBA5LPW6glwdw46xJHi1LLRXIO0dH4dV
5lPQGXx9O+yWqa9m7oJzg3Lx2DWVtqUUwWFUrX11LDaOoh0Y5F3If2ZGdy8WJleEJ9iWj67Bwpp1
oaNRlKLQZherKF3ZKNG5++PaWwf1auFYzH46wSAm6A2vCy1MCyt23SmiLNE9CGGDkLAm+OXj9RJf
0exGAmVDvgwREca7L2N26+jZyUxH+CrAl3luce86037ogw8LSxKh6cobQfeKoh9TPzIM3rGVQcsa
lpSHG6F6mazdP6wNtZ2Jye5/4v/zC/vboFxK6pA3CKOMy2FI+/dRo7w6TvGS6OWP2wtbMiPtH7NM
Y1forGvM4tWY3len74q+FPdn49avzTOkq6dMnSjxqikjnCQthXThEhwuZ1y3aGrWLwV8g9txaUBx
JmtFvvbXDkq3zdTGxunoYpWenh7tVe0hh2zE2dzewLmsATFZJCgIHPi7XKENmOf1jJoPVa2bai1o
Ypr9KSVWqQ/ZFsHMl+PC8Zp58l8YlAJjoPas2qQTH2bBKgw+ZjWC08oBxNMUvllLGPrZSxsOMpZI
IIbSQNpGmzJ331Y1V8Jz8Fq+Cb2+anPSUW8QtfulpGjOVc6tiX8/y8EiyK5qZYJTMTV+xONLFiyk
/HP+LgD6VA41eBTlkYD6qEZRGrOawfqrLD4o9ZuyKJ49G3XPjMjvpXGkOQXaXLiEfnis7iAg3qy0
cDWhRI6g7Iclgcq5dwxid5am0yIXPi+dYiMZgTC3GEzUpn5KDI0o3xvx6vj/SLuy5bhxIPlFjOB9
vPLoQ2rdsi37heHxjHiA9wWSX78Jzc6IDWEbY+2THxyhaoCFQqEqKzNJe1+foGKEBqmChvIKcK8y
5WWQpt28W2Mw+14+DsLvh+IvGyTB1BDf/a3nFYGkAW1oAdBioM25G6w9+X2BBzQbN1a4gGLVimO4
SYuvmD/q7hfdOPz+KsCygpKHA7f/0Kiws9gmijXmgbvcTc4TaSQAbFFo2v59zss9s+/zRMffp+Oj
Tv5QvlLl2RolkUnwRoNY8vsi2FHYHCWvI8rQOTCiXrGeGyPpN8EYJ8vqRV98a4atdWMGXXBIvHkw
o5juI8HTFhCG8PLnEB3arQku71UXY8ZgFkx4CWbLy4PrED/XJN9cZoQLq0ZV2HbGvnkx0l9gFA77
eI7StpR8emFwwFgFTiog8WhOcouZxiR2E2v431zTxsMPc5x4aHYYSAHX9LyXv4SES3sjc4UuBEAf
XAifpsFss2rJA9umoaJ2wezdTuPvow/YqWeUsX9b4ZwagEelxmMoR1G4OXlP+hszeRwipwDHHrKk
Msx/yOpgQudjHL822GohMcgFPrKWeWENCDcp1Bq1I7SVJJeteOveDXCRxrWzIu+XFYvS1rAk89cF
CbsLuOVlDxdmEejfAY2GpBkFNa6eZ2dD0dnplAe1+5Qp0GdkxOdgF13us3HP9k4uaCUMQu8meabf
uoaKAlnwvTTo14z6ya2vdPcPK5GRgQu/0cYO942M0fM62mFpzmhGi3vCPIjkUmdHhk/ON5tncR9p
WExitDUstGm3J8bN4n2tJjccgKGycknvQ+gQm9VwZyludKpCRzMPYo/e9xVATnl+PxMS/f8cwuJP
07p4ZeoiHNGgOVl3A9AnXtT+GsGs+NkH6XYL2bI3Ubxxa0tJEmxhXGV+V7Z+jSKA2siU2GW+wF0W
qUVMrZ5c5B/avCtNcgRnmmTnxCYclA3YUDTyofOVpN5ix4o+wxkK81dskidVKn/zf5zWdxvcMtau
n1t7wm5VUMJd8CBkXRkvKPsrvAgZeNQL1cfLDiFbFndt6Mkwk7GHyXxpg3bw/EyWVGnChAH8DP/s
HHcDVovjDUUK19Yh8atG0CzamUcL8YFJWXiR88N76FCbzFLfQgnBjbrPRYr3H8AFQcfp2sws1Tww
6sY3yCukeC9vovjDeaAaB60B0Jd8ejqOhT2UFpyDBoNzYCq/bRCHpuE7ZaTshx/ySV1hbNpY5GJT
n2aKAy5lpBVZrLIGFOi9zEz3gerxZ2v+Ys9/XV4j8+8PwXBjkAtQnbGUAwBDJHDB2l5A9yqZdkWy
SEKuyFdQ4GFE8eDY+AD6UxeijIOOZVWrdmo0M0DpeVeO6S3IN75XyxAV0Fv1E0olqxOmT2gNAeCO
GR8dYq3nx/stLBZa0gKRZy++C/Z0kCulOzSMHpbaL/WwDpfDIGOyEZ0+9KRASgDVlY+yBalZLZm+
YlMxMwAp0ETH6Ej3iRO+tcF+wyYE52aOulWFLa3dW2+IGjCoXfYM4QHfWuD2Tl0hT5MZ2LviqH71
7pKDcfButbAIp8PQ+eXkV7cR/g2TsKsl/iKCDICQRUNJGaxD3odCXVJMkzWrZYlKpBp4/cGEYOd8
ANwEeIGmOLAmaRHI7gLRWdga5Q4fGG2a3m0QUMqG+CuwSb32OtuyN6/GAiN/5DwICDNREOT0PM7D
a6duLQie36wNYIRAwL4ur9k1wbPfDqfOB3IP8BkdbBne0fhEPgIxJcBY0BeDngH3TdO1n6cuh20P
1NlFFSg5+I+Kh8ueI3T/jRHuvmtaHXwUrKDRp1MIsUgEaFlkZlnghz3cmODut2Gq1izvGzzpd8Vz
GdUALddH6z+1FkQ4Emg/vO8Zd9FRXC9rwvYM6s6nFf4PLCBYL8oHN7QiG5wX9on1wUiY+ib44g7O
8+XtFLrlxj53z6lTNmctSgDBVEwgID1a4Ctb6uNlI8LC3WaVPFKlh8JFl5SwMr/QKIE6bnNgIF9z
x6CAsrqd+Hy/r4lv0C6WMvZLZqLbFi6R+XPSIzz9vnk/IDOBuwECE+ZtdqdINlL2JU3ugFtOPKSD
hjWyhOi2vB2ByCu+MTDQeuuOPnoqf1ZRtbfC7LZDWJMTsOrMwgW/5cujSUEVnab4BflxKfzykYk0
TAfMIBzqvfk8X7ERBB09K+eo/Wm+VI/6Qda0k35o7uIozVGPOxs/QX9YX6aTgQptG1oW2tYFhNxk
bVWJ8/ItwnJRoRdkdzgXdYGOzjy+KEn8h51WEv+VxByTizm1TsECFMMOpAj8VdF8y/t6+YSwv/Dh
05moAkOBBqU+3mUtEtulyiSO3HRqdrpeKft1maqrSdH6sCnGRnL/CnduY49z1qxJeszNwB51evRb
bhvQJrrUllgR5bjIbl0waIHAw/gwAr84aTqkxt8FJkbLbyKTf+u3/NfykuBLMfVjQBjAiAdsNffA
bws62K2JpBrc1IEBgmi87y5/KZGLn5ngtq5dHSvxTPRy+gUrYv2jtQuMxy5ao3oHhRJLcqvKlsQl
0W0OxWVKkSmo9WMNIaKuVMPLSxI439mK2C/YZHvWokFBdWIvkRqRSb2DM/gOmmKGjAxfthQuQagd
pSaOh1dda4LlxAqh9yX5OuKlgPqUjb8zCcTzpYAkztNIS2GhodO1kqTdH9PQPMyrk+/NtpCJp0rM
feiuUKJX6cQqI6553yPjt3o3rI0O2jizpFgrOLH4SKgiQK8Sz1K+VrvMgEQnMx7dE5j2yvakQf2k
ar5c9gShETyhMDGOzrJhcplPUahaPtrI+zU39nMVsOd09LGTkrggNINxNUQGDP8BiHP+lSp9MdKK
PUS15Xayb2b1JmkOl1cicjVMSmFSBZqGjulwPp11qMNlBnslKfPdpBbXFDC0yyZEq3DA3o4hZx0j
PryvxWAtsbshhXT9Us27vi/Rb+hjPRz6rPv9Cwhl+n9N8X6WZ6Df0Uec0EStMAwzBV39iS+/tcAF
Tm92KPXKjGBA94+4/qFAyMSRZO6iw7I1wQVOtQUKsEnw7EomsKAo9DWZ1tzX4uFuGlOZi4nCNOj1
MXkM3h3oWvK5gbnmMypuLNb8HaZZXyN9zb/+t7aGwN1gzUbLAcUczJpyHr3aa63NmY5XyRS/lMPw
tFLZ7IXMBOfRWjXYq2VoJdqZxffCmEu/GmWq6ILXIwYncfRBbABOTb6H0WRJUYKTmwBz1YeGdru4
JFjcxcd4+Ojedsb+8gkSeATM4QGO2RnzI/OeB5L5ae11wCKWW/Ae+rZK9pQ82M23y3aEWwdIlYl6
ossQZefxZtS7pawJvs7SGVFPtbCS3WzsL3D5G1byboF7xrneMo9areUB6RfPdxPzfp292SfGEFaE
hHZOJFsn9u+NRe6mg65wXKUr/Nu4oxGbm/Qw6loemWz3f5ibFH4pzJMBVwiQKORYznewLhpj0Dqs
Lz2p1jVxwrc6M6TJy5d2BNXgwXpg6Y/csiDIAgb3bpj9sE1u4vQrZbPjaHqlmBBf7zCBtutHGa2I
KFE9M8N5CLJujcQ9zJg3aReOXwGBBdrbBSUZG5mrQ11KSS/0yc3COI+p3Q6iUQO+X4o3heZ+M3+f
VQtD0BsDnIOAjXjpVStrA3s42cbtMn+z9G+fOFfvJnjo4FoN3misOFdjopCbWJ/HGyVWZB9HslM8
cNAanakdHHwbameT71Vssq56urwS8XHaLIW7nHrNpPHS4nOUS/RWji+j+NiVvhpfueAI8+WD1uJl
gayLcZ8DMcNdGQmYuuqpA+qln5yvaWZdK4qsYyxcFcgdXJDasQyfH6VNx6ZtsiVnBLb1Tz1KrtDb
j8izheFq+YC6CPoDymRMTIDz38H0JZdD5BM6/qNBQKR6w0RFtWtyM/nlUYv0a5m2gGjzwDvNSpzQ
1P1Qwq0GbdabqiVB3iYBUa9n8/tlh5AZ4PyhXVYNuhigYzGNh97s/VwmDCkzwH3+WIsN0CZD/yLp
E7S8O3+WIm7Zb+QvpTeZRjZF+XHmb0kcrW01EN6xK0ILs6sM8h72HYP1qweZ6ITQ17bWuIDmLIpB
2iwnQQpxq10arNcaxOH86RVcfv5ynf1x+QOJui+QHcZg8/+ujotv9tzZjCQeDBOvNFIjC+z3KvXj
3QjzqNVmO9RLZVNoomsQwDYMZgBT9nEKjeS0NpsC3Cxqrwdu0UeZ8qNEswJCouHl5QndY2OJu/e6
CdoyrstoEapa9ctZV323T4PLRkSX63Y53K2XkAXD00BegJP2W+a+lMvsWzJ2AvY3PjjhZiGcW6wQ
rtBxDyGlHJE1kIdBDcfpJiVXbWdIliP6OlBD1xnbPigy+IEtvexUNWkRFBQdeMP8nhRX6XoT95J3
jKjS62AsGWOukFZRPxSZNLspBxpDIMm60zCKjAYqTlf/A3z7ezu09tYr3blvPqjeFbes1ZJJZ/xE
7rH9CVx46gbwXtVM4cUYAvIT5CqA6FAzVH52r0AyH9mEWqb6v+8tW5tcxKrGDENCpg0hE/20mPfm
uB/N/SdM4I2IygO45D/oldHSSwZVzXCDeN+KeYHfX5euJLKLHNIAN4ypQzD9I8UkyCWstItBh9/W
93katsmdYl7bNtQEZBpOOtsR3ve3prhDPJdOZxQVGMo8d54Paez+7GfTOrZzolwNTd6Hvd4M+wbV
kMicFTVU7bq68cbkB2mX+RrPZOjHrHZFfWtWStB02f3OGZrxOFlLvp+sFMLkowGZsEEfbrOhQV+v
h4zF5U8i9LTNdnExQimULokJnoSeHfsFWEZGohwumxCFIcg7gD8BkgsfqTKHtJooYQIFa9WHuXPj
uORQzjLRPaEVD5T6UONAjZ0Hx6cUaGW3ZDIIjurr7fqiFW6YG5mkTid0r40ZPt6BKF3ppw6Jg8sE
91TNX1F+8m1rfVBAOBKpeSUJe6J+FyAI7yvjbsKFtIClrsjyaDDX/hKxu9dscPd2X40IoyiIQMVe
dhUK/eLdKN/Sq/IclxL7aMnUPM+l+Tw4i4RAVxMGdEjUgzuHoVT5oW+n76su6xwSaHf23n3VdnaQ
Rdk+O7EJQciaHNdo2MuEhEUfEFc7KKINyGcCQHr+4qzNXDPTAnkFwTyFv9aqGUDpR71S5wQxtseY
O976XXj5CIhWujXKfUItMRc0zcEjlWnNKXGbwzwuv4o0v+pTWeVAdA42pt6YcTYvarD4kIIM4Hcq
y/6mWIwvutP+chVZmBUhPCDggO4PXjfYTp4KDRlSDhIPBxoqvxZMyj2ueEQh8YzY3NfgU8+v0zB/
zJ5jn7XWoTshORaidYJ5EOkAxtsA0+ECl1Wn+WDXCKGFrR/Urt1rTrzzWhmtptAMckGIrUKcRLc5
d8nivCTg7WBiRQdTgUijvRulAmcyI5x7NE2/TEkDfZXaenabH/Z8PYC5/LILSmzwVLFqF+fEyXH3
Lj0oLpdTMd9VpYzlUmaEeyLGjTMCWUcIQlWh+9W95idRcgPu8mVngVclv2HVK1mbWHS4wMwDODPc
AYKTnFHHrZfOYeo0o3drLacE7Hj2SaVfL++fsIaE8VsIt4Bg5eOooVGZboMnMLjF4h/23kJJTkHB
8U5LoUH+N5RJ5uJikyAfAh2cAUATf6c1S7koDdWxnVfk5zT5WpjvlKANnTSonzG8LR1kFt41jAHs
H4ucu2tkzQdjhkWQSvfl/84fYhT+WXvA1J7+xIiHmr0MPCV8XIIYRweIhM3F8qWFTGl0m/SQ/gGL
NRDpLN21j1NQHxmkQpGMqoqcdGuMS66dGlCO2syKwKz78U6rBzMYoaR7s3qrjGSCbRefIdqQaYHI
EKozeKOfXzbjqFmT2cd4xNLyKvHS67bw9nOh7LKxv0smIxzH/knip0KbjqZhbFsFzR/fSXRSK5li
DYXB4kivsltrR6L52r3q9+UeqpgOo2dMgulG/6bkvuxDCrcW5KxQYMA8NQZYz9frrpVSDCYe0Mno
htTQb8G5snNWJZKsURXtK3g/oauFZxr4z87tzF5dqnpXonuB0Q/WowduA/PTw945XrYkSoMwEP6v
Ie486FrtTkVMsaAOHJ/6zajKSDTEvu8B0AdSLFDV8bV3pR4nivwIR+4HjYajdgDD/x0D39c7+dCj
KFbaG2Ps/zfZAalU2lEH2YG74n62KL0Cj8j9agDUaruy/E7oDRtj3FcqVmVNmg4pAr0yXsoe5GlQ
mrp2T8uLjSYKtFFBvHcb/7z8xWRGuS/WzWWuVTlug47WO62oDyk1djpZJdeByAx7zWAQCBS7UJ48
38ipcrW5piiHOdOT5R0VlAlGmci70AYEpZiECoj+eRlDY+oWUhJ2m6KhatDdVGGS2dhd3i+RR6DC
ys4ryoiAH5wvZAQ4UF9SaOFBwDO5yXTzoc1iZddXYxwkTi/DxYsOFFglQNeLIXpQnbI39cYB07XL
rClZSWAYf3rmjdtIZsNkf5+LQABOo2DuYTlN1zqBU6d9uNrkM3EdCFwwtTKt+g+CHJ2eUm9JsYpp
1Pzau+/HU5ECjttbvtH9aUKb6/JHEsX0rT3uylIdED6NKts1wNB17U6dnMCuFb9VxpOREL9rJe4t
3kYMvqJIA8oYPrtfnWbOrAqyGWNGwjG96a1V4nci52b1GUYFyESqueAAaF+b1J4KBez1h+KMfqWc
pkn9xCMB+tPov6gGXuYuc/6Nt4EvZckHxWqDebmnyatKMYNBZA90dkL4Sx7VSEwZ4CoCmwl3gvJ5
mpbGbUgwAlTlDn8MWh65HSil0n2aEr9JwUHTSHIY0fdxXRXTgmhqMfLZ84WVGVhnrSZvg8qOMu2k
yghUhWtCi4epm6A6xBOYLlreOy1LyKZdAvLJck93oH6TTvQKM1yw2fxrhzuuAPb0a9Jh78wfQ0hs
3w40fzoU12UHgrEiSqSExKKNA4CePRpB4wH+2fONWworIckCg1amBkPvAKgiGbAUBdStBW5J2lxq
ao43OEaIp/Z7rfcvBtwgsJSWgq2KGFKBZWEGwfr2eAXDGz7wJozQWhwJc8A1CYcT3UOYPMg73777
mw1WluQJP5oH2nWMxBhMlpo7uouCAJsZOlh7wJdDb5NICZJj8fONEW43+r2k5CaKFJ6BPEI1AfgC
G+r5J8MMHypIFHX/xoHEVlj3yFmiy/FV2G3a2uA+2lCv7rSOsGH5pA0aEBC5oXq09kA9nPIDg7Er
n4h/W4vcCdapntEaBYzABT0WCHWV6j6ZJDsndPbNznHhL14tk3huB8pO+1pfXhTZILYIku5sF8F5
Qm8UOe1teIK513Z6QGd/PTjB8FrfOJhuGMEDxNgi8eoI+4hRWNp4PMoKekL3QLUfJT1G+GxxCd+k
p5ZG2CKV7LHpHmdMV8ySaMuWwUd48Hj8a4KL8K2H2kxq44AlbTr7ZvGnl687r4kR3ycL45GyV4cg
hCAbYwx+GF/C5chVNEjc9VrK2t/xtProBUVQEr2urDyE0JDEDQWB/swUl1kU/YDZ5QRloap2b1Rz
uaHJeouq5HVXaH5WJze42gy/d1bJzSxbIneoM+JZKjCvdTAQPQLn0mHIAUIj5LrCIKHkcAttAbTH
OodAjX94heeLRQHkBeX9bjhOSkBAufVFATF8e6RP6WE8VRG9bq91WfYhCsxIdQHFAeIWgsb8qH2y
UFPLUiYVfzR2CiNfsMPy5PqxP904Ck7F5YUK3BRMD8CCMLQqQ92dB8raVowO1EE5eLERVpabKf4+
mDTUu+81mKov2xL5zcYWTxqF+cWss2smaVliHAXENlPnhco8+YULLTR3fERo+N6MMpUEQURDOmKB
OFpFReVDl4dq7biMA9rNsTWh81L6iQwtL/xoWxNcPOm9pbLqhNXqF5+xq5Z78Omof05gD9Qx1mPL
vES2JO6rJW0HEckCSJFlWO7UoXnqEhkJjKhTud02vpszkEzFlImC4aWQvqpRtRtQqge5XpTfMVX3
JfPpL8wNenugbcCzBwljsLsmO1lBU7JUPq5BxNawihWoGzpjOACZHvDul91S8FA6WygXznDd0UR3
0DgHdC7bVZ2OW0ejfahhgjhcy2k9VrRL9rTp/rpsWHALnRnm4pmVoxVhsI69QpGiGNnRVQvWSZKE
axEIi80iQ+0GEF6QBnF2mrLXzXZCtYgGCqga2n18T4LyZO+qH7JbSNTiObPFPufm9TSkOUhJUIGA
LfcBDK+IJQByx3s29OZEw6vzJf/ZvEKc/V65kr8NhDu6WSn7/411x5k0zEihwZNrf9XmVdxQv6SS
4RuZDXZzbGwsajxC2LjCV1NPfdyhjpiizxrr5SfwPmdbySVKsU5JRlRW5IMmqYqrKJeNmMmWwoWt
1awUZyltZMnVneU8OnjalKXkaSOzwYUq1VvAi5sPUBVrWuhL0kcDdQhI5MgKh4Ly7na3XPb/m89S
kQHyHTVzchetAFwqThyRCTgpNFvUBdepG+XFkw7R+MuHWNT+ODPMJV4pRgFrq8YmQqXtdfmpub4L
WoPARnW5eaxuE2Qr/wVZyaISl1+emeWiFoD/ijuxQ+3eNEc9Qg6NZ8ffGCM5GY8wCL+fK/45hfjk
kWZBpNLjW3W5T11JsixxEpeLGpajKPMKIcegK7+b6ZNOAJyyZMM5ojfo2ZaxX7FxEYf2bm0sGGgp
X9uvbBKV7JOjd5M8Q4EEOkaySTDZpnGBos2AF9UYMrDU2khx8lNtyuBEwuxt8124EFGDWqhMCZyg
1Pe1YQUKqSCAXuxm/XtFJHFP6uhctHAIGLVNB9uXldG4AND5NkzsO19I7ROoXKno18rZwUSJ+Oby
4itlbp+RjmSozUNpACyFX5bpOm8Wf5RSd7Bb8MKB4pHrPTpTiFU4x5DC3KG/R6JcCYbDHBhX7Z9Q
Oq++yHJvYdoIgmYdY28axEXeHHbjkOriVc4y4yGlrjQ9OQoFkETrvbAxR7S+C4aRKFVnV43zdZZW
ZugYBbktjKH0XduUcTqJzuD2x3BncBw8T5nStcGg3wKx9V2saYGTR5ejpcgIWh8uMKTgt8HM4vkR
tKD8N8dVh5qJjWHS4bb3vuTJ8bIN0bnb2uD8lGCk1BmKCQvRvKt6AcIuzg6XTYg4NZhkyr/r4G61
dUiTplpQxHjjC6mh6keulOjvA2EexxCtdrB7Bcu1dU/+uGxbuDwIYet4y3hgZudMe6m21FSJcQwn
PWiKV6+RIDJEJw7vz38M8JOFtTUNXZoMGMqzXprxtnIPffNcLZKvJCqfsdEhMO/ogOt/4CxWNWhd
TbHdMlbrfwbBUdn/h9e6uZKzHYlWBpIc4DzR6rY+aPlQpeg9y3LagNI2cj1M/6XroS00NMtkzxbh
2d7Y4rEzEziOMF/mod3zawlYw3k4qE/zG9Fgs48lx0rkE2xCFw1hdC0+gj7UtiBVkjAS+elBJdYp
zyVpnDCx35rgTpVhNmteVCgSAOUxhOBcP4CBK1yo30KsK2hR7wn7o31A1xsCCFC082VMnsLrG80z
E71NVCswxXkeO0qlAydpDb9cHhgLOlPfUL8DV4WZROiGdQBzfWZXIR/LRnGAWONr1oqHhl0d63VQ
Zoey+tKVqyx3ZGeVv3MAiPvXArepWuctnbaAroZegWrzZQiHI923qPkMfvzUU78+VbcYoQN4hh5k
ZRHxfhoOiPQxQo4Bb+5ZCCm4DmVyC3oH+VX1lkJW3xTQxOk+Q3v8p6RVdMcCGIdJchABM/L180/Y
MZUttdUAtFanJ6Nd70EjvvdGMLk1w07JoGUxNuBnUO5W5JrtpERKF9+kUnFt8dLB0oUOnIoKn8td
Q3qcxYwcHsBf4i9QgfWu2SwwWnEm6hktaGhlV70w8gC9zuTnVB3D4ecLt9Ic4xt0BIJ0rcK1ubKb
ZG8Ue0B6JC4lM8Q9C4wqa5N4xZDImBS3cadfl/l6zGrjpUma8PJF9H/s4vuiOAdKYwxp6x4ypuVh
ZCgUbOIv+2kFlz6TVpVx+MhWxmLgJlkqc8eMvQKVBS+fDxhJjsgIlJJnoCXn9X/9P5fGxRpjaUxi
xezt/SW7fYMLXWOYNmy+Al78OQkjtBffd5KtfbO2OkucJEkwWZ3UCYAnD6pRhZ5ZP1iyHrBsEznH
X6d0WicL0NTGiYEL2Xfq47r+mNPfbiKhU+pBs8JDJ/0jSruhhWW3pQFNjCFy6J8GkbHMf7zwzg1w
G9aYTTxnvUmC2egOWUbuy8WUJCjsE5/H5nMT3Fahd2qWtICJvnF39XIzmLu8pfvLjiYzwl0AS2tW
g9tgoxLdisbG2Hv1uOtlBGkiKw5uGQxWaQLZddo3jQNWZxLoXX5aJ+04K9MhtxxZDUb0VbZ2uOBj
zka8KAXssKxYD9JgbsGzBUVThIR5v47/pQ7CPgP/mbY2uSA0QXgiX3XYNCEtWkBL92hDguULuQFj
NUPEGX+1z3U4/5U9yWK6IIMFinCzrVxEMqwu06wVpmkwMgSq34CGZZ+h9DNH9q4gPgZqg9/3F3Su
wcbwprnLX6DtZDhDPyAutdodlOCr/ldltpIrROgt7zZ45uWx09JszBGM3C6Jxjk79USJpt6WvKEE
ervYPrDKAB3NqDp5EOMCoCtwKsiQmTD6dPRUv3hSQEKKfAtFMy3I9pBhBkw6/pbPRz0OE4z27ufv
lzdUUNXAqcDAKFBsHl6l/I6mxbgMUIxkH5FGCh5yzdPyZfyLfUc2UmI3IRhlZbPKgtcBO4vaW0KN
tw8PRh1pMwNwi4SdrV0PegyxJJETOXsjyu4+5ahba1yUGRoyJcUMa300h3m8b5x9/6WEWri+s1oM
kYYVbp2DNGEXOZKLqgnj2AClD1+6oUNer2OssMpovCd22FU3QxOSv8wwvlujZLrO6K4YQ/dR1tER
GjZx9bs2Zsg+zLi7aN6WDRpkyLYG99HKSOMnSkpux0WfP3EgAdQGaRFmyBx0F89vbsMgIOOvIdJa
IQ5Y1h3Vn6z692VBbNadxXAi0lWgOrnsEZgkWmQU6PMs7XxDXwNT+UlcmSKNIHrrGkYh3iYt1Q+t
4AVVXtSX8iLA5M61ppADGMYk193H9APFSkxoQ64FunIfWrFA9CWDMcCEonhXRTYf1Rn48jLzbhVS
yFJhgRecGeO8PreMSamYslo3kvhJpbCktwgl3kR7ybqEW7dZF/euMdR1IG7Wgjgc9NcJer8D+f1s
BItxUCwBCJaxGJ37GXgPYpOmQxHEzf3ifl2S63SQwGDZfnA36ZkJ7jojShxnoF8r8Dg7JsNdCsbW
On1pkyLs3Gur+u2SP1wBE1JAHsC5LZ6MiSxK7WY9Ds5Uf7csECVrSVjT7PfvsjMrXJ5I14YMBoWV
3qFha1MfFadDn8guEeH33yyGJSmb/N2r7LlPKpihgXnV31Yhgvmteudc1SEoLo9yhTaxQaaCZ0I1
wuPf7kM3KH2bwWCTWN1haJdq76h9Gl2+HMVWgA95k4fWXS7uDO46VVMKuahVYeMuIV1ko8TCMwqm
7H8scBljbk8pbZgXKKZ1W4GgG+JH4VxNkpKm0Awoit4GOGGM/f/m+4wtMBKoaOJCsF2/XX66tIiK
VfLokRnhfK0GiDzrE9w6eslAm3dD+8ubJWFA+EU2C+EczZ5zD5zKWEinmTdN0wUjlZXoRbkJ2hHv
m8XFTVNZLW+oGhA5Qb9+Z+xGQHmrQ6K/MbYqoexdL1wSrgM4ASNO59H9fdEZeVxVCAQZLULFHOZ9
V5Eq/IQrb6ywX7HxAGf2egySYePsnB68KdvFRNbvY3v/IX5i8AflZZYQ8OmOPuTUHUa0LUcQJqv5
fTXk+6V/rSzVt3XZQ0B4k+IlALIJ5DcuP8qqgo89dnoozs5W76+JDQpANRzir0MnwxrJLHHuAAGR
2UxmyMTb45ek2C/qqzXsst+necB14IA2EZcBioA8OJ3kiaooI6wsy2HOwq57LGRaccLzuTHBnc+s
X7oCr0Wkah7msvLiUHberstlDCqCstj5UrgzSgu1mgtvLvEiTQ6aT1t/GgAImAEdrHfe905eGhd6
3mZl3CcypzYbZx2bV1TprhmfCqDG+/Fg5q4/FpK7TraL3vlBSj3I9ELRrQyMAsRyHj4VOCdaXVbg
EZuBCh68AueJHyZQ52bJqrRAVPCu7H7xvfhEvU9liCCm/8cIFxQKQlFvZhnimwbjUz5CkVqTFEXE
x+fdBlvoJvC4iV0lZo2syswASlFI9tAbZN9X04lms6RJI7IFEhrMGwPzDvow3vOo1vVtCsHwQYMC
RfVnpWehkkFXYJbhY0WfBzRBLPRAxwZkqueraiCCqBHgAzEP22nBVK5tNNZuvXOduJNcq8L7CHcD
Ki0YAsMzlkt9bX111NmF8HWe4bHMRkvIXn0awyVsd/LMSriH4OyETgIeKB9e5qpHklFXcJZUQ+tf
RtOpQs3t5wN4RZMHbVJkvD2iswu+oH/tcWdXG5F2x5qNW8N8KdL7ITWDHCjA9FmTTcCKLZmmiYkj
8ODySVCRxJqZNy3ye936yyNgdE7b8euizRDbrSGVYtbPl+9coZPA3j8GuYBbZfNQGh4MWrUBjKPl
J4l6cNLD/88K54peBdqnlKItmENxBSPEq5lFg5ReSbYW7jNljaqQoYNbjHVx28TdqXW8JKiT4RPh
Av1wqHVAs1Wg7Zj0ZqK0SLmNeA1USnxlheS58nP9fewfe0uiLmOg/2V/4OLoEUbadcQJHrxZ+amB
biRUeqf2W29q95e/EAujfGKEoVe87lELQqmPe0ZMRFONPOsLKFA19y7BWerJ7rdNYCAM7FsmxvbQ
B+ecIO2zKh/xaYKK0LtWgz6N7vx+pQfNSR0zBujToEjCBXJzGEZl1LFhGViV+maH4cNl+HZ5GaKS
MkqeGMJHFgnaYD4NWvOxUdcC60CsK072A2j4AZwFsS8YLrXAe5VDZkUFUNPSMTTigkScyQ2ch3LU
G9oRGPkicFLfSaIF+ohAsENHOuzdOzSDmUAE6+rTRPI2Z9+Ec4szw1x4yLK4TY0VhiHA55vOg0Z+
DNbq9yAzT6pP+Md2kZx/OCrqDQZLJ9LsNLovUF+WeIfolrLw1XDzqvBx9LbPt5EqCsTS9QxS3y9L
0EEPLw612/iJqVwkUmihyE/OrHEfzaorOg0ESrk0WI2g/5migKwEuERqf341d7ovvxgFmCeEpM0K
+e81NktHge0Gy2FUHZ1d8qBAbxnJhm9d1WwQwH2j7aH+QTZqJwi+Z5a5rzfZXd2nM/ZWsR4Zg4Pj
vNimDIwhNIIRRZtNMCMicqWIznaJN/RY3to+ZwY4usihMjWJzwtCIcL6uxE+l8HYMSiTYURJrjvy
okh59GUGODdcdbp2zQwDY2c+2DNUQTM7kgQpthPcwcUiECrAMIYGGC/qBODYigQJrO1/M6+QKL63
ItNX9iXYnmUiOsyrLhnjvA6v9sZucxibpiev/4YhY5+4f8STDMct/vzvi+J8rCBNqjYWUwDrnifj
2BjPrvH7BdazfeNyCEVlV5QBE6pyf2NB91Fdbku39+cftiGpE4keoWe2uGdaslo18RrY0i2//soQ
DOUeuNHyZCy+vWPx3Hq+7Bbs11/4UPy8UGw7dpfMRRl42tfRcoLauY57bCdJ/Hyt/HV9uWxP9ME0
sIhBzgFjLSCvOQ+4iqk7Y9tXZQBdSF8xcFW9atIWlsjVt0a4oGBQMvXJBCPFMTmMNwwl5D65GFHN
oV20ShDWoh3cGuOCg0tVe7A0GOs6DMsgT8rt9ZRZM2RemqdB1Xd59e0zewggq2eDLhDTo+d7uIzJ
oBguvMQd7L1T7rweLFWfqFkCXPZuhHPFARNOWp5jWRn4XArrqmgl+ya8ezcW+NmPpJ4rUKfXiKpD
ED+YQYH6O5rFNMQgI4D9sn6qKMYi0YSaHiCkLIc+37XY0nMPtVd43vxkFj/bTvJVhOthqDwwh6E3
DXDsuQGTFG3udXjSFGbUHJsdOuLBoIKQIvD2FRhwiCO5loT5xNYi5wiOYlNnwnPtLaTHr/9D2pf1
1o0r3f4iAZKo8VXS1h48xfGQ4UVI4kTzPPPXf4vu28faNM/mjQ86QHfDQMqkisVi1aq19Cd6QLHi
2YgDNMFhsb5ypGNporO1tcn5hZvYQ5Y6sKnfz7v00O7JZ/cGj54gQ8YkG50XXSNsqh1PA2B/Ld5F
ILi8ru3IwrsNeEYSqiX0QL8u0+HygRK5xtYMF5TAglO6aQ1fb5bYU+IbRapXLfxUWxNcSGKjZ86Q
w8R8Mr/SgGnEsrBkgNAFsM1kF3+kQg96t7e94+LSlAGl5CxsUfPtQh5NVfLmFfr71gCXtKiUtNpk
w4CxZ1MlywGMwsqTGuoQS+0P1SzJ1dnx4W+qrTl2s2xKcos96LOCdp1P0amtRtMrhhhS3HkwQOJG
+3HZI6SL4xKY2JidCAQf7Gh1kHPERPdDum8Ddw8p2J8fCU3bpXGRQ5+BJk4sLM02Xwqw77nFz8vL
kTk4FyiGoQIVr47VdG7mKdVLl/+6bEB0rRMXMzF4kJoMAHT+ccBoXlRmh1je9j8HN8zSY2VI/E1m
gvv+sYvqvF0wE9WLNR9NFxzx88vlZfyXY/q2Du6zF1a1Zi0456A4af5aAsXr9w7yZdMnIDULFkTV
Zt/a9xKrojBnoLaHGgLjDzS5+NO1rj2O7CbMn5neQhEqt2AuiIAnB3U2VBcOzudkN14Zkv6qMN3c
2uWCUq/Fjj2k6BkC6lME4DFCzzA6zF+tOzDsISjJ/Fy4vVuDXExKpq5qmow1KUEhD1AMSNf9LFB2
iz+PvjlD1pJhkGVTHSLP2VrlnNNawWHTF7Cq2YofrdVRyXclLSTxSRgytmY4BzUyZGs26+dYNzQ0
Q+2Q7vPrGWDGzpfPdkqtcZ5amqVWuRF8xn1gRNGonv5kTCzFrROuB/rtsoeK4gcqdXBO4OAx+8M5
KJ6Upr622EGjSj0lu1FkQBlRcAcpKCP0RqPf5uswWZY0pa5jNQVdvCUqQqPTvASS5qvaYmRKcsyF
y9lY476UYg6m2ndYzkAgMlHGIw3myf57AjwQgUK3DFU65C9A8J7HxNmhZtQUgBdNWns7TRjyVNzo
+fKHYYGbvxS3NriV0LSt886EDdtsQ8wkPmRL/qUcM5Q65101O3tdTYfgsk2x64FIEGBWdCRA1XS+
sDFaBiUtkEkvoRaWO+jiAjp1MoCfZTrpnYx1TRgd38xZ3Iy4UdHEMUaYg2oadJwSu76Fet6MJnCz
HiY9/355eULnIMjjWbWYOIQLim0yWaRjg3RprF7PhB7MaJWECqG3b0xwYRCPE1TlJpZDTwAfZ9F3
qrWPgLrdRVUbOnSQpLfC+LcxxznimiY5NJthTu0XFKhtHZDupr6LNUUWA2V7x7mj2qS1m7moH6xk
X6CEYGWud/nriK8QuDyx2awPACjnzqeSJTLVHCbcxLNy77WkeYICpaePnvo1OTAGcl1yUQo30ED/
jeAsQ9mXC39JpVgjXbGBNqJTS1qvIDWawjKmHaFbIMCi1MhaO7znlRDXbjpwkKNJj7Gm9biQI80e
4vh5NSUtZ/HNb4GtCPJOgIkR7gj32WC0vYvKOpS1V49eax7IMIIxBCqAgL47lb5GRA0LALn+Y/Fd
oWlSzXWlgPJET/0frQu0AGnOzv0xRTtooELJqHxA9/YD6Ngzq9yXg0P2AC9hS+Oh8Mbx0Uj2H/FH
SAYia0NBRuN3Up3LvJhcQHraHQ2hHrNf5/sUJIpG2O0B9sXgfd37soxGeM7ejPKbOVJtdTtjQuLW
YBTO+WMusmPGoty7i2Vjgds4RZ+SCvgndkViDrbH1KbzOAOAjv49C/JLJIlRwiAPzAgjISVAGnMO
6YxRApkBdBur6K6qDiQ6WsPXVaZtJTxhb1b4Iel2QChMV6xKKeuvTgzWS5MW+i04k/Q9tcfisXfW
9kniIeKt/M/S+JInmH271rCALALVyG55wVHbp3tzr+3S0VM+oJaAGWmALqCBAng72pLn8XFcCYQ2
OvTnoDSgfepB/+FZxZxdV1T/dnlhoqgITVbow+EfwEzZZm8e5E08RqgxIN910iTZE+D1d1kW9fth
cmWkOkJTUBOCHh1WBkGhc1PDjFLlMED4l6ARuO7H5mY1JQdZ5IB4eoFuDKzZSNrYr7BZzURzbF1E
UFTtIPLSPs0VpmnbIJdR3giXAgU/oHCgM/FuKmDqSadkBtA+Y+KEHThdlwkFXElaKDaCkXnDRE/s
HeUuHSCdThU4weTcFcaPaPlSzJIDy/yIDxB4sQJ7ruODIJk+36/MXJxJH4Hv6XrXK/obpfw0qoeu
hdJK9hjPSTDPWnjZ4V6P5yWb7BtuvtGYlVAo0fCNQPmxA82ZVyjJscGcSJf+yN07NPA8zY0h8ydL
QYX7uVks5395pmDqx4T/NdEpNm7z9saQ+QXLWy6tjc9rqrKrwcyeAud4l02Prvm5VwkoD6609LmX
MWkKPx4oEl/5eHVEi/ONLNNuTeIC69H3HZTvQXy3d/dyTn3RtgGvgj4PlGYFKuR227pdjsiXI0rk
3cuwZHuLfr7sFYK7kAm4YSbNIWjE8giPVNNBQ5THGXTpWk9fPzW1JDIImNgwxLOxwLmdasXoOyew
kK8o7JevKIum3LE2RR7KuuZia8DTgm0XgfzdaNswq/DzYUaidKOF6CIAxV1DDZgVEWRphOD7ANzj
sFk+EMPrfFhdO8xWtOD99msCGLLRYN5ir8nqtgIjDACIaT1k0FAVfX8hOdGq4RlPo7tpzjyTnEb7
8bIPiF4FMIHBMSiK4DLiozfoHmaQv4OiYPbTWwJBGrBc6N+iwxi0LwOIO+TcAKJXMHhcEF+hjATe
fl6S1bZmpwGhDEuh+2dWIY5P1U8bvR6IDA9SvQ3mY1x4cNicD8EtqGGZXD5mjkmbU8I4GJrhm20B
nGJh3kcvQprM95c3U/TB4A8gHgS/xHvkptmDqQYP/8yv0y+D5pn9H1sG6hatxsLXwnQcSF3egRqH
VHOzdFIzH1v7Enf1reJ2k08n/QsekBIkqiA+gK+doULBUwSwGVvu5tIoItWsYgvLKVWAuXGrazLq
IkE0hQUoEjkI0CgYcN9mNqqkTgv1n3azdhgOLLlTpZOZou+CkID5dqBcMZzJLYQuxdyhfFaBBSDz
mKjiQh8VNfz7j781wsW6UsvSNGYU3LZOw0kfAGsdfGij/I9muAvIaXsA5my84vuKXFvLE7XdmyqV
vHKFG8ZEnGzbAb0O/2wHB6izQGARvJLx6MXrfgVzSfL3A3GOvbHBkv+Nd6V4yaeDDcJoF/zQSn+1
JioEL2SSXqLzsrXCFYzUbnGdkjH5keFoGqlXaZAat4HcQi3i778/cmCdPcLAncMzC5trX44FJGt9
U/3Tz5nf0tu5e/iADQga2Hg76PjDpToWtfReo2wcPnJ3FdQ0knbwqlwG/RRGaAf4SDwakBy8K9ug
jDfXaw+itmZ85WUe9+g0xB7Za34Se3ko43NiTsvH6K09zheW0XJGxy0aX4+hg5Zknq7eKvWpyR9Q
+P7Id3Iwjk4AwwWegbtVCwxDpWrFCDppt8Mg1k9G3O1ashHZ10yQXxMD6EKTBlcccBPn/g0RhSnv
JxxU4x6MsOouB4iQhD3r2oBWGxpT9M98XQPRbx4vO4moRIX7AZwJgJuCAEPnQsTgrBguGKHj0e/A
ZJBS3OlZAHhrMCunGPUieTokuCmA3gDLEbTIcV3wg5NlkpEMFVnwC43DHkKyQd04klUJQtKZCc5F
Sj3tp9kBk4tVF480x7BuVeXEW4r2AzO0eMciIcZ95ILSnvtw8UwXOtAV8qWJ8jsj6m0aYZ4EQ25f
Jd9JtGsoI6Lxi4olADZcbMIkqzJkoE0DTUmnByD1GL/FmvqQFWtyVa9QTGp7awhG11hunc62TpFp
j5/ycRlui9x8SdDXPYw0mj5f/rVEG739rdhvvYnLGqkbZZhZjFF29fStH0529PvvTQBaDik7C3mM
zU9mtKrW0RSwb3+OF5DWaqdlco9j0v24bEYgngqSC8hSQoNIB0qA122q7MVZULZi9aP+2boZd4yj
BaQbvn5MCm/aqUHnGz9lnNCiDUQBgTWu8PrBY+R8A2t1ddw5WjNgXtG4Uh+aGSBvR3JDi0I0UjLk
0eAdArEXn9NEC00wiwQrw1i8AOK763MjyOsknG1zryQ1RBEa6k1x91Ql0c2gJlcKYuvlDX7vwBhS
QlbNsAts1IELpY2ixEgSkL61JS6H+fvoSAy838ozA3zVMatA3lPGNsoW7c4kN2TdN/NfJ7kwgcfv
a/8UDBrcGpKhBMnFNOK+Vr6QpfKiVXKeRJuE+WLG+wJPfzdHYbezqVe1AlFRNTuOxHjKWlkF5P31
CVa7jQku9YyWCWUJDSYstUZvR2vcozabRYaZLqMdPbdTyJWbyPjQ2M6cX3CwiqE4MMmwKVaeJNmY
p7bTZiUFO4fptepu6aDvZn51aVCtLf7vU1XKOPxE/oD5XzznXGBg35VosxKVOTeGyTz6pHffO3Bo
pGMicTpBHYEt7D9WeEKgdrUmvXUx8tnQFweAtjz9WtPbjP50B+qRwYCk9YzC2VfESf/ygXqfrcIy
Gt+sMAzgHh8Y9TxRS/CdgFcD/Wdn5+i3LvjkK4lHvi+YnVvh3AWsBsAixji2dncCO06vgb8hUwMn
B+Fb8Yt87KttVsUFxGYiLakdrGrJam8kYWtE3kokwV54zDZGuNQYdXta5hSusYIXeu0nr40lMCrZ
x+EiRWdRJ7V6FLNWehPrV2mB5qnrr42sgyR0cpR8dNSgUUngg15sryorzdX4PDeZeRdbL7YhQxCL
dstGu9RF8EbTnFeZsM1Iscyiz/wepGUQHarCeKcqAFV6c5BmUM2NfEltRGZRP78V87hXV22oKr9u
Xsr+ZJXh5aMjioEQSIe0PcitMMbKORlxk7FddKxoyjMMg/iNdV9Uv0m9zxbJjSH6PltLnKe5cUKs
vsAEaWdigNrpa9urTGdHwJv190tyCCOwQ5MAGSK3pLUgTq/10P9QoVdjpAfNKYJx8Pt69eaqlhgT
RfOtMW5VNANwoDBxD2bH4UhQiqEn1ojtJYdI0M1Gb5Rgshn+DTQ0L0U1DjaIl4CE9i0y1TPKzsu3
uMK9W3Sudj2N9gz1EUgdJp1RBR1UnrzUWnK/am0M3Ky5BebUxQ5BYdbfpHYn4wIROen2l+OOeDRA
TTQlC44FuFkNzFks8+7yNxUEEU3TkPei2orTx8/5K/bQkCXRMb2bFOWpddvUd+oo8VENoSdVaQ3J
jSJw1jN7bMWbbB6tsjrRmZYfrk7kNvcgYfPiQZKMCs4ejFho/iEbRD7AlfG6lmKGN8HZTmnS/SzH
Gaqb6liBanOcrkpUrK5iw0qeLu+k4FudGeUCSgPcbDWD6s3P7KeYntzqzwf+fsNWgWRCafIdAxW0
S1vo4AD5q84U4JjGsoN07mQTN4K7GARhUKgENxQ6CTxBfLJAClHpo8qf66nxIpL+HmNyXyrus9Gq
Xqzn4WTI4HWiM3hmlDvrq73kel5DTim6ma6TyOs+Md0tBygWc68GzQ/kPPKyv8jzAVAE5QlwQNhR
7mwZQG6BThv10RZtYugNuP2t6TzUusThBdUPQOtALwAhM+T0rs3ZSQujcW0FFKOMhW+6a+6SUCu9
Ztcfy1+YAwsj2SCl4JmJNeEZy4RA0WFXuXc8aVaUEWLoVwJYxWZh61OCr7afK3CgUMwogKp7l5wm
4rWyNpRgT88sc6e7yd0scirU6Yz1TjOToOlpgEHF4+TKnnqCctb5Ilmg2QQSbLZtJahWYGZhCRJ/
RdoAIBIQyGkGFmRwJQ0+OgRuMHy7fAwFD10YRpUEWTHg8WDuPjecAGtdT6XL9BPZdDjG+oAnb4+6
l+xmTwbDExxHGDMgJO3gegJY7tzYnGBIJzbNyretX9V8WsFltAw+SB08y+ghNSJJWgXRGRSELu4D
0wKA57U5t9nUWWksJ1vAXr0a870yzzeqO91Fc7eX7CEDenJPNXSLMNqum68y1tyyHPCxaPGC2jSQ
T97SPw5Qo5jJKVle8uZxVMNsuWMkyZetCm4FPEoxLoutRFpGuFuB9lCcnPO68du+vC5qJbS6JjSM
9BgtUFkbR2heXjYo3E08nDC54+CFwyfOFEoYUzuicgVtpCejN3y9SHqv0mXEIgImVzBRoVWK0h2E
raF5ee4lwzSac1wSpoYx7/TbfjfvbNCGKbvxm33bolG7J8+qlwb9IXqaD7JDL1AUZeZZTw7NRtXi
uwDNkq24N9iJuM8iOKVXfEp8chWfokdybxzN+3+GyuaDeSxOzi/iG4e/r3Gd/wpckO3qdOh7yNT4
i5N7SXkDSXnPkfFoCAPrZqG8gGIdGVnXUFyO6okpo6o3zR09JAFUpAO1xnhH8T3bK8e/Z1PF2lDE
1pGi4trnB+Mdxcgz1JeRdGr2Pk47z6T9zopNyfF4Rebzh3Jrhz+U6lgkQFNB1PDU/zB/jSftYQhw
G7OwmgSuj2F8KIil3vCMBq/fP+JTA8sQBx9bL2RRMd75Snx47s2Z0U1VbVmZnyDRjivqj+vikUlW
LhKdTlRh/2OGSzrcFWuFdnHmk4RozygIzJ+VHu84r1pcWSQQXhpbY5x/xg1dtLRHhvMPy/Fr1+XW
wBBatVOCD2SicJh/VwZqo/MNzLtMixUmqBiPn9Xo95K9XI5r4tUYUE1iUi4AjbE0YHNNrNQepsaK
gTJBSlOesrC5orcst2Cjqu2H/GFjjXt2OpoSFZQlFZN9UPWrtb4rZVzzoqsBhUNAWqBSaqH1cb4g
TLBHczkigI6m6XeJHeRNDFIy21ua50JW7hLV83TAIdDGxr+gyc1lSY6aWhaEPypIxyFc79q9+onl
uWUoHy4SOvnGFPv55kuNvZlbs87Seb32+vkuShswFgYf8YeNFc4fZjCqdUqD9nxcIOGsb8khCujn
6Y8elgHcey8xJ1sU97WywkLrLcFhSo6MvNsO091yKMDTM6AjTP32JTnpMrIcoU0oKgBSynJ4XrHE
qZJ10GKIQK7ZgYJNm2VfUiw/+/DvIvDGCBeS+rVSTIvCyOy7d4DzBe1NDkAf40EHX+oJ4u2SmC88
yUz/BgRojEXuVYR24x9G0VBzHXG2+p0GzHu6M2OP7scgOahXrpSiQvQ8YMVkPMwN1onmMjDXiimt
ZmRgplt+ybrskGpW5aVa/GIXMuCs8LLeGuPydCMdh8bVIVw7hMbe2Rs+0JE3KWiVCihD0mfgYTCq
LZuLFLkJ0QCkZhI7gDFyrqnTfMryBZqD0awHxBqu5/i6k1KCit6UaHO9meEcBS1Yq0hbnAD22cp6
N+6HA/DUQf6p/dTlXiOVypOti7u/FrBbavnat74d3S32Y1Ht6kTysBI5/2ZN/CTEZE54V7XQ+yjX
Y9reDMrny2GDbT1/uLZ/P+d8WdWvTq5hz4C8QhqV+e4CYq2GfOuadN9E6Uei1NYe539qGRttk+Ts
MM87lkNV1g1OtG/ethg/HnzahPayl51oyYcyuCTOWGrQ6JAWcYroN4nRPvajeevAES9vpjhwvHkg
PybeFYYeDRWThfYnDDpjpvrJOaa+jYQmT6SYSdm3Y6vehKk4NdMpS7GqNDta8e/MIrtoRPwfI79d
ZPeLbAu526xzUj3rEpS4I9S3ybh4MenDOWlltyb7FJcckosVEOmpi3ICyEg9pYfeDJI0ZNolrHLh
QBIv8qsb2VPtv3w2wHBQ7AUs5t0kqzmrWtQhAk8glq6Cet8d9MdutwIArRx1aSVKvJVv5rjvVo9a
n5oNC/hgDm3xkmAx2FR9A20dDbkipsTujY9c1Qzz+u8aue/nRNnUIjqC8bc9jHgH2iMk56OPHW8M
ODNUBaps/PGuEwocHyJ9ZR30k75Ld5j2cwP90bjrr5U9U6lyg3p3+diJ9/PNKHe6gV83B8tCguDm
YUOvy+iGTJLa+X9xkTcbLE5vzlozOEwRCXESR+3UhMuhD8eAjfXlYBeThStR6Rc32Zs1zkOGRs2d
VUPqOAO0EfR0Z2EAPt2DOqP5UT1XIPIOmBKebA6U3Vfvz96bWc5HxskY6JxhmrBy6sOY91ez6Xir
8c3oywP8B0oipu+giXb584mvuDer3InXjJR0nYJsa6QHd/xjLc//29/PpQW2oYxxmeHhV6eznxTQ
j7AlFGpsXy7tG5cHWMSc6GxW8PrCvR20KAYxZnkkCQQk3LpaJfslGAZASvrmHTxrkGNmtZJRINKm
cN3RYxEsX4jtoQ3mK3v9oAyY2pBlcMIVspe/jkwfU8LcHtb1aBZNheiPLthNbPRXlW7sXFoMnlGY
h8vfS+iFG1vcbpZRq8xRg4usRunl97gWtocceQr1tKqD0lZAelZM/X0+Knbjqa1BZPvLgtS7z/mf
X4DwlYJMUcEh7cAhi2uMwxziU7Nz7mZcQMkOw4Cyx4bwwttY4zKwxHb7uO7xNftd8Yh8PFiunEdW
S0Id6X6+knLwsU91aXVciK5MUtkYREXBd7f6TB8s/myHWaj4kCZTG0/DW5GNSOdQbf9EXy5/WnGK
zuQB0K1Dc5nXnwU994RRAogSRb//Vdd1jlYC14U42UHut8LYsrHHba5G1nkqely1unafFz+J9deT
8ziKm7+f20w8uEutSXHfpQQsV+TYKZ2np4+Xd41F+3dfjKCihAL9qw4Bfr65e2g5pLScYQSkLldT
ov1we/LFXNrZu2xH/HU2hriLtEY2aeYRXOP/pa+4dJLAAiTZ3Re7NFQk6bLw42zMsZ9v1hWZfaSi
Ad34QGI+6y2JwIhiupLTLNs89vONEc2IbRfUTegpVkEav/SR6w9rHV7eOWEmvlkJC58bIzW1oBdC
8YV6I0OGlTu/k7L6PreW6amk7DzXqf9ctij9Vtyt2S5oz4w5WjRmc9OAaM3XPEYvuGSnAkpcIWOC
1GT8+rIPxt0Cdg9pszxhNUfjqYwwj/rt8qLE38plQFXkj4DWnW8jWRYrLR04RK1/X8f1x7B2/rzG
z5etsI/x7jiBh5OhgwgKLpyV3MhniukCjJoN12n7I8HujX20rwstuGxIuJyNIS44JL0zL42N91nN
yh5q/Oza60lrsy+Xzbx2zC4tiDu2xmrXeKkzxdsTCs+o+tF9ezQOqNt+KEAA86YyhADBcPz5B6KR
qtgGeD9xM+a3+o4e4n17ze6LPKh8qRa0eP8gGgHQPR7VDrd/ukWLDp1mRtF5apfTot+32tPlvZOZ
4LYO6NJ2VhZEhy53DkqRHPM4uqJ5d7xsRnxa0Qn8dylcqMMooIWCIpqe/W6o74bRZ2Rkw8F4WNwH
5Z6xrpkS8KBsZeznm5CEGkubUQcDNP1sHW0j7zzH+qNPmST1la6MC33qlJp92+a5T7RrIwGugjmg
8eJaiLb7yGNcK7JkVFzE3OwmF/vG1gE/4gKH74IlyD+XeGZ2PxWQkUANyJuA9vPmuxTvIyqbHhSv
Ftro4D+FLBQkEc53Naa9bis1LDOuixY8jZXnBBMQJGvQxOglI/WXrVYYrjYmuaBLhtqNlBgmUYSv
vI4mQZoDzEgd1TfbWuaoQrfZWOOS7w6RdKANHFWx98aJYCQpOlYPGI/yEjOkvh4Yh2Qny4ElS+Sh
3M3YYGhGgQ551Q8PtQYPsodHbcyfatuUIRuF6e/bAnkuQp32hpMx+AHwAOoNo6COguJn9myEDAuw
q0EYFMQ+5s7kFEHsYnkXp03LBNMrpDQAxDt3nqpt1Hlimf6/k+99OKCJUaOCICtpCW/qjSku3ixA
stDEREJSYAY/89SsIZDfiSoJl5j46tnY4aIM0VKHKgvaZxhQD3PF8PLxc51dpUsH2jkcD/drYheB
Q39J4qnYTd+2kos6RZnhz4irFfIQ1bVz6u6SYMGh2MePYzgHDdQh0js5hkxsFnhYQIGADuUn6NJk
dqzVRV3G+F7WV7pv+fEVOcS/U8JAZNTvMM+zh76y7N5lN917z3mzy92Ejd62EWp3GB2x/epolCem
5WgFELCx96Z2/P/Q32C+eMki56u1YueNU6BooqiBccoPrV/iv/1faxH+w9Ugq3mJPfZtiZzHgu6p
r9QGHpup5ZNTANXrpLPk8IvjzJsNzls1Z7VIUqLv26IdZCpOYFqKV6e7avhYHMVMEs45fAUIx/Oz
rjTomfeshtD/WYL00KWevuv3il94WeE1qAudymD9IpvQFfrnKyrOUkGwwUcYO81csLVjgXW5T/Ca
Vq5JE0qOnjCKMe4lTPYQ4r5rjo4QbS8qkNTM5Y6Rq4CIAuP6IAsJy3BUvQ/5hYuEE6zjQPy4nOvn
MX5UmUg5XeiKJPP3ht5fXpBwz1yGpMDwIYj7OVxIVRmKVag407XlQCXZ2k2G+tWeiv3/ZoZ7dRBH
Ie3S420TrZjMdtPT2Pd7GyNKf2/GAETxFfCmo59x7nckrk01ASDa15YMF9xVpVaenf798C0oTDGb
bUF7yIYLcIe16tspoWtd+6C7BSXRY228EBmHhhAQwrRktVfI9TsxyYGWSlETOFo3vKYi8cl5HPOQ
EZAUv2VZlsgLAAzG0APQVUw0+3zfcq1cKiCqWhQdr3NMSI7kugGP2uWPI4pxWyNcKhd17hTnToVt
I+4z9u9+sWVMYjIT3PevdJQ6WmPGm7O0b026fFJjWYtOFEWZ3BSLo+AEUbmPXyZVR80Yq1i1Ixl3
63wco8HDFPblzRJ9ka0Z9vPNAyZNymVV1BUwQrAnZNFjDfqjMpNEM5kRttaNkSap676McfidbAgy
zfVRi72em+h4eS3Cd8N2MZx7OeZI6KqjNqTus0dyzcjxjcC5c7zsoAIiLUuoZcviHM3sE6eLCZp9
mvbHnHwDUlbdGFxek8wNOE+z1YRkvQk3UJo7ZcXoPbG8yfxC3ZfLdkQevdk6Hi8MbXbE/4I2ftNM
vQcGWTswMPouiZvCBt/WDBefa9ydjT7gws6zE4PN51fQrtpZ3ak8FgdQXe4ur0qye6+/zsbxpkLr
5zjH7jWQHAfprxWQOdo7BOgLMg0feaRvF8dlc1GbFX3fwc210WMvdIhk+bYdGsD8sPcHuHxkFVHh
+jD5QxhZI148nHfopVo6c4cbgkYnZfpUtni6zj/GWjaLK/SONzt8Q8Fa4jZVItr63dr90swp87Qi
lng6O5x8LmxubHCuodV6QSeKteQ9qBNtzcuAHl+LzyDbmRrJi0q8b4YJJjEmgsjP37TUXajWt8hG
qitj/ZHrMWTOP0VNLVmTeN/AhINEDlMhfKY4ZhPAlhqmCYYscj21osZ1HtWxLO6Jt+7NDPs1Nm4O
BdalGiosx0y8IVB9xTOvi1+sVE2oZwHv0EFnSrv50BwTkP9vhrnbo6QzLZJCwTO/j74mxHg2ytj1
Em19rMhyuHyWhdF2Y4t9080ia6OZaMGIMpzVTLDS9Ybq9bjLwL0qSSAEanfgLNuY4u8RVx20cYYr
TuEQrM+QZYV4UUh/DocWmjio+t4hfflahnFAZMV/8R0GokA2bWfZBo/ztxQjnsjogrDmtISMMzcK
dICbRigADEwBYH95V4UeujHHnTp10sy4zvHm1YbHeMV0QSKN+TIT3NtCTaxVLWKC5/xeMUA7Yvgg
41+8JIgVdCShIDwF1V6mNSC+aYCExEiIi3EsHg1p6HHNcNAAo+37P6wOzGYlJgxrocOchh9KBTbW
uFTA7h2q6gse76Qab027vluK2PRWOw4vf67/siym2woqTPb8PD8F6qynVl3ixA1hc9R38Uk/WpDp
/Gca4iP1LSTpYMbAJBEw49z1YudJpI8azoGmkO/VYt5lphRmwX7hd2H/zQZ/tdi9lhgKMAa+/QCI
Zw4sdbxzUeexbXh8jrq27KkrnFjarIrvf2lNt1BMmjLYT3Vcrssf6o4BuKsr/dvYYJ5O8zOvfSC7
PMz2ybW0vSf8hGCkwnA+CAVxB3HRJWoWt9PKCF3EUP0DtdXT4LVfy+OA1UafZS8u0eGzdMacipE6
MMxx53sCXL1XSI9nRANJj8aEKpUuQ20x5+Y/4dYGd8Bjko/UXPTcL4CcOlp+/T3aMy0R1ND99SvK
MIztu9lPT26gSa4+0aWwNc0dBzfRjCilWB7J61NPGAnyCElyK5AcO1aeuLREts2byycf9bmpoxjK
6vvhWEDECWNtuxwDBrKMVbggnDcIBGAACA//c0Opg9pI3juAbvTQVk0az1KBHllkJSzhNQPqaIzS
mwTm+DhiUcMsoMzMDgHDp/c+vcLI7NUC5lHA/VvvIwFya4/bwFVvUBBAo9anzfxipS7gTRjnUrVG
UnwU+vtmXVxGEoHLQ+kI7FSGs8vy+EBbSe7Igt47V9hY4PKQVVGqPmdKtEByo68xHTpkBLqUp1O2
EC5K1KqdqzTGmOrYtneTQZ7XQYYMEdZ+th+Fu7UUyA64jg4nKK6Bi/X7/QTlv/yY4SUmyzOEPYyt
Le4uocaKAdkYicYCThKKVuI4odmlQ3/tKiYPg1GDOATJ6gdIt1850v91dP5hm9hLWQwzSjXqZD8u
q4tWojX4q9NIOsFCvCCrnmJ0D5OS4Fk7P7mKCz0CpVsxpvAwQ0ppaAImvYWnDEGOUxxyQHI7IntP
i25PC/MsBCxJoMDVOaOTq4x5qqHPZlZ30R564ZiVhBaGncAmmOfRnZV1SYR+ubHIub+R6GBnWFjp
S8tDvKE+l0bzkaC+McG5vt63M9WNCd3BeDkM02/LvF4rWQlP7JAGCp6gFgJ9NV/yjpx+jhLCerDa
b0iYLLOJGusnoq9B1oauCVGY+lPtyvI3dt++ix4bq9yFtWbuWKgGyLKra4YiiY5tMKIXOuwV6Zdi
X+KdKRNMlKoBICD0RM8dco2StKhmFkHMq5KeuoZ48RKiNipxQuGVtbHD+aCdW2qqlgi5YMWDluLS
fjUMC1J3qn/5EpbZ4TxvdNqR6im2LtP/jGYQr51XK5LrQ2wDJFCWAQVWZBbne5a1LZg5Wqwlde1v
RUdHP07zu2SeJH4gtgN0JjhioKzA6x5oa145YGPEYxY500i9uFl9M/95ecPYL/vOASwGYgaICHAv
ztc0t1/XfoaRAUXdpLvro+/xfHLqndJ8AKCJ3fqPJc7VFr0eLJeizgZ9SA+wL89wnuZCJqAu3LSN
FfbzTRJWT2jmtAquK6qEmvqL2l/79QNgye1COB+rXX0Yhg44GzOfvAiWAM2//FHE6f9mFZyLReXo
AlGCVZgdJvlZCbQInWBRT/VxPbI3x2V7wniNGRGIyKGZhIvpfNOKEqMixmCCuideY68eVPA+G+ru
spH/siiUuKBTh3IQ3xArRw2UY2OX+83XIahvIQHpT14FcvFdGcgVIMWO/a+1d0Pmyty1jjWhaWGX
xFfHFPw5f3rF9Tv1xjIkVV2x073Z4vZvXJoxnxO4dp4CrJ1nCw2ySfkOCJol2UTxl3qzpJ9/KYBZ
pkwFmZqfld9NDFBonSRzFed7ADD985VA+XxuoTVBr7VWqFJEpvGpS+vjko3XdtOEU4cyjLYGUTIh
cYYAGp2f4lamwyxcILIx/AM+RxS4zs1PgDwlM+tnjs5Vbn5ebMnhFQ70MEmcfw1w32owitmBABTY
AivMgrOUNoGCEbpAr2VQB3WSFa9s6diG0EU2ZrkPN5epPawjPlxESXlI1bS+bSvwH02JrUt8RGjK
YbL3gPVjhI7bwnqdsmGYkRpltTZ7qz5eL8DXajmRlX5EhpAZgZsOcACIdrKfb2Jt32ZmtnRwlTZJ
b9FXgzZj3YUApn7g5gD3AQj9QH8MUh4uGhqL0WmJjdK1NlVfAAi806yFzfPgxrocokTOtzXEvXXc
ybKXGr0SP9XL67xRr5boIy3brQnuiWNOCaiyUwfdbbASRvGDxi52+tlOJPmx8KkBYDWwUcj80f3h
DHVFjfK3gcZjcrTo8R94CCqCJmr9VbVjuDp53i/KJqElg6o05iNcPHHOHWLNaI1msY6zZUDSIe33
wIZmXhnpB1rWUoYtdmT41MW2MQWFSX3VBg7m3FraZe5goUTgT3FQQvSFkXKeqPp/pF3Zkty2svwi
RnAn8cqtl+lZNZv0wpBGEvd959ffxPjYYmNwG5Z8Ho4d4YipBlgoFKqyMjFU4FQH5Vrei+pk3BvM
gv4emDg0yjfKOHw2A4YaSeN7VRClaRTes5004zW8gBi7/yG6lrnbuTHHJBrpgHgxlyhC1uFyF+eR
W67yQZ6Wk52ZgrxZuDTm0ylZlElVB3fJrf1fj8TRMb4Ag0lHwcW38/9jD1SdBGUS5APM2sZEm+Y5
6yAItDgaQSuUVkmqNwhRUYOJMMURGmQWmKNYUipagp7JT/JaB+tLTtD2Tx9Kf9qTfSXq6nFjIxju
/l4fE0pALqdlGs1D41J2KhMyAkO4S+Lf13elsxO/zDCnPEYTYNUynDgF+jnheBrI9zmDNtpNlD1e
jo2CBRHmVmnMpEzmFbGxNR9m5UmV79bh82UT9MeyBxqjaKCAx4WC+W/mQNv11ELYQq4ofdWhwej3
X+o2Ikky7qt+a4c5xgnIzWvYAh1McxfKTyaGebsaPOANhIWbOy08zUgXZ9HquB64Ncu4fEPGSmk1
LI8y6yf7Zmd7K60Rg+hD/LDnfa6tMcbd+7mz1LBDHhXjahmS+iaNikOVRYKrmVsjhvAJYiF4d/GC
ZPKakcRVOWTQptI+mbtsnxxtzzxZX0Zf9YBlcDWBF3LTt609Jj2t25IUUYwi+xjICPnWvjoqV5Hf
O9KXBtplsY+3v6jezp1y2BplHHNYojaNRgTi95xx9iQHOWPu4eZx6uJ/zXPgCcW9c77PbLaXcdVe
qadhATW9q91OvhEkR8kdgupEW3niaQ6uz2yMMQ46x0o/DQmW2RQ/JMOfkxe7O1w+4tznhQ2JCdRA
oeiInuv5pd2TFSSHHfpAq72zj9pewqezit2KN+AivrDpL/4QUTbWmA8XtnpRjGXaoIOhBDo+Wei1
e/r//ftXU3x1P1zNgjBG/+hHo5C2AnGRCW1v5kg0o2ERwCUbVzLRdG1erfx4eRP5q/plgNlDVQeJ
oAJdbVcpZCfPHmeCg5Z5sir4WNyFQKXCBlMQVI3Y6WtC4sgI4wGNMzLED/YAqrtWidL95dXQm/DD
dm2sMA8yHdtlLhhlc9s5DZLwhszP1vJNlb6Q/A1tFEGKz3dAqNUCkWsCYcqK6WlzlGv6PEFEBl06
64pC6Snhknwqgj8hfbQ3ppjzZA0k7uuJphzTU0hmp+sP8ShwNn6E2BhhAr1RmonWm1hPs2gvhZTe
UeCabcTXaau6RV3/lOtib5L8q2zFXl/M92SSRIAUTuCA9ivwpyjrQD+JJfVJVFItkwQ8iqa/GdoT
LYpPgotGZII5yUaStlVeLXiajei22/18hOrPLgvJ7rI38i4YypcCnQ7KiSqzzfB4gcj2QJIcXKWS
4vWHbkd8Km8bu6A5AyWM7S/3USACHHCXt7HKxAyQjUtDKpU5hjyeJSIFlRWY2SLYQ+oKzEk7WxoT
NzK9kNZohJFaTh+aZAySInUjPcAYlmP2ol4Xd0mUfgbDOahLsWz8ZrGs3Txj7HF8NY+6q+3NyZk+
Z5VD7mnfCQNR19b3UoQk4sQszHQh9iLIQpXpgyJIFY5jtFYQeCfqdb+GTmoUgmof72n9PtkBGSEQ
0pMPKoyy3bShTZAOfJJdyvuR+QCSfzN29U3r6FfLlejhyd1KsAL/bZDxjga9yXSNMJVH5d40WpuT
kPCLIBp8K1BapuMqeJMxgXgo2rSNcLW4El6A2c/ogYKw4uCte9Nv4wcNtNx/8MDFRv6yyKyrC5ek
i0ujAYPqrV19y6rHJftiyUL+durYHxx/Y4dx/MoCe2aq1qjz+XWELDUNcoxTEgR+a/GH70B9+5ej
COdOO1sYE62SLiVRqSCTKsPcKYgMSeKTuipuW181AGdD7OAPrjVwP6JmamBuhrJ6YAs2tbgmI6Xa
yzZt07cHnQ7+etmj8a+qPNwjtjFFzk2lY6fm8wr3N+ufIDuTJJHiIO9OQw0Jo1pwQvS+2Dt6ULMR
Fb4UOfYJaZtf7TB6EIBbGM1qMQUpL+KfWWOu6aGd89GMYK1/rfYjpM+A4EFFeN6r35XQ723AAQ1U
hKXHyz7CCyOQPFPQd0VRk+DLne+j1dh2gTYS9KrXfX2A/rJbuEYHTRnQRlC0HvApYj4rzlGAQg60
r0ygR4EHYNIFyHnGlSkhPuIp00eQWKTMYJJfTA4uuehxRUYsOuW859OZTcY3iTonehHSmLybIGVA
HPKOQ7APWudof6EQjOO/iS+816kFuDggdDpEAz9E6rAaSr0bC2zxc3mQv9IyP3GTQ4HaFnxJ/ODg
hNAze0xA6weQQfUGkAKy8aqvxxBjobWojsA5frCB04FFUXpe9vgpRZmkFXZziMEuq/yIGkFKKTDA
VnpCxcoVrYGBdYWaTO7Xo/UH0QprsCF9omMEG53Hc9e3u6Lqa9BPukTz7R0lyLW9CJjOnR3U0NC+
fNA4aQ9kWQ0kqJiSw5wkE/3jVQ/rycZ6lvFp6J7kOATHhBerz4rtXbbE9/SNKbq1myisGPlcof+M
i+anFuhfjZf6pfw5P6zwbjvI75HeBcbn4ttlq1yn2xhl4sgMVbdebnG7gb/NGdQgL+8MS5DNcX1i
Y4OJkUW+DEWWwwYIENy8OkqdCCHC/0oYL8UnQlhiuXfjqhlSNcTWZdVV3X8K5edsfZmatyURuDc3
3lNBvL8tMYe0yPFiKpI2dxMbzKcdxCZd+grUAaV0ywcLTNctjby7y1+JHksmB6HiwP9YZbwQo7N6
pg2wmh4o0rzYzUc16HeiNyf3VkH6BqwN5mihL8SEB4C9LCuOkOQv9/oxrx3rat6HAcSp3lRMPntJ
EF+T/eWlceoRNGP82yQ7jjBDYl1TCD7dYHfQZr0p4sEzm9u1FPRuuY6OijZkOWgyx06GWkVZRnKG
LRyjAr2zvVaC16AWGOGkbljMLyPMZWVB/LEb4652Ibxndn3QUwjqeiclN1n60o2zIDjxr6iNPeZ7
jWuYVGqBRWXP9i67WvcYFQTxW32jOjKUh0UPTe5BhmqBQdDiR0xkzDVZp5BlQModF+gKghbRXlrB
DvI+kyrreIVZSGw+TAvXTbMYRanWrkLq+9FU9lXTYnyvebnsdbxKDp6Xv+wwX6qbjahuYg1p0kkL
Ch9CN0favgcRqNf8PuTrzBSza8mygLEjxVu26r4l835KvuTt0+Xl8PxOhUa5YZgabXTT+Li5OhYt
X6vUgopymYLplvJVSsljJa2nCDspj2Pvmcsocj6eN1DUK2XOU3BBMk++ItGACWuRr0zpHmwWkEjH
yA0kiz6pimccZcBywhsROJQ3OQUgxC+jTPzVsJv5ksxov6Cm4mmVI4ObzVXd8RPNgDHwA3nx1lEM
Rw2AAfkTJMaZeSYQR5B4zdC9blwlR7RSVWchB7MWRHteSNyukUkE8rprEgWyA7grH6Ph2zJDIaQ/
temf+OVmK+lR3DiNmuhmpIRYi9lbbjbf2/11YQtLprw3A3AEUAgDgQbGfBjvJ0aHuZ8S1FyUKZw+
jVARDl31cajwiXL0Tw0RuxP9i+xlubHI0hDl8gp9+A4WtfTUgERjzvMAeh5Or95bZe2My65ShDhp
kVHmMKzmsJp6iMjfGBhRoW/o9FsvOwtEFw9UcYC+xwYwvBiH5Ce5E4Fp+B7zzyYbzKmIybQskYJ7
22rKl9GUrspO2mMuDjddKmJf4UZoC6kwDj6VUmciJ7LUrq2kHDD0IT61xH5uyuhayczD5ZBGQ9aH
r7gxw/hNm7dWujZZ4/ajmtyuVtjeNUqlgYMR9LVmEdZXulmIRoT54YXIQDMqVAGNfVtENdhx1RAF
3OxZUxw93VMppOW62hFXeoruVsu1DCe7+2saTnS9vr+fP6x5Y53Z2nyRhimj1vtAi/z8rj5AQd37
EXvKvYTGkyNjOBSmdyJSeG7epwLspWDVoAFhUf4A42DqJC7RGAVY5hZFtOalXpXKr8J+DoYss5w4
rJ8iEI87+honUDXLX+au+5Z24YttVj/yGsJ0l78/dzNA2kvlIPEPCF6ehydij0015XAASq++epk/
gyaZUnZj5ivoTuWNCoJkMQs571bbmmWOUh7ZZr6sAMCFRHsrNO1umHqBa3O9bGuDuUVMrYd0jYyb
swGbervvKBM/7rDCTwPTs8bVGVA0KirMVaOwQWdy3ct7yzvCENkEZJfgFW2z6cI4hY3ZayZwkrHq
zLLXtQ1GSUUlYbpTrDdvrTDeXORZj9QVVFC0WWZASmx0xqOC6hRdUiywxv9sv5bEhIsQFMGD3qGz
Hkvy49hKx3rVncu7xs0Zfy0IoujnHqlEU9sNI2yska/+NILMH/cYKZoVSE7KexDxX7Z3eUmY/T03
lw9kitsRaL+kurLD2Gn/5O2vAf+Gy5JKFbL6ixCeqPOBcujVauxC7yVo9flgS5Kg48ytyG7t0IVu
Eg3AxoepscIGjpCAbrQBf1YH8VPF/zc4BN69sTXGZDVjZ6Z9S8/WMhutq1W17TahMu9U/do0ruyy
e7n8lYSrY6obYaooC6kacCvCzetP6JNi6JzszICSqVaCnI374sOGQWwV44yY0KbL3+xlNHQTaPCR
3LRQQzRxO8QByFs9yhXc7ojXCb4dN1JszDFnWJpWCEzQxGKIUd8ggQ3GllDEsiYywpxdK1yTIVlg
pLFrR9MqPFaMvWwJlkL/yodw9GspLLJZJ4NSjLQ3C84FAAaz3RBQnn0RQEywGJaWOBqHlXQZHZiL
vaofHWArqv7HZZ97bxJeWgtzSQEPLkta8r+k+v1u/CbfSQ/RSeqc+SiDkIg+ZWMnvV6/lzvpUdO8
y7+A7/Wb3WSusLxNamPR4PUN9Dgx3w4/1A/zcfVzPwpEXs890xtjTAABxbRhlxYtSyXxzkxRgDef
Z9nwM2PftYITxo26mgFBWtyMmHpkom7VJ3KeJUCUqCW4U8c+bYPInL9c3j5evq5tjDDfr7SVEN1t
vBaW0Rt+NvNeWq+Xxv9vRphPtObynFQjjPRaAl4vT4a4bjzv5+H+sh1+TNqshvk8BZEkKemQTkjt
kATzPDZX7VzGO6RAoZO1ur1r0Ql3lU7Fk6iR/QgJ1r4oDZAvGMa0K4HKF7knXduHA7L5SfSUbsKk
ZQ4TBmhRci5+RhB9B1bMRlxWcM3d63h1ivk5hJvAXAPDbA1gBkOjQLkdfrZAfsTemwI9wncS92n/
B6MueBz9clPmHmiNYbS1DEdCicr7pNF9e2gF/kP36NIeMrFftfECk1cD2Koa9Cl176It/aWLJBEL
oegwMOE/jpK60GICRW9Sao4a5scxNokzVRjBJOnhsrMKjjdbHOiHTo3kEPtWh19l+6tw7pJH/rH9
MB+IiVOpaLuFdnH8fHSsV/2ZYj0z9y2+SZ+zw/BWAWkKZVmMifvmTiRkwd9LG8TEFsRLgZ8593s1
6dtyVAD2qOtrazjKKB3Vs7jEwjUDCCbYrYBS/MAwsihd1ukYynT7aLxv5ebY19birIZ+VSVrLsiD
uT0XTYcqkYy3CvDqzGEuJ0jmKvQwT66FxkuCDjtEIO4J+vqRCnEvAkGq9lrUc+G6/8Yqc6C7dJHq
aqCIliIOpvouk8Hy3DxfdkeREeYYL8MkafKMMZS+eZzSzMkwB5WkIlwTPzht1sIc5WXq0iEFOM1V
cc/YgD5nfgw9Nts6JLEHzlfUakXbxz1oG5OMJ4JLHrPvEIEDEyfw8PPgDCLOOL4T/uMW7FGupmnG
awzxqYTwiDMM2aM2kW9SuHhFHQmyAm4GgqnCd9YUzAsxLpgscQ+FyBiDQqbdu3hRFbdhPEXONCWa
hzoq3p2tOu0vOwd3gRujjAeqbZY0ndU0LkFRMUp7Jxoec+3aELXG+O5hmuimG7SWbzCZQhX3kAVc
aSW/dSYfFEmfQPLg5jfpDWVIEgMWub6xsUf/++Z2jqa5zYiFjkiT7VflaRgFDWd+frwxwHyuOJN6
fdIB3Qa/Pworprvupcqbdt0uQqfWpzNXYBYP7Bv9Sj0Vt9L3tRYELf4SiUnJOtDMev+FmyVKEA0u
F/B0uWhX9JC3Sr1xsEVTbNzogbHGv40waaS1NCopJgkDvX3jlK1vYCAaGqOXvZBrBI5PGUBkw2YR
HWOKHFlNAQ5Dl73xlQLt09TWFlevjPlPNm1jism9B2uVrNye8KhQDnF3s5DPl5fCPVDAt4GvgFa+
2Pa2FRJJTkiHrDDLvLbft+Vdb9qO+gdDtBTciX6HpoJDja2voYg79Q0pWrez+mCSi6Av9Tc7EY1p
coPSxgwT1eehhZrhAErVuetRMWyMtyxdR2eO1k+xte6gwiN4QvMDBbjU6Hw3hndZbN0yrtLULLiJ
MTUpT97il4BCSu56n6/72a8AEBCBIblFNwg407EPwAYx3nUeK8putItU73Hvl1eRUXpGe8qrKPgE
jdk5IM29TXajAOrM83gwGVhULJ22iJlw2CyxZqoSODr0xW/LQ7fcRUMkcHWeK+owAqQxJHjwtj1f
ljQXJiruKDMrcXgl55VPdMDozLa9HZpVcHkJbLEXJViDigjq1JjptuRrJf1aatp1kkv7YpoEsYL+
avbJsFkVm/waoWJMdo50xlgA047vlfWbpkbQZr8fptzX8+tmeP39I61TQTUCnB7Q4kykX2KMSWjR
ALSnPXv10kCycXXN9Qb0KoIvxovoW0vMbay3utJoDRwRARcsqNr8FFaxd3k1XM/brIZx9nHAYE5t
w0Zmvlr6noR3q4jllFu5oQVf4DgA4sRw97nnoeMy2hC7BpbotAZW0OwsX9lN6C4VIHMSNSZ5m7Y1
Rv/75hoEf0AZ9iaMQdvqE/hBPslVI/A53p5tTTAeUKRgkdRWmJDRzFghJJKOqhu1Atw+L9ZurTBf
34hBl5nOsCLFcuzXVi85XdGagTEWp2aYTsRA5n7ZGWj4Zg8TYpCGqIdiFLAw53tnxIUWxiVcuzMC
Eg3O/J125OzMUZR9L/1BrgnokoIjhIOEtu65MdAPjnNfzrmLNr4D1LR9a0ae1AWXl8SLRFsr6rmV
qFlstSonnFZiBmYOyrL0VU9lfzJNwebxvGJrifHyuVHmeVlgqSt+aN0OM0yOau7+22oY50YF1pzK
HHs2Fd+jvHNqGZog0Qyg3GU7vEO0XQvjCPYQWc2cYi3z+pIq90r1cPnvi/aK8W2pjXR5mvH3UQ91
pvGU58RdRCU57iIoOhPXHR7zbO4Vp7UuJwo2S4eUhT2+xKJsiNswxt/+2wKLJLTydk7GBBbGYPIl
p67QN4Z4EXi+vcIFiy1qPs/SrvDkb6K3LrdCAcU8NGRAgKoA6HLu12UbRnVmFgXeG/FdAorZca/s
iW8CjST9VB0K/rAe/+CjbUwyH20KbdBj9GgBdMWVYvpycRo6gX9z/QLXOXJYdIo/9AeX1VITexzR
l8kxUlCBazBRMGQpSMpFVqjjbK4IW+0bLV4R5kbrm6QfsuQp/xMAMtLVfxbCfJ64GFW1VGgkxQiU
lN9LzSIIN9zAtrHAfI0M/DMQU4GFWF+9RgN3yTfV7JxBlJpyTxGm5YG+BH0cWHrON2tc7AZ87ziq
S9M5qtK7fdILlsIzYWOwBFI6GvgUWMS7seQknjpkv8Z6VS6lA6ynwAJvs7YWmC+umfFkRhpY1eUK
BC/5c64tnl62Tmj4l88I91zaCh2Pgb6N9uHBJymLVFgEdQDaLV29HHJbQGSZh/Um/ETfK9O+NdxF
EE75y/vHKBuHBm1szdVWcszjvELvek68JR+cyPqDHtJmbSzvWjwXqpFKUYs53cRfFkS7sf6u2pZj
lZ0AlMt1CZDvARSFAtGH9+yCnCHvLHQzoOtk+62UtU+TVSiC16XICvOc1SSpV+NWArfQnPl6mx+s
2hRkOSITzKuryKIkz0oUnvpcelmW8DME5b3LPscLZ8BQ/W+vFBYkAqyFNA4TPktVN8SRwHTkTNbq
VZGIzY2XkW4NMRlbOc5V3xEVg1e67Elr/lVRS8cM82tCcP1Zxn9cl3oeeTq9kcY5M9CyNK8ke3Am
47u9iOY43lXH2JwXDxNNw4QthRfSRW8ug8nSo1DOgDBPD+pxfh1ygHtXL3a7H9kuDJRd76sYRyge
W+cGmsJXKUR3RJc5L+1G8MPkoA3CMBR8z3+COS6aUlC++HG6UvE2guSFttbHBrUNMrqpUIiN65Mb
e8zVka5rYZaFRkF/8xuEFuncLHqV3dvsqkF8JeYF4XroxiCzxyow23aZ06GBsbtRo35ngKlpsrI/
cZiNGeY4z3YCcZJJx9SPiUHn/EYdct/Kv10+bdyhqe3XYk60mbSlMQ3YvfLV0P2hulJeZT8Dnn90
gfwZ0lPXejok7SKverlsWrCN70RBG1dNlVxKZAmYe+isetaq+6aUHaOiFFyWAvd4r49tzABcpI7T
jKhY5ClYY6NoOPRRLMIKiKwwpzubwmFCzQZPDPyL12R651pzK/AI0cdiSw+6moxGbsaoi/pKUHrK
foAureaY3gziLtkrUJaniPA8+YMC2MZJ3uGvmz2kCjI46fhUraX+KM2HMYsPxaz7lt4G/80pmOAB
gR+psmmprVirawj+BkY4PxST6JLhFnG2K2KChlTnVNob5UPIUXvV5MnmrWF9a4zOy9IHst5nw3Fc
vlrktikFaA9eiW9rmYke4TLIpdziG7Zj81nqR6/IJLAQZhXGjgAsddO08pM22c8QHb28t/xsTscs
DbIYGV0V5k1PQEBRRg02t1m1lzg4oJ951w+LW7WDY0zKq6qkeyWufLn2S+mLprrSJEqOuYceHR0I
guoaCiXMpTvFylQtBX5CiTV6Wpw70orR/DKTBIsVGWIO5NJYbZypcNnQqJ20vx5nKJaIHv483LeN
eW4o/xq2TbWwz+869IWlvlbREJnc5OsEXrE8kPwuKN9JbQCvhv7Q4fJH5KzLptV8sOeAYQwTvOcW
c7PHfP5CkIEZeVDrz2kYebE+//7unVlhdm+u0OVcLbxhQhLdh/p4P/f2sZtqAeiY+jqTrdj0VYGH
v4mmCCu00q3wegxYAB0ZlrXthUNeH0a7Iy6qBHLqTmgwZI7cmd8v7yHv9NtIjijPDMbxP/CUDNNc
LaSF3fzUPYfH5Kg9tL7iZncVxtJFwwGcq+HMGBNqSCT3S9nTJ2f9bIyBZb1eXg3PI3ToDBG0k8DI
yVYewyxt0D6lr0FbDhK0dqZFuRnSr5et8PpIYASGrJGJEQfMtjJxS9bqsop03HAqJCJ1I+j1/ZRD
a745QQfXG5Y30gaZvJNFNyvPMG2XoZ+EwTA6BHXu8U0WZvXco/qkjyoAeBVmgez2pz6ZD6TvXU0Z
DquKXqdcBn2Pc4HntyCDoB+I8VLaG6EPYEz06mzY1Nt2lCTVwsrNaDiW6twHdqpYqLfon1LSiKRs
ON+TIJSAlAvQjI+CQKVl4D2fhHiXWMltZmISbwUEe1EFNy0nTYfOr6Lhf5jj/FCmIElLqlxPCnC1
Gy+GpnikkAIN4yrgzZwdGaPsXV3tLzsRb2mKgllHBfBQkJAzPkTaUiszCwLGOTm0CwBPxY0kRFPS
2MR+rq0RJm9OYz2PmygDv3mAIWK32lktxsvfQTpH/cF4vLwkzukm70uBlDwmR1nvzDUzBGsVKpct
+TpkuxWtrf9mgAkf9hBOcmPDwKRcW/LnKRE0ZnjBEEGDpgVUbhGUL+fnq8dM00y6ugDnlvWmedFR
95oTJYn6N5MzvCIzahwyjVcQR/swIS/PVVbZeQ9rWVCA3cWnFtcbGdA0yh28eKXfPv81HvYHvTSi
KXgYA7kARRGdudQkK4m0eYEmdFyYL+ay3jZZ6l/+WJwLDdcKjq0BtAcAhEys0vASlZoBq1t2k3qU
latJc6Tldog+X7bD87qtHcYpwOLao+UFYWZpxvxCYV/LyrS7bIIX9bYmGLfoIgi/jRNMJGlWHMbc
PqXSMpzWVJadQi0Kwc5xV0QwFYkPBH0HNsg2xGom0LAVbtZ8T9RnbREsh+vmuPP/MUB/wOYNo8eT
brTxCJYftDVk9DeSI4rlB6oiJwZo8QId7mRUmKk6PCLdubG5NFqz6Gb0M2Z/7AsH2HQlEeE6eVtG
Z0gNJEOIp+yspTUvUd3XWNEiQUZLN5PPRTXogtIlz6MN2uW2UJD9CMWByE9foiKL86pPbqZfrdl1
bLya7f1Q/H4yCD01YAMVFdVzDOGf75mhTUNpdAvAS2WfObEMjb8kPw6TerO0xqEpiOBRy6uVwSBk
/lCmh5gbm7xjTDUcF3OFhz8j7QzILaW7oqRrukcpQkZMEdKXdf8sQwFIDaoguf0jrcGzH8Ge5DrJ
6zHEj+jqLnKkvnOkjgQlYAt2bN0T0vnmCL3YRHeTHpxNlbE3FxHDHc+RIFaAnAMpuP6BdTFtuhIz
B4CNpdKXfA7sQUiQxrdgAA4EQnwVvNzn3zaCnK+uyzgP9WupOteLDyChn7ggOqidGwp7Ek1o8g2C
/oJiDrAiJgmwQltPVxMG40k7hqDWamIBRpJHZE2AE//HBLOmqsxks7Rhog+f8nEO0unOsHJvSYMQ
PIt5tdP6z3IiCJO847gxyqoP5koVKUiG0I8FU2tvR7em/XNK5aeoj31x7sEbtCVIuilyjD652PsM
soZapRrwzhTqyYNjk1X1Rz2177IQutmVFNe1E6ftcldHk+m2UVQ+WqkF0KhRTUFs2O0dgbolYKpp
fF9OUllCuj5/y/MsP6TTEv52AwQvFPTHFd0wMW7JHmhJtyaNFDPog8qgG69MQ9Ax+hjVUTfBY18B
mgR9CLb8lnWLCQ5uIDmNstvpbfJDm6UjqURk7x9918Yq8NiBHCgedCyauIRYifmOJrbyp5rcaKKq
BW8ZCioWJu5Cg1KznR9G0lABlH6FtjaJUAo6dsD0Dr/vqDYyShM/HyzMtO91bqQFZq8B4z/wPo3q
D+kAkHnkGuPijyich79/d5xbY6Noka/ttMKaNl6ly/OQf107h0CXXIj+ojWy89fFuSUmLVr1SRmk
EiAsSmptQkO17501Am/g6mKI+cqMnEU0x8w5hbCpUqwZqIZxW7F1u2UY1bUcqE1K1dKhw1FcG6tn
WA6MgyFRdarSmV4wzn+3CmcfPiaCsK5ZELPRwG4JyOX5l5SVEDfohPGi9TY9DeBBz3xKW0h88pQ+
6290dDsU9oB5PqoCLw1CdBRiP8C/0RqIwhGkw+5UmTtMwnuFvtxNa3A5x+VZAZaGjikaGFZkw5uR
pZVUZgou3/VWShvHWo9RJQhKvO3TkGUgcoBsEpt4vn3dWEbaUoUopWU/bMm3o9qbzVf8Q/BO5K/l
lx0aVTb5bT8MALNoauHOFYiDULgdDMtrK1VghgYH1v+3y2HO9TLOHbp72LJSj5yGfFeGn7b9taiP
VX8aW93RdUHN4P0jXLLInO3MWopqjbAwmrjTCisVE/aK++SJNvpAj0hLd62T3xOv2cdfuis0QoLw
If4imqLlVKKQlmoELom0/mMhKG8WoDAN/BLp04yeKmZ2PeXG2sVXy74RrJrnNVtTzNe0wyyeUxmm
pvrZzK+ktHNKbaeJpHLfQwe7uVs7zOesh3kKOxN25HvrDUf7KLnANu/a3ImhMQvY6ePlE8ddF5Ax
EE7GiN2H6WBsboobFvbabEnBP3oFnd6TMZJd003P/80U89yfYgBD1VIr3GEAxqOUnAETi+bPVREJ
V/FOnqkjNiI/grAZ+9gbjSiEqDwMNf23mmo+FaFjjKLqBdcKZAAAnYdS6IeRQW0OJ+gOGDgGsrqP
y8mvFMlyjEH9bfA+nHxjh8mc6znTpcyAncqonoHDcda+34FkUBAWeUkOYiKIyCCyDhUzxvFWDcIQ
pDCRyMbRCYiFw5qKCqk8EyjcQt8IHQbNZr+LvCQZkWcg/JJ1l0m7XNQ7/5iLo+eDgR4wnSsY72Ef
rErW4dFs01nRLD8iLvjGvLiaGkLEsShfKnX6dNmhOf07XCC4r8CspHGmR1K5bUhYgFDXGBy5vCFo
KYDCQnnJdpm90yD+RlA/K8DSLPI9zqkFjRDEUEGOp2FQgPlY5bjEdtGF8Al1F2O6MpVO7fRZkd4E
C6RHkolGoGmhBPJYp4F65PkdpibVArRZXrp9CvHdOghBhzcQx1YghAXZtEDUmuEUhfD5gFLBk5QK
hrANKKmQijqtyhIlAGBdgTlNdurt6lJBlMgTPbO51sAMigIXakMf3w9pDTaQcqpLSCyFu/VAJ38a
z3aKO8zSeSIeDaE15gpRIyhTJR2s9a9/rc08LJ/71hmxlcs+lwSJAd8eGmrvWoHAuzKdSUtaEq2b
2tINr6lwMuUNn4LqQNG7yR8wMEEP2kDLVcHpRmOLMdYZepIbZVW6YwE6kmIKuviUKU+X/ZGT6+Dh
awOVDB04INGYh1IW2Zg9G7GivLrVywe5/64ABg26wmTNnM54DUWsmgKDLCRmldVFzZQGlHvas+7K
yV2v3UVS7EgGGhg2oKSRiDtAZJHZx6EgxkImWIyT9j7LagdkdEGXxI4lQfVa6x6S1jhVpiao9YnM
Mnfz2mWSDMmDEpw/fwn5aTs9gGTV7vIH5ERoNBtoPR4lf5S2mHjS9+GirybMNDm2U9qXqGwNTRBb
47WSCNINvv9DrQfzaEgGcCWcB6+0AJq0y+CS5Wk9lUGxkxFJID2Hsz1cCXk86YdhQyXeE/9YY053
bxgDUekBWI7JA2XpB+rg61+stUJbvLC8tcVsI+nsLE5CREnl1t6hRHqte9L1X/L1/4Ikn0Kw2ZVp
ePihQURlTdnMICZp2S9qh78MruYCRJCUqxlEoc4gyLHpz75kiN56mxdTWfeLvOgwlCwGBnZ+5vHs
JKJRVk4SgqYTpT/HnY2SFPN6rqbU6CobByxPvs7DVxL9fh4FLivkzeCApm015gDnMQWElYjyTW96
RfKsLqX7+4doa4E5q+Wa5SGx4WlyHgVFtDhx9R2cwlqzl1DKuWyLg3Cz0UCjPN2osQGhxGxXahqj
og7YrujrDNr2wm9DJ0aVhYqG2VIgt96iQp2BUoOJkpyPXwoVPcBqNBMD/BoqLefuUFT20HVtDByp
cUqzl9oQFIw/uhv+Pkg/dQzG2ihQMktD7XRV5hB8jJP+aK0ryrW5gwxVcA3zrABjDkANumgfqzXd
lCd1TUe0lyiXHWOFJl+K90hvi9j8+IaAUQAghGL1mXBX9lJWovKHsXZ8qNKc/JE0joE56t/2CEqo
8MsO81mkOSoaUsJOluP9Tyq4Q+RbN2PhoN7eOlQtHZBH2y/fZMFL6OPtcW6Z7sAmPqx615J4huVp
DL0hBt25jPGk5qEEy0NovV1eJ31WnQejc2NsMJJJYhk9jKn1cykVTkRA5ZZUXh5OXt4HRNTe5Xm7
gbcR2GAQmtBGPF8cRuKUxVDgjVF9Z0axM4+CYvnHN8N7dRndTwMTa7ipzg1UalLWHQg4XA0YExsD
Q7Ge4KX0kmihwOW5lnBkKYsDoIWs+o4NklsyqKAk6snTXDzU9e1avRmt4APxrSAkocdA711mPUU1
zkYRguND6+7t4nsoA3ZkY4z59bIfcIpM2Dca+qgdcGQyE0rxOBWDVODD9Bi5UQIEv2N4Kg6Kn96L
0iPuEd6YYu4OLRpTtJGgqGxJ+bc6HB5QlXTLyBZcUcIlMTdIOhZG1NRYkr4DnxNu9MzVdtVhvRa/
VEVLYtxaz2ai1yHozfPwqIVBtUK6eXf5C3FPKrITSoJhA4nJnNRmyuVmXkALly4/stZ2Gv1rWB6V
YRdpvvn7KpDwho0x5tKo58q2KwJqOLv5P9KubLmNHNl+UUXUvrzWSlIUtcuSXipku137vtfX3wP1
3FYRwhBtz8t0xDhCSaASiUTmyXN+YESx5S2GGQY2f58sdhPj8tJK9CZGnV0sQ7tEOSarOV//a6qP
FeChRjB8oIWmgR2WIMk1TlOFj28eiM506xkHKH/uLn8VRvp9boe6J9I8LvE2BaKb8KRLGFWL3QQy
H0LQBpHPQ5MwfQB1MlI5QG5EvwyFtUh1aUDpp61EBDYUZ9vyMPR3SAXtTprtUKg4QY55GX1apJ+G
RT+oZqVbKO/L1nMaDd/E7ChZh8w8jKV/eStZPkFAnga8G5XGjzLUxidmEazD5VKhRlslgRb7Olra
ly0w0jwoHqAtSOqMAAPSfOtTKcjikoLRdpXs5L06jQ85iiHmT+OtfiakzequcuuAV1RnVLthVtZQ
PUU+oePaO/d2bSmSRLdaUM2+DV5xPwT9DpMT9wTdkXt85UDmRm7MUZGiD3VBEQYcLgARPGPUXbTC
/2QjydtMgVwbMHxUaG3KRtWzECVBFWNymNDMrpJD4ehQkngmipmDT6Y0hT3eB5cNs+Isbtp/7FJx
thwTFCp12O1m86rVm8d4MH20djmxluwQnRWBwAGkWqjg4phRl6GyKOsyi5g3XOJvwB/kutePmK0f
f11eDQPHD8fY2KFuwg5SppM+QMph9mdXd6AOfiveWqfRGVzS35RTJ/t22STTN6CTqWsQ4gJggQq8
RaO3EYYPAUEfY1drTTfmvQwZ5WKyqE8TVMYSgy5AiFdQaFmlvaBzrDpR+tG0UsC57Zh4Ri39v5DN
ZrrGp1md+mZrI5ptXYPjKBNfI0O0wT3k9TxVSaYRFWT6pMQO6C3lf3qadomWgECxrl7H/psxDTZG
u/7EyTdGqCulmyM9TAnHUK9JXghgFDayhijFH3jCxgoVlJR+EYxMi/Cg7XK7U67QquZYYMe9jQkq
ENV9NEuygDt49IsrzTZRWq+u0fMDJ8oH6RSv9sw8tht7VNYSYglDk4SVI86eXLrZCkDvvPuT7iU8
3FCAyEEbBmUDyk4erlHSEt49Mg8XO8pVuUJicHY+0MuBlXq8GgFzYcCUWShOKERC7/wCkfQmbFcd
BhtFdBsA89oWE/jlq7qoHN9j5jP6xhQVIGJBG4V4gCnzWv2FpPnKQjk9+vnvoNHsWAENaVDighRB
pseKJKmQBXFBoB3RLNAwW0g4P8rv5S8dTNgaJDMiN/r9WTB8PVCwi0TWBvUQejO1Js5nGbmtFD8J
VhBGg2Pl/6sRahvLqjPrRIcRDZzCKeRPegMSKDwOpY979stFtVkLFWuhc7+AFRexVrPjx+QXhEcq
yNigg7XPv3U+STDGw+itJ+muAOQY7RcnfL8cRpiHHDcJxlRQOkM6QIXExVRWY1zgMOWLfMA4x/cV
Sh/DDyNQPPmb4PKqwqwLbGuOCo6yNkdlVoI7UdVCHx95P2GU/vKSWEGelA7Q8cQ0O8Cp56ctldKl
NwSwoUElLWqPbfZg8iiI2LuGhBDoV3Q2ZVrDoVayIZxFTAaHf3UeEe/NXXPfRrggZX8OMi4fHyOC
oAVooBmB8T1R+/g9m+Q6afpwGHrYy8LOwUUJ8PZbBXVdDFb99uah/ocUHpV0RCsatjUkemHEbQ5y
w3YvjKdsAWMQ52nHetif2aAOF1I20ACIsFEVkZ1VEzgtazvPArG+FgW3FI5lc19lB2PcX14bw/fO
7FKnrY2kZe1RX3KUerI74Vlqqj/ZPbxPEOPRyflCizd2AKpIY4FyiJHZs/Em6W7e/by8CrI7VMyQ
gR/AGKyuYeLry4EdjERPJdhIUkiHWu9KezSnnSI9kpMUxTwQNnPTNuaoA9soZalkXQXPM1QXF6pr
Dsnvl7jPVkSlMr2AYV6RmBA/Duw0PdTJ7vKmkTN/adOoVCYPw1pZCnx6aTkt8vUQZSjLnla5srNm
dS/bYkC8Mdu12TIqANW4PJoZEAHHHN9k3Z5D3RWQPIdL0GGSTJjtNMVU8cTxbkbYO7NKnaoZWUHW
z1hiEz+M0mOq2frAcT3eLlIHKJqkTI1GmBDjb/kAjbWuscfQL62rQufdS5zl0HQ+YVEq0ihjE60w
28up7ijrVRveStPipFAv0FTwTqK7ZALQ2mWRqwutnZT6N61UHoR68S9/Ut6PoR56tWq081pj4ZF1
NYBDXpntlkvIzzNCPcqtVY9VgixxlPYwJ/eyntkCr/3CvEc+XZO+t+IQD6CMOMlYXsuxYkvqS1Hf
WFoSXN4wZtQAIucDvgoNYiqryCwobaVaAzvjVY9hqZjjHsy92vx9KippSi6NqYG/H8qjHWZQEpVq
b6z/IFuRSQ0SoVYEQk8hP2Nz7RpTEVtihsjUG71daNWxEZWnyzvFPFMbE1RkikEftRgC5Lpm5b5e
vzXoV1VEai8fDmmR/Ykfm4AtoZ0IZUg6NeqUWdV7E8ZS660b75IxyBTeHch0MWj9AqaJ3Es3qE8z
A2FjWFbbOiDu3Alo20itcT8J8bM4a98v7x3PFPV5anESamUgnGlaaqtNaVdG6VhdaTdciiTmZ9qs
ivpMSywrphHBVNkfdOOYENLTSHL1ei+PnCjL9O2NKfJTNk5XjhUwLvIC6uWx9df2Wului2T8I0/4
/Er0bYGO8rJ28ITQjAKznZ1Wb/eZsv5JQrRZC3VjJD0S5UIgcaDZt/o+Vv2e1+vgbJdJFY4yca3D
tkZKPET+Wj1L1yYPdsS+0D9XQUvuNmZSrlNYAw8MYj5Fje1ET4JhumpjX8ITrbxKw/tK4h0kBp0+
8oiNWepC6COpLSuinS3egRI7foSc3xVmOJwftjzYOqDWIkBCiWw3H2g5PqaGt7NUEBchoLxUC3ls
QCCsW/LjWJ86TeY8B5hXxWaVVLyY9KQnRQTMbIThaa67k27+PvMhRtU1MAgAGEQUfikvDHs5XdRB
qh29fO5Xv+yH58qAhnwTctJM1o5tDH0pYnZKFzWZWDv5/EvvRPznWjVD93LUY7VBtsvRqWykDWUx
M0sdicJD/9q7s6s6zVt0Z7qoLBWYwQ/t8al+ku8vm2V9J9KSwyw02i+AVpyHpdxSsmxKQeo44vUu
dp0z8EBPrHC+tUDHWENqukSGBUHX7RbNHE3wC/V5jjvv8lKYhsAyj3E/jEcZ9AYORYX4St7Og9R5
JlDY47vZ3qQSj0SMVSaQUaxCswpMpBC2pb7UBOn2cKnR8JucGWKq2DstyPqAlBrJ+Ookecbv8xPC
1zcmqaBRobgSahqChjyqbgLgy5wd5PC5Gi03m3klYqa/b4xREWJQekyYN2BdjAsIHye120SCF8kL
52nDuny3a6JDRAEwEVIohIj5KR9CL0x9bfF1VbFHhfMWZZU0z/aPcvM+K+W8XvGURvqNBzZBLhKJ
cx08MXbyGDkpBEygwPsH96SEvhjaLgD9GXRJemrGsrdIejECkl9em+aNED5fdnq2M25sUFf+Ms2l
UIagEIMsgNfvlV12Xe8IJhO4dT8PBA4FADNebMxRQTcdY0XMJATdXu78KKqPSVVyzjHTBKpvGDFE
9gVl3fOQ1AlFvzQr2LpEvTqFEcb+eTwGPAvUnilz1El1pyA7l+XkygAC2UukavyTr79ZB7VVmDkH
AK9NWkfuwsFLdXlywbCoBwARCO5lL2Ce2E9TdLYkGhFKLbOJKoEh3o1C7stqeVrnkPPx2c62sUNF
PrPQoyLsQUOpBtrLmoDbfgV+R3sD9k47aOgfZrySPedTmVTgU0oj6Rqw+DjKEKyiYc8qDyTJvniB
LZYtDHODCoa6oNJZGSW9hhwVMHfiU9g2qV9OnbmrUIG4LxYgGsMhjY6tMXWBBvihawqQx4j73vCH
SOn9sJbM21iqzbthXFdbmVaePiHzZtv8QupEWG0HhGcDEMY0fAd8GPXBay0/iCsvr2dv9udOUOci
HDuIaefgzcqzt7jYJwPnZDMj/mYd1Ikos7oBxWDaQvz2oIt3YBnsklttCl1r4IVe8qfo0iABjP/n
o9IyLeoqiEoJwWynXSsX9zNKFzZRkG3Syl+i16E4rsL+8iHk7B6t11K1WT4TQR8nq/5SQj6DPO/v
U0eh02u1lXKwsw7SeA12vKusq3nHje1phFgNUF4MXlFnoVE6KPsaWEMz4SoWPKE/LdF9Ho/u5b1i
dTRl6GP8Y4hyabW3RnnpNHCk+jhkGFlQXS0gw+uizZdoZ/vdpzHKr2VFa1Yxh98B8u1I8l2av+Td
fV4cKsBQLy+MHYk/TVEuPg3CgLlrEB4vwrgbBMXtjfxK5D5JON/pC/XHiMy0JCSsS1fc5OH7ED/H
Q3cKe86J5SyH5hOU4k4S2xl2VkDMxtbrCuFmNHjXCvHcr4f1n02jgUsGVIckIcKmxXvREb3OCffK
ffcBxBJc4fHyF+JtHZXdVgUkdARCBjol/bGWW6cZU19Unk2D91DgbR450JuSj9qtAmb8YCkZnoZs
n1rf4iq4vBiGCbTVUMPEAxhkhCJlQo7h2FYMCtVI3lXgfViWq1XU7MtGGDt2ZoT8iM06og6Y0aGC
kQxcTFUPPptiAcjxZDQ5JyzwLJF/31jC2FapThMsDUIUROZLONd2oWZB2T5dXhLr0j9bExV/pDlW
G5VsXPYrOik+odEA0H69ErwWrOjN0Tq0TnqnvHLMMjz9zCwViaZJDHMrg1lJ6+zMOEyi6nYmdFXG
kxXfjOK+kxNbV57rNcBAlHfZOkNOF5xnG2+hgpPZxMjfDVg3Z5s0uIsdkRqfMMNb2qFb7rrX3hMC
fRd7SunsSnBgcL6vTPyROunbX0AjVyW1j1sLj2dHLVIbnB/2Mn7voVmUl4+m+NqZXqr+WMVTjds6
HI+lMNlx7XXKoZ2Oa4fsLwwduX3V8xGiVI/mqNl9h2LZ73P7nO3TR6t744ZqkwizKGGfDPV7Ndw3
DWiReWUR3k5QtzlwjJG5JLDRaJBgB8dCMvmXPzerI3+22VSkG4XRMpYSJkRd3011YhetYlcKprZ7
4JVeBbwXCiReUpVAqIinXseOTCpmqJBHgFCFOsq6sA7G0qJo1hR/xflNNsToMfP4MHlGqFMcrVmo
KxWMVOXtDOoNKbZN8f7yNrJtAP+s4nkANQXy7xtnKMoxNNYML16Ui+2hPMr5nQh6mMtGZEaKgm/1
aYXaLiBE8tocsJKxHXaDdtePz7N4pYFap4FSSL4nTAK9chOq3zstvNKKq0ZA1xtawKpjrE5fHpTJ
a0FpAZUM4d5sD30qBKYF4Iq12lPOa4bzfi217/FsScIawrNCsQRdum/JO7GK/XzeNx1n8IpERDpi
gGVFxkCjCVFdurkl52Y1jwoGMwulgdy9MAq6V6Zq4g+h/j3sQXNcj7m02pYsZJzBZLLnX0xDIhtV
KLAQAAt3/uUroAkHM4dpq9dbG0SEki0n6xBAqw6a41bFAxSyQoIFAgI00kAM8IX2Mo+gdTPFA+Yd
E6UIVln4nqMZxmE6JDGeWpQqgsKJwAlBt01DgQSUXEDmDV40Mm1d+llApq3b4A/Gic7MUBedlkmY
yLcmjAmD6s0V+75xJEGOb6w845UrWW8JyC+qChmrRWfygzRoc0LlctXXVsSSul9h0NmYHjhB8sOt
HssDH+r2IQX0ZQORXoNdW4Vz0DMsfVlYMWZ+SqfFKIQi7NZMBPD92UTlftLfovKhMlJMEQd5uleH
73o52EJ66LKTqd7n0ZssFy7hHwT1pVNMaCQ0hxGovCqyQwSVemz8Sn9XwxdZ22njg6rtL8cZ6cvn
R46oA46Pcj/ahBgVPvfpZC5jMdSl0skWIuomOtU9kMYiOLzWHTR8d52byoF6Q+YuMpdP1fC1gkTs
G6Rqjl+BoW4qBVFRJmnnDOkFeAE91alvUPQt7OqlQVZ5qvxpN/NAC1+vQWIS03P4DzhL8M3Ol2wt
SSmKuQxaA8yQ15jFD3dWQJgoIi4O8kvEgA3w2MgSrgnAB2kgRiNPRPIJ7WojfQMNnd3KvQ0yWzu2
/uJ8R3J3n3khsQTiPrQgyHQgbWkYpjSsBZ3Qh0Srne2ig+5qd+svyekJw8bTbysWUfZI7NqcsT5K
uyFRYa8QMWxrYTh+2Fkp7/X8NS0nZrBzGBAjzbAvNDq5lNVCZpF5f803A8Kph9EtUHYLTwOkZ9qg
+aZ7Py/v5ZcL/twmLQMnjnk+zQVsRhYSFZTa1v1UmK0L/LHG6Yp+Ze+jbFEF1HJYlkyO4CAF1C33
pds8SXa/J0xbmle+i3v5x+KOZEpNcizOK/vL7fJhWjdl0i/9epsVSSqWlWGWjq7oqzelQhII8m8r
nxIjuLtwBAhlJU0OFFm60DdtiO9nzG4ead4MYiJtUPAyVX5bsw22COcSFoNWwRe2AyFSZbOVhdJR
mpsQlRYMHMlhZWu8Fgtr48DVB94QFY2PLwEf3Bp9F2VR5TRiqBD8S+43YWO5l73wKxyBLAdUaDjT
sPOFwXnt0xFkFxB6WYXRhepuPC5+ogRm+K53+9rY6/KTLr5zjLLCCM6aiBE/HUGL/l5xJyRGEiYY
BnmpEmeObTIKkjirk/2MO1vdRQ+8J+CX1BHL3FqkEt28nsco62BxUb8J7WsCFpthTT1Lju0ajN+X
18f4dGjPQqACMjcg/aIhHkk9lakS42jnyq8kfRt4I3eM0AEIGRxdAgMRqpnUcZ7kAlq/KlyjXFPf
bJWDnjlCXnJcg7UK3BrQ5cbtgbF26s4WtUFFeayunE5STkZf3KhceBdrIVsTVLqmdyvYfBEf8JBK
7bbbT/l7KnLEBRiXIwjePpdB3cPZqoRGh6zQUaXXZO3tPrxWgACF+A/nMcVcDIYfwNsBMijMQJzf
VWsomMucYr8aYdib1rHKRl81f152LaYRTD2iSC4pCAvk3zcXYm0VIVTLeoAmhnG8NmI9OQhmvoAA
uq7/wIshkUFcDGcUWdu5qQjay0DvV2C9iO4w99DwlDhY/qWC9gEoGnSp8dQ5//tGVqkoSQE2ny3j
Vdh0wSDz+u+kmkGlK5i0/TRBfsJmt0xwxopZARPTwQyyXeNgiP2YofGeuXzCfd56qE/TaimI/sq2
wre41gbBNrjTSqw8BWzJmBvGacRtR0OCyigNTeh2YT1Ou0fCfNCg/S5AtkI5IIM+iS4imsvLwb4+
dMh4FPQqEAXg1uCNO9/Frg1rI88HxM6DeWf4pFqp2vm76Gb/gueP9VQ4s0YFty5bQ7XPYC00HPVQ
HkEt9SGnSJ6M3evkI9phmEmBNEjs/f4E/8ckGHiOMYZmEcjp+VKheaMqMTFOiF7l5yEYd0qQnhQn
P4DghXPAWGcZ7wLUd3C68D/UAZgb0WqreELAKDJX6751WusNPO6Dr9VXsiSL3PLIViB4Qu3nOC5z
ZRRYkvJgqF69b94VMBOEbnArviSOFkxIcE1w9YC1MfF5tQW2x26skxO6OYFjP0EASIT12cfrE+89
SOqdiqfMSfZCMAeo0wF36PPem6ydJfNGoKlHyQE7fG51aItUVUfsrFRY7tTJp3GFpq7B5VsjX4iO
LxBewzQVwjHoX6gvCFQegK/RQoglPqoab+GtfNuDC7i6VXd6ZCffL0d/VrYGHDyuM9BYAM9JS/1M
YAOVcgkG0327J94J2nR39frA2HMssa5NjWhUK/AegPSoa3OZRmlNNOBQJycMpsME0m2iwm66jVvv
1l8fh3//+2SYcFYiA4EcXiQpPXX+VAwHKRlAMY4cFCdC07IGpD8b4azj2cw5f6yqwJk1Kv2Ac5hW
F4pkJplMnGaecFJvLadzu311E/kZ5+uxLgjdwEQX4gr4h+msV9diBfLiSKLmaA7yLt3XHe+1xXSQ
rQ0qz4X2cgKNDdggHolOswPO9AN5wZqcAil7MSamxiyMEX55ntSmoBZZAkPrdCVA+Fsq3y97INMA
kltC4A+0LZ1EV2NVJ+DYRPrZK8ckaQ/wGvuyia/4POJuGxtUdJraoRTEEDasB8JNgDHB+0awwXLZ
uX873bSrvhuJe9ksb2V01DDyQaxAbexAC8gGPclpTJLXyyZYL36kCEAyIm/D9Cpdb9VacMnPIWxM
DqlnAJr1qv8Ma1u8/ZE8gvwGdaj0GgmKmtnST45txlsLw6wgRYX2EMCqdOUL2vPyKkoE2ItG2R40
lE67g3KPvFdOk79647MMyefckRSbmyGxAj8KOaBlxdMSZFxU/CiqbMkL4AMBsfwlD4MbhXfhmHLc
hmnENEFdBl0ylGOp0CgnWVSHePND528/Gg+G4NXWL84ekhuKvllQ/1chV4NSw5fhz6bQrEhWsYcT
WpIf5cP13ribPagPery3Mfm9tC1slow9QxERxXnqtoSeoWJ2MXAQU2N3fRSMTeGbceyYiwQFInnw
8eLAVqYcR2Ht49YudfrkUjZTK4fdVXjMwF1tqI+KNQeXd5JtBHcmHBKZBu2MWV5HlaElZOR02RVF
E2iz4cgFLxxyzNAsMbOytFURp5ge6g/t0tmyCdJI8bfZQBCvgI7C2x8c1SioUZGjSGdrssCu6FjQ
XEsU2cMkiavpOadeyApQKD3hpYF3GYgyKIeAaG3d6RY+jCkfGuMp5yFvWLkF4Ml4xGAhoE6hTikq
aIO4drg7lnG5lrL8Nq6AVB4a1+pE//c/P/YKb1gypQZw77lviw1kB6MV3AuKFVQJ8kBvTjg3ITON
2Nog27nJcZcClaxcQawlaYTsGB+JknZaD6ad2uUbj9mE+R7b2iO+uLFnjHivy2RNhHJEd1JfcIZX
LdAhDjbY093lDWT1MZBqEgopcB8RJZ1za1PbZa2UGiQlSwCZI8x5ud0jhgOnsL9sixWI8KVwWyGh
xnuI8ouiLECcJ0LcKN1Huxo8bVLQ7PMDzwzz2gdbFZ60H+VVlVoSahqCkVYWLuCX6P1thtSaHbu6
CyXoxSf3fh3wQuxXdiec3K1JKtbhFaZZHTHZecaPBJNXMdhkgaf1qj0IkJxpp/1J7WNrkfL8Gnjv
Thph0bxefQN1AsuDzEWgOaRGwHvKMr/cZkepI5Akk6nMCa6rdI8b/yYJsr3uZ37KaY1zt5Fy/Toh
Dd7mYxuHwu3szokfwM+Ppmt0C80VtA55K5MZS4PkkA4MBgrkuknf9gOqMEmmIrKrAarjDoD0d8KN
5FaohIg48eAOd9YrciZEzFcCj96B74xs8uiJbvgdYArOIWEE5+3voSHGEfTtjNbC79HRyexvhIm3
x4yr7MwAdToGIbT6soWB5NlskcBBkeAJuEgfeB3d1w6ll7l5wEUtsqIaylqKhKK5hUcnzblt6os5
CDqIPNQ79UD81XSlILyJnH+jJsFc48YY9Uwai8SCog+MZeJuzl+69M1MuK8LcsKovOpsRVQ4AwjK
aPMcM/j50bqZjxD7vAXszl0d3S8e+OTRrJz/zB71nNXTsU7qBfbUO/HQos2X+h167LEjXRWBiiFP
7dCeoJeNDJLjk6xL4sw0OUSbKymvJhX8tzBN6mYgUbCbazDyBLK7XJne5UuCFQNIEx+i6Rg9B0Mk
FQOkUZnyrIEt84ksE1R5TgjJQ7t40QIh6K/zgPdwZ+QrGPDToD2CkjumPqkToYy1No4iiA7iPvWq
Pt93KMGOQnJU6uj+8upYjrk1Rd0TSRVHxqR+kENMbpKi5FmkDtRdOZvICiIgjyVPaxEdb7rhXRuh
XGWEi6A2VnddmpdRnl4vr4R1y+obG3SDW56VoVIsLGWN3DaBIyJQfjPd/FdX2SVIL/GtQOm18syS
U0WfOtIChlqGylBgTJNFHhsd3RCIchyJsjNhU0wOymnxJU/eRfjfFlgF3g1PPPySWSqi9JXRQV/0
w+zfHLNKYAX5gZv8sYLKdnlUUKmmXCukCnY6Tz2YByK7ADoYAzSzRF582bWa8yffcbOhVFhZlbhp
zQW+AumFO80vvNS3PC2Q3tSb0SMm46DnfUTebpJ/38STJprEHIU58hHrvfQDenU+ApqfkP4NFF0e
B7/eDW68k3fWq/aTs2CO8Y8a28a4WK+i2hE6g95PTkRxUD8UXuwrRGKRIJYzR79BEcNF2nbFcyN2
dEN9UMbTyID+EBVrzDrSxHj92G1A3smiUcu7VU6dmz3KboV7gzezxDVJxZyoNqQOFM8AfN7Jh9Wt
/eSOoF9021rsD8ASVxqXeVVJm1VSyWkGMeFigXIrvi9mfXFE533iFcH/S9r14D7LdTtJ7Trg3R/M
CLsxTaWq0iRihjqF6XwM4vVeyHbm+MzxIFZ4lUVCt0BEMZCRnbsvhqbrVZixo533tw4RVIe9BA0s
3Revcqd1efOxzAsYfGR4PKEnDBEpKizIiTqn6QLQrnhIdvVDBTQFmDyPuh8feFPNrA1EBwJ4GwK1
wWV1vjhzbDWpnbGBBvyjKZ/U+SHhCeexN/DTBh1NFwVnIIKNInyIu3vxD3rPkKb4/PvUdtW6Eidd
iA+0Lqd+OYq/PeqroJK2+ftUzJznFhz2I35/vfrpfJOXnDSBVXM4M0B5GMYZZKgM/8fD+ltphzrQ
KX8mzVFxp594GdB/8a9/Nox+dZhDow2rggVBN+yDQr1xJUJs7ggut4dBQhx9laK0KumAT0I66WPt
m/hrVotcqhl8majvEP7KwV8dBcPy/IoD05c3pqhgMIIYOG9zmIqmoxReCVKwjjza9I9a+6X1UAcm
ktcwX8h6Wrc9Ijl2Ujfcp/6MV+MPsjDzKn6bdtybhITtS2apMySWrSxVxcc21vvhjriIUtjZMXkk
uppm7F8Oeswju9lK6kgZo1DLSgpzlhB5cv0i/b7IJTlUGwvUoYriUW2RjODRNr8LQwK25SsdvZrL
y2DhD86sUCdLS1sxysg6Wlfyi125H4/Z1bxTH9cr9bX2JncBC6hdXxup/Qd07Vgi0HhAFQLV9RVf
O7eioEYzWguJ3vr5hBJiaHEKQ+Sz026xNUG5/BRVWdMJE6iX22McnQq9snsxWMLZvbyRjCwK8xNA
rBNgIebbqUSmGOZCMkkKR4p50i4LJv/fIP4Zbndmhkpe4kZXk48HU69/70PZmVfe+eVZoHKVsQo7
KyUZWS3ejumdxC24MFL6syVQXyRMxHrJ0e5EhQk8qT9I2zv+TmhdZEj+AB3BS/gYQe/MHhWPMsEs
LZBBIflq7xL5qpBuTWV3+eOzUCdnNqjgkzSLlA0THn+9mz6uLrQHbNmBMgBUtGpvOMpufIiAAJFt
QuvMWyDDxc+MU6HIiia9nXsssFT/iqERtmLuIBT8hacqw9tIKiCJSVxa3UTsKLFT5YFphLYZ/T6A
+mwxVDyKhnQC7hlGcv1HUd8NXCEMshtUQNgaoK92eVytcCU0jgQy0Dn5jYoXXrZbd5b3Qwvye1KB
60zb4KmFs3KKM8NUhFiWUgeKESsDae+BxAj9lmgCpFcoHAeX/ZH1xkFfGKpumENFeKfzY7EF4Z5K
Lvp4rN5kIIN0Of45RnnQ6+OvaG0Oitj6aVF5VSIEmlS7upUeizXyCpPX/WJ6DWGzlFGeB/SLOn5L
aA1WR+brcuNn3Lc2RmdtueLRgbN3d2OGOoGWWQKmWrSY1YfSK6E6KHfVHpImDv8FyTxvG1PUeRtE
rEggBJ3WLNmSfhjM91q9k1NeRZUZiTd26PPWWYDmZViSqKCENP+QIg5WmLtp1GFrgT4agLInLrmi
4tAFwokA1cZr/tAOxw3ojnFVZu2KsWRkM51ix/Ot3E62Xjxe9nuWEVBvw+WBRAfQlvK1uZiLPIdi
PDjWjrJ5jIXbiQcwZB6trQ3K0epyEASBBKjJyd6jHcAmrgoGTVt8Ie+DxI8eePGdVT4gjOL/LIty
uF6LFzMiVzIRKGtvM2/ciaiUxL7qIoK8kKKFNtmmF3rcdhBvRykfrLVkTBvyMtVs8WDt6hdrX7v5
fnalY+dUgeGR6Kn+7NEOQrmmssfnyKl8jGa5l78s84bd7gHlqgkGQoqyh6uSrvPq7jsbQneTZ/jJ
m+EpqMN7kbNey/77Acm+d9k47wPQtd1+lvAgJDVBMk+3+uRRE3mCo792/uQWaMW1zmLnTnzk1T9Z
WeVm1QZ1Z6hGJsgmudrVYNw3QbsjfW9SguQskPEG3XqYQaWVkdm0gmniM5dHxdeOiYcuow9yK+jF
/a/eTAPtS4DryoEc0tkv3sHNCe0fyyfK3DhDP5p94dbX/46ghlVFOFsllXn2ptxUZQIfUgOi3GRc
EXa6wQ9vVtTI8f/ec3aVIMXpVGP79ahwhLCt6LWClcq5BXDJThGPUXpbye7Y/1WmV1X6VK3Pl22y
7qatSSo6DVJmzSk0AQAyym25aG1AGWzQrabr3WVDrIfj2WZSQQkDDkuRWrCUPYu/lGOL0IQ25nWd
4jtOLmkJ5ycioVj4/MuEF4QNKixFQzS3K/oCeG2pKPzZDbDBoZ/tVxB4VgDqD1yWQVbD9my9VACK
pUkqcvLAqy1A1NAWcDXok16poJBt7/goNd4Saba5TCLXJXFWgjEYwVTa34T70amO5SndYaDD5XU1
2aGeYChQigcrIPXwi5aIjH/DoFTeCKtrNnuBO1vBevtBP+ofG9QJxLvSzJYOWUCPRke2SyEZ2LjZ
ngjekElhbqwhcevrCfy0R53AcbbkpWqwpgmt09jJMOc62yNq/e2p507js4P1pzHq7FmKCawaWZyM
l8UQZEGyV30ZQrmXT95X5RvlQ4Trn02kTp6qxglO94dnJPfZvf4sH8rHGHlI+32+I+pBYmy/o2OF
EmLlm/+CduBDJ+PStlLHLw8zQTUSrLR1xckN8Z/Ji3ajD33lEP13DFwUQe0tLxo4QzDiC1zD4q7X
MTc9YeG/cSg/t5w6lGYRtUI+4YeUx3o/BeG+9orHPuATEvyXu+MfSyo1FaQOSaPOpLyImeLVD58J
pGm0c3uqsOHTDb9swfEmuqAkyKOU6iThETH2VBz+LiiBpnN32ZvYF8bnuqibHw+zLFJ77GDR/lCk
1I50rx6eVp1Hb/Vf4tmnISq8pNlszKOI9bRuGCg/kl0T5N+E6wEZFJmuiG7+ADm09Q1aXTzLh6Vb
ic7BFD+o8f3MQ+yzCt1nBqjgMqjqOuYttk4NLFtFOtO8A6K6SwIITy2eFZReCWQdcvbIvvzNuHtJ
RZo1mqq+JO+2rrWtGyiw+aUfeSZeA4X8MSv2L9I2zvWgUlEntNa80haslshezsC8tH83h9P38KNt
armxp3MyKKZNE+OfiHUAStFgzLad0lKIYHNoE78fh6c0l21jETlngHG4MZZlof+iayqG9mnYbF0s
IWbCyX4CYkqARNGTKqB3QOhWM9d47Xkog6+H+9wgdQ9CTL5tihaQY3K4JTCCELSGyL0qvu7fuRnK
Q+Up1KSu0lAP7O/lNTCKq6zi4Od4JihXbEiJwtDBDzAQ0GyuTocmWe9WI3u+7PPEvc6vHEB3IONF
IImSLH3gFjddstVQlqgT5MLp0tbOlJvC8DvrZ9jMgZn9Nh8jppU2tmj9nKoZulAb8BqqLDEFIVR9
GuO6sSVh4RQ7mYvCpClpfagy+GKw6M2i+lLMhcGKoKkpy4EuKrayrsHaVqutqZhhKRTOK/prsMfC
NvYot1PaWp3brAejVJ15aoTxh2jYD90caFbBO1Pkb9EfjLR3VAODOQowzudrkxIJJKcoxjjVuq/3
JF/GgzlxVbzUxePqRE4f8F7LjByd0Ct82qSey3k9Jc20mhnOMSoUboI3unIi1EvpwXIFDscTo3p2
bo26OhNTidHURXRSyuqQLHXullV7aLroJQnLBzOz8FbodMMdNCAH+qFsvWotgsvHgnX8DBHTOWCm
1MDfRUVlQR2bZSQPoTJ7s9AkXCrFAeer879ZofI9Gezn0ZKBcUmyiH/2/0fal/XGjSzN/iIC3JfX
4tardlmSXwjZsrmvtZDFX/8FjTvHbboh3jPnZQYYYDpVxayszKyMCJ8zviv6LQqGq3H4cjWrdI67
wHu0FmYdp1uGLIHHWWA85L/As1WYRluMz9eO34W59TnXWjXz+hZjsWAJJIhjIS/NV8tgH5KqetxM
TbHxGHntTFwaXPmnbnlFr7QI+4oJUS5LJVO2mRss32J97hwdwWKhODH/wswWqszRMiqAyw/kz+wN
TMZ45oDsdoHcfOeBzC7UwgqZSRdsvztciy+XtleXQeVNQlKG9XntU6dDjck81IYSsXrYf+6QV8+e
A85DAz5v2yCH+DO6wP960Fzi2pGH/qY+sGNF+pMSL6ou9hbgZTnHf+2op4FTCjwXADaszphLbbCr
2eCMWdqvS3GzwEz120XBvIq3RnWuHugLY6ujNo+VyKkGbp9mNAFm1d2RmM5C5t0Btb6xiVdd5cLW
6rjlbZt4lY4pw9EXCJcYWI10Xz0vkTo/gbs7rAMAUuAr9bfPLV9LfzCL+8+O2qu7YbRNvujdo5mb
fNVnX2/eMx18Wg71Ry+ikG+fUoN8bvLX1PInX3GN8ipmrWS1gMfQsASjAxTiiTwYUReBG+0mP8lA
+eneNiCVGOLsodhlh62htavRBsxGFnDmGOZeE+jJpFBay8aX9ZSob0+mvLUQsHvrJMTT52u9GmYu
LK2OYeeaDMByLHWE+pF34mm9sZlbBlYnIod0MRjskYw5xvPET7O9kRddKXA08EH+3qvVKSiL1LW9
BheBGrvxUlTV6W6EfIivRk0ofuSB9gZ61f9t11anoTXEjC+0DPWrWmQpr8ydNjKG62cbUEPUGgDF
r8uMyaxaKI9TzKKADTDpvxR1Rmbn9fNlXDMC6OdCcAkoNGCTf0ZGdZrHmjV4305M+WJ39GOylaOt
bA0DXOn/Al56YWeJmhe5a+MoBmoYgDOZnUa9JiPK+5tGt0N37o7WBCGAnvuW0RFTB8a8q0M864cC
BLUd5SF3kJFZRU1sL3+Z3fkdAEm64aRbG7G6IkCXkadzhrDdTKoNcIHC0KzJJJFzt0XDe+3eu9yL
5bxc7AUS9TqnyzONDQnCYWAH5tZRbbsH6fW7f/N5QexooAwCF8fKS6FBkmZ0KVUdJz3STr6D/feJ
lcrP/8nMOjXyhGKxpkcISbRDWh2Z9iTrDUddzvA6IINZ7p+V/KIAvdi0xqtAOrdcAqXXk6JyjMDr
6aMmRhPy5MWpUJT9MBdbzxbLV//M6sptUVr21LAW3BWatBV4KhFWmgIkGGOAd8vY+si3SGGu+yHK
Vs/FIBpGpP90DvSgUBb0GnQp++/CiyxoIvQb8XLLxLLVF1uZ5sUgx19t0Kw65Ckyr6F9LAqxlQlt
2Vk5H6Qhp6qk8IpiP4ajGxg75aH2hT9JQvf8to8WXQk0ET/3xatlAXjl/t8Ogivlz+XNedd7xpLs
tU6wQATY0flqOGi+age6N4+cEX1rpVfdRAPkfKFWAO//shMXOwq27pwVGB5EtqCioY333oN7V/qL
RnkbgUN2y0mu3agg1fmPvdWVnfZCSxsXtG3UFiAX+ZCbsutL3P/L8S8srNyQlfOIYZ8K0M2TFi1D
d+mp3S/UYN7ms8tVN7kwtXJHplVd3pggI269xK/zm0K811v3z3UboIsG5srU/nqtqoyuNJul+VrQ
4qGmeU0MWw+U3vmvyQFwzYHs6B87q9Be2omjeBWyNiUpdm4JTqckjT737+vf/reJla+l1B2KqUa7
yRu1fdkkcV/zt89NXD9CF8tY+VdWD1MKzAsq6+9jqIfacXlunw9qtMwu/H90i6972+81rbyt7TIq
nIoub2FLHQ+i7Rjyn7+G2ulGVrW1fStvGwDOqDMd97w5nGT+o7V/bOzdlqutop5T67kyD1np1+So
QBww1Hb1r92zb12sCfu33xp32VjT+rUpVbNcGTQD2nntcXKSwMy78PNVbVlYpYmumitO31sIB9LO
iVF5Oalasfs3RsDSBcp9FxRXKyMYvE7aJoUXFJrVE2+wVQJ9wI3L7/pKfhtZ3egmV4oSMRyMqvkI
sekC4IaNA7p84L9D528Lq0zSobLG0DVCZ+15YWIcxHw251CT+6p6mb2Xqt+wd93hfttbVnxx+cwy
yy2Pg+VUV06WlZF0eB3Sp88/zVUbaJ6YhuMusNWVUyut3nlzjTX1rXLAbRfoWvVNkcPGRbqc87+2
7reZdRdYKhNgNAu4MC9Lh9hNCrFf+6Ev0gc5AhjbyX91kV4YXLmco+UYMDDgcl5JA5Qb6EHpG/nI
9TWBSg2IRfzTWMW2Ji+02R5QKGpd8VUZQU6poaMt0j1kcsPJmDYO0dWuNqiK/2NvFeDEKJx6tvGp
uAwLFk77KlLCZfKkBsM6RqV2m+PDy23w91f7bXHlHEIr7dRZ8O3m/YgJv3nXMFJ9y37+grjvnA95
7/rqNoTn6qXxe6HrqMdHoxctkodf46gypFAKqo4yMsIu3nocvsLUiHv9wtbKTwZPVHOjYYnzLYdI
D43xGpI8WWFqEjMQ4RLWIc2jfIxbMylXw9WF4VW4ygsBJHqFwKsqj7n7bdI2gscVIPqfK1tFqySh
01iPWJl4dWPtVN2mzxCwZWT2l7s+fcwOk0LajUt4w2PWj+1Jx6AaJGBUZ9rPSv0yVM5Xranu7Cbb
SMi2LC2B7SI4aoMpWCWQ+DkUABuAotQZvQZ372TWxk5eD5Ho1S3ETcDXryy5eZc4LkUai5x8JxXp
Q9LjWZ3HjQVdd4jfZpYFXyyot11XKZfJ9ZmDmlTYB8m2FHyu79lvE6uI5ehFMrhzUvj1lESJFdS5
HjXzbTL+m6sY/Mn/7NgqUhlU6sqoV2AagmNDuFNsbNX1NPbCwCowKaCemhKGjnVx0r4b0fJA5Plz
XL3LgCGN3bpMNjxgDY2nnpBeNwFPA6Y9cG5okArC5IOibUT4qxcKWPyAZIY6OLqef3oAFGyh4eLA
A0Qx7y3d2eG94zgqXBJT7QNwev2LZyi8nPzH3srjJtftk9asQftboBjIRKRKvnF2rnrchYmVx5Xm
7Elnae503X01fVEcO3Cab6DC2riLr36hCzsrj2vQkKjzGdG0lvbXzEhTQge8V0zey+fp0vX1gJkQ
JLsoBdfTWA1talXJ8XKuaYpfeQiguQrxtHhKts7qdWf4bWl9PyiKkYsenQDR0Iwk+hD2YAnUq+J+
hFpoAvWAz1d2fQd/21tdF0ZDLaTPaCjy6udscUgvJAREPsHnVq7fStCQ+GcDlyh4EeXahcqqcvEs
CQ6ph+nD+ba8MqUnEZpR9o4xSVAfMBF+bvRqZAWxtb68hWKiYxUtwIWfu1PtFr6CV/HKE75oH/4n
C+sAkWmD3qQjVjX1T6mMRXb/+e9fd7v/rODXM+jFrjGp5dksWO0Dq0V4Vt1UZgUlPkwgN1scOVef
VN3fu/UrDb2wlfExm9CXX14DVT89Ap+2tzHJXe26eAtvsGz8X/nlhamVz2lW20yl/CVAsxBJL6zj
AM/E//1sIzKhCzMrnxOzMBRm4b2FQVSazSdef3Xt58KjW8694Wi/nP9i6zqjrzD/gRaE0IgZq2F/
6O5onCDpKofA+Qmxh81h46smwdMG0TRwSv6ljJCga6QZHXqiuI1PICyM09nduJauRoYLE4tzXqyq
tiuaD97CGkajzjrr0zFPNtLGq6uwIWKDUQUQGq9FEXRjsO2pg88pgzwxiHkxXW4EgV/99b+c7cLG
8jdcLMNz8bu9LiElViYQDLaOWo7ASpl3l4z0eSygeCk17asY7fu+SQPF5HbQTs4Mul62H/BIQdD0
DpVi1AhNsoyYvHtPWB+6VsUJF/S2N7zHvmePVaG5RKjqy9hDUlNvzcfcqqOhK+60odzx1gVSULux
0vHBHsDTJCgeNMs5JW1p/UiLVCOYfHnjg3jShPbTM4vMR2Qeiazx8i80HPoWksqFyz9YRkeSCu0H
N5t9zw3Q9oiMxoKyKtCnIq6TbAc5C7zq62M8pJTYxfiUNxA9dTnuD4VPPWkbLz1PJlUeDCt7QOLx
WLb2g6PQIZoSLkhjKC9KVn0d67QNeVNTMtEGCB2j+joo1tnoROZPnYx7kIURAO/cc+e1MXSXHrKW
F8R2Z3NXCHloPTzgmkUEyO2TPjdxlrYRtd2nslIATlGhK1qq31qZ36EP5SGnT7Zml67njBfff3Hz
i+/fzZCtmxukCBgVgRzcO6aPIcIm04BJMmMUBt9qq323ZB2fudzq5DSiVM15eUpGCUHMrLxjjfTt
buYQWm0H0ic2advu7fO74mrigG7EL9q2RSzlz3XanZNK20LnA7JwpB9F3NN+1+rihOh0ztn09XNz
1/f1wt5qX0fJGprbSPatW/rF/JItPB+gtCU5bipwVTVf+VbP8upteGFxta1lYbvyF/Ch85pT04IN
04IIYevd4+PEn6/uSmAC9QYIYMCiC96GNaG4MjmYmlhSclUxBKTY1LPaVBvV0pX4+oeNVe6ajFbR
9ENd+sbUY9KnJqb5UJgbDbgrewaOSeiqgtHWMPC8+adXeKWaJaCmKn1o7JBcuena74N49+TGfm2Z
WWWtQvYjQmFe+tr0Yo13LItSJ0fA2kAsb5lZJQ7OKHXd4LgvGmMOMtsgDMOWjiRqtQW+vvpxFiFD
TOo4+Ncqd6RjXnLUfrj8ujTM5jGWLBzZf1+IoZT7j5E1KDpXJ63TOXL9spXf3Qy0412deuG/cOUL
I2sPoFarQkMLbla2aJgAasH2n1u4vleLMKgB9TaQJ//pYxV1x7rGPY7wjVGqzrZ9lqX7lqfv/5ud
1fkH5XlvYmwAESfx/J5XKSlbHoxT8m+8zPYghA7iTaxqibQXN0bB0haDNcitmPc8zCfTA3dx9kVs
NnYXb11dE6B9+m1nFQCEyxRVnfFlRNTsASEBa0GOSYTqZsG/bqMmr36mC3Mrl/aUFoRCplheY+zj
4HZ3imBxn/GNUHA1dP42s+7i9umE7mcJpx4oP/C2CyDwu1F2LR/gk41bV+MGWM6niuHJpxTPWnpa
9KIb8HYgy6j5f18e4x4AH6q3kGn8JRc8l5LLgZc4ouD1LMfse556kd38i1L1DzOryzvt0ase2xHv
s5pOWA9O5WmLgORq7LxYyeqU2rSs1CFZvFqKLx0vAipdCHJoBUQP9Y28/qqrXdhanVTRzOBcshCn
C5eR3OiCejJf2+FfzLr9sWurgzp4djo2EoFnrpWw6pQPQxVxY7gb8W1r51bndHR1wQcpMc/AK2Lp
D9JCRWe9ia3n0msp1R/rWZ1QMFW1laJj26TPw/5hqYyFPwIhl+I5AtyQG7nBtZelS3trjHGDQmXO
CrVGya9FCrF2yR6MDgTaAcH4bYtL4kpS/Iex1T3kjBpPIDGOEZfmZ8/uLHkzZae+OdlJGSQy3zi3
1/fSgwD3ogYGObCVOSqTZtYW0U27JAxjQ4sMmNi1Bbg29QhSXNuk91cXeGFxlQMpNqNDxeYFfZLd
dYEbm74FlGMezzfGTRdaQMaC40ru2pdK2Vot2JmvBUUQkAEIoi9cIesFSx2aJiq4ov2qoUHvukQX
OoFQLJHiNMyv3Hiqckbs3POTGpPsxn4sx3g26sA0HvXBQBPY8b3q1fRyjMPpd7ywju2skSQdSdUA
sONFilHGZhJb3AtyYQLEkJOGH5MW5MYFDkf34GqPnUvxxs/vdbw0ePXsc0/EVX72RBdmUyjxPD/o
x9m9LR2QmORn0TvMT0Ak0vVvje7ECabKbGsmeCUG3fTRnvqwB43fUN62buJX6kuniR0bf3iK9w6U
RowWbDF+VFZyY3b1F2iFHfsxc3wIfCkoxctISLab8/pMh4KITH3OypnMVXUYplcD9FW8jZOhJ4bi
y3IOnQKK3HoX08w5owPwNNR6aOjNnnWAN+fmzmx3Rp9+1+04c9OdOZRH2wKaiUPZJ7diyK7c2gVw
ppi9lbnx1javPW9DWjq7wXuph7vKSu+n8p0ineizQ93+tKHcrk9BPYtzxjEG+wx2+zwd/TqFnK96
l6fKjXTDNlPuW/2ocg5C7iPQdjuZGESzJsy03hnurex/FNozszPCOxrq7L0rbtl8R9OXApO4WVKG
bbWvpn2vq4EJPBbYb09eGplDGqqdGRfCI0bjkrE5e9lXi01xq0aawWO0l0J1/OLRV0d75NZpFDO8
5weKzHOW/jAqGcjyQw55kNWvmI45Fk1Kpm6EZvUxKbt9Qb9k8AyGVE1YTZizkoi0IYN7kpAlcacu
ZI5EO+CjdEuI056y+m35hVwXxDNfDQzSOlCylO3gu8VJ1GjMyGGnjBnRaBaiX713MYbHkpI07Uud
vEyQs3DqjoghdOSeNuBLzA9p89GoZcAw+pspx7qew67Wgrpsicb2VX5ruWOY6c9DaUZOJaJBGwIT
ytuaC4qARiGoyQJtuC/N8b6g83mA0FLpnpvZOAwiDzHaGinKfEoHjPsCJZphk9MfNHVDt/cI1YqD
4UDjtQU3jm2fvFLiJWf2J6UK3GLa1cVbMrNgglcj6yDdVMOR7mZVJ1ZFCZ88n493boFgbGfR0MMR
5b3Me9L3EUSM/d44msPgjz3+V9kRzZBBm54U91FmbYB2eJQVjLhgOx+SnVX/dMdooIcMJ7Bp+jBj
Bl5j0mCUExrLZaipDSnV2OaHSf3S9FGmQIWJ7fXC8zv7Ruv7YHZcMuPo0M4qSWVCM8SSpJBArQKo
4dmPam6iJT0dGINYCr+lik0mRz8rQsZ8mbt2uqA3MUjZ3c7cbvCR1DevqUhq0LAy0bmq2OvMn0z9
y1Tg28jl7P4Qipf5Xo50X1SFb3lPIneOQlEOUNTDSMxIVNXwR9P1M08eRD/6TcOeC9MJObUCLb0v
bI4BminMlQ+e0LvUcKEFQNtbl5eE1sesO4KtjOjae1U0d4phh6Z8r5uPsTpmHPevgiCHpwNm8Chl
Y5RXuc8xI+AqUGphHkm1F6ArDMDEkt1cjGAF+dGJHH8vhRY99ae8wuvdkIRcZ4HVOreYbw+GuQ2m
6q0zjlk+ETPpiSVUoiavhvXoYg55GsZ9Nhq3U2UeylnGUrzZyUutPjtpNOWCCO9b1hc31SR/KhWE
ApU+BqJkD5RvrE4OBJi+mfWjYze37czDEfTWUvUrCr5fGx5SWkDVYNa5aY6qwDSAPRA+3Bf50dbP
af1jlirRkrs5v0mUmdRKGlsQF+8Ae+2NG48dnPq2GG9Hu4vKyd3XWn9s3a/liBA6mpFRfKuHJ2a8
MKs7gDDZ59OXYXwe8udEf6fSCtK2iWf3R91TZILfW+V2wGlXfZl2+7YFdZL9Q6+TE3fSe6Xa57IN
pQLvbHaye3E7MEgUNyZjMVY1jc+59pwBAywQcmV6Khz0aF9yVDIY2N2XiodbBZ1UWn13U35rDTYn
xYz9sjglIxv2LXUO7uSCJmPKn7lTvTtzCQ6vacLfqZ5KdFBIkttfecMexsJ487LJNwTtA4cpO5EN
z4aOsfGyVXFqi9d51B9Z1ofMBWJKBTu7JoLKNF8KWh7bpr3pnGnHVJd0Whe3WnMouimmaX+ebOh0
6lkISbDa72X3RtMxpFM1kIrXz2opX+hUnPQsGYPJ0b7OZfudmlNo1O0+d1Dv5J7tp5b3OFCFx3OV
3TsqBxof7WmfW/zZMO0u1gYcJV5kUBZRzdhR7ILAp0dCvebR07uCJGp+A0bCMC/kXp+8b3hmAO64
HM6F2QR1j1FUXX0CW1OEEvGsszkeBkAwZ4C8E/ObrnTPikp3tl7vcRajmsonzrRbK59n4uoNWH9G
QH2NNtIKC4/zjZNiXIk/1k0a6RoNMpbC/3SHE2NSbt3ePtuT60twbSPBXrTmFOr6wsWhBBsNVCRP
I2D/gcb5brKN4V5tR3BUuQ0/dO7U73iCUOUmZshZikgB7sbM4JwAHB83Nvtet2MfJUV2mw0A9yf0
aHMos+KiLxP+rDTtqfLUuBSQ8lErGdm9uFVn5wTdqaOWlfgzmX6CzmTA8UwAYLa973M7rKR1q3DM
uxTZ21jlyBlsv+bs68iEr1tQ6LArEzx38ty4DkJCbpyp2527qnyqpBcYavNFK9SHpAZVmlPjysvr
E/YPmbDV3NYg4bDgKmWvH8aJhqjPkLUwTUEqh6g+soem0/guM+lLmaUveus8j0I/ZkzDs4NVHJTZ
xiCJ++xMBXD57hDkqXqr1sk+Y/UunaootZRjPusEEMNnMXXnCZz4pHdHQXrP2VUulACQYlSFHtiV
svfmMq5U9RUtbUzV1XhFcN17UKoG0BDxlVL76jnKYdb03BdOEuvQ2Ai97mfblc+ZrL/XygiSCg2z
v0K7V0btlHhjpPFM8+2EE9l5GclmJeQWC90Rf0HamhOhlswCzVQeqYBmVKv7rMSjjDm/Z8Ob1jj7
UUDCN5seTEU7qnjImKc+4lyNp7LSgsm2gmRM47yv0IjE7yt98YVyK10cyk8KsZvM9uusNzGEKUPL
QOS1MTtelIz7cACPjMLcOXl5dOv5sWPJSHhVEDqhg1YYPtAcB+gmg+ScP7tDTTxrPoGmHlSoTIvb
zgy9SbkzSrBBFipwETzRTkVjnuokOSu6DrX0pAqZ7j4WLIlUFAzIl0A42qLmss27nlnftLwjRYeb
AFzIOUW+No14m0mf67kxgR2kBJ/WT9Qeg679FHhZGXSj7ZK6zn+CmPCGdfYTl5ZC0lk8lkXpO9X0
5PRFwE0BIJaectK5CVDciUqMHFkTbcGZVWFDPYC7uWUd8h5coK4Xjci/ykHEieE9dBWukjo9jioI
ZpU0ADDpUCVGRNXuwZbZrpI8VgqAVXNml7Fq3U+udxgrGZct243cPgFCHmWt0ZG563Z6iSyP8kSA
ycGLJqt8nZmxKwdTBanW/Nh483NWi/t0bnbWiPg6uCI2MT6A59Tu3KrOw1iqRDh21DdgParMn7Wn
njobJ2ZoiXT62LHTMqq8ciJaln0ZdQYah6E5u5NzcufCCPqUftVoTriZPjGOQVRPHc+Q1Du0jvdD
yrwK7Nz8kli2r5XdbdnoD3YtY9arB9XBreSWoZfLVzPrnw0MbOlGfTtN3RQi37+ZHdQVFi6ETPd+
JtgqzakhPJpk98wzQ7szH7u0+6nXwiJzw/fQ/XHwHXgH6L4FREvjns1GjresEz+doThZUxt1in3K
pyby0nSnyeKZGwriJkueURr5gmbflFqeDLcnOgUjtGkfhkHZm/Aza54RJcaPUpmm0Ha6qOfD9xal
m97ihS9z7m3BbnAh7AodW5V0409mzzH+EAIA203mtY/TlA34psohsYAqmlzz7ChVrLbGo8a1lChU
icD0cCjM/mCKTCETU0NtsM6OMUfTvCSyWkRNZF6DDVClYZzNVGBSO0G10lWyxi08cWJTZGYWooyi
Zw5RmqZFz6h6BvwbwqkKVJhZYyHtd2OaKPFYIq/Der4WBgAZHn1Aovmm2fK5xKGBP7kfdVkZJHf6
kQwJv/HU6kWW/AUtKb8fyrBpGUDw1qQS8FZ8G9NMBw+pEWWiObK2eCwQE8hkFT+KstkpWV6SVjHC
xDbfEw8OU7oqKcFsQdokfSrqQvq5KCnKCS8ctSJUEy+UqRN7ku6svp7JMPc3Y/cBAklc7TzQs2Na
T6cJ4ioFu83yxz5BmeG9lrgIW+t56CUZ8pvWdFHfPWWC+sgaDeMuQat7aO+pQFWuhWYfjnNoOKFE
Tdo2e5kIXybUN/ti31Z1nOTj2bRetNr2aR63KUSpHF+poIaLWjApU5+bBpKiFKzrHTI9duqdapea
J5Z2pDSZX3ioOsbXwjsV8mvtFXA1jFCoaF9I+8YZb1tRhDMG4sCPQMCsfovYCzqIdL5xeNhYR+Q8
BUpiA1lVckiMn2PyZtMkTJK7jsZO+a3V700ERn3ATHHxwZCzuHNErW99fd93555OUNl4ktkTChUE
TNIpJfG8N7d8YfYTU45DKZBrocRm2Ws7jTvdTok9feeIa5Kj7ChowOsD77I9w3XtTeyxAD9hVgUW
PSvAeE8PPdt1ciIN5iGlraNN7REPHYFOjWoURLWSh+Nw4npKEkDZjMbyk/6D1/emBqRHjiQaIuST
ESleGajlU5rNYWq8pQAd4E0qNO2nkRKBmRPUzfOoxhq0itQspNmEaue9p98anJBRt0LNqonSMZRU
3ws7nLXc78bHoYAS7TFBVZDlD4OIOIomlh77SYVaLbRx+Knq84dqTo6NC3Y3FN8JjRQ7FOpEJs8N
be1sN8926o8NCDRsivZL1JgJQfb47DUlJjlQleRH6RzLtCR9cRa4aOr8w+53S+Mm15F5wf/bJiOi
x0duv0KYiDBvZymxMyM9LfSISiTidcww2Ss0ZyQzZ2gOtT8S4aBzrXzY44C5tZo9oeEXKCMNcob5
BYmMvRI3rmnv0qXHI05N/WE0565syJy7hI4Hx4CQ7Hxwii89WLTSH1711jt+VoeDt1dwlubBIoWB
3+F3VfpuTHfdeJQePVSWCDK4adugYMbIEjg1zLkApTXfyTL9PvD83CZoV0k3gDRF7M40UPFzI5Xv
EtQRs2EFQy3CRDPugDQMSgw8SEa/lCMeswt1PlTMQ0hwEX76+wY6PQ3omDX8JybR2igPXA2cXEcB
/SLqWMv2IN/euXZN+haOmuwMyJLLHYZGiMwb/IwCh7sZrIkg1UQPrLAeyibwBHonACrMyT7XHwft
vAQVPXnP5V3N03DCE2QZaHoIWqL9PKFLQr9lnSA6B6xaqlECBu8El6c974FViz0LjJi147spJByH
CX9a4Zcj+hCFFuXZU4YfGLqBpJVDckF3Xjl/gRRF5BSvnqNGzjd3SPcWrhxN7O0SJBS95Ys+oJAr
GtHBQ8/iZDTPUxqJNE7ojUXDefhhwrs0YeEJUEFj4FmpxzjlL4We+mkzBypAc12LgzGB5F8y3wZr
mcFiQI98Q9knNN2bxb3bf1PU4aEaD5kwjsg8grKafYxu+L3KVPTqlINhgldRm8NR5GfMdSAd0dC5
aY9FXkY2PVYSwyV4RWXGdM7sn1YzHLiUGIEZQ+EhzqPMYPX0JWNjwNz53sAVkVbdG9hSkB6IitS9
hzsNsWIWUY8jJXPMk8ouaHsEA+dU4yRBYS5w86OavS64dy+fonZ2MBsDwSoKbFgZMyfdzQaU2Lzs
1HD+pGD2x0Eg0HOAqWseG83TyCCJWKMfoGnhTE+Z8+qhtM3V7KW3nZOGGgW1jmBR2T86skA/tyau
/OnMAhuBOZK6CZmqI1xDXlFZ6F3R5itKedahBWFm46Ho0YwZITLFqyAzjm4JApgenV9016zmiSMI
8+QwOrhFcaCUVvpmJzFORPdKBnotiJ0ZGGVS7vN+8LV0DMzk5LZx7fS7yqCRndZILTDT0wVi7PCD
SVxmr5BjIiUtYi8xT5IbkY623YyAqiJrcdEnyD1SF1XYDg/d8JQhjRq6+VUa82Hy0Crr3qYyISVG
rqzqUfXeTANdPvism3XEwZfv7cFPkpbMQttVqBBRd87Yk0k+ufj7tLk62jMCVsOippp2aH8TTfsw
ir2hRb3BfaaD79OOPDSaGlNgCAJA835vYL5KoLsqOFHqlFTuaaKJ71iRMb3WLPw/js6sOVYcicK/
iAgBEoJXCmqvcnlfXhS2+1piEUgsYvn1c2reZqLv7barQMo858uTfLysDUAh/SeqFv2rTMf+FvO/
ZbkxZIP4n733GJHjOsUnIh694pY4jKBCuI0WHKz12SGTGrxAuzYpymblVVC57VEHtwmMbaflplx0
vkQHM14UF88s3BtUm0MAjKYv8cA9ydZLKexMZiTm4ZdNE9yIJZtyOM0G5Y3ZtnO0mbjKsIn3vAQs
bXCG935aiX9x6Q5gX1NeXRZIVkS9tPbNIzg2lm+Q3yd0HnRaUz94J+Fu7M9DolOG68VNajfHu6h9
LYtciTaX5mzWZGfah7A5zNABqzmELIu70xRbhptaewfr13i9p4z7PyhA8qREYE0T4tNK8pWVm9aD
Lq1/m65/8XHQ0d6AEVrQ6V9L6LdJsgedlyW1t5c9DkIF5Rz5pSTZ8xpiE7KE7XX1/xCplUiSB/Y3
nPzt0v0y/KWp3o8qOazLD2GfA66QTrlHEX9MdzyWdBsHYI8Ut2I4GyU3VIMuk80uHMqnkeRl02zi
YUj5/OYHb4GFuFdVWRvTY9eCdfMMmkLMBTcpn3CX41p4rLgM0jbstjIk24GjXq4AkAHqSskyva6T
VVAuokdjBj/tuL/r++kl6vp/AR+Cvarv/5jHb4tPbGoqkGeBv5vHGIr2/ekvP/EzBlnfkOPCwLK4
JvhvTsyPXTu8FIGhOISDV4dQuo1L9JZ08jVi4hiHHbqvucIX6/2VWOkgRqwM1MP3OgQ9Xmm6ph62
BoR9sA0ajlrK97+rqLmINjx4UfQsarzqAgnKpqOfTHS7fu0+JcyUpLqvv1XeP4pfGNvZp51y+uIU
JJYF/x2IXMHLMg7fkxC/iaJPXqR/rdcPB4RSQkrBQ1dYCzgSkb4NvTVwq1ATtde4EDdk2SOrqayv
i4SYX8UDujo0koHl20WY12nG8swBBlE/zFD0Z2BRmtAHw703xJOeSSualDheZp1jLzi0dsPIngaq
L+Gs/jNiOLli2YVF8aoYv0Vi+eE9eU109Mxk/dxgi7jzDVDQ0u0cK0a8Gyi+moY/rlF04FV3WMx4
q0T3p8YeBeXSFnnfwR6yfX2VXriR44Rrwo3/+Bo9FSPa97ryX4PV81EDsSsg9KuY8SNCm92bYsi8
GgmC6xBl0UJep3tPLMImrUMkOglfQOwP0DevFKmyU5O2HD1cn8SPMWIuB8YOMfW+qJ535eo18Drq
X66KL9pWt6WXxQZqnrdhjj/xuMMhKQM/baqi2ww92lNPPVbh+sVGCPVBFT+akT8n4EGht80/o/XO
QQmCaiQu1QIptj6q1nlV51JIJKT0xUPfRNA/1APWWnSbEmFOaWDUP6jJ/r1AymxSvfeT3qmleplJ
dSZzuBnXYsW/vvyvaanYFMnwEBT+1kfjN/t3260JPmzkgMq6vwHPmcfMC/7lJC295l9C49tqKK5Z
gr2X98A8sIw3BJmhWSHfdgnsZhnHAD06mZ64ScqdVNGkUyyCUM/DasRh9UoPzooPhWcpmwdm0XN4
PRUfdIK9wRu94Hqm4/RLwgW7UgmClxiB5TIR1CMUF8hTRERRpH1dDm/tUmEdJTPVmkXcFU8xlpqh
kzLNBbyOO2u0j4dVwJjyfIOmydo6jxa0RslE2TGw6CdX00+7sPX0BTxxwvMZsfd50M7qU3pr/Dgj
b79I6Ty6yywXlw08TL6LMSpfw7lrX5tx0uBm0AAWykdWVBKLY4Su9J1LnKfTOBcvXsSibU15tyW4
drIklAy0pz9urBUGH+MSbRUFu8Y6dJMidiqTiD7JZRUOn9gVf8+fi+pzUdseI7JqzdjQshPm6Kcj
KC/5PsdjcVIJcBEWtWuBh4P6JzpzbMNu3T99lyPQSLvnLpr1Z9tBzbUQXfJawOcjNQ7/Alx36soK
x90S8XSawuHo8YpeQtng40GcwoyWbEHNEFbLAYm2ybeP84lkU7wmewhp8O2UHTZtb/0vLlbojiqh
I375/queNQRLMNHNN6fNnEApXV5BzkVvCS7TbUsbvWsU7ojYNOXWH4zcG4fvXxR8Tr11rrZqLO5+
ON63mPvzBqOi/7FafrUB/vpg+fxdDmT9bpEL26XTQuEM9NW6o4Evj3hWqoMf9FjL6tp2X09QmrkB
EE7QAF4F0wiJ82Wx7/vVSzmnKm9Hk3x2voYmFw/rQfF5eWKQRT8jHCc5Bsz+nBcIqJJs+iu9MAg3
tqSQcsLepxdJexAg2M5w6B18v1LLnaxLeu5D2e/9esZbL7wxeIkChqOGISQ19Rj8+nEch7wFE7DB
Cl2U2dOIRa6qKreNcyJzJf4vYSVPecDWnSwgdo99iPYvNmMeJV63l7iRdsks8DdMu27qyepNHYbD
pmdzf3Ft9VfogaPImgANNC54kLGKH6KF+SdIjxyzhk7lolUwZ5CtmPq0Fidyb8+JMVWRdn4l/+YY
5iWCX+q9rlHkmUGhRKAL3MZuivoMbtpnuXgowAMx58ovh7MI1i53dv0AABH8C2nR/FQ9EzeryJzV
Lth7+F+ZRsjvBssX5pPzpx+5eHgUKda0hNhuj/4rhK5UhvZDxeGUR82QHLUt7E7Vps6pGuU2XLVi
6SLEXzX7oDaqtT1WjW6vzMUXOU8wxLvhTeJH9hTHq6/Ba7kN5NSHti9yuOxYMrduelhbQ00OYDb2
OH9RX+EYT+I5HQbyGVn90Qvy6A1Ryhnbw5DbziibZ3/e4mjLESG25RXKVed2pmepTBJ0zU+eHo9T
AKHBFtu2LJN0jXFolfNwSIL+ZcHwVjgv5xpPW77GDmGgrs/oBEoS9v0eJDCGAcIxi6Y2D6vPaG7e
8K0ffTQDwbw8OH/VGzYIfBRGPDaFfyZB9wUpFFGOAf2V9f0yAZjWDuMTZcRtcMqip5Xd1s1xFkso
FoLI/VJ4BYbjoC1jqOJJlGuxj8k91iT4wDnvUlUuP/7EcyPgBY/NlMFUPUwh9zLX4lkasOClnjbA
U07NwDdzX2fT+tyZ6hZw8rPU9iday6fQl1CwutWkydDmwnP5YtDPEDcdwiraMdBu6WTBFrQKe/KE
xLaPsUuDKdghu26H13c3wV4K/f/kgHAXOT7NSZ2TdQD+EJxm/CY0mrbRWjxoAxuQkHsxYrclxI7F
0GNR2hfAoy/juGR177/zvtpIFcLCddi5hWqDsbOew9zvg++OsHMbJ/WmLNE8NyQdpubJtMW7WtxG
AvLAR3puwtFldqTPGn3vLMfcV/yHe8DnoIrnFUCAAcV9UWKBAZxstBbti4V5R1r8Sddvm6aSqV8H
d82sficBxjzwZT7buwMUJmLcVD7Pizbe9mjFPOnntmi2Ou6uMKp3xchQH0CIWwajYBG0p9aLD4UL
sJjYQUcYLJoJ2ZHX1oidgKiAuegd0dNm8ZPftkGUTI0XE3mwaW3nYyjw9+KI5c5HmDYDSVQlu7Fb
T0MsTysCHhnwU0LNN4ZW6K4e23OLFSLIO6bN17TG8G6HQxiGIm16vTcVPaqF7cFJ7L2CvUkSPeFc
3RGro7RS+OaG4knVzTch3WmGQ+0wXwLZcDtaqJ+6uq2L9+r0eo4a+upx7zO2q59GnkCOUyWLfHQC
3QITEFwFTNVIuk/SB2iKHiuF/idxGc7NF5jxb0VRHjxkpuQzOKmoHk5IK7ixvszD6IHX9ZWAUarQ
p2EC+muy1aepWd7UFB9hzTdBVD4XMz9QHb+6nuYxvgk4CG5D42rflArHlPxBeX3sDb/CwPyZkTqU
dhIigWBzk2u6IqASMEaMDEn0qtzbGEf/tdw/EkhmiPq6C654myJT/Vj7X+Br8OT87vDgm1oHgFqR
gig8/xkn4alWxzXR/REhldd5re5d2YKSYXqdULNu+xCzPYXE4NOaJGhSra7zRSnU8xYMZD+DI1oE
MVc4//V3HyvwFATf9aHpRbNLKD2VUXgF7wP1qv6uG+9M4zrDktG8qmVeEeGyGMRX7deXys63xTeQ
CXva39agjtBoMndpmqDfN/7q4KrRcsTvSLr9DDz26Ivqa5rbn2VRt1Z7H/Aq8Ia34mJ8qI49V8/N
4D1Pyuh0xaEKTQDdGBUoYeekuSZIRkwXu5w6prCxwRPok0ecHh1nt3ooX0FXfGJw6oBPEZUsGvAJ
zv3W9HOTmiAoc5Go8AnCFdZqRELt+mDIR0v2YoHtTLgMt3OE2afERjYzXHwaXh9xtH0kJukucUkw
RufNF5T9meqSN91XcVr707/GG24Am/DRkP3MGG4b/JcRnb3xcR00DZGbuINZPRD+qOYG+ulAR5SS
7ZNL2NEp6FJ+da5gwj4nSBS/uzVux0ryyWmwZFXgv86q+loKwmFRoqfCJfkf19plnKPs6+omi/Eo
cBYXuD9jATxuGVPrCzSeIY7PcJJl7jc4O0NGr2sxvxRBgkdumkHi6PF5rBV+lfWRr229V0hCxLQM
lM94EX8mwhwaRbcvZHzTweJBWPerNJrQnVPugeMv9JcNSlw+kf0cojEroFdpHw9Uo4f3O2Oe+iv7
E3Q9YjrsM5lQ7Iy0v9OL07MmdZENUO4nB8eZIf0JxOcpKfthq2bxOFv1oJPor+fJD0mQ4oBBC8BJ
Mvbydhlhy7Xku174u1BTZsZBbPoaPX1jw/7SzL7cqFnBdWdlb+FPTAx3VAV3szC3cQRvEWJuT0Gp
yUMSNzvRJOjeGGmudDXexXhdeIhnZyDQhCVgz2VsvJ1qGnCQPfbSud61W0dr7AtbMIEfhxUuUM8+
BUUFg1gCaTJlcbNLOWxsA6cYfUAa+/KAyMdzp2MFj4LA27Nnnqj3SIrrUlbvmFb5GPopTDXFHeXb
1UHFsMtHtCx3Gw68t580HVaseksWd+MP7v04Z6KmDzhsj22pitSZRuacwxvRJIaogzbJ8gOg5HZj
OZrgcKzO+Kf/qMb3wsafIgLbVVCUhPGCFQlFEP02kYzQ7yqQEzVU+Rh3QuzmJXMWThqfogfLxcWW
CkEk9QRZmXnPJay+MdFnxBGXxxUAaL5ylCeUWnWyOEBPa90D8yOL/xRXd0d9cf9C36pXiMtxplp+
jEooOQR2cC1riE5iXxeg+LhKIL7ijJ8nD94XUTtSx1sXFDuf2icxGj9d1+WjGUFRUH7yQStxOTyH
5XL1eXcsMM67BgZSuSNvmN+DzsjeCoZaP7LlrjB4gWatv/kYfcQIgMdRwa6OJs/BIhgGNzVSNhhX
71ONETx0P0n1qAMfZNSg153HzWccDyyNE8/scbM+2irOC1tdW89tdfjM8D3KZsRRMl/jVuN5rzfa
PoytvLsoP4F66usVDji/k27ukymyrXwgkoXbTUGyR/7eS9H5225GV4+m2oMQVKsYSZtBpqXOAuM6
aFmYfFxhUMtZbxCKij2g+oVWGk7J+i907zwcUo8s2zWi+6788qU9Udk1l6AAOFkkLyKcPKwYgxMk
sfeHUKzcTNCwBp7CmCiG7aN12WMFwBVxVpvexY9tsgI/sz18xKb5EniBiOcewaW9z55EKYEt0/P5
/3jCTK5hoa/ToBzas6XYqJhuSRmdPXhTGvpqvNjjKKK8QlID6A6d8bY46qjb6/6h9L4j+GfNrPKx
fOUqzKoBZFGotmHXHOeK70zJN6VstiF603XBCtgQZyp5EaMFIY5RPCgjDzFKow64c0zUY1TgTA/Z
0crovZt4k4Xuz8fvHiGbATxoFEwPqgeTELpNI8llWItybxrYiCRwCFhEP5u5ptxTX/xjnE8bLJc4
4JFJBW0v1Hib0Wqdx57bo4e3m8pDmD8Z8j5usiYGr+7pJi18/xXS4WPiit+FuV04wGyWPTZ2x/xX
04RB9Cnwg0NZW+h/rW+ePD/CRi0MTKXdfZMFg0eWYDkcSrfQPQjTp0Kg1mu6qxII1QTbQuSYOdpl
yt6c7KArucyRYTeU+hDQf4nUuQf7uMYT6EGy6yj6KOnyaT6U4rYgbDqNe3CBzfSi0eGcCg5jfhXh
DQJptzMKl69JolvDo9Sa8Yr9J3QzdYC0CaCKDeP+fiFQ/ZP/0xDg1ic1/syeg+TQkXLnxtqHG5Dw
rEiWB2/AtAAU4GMbsxukL8gs0T4Ouj8qyJXzGGZhgD9IM4+hfKqqo0GnssbihncvR2DDBm01tnrY
W1DTcwGKdiyGPGA4oMbmpD0YtTh4u0hkVQt/pvrrBoh7k7GpbiA5S4P29jNZbknggcB2mfFr6Ino
7gKKDvAReCRsCBgI7FA2/zrYYgZ2WtlWgCT6zyXQ+IPTYUn0b9TiNqu7B2tiiDEx7LN6w1e2jQZ3
LcRrHyDaBv3cimuEyZ+OVQ+g0b7qDsLACEBcwRSf1a9bPPRheITtqOCCs6eZQbsOxMPEgi/XUvid
GvdaCBO0chfTrW9WzHGKBm+PF+LSRegDwmTvDQCjg+FYBWzTTjEKf2zDof9ZTI6u6zdlkBN9uGFB
VL+ZO04FkwIh4JeYdVkc/kTkdQYUW1R6R0YGwBJXjkf2i3PySAp4jaO4D7Gv+m2ibiMgDQGzDBga
hnEe9kBnil+VMMQDNgXoGVpO2G0aotmcjAt3ptJwASxneFPRdATrFGXUDjjXVmGXF0JJsDVNxHZ0
7bF0jfndPim4gvnNAm8zLes7bCyRekH3M+Eg37YdgZsopuGRst5up1pXOHt64k6130W7GUMx6Rgu
0Oz8YgTK6qHwl6Y4zHdMvh6M3Tp/jv+rqhqHMySgTd369hKHc3homAxvDC7mtClrnEBl37CsFxyk
m8bLha8bGQQWy8QyRsV4GzA+reAxK/kwuwmFB04rrId4RqlbHwdu5CHGtg2ROtaPh2El1c4gxPVY
dTM9CK9qX5K+x/zEMlmLin1Qaus7jx4CEumMIcjme7qXceiX3K6HKPY9lUlz7PsCGiILaY1vb/ml
yeQ+pJl+G9V3H1GJLU8AC5YGqQgVIDww9W2DqkF2D4nhPd58XgcqDbXx9pAX4+PKaw+8TgmIyjct
+8Fq9wAB/g1Z1w0XJMns2pJjw5IJpDztjyMvGvyEc3FDZbjinUM+4MlEZgQp3kXn0Y+XH+UbctMV
/pVhCKK4bmdwgXMPAdUHvy9nO71LWT1hOdRwi3yiv2pfDt/Y3FDl2i4ACpqEpw3nf0mLcRfVkSUL
pVIevoquy9AGYqMildBOsF0VdT5V0OhXwPJQdOGE2njdLHzxcU6gBEEoa3cSUwjHHngVlAM1Bojh
q/5KJDRCeFmHD6LhO2NXo0hLeLEv/YBq0sdcpWjEJ3DG7kfWSDcPi0DuyCT93RCU4MbbANl6PJG7
shRjbpbipeo0ySzEwVKu/hawMATtLonxE2kCx56Lk/G5g/FKW/6mtb/ASuuw2bBEaxJ64QI+UX+v
ocJCPieKPKwL2HJdG271ipUwM5AzdPiU5p7fzYfG1dAIXFhti2h6bwbBD6osy0/LHLx67GECIbyW
wyex8birtWrERqA1+ImaiGZYLx6cMB4f7H2qo4tXSrXx/AIareYYbuBSUKhpvfgxbUluZSKX7WLH
MK8KHGwjROezrjs4JF5RYRCM8wyPrLefOX1mAS5vXrT+xptkkQaedecKOTtpGKAIpMDqLy7pKrx4
NSjPNQDTWDRQbVhTw+RHg5Zj44jaFRMuc7b0D5TG3gHvNXZazg2kDovRzTpcYKGHAulURLNnH3Ed
O0WgUAQdQ2FaILV4mTqENSAgNVPMjqcEJ8GekLjdVoOPXA4dfoluCi/4RMi/roMClwhevParRZaq
DPWOKiSEggijx0Gji5GBsC9Kiukj9Ij/rxgphC+qC0DBo7apqkmRd6NXwaBeIINOsJtxzFV4+DgA
O4shLjo24X8dCsezZV63W+JSQrttAXpHbiwfsZ0nSfl99VEg+JJpX/WXUQp5tEFIc0PCeEW9UQoM
ho0OwSB9HJQpckEdJghal5WENpeyX9Shi6M4R4ufZJgOrPI+ojqHuo3qVWBiorayStLaEJ7Hsiwx
rh4GKXSo6sYnOnwEZjJk04hedXvVW/EQkqF9UyNQriUkHzhoASwuzGLs1JuqI8o4kycu7E7+yhOU
0s4/h6GSSImFzr0zXii28STlpcFN9Q4TMbIpakz4+wvgdlQ3MftJfEq2wTIKvPDQh9NmKsJ/gBVA
lUWF3btx/k9AL8dwgwSyhv59yMq4r7ZDWQPJQg6jzeYJ75gTS7PD5Bk/6jXG3rfSr3YJL/tr0Nbk
UkthzktZyz+jefgMxrUAl1U1F1gAr64yFGefDfaMIosQDEf3a/CiT1klVu8wNaK7dWgkQRb4y76y
hX7nfjvdIqyUflF9MG7rFvE4YMe4eqg7JH1FOKeBO8H7DSo4FhLK5anVc5SBZOkPcVdgVqIfvFus
WyydWpN27/kqibIKg7ffolveHJve13o4tOQSwScvgWrO0X8V7feDCw4ANVEAWLAGdLF7YdgNothp
cHJfVvGmZP52GkEAYDLno6+8zbzOkHUsRwoxzsRxhIWSFE9RAy0Bww2XuC/22hsxPmd6TCTBoK/s
cMSaLnAG8FUnvjUG4wCjeDLU2M0I8iN0qLIaLvKpeTB3imsCwxTrAHN06HMATPnjHyyIFX4mS+/o
XBXNG/S2eeGTnA8fgPrw+e6QL5xWKExr+gYbORsK7ByuqgMWbcUw83vgb5hEQIwPvAgAUr78wibY
g5eIZyv1VzQuqTZVFnTFuZT1TVSwQEem9v1awkepo43R68GtJo/H6ar7ION4kwBxHqdpeJtWssHT
4m8wC4DVqxX2t0ky4ODDme27BZNzlcxL1cosnIUG3ljs3YohxlCDtgzsQUBp2XUufvJWNwKtCrA9
nc/QPLV5iAfxZCc7nLEJ7oFF0BRbizbYMvxcOMkBHKjqGLES1cAocRWb9quUgDGIDGEfF0HzXEf2
BBOLXUrWmq0PaWtX0bl9NFFvzspp+2VrEPlDMH6FM5o3LeWpd6/4KQCFU5SMkOtdihHI9yoZ1B+q
KaTlYN4MXeQoMdC2rAMmnlBGbYailhfqs79VD6emqHYlaw5q4eeFJVeL6RT43ns9YySzRD4QHO67
0AihLw1KZKmP6wrApJszbJoAeYneCFEoEDDWHZNqq5kCw90/o9YAGNUBbkSnkcCIDYXFsBRQ00kk
z6EZMmBhQAkAM6dYi1mjBmBfor+PfzXJ3kmymTt1ZSV2w7o4M9I94DL/lyT06EEqSSlJjhJGdVFH
V2xngXvJAab0rs48wOmjaj5rEeDqacRrWNAtxsz3SV0E2arsYwQ4P9Xo8aHpD/y1rrt9hJ0cFFY6
2BNQlIGqRvSw/QvBkFZh14MMO4yiEbgWY7fDiAlcqpGD4YETEDa7+107QgYUdfCdrBbTHxbjXe1x
xoxnPF0xIfIKwQEcXp3REm1d56ocGRh5RGkqIazC0NtVtf4qyD1AUEDLDdYYxFi5MQtOP4o+R1eX
CCQemIwyjXGRSqaxKobfZAReOKn9HAbm1eKIomxr0SfCar02Q5j3gKKAnVlU7+Bne++olxUwSgev
2S7XMGnwwCxr1hbqWfFiAaqvnwzx32ZIMa1X9hvEtv6W/3/JKHz8dQFQVLIs6ciXseZ11PJBevPV
sPapKuujRuONtIJPSgaMMNjqpW1DCJgL+Z0k3MdIgpWt15/ifnNGDWLWVIWzg4zuRDnQVhLiClU1
QBtRjBfdlhdSJ7m0SDPDbqSbCboog9bKMM0GcagIAK2U4YtawteOxWa7TgaDFPGx7iB14VM/Lh27
TExDT20JHFAY4v4ARmtFIAA33d6383kkAH5QhqUKNwlZl0u9ELptgpBv4S0YxDjGt7nwgjQJBDCD
ONgSHa6pKXEl3RN9j0J6E/AxlHrB/Dr2+OyZjtCBw2Jq8OB2kA0mHHMowk6K9eGu49DBB52ko48n
rS+WaxL4OA/CBGxXsryNFY4W2NupnKJ8GOwfQWuewo4jIKHiK0iodkMQMwaJl3c4yNrLcvcriEE8
mpBSYF3jlFcz+OpF0b/ZIEJNNsMBLhOQrrDYBQM9yfHX1xCqBqgU+wURIyAP8UDFfd/mPNYfzBQd
Xjmc3DQ8smT4b6JY7wXVAwbUctYj5uJ6e4w8/9xXAUKlPSRNw/9fUh7XU2qxczZddfCH0bOcSPgb
3QpKqsKT2yZbgTVXSDRje7i4WzyI7zEo03YCUYDJnzRpsOHOmOdpqjYIDH4AzbulKMUIxqnLMDxE
nP14JYh1iy0mXXiCbluH2ymAE332F0D7WWj1tgTtDZLd74YU0UxL9cUhGMWOYkC2y6rioHFpBNDG
W1KhpYZNgNlTL/Yyg7Tz0ktw7X2IYdo77HYdg7SRA4zUChjyn2jhbH+Mw04MBlP0l3LCg+bD7Qsw
JYCJxLYxGG4/cojBFFJZx6dXQfWJqfmA4cxtbx6K6T+W5D2UEYO6p4r+K5cuR/W/wVEDWhUfpFUl
hvurjcJ7NKL7jECKKTzqtcKGYqAPBFeX6caDXYMH1N3wY2EhwAK39Uc/k9e+ZHv0VUD+VSZUg6pn
a3mcoxHLPC1SrVQWr+tpNeWzm70vEr0OAGowelXn4z0FIEYtBapPIhFBzP3Oi6tHLJx74zXQlurW
Y3gpHMZs9DJrUXpBl4AMiFr6PJgQuxxGFIocn3oRZT5+aX9CMyjBQ1rTYd6yQ2YfxYjqkkOs2HAn
ruDxt4A2MhmiX8ChC5EaaIGPoZh6faZAYsKw27O123QAgEWUYW0sXhOJ8WHMXPuYh5mq31mv284f
Hv1Qn0L7TCHWoCbNwFJCblkvzHU76E7A4Nf1GmGwLBgxMXodR5oT7cMi8k69V6cjqaBtfRYLeSPw
+nA73ht4UGZwLD0Q/BOmPMKou+D3hbFrM9e5a4BVcK5udpMdtx5XW4/UxwR+nwnLP1kvMKgfsb7u
xegxhz2fDbX3KDwS5ijiLtJGGArke4zkpTgYsIydI1qv7PaxQX2ku3TF/isNOxwzPI9yCjOv41j0
DS+lhGg4dVPGKsCwNloeUQnnY73g/ccItI8ZPaw+AIEiAZhm/tAgpwiyoCd/+vlxXeiVYm1s2WJ2
s4ekB76QjEiqbcDeF0DJ6mT5RV2LMZ7ifxyd13KkyhJFv4gITOFeG2hv1C2vF0IaHeFN4eHr7+K+
3bgxczTqhqrMnXuv3OUh4TuGPdqSbEGv70nZv0bK/JeK7kedal4ObeNkjCgQ8ntG9GG7upRtliAW
B6qXT0dV39pQnlI9fyFudtaiJYjH81CvJnT2ykot3ppT5jdxcXBM+pt42cblfzEuZcYTp1TSEab1
blIwuoa/sTiVbus1DP4q/EbrjNP+4nyc7MIrwu4Szr98Pc6UkpKnNblKja2SkBjpTaiOVK+J50DF
T1/oWOR6ak7DX6yDpG2s8iAtGn9VmrN42dHI0WoJhg1qvL4vTzaxbZqZ3TQ/R3NyEFUbhAnbmrSX
BilkVq4QHz2biq+AWFutSTqt/XaZRhX5Vz5LSiBz58YWOYvI3Rmi3ikzlnSl8JOaVYKkAfjJnsIl
LUl5qKPAV4aUWR/LZA4cadBOaF81jhiHzF/E7ccAzE/NcyuqFyCdm7GNgrbDjUglKhBJZ6gEyli+
uBY9V+ZGWEIMAB5SdzcD2OjYmbaJ9mk3hhfTYbT9T5yUZIqdk5jdfwxxAyexNq1KnFS6RDgJOWjc
j6pj4wfjKSAkSbgQXwKduKNGxzB/z7KQQozxYMzvUOvHWuAE1Owj3tJ1QYlyWUNKnZ1sbb1/8CTt
qrliBsR7yawTsRDtMDx1vGBt2fPmadeyd57rctzaZv7V8a9pVuwAVV4b/Uux+Di024lj+4Nd3zWt
+2mb2TcZ8mCoITLveiMPouias+q+lpg9EdbgyeyshoYRUU0Y6jGpWt+eL7E4GnJnVonfrJ1djJe3
9QziYLkxvSbjvmWTS4WCNeTaxTanHe8gXhB66YVwUD7sTV66tHF9s5j2Go8Ev1qpK9upb35tjevQ
bR5CG/ZtEtMONkxZiHE2H2X87nbZDQzJRkmt6+SOXC4xfpGJ+XcBbdPugjgZD9icSyJmYdrtGkoR
1BZ/hhQ5kkhBdl3tzjRS2WFkM15RLyRzlR1m0W+HltmoEjpx5aeslP0qrWJWAfippT7T53eDXL/r
/NTqI8EwPGExX8tzdwqy+TWulRsLN3fGYh1HbPjO8KYA4DTV/j6Z/3BdPTlwpnFmKoENq5REgK8v
WeHVwsQtm/vzTEAW3kDHju+ByCvgd1ItzY6abK9NEyFEjhgasKnbztO3YeE573jC9d8wv2ri14q/
prLwNOSVen4vxL+YAIuqhv56sxXXQqkuTescUTqwKnlFfNCNXzcvN3pHRc+ZONaPlS4yju8aVUNi
PTPf3dRxgXk334c2Cxx1GuHkXtjZto2Pcxtva/epwzy+5DbZp1OzagHhW26/1gLR5oeljEFIvNwY
SNqY3kKHqdv4ukLDn5nNa+1TRoi/WL97+w8pVrGYmyz7TmITLJ51GqSIfHdFai3BWpJmD10gZXX7
3vxHQ0gbuGcFA8L4dWqfxEhirxU7wV2tY0XsDzUBYz5tbdhZ+UPouyKXQZ5UfsnFJd38JIlCJZx/
1XLUqrsmrG2NNKJRYSMTODQMmLT5Sl6N8dwSdhbRRz8w+7+m/RuptLlaTc0c+4uPeaU0fjrCI7F8
XvdATrifM9q+YfwXG3/hshtjqj/nfZI/mTw5yRtNDoMz6eu6E0hD/VxM9sAmWObUJ55DjktiZ5hB
iXDYZOZi9zUyTq17rPufRWVAI4Myin1AVvdISw4xZ7MdvQ7dVPtJm7YUPPKAmll6krojaYZTN3Jc
JfpvT+Ffd2JnjVOy74vhqHTxFf/rfhTGLVrSvy6Vl2icP2euzHQYmXlVOs9XOmzUadiOLQO7JgGe
Qv9ZDx51Q8qohGrUUgM8puAyGKmX2BIqZXmecFuXXbJTh/zWW9o1TWLGQ2xhXsota2kPvetivMvf
zFw8ll4celUQe3O2WNEnHB3lW93kJxgk59DR/DEjHBo3NDD1lg3Wm2ExyHtgvM1ZCMpudyLbZfVk
h8lZdYrHkMhvBgpBt7zmi3iOFlf3qnletkJGa7hoyDbLGiYXvWf13dYaQKk182s9nMA/H7R6Itqy
HN0kJiU3cQSE+0ynC7Cw+FYlnjW+6ZKV4JbqvqnzQtGKQiiY0JER8HTTuPRFc2xjYzcqxsUtzBOu
lI0TORfy+thNs2+FwFaZWN99qb5XfH2eHrFyRsg/VIzIj5XuoXVTMI5MUrTGtTZ4tNjsQ0bbs7vq
lhQ52d2uPArF+s+eARsKLIlVvHySx98rFHqRY3h6M5BV6swkMCu8FupATHwCLGKJhozoqFkBylp8
lA2+B4yWQVfqu7QdfvpCWfyu0/H9U8UVQntJ4/qi5ArDr2I/zPbOLLLFg3f0AkchqON5V0Y8gAoe
1V4CHiuNR2m01zE18fC2WCOa+NV0l1sCQ6cQ7PsQs5cyc98Ia3rC9XuIcJRvYsfFYtXvOplQuM/v
TNm3zdxsNbu9LuQolpz/bKTdpDrweYzTDmkZNIWhv2FG3jkuDg/jY0nrR5NlKA3W4oNM3Pad/p5Z
zNUJPNaO+yM0xpmG+MS53niZMT10BY2OTr3J+BRmosjomKY4tuNp9aQY88FxF8oF6CDOgb+z6XEk
tumXql5T9AvBu14az3JJd1ZyT+ljqvazJNUdxx05h5U3eBg6nLdI6SVSTxqzwWg6t3wzLFTwma5x
X6ItRR8Rm4UL6DgtFCSnJV1nCMq2atNYH2Z4iuV54jecQvsJud+bpPqEeXJTzsk2HPWg7eXTOrxE
IDzblbhrGCXSQfnslDhY4u5YQOKKNQNrJ1bZnr5XpxWuSW4W/5V9enAxv+p2eZTwR0gC7I2EWnlW
65MrlEBPbs14yrCe50ej/c8k3IVMQvqmPyrMzAKGeHyjDM/lf25m3l16sIRrF/2wcuSL1T6HBpoz
07/EAZ8E7gXr8X3MIPsw0AV/FmisflEw5WFXuBaGuktoeIaecBI3Ga6pQCmPSxmTfruV6UeUUqd0
5IbDLZRK4lxPMxm0ehZeA4AknN8r/afvPsrwZKN4DCiQ/Pu7dXSMt7y3/63NST0+Rc5h0p6iaryG
tFAF/zpZhmfNan7S6TyPj2b6ivUA8y4/CIHSfG/df+64U9yu2GR4FfpfdSBLCOG6VPItUCxzTp9q
bQqGIkFCR+FSK793rcNgx17FUQez2fwyUnVXO/j5K4ZfRRwFTHuOpvJcjguZBxyThgyIZG20jqVT
ZKwHB3W4zR6RwzPHRDLG0t3qVDqJfMakC80UHvV+TDF1G9F56MMgshVm4nPQJ9U1TNJjvZJCE8br
tJeO2+2bygx6xKViJI6GqWRZk3CN2OjuGJQFRoWQJrYdFE/X32YIL42l7ebaep2bMdmM0xYDoAKQ
y+QZ7KaHJQxPm8Uhc/ObbGoIN8Qiq2IVSxNicGC2+OH1ndEt71VtXdoy9HGxveWi/7Zt7aIis7QR
qUZlWV6MvEFSkPbdLeYju9LB4TUpbir3Q8H7WNuNr831T9rr9HdatJVL77VZ9MHf6tkHoPyiYx3k
WG/nvH5KGcWlxczNBl0GL5aXWnS1rnEtYwpBnSvPHvDpMlcbS+feas2lkw7YMnFoZ8x8xKhiht4l
nQbt0LzcnRb9cTB3nSmvhdOfklj15ODsbEXxYNR84ek+xkRTrV591U0K2tX5HbNYa9KNzbjkuyYm
oKtm16XkzapLOu9UNy5IWLtyKOCWOVtnpVCl9d5IkfFNaz5iEfPXf5HoWRKssVO0I7o11FUPLaH/
HDDTpsZ8zHL9pYnMiJqNgPmcU3pwiY05AxQcxK3bXzXCj4qSnrNKgDg0P2NL2eTRtNXtNJjV0qtj
5SfJRNC35fs0V4fMCZ+jmsNl3YVWoP6BPrhqtf6pFjncpfqq18ONXwNMHRJXr0y+IzD2UJwHLqos
jsJXs4q+MDpQm02nLq+OQJN2SW5HdPTyi2b8JDL3rZgin17Ln2LnoKIhZwIHS2dR55sInJu4I+dG
FUpgKMzS1c/t3iC6nM0hxF5UnWM57PqFJkVJ9hXAIAL1eP6arGeAUiL5VVY+EeOxzh2HJSDb5lFE
3a1PGJJhz/0RbhlupqQ7dD0WM1OctbjeNRUNb5YliLJAFQCJeHoLLE/Tfb1sEVV6hhF9xpsmtJ92
YfM1EIQCTEGlu+3OnPUr09KzXerfxZC/MOUkfi8woootd+TzOmrSLHIWood8DmJII0ttCwW3q/VQ
24bK3L53Vd7Rm+nbTE+3ShxtMeMeGQF+kv76N1pMPiZ3eWfGLQOoU9ulgNaADnBaLH0vlrjcSk0J
fbxQ3BEt9jCZv6R2BxsAU4bXuTgTXdSCNiE1Mzb1IS7JhwxmCiyDFKvIzjJMOTto+W2HKJwttxXD
oUhMF0IFHxIIIVM7xFKboah1qTrKCss4dExZRB79Fqrclh2zfYHZODM/uGW8ROnI1rqMwcZz3BQk
PMacmBLOzNFKvnVt2jSqfsN08tzkyhmn7BBMZHwJ/+7ruHzvNOPJJs7nM3yYSeBq6AYUNJ1W/kUN
I4Axf1rGsd9EPH2G0R5DvXx1h46MIZ5yVcZoGtUToM9jknT7zDG+2366i1h9c3sKHZteQiluRrbS
h+zwwetKXyTPfLxXS8nAS+QpX5d5pTv+6Vz3UmYj5maB8Ehe1RjjfWzrhDJdaF2hx5AInFC2H/j/
RnxHGFCT6wR1i0EeLy13kAONxjaiF6Umy6JGW7MCsJjCpFLn5LjouLqJ0eFoxCbu2Wr9qWjUCZql
fEy9S9/VgbOr2uIt09KrsoS9j1Cwa3pxrVKZPfpMe1+s4VjBAVBLrmtUdw0oo5bpWxrFbzdNfFOx
9qMDhxOwWjb2nDEUILN8sXmW+iZ9CzV8y6z7cDmuIhsFrkDWdji+Erwb00L6UgYGmWsUGqIZEcay
0KuT5dmQWMA7y7wVY/KCI4/zGxyHNu3V6WBN9H95wf4PNDdsWxKuwDCXvpW5F8POvVon0eFUH9gk
iPBS7xXW0Y6Vr14BwYj/S8Nw7g6/jEI+jTCEIeOMtNXtoYfUJCLELr0zbjqnQlIB1pMZTqEiEFB3
dKcG1caST3Qcu6IBEMTrEWYejs3J3uvbFKOhNX1yhBGzQ0BjkOTV1bgFWHa10vA7dpR3Y4mPPfzB
RdxgpkBeWyAjOjeVECPGJqhOE/u+DEU58Qb/VLoqNgTEJtBKJmZjKYK2sngDy32Pu7GMy2CQiKWd
M29rWLGgq/5K0oWZq+xbJpphxOIKod51h8NpcWwW780XpRsOMgr/5qZ6wW5vbXK7fbIUAMYu3TKx
c8/ttSBaU62DfQ8lLy83MBda+FrCRp0bSnLNmA5mk721KGWuY57Zi3ycougQ5svdauxdN75OgmoC
ET9bpr2z+sgaC3wNDyPpypIUmqe22gtu2eMY80lWSHq5eq+7JIhKwu91voXPdMhF6sXliM4N5aph
zZFrcfO7yQ6LKVVh6I1p+WFlw8PCxqnKwdOofOySKR1SMH2z1zNRobFCsXpWtfoyYOEhP7lVIYCx
mHyXKdV54bITQBLiwvTcKd0W5dvSL8dGTn9SnZ8Y4B9JL+0xGW86XqakZcqoyA15gKCp/xSQiq45
vS/cRtyfHiHfTyMZn+N2/pkY6HihUwYi5FdFEsyyaW9BuWBm4M9DTs7/k6j2poHQEq04TOYewqoQ
awQovIHUbnvoDHy8BXbvwXhVWZemtiDy2nGvMnQlo+rbiMILxuq5X7BSU1xBKV0Y9jewPJsRNw8H
scYHMZbD5NNe+kX6tUjNN8qC0csObzhxmcgzpA5CIvGSyfT7zPYWaA5uHAddD0ABXcKtKRqUbhvx
AUa94c0phEL8BBNCbSL0/UwMHdjBXoKrorKEM1LwiDvPohwPRLx+S7s42SsoZtbvMVgWxbAfHcN3
lV9btb7biiLJ+uiLHLany8zRZTmF8UJ8eZfECSuCs82EMm3Wj5FiPpa/Cf63ctG3omWIAZcm4nyI
leVgROhq7iOv6yMLQl97JktVB4xVaJuOzcaELj2DbBjVJ/X83wzcopv0mySMOqXqVenICkdfS0o3
2kY31WQaMkfXim5HmZx75GY/kz4zjg/fHEH8klzKcxJHH2NEorct/qsL616aAscF3R4YE1NzHzLT
LmnKzRzKPdXPlnCLt8Acqtr1pobmAlKQOQMjmZKRRMWNqpmKcXZVPCN82CkmcPbxuptpFLaPjUlu
1wV95Wwdl6TfclBKxhPPQ6IzXUl3bQ7oBa+GqZX3vm6OxFB88sCbUc2hT9n4ahBTm7e5hZ/RAOHo
fCyGnxMbICQ6Kk4Yr9eABTDnriUQst7aa5p5qBBWUP6Hka8p1MkAuAPoMaN9CI7GeTEgJzZbB3lK
S/4jEwVxtPKMwrpmTvaD/+eg4CBxw+lVr5unKlL/RF5ANFkX3eSMRW2KsWFjQ5TT0bDjhuO5Hih3
eF8c4ybSGXBQzwtb1eZVJ2feoHwvTPq0cPhWjSEocCarmX4wSWssDgoiP40dmoFWpif8IlsblWOa
5UNF1UqdlCKlDIrqs2wky29GjH7WcstQ5OytWFGt84rFFW7OcW46SBpJ63djNR2aOFX2qa1kTCd0
7dot5b2JAXGEC5s6DmntcKs5+7Yk56T2IXw7Ao7rVBoaECPjbT5Z9OjtnUfd72v+UL+gO4S1dSRQ
fK4qJxgMpICaAiyP6n2stNucXD8ht3uYuACbquXEMC9gEneG2oe9Pd26OdczcCWAwhPTysLPZfWU
NZg3iJXz3v5G1bKh3PHjFTE3W//01LwvBTJEpDwR0OGiSM+SV6dW4pvlkk8Ip38Z7J0R/LbA92Q2
H5nIfsYxv7M93UtWIzbqMrlenyhPB54GA5HzLtw1k5ZwnmFZmIyLUia+Q67XjgQob3BA8FpPCZww
BEhKwRA2hvUseKizxL60s3auIE6mTAqUJKTz/WLzkzdY2Iyq4mXi21YT+3cZ1GNVimNFpispISr3
77rA20Lh1JOwiqctVHaGqgbc137BkYfTwkJWYBhd0egU9rKzY3EeIxWoMefiXOwIez9Cp7+Pa+O6
Ck3w7JguvySoUapm/GfUNWTEkeQCi7r2duNejdZ6xsU/Ms0k3meIYpuvC2FdyYTqW1YTqWRrvC3S
emlCYQZUU1xBDAF7kq9xb37ObnXF2+KnCzJ2Vb+r1gLd2/nn4vjLpTZcZWv/xTORksrqjzYDzI00
JZdomG313totsXloLWUHPqDiR8ueMFX0OktQqXrqTRWE6+RTs5kX2vTnzMjiovscwoaba+R5tjfu
4u7HZHjS+wrahcktmWsc9TOVNg41aDeJcXF6sMZx0WAm6jpmIk1dkWFx90JjtYZNBxQlDJYcPuAG
rd2MY4AlkuVYjkCD+lC5EnBvkHTiAeuvbVq84kfvbqPWPqshoOxaDocQxFvjNHyzpcr2NeoKr+kO
rbYqYwwDW00f99nkYg1eBAJz4cb40o1hr2S57btOjleraQPK1IlBtwALbCWnhVDWdooYQrKtaYPt
og6AzUZ4MnL3XQ5R8ToMlXUFF1wd1EnRgnaswgDoaHOca1LHYS579CF6xxz0El1P6eIDiKRUdk6h
vlQ2l37myojPEQAcoMyMUoK6ofwAAzBcLT0a0ArKdSwd5zvU0Ah2w8hHFvdGe6oI5P8sFV5jDBmD
cQiBV5xsWY7fbqbzOw694RzqJYE+RaOF9bvVDr2ATORSWIxDNr7Nk26/YaPp9ozvVMAyTe61VqdA
ZceVUzD3MD1H1KiAaA5JYE+GuU/T+d+yiPRY0EJv5jI3m42j6hPafatRBbtwtQvU02yxuLdHPL9j
/3+Aqc3OyjQan81QGPuxwYovTPyOCc5dH9crYzdsY4Hb179q64B6GzUHzxcVNG6hybMrilDLWBIE
SSUCeMxQ+AgcnjM5g7QmkxHUubMO/6Kumk+lujJB4OkAOeo+KwKtAb5t++C2RnPAKOhCrJXTth0b
9N6enN9YaYs3LpF2cCrR+i1Q5AKjMOpRmq7+3x7nswYCMwBVATVzsBIuyoxNg4rgL/JHmEkqAAt6
JvMk7+HMxSGjvI2hTg/gdNv+WFqZyvSxAAnHYXMRuUoQrzbjDUtSdaK+feznalswdU1Y+EA/SjWd
gxJtJIkyGAPTWz0f6jlVGEDjEIona3wVY5bc5SL86QbpR+nxeOG2nZnpqjbFvwRORSqImSm2neKI
IJPcXA0AUpJmzZ1QFOwCLVxpY3Jun5Vwtm9DOpr7biJ0aovMvoDJybbN2CdXU7QY9oiYek7NHatU
WfEZpUaG/OX8lGYT31I3l9d6EXiehgKWK3hnXue2fRDMXd7LyXrDDjwFxZQrgcI95ll2+BMPmDUX
nv/NoLv2Qe+LeENFh8eKhzOAMQJUEwe2Z5KpDmxJlmeAGLHJCbpZctSo6yQD70FLL1IAjPemMbGv
Sm0O74oycKcMsra+aWY7TntKAsnkwctEjCHbHHQ00FFPd52DwE+vz9YHs9cemYiMF4IQMfVgk3iV
C1sLB21i/hT96wDPko9kkg3qy5ncyEvUNqeIwhZbz4JFnHBESVcwpv4iXtWUQVmBtGbycdpYXCIs
As9VBQGxQCjpmxIahOoZxlezJspM1U/5Y7H8agkXEcKmgNC0e5HdZ/63fhvIoVpzSlN+ZFJDqn/1
VbF4tvxsyoOa9X6UzPirX+f5pNKdVrBlbPB9nzbDOCNEaxr+CrROlHd77eFt1+ewPBpJ+xXntwlr
ItiakPJJ8zlLtj2j/REtqs7B/bofFmwxCeascvDqOO05kmznIAkBDtIU4jcZ4nPv4rhXu8T1gZR4
dt3vk+xjZK3DiPUhxfZIwXDp7Oo1G+SptR4FIvxSf2vtaaKVgZSykUzwiTRwtw7/pCt/59H8THqU
oubNLtx7VLY7Awx9AlYywcZCJFaZXkuJyVhjKk0lu7jjveTySpzsPKYMbTvowZFJVrEk28Dh8ze2
3AFMxHOdgcZ/PTzb6Wqtww5MRqmYnqqYAojBT/eoImpOsHCT8r7EN5UAhNlmn/H0q1M/Uu8g24pn
iGAFH9KigDEqgSUg9U+2u+3ooV2tC8hvbTrGwLb6l9sPQnM4JBwstT0qOjHkCSv5MG9Y/fkdKhqF
IgGhWvF7JppW+g50fJMxzBDDRTEfCr+tbtUw2u9apGCaXC5ZvMfVfAInjTjESUIAfTC5zmT6pMIy
zcL3Ov3BXQD6sYLOit0QNpRTPopkfMTxapEVm1Q7rlKqSKF44tSVmubPArtrz8uEeiqYFAhhStTx
8Jw77HaYa0Z+Zlcc3dBCM+XboKjaxBXhmvwOqBuXkjsERoSPjLmLwWDALU+r12muX4zmhgXRi6Pq
yPwxaJqzEd2jBlItbLJq0g7MMlHYMXgnxcEdWRBE47jUdxL7cXcTI1OtsTvEg/3Cehv4KxjkKhgP
dXkSBh6QvhKPlXCW48uq+/o6twtKIlyVAX9s2f4rJyCpiUWFsWBhvvfFdxe+TN0Tvc2ef+GZ3YLQ
eP1YXEaFlB/bd7pkT0rFR9Y92FwuRTJA1FCDDmJxAlxMizhsG83rSnmrO/T/6kHOm6583Cj5zHUL
Y1754FJfR0rQiWY4aHsFbI/K9hB7fkoF2zlBHc7EhxpsBI5bXwsyExHVsmuO93mJbnH+N0ISThr4
RX8qXsRi+F6y/4qC0fW8peOddfUejsJLEs1nLEboIXV4dWvSbUv3DyXaD6FhGTVf8uwy9uNwDS3C
yMVL3p5tvTjqq/129WZ2ydnsVlvJpjC1oA+7c1e6D+Gu4LI/ni62kENEeZXmS0PcEWkcFMUbKIOj
bkOwUZ0+MGXxX6NhOiFzzYAum76gstG96gcNNH5Drs8g7OeFBqjlWQMQ4zwzdPxe7IlHaYFYwhr3
rvtKZb4jnX+b69Avqva5JD5XycTPivhoG9bnkEJpxW9a2tOHsNKzzbagMFrXxRyWetoMFpnMy1gx
voABuW+sahOpNnpQ5xdYRQgnEKJEu8s6SJxbpy+3E6pOaqj4YS+srKf2Bf6qNGCD8Kc8p6DYypAh
aIgdwsHV0PTEPwasTEBwzqtZy8r/SLmtw3oCGImPooDD1rPSr4j6EBKfB7OQ3oUevQGO0q3XXcvf
hh5rsYcYXB8XamCwYIXAaoyc3h8T5z4MfILUIkP+G1IhbV2pfJtDAYIS7dTUjLd+PkJBQ1pGWpyn
13SNceB2Qmn/qqrvjNZJjt1uis6xUIkolF4siC6GXLGGglpGn8pWwH3Nkpo0Vc+K+a6hha0S0ez+
6Jm8slztaGd7B77qqP9Qv+8GYsd4zEcdOY/tJwTFNgrDz1S6OKicxyA4VKZI35bFt9L9TOMllvQq
HXmLjIUsc26/KfSOQ8OChqHEaO1chyk/z/CWmU8zOooeaeuoflLhXpBWfGSjRsC+uiDEUqyVg5dW
UZBgn+wQYsJTEtHuErCKxJPrYPCWLxqDQqP+bQyWYwlQLQOjq4WNbdyufUt4C946fnmYT9Ts+C5X
BcANbBPurKl7Nh8MdhVXwRhJPGLMQ56/JKitZ4lTf8Q3NzslIZtn3WK7Bg2lLivUWRyNJhmvQ4bs
oIyGgT/7XKTGBmk1quIK4AFLrgxLQx7CYdnLEyXK+0QKBowhbmSM3onS3/u+9cp6YbAd3uGKnA25
mp2QcAntMr6SvzlTYnKpR9oHPzLBkx1tRn5Kf3WV56V7zcttX76OSAcTfuxSnlvqNaKKm6T5Sq3v
yniR/S1h01OyKJ8ad6CiSJp0nGaLYX3MU3Mq84eqt0Fnvpa4VusRuJBjj6dFmbyEajKNzk6OJBaj
bYc5gnIC7xKVUD21LBEJxbhmWbFIOIeGiHGr1c+1hL4UF5CHaEnNuvnSpu4c42e0c2wnYbKdtXsc
n2rTxofwZE3DqWnUgEbPz9hzw4CK3MikBALvCaaQbT3PFysHWVO92eGfwtdROwjTBLiUhPYGEawV
WDjrH3ogmBa5F9WYWf6Lm4fO2ikAF34JPFyO/5RF3ZFEw5pveSnJwEU62MvcE17BISfwM1sBwRcm
E/8VJNf16RoxNwUTSzuDBMzxOfLeuvDyTSmYiZQ7kjwE/MOtxG3ucMMawv7AqbsNE5NJaHaZGChZ
qKwmIh2KAN4cfhAKqTPtnO6DwTDKDxP1ctuUv7I7RU74A4QIJecNP82hZSF49NqwLCZ+BdiwU6Zd
rp+HDDhCCL+Qr4SBbZGYNzu6WmzDTIto71bmHsVTKR6N+COcpVUpYR7CR/Uu04nwcjbzjtxchWI/
ZhnXvjBvuN119XOCN9WN0ssVPEStjdliE8ZnvfjPTG9uf5GMxcV33w4+oZJ03lvVP3IPTM5YZpNO
h4ULpNyykCSUhzUCnvgDNZjFcCunuoD7/dKmz+QYNAsVhsRUsZW1b4UdHgVG0wBP22P+29tBWNxQ
RGfrbLWHZfXHRXyj11Q5j/1lfNG7a/YRE66ge3OTazE/mcRei5MT4jtUCJ3vRsZlNJwk/J0SOvU7
GAJvrN+YfaHxr/ygoItxzLLNjIyqTB+hDDRSsp38qaO7Sj6AJUDzXl836WEfSt7tAlS8g9Z5sJJP
GvK4xcZ70d03E71cPkdl4uU5Cj64eDMRIAO+0y8LKoYJ+iGb/xkAUfSjXjQX8lJJvE8IrEKdUscN
dvujaecXVZk+XHeqfHddk6MXbG1REmVr1/ZhEUhhc/RcYUUWFrsOzOyzcvAtvk2YFapp/lIX42no
g0zy31fBo00Aox3l2qoANrTwXZosjUAjzKO3MfyPxP/B7u7SfY7Dr2Rgy6i1SZwRQao7ms5HolOo
vjCFYVQDGi2/DLgtw4W2+Nz0AK+x/EcCefKTnTI0X15FtMUc34xhuPQqTnFeHL6J0j5OFBUus1vJ
RjND1fw8f23sZ7YrubMBimfkTbpzJ5GwJhlCn5VY6sFMPgcn3RL3u7Tk66XJPUGEbJhOi6HtFqM6
6TkCeqqRmXL8wWDfntpvrfGoGPTWdJKxm+24cvcN2zsmPI1RhD2lPi3mz0QaRhmZ7wF/w9Mxoacq
8mXAaM51enaNu8JKjGl5ZT1UxzKt9kEkwGYlYAIUKSZ0NqX6oVHbX2qtbvjUllMz/ofVYc9CS2+x
h2/0h9ArXVL/JbN4y3w1CMrMKbPiLiPHhpFmOIGHXPgS1wUNqUlu5F9V/8bWLqWmoyzMjH+hCcJK
/xVzvRcMyQCSgq32FC69CLIcjycLhAzpj/m2Xj8W6Nzg1ORsebT3hG8lo5j/cXQeS7IaURD9IiKg
8Nv23ozteRtiLK6Awpuv10ELRWghjWuouibz5JbCGHG3gHrm/BnyD28rXmckCvW+Mz47B5MRs8kS
ylNAxmTlHjPGAT6gg4alkMOQqV9lnb+pEFs3AXLBOqLsm1xzY2UwIXEmPHxIvJ7DKf8SuGSFjfj5
ZnNUkFH2zLIEGrmDjKF98BZB/4+rc6wbyOFj75B0J+WJM6LpCUdBSMJoB3fQ51jFenRlKbGRBCTY
brcJDSBLKIlZnNec2lXwC6xaJfsgEpeoJaqpLCxzYesWYD72VKqTn1VUYYhJrEMfuthLQ/8shvjL
rEiabBXUKpoQdMK0xMMmyTGnNHx4sfcIC+sYBO0/P02h5OjOuI+tsl+QAa+wUGP9MivzNbfINp8E
ouk5oSmHdZc7y7iFQgp/7jVESTWNwykasWJ76d8UBacigfjPUmQAMtP9MCD4G0X23YwpVEf5p43t
L2IQrsKpRyYmGu6GhA7SaP78MfmdBEZbtzoOvNkbz81gEaS/TtM0bGw5g63wwyXOT9rDfogDRvTa
r+PZLwjQFS4Xnm6PJuRVutQlaqAeZF4JWo2jo+KgCEp5De0eFZl3bFT86HpW+U2RpQtElShICHmw
VEs1nzi7gcvOKEHf5fBw2+Idms3Ot/PfsEguaVeczLraU57ToQaChHHgye5DT9+kJNmTJUJcWkAR
mh3qhu3ADRQCsDGZMbJS3Qlz+vLCinG2/YXh1uNLYHHSVHWiml0BK9podf9TGeaTbpufVhEcR/xt
NRNx1kzkd4TY2TApUljWBCw0MRqGPnlxrSBjkjQ+jchkfEaLi4ZYK4u6aeEwcBekIwxj8C7ccpVI
mxfa3OVBdm665MX3PEptE527u+ys8igc9ziN9hWpXRtb32WiP+tAFwF5vJhZe06DcK1cBHJ5Ut9j
qCorNCR7zvuDaqB1ugEA/wJIBwpEgMMkQBg18Ux2eOjc4S0UrNntCrGhPbyGho3eMzj4jbcbteyr
9QuNTDm5DieyWpSx9Sq1xd/rEuXovOtETvnJzB6Kx02Z9pd8csDKAA0aE1BTnSaResbfkwzuDQOu
uuMhqI2iRV8GRSyNnXOogks/KZbCvbYLkGOUbIG3lhy+tazhxtDyPc7DE7LYbVTWIEpzyaVRfUn4
LuRPrZio8Vxp7HxEjY5trM4GtAFken+9RdEQ4vDDiRzFBy9j0djZ36KzKUiKVWhBXPJ7xWiDw82r
ALi0Q34H5H+o/PbJt9gl9wzhwZeVuClgBVrKpVuzOVTbYsWLflOhvi+y8Tnp9Ww/Ws3F7ynregE/
AY9cN8dEDO6FHEJG6kRkOEXzKHjtPMkCOeraA9NyksLrW0lha8JSxeG4iZkoOAliQOHrZ5Se+wFu
LNk7z6g9MfmxxxzsVdNFh4AgJUAiSGsExr6QQaJMj1kMbUtBRna5HUvQx4vWNVBztSGjIYmCr3Tu
0iUGUVZHMcm9mBFfxXCIqPUtnZsgAiWBHWiXNyyxpxQ+iAs1Paj2ZROxNXN2U2YhOOUNUmrvqukI
Qupk1D/5pGOnyewTbl4o4+ajlASvoV0XGcf22JZbOpZ4jSlKW5RYZXPFMoY5w1/v5bzrTL2UaveR
ZMrXROPbWIYvddF/e4hFUi2/ATx4ckMXH2Z3hCO4zmM6pKmIPuJ+/OcRv1dUySUbvoA/39KIutYy
tw7Usb7L12HgfSZuh2uWGExN9FvUYIegJWOuRrZteqAbg1MZagcrbDCDoeCxa3iiLFdNOMCOPzqM
vDh5Rp96u2k3Rj9ecOOt7VQdS57qRU9y7VBHjxx+Zz6+Wm696imr+JY7kZGy4SKEcHBINly7xYS2
qLmWJPDGJiUmSzLIjOyjGD/v89E/joHzZHZE5UFEF3PBZrv9Lq70g+FF2yr5G2kX4WVjdJXPmqF9
ghBg4+KIdc9+MqrDjUenBYmcpaF78wKfKL/wKQpRsBbj2bDim1D1NZvYFPsUyEl+KsBrRDn5SSlm
AVtqlyTL2JC7FvNj5h1OoNaa/Rkp3oI2naDG+jMr758Q+o4zAnjEcLSD9A3JCPmo0b1D2FWn1lHV
5lMp6k3ineFEnM3JXDeJ/m4bKTq1bIvC69EG06oFK6doQtzc2UP+PLtpdOhn72BKIJkxzI3ZTvP1
vanMJxgZ24IiOWvrzyqOgGqxEzpgi7GXelLgeRYMfDvqXKwI33UcrFmXCs++2j1bAKmG9lLmxVcW
QISPIgHP3ka+TigC7r2B0hWulwzzL5zUB3TkZNHhraZAOqoJ0H5eT2+xQJ8i5kIUo+uwsVL7yWjb
z0iXN8PunqXoGex25bX0qm3TKfc80bTDBkP4HCUuD/IAx4mn8y1PySnIS6DmJPm46d0dx8+KHDuQ
z/mCJTkwADs9jilQ8MoalkUzLNPAftXNhGEhdiuCzxxjmU1QwtAJbGRphhxV3i0ekVBEmXHqTSRi
jGEjtxMXUrVfQKdybWKraOPpCa1ZN0s3oUCGsb7KHfy4kvypLwV8cguPIt9bUcziPJH1OhlTa9th
slgaAPRzxqYOY9puCsS1nkKQS1BhdIjGBs1MKexy6/U4GLocNURVQd/RzBld0REmDKXSxBwnOu09
QE4DEo6WEn2TNrMeSB8h3JVIae+1sSZ3XQ6xf6vq2FyZvfTWOXrUY6JNNStJ5IwshtURzBdi+8zR
bozXY+j8GhEqvU28E2VOagh/EyekYXYOj0EId22eH2Bv7RALjanXE/LTNGtAD9klHZ1gH+Ky4ZKe
oi8ZsiLUtW7a2KX0d70RayezKmo2p2l+Aw7kfhDopT+ZtaWulQC0kwcpFAXq7WvlQpJofEJSUDNC
MiNjRHHVxCwuTKhfU8YpjsSSE7e3eBnQo1DnMqEpceeMdf4dOLb64Gci7w7oy9mVuiKZOlbnqSSQ
JJd+dCXoNToNANCPeodqhGkmOa/kwqzGcNbyRlr0bkHjRJeMn9TsK43Cb1SbpEwYoaSMsQCas+ij
48UKW8U9Q6M83cewzXcsacpln2GW7qXEPqkh3bRZRzNZBghqCSaXteYz9I8DyOGhHz61nZPvJw91
1ejLHnWdITdVNDXvte4aKwVXCqRKO96TvGAwB1V8Y9OcYTUNyktrJ2fVsj1Mysw9jJbH5RVM81EU
dpG5ZmlIY4qJ8JpmwXBoMdfyRgf1e5lDA098EoP1ptUPqBPqVWGSUJ4AQUI3yuyF1UW8glsDYjbh
L5N4mAEaxQChjNg/+lrvHSqMqXwVCQFLrLPQRldC3aD2dfsZI31izIxZJdx6TEgtdha5QOzr/PPL
ezG069F/9v2/lgQS0JMoQQM48MgnmbG6O8zBsFGYZE3yrABe+B73sWa9OWm/lzlrudYRLIfZqdAO
FjZLCTR9JcIc3SLHg/dscJeunt0LRhJdZ7KJpx0dcYhVFrexzQL0rMy/IfgxnXeY86+tAzZYLSe7
ZFJZ8yZ/IIql/a43SPoYm5Mv2HmnnJbfCd9cFLUVyQT8P3wrF6M2tsBNw6x2RNzn5KhETMs4gBmJ
d4gYmI76GPtrJmBdRGeRbSXclYyPyAx/LVlfXVIZXa84omj6jB0q6DK1WD6bjHeBr7WzszJeKN2e
CNQrwKwwGO+QBSWe/RMXlOsDWTWKeyCva+2aenn9b3KItxKjm+6TFK4X5JWONwqh/qrPfEWjW7N+
xrtymCKnnPuGcF/Vgb8xdDJAPQ27LjJoszCesgJhAVs8NdPswq3vPECKEf03a52hRmDMJKElm44Y
WiisMDsapLYRttOZpPh2BZwwQoSwbiBMHpNznBGZkL2FsUKr/FdSNwq0R0FEQdYTuFQ/JeXHDKdM
CXHKqEbZ6j9ZSd4+F34SrjJN3uyWH1zJnazrDdizdWbXd8j411pnoG0/dTVPhOmg6MLHR3SJ0oMX
3GWzewC/lX6xg4jbrD6yR98UYfXArs6TpK/NaN6EfyJ1AGUY7VKQPQEbDxOiRe+f5uWC5I1ViAMJ
12KF+tlxXkvLfA2AlOZD/YQeHH44Oo+ifDaDf8XwI/2rB1uq1j8EN5YY1cHNp1sjkx21AWuUfdxY
5HGWq4JffX73Uxa1PRhENVh8p88cKaNoyO4LVxaikhq1bo/HLqh/enBySY+Qm6MJMBdqd9LzErRm
m8wCzDIhLQQeIfxjJz4IlI2dD5aRsIkosrirsw5IAkhv/ScGOWsTiyz0PW4eFl6cqkKSdAWylDqf
K3sZcARbvGl6mYK2OvjD3W1/zeGekWzaF8mduGxXYWkgI8dU4OvZWgxDeMhaVhCIJJCLlD04cQID
YF4I5yVv2pd0Ni11RIRibfIQUSksZG5K32KRkoTwC/kj0SKIDbR1KvrlIHdqEqeIIKWxO5qgOp2R
P/tAGQwQNl6GAWO5DnFKsq5dhcoo3Vqu2JUFVAbGfjpeZK9WrJ4yyJsO89hbNAFxRXWdM8NWImQ7
0y1mP5w5SNSuRE5VqDs743XKStoNOMoRknPjaLvMDltFylktf8UgAf3XOxTdC30e+jEiAvCJBcla
hYG+Q4BdMMvxZ+1ENZdTrLfW5pTsOjxQocloojgUol4l5U+osO7U4wVM2sKSpBS7OpY7PEtQAwJW
hDJiboPfSTNM8m9+QtwIfQItk5I1EJD9DPnGEoOBcrUtaFEaylU/Sk5xg7UkCt6J995YaNbma1IL
IKaW6BWz5MiZRn6PsShYpI5kaxXDNYvhcmGWjnQWAnOZpl+7od2E9UvG55XTvyrAK7MrnfXypscn
HaCsDAi/Q7a/tYkO9gXDbPz3YYiH1pi0tzxkEd0X4LBdljiWhQQRKAd976CrTRjQxHcWKu0evuhG
C2Omf3Y7u7Xbb41f4CV0E39b07veiV6wVpHeoYGxWd14hBARqo0Nxig5CjV7BBnfWXeI+mob8W/b
xNTEkuxw1g5WPF2RRyKWGIEEtCALa/i59j0OWyhaQC0wWfic3Lb4GDqSOqkstN76S8FMqgkRW92R
7uUPZ27QtynEa5HGb6KiAkb2gxAnITytt8+muKr+U5IAMSXvcPk2OmNpPfuDeLLR6fvYzRGqzFyv
28Ndv9K73UMLJxBsFMildvvdQx8ptcpn3lg/+x6OBcPGZm3HWwZ2RyRY/MbC+Y2QKk8aA3tGEkCz
54llK7pbWbXMGtpnj0UgYTjkekq0dL58d3vma6iTkYD9i3i3XUwB8xlowU9LnSfBnUFbiU1wPOk6
XqM+r5mRsks3+GMrHOLO0L8z0kVbYNqcH9axjDQiK6lg+7Lft8pmns2GqTU5VtPDHMkUut5ttE6m
Eyya7tThpW7ihhG4d8I9wDVtwg2tXmOeSmwQMOQ3QIaurokcI6JMjO3hqvloH0aSLIo/0pNZLfbv
YjK3gYUW2TF+ovIYEoFX6VeCjFHLtxtUVdu81De48zZC54eef2C2cnmBGqfzss+2Kpaw1xc2FUAy
PfSauQ3/fTH5+9RmCs5COIjJsfN3SqBtqcB6NC4snSDYhU7zlOGkSSeYkB4Y+cbDvCDXtfaQRDT0
PauXSu7HojsSiME24JJFwXFiUpySqBMygiPI61mC9laj/a15/4aR93X4GRWa47Bcu9OzQA4hsdw6
BquRiWxUcqOx6DPiMCUlZLQgGQrudrJuLBCwaNFMpq0SESKyonWcaJzgKKe87lvywMamTdJyfZ6w
MoYasr+OXqAvt+TALWmnTsQnLeraOw5hvRY90zc6QJSVpq52tjcu9c7CvA1WgYGxLBoEV+Z6lN29
BeWWfzYdTYruqrcxjo5ZxdxaN34G6Gkpi+Kg+KksSEMZD2ZBIxtalG4kNsc8HG46nfqI9qBmdydi
hl99PUKEnh52IVYQ/pBZTaBKmPlXchsF0W+QABgUycBnhh9mTH8bWYN0+0Gwv5T6PJKuWFb2BwzN
rGyIh6QfJir9I2znFaP/2k7mEZ3SSxY4r5XjPawufdfSUydgijm0KKp/kWJYhRWzNygGx7EhU6Xg
N+JiQAtF0CZyNKIASFQzOce15J8Avji0QFSr7rlQT5EpbuaI3lB/yxhpx6Sp58F0yjsfBy/iliZ8
ni+Aqf/VJ8ih7IJKxB0mmNhR7AQEVU8T284L712CcQxAaoKKxpf+aTRslMrUJrxZzFepLVBKiCok
W7SxLo333M75enF5IxV0744CJRC7O6G+CKlfjkRzVvzVWjKL7JxTAXYcmSPGA57/Ph0pgHtmTVWy
Har4YWLp6XE+lgEa5RTDNVZg7A/mPdbFLkoFmxrnw9ZueMhPiQAVOhnrrBoxpQ3/iFHhVtdeEpmj
oGXHpKd3VO3byBF/BZ6NyGSo1DlyGQPv7nTOfpHpf97UnjDCb3y/3BEez81OyxD2f27uXxuDdNcO
cVrmEi8wXOqMxL4CtZjHkMXN+a7jmZaMG4pgSdvbBcGXCPXXOPYoBTGpgj+/izy9Nb59bHUKojrY
Ovr3iF8p0HrE/+O1MjtOeMxzzQO17d6BceJRKsIDJ5kjXWPLw2tNB1dFv55ePrW+gUOvZcMTnr1J
LjwZPcrZwJKYsPV084ieATX6zMAL/E8TTwSaUQKK0pOd4rGzVfvZNe7BcRO16BuCi0EyyPrHMsFr
M8rLrQeUWp2tMwmKJ2KLUmQgHmv0+GC5zZ45wUdWZCfOcP4hmc7qzxXa55y4btKtHZKMVNE+UAIu
yBYbhLdx+7ONT86XHvFxiCnC6NWSakuUIaP/YUEntiumZ8JQdpCbXm1OoJGNsTbhDfO6+2DBziGz
QXjeAZs6856VibKdQcQmNXArwMN3hp+esgt7Cw2idmT1t0wV9tH6CTe96Yo9qNTlxLvuWGLlYbkb
OR5lAplE5v/yDthpbD5Zsb0tS2NlFeW5Kqh3MXDGMQGNQ/CcFSlH22je2GDsaAg3Y/IRBXudmOyg
0x7hJI5ittVTy2r6dR77Tda0EchJTFozixQ2dkWagqaetOxAvRKIO/qK4tGVKDg7GIdEt/hoTGhj
L6XZ3CVUsYIyMWcdXLkaHv25UraWVvzUZTTclrYFTeuRaIJDII43lXoJCIhraHls1BcNThIGPDsB
rjApXXDC4E/ohw46iKBMf4/dV9EjAnB3aQ56FifPYIcrXMSLsaeJG+21iTJLL/1VLK7GnFAOTmQi
ONZnblnfbf0197ODUYOaQzWLVnZDRB1MBxwxMEdZDNn7EMKQGXxQBhA65n92Y7+CWrJ3De9HK22y
vdQ50CT7Z6v90xWHrl/gtS/BvEek4LqfhH1MizCNfw0VH40BM4InrH+OZi0jZ7gziS5X7IUWTa9z
F5qorVF8BJy0jP3lv95lqjmvlMyyWTtx8aD6Iv3EcG5OpF5Go30O7eKt54JmmFDfDcZErYunIBIe
YJwgfEmz8IZpI19L3b/5A04DShQYNUay8zNApwWyJ5bt9m8uvgh5a29GI/4ZebHJneCaefxhCkNE
N0HKA8ecfpCm9RmMybq0TLwM2sQnPQUFYm6TXUhVlpjLQwkbH0/fbsJ/XNN+uOUjLdLi2eaG/ldU
Pno2BRk+54Eb4vbb1QyUcXmLlNFXWoDr1yWURETF5+hBVqwNb+CIih+eoOiw4YpYTXPwIo2uGkt7
j5K0rJBSVhN4tK4VxXa00StPNWwDWraZsBAZ/tukxFlj6K7X2s2i/Y1Nn55BHPoUzSRWdmQXhsfG
y3knBmXHwhGdUeqbm1wjuZwUxre6N4ClGXlzKWWHDpApZ5MXDtd1D1PeO2YBFUGj829BqWk7VuzO
j1Ro0rgZDZqb0H22Kqt/0KyEFHJRt2g8nakIfN4V/muYnIqcyLHV213hedZf6MPpM4qmOSVyzC/k
9hhvYGy0XeO6wScBHgxlmgkVbNnArXFjtsP4pbVNx4odB14Zrcgcfc/DiTGctJvXwQ+MrTRzZ9uW
jb02wpyhdmOok9ZaxT0Wkruq7qDp2b6DvroSx9jyql3kNHKTyUzbTGlOvd5CFO8CfvmMdPil3ioT
HmBivMCbzf51KvdXidZmF4UMb4Pcz54JJ+V7I2g/HDNjb+NmzaVWgiVlPnaXrnNFs8tU4lyw1wUX
CRQGDBysEbeO/6pgZMtTdwOCFtYD6UdviPvYYK0KYrx0Q6SXh2AkOEG0nFaEbGn4D+KCQMkif0r8
iKGHo8V7cwbMoihnVjNgcKPeQDvcSOyhEXKmMZhb/JR1qV9r1saoQQmnnewuDmy5tQBPsIbGDwmp
iuptbzmcJyn0y7Ljx9B0KnX87kDm4D69Z2kUXDKntXbIbayV6eT+RU/QmZoQ3+dGc1fGPsPzsI04
y0qKPHZbkDIn+93Xqx6np8OkHDA+xhUAk+ZsVRHW3tBiNF8dkWKR5Ll0Q072DNn9VgS19zzA0iVn
th13IV3FRWYt2qtONU+2j+N3DDq51WCg5CbmAGHoDEVyxJyIdfJDaI36M1lF2PFSjF9jl1f7wnNj
1BcgFrK0M1mlcftEUHXXoU4cn+Nm5cYr0/bN9c+h9yFZ/pkNZ75G1A8lS5K/dNwaquxvkP5n4tss
RfoQ8Sug2QY3Fe5XiSc0sEgKSoKlRf6m+RnKcGECXQqfWOK5+pkd19z1I25D8dnoBHI5xyDaVfmH
0Ih/tyiiMK/zTbVmqTnsO0Tgm+y0GCvZOX6UNOmqve5F8dYqGT5ouCUPIqrwjTgWeQmOzSRmzP4a
5KG43hGAeLRw+kQgu0/tWNz6fuYm0aA5m1ko7nWvXfEymEzQ8RXsK9QjIav0MWWDY6crNwEb1tMt
Gj9dz4HJElY4sMrifKWsX704l8K4sthYDt5aY4BGwNe2RMFvw0mZ2F6RFjZFt5YIv7b8tv0nx8O0
nMo3OZCjU0CbqXtswTyezKTgP64neN+dTbBa+m3nz6oABld/DyZ2DRIqYf2P5UakLJQ8MCwVUipC
1zjIyHsPCOJrmAQPDA/5wuuuQmnfhHtzvBu5tcQggrKBz6u6VvEuDtNtG2xA+Oipuczd7mR0aFzx
3YzyPSjFEkuYHHAuDs0zonoXLbjv/KY8huyGaEpi0on48hgVeNusdO8TCwXAhzW1jC9V8dE2z1oG
ePSH4Wosfwk0D5O7hwtK9vdA7a0p3oveOLUBfhQILz/VCPHNtjYJxwJISA/TAESrpvia47sCNDFD
ikDlA2z/0s+I5X4zi7eE5WeQ/WFTW+AggdaolgkPntWdmHUvXFDVsAx9iJIAXYAlo3L77qZzYP8g
gVypgRDxU4TSTpvOyXTQBg2xFK2YjSLjbgKkockwvRnFgWZs2+A3pgp1ng3oNL3D7CbcZR0cS9CQ
mrkz0TuNjOhDfVsa2Qou8D7MNligDAOnUcAGip3DbLht1jEAdAG9QPkgMMYzgWKIFH9i7zSHTZTp
K4cVOFhkxfqtsp5TLt4SaUwOHLan2poBK5XxYFQz5vYaOexyfla9aWsQadhftPZtYr6aOhfFeJLx
/zpAucpRR6DPqxPY75A8mKyA5ys12jH0BAbFibUxrV2vXvq2dlhjWM07CbFIswiFWYdS479A7s7z
ZLCDBYnOgNFnipZ7Dr8UJMZ+KhSq3ELuM8E8wZcCCkYGfCQnY5VSy3nTKkT7sBjTPUyRcsPECMZB
PCcEql/iiT3jngzoMxlpEbLO0sznb+i3Hy1uGd51AK8U0hN1lnulKFvGbITK+uYkTGD+ugEiRuIt
uv4coOcywA31SFgDrKjuuUIpEdjfdnJzwlfc0vSAxS50OWBa7kMLT3cDLQCkL8YyaoqrpR08ppf+
2oj/QSIqnC+0GOu8v7f4odAaM3X+hJcExQzfILCTH4hEkX5sSJHNWDuKhOlffypCVjX8CUCOllHD
wPSuKT5BOacs6WuMsRlSqcQ4ybAj6BDzjntztANb7ly9IVBYFu6nB1W5+bRB3kntaJMzGqPZNNRR
hcU6iXeOShcY4lYTDXU7PGl1ChkAr2n6RUAO0iWMSRl+OA7NeRPm7M0ZJMOxMPtQXOuuFa8uIkdD
3Wc8fjZcmdkupm49yRdJFT9DJMXwlrkvBMBSujGvL0/sE6r0O+AoFxOcRKTlLuzZedFE3MYqY58d
51BI202qfl15d4KD151Z5i6UVfMbIo+nTZC/VtGs+fsir/SHl8LB31bxJQusqgEdc22/J6x6J/NJ
Qq2g+MWv3f9LiXkJ46PEkBDGL2BeH6ASAMYTMi5/iA1wEHb79m/A4s3l9RC6pLVLl3USo0bfTfan
abMftHnnicCZwC7PRqwacN2/Nnd3udFuU1yDbaOesqzF2eyBaECUSM5NxPuv8vEUTsUrmOYlqbuG
dqLCWgY8BRNigB4cbNgfi/YpqhvsrQUiIzY1pg+xJtvhP4FgSNhyre+zFEVYv+0nHDENnxeqc5dx
jtd+CAfVbrWxwQql3xm9kRc+aziOdObVIn4gQpQRTO6GqcoAx4VXiW0pDY7FDgKICIwV31FoTYZ9
2JIm4r5qalMi4BoxaCQ652MOJyLAsfpTTxHF/E+WsP2CZseNo9mM2rEweYgMmuyKcD7sYvZKW9v/
SeaRuqCsnH4DDiM27hzvkz93Xjd9RNM/wDm3AshUDHuMCb1h+91gZeSLYN3myn+3/jcYVi8TxKE8
ce4qEgvNIUEXuTwfu+5DJDnMJuisKlZo+heN9ssiZxsmjNMBqoEPN+vyo5t3PbDaGSKUMacRbxK3
YJlfgojfXScQb8eufSu476FdYwRfuQ5DZeBAKT0QdUydTwRdVLvCfhEYSqvuULd/grEm9yTPMGs9
CL0p6bAm/syNa7DnqYHGkuiZUg/yW6GBFDAZDMy1jPL5BNr0x+T5V9rw7NdiF4gjF1I0/cbhXRCc
kEAd9tJvR4OfYwI5AKz/QFugU1mDXJuLAWEKWByP2L/qBEW0HDbm02BTtHDzM2fHZtUycQk3Vfht
ZYfJuk3yFE/fffNq8uGgWMVMHOrepiQfupE4V9nudCH6cFBb7p4YmLXHawPaOncfWvJt9RNqjmk5
wd0XPRpFF50R4fHTLfVzxJIPm5+zr+Jtb2N4zC+GfSPn+txEz7pGxFlyNTnbGka8Md5oof+FlEER
Ixf6DlrZc6r+IrLmbRwa/XSW/meJ5D6FxJ1cgKQ4yuDyfcOvcG5DsQvpK1unxyH3htL1UOKv5biC
IrBlL8uqIUYT9tKwHpo8uTUBtTQxYXt0fS4Isqn0l2AxkNX/KIAUBG17Go0iSPKa3ct8YA0Y96zo
xEycY/3J019V/2VM+lZrXgDRLyLf33hIzTJ7FyR3a0C/gl0VHHDSUHwX24qiysnstwioCFJNIko4
62e+Bkb56WxARs4uRr5N/JfaxCAH9JCoXZG+N93LOPxz+j9esr1OLnZynL0uITilqKW9eIASK4zZ
eRido179sy0NXR4GSfXs+dfBfB/qgxD5xuKTtF2dSQOZ9s9VpcFMQCkhjz0ilnzcW3W0ymLAugMM
ohfL/yKgiEEf6K+5eKYRcdJ95W5iW1/zpcm7DeqrWcJUf0mCcmEKxHYDVdhGmejJyw4YAFh1KnKP
oWFTwKEL0mdQ9TGHUrQdtZ+RBDGHGA9J0kAnL1HIHg2mGBOD1riVsMfFQyKO9Zdw2Nh1bNLoC9q6
nuz68WeqrmKw12gKLfdeI5matOdY/6JRZt//WhkTZwi+PHRTMWmEohmQ7/507UcfnRkTdyZzao8I
S1SsHSkc0baB+FCeCXJk73YUEJmclGKK2fxgmrDWcXz54PPT/SxgkWTvNWx+k/ehK1dOtDfRYzrh
nnCoLU3m2nW3Jlt37g9pJBs+8eUcO14Fl4Z9Rt/fNTjQhvWW4SYwnzKmlL54j9wnV3vSUUVYs0i/
unUBo4eX3tzHPZRohyNq54zc/uzsByy22dLs9zE76NE4poBresR8pvmjJbcqPMZM93JuI+ajy3h6
nRB+Itfzi3upaFEHiR7UOlbNu8brqpdHM3qxmaf39XpANAMIugx/uekXQI50LkfUHy2Ae4jE/imx
txXR1/Gj95EhXF2ohdNXlB/D/tByvaTWjxXhQ+AP1LU/pjttHGxR3lssD7pOGiUZOLGnLxQ8K3kW
Kl5NMYMjtFM+MjXvuXdIRmG1rkBbX6P8ofztEGF8rNiofA4OshsWK0rfxCw6BnuT9FhQyfsjNjTA
Oev7EH4fHfeueyZ6KWUXCIRsOVifMAV1VkVues7mhGfnHhG6UV2b5p3MwDpFiWI9LOZO6KSYuWUh
uiKgCISk6w4DD4aYU/9AmIli6JIzVtX6I7tM2UGFG0FYaDdpvpOOaxPlzv7XJt4ST1BanSJva9nb
xDJODBN2MTkWDn72ZOCjGLA7J7cUD7mhPn1uw8pnvYnAb4BFycmCdql98sSzhWtj3i3WwOMTfnMF
vTPrCVFhki95xZMK/IjtHO3wT6h3aYyk2xmUWNbK9e4EUS8oillY4JN0Qty0TDrFwWQMq+M1FKC+
SYisMSOO0V/snw19JRANlOJthHoImazV/BW18yZUey9+MYJDhvQgLudVCVxf9l8OcYIsOYw+IxQI
RmLwJ3xqzYHWvVyN0TVFAs34s0kk0BgXmAzxJtlXh7Wzp0CRrTzNqRegax26UEy9ev6bcUjbjG2c
7NkaeCHAikEBiwMSfopD1JK3o+4jq4FCfGrM3wkrzNV4klhngOdTCtcnNjzrFs1ExrZcCTTG6p2Y
wuXo48HC0eKD7Ij3fVVuS/+ryn4RnC10h9BO6pOjZZVYErahQE/Dt40K2nuPyeHwEuFeJNynLV4N
Jvi6x5+W20FRc5U24syBseRpQDjb0y8qrILe2yD/hVDRCm3WC9Ja3Ed+SaxZ1rQb2x/ygTmFWVeT
CTcltxqIX0j8TGg/FB7gOW29/I+i89htHImi6BcRYA5b5Sw5yLK9Iey2XcyhmIr8+j5cDTCYcbcl
suqFe8+FKeRj5ebOEf8I3iJsYVFTThdz2QadALlHa7OXL1/N7qNO7k10ywa8dIimjV2LLqnPToX6
mrR3aQEn6c+4UNJiL9GvWCRrYovvdx6/HEHAzG1m0cHfENlcjXLGGpfNo+MEDekXUP43nHDtpC+0
goAm2CrDuUxO1JRucLDEtdW2zOp3Pns0mulIcOvBPSNHVKptWvxW4Vs43L1wkxnvbvUydUiXax5J
/62hYTKM58T/0Hl85PTSsrFrvEtIfRqyNDaiXyc7jERIk5Xk4TAXgf4S9y8pvY1wrrGPbRQYVn5S
EEvkrPbkrNFB9aFPO0CaH9vtiAlY2MRMk/tjko1d/hndO0jxRYjPP5EHKOAM4g4BEroIZadxnXAw
kZi1mFVTHK417tU0KY8x3GVyrt2R1YYHq+Cg7E1rIv4+NQOWUAxVJLGVN1Ftyr5aJ3W5S710C3dr
l1L3TIMH4qU7MQtdosnEC+muCv0k8i+DF0BR3EvkW4N7mpk+g2kRSg9P1qD626feET6NM/LWmfe5
2GjePOIBE34316mXmLuntoH6h1HJm/FXIASsQ8Wzb+nv0v/VWLdnFj+L9bvxlvl/ngcZmaWKNYPV
aPkTOuHhWgb5xnIczk5vq1oAGmV+bZgzMDKrTHQcQq7H8VoV1CN/YDrI0yODDAIznoe1cOgXHaLk
KxxmnGjR1poHOQybME0amBp2BSxiqOFMx1dFcXeLY+J5/wZ7xFe7TgwU/vOdsfHbW9GeqmFnFFfX
2YpU58zb+v0LJ8A7emoaQu8eIS8Yd9xD+oBDibwUXpoRMSJcy7Z/JvVoKo5+xlL7o0BwxLarvUnO
P08csBD31rHUv4XJIerkq4pnuntKsWQiBnNJkooQQggnYpiOpkw/9w6a2GuZHKv04Wi7qXZozLaD
+iet1wYzGUMHW7/nHnLnF6CnqCp8/+KVVMsWH+uWCIyF6T2F9A6JuLXed8dUpOWdYpPuFleBBDBT
h766hR2C85OlAYkY7pKdjXMbGm8x2n+A3Q35DwKUqx5VtwqGI1wbWzthpyNcy7E2vIX0c5xTZEJp
P162dYjkGi34uOAPbxHbahulQ6RPCzdDGJmtrPR7Emed/jKjFA+WvXwApicdcsMmDiPhNcO4T+Lb
YmJ8I4yjCnZF/fDkqy5GvvRfP6Y/0G9p9V2jDAFtKDgJ/dbameYmTB5dsE4ZrWQc4qMKqPx4yPgl
JhZ6DEDNdD2gyUSj62o/ffhg0Ol3O1pCj9bEAzS1Llno1ltVE923t/FjVP8KnwPlVOIq731yUN5T
/y1Vz6yZ44Gt8z4FOW4cfZKIyjejZuNaXiv7SkcMPn07DxNbH8/saxdvfeo52MbpzdCuvf5qdDfw
S6gl37mcJnsP2IuL8lUHkS3VL9HYHhSXnhox+YbqMCc8BCQl8XeA8To5+7b/IfiSmokZJeODwYL2
YGjElv9CEKdq87Wrk22r8rcNYVuavAiAHxKElROoI+YeNW7j/qNCzVzHd8/Et3UPM1bM35q1wTFe
IM0ptIuh/Wnd18DvmJwMAvAwgjcdi9D0OSp5rF/dhsBC8Qz0ZwURZZP1d4QPZuVgNSRCPXx1p7NK
b3H4sNJLQ6HJeezSqEBwAKXqENGIcde8BvmKZaKGi1Azn9r4BuIbVizEvnPbnNL6g/TFkZdKHFuD
ixrLgPlS4vFxyLTa5vopBNCLzqN+shw2+vVnpe8BtgTAnmKW1X94HgJHbHJjXwe/Mye9I2jTAauT
YlZlX2HgPpHQCOv+A08cFCJgAZdAoY4A+BOhvvgIm+8AYrlN4NrkMg2lSLLbZNPrcyJQg2EdyVJz
xgqNbT/w74kE2dxES8/1IXDArOFkVlBHMtu/SfcThcmud7VjHnw02mvLVrEeHg7jnuIicLUlHqQC
YmYCxS6Xrfb0oYujpUjJi6kncdon6GVdl0HCfvIAqn1xtmmc+MPw4yIvnqEA1RItPtqL1wAbYIU1
4e4BPXTKcyzea4GxKf3Ko7eRT9I0ypU+7BVaNubWFPC/M+iCNUHnw35CTSQbmwSRDeHcWnkck/fC
MxauZAWYZKiRyCRmCdYqrGHDJ2kJgDPutZkuVQP4Tlgbxa0eDQ/NfHGd9wFLbEbi2FgYu9RlPVou
wDQThIPeGPifdo1wXCTVK6IWTz9Kipxo/Bq5R4LgAjxDkzxwc8zJ3ecF75s7+SoecwRyRGexvpPd
PePPG/95IDsiwRBNo/c27HXf73JKmCYRS/y1jbyX7MdTtv0F92/LdExLDOjk27r7rRBgN4e2PvUF
SJnVPILWgo5b42msnjL31MDjUOY7cgTP8vklgfuilzFfS0z8PjFrZravIoqqX4QGrJ/pgeJPqwSO
m626rGHqcZgjkKrhXx1dZI8tx0rOgk/MuPsy2JA1RADkpbAAiR+ZAKNagTmG3ZlFOjJOE2m+R0uB
6ZS+kCAtLLOWBSAifcNmgC8kO6YuymQHBiJSYJGSGP/odTYV7Gnt8aRxQmjVzaANsjSepDmRGBgJ
wBerP2XwQtPm1ctPucv0i2VQDa5Yorpq2DTCRF/I/OqNj5HRgPlkBaTO+zDh4wMmsYjgFWwZi5Qz
jIVSBexZy+6ZdRHqHhoEpiG28Nphja1pCj5G/q6VThcinbUqtDcB5D5E5Bq6+OIJU2AQX5UfsY7n
bFoGU7aGObbMRbjWxw+DwUnYu6tuEGv88MwiT9mELOhczN46/7cfLgZeyE777Xq4GAcj5PJkzQc6
zIgbEhy/G1qC4dtHGtY1P1b5JKDzqasiUKvTn6pBgxCao/wr1yrUMJSTkEHCU0ECDlA/XOE8fS1l
1CWatyzJNXO/C0QWIZEZeGIrg6opXOpUKdSK/ALJQRevecfn6TNR0OUmaI4yOYVQZCeaxOKdAJIJ
eBp7Bz5ikHKCjRpnElOJVoArYH/bKUx1KFDSzri6BC2Jw8jO0kIhC7dpodMltYynJWwwfLFzXjuG
3jQ4FUnAp8jA2d2k82HVgWGk2WqHvd2yoOx+5z+y9ej12THPmXubUH04c6ASHuHcpCDD+zSH3WhL
RpHVQIrHWszTw1MEYqB/KNS9Ls8i3r4VPyJsvzN7lcp+qaXfkfOMti+qPsLhGna4XWdh1qZIz+m0
ZQybRMjTdPrup5bW0QnOYC7MmMzRazBe2RzjlKYebUrIZtZiBExqFfecgrXDU6LFPBLuNu1fcmfa
eO42qFLWRnw94jrov03zOuf/6fJgaNaqVfEyrR9K/ouGcls7+5QsO6RbLrYW7CKJvexA86uU3vsN
utBkfzjphacELTbKp4dNQ9uT7MKhRQNG97TWrT83cAHpZ69EtE7MzwGGNUG80rEeN2rgnPSfIlag
yh6/fHazkfacwRmNQExpfKBVzCamLV9Rbw8Rg4Vh58f7KXjPgzPeQAXbZJRoBOBicTgNrDQzJrvi
RI2Rg/Qvbknz1qGO8jyLABYkPgh+kYICmdlaBihYLpqq/JfIk3LoO9h2MrSHrAm/l3aJhd8oSczs
rybjkSm8RPbWoODX2dRDSJjaU+pRdplbvzuX3neT0XKSTjkxUsEWjwCKWSeaO+Mcp/zabJv8rAIy
y/xr7Nlo8iPZrnXy2QAA3Yc/Of+P4Tsr5lhrnxlXm5FLxN4hvFTeSWfeYrgvI8Vf5V94dfkhoCfK
maADxaH7yLLbwACHzPelZlB/8wPs7lAPbyOgsKx6Csstk3GbopRlccTsAvPhUhRAd5jcKVI/mVcA
t1sw+9BmAEB16uSR5cjBwBKAtWppl9sWQ/TCIxGlgCWiglOo3xVVR0YB3jbeaqTSqGz/HMJqXrfz
xocCWRbORcFy3ViobnCIUDElbrIq0hDgEnqr2tjaPqMwmZAPNfFF9uOIw2lGyAbThdiDaJuPGHyK
tn2JKclWgdkCD5+VUiKKqA+hbGjD2jJhNTEOM3Xvw7ZN6hxr29rhaxUD7I5HcapsA+i3/yISYryN
cKxWqiRM0/TNV6+kxYr0XVvpkJwrjxEoq58knLPQSZOPxD1GMxklbGjClEiZwsnMY+3S6ecdh30d
To/RbzoG3JO7GKryp7eyb8+npfcq+9lsnUNBBK4Gg70BEa2hKxHAlp0pe7bK6D5LebSo28VoCu3h
Avtoa/UsmGtijv1gzRx+6eS4TzuPmBWY6HGCoabhuh65EybzgZqJhZyho8IiNCyTd2eUH3ZEjdbR
RCe6+R3PwmwXXBtqQF3+wCf4drr2ryKnwe4ISGI1r7Xn3Om4rHzGY3zkusbfhKa5MEwunGDWhSwr
T1s4Dtw0feDnBf08xWS9hm+P9+jmgpJElosMDSgdlVgt201rJbs6MKEZCnyn4QGBB1kvwvtHntEq
S5+LcDag2ucQhGdbeH9j8RozS87Ek2AA5tCLyuq5yoHfVf3W1Iu1aZtrv5A3F0trQBwXalHiRb1H
1ZRXa4w4QMQXgCVw3GhiMuGh22PJCqfUtInhBewrp3JvMzsWWbFyAgdBfv9th4RCM429RZJTuFKb
SkC5w85nhh7nwV1TKZ5snjm4N0kt70l/sbPoORymQ5Q4a4+oiJWJo8Pkyaso7Y0YOlH6FTLuypHA
xEVw8Nnc6yCnBxUtg8HbovPaC+8P4+2l5YQ10KNMKBeJIVvGfY5xQDN2+C3Jrh4oabmaDO8oOwTw
qHsMpvbSKfk6BEYj/E/A03wAzemMJ47IJW/Dcu+ibEXOu8uZ9GOqvNTqIzLTFyKFFrrToVgIa5Zv
A7ZuRjl6jGbcXumIFBQBAbay9m7YHD1hHODTbYzJvImpOkfOtC8El2LtvjgC3uXovKL1RwPQUpSi
VWBF6cnfKHlVHarKvMEOPK1GwzwyFI7q5iVS0RkxgfueiT8IJE9J2m/6loB24XOz+m36bXK11QGC
JIolNJpzXIt0ydR1jmPkbQGG/grdOvudTd3Hedf4P1hn/40YTzL24W3EeCxW/bIouZHL1F8kdbuV
c+1Xhc1Tj9GdAVMlxLPlEczlTKcRfo05E1SCv1pwTjfJNqF9Zo1qLPHMIyiu9vowbmyOds3xg6UV
DPi97HVQ5LuoE5eKkOQmRUpS42lRxMwiD9CGig8ZoB4rSB11Nnw1vtYMCQaRniE9xQg3WmMVVDsZ
2Y8J+4kgZTGeI6AtVX1IVH109O8i5lLEUhwRXYHp64hZQKHutn5QLkGj6Q5CJc8SubIFE9MP9CdT
IHyBRlmiFc7XVQ64wZtdJqySpto8QbSlVWZL3cQPySxFcHIP2UeoJ5+O5OMWg/dlMPCSnFO88psB
VqXjpNkyU+Yb/9ypeDoB5TuWk3PrTPEGpf5sd4TTwCzeVkn9Mkkky6wz8yY5J8X06I3ppaq8194r
DxA395Zi/2whxtL6f75FuqbmN3xpxcmI823BhjEx1dVP9Ls0c/ikAGcg1VmExBYVcgCuKY/N1nyb
53lzjYB2FjVSArZcJQIW7GaspSiqjfjHLTGRRgMFbM4IaupxGUwIDpwOqyi8tubDpx70GMj6RA5p
Tb3TNLFqR9rqmFyepEFuR8qQ8ZWj8SkBWrmMzGoy1hALLglE3IBhXxE2vgUlvZFuRJzUEfoxK2+s
W6AenVj7LIaUUHt8GMWwbJxmn/j6LWf/rkLoU/PNEXIqBPk+EcldabAseSXoW0iiX+W+dtY954kS
du2FJoeztvOgrMbfERNhHNR8ydUx6gug2w44KHftTwr3wAOtKbFtHFJ981Ypucz8flXa3sJARS2g
vfiAxWt7WJWpt2nwEuTeMaAtrhuxlKH1FFgnM2AuOFF52fm5bxv6rXGddwmzyj+F7KckvNecDTfk
3jRVc5fzqJAU0q6ZKEqrTU8HlzCagKazS+v8pLskyeAE62BL0016c51s59yf+zzwVilE2q5gE0Du
TpF8CZLAewbGsmY9MTUERHzYIaTOxloUSi3N9KJx0WnTt+DFdtFuzV5SDfFHaQLu9a8ma7qpddBn
sT1KWN0J+Sax/yRNv22BrMl4vqorah3k0XWwyXVqN8Jr89jYdlm5kug60AVwwX5iC13izn5J5/RV
PBLuWHwnxT2unQP2c3An+OWR7aih/Cb6Bc+dpj21TKRtVuP1VJ87BWQ9jk8yQQ4ToRpd1AmLl5rx
j+sSnmGNoO80h3lN42S7CJ/MPBkxZ13P4DvTYqypsB1Y8guvl4SooHzGk7iyuupd2eEtw2CuFd41
dKjXjOkNx/Jz7SANbT3Km+417iGrCPDBhRG+tdL6HJyQ6BApcW1oO6WsBWoaXO0TDWE5290hz+uU
b5S/WqUtiWxblD4OVpSsAXdwmr+7zXAammTPMTS69lcFvhP6Asly0wpTJFsYRnD0kNKt3xsQ8DFJ
ISVXlUMjC/hx05AMpzcsm616F7PzkxQnxH1t6uiuGZ+6Ea9cTQOSQ+JI725NVgCObj/41k81L7Jl
oKHl9Uqr8O4xb8kjDKLOL55Ijy8QgwDdw6SXb7IARW4QMmFhvJQ81JVHxW8SqtXVX2nFZJTjdGXl
Kb4RPM65Kjdjwwi0H5kUthZ4Crd+tQbQvRmVj94z83ES6OMCnjbtCjoHMAFfEOxQ/2fhxTVqYB/B
zjJBQ7OjT+NDMzUHnd+vHfhyWow6Y/7UTcMhJfImTptN6+rMR/DbQnsxlPEQgGxcvjwZVLs6me7D
WBw66CPVlK6F3z6U4xN00DK18ijobwYyB7clpkigRZH6pgfrPPT5NjRDZBbhTguKXd2mz70+nlCl
7XEFLKwyPQAquVDSLp0RvSVRce+jKR85MgDT4GowjX++vDdJd+i67N9IOuKI8iI2EzbXkLe86h6g
7CV300AYX6NlwgLWsm1KugDLpyKxCPZHRhYr0C9k1msmJzTZwN8B/DxwHZ2SmFQLiI5ZRoiNRSiN
srp7ZFCEoJXfx8gh8aiY1zCnlR59xmeuT4VmNHPIsZdAu3HAeHWThs8lwlw9atNdJ+1tj3v2R9SZ
v9HbUONQM/fY2rEd4mVdu4DJ92GSbwroXlYBCIdjOq/yL2WB36+H8CN2wg9TRrtK0tt5GZqbygxR
vs56aKXYTDCCVuhtzMKabuwNXvS0uKchUp88Snbw+GaukPk7JSqFCWzC+ac7IZieFjmK3Gtrac66
N1E54ngcfTRZJTERURmIbUrn6yuG1HoAvNVPcQSVtYDhQ5SQadcng145orgdZsWIjpRRzIyV0uNW
wKgUu4TrNl25ccLKWBEGeAgn/YNQW0IGSpKFNIxNi5p6eQoKINUtLUkXoX5zscRKvQ/ZZFufyqjP
ypRPiuyGTeWV/jwpeHbacNk7wR4B0hGO9bYhrUTWpUP7Z8AyNWEWIYnIsSPaK2MuYNwZVDyht9n0
NnN4S3lQBPL9YKcvk8ndgBIXvlq5F462b40Zm6I/ajQNfuihI3BYnQGoJJt1RD3jJZvY6zYqREgm
TS52x8MVNp9bcfbUjgE8sSYj/ArMlANCrHDa70iQWB+Yza7RxTnVfyaXzNLYeavpgY2CtE+//tRS
e9UwvSuc8RUR/FsbufvADXYu8byo2a9IkehsqTFsTDUeJEkGpzBH4obJynzIsQ3iqeIzRL9hiIo7
vNlhPCCd+UWl8ty29LTj/J7k5LIjyBFF8iQNvHdkq7qrtsV8N4y/dmDzKkbW22SmhMyp/IjPbm/F
+W0Sydbpo4vr2HvPDN8UjvpiMv7C0f3xSRM8jxbftW91Z9ZCa2Okwkh0bTVZIxFfLd6f2qNblzFf
P9EMRzsxA4af2smpQhRvzGCkMwdL6qTlioDFWzi2azUW4RJ4DyjmOn44nXV3imEehRH+FU6fXi7W
dhodC7qpRWHF00Ip7SkO+yfuwzezjpgnx9k6tHGwj6p/axgyVwOD6RJ3xJg1+n02M4+dP8dMD+tK
G1YW3FSnT7Y9ZkOafQSdBD+TgroileM9TxC9BIq5SjOhEvR0ett+PDRV8SoV8os0sLcIzQfAc5pc
JrzMADhjhMD0OJHk1Zgs2JEuN0Y8YuYobAR2Xnwd83iXs5cxDRMjDx9X4JkfmOj30oregjQ+Dko/
Arx+QpB50XKWBpByF34z02hZQFYZ9BgRwJi2/3ozexKApPRIvRMTidAeRWASN8fQta50w8+WTzU2
IdUbXePXkKjUw3zvuMXONZjxCnLDJpXeYUvSdCICQt2WdvahUggOQWbEaNGxXBw8PWUMO/zEprAO
uWRO0Y9o9ryGwhQJTYDY3obTUhuC9HYL15RMZpHrsy0xG7njX2DYL3VcbZxOOEi04eNJhMCRX6LG
KslSzW5tDKrQpj9NLTolpMFQJSlnxNohsyRwMkT/sFxRYBdtfqr1ak85iwM02IWpthHKz/fF0H5X
qob/DBLE+swt42fsICpk7SmE8e2iyobz+m8i9pthVJTiNTGg9MVhQCQX0rHDOPpi5ybYzqPWZ03Q
xJz4HHva1QcZlWUMEgsTAL/dbCalAOEOX3ELbbKs+x/bq24FjjPI3G6Hnih3uJIc/dQ2BD4R/HYR
qEKjijQn00b0qjMiMumWHb/eD9FwqWv12eLWkTaGdseA76SPyb7XaaTV4F+CzkGbNdyyzlgpdpMT
n7WnjagPA/LQrGgI10YXVBABoVfYKn8OXfk+GR5vXQRDVOniY7REBek3Q/Vsib0baUetzhiOCh/2
ZnsfiYnah9Ps1MiJCR56ZihGotOV2s++rR6OOR39gbmcMTiEXYx7Is9hdQWsfLCmteDfOmWcelBp
O7hmWHBYmZMm+NRbNkpnvA0CF4WGUKpj/2BXJlYiqLjSd1gUUYRGSfUSynI3ogBvClgRKcg6JkL+
upnlu3AXIYbr7Q/BMqxkRTaslJuvaZlurpSsEYFAEYe4KLNoV7jwUwqOzZYZ1Yo/isUw9ucpFYfE
yb4bczi7CG3sUaPhpHVYCrdZ297wHpmobi0EtixWh4KGxDfgFfsU+iGtI4ocEiwpa3e1jG9ayo+Q
HV1Mblf3usqxiAQg2MgTxBqHHo2bLmQLGwTTTdl18MZ52KJAJWop0DPcLRZr6rSTK6yJjC20JFil
1sCIk5+fqwH5rA+upE+DJYFhfBM588DYz/V1Z2TPuW5O297TLmWUH4XKt31Q0+XOmn3/2Up+kwYH
o7C1lFgDxP1mGG7NFLXW0G6kWR4ayZjOot3Grr5JO/WnJ4RFIYpj6Iu8uRJrn4RzNskSVQpS9NZp
tVNtyt/UJaglE7SCTCo3Zdc/gjHFD5CWW7AH45LRCKFcVs43zKolW1hxcAghgMgEr7LvJvcCeU1Q
4itWcHVnQITntbC8mPO5ZER11m4otekguoA0rPQUDAh2B4BU7KWq7hjU9nNXaF8R8hijsl501h66
xSSUO70CuGg/+MyeRczioVRflUwkiTcV6NFx2FqNe2i1kLAYbRVKJK7If5eu3nxgWKUTL/bKdKlJ
8xvl58boSvZGPkpzw9dClpHuclK4p2XPoEKuU2HeAcQQ99blxlq68q0qc6BH7q9lxxfUHqvM5n8t
gTslipB0MuggN/UmMeJF72wazWUS26pN0CPWd/q30qmh41pPVYE1zChPjkflYo0D5ffw2kb6VjlE
CI5IWWYdFL5GfakreCkBYd1V98QqfGcWNJip4D0yJUALmjPcAQ+jQKRERhQbo2tF1VWm+ldkV+2O
T1FfGdE07JMi/uqTFlOyRK/dWVxfKDu60TzpoyKRYzxYA1T/gA12gAMTE34bGKcmRxDfO8OPLoO9
NHg3BIk2VsYjFuFr9VDRjbip1HAFg/apFfZR6eMhTvKQKTJdkiOL58zDl5YwcScPjAocC7fbf8jE
3YCtHhmfT0DLK4zVsJlrPDr4DtcjEdZm318zGNR2PcIfrctDIoMHGQ0Woz/Em2naHgOOvUXVQds3
Jw56FxNPrw1v0sk2U8+n0Adg3fydByJBwuZh9s0xTPy3MJNP3sOPTJbYJCuknZCR0w4X1zTh7xos
NjGpbPgCqeRVZV1A9f0mQ3TxUvPqSf8pS0mVRPU3AF5dQCZGLKDULWw6pOdJ9EJBOqJF5rju/N/K
xnndhVS4tfVFWUzT5KLMiTd+rJ5Fl7+nnflG4MZnU3a4n92COTxKLzEquJzYfhx69t5vz2IwP5M8
uERTubGjCLo+9fTQmys9xAPQjA3GE2foITTFTJ7HtaVF6L/SNaniUE0MeKX0nrogGAqBBHCFHqdH
bv7EfU2wqm//i61YbdtsrinIX7mIybwOU0GaWMaSRC/b6Ihq0F6CfDvrSCQ4saN7XlDMteaEC04z
vVPOdOOks79gHmbh8ZrbFJk3S9sylo7m1Set9vxVPFHMV/OmW28QhPgoz4RE2qIHmJUmZ7RZDpfI
h4MsmZ1ggq0WqX7W9Oto1DaNyZy3KXHE6149QF1H7R5QQqXtI+2Cu+DNXMNyTBaBECPGuf7W+PLG
0vSL6v7QDB2gpJJtUdg0zJyM+lbg0xyxYtt4KJd0+58CWLfX4ImV5HwvJkbHuFfbo8zTD5/cunTq
7qi0MKlE9V8UoLnTFWpui27NIKoKlzBoR9k/N0nz7pk4eDRJ/EKxb8v26rAVqJrgWWdF0TQIF6k5
BzFE2HOyf31o3FCLrytGYFJvjymubCCzH4HebrooOqeJdnPr2dEdvwSZ2ISgNkcDa1+JRG8oDr7m
oV3VNrRUPyWqsd4tz1lr/1Yk5GFseNa8flfhdDZV85q1BooO1msa+bpSRSvDDXnCGLBF8YbdM40D
3MEB4oZPmm0camc4Rvm+iziwUpubRiqDBg9lLwvMPbF1c7OtviiN1yM8MARU0AeVuGgZINupxqpT
VcU+SnHhJoyG6xBtNDUUCjNGpAnJimC2rKT9yAB66GX/OQHVF7OsUQvKfWV52Obsm+kn62qYPg2t
Xdc8RG9FlHynvUZOSsBu07Vparrms4c8uGjMQttreggbgOz4hWOlNICSJiVKx4/BG1gNm82z0zdb
X/mfXcKwO3aJ5fGmC7j05yGrOIQCPoLe/1HNtNN97TvIB+uEkWppdNWh0PCs+Kn3UzMIO6pp2GKt
R5Cub0xW3k5maNtYMGrtOwvAbu/8C8Z8ukwu1t7Ywm2Wl1wo8BVDcGt5nvxTLWvIobwVg30nfR04
QQ98epQ6IFamQiWpb4sk6PQl8cRUt2Sx7LGYOxznGtRdbNI7I+i+S9OrLi7f18b3Ua1PYOqWdg1F
PjAGhBHyMKn8WmdkOknO8rKymbr0fwQfOasqw92cJuy58AMgSqlRxCZAmCZAhpWefrskBqMQV/oh
bUMf8xzaEDOLGGG2DdaArI79bTJ41qFOa3ZGkXPTQVrRgTEaj0VJBeCPkJbI1xjkeCEa6w2LEiIv
67uruTrzHIqTAyQDzye6BqcoKefNq14BnO0c4paQxOADJzyS4LqqxlxX6vU5asOD7Ys/30rIWjU2
bQzDYyK/01LHTCPhLM5ZDZle89UFIacEene2tpW+Nht6Dk+gwyfo8kc4cFHT9gsCHPrd5mK7LQki
/hNAhW1YyW8Na1imgI2VXFDxRDSZjMd9YAnEgfnGY8ALIZ9aCMMLkgsk1ihic7feNylVL0K1k1vG
J6sYr103/JT+eOnQ8wJTP5g9N8y8W6xmoo5Vv5LbCO7f3LrMj1OnZfc97drmxxmyJxWP7CJccjp0
ptYL0+zAPuQTUkrXjadXAeqaNXpH0GxDbJUv8FIyacUA3v15E2ltK5dHB2Y8IpSonEe2MZYXXJM5
tJ/VGIfsRDEGVMzdCbIQEayacT2Y0dKwSkJYuvEfNONjFBYJ05RfJQuxddO2RyGiDrrsHpURUJTU
+SscceRTYf1O3OiLjKHppMmRSdiNuK2lZbRQVZKDo5dfZgl0JarWhc2b2+uVxSZzwGdpyvToI3Rr
Rnsle8R6WnGph2+gzhhhyAkNtZM254mTQbwI8uqRCEbNaTr1+6yBwGKkpEowRfP3diysRdIgvAum
dnySUYkTto66ZaOzwHOQpzQCHKbfngY1bm1sUHWRfHc2liC21pe8z8mTUzD+DO2mWtY7gWbqOBEy
Ht/0p589oo3iv7GRU+ptQBWAkz1wDQD8to81v4fKMoNLFDScNgy2ad4eQ4dKObYWMQhHaau3oML0
OypWDDYZPcOkY2GNKMw07UGi5RaWMWWlwZ+DcSPkLcV92ojZ/yrWXjJsqM1Igi43g0DJFMWnwFHD
UrYFQLyScUeHLavj0FB59VX1+cBMiUyIoXvRfXCSRUAFSaeTDeTGxu+NBJxA2i+lJ/0JmZcLwqhY
rGYkpIYk2nSEtbr8i7qGtmC7JnQg/Slgyz6ORHKpiE89ZlPg2xxQRaEABsXGk5WSYEln94JJHjeY
i9/cUnlzyh15IeGn2zW+eRotZNbBBPLIdUEDV327a0KM2729sgWESIK9PPQTEY4TkZbsPqE22i65
f5JTEyoay4oAJUvAec5vUyOOjM0RUJSx6cgE6TjMRQ7EpMhfqhCXV+s3H3IeyxcxOemD/Ak5JwGv
W7swJsnITxDUGFr/XjLmSyz7HKvgpW7772F0fhm6bLuac1HI6K1LOJq9DHx77mcd9tM+e0RNoa+z
3vVWWtqIf/Vg8wx23WuW6nfSSHsm0Eh5TdSMqdugrED3+J+0M9uNHMmy7a8U6jmJS+NobNy+D06f
Jbkk16wXIhSK4DzP/Pq7mA00FF4OOVD1lsjIDHOSRqPZOXuvbU6BWBPaTZ5GZL/olt0tgiES9xYu
KhNb7hWtGoKM7blGC6fSgeHnFfFdgNQF6XaxreYiQYX6MHHEXTfm9z2fMkNHJzzhtWd5DdcO5I02
8hClY6cqmneHlYhzBLrPbvx0fFSYWTMkaDNJN+wjqkfEc5gB3aBgjhhcWi0bHtVvYbFIt0ZkbLKg
s6HY1zFoOscg4CxBp6QbeE/ClipjQZyBPlc/kSJorQb5kyVc43OFXggk8xXJqXSeHSJ1s2EWBqag
vrIdR7lNgLTeyKb1RFs26KdndC6sjCQz9daRHZ9HJJBAFGHdpTb9ChFi1sUl21B/dZS1A7Iix37m
sSYsirH8lYngUFjxm4gm9FS6hzyLsKZMkoeXxhT9qmsNwzBxWTp8xWlFVNldX3qbrvT3nseCBk5y
YdQsI7ZWUgHRsxWT/i7D6Z011HIC6JLOsE8cNCRTXF0ZXnucBlxRtkPPOs/szzSFgGJYmyFL70zz
0UD7xdlwMxDqEAtl6aP0mMimEUFDK5/zgxqU/mrwua0NkE0D3kuMp3LEnKBP5lbVo6VhJMZWUamO
eJCL/AC/C6UFTHugRVP2aBngh95+LlOkkQ02uD7E+AZcozHil3qyftZ2uFFU9q2jQRF/1Ktol1uf
IjLXoddudA/LibQkEI744ITjEW3FbRC1t+Qc8kwqRASgFMgf4fNSm+I6KiiLQeh5MtNxWejitsTN
Y/rxRqWREkmScCr1Dc83SWTOU4LEKsM+lgqx7JlWUREtwx49W+Hcq7HCHKbjaLbkab3jwNqZc6VD
DpArclhIIVCOkbSN3rWdluIdWyTcACmsaLUwd73g0NT9XQOPCTKq1mUZrnOg3ZMZ0dGN3QzNotfJ
G27nriT/qO8oiNpQgCBgVvugYn7Y1LVG1s/erynkRTovF0U2T4muC3ZAmJ3kxzC2JEP2PodwQ3uu
BoTdatk8WQVZ7719ZdXGRxRhhwMzM8lpZ1TBXQVxMkMNC4SY7iCxDRGxJLEFszA319rYgrIvf0ey
2BaWRbgOO5xGfTXEsaBIUc0yQRTejXSekYwsLI1n6BNN2KdXhDGvqVy73aTdJFF7F2WEHGoWqeQ8
R47faCuRtmgeq401N+Itf96Lkzke19l7OZdu5s2ircygbQ/biNS2uq1jYk/9G434PL3ObzQ8PD6r
oCLVm4b5F/jhypTTlkRiAe8e16b/UQDtHxPrSgU/rMTWcoB9UVrJy6DqoAy61UhlExoUB2VIwr7y
VhTOwcqCZQyXmtA9bZs7JQYxeUydMHHNiCaBWZFMJaZ6AIkRQBdSX4Zgdpt5/kfYFj/MNgL6C9yW
3cFBQkjwRyRFSmauSe8e6VnjbAMeBfYa3lyxDiFvGCVVb8LcBh87JjUCaaCbzNFXSr996DiQgm86
COrIjf/YgeVEfLODZXoHYPq5QyRWJHJX0kTt2S66nvpitGS3mukyAqUUVHJbEUoyVUXBStnc0haF
92L+9r0ayysqOnRMVoC7YCCO3Mw4DA+jG2OGxyQJasfzP60ek2ZiJIiVcCDEQXZsLKKBTfMA95SU
i/BHW3BMbprXLvORavJfk51FERFILrXZepVhlAZiMJbuMEXA4lC0Z8nNkND+s+0Wvb81/06seWZB
xG9Kd5PkZympFsSrQSMeqJOAMpCM1CE1pdZC4eV4KIdN9UGPkHNTIaFLTPIDtD2nXPdJ8wzCG2Ew
KV5W0RBC3mm3ra6oO2NmJyYloXktrwqauZcsCiFClP1g7DVTRf2nI0ATtXfL6Raup3pXIykYTbqq
VG9smsXk8pBPvkWQtoqpWLqEFw8optVjpuW/UaIB50RZ3pMeuTR0vGjBoP2MqK9xyvCvIp9AKPLa
XBn/LWknq1DXkfQOzdhckR50Y0zNp+fNpvnyLUo/gl6jkfqWz+9MQfurRYBIc6jN1dVMVcpFjxA6
ubaB6DW4zI14FU/mL0vTXK8xyWikf2GhMJxhJoOh3yowSHpnurL6yJ2sz8pEZB7SfwApYTskLZDH
5qt/h9gQS9QdREw+jRre0Kw3Wb4ItlANcUU1Z3KVQd86HiJY0+TU6hO5kN5MKHMhhpHPo6nwQQDD
QJhhF/WilVcd+JKwrufHie4wVe57+kFA2lBw6b71rNObSWEt5lqyR33B8uMUd9Zc9EgnytSVOWfg
Nce6QXTWzNXwT3PsXn1+IxFJaznxqUFnqZpwDPQYo7rw7vWh3ZpkaKn577y2tk5EK1yzX9OxeYWk
6qYS7oGi4NPsRuWoq8Exp25pe88hKWDY9OWk3w3Ur1nGKW5whIpJPq7Tu8zBvEFsadSUywDdjFVN
zzkAc1XYn0NRLXTHOxB1qFB0mDSoWZgvEBO5HiIcDqKWoFb9aEtjPyhPxYTtiNtGTUxU7zTzUFJp
aytL3E7Dg2HVazN59q0IohTrZWPHG5tkRIsSRegXSy2h82ZVWyGHbBUlGMUcMgGyrhvdLoEBrmrq
dZTG+8SLftIcJpu4fMAljaoGlRiywbodgRZ261qWrxmNWGnTKi1m66+c1k7V7cLgN70dkHrmbTJ1
60Qf5TyZXcvL1k305olDhvwlsmDlhUDXAfykzbhSu6PCJ6IvUvYrA4nfUAd88z3l41omHlk300c9
zeB30d1beE8bFWk9VaUDMPMc1THbE6mn0MJ1cY2Q5CBm0urIMXVJi/6HaquPSjNjf0BVCIPnU4/p
jzyZNmEGrgjngZPjruIQxrluAxB4BSuM/xVddxmhXYDEi/GbZD00I4vE+a2hcKcS8FGNOIJDuTSi
jiNeeavXUFAqjwgelN9GscZoSOO/VF7Urupdw55Zj41HSaKW1xpFIwAhn6pHOpBZkmBlAdOnaD4o
SCtpxrpZgolUcmw3Tf9N2PqN4reHKYsfJDHYc/gWFGCzvO39/LdfBrRm0g6lmMfRqLJ0sZosTmAU
8jn+E66z4qhhL0NPOIuOMIhGNmsOfRTDyQlVzVsLdpldT7R9omrX8gmyVCBnkhIXYp+yvJ368tlP
UBskg/wda4bYmGYTPiE6IZq59YYdMCl/65cecTZKH6LDrrwbA6gL+vv2SAQtjRyY3W4p2J81JQAx
YdI5SW328RydoisZ9asxV6yrsWxugsHrYIkRjkUF5lPOL0grsE3UNGddKmT6CjMbYS8wqq5Dyk83
fOlqt5berZaNAYxkJEV9ivOQBmdPu72Ktx67A1cNDfhyKgpaZDKtgl7AQqE1dk+2k43LSkX3ZppW
d63VyPKlij4vatCht/OhpDIgQtFT07dGmqMMrMSwwQiEQtRw/Bu9xvlesUNfNq2NI5EcPtDX6a/I
joh8GuJ7QRlnCYfcd6PRflbg4LVo6Z7UITPoTjkzIK179QIhruXsqSbmqt0YPF43DyZrVeuoC9Ap
NCiLZL2zkvZ9KHucY5qJWURE+DulXXS7acrbtSzq+mbsux9tB4xAQxDzoqRTAaYT4alDOGsSIiW3
W0VnHQ76Tan0yq3uG9kafz/NF4/YrmLMgKOUA6VtyhuL1uasZLYzX00JHICM2nBV1+VzpCiIEVJk
YTUHn1dO4CTMJ/KTw06xbY0UMpmv2tBxa8BahkoNxUTxqYzWtoNYBBwnN/y1rCiG17GdH4YCM0bS
k00SNEaw1QvxGAnsQCaO8GUQjTjZkFMQdS3WVLTXSDCfI4EfKe1sKOOyfjDMuKey11pINtueLylq
iKq2kEwJ33ngc6EvzTAel34oGzAlBViHmKJ5Zch+H6QmypUWz00c8NLpM4YiIaRu/srrlFxp/fRG
b4B9Zzfh+CydgRFTOMW0so3Y9jl67228mo8ZaHYdPAxdLPJfmDB2YqJw9QYq+8FqQjRvC+XKa+ur
IBDRk24jLxdGgZIXvWArEVVYlmbvJX2FMSDLPlHYy5RaLQ++qCnzC1TxgfVLhAl7dGUdtmq4DscU
SzCcb4SqFU4Kw6clWQeI4fq3Sq2O5vSJNHOVS4KqcSPRQsJ4j1C4nNR9Rxp83OENLxxChbPo0a/D
fTRSQGeTqDbDPiokQqHhRkhOoFYapyDOVNcwdG5hibKQr2VL6iqZ44rlPHeOt3EAvRT4qlKojQlg
Vy9JDkZYonNpUcsER92QrunQY+pDvHwm5x6TTxpBcJveqt8cS38vpP6rb7ursBgf44zVDZ0alIxo
R/pfscx8a60hjIYBne1C+mCSBm/SsWfTpwFveae5Q2gkKxNz7GKECecp1s+OQHYUaqTqsWRXcBvb
lpZklys/aLPLpQYcRdP9GzqmT6ZHXbLWf4iM2WAb1cquBvgO8lczAXtupuQFeYRb+NHMDHybamIf
KXSzuEeHxMnvnKafPWds4LuEtMHaeokCBCOdjXwJv+lCVan1YWG5p3zwFvT6xok+0tBfN2y0rNF6
8JX8AT7dkqr2h8nXsjAhnmldtE/MQNtx+GUPF05wRod80VfJDwWXZJWTwEk+3G3awv+ggpo1IJyV
VDm0gfHR+3TN6+4BjisKRLCLAY4+q/o59sabRLRE790dWtQYU+RdJwQf8QHcBYhact3mJJStxgwA
XwEwbAjXbeGtfWt6iMtuO6GixNvGadA+xuMcCz5QG8vKihosLQ2vA1dFiCJxFXIG63MwGMEsTYDV
2DcQYfc8RdGWyFA0ZQj1C/kiqcKTI4i/Qwe0WgWxfoijVxw+E00r1WDC9Q7WiTZPrmoacGvB/puX
woCtiLG2ORgtHikrsBz6saH/iMSMTU2FKjetMwVKSclBAnINH5iwp2bXec6tY/fDY6dnZED2pfVg
kyd1Y9JQuakk6Aljzronr1C5aqqx2WJsGd6kTwJiYyQNqV5IGUHagqNL4ZIGfkGqtzO+17re3DgR
2LRJorxojIauUKGTKa+2KceViU3wYKIj1JxmmzRjsCn6lAJGG4Do5rQ8bdOWb1fX6811UBa/nAoK
qILgcKORQUIRe8qBiZkp0c7s4iecEZZmHGzP/wXk/ug7h7zmFNF24lVrAJqglcNSZiqCFSpQr5SQ
kl/pcyhRKS9hv82tmCuwrU/quA4Qu7y7U3Ij306DbgHNJpkNYc2bUufZWlT9fTA6+lXkaem+VGyW
nCKlQAzAviL7wpbxgz8KczVl066JwmVLvRSTKO/wCLzWL9ONoJvtefZTmgtmISW9CFwLYQ+yVD/I
EbnuHPluaSOn64bkrCCaVm1mP+cCoc+UXlVDtNGT+jqnYVgHEu9OeIXNY2dy3CtAQcJ3vbLraEWg
FF8Oc9kSjJNRWmKdWFkxnwGFB8rQq74rN5khwKS2j0IJ3lPy0dgZss/LjfaYaMkxmcSjwOVS5/JQ
98Q90uu2MkQotncnBaH39BIadt1hR+BMnFFEsNl0xTiHWdA3sWpv7d787VjxAzE3S5UmZMkeDdT3
KinJQCdgBC3Ia+nJTa5OxJAp95y1qfJJvtS5xTvg94BuCvqVhmN1cEOypaAJ6It+k8b82NBkQ+pj
PaDBr5trviDvY0F8WuckWyLijw7uWRcNvkmvyTgo5rT1q+4zbvgdeG7SUnuqYhhXBGR+KDNRK6dJ
13T9rTJk8Pfg+ljOqpmDq9knrmuT0B8iFWh5slcy2H7b21DyVevoRqgh00jBwZiP4sPo+gzv8q+G
mB2rRMfWwwp891GK+cjROVruB9Pe9mrxSodna9jBmzEhiQyodjaNR0pl+pwbHOeIXFizxrHamREN
zeaa/cpDPWR3hTebE8VPJ8Jq5MAxbf1sVRvjh0q33prTMFJTrjUWbkL9HrBDrSaFXCW/ZU0jdIIl
VTHROMbyKkmaJQCUpywQ3kz/Puq8xi591089LbZO3z2BaiZXGUY8hjC21mW11vO+R3c1Hufw5AFJ
2JauDFldKhsR9c2IyHQog4QNuDkbhVb0P9oFtPIN+Ty7uEmf/Aks6ZjEcHfSX4j0b0jI2jbIh4nQ
AOhG0VNXFIHwWrwMAKnd1I5uq3zG4tJ8NfnBhQGNva2JYal0iE+WwIE04IfpcVwo9bj0DCIKZPjS
eOnHUHIj7QztPF2NfsB0MUpthYModnPT3DiQAxdD2vLiJ/tQKDcJMPfciPGFB2uK6ZsC3oKC+FAi
Q1t1KYcXD2wuMMuxaNaELUjQFILXPx5fNWRG3bTqsk0SPtNImw8pw6Et31uT0w+ESlDADd05Yekb
wvvWvooQHAGf5vFOq68WxOmAqohsxvecsK1MyXcVZ2aR7J0WMIJcRrb4jFj9rD6+1Tv9NhNXRXsc
uhGumpqsrcA+zDEZWoss0S7xRs+HyI3aq/tWle/F+Jn5iBSJDYpgCjvdSgmmT9XchA3uhSpZhdX9
ZOUV1Aris1EBmjWCDsmO1R05GUXF7URLrcJ5QFnXGMhKEtqb1zwOEedJ82FMlB0nD/pt+Azx9T5o
3s8INb3a0ZmvvBCKoritOR12LSpqc4/icc4CoUqlvQE7VPI52WJBKOCGgDZQ+DhNBDIrqIQhNIt8
E1IIriBgDxMq84dcNd/wxy4M6W01bMlekFNW7zcaCl8mGw5kyrw6qRzJQ6L7bix3LAdJgbSF/JRY
D35gAbdrSFFzpEqeXRUomn0CdpLA/FEjVRKqunQGhGH8pBJX4o1tIsU6doTlxJQgS+A8Y47UHXlu
KoKlAyKnCWazGWNN9iZoCyArw74cy11l+9sgDjaWQcOLvSGIz5oyCFXchTAhYG1zml2Jpe4IxIts
5ILDtFKJC1iomfkYsdD4ZGME5q3dektf/E77chEw/2JayR5EAF4h8yh7eRT+T5X8Z8c7ytli4JGU
hguI9Rm5WL/rQFy2nKQgSqcV29txG/c/VbTxBcWtAGhJRjDJuC9JympUG26zk/2MoYSrnNtQvW0U
TbnR+ODnsr+vulljJbf89Trx2NEbENNHbbxOebJedl3S2QsGgfmC5huJJGVD6CwCB2yt4pnAZf6p
WnXGY8zNzKJj7d2j22hrzKu8oaN2g6b0XYHKwkedUMFqXQUAmwBaWc0zbsxFAIJSwyGqvNkmGvE3
PWv3gf5C6cvr39EmXfUF0/9NV/FWaumDRoUoxkUKLXU/VRUqj4NVsdMgK5j1IFuZzi8aOrcG8SWh
spt7aAXRhiZcKY5CIL0afKcdcpoBXUveYOs0flodiShvNutP789HcxRuHNAUwKYqvQdIIekwH3vR
jMbVR5k8dwj8BNYERdxQu3tqO532xUc73CHPVSN25yDjJjN47lsNfzBcGI1+/o9R9d0Wthf1j3QZ
kJRGr5IG8Su8kGWI2oiEz53Cp02kCm2BjYf2xgbXqrLYEDavApSrrGv4WDMcwAD9MiFbDsWdJwBb
+8NKCW9raBgdFkos7Z1p3Jh4xXL/YGhM2epFcqBi3pdVeo3vFw8uu9l1x2FrkansH1COBKV5HxYe
YSLVdTQCzBNs7MxtPrxGyk2ZBa9Ofq2MJNBlu8SaiPfjEqgL9DhZMrJTSuOh44VUx/5aTrNy+UDZ
ADvmY660nEEf/Oy6TV8K7H70MdfYmojviZdN8j6Yh7AzVyE5Epkqqdn2kIqmdZ+lS3vYipZSkHVV
Aj2As+JwSqP+vQul8uhQDqMmRpx06NbxXZ4q7wbVucYOfndKg4ctvWV1eJkSZDJsdOyYGiINmDZF
kTjQb27YvVIv7dDeeBXQBdTHAydq2c7OEefZGAh9xxhLYM2Hj6mpAugqWn0fOh4fa3OhdLce1EHJ
F23CWau1d4Nyp4Q/0Ygs8zlnaSCa7Er0QCUs/1eWKjuPtpDt93jy3us2OSp5fLB6/TCldLaTl1LX
X8q6uIlx9YTNqxWg77SjnU2M5YBhtNCoo4HpTOQd8E84BsVr3nUrVduoSG4mjmszZ8iG0mZpyacg
66uAXCKRpVuEC9g1in+4fBDJFAhRQHcIoUM0TQBlHex1ab/6OoxrayXqHyMH0ImKkebJVTMpm54e
VcLfPXFG+5vIpOLkyiiNtpSROuribF6qHBrkVVm+qfVBQync0pilLiyHD1/lVs8WuaJdZ4gpVOSV
PO2cuznWoHQRlqgKLHvdeESPt/TU5M3vEXKkQOtTdO9Ne0sdDfbDY6U89HXD+f5BncV9llPT4MnQ
LIfGohH5M8Ekq0gF4PAeW586M7Np02uZPhXwoVFG4TmX9LLB+fkK0ppkCR0BiuRLq8EkgFwJe1NH
rsjbSbnhqsiQEQVIs7x10e9t1gVYiS4x6HEhcXfHrLoBRU/+hoTE0WF8B6w0s3hi4Tw6qr9LDP7/
IthTlXUn/0rrXsivWXXk17f0/+oQPg+PbUz728AsFk65Sg3trh92tbOf0mtNYxAyVMFYpA2Bezhd
KCerNkIrVt4RA/DYEpXD4TXu73FZMnlhe8XTSsveVX5gMSJJ9redSrOCEIUae2nf2Fdl1rwOaO28
4t3G0DmEN60KahCVNTJPK+1/kt/EJhx3uPxtKvuut5h+76N4J2gSkui+mj3OdrFRgDcaEbGo2YBv
VyVvb1MZhTuIQ15SCp4FU4TH8gZsVedRWMV1PuFin+4kEDIveKInu2pBkY68eZlZHlVON14Gex8p
nF8SvJOxfsTjdRdgC4ZFKqJffdS8jrgpFz5iVccjLjai0464QNDO88hFf1UUkP0qcCnwTOaPtEUo
heRpEk+eV94RjgkSZd7oYU8gqsq8FlTl2vjV5DPKVnmtE4+LNyGYwGH+nmV2utxncDxE/QBAGuTS
oyzCDWUVT94mUKkDZ6965DLgzjPmokpv3DjknJRITCsTlUYbXlUyuaKikLA22wExNzEM3uEhEh8E
dhb+k8nxLafO1ofjodZeEvD35ahtFP3Qctro0eXTeJ5Vulsl+giHOyyo6yz4ScEHrlZ/nWIIoAkG
Koa6rzYtZZhQ4LfW+shGDZLhdJtqb4SmE4XAIYQoESItCvbrMPOMSkPbhOQlPcAq3mYBcA3Ezp2Q
S8XnGxceSR/CEo3pSIZMzVmFcl1Ur069VvnEU7LxTHUWLmJ7yHDylCPp5kBcs4TUnWypOxxLMrRQ
fJBL6T3w8VkntocGeA33bD0Y8aaG0sNR3m+jG9rOmxgvjxX8UMSLJeVqrD6G/kcBq7StHi1s1Inn
rLTCQPlMG5z6Od5ry6T+90Lg3XoKb3yt21Lv3SbZkdwh7kZ5H5i4OsRrxosyYNUfMVdxOt2H5S6k
VWcYu4xpMhDBGnQtaUX9dWORYVu+ePozRpzPvraf+9x+Qn5AMxu5ZUKTmCi9gOqTWj0kFkzsNFph
XSt587C1chruB3hDKgob7+gUt2FS3HWQeytYF63KqXYK4jto6JQACJ7ubNC2aAW0apXNOw14bQ52
UH0D+ATpRPNpqccCAUtpI6JCz6ZBOVFzMntJM4u454YQuPiwsE3krRrsua0HE5O8Zd5Gc0paad9q
xXCgDMgZMYQhwCIIPuEhqvoXqr8YO1Bd9s+I2FZGdayap7+k6aRGPkMcOOfQpZg+hg7/v9G/9L66
+gurrC8bAojcpN1xjpz044RK/a/GcKJesM8nWO+eUxdWAdX9yx7xuRNWlbtj96bpr6F1/Oc//s//
+78/h//yfyENS0Y/z/5BstddTphr/d//NP/5j+J//u3u87//KTVNF0KTmmUZmm06ltT4858/jjS3
+I/FX2XaxU1RlsRfN9CUi3St6dU8ub8fRZwdxnGkYQjDFKYm/hwmVWFPdBgGXFNzyRjfIwNaIqN3
gzW1hmqnrUFAre3lhVHluYv7MurJxaVl1jtRbdNRuvXuwe+B4lpnD91dxKhQ1mB07QWeDBfB8M5z
Lww+/+Wnd1bXdOlwWzVVdew/L7lTqtCfm9euuWhX0PEWGKA2REhcB9tgbx2+H+3c/dV11bboqvMU
df3PwfIqGIEY0K6FGECZ5lcaHTGOLr4fRFhnLsmwBXNF6qQKnz5FaVjKRIOicOsVWsPVwCNM76Ml
qttjuZxchPnI3bbD2/fDXhr15CmqlVWyn+TQXiF1SxuSZLyF3lBJ+vX9OOfu4derO72HnR+2Zobk
i+5j6N9LgekhvzAr5od+Oim+jmH8+ZwyPGEx3Y8cccWwtT1SsQ22I7/7CT6Wv/3+esS5Gfh1sPmC
v7zbozBaCNgMllwPS2VRb6w7Y9GtjLW6CJfmpVf8/Ghwag3UBpZlnsz3yda6Br84oeM3tDm9jbHy
V+Rh4Dde0Q/ZXHq5zz4tKRwTLIs0Ve3k4kxdaA4+hHyWfOy8uGMlFjfW5Gwu3MT5ifzLE/syzjw7
v9zEYOydrkFX4I57aKyveAiX5Fwy1+NltgH4vowuTJHzj+3LiCc30q5HBdEj3496VT7b62kLAmlT
X1M9WYYXRzv7cn0ZbF5Cv1yeig1ECUDwuKN38P09TC+tAjtyaSV2LtzF+c+/DJNYAxKsIkhcGNoA
Nl0Kfo+g3F0KdjtzhbQYZ6VrbaMtFqlNcOEZXhhcV/8cvHco2kwT8nT4J/G2yPUlIQ9yC+0tu0/y
QgPpLeGuVkg7q0T/+M8mkH7y6YOR0dXBwERFic1xYYPN0A3fgyX5NcAwl/n68kMV8xV9M2n1kyWz
j8O4ZWcFZ2bn7bM1wMHF5La7ahNduLV/v2bfjXSyaNqKqGRuM38A1Tx6CNYXqAZX5treBmt7Vf6k
XnBIXXbdLlYFd57Dmdtskk29//42n1sOTF03HFW3LNU0TpaDeLTxK2WwomqqKmZdrxVB9A2Gln9j
GFO1bFXTTT7uJ8M4stOJEG6A0EMuslMOThhcu6G+sHSfvRqTMweaDc0BBfvnjK2DgCYhPm63oVCh
PMZoTInCXnx/LedWNtOyWTyFCp7xdAUtdElfMMRBbmdvuNcxwxy/H2BeqE7nxtcBTpbOyFK9ns4q
s7B9NeRzQ2tkpCUQ5S+Gb194MOLS1cw/5ssKY6tmUsWqz17vgXo1ZIxpmSxzF/IXbBlXuTeuk/dL
s//stvbrFZ6snrkIFAoqferC+Q8eh8dwj/H1arzV7/U9mUxbVEJP+dX3d/Xs9+HroCdr6YTVVe0i
Uv3gKOxayhlrDPiucKeb7J1k5guz5Oym78twp6tnmkz4b00HnWCyLJ/BW5rb8J76+hpWkLztl9Y6
vR2esJdd+mbMi9Q30+d04Qw51VlGQQSuvJGbdIvobkli3YZmnatc/A5eepSnS2ZqxO2EtQWu1P3o
QmDbxvc51KwrJDcLxI/Ngfi6D1DUFx7muWnLemUZphSzdudk2joi8QFZIMEIrsdph7ElcOM9aSM3
xXMl+Oqbbrz2VhcGPXdnbcFSiXpMR5F3Mmg6pcgPFBpS7Z7q5xpA7jJ1rU9zo68Q9F96M899jGyd
S7MkVFkpT+ZrFVg5pXHKkHyMNsgQt6TErYm/dv+dI5emoaqybU1wecbJsuk0uU65K6AmyNlEPpe8
/ZhQXW/R3JOoeGGNPvPk/hhsvslfFpy8a4UNq4wnZxvKcURhdJ9Xya8Lj+rsKJpqsa/m68bh+c9R
BsQr41RBCYJKUl13O+WFvhTkBCxgfNLFSiXfcCHu/o1RdWakZqiYX6R1MqoWTlPYhiCfaHD2HF7b
o9iGGyAgOqBZlhoceNsuW18Y9cy01PmkGlLVLAb+lxNzV+d+mA10aYPYOZhztSlIgprsLLt/rjX4
4aZn1EfNzsfXqVetPRHFFokI9O2VVlQXXs35Gk+WH7xnqsV2wtHQ3J9MptzzMH1G0C9Rc0AITu7H
unvz2vb5+6u+NMzJNGqdySJAHDHtJH8glaeNgtAEdu9/NsrJNk2dlM6farzjqU9yYXwbBGj+cfN8
P8qZyao7upCI1Hj5jL+3pV9eicZrnRwb+ezGGCHfrBG8XhhBzD/09KlQUdGQODqGJCfjz/ehrhNV
CzRKEN6NujE2+rrddFt5jVutWVlrdQtg9ftrOvd8HFtXdUFphd3Y/OdfrknWnSjbBD6QU2ewpzok
BNaDitzt+2HOnMN0x3ZYk22dLZl1MtsGfkGptDQSyAIn0VkAoxy7jR1e2DycfUJfhjmZbfT1vFKd
rwbu5YMOYkuNxuX3V/L35vRfHtGXMU4eUYYIupA+ArZ6BUJ/Z2ygdohluErdHampxJWuJ/dg7zEO
bO4vfQLOXJ+hqqpJXUCq0rZOvjWjQWx2HkXszxFxFnWxMZrqwknj7BAOn07+fsNgX/nnhDAd34Ir
QjlqMI11qOTbcmwvrYRnJh1vjw7Y1GayS/XkMlRFelE8M+1JTaQDMa4MdzZALoFRLSl+GevkkC+L
jXlh3dfOfKq/jnv6Ahci6A1zZHoMuCI3AlLTdfsjW0IecgdXLngBHoYVrhm4cUvU+pd3m/PO42Tu
/PEDTl4Dr8XoqIzc3KjHlEJUnLMtgHAAH0FD116YqRfu8t8b7S+vduS1Valr1Mcc8aubflo0QpP4
wgt3bl9JC0F3ODMK23D+XtC+DIJOHiBYB/m3Xkkq0BxK+PItlFW1gpC9sH/Ey22H8PXfOEH+Mew8
i78M23ujjzyfdbLTPx2PliUpZCL9+P5VF/Pj+JfHhb/E0CyuTJMnj6uP8zhI/Lh06SjtnBdcjswT
oljuik194UbOR6mToSj18SFmF8RLcXryBmuXMDFphISqvinLfNWq4xX1AATyKrbtqQ1QzJjKw/dX
eGZZNgWdESEdx9Gx4fx5G/1G0WIli7iNWsM2Up+J5wbKPimSW0VWl57ambWFfZ4KMIFPjpCne44W
klnU9OBgO+vDyV/whn9/Oec+n38McLr+N6FfVYQvunq8Hl1cdkdanTw1SLV4BidKM+2FbfK8VJ0+
t6+XdHIH8S8WatBhcC3h2y+M2thamfNDJsYrKKodNFoC5PrGAAlP+M33V3vm/f7jYk/egYxGRlhm
XGwywTi5a+qPaXr9z4Y4/RgEitlof/N70WE0BfzxzIH6mF94bmeWRa7EYBVx+OJop9+DRHp91czD
aDVoX5R8DzHt/xDV0pheuKLzU/B/hzr9BEx2gh0l5nkZ8METUKtqEr5/f9POlRRoEwjN0tjEwUs4
uWvFmBvjAN/f7V57Pm21Wx7HXzgxLUAki+CI3WRTkB+EEufCZu7sxX0ZeH7dv6yKApB9rydp4SpB
8ERqCNb5+MJ8PzvpvgwxP8ovQxgG5AZpMAQuE9QCtMZTm3z4bPX9PTy7MH0ZRv45jFokuW8H3MLY
exnzTdQJSMwV2tTP78e5dDknO5GhgR1clTPoL33k5V00/bFBYf39IOfq1V8nhDnvS77ctC76/6Rd
147kOLL9oRUgUf41ZTKzMst3uX4Rqp289/r6PexZTClZhLjTA+xd4KIXFUkyGAxFnDhnCcC0Rjet
m36CuuBHUeZ3dat5s7xcNS1my+p+X2rBdRo+bZsWeITOvGAtZvoaqYBlAt6xcjLuVHCGCLxOsIc6
E3QNZZiXRcdZjeCeGN4kFNJSs3L/3UKYONsGZQ8+EhxUNcVXvTW+9wr4j7ZtiBZCN3N1TGD3bTGK
Chuq8TR1YGf80tuC68P3awQFVB0sNPGYZUzmFCijBRMmWjIyedOnzu1AFF5Hb3+ylg9DzFoAKpmS
zIahRoYSTE0otQ3A1R0xH7cNcWO39mGIbupq07oSDOC9BEN9puzHZQC8SwfSJDrok+2YmKvaNsc/
ow9zTIjLkgyk5yEALsVwFQMmrAInkh//nQ0mxg2WHmogtEPwKZ7H+AycZCg6Hl6VGyHhYx1MgFOA
vKwmug510QBNLH/gi8izrdIroc3agvEVw2MHGfSyeMog22pgoDB/2F6myBeZ2AfxvirOQJgL3LAO
6YIXy3oOUshhxM0f7aeFF97SwGnGptF2UJp6pcNQW/wglHcGRL+LJgqyNMx8ysS0Dyv031eOuBSY
MgCZMEVvjB5Im5D4kbfeB/ZmH7rlt+2948fVD2PMPYbQmS0VKr1egNxi3ASSf//OAHN/i5kEIBHH
aiwJFG+UF6KOXrZN8G/uxxqYmzvEGBM0J5joCaZHIVdcAKsnNaAGsMGslnbX2+b47vZhjrm5k4yR
CUuCOVP5qYfJwQbuN0t+lGDN3zZE/XbLEZjrq06JCb1OnM0gk8lJYtB1l+HktC34PAGCAY5SUcGW
iPESmwg8nd7aLdPMrUa6XAwo01eA+u7N+mBJzzEkPnsQwKj7JWr87YWKDpC5wOCExrD6gIWm6CLN
mKWelGNhvy3ljVYWgusl2FSbSWHmRQ8aw0IigVlg4AhAxhtKoMVT1OAmIKCgirtb0wQ/Z7Y8bC/y
d7fm054CVGfKaCERWWNWqaZjqf+uIGsYx9015wUAA4j9QaAO9QYAVcBxhrY7YJc//wTzA8NA9RHT
ALCd/SiPy8jSIkAonMkP9gVqfARVP3/2Me2B+aqdLEC5cc9zZY65IZDwVSUzxnmCugIzBIovp6q0
k+sUuiTm41IYgmSE+5au7DEXpUb9D5yfWN4yRq6av5rIRHMQ3AkOUOaUUXTFQLYDtJaif0JHJnIS
AEeBVoPcqZ4UBndtnrxN1gx1yBzzMVkH1awCnCFLexij7NDZkT9l7V7p9TP8ysOsIHQXAfGSUq/S
IQ9kYYo1qtVz18UPUlQ8L4GCkcp6ryrym5SSg1GRB7xpewWcWpjShi5lj0lKUGhe6RBwaIb8pgEt
HuREqb7q0DmSIj/EWXozptnX2cgetYEyxMUgkChOdl6+pyOIMRJyHwT5dQaVKXNQ/SWLD0P9K9NB
AWuD/hp0WHejPt9bJsiZAe9ecki8KdF9F9WgzZgw2wVArhaOJwP6DotmnkyMkZNuAe9rdyPJ1glD
y75eGQ+9NHwZML+LySwvwlBLHFClEFR8a2VftPWVOY7nEMNmO7MOnAzqQ5oEDm9D9sGV4ihKB9Ec
fP8p0yHtjb0FKuQixYhdvXiNFEFkZ3Z1dQB7l1YdSamDMiNpHmph14dfiDEsE1gSpLmWzXx39Llc
QL4NR65hfpEAWByNYDeE6ld2aEvfiK/19H4xX2LzQCQQJtTv2z7HvUlAIqs4Zg2qLkzMIHoWj5aN
upaU6cWuC5ITKYovYYwxIUjwGQXZb9vj3qQPeyyIIKoxXwNdK8jTYgQ5h0woGD6STJTiCFbFIgb0
qVJspYQVzJ9ByBzzZsu3EbPngXFb/VHlZ7UiwmRTS4hirwxbw6yeNNs+xfBhDdqG2xvHdRS0YVE/
VtAPMNhevUSInILEBTHoVnrMb/o9HNeJVZTrpH3u20ciiLHcxHttkHmixwI87NAYQDC6B2XNsd6n
+/iM2RcXkw6+qF/DqyDrxKCIcBsdvU/ttSAC5x8kiWHtSvcbkOUCml2eFQ9SVVA0EGwmzwuJaZno
4yEPBkb18szGepmbQgIhSRhXN3Jr7S2lPi6lKnB2wstyAK2wLAU1f1VnW0S5VphDFGELp7a9tfXS
J1P3jOnxn6DKcCtZpXNzd10BzWt5RKavOlJLeVvj80KGq7p6NYzI1zs6vS15BFPRUbV0aPg3bpED
v1jrp0EHx8Q4P6uq8gXE0B6mAASPEi8Z1QBygy6TbACCxuTvSqoOxqwNSK/bhwocIqZ5kgnB3HMu
OBPeh8LaEJPHgxW7h4AFDKXy11GHIlgiaGp9DgrEJhpCHYrqGsUKXx56P2qAaU01GjA16BUgSTs/
D/j/5PxJEt6dz4u5tMUkKP1gTMmCtqPT+fGN4uqn8J68hXvaO5Pd7D5+FH1mffboS4N08atvuqhX
8TEelxkY5NRd1WMGZYbYgPuPYxCs6MSSacKjqSwcEZprVY9OJaY3eswyFHfjHqoDx/a1eFa88vGP
oF+XBpng2thlZGelBWmmq2zYhYd2LzkdUhpks8hGhHGBe2yr9THOXk4QA2nHIUdqcJUHGPa9FWwg
/b2XKfrlehgnRx6hz6BMon0y41fhLofhEDzOPp08qa4jwXckBwpJbNx8i5YT0Ha0GKdQMHGd6pS7
b3SyY/kw3mQY0fienuthR3ZgY3oTQdZ5+4ceoEI/A4BYtZnjCjojg1QDPpAls8G4JilKvwEBjfcH
u7g2wxxTtYRl2lYI38a1sY9P7XUm7+RHivsgh+BG2Czg3a21OebQwNGoprOGXjTp6tAdSxXtK6Wf
PKgXmYIgKDJF/311jSH1l7Z2nWeOJt01w08DpiwIZP/J/hmGgoYLsCxgDL+0MoUoEkcyBeGfFz8+
YLDAg1qyD24eJ3YtgbXPDwicEKgVvLLEMInMHFYJUJNsR7jCev5ma89JAYqK7kc2Cd5a7s6tzDCH
hPk3W2vgFQ5gzlDJuYPWtQ8Kd4EVroOvrDA710Ols5F7DNUH1Y+ylXeVrgjeW5EF5uUopaGLe3Cx
OGpJ3qmA6DwW/7iDfnkiTFgIbAL6QB1koNr8FUTyxL4j0osenssYaCrQ82x7m+hgmDQyBu9dAgVG
fGFgVKaAQve8r1NDYISTHV+uifmOSTO7L8OeEpz6xRfgVQhIFH0J8zLg79MX6tgQ7BAclfK51HNh
9Hc3a3Vbx1aGnJUJ9mbVviZfjQhwYWgpHTR0E3f99wHj7WBE3NvXowuRZwey1YJVC3zld069tj9N
aQKNKOj3QKkwlJtdHPt/cngGHasCmEpnYVRpFUlxpSKBDUHeZWqghLqXoK+wbUT5nCZjH23Uu1Hz
xl9hu9pzI7fgFcE+Dq/W3vZBRlS4kY+h91dMnI+vk1d448E+gLq72VvetnHq7OyLvLLNnmFQg6wF
Y9kQx46LxzBGqQwCayAUWogXgHDaBUvP07ZF0XLZYwsaDOSZIFF2Ej0DL0YVhxpoAUG6VZERo5Qa
OAwaIx++aBkm7MOhT58Cu03dYASjejBlGNTQqVRkk0Cj2YrQ3CuN/Bki0vZDr3W94HC419dGOQpZ
hKqbLC49BtRmDAp4wKj6YCWFvByYFwUbonLP4MMGEyJACt9b8oQnIjlCHyE+ZH53aLz4bOzqY+nO
B9GZc7BY1OE+DDLRooTM7BQ2eCySo+6nXvSIxuKSQP4K8xPVM5BtGEwiD6gfbS+U9xQClYhKC0Ck
nzHcVlBmgSUDbg/i2xxlPPCYhfH7VMiCWyuyQ/99FRdKE0xXvQE7S3Vdh48NAV2ceoqSb9vL4VQI
iL1eD/OQkEkJQRaRZU7ziouC5Lw7mE+9u3i5K4nnSnleoskqoLF0EgowmMtVgX1vhAoJgF+gSjr0
Xnds9+YNpFPgJP/P0DgvuK7N0X9fbSIUCIkxGEgy1eFnhXZPfy/YPd7NWhug/74ykEz4sh9COKF0
0K4iB0MK1yGkwHf52d6DTPOgHI0n4SeBaBMZ10jnsqmHFl9wxjXmts8gwvDIl9aH0LefY4ZVBAzk
Rdf1GhkPQZ5poNSBZ7kr1AgSz2Alza3oqZ+hMZaE0X0I3ZntbeXuKsUFouSiU8j+5a62alYX/YAM
OpiV21h6mav6moDyZtsK1zk+rLCvhopODumXCAyGgwZ4ce/0miBWcLo5uFyohFmgskX1iHX3wDZA
xFfgcg1+eJCvIGZyDg+Fn++XG+lrEwLm3tyQQ+agPffP16bLqgE2SBXXjB3TQd+vLC3wwDuR8V0P
ztBi3v773Oi7MsB2yIKgqgMD+nQ0V2sP0nfaL7I97TYN9wE+TOl1ng+iKR2eX6yNMnX2AeplfV4t
CPnoCHSGNwF4E+e2YO94/q4DZ4rBU0tWbMLEKNCRESOpZXSKMX1q1D+74SkByQkEWWXj5/Y2ikwx
8akY4TSYnkG9TJoedBDopuV4DC3pWGSDWzXpl21zPI/H869i4gJs5QCcXd6rPi7Ap9oHKGXa+2Y8
Q9R0++9zixX4HCVEs5FnfoIQT7WhTKGMi2tdQzDDA1VjsgOFFaCAmCxs9sbsdnvzKDDKC4dro8yq
KrVQ4gnk5HS+tjhqHuWwqPSddgd2fuKD7tFV37ZN8t5mHVwgAEmDHgG90st9zCcAIdUOn0NjDBrP
x9DyBusm7l+2rXCf5rUZJqWCzOkiJQrM6LvBBemIg/7YPtuVRzAV+PVh2xr3bq3WxMTcKO37uqFl
bqW/qsx7vXsIulBws7g2bDi0BpIaUNUw91fqwKZdl8hpOvuKQI6KvGtEUCDmuThtroC1wtYJwu7l
0fTzPMi9hgc5B+M9tFTfmyASeTn9meznBno3gO4aFCnPdqbirkmrRcUyhtfFhb6gC0X3Q3JTeGBr
FQ3O8iLE2hbj3KWc5mkJriUna6/LCCMjy1mPbjMIkqMG8889wKC0MxomWBH6mK2TyRC1NYgdHDSa
1eCUqfe5KnAy7umsTNB/X6VLWgPfkBWYiLr+AGWT104KBQVT7oah0ocUXbWQojM+BjD/AGZAmQry
BIcG+lcoCENdOPxZkRzEeragDsM1h4dCAWQCrmAxSJE8lyAXCGFmJ62fbQjkLMErNMR38Xy2hs79
gwNa2WKWBpg9qnANnj8IyEPuNAOHNcjJ/H9nhHE4Y4HoKxnwJJUETEexdC6MYTe14x+tBS1CUC/o
+JCioWLlCYsVJlkiwwzAfmUGlusSvZzX7aXQ+PjpnhoKZl7pgJfCdlvjRNUzUsFGYxzBGb8LQoK+
UQAwvOQn6WMb6oL4RmPklkH6g1aLSopBbjUJB6QPYCbOFz+Qo7sI2sSQgQJbhqGD/2FwBsUWYq65
IWm1VCZ6h2Uut8AI/wUHhDid2wFwe+woPdAhVgSBgnuLoaGJ7pFM0HxlAoUFVsigswg+TQvw7C3a
10A1RMhX/tl92GAiBbGgez8oKu5Vb4BqftnJ4eDnKHen1nyWNeBmyCB4OnivEwrcfy+LcclIUtq2
L7CsMn3MzBgg+RfJFHwRcLcOABETz5+NcUMaTlYeoltxpFjg+XdmaKQ2oNjTRSQEhF7QT064MsE4
oVm1xaL12Dl5Xx2DX/Zr8h3iXaGnQJ7sK52fX67n3fgtO0Re/a0HJ0FxL0rJuIdnG3jm0bFSTZtx
EFJAs1YGZasD+aeveUYeqgJ6bHX7HM/D3WRmUFjpbEFOxs2WwGNG22TIbBGPL7c2g6543HRYN0XE
QsxW2YH+4QhclAe5+P+Dlod35UwwwdkKKOFMtEUu7Q1jCeRUjkUimlAuOsTkyM11x9xn0Eg9iJgX
eN6JD0hCsJ2GbqiMd5pK1lKGaexphNphbrvSVHvwZkH45xbh13aY4sIgyXqN9ArJjQ9aXxcCDm4C
NnGAD8s7dOY8kAJtR2nuRwN46AAFA8aGlqIuNzLU4d4jEOLOfD+8Qq7HRWcGU2xQCtbv/8Iz14JH
m7+XHxaZNVrdJNUzxBcdw7KPhVqd0hwg6kHbb6+Md9nRLJNBWkih4CbzlNa5TrpiafCNnEynIlf9
xlIFoZiXfqxNME4fjVbWmzSjBlwyJNejDKCofpLS7/H8J+USE681Dh/j2AAPXB6TpVjgfOyR6VSg
Dh8BCIW8wPZ+ca/w2gTjCRAoVQqI9mA1DcppqgvRdqeHAgIElvf5m5jwin9AH0ti/CDR0UTNS6Sj
lQ5CmPGlEYKHuEFChVebFoL9p5FTVZoh3NeWuLFgfN/Z0Q4D9K7ig7/Pyfel6aXxLrqBEIozuleQ
SrxqT+G37U3lrhG+Z9qmThvgTJhq0OqcmhLH1qlne3oowsftv8+/visDzHuTVwFmYSYVzZfcg3Tl
DD2GHcYRwD0KMVBXBSZqB9E/IaOQaF1MxgNchCXlfYsGaNAe7AjNprh62l6awMTvAfvVY93L6HMr
AIA7S6t877XShwTW67YJbiSCdwDwjTdEZxlbCfKMBPru6NkurddBCCalYm/Ci8VLTNGT+9sMEyY6
IGP7oMWsc5U5vWe+kvd2n+/1m+BonTsPtX7AkZEZNDvK6BbLoghP/zybkqzN041ebWQN3UYoMpoA
jHYPk57vatCKG+BNBf84dOE6+dC2LbRk77MWku3g0Zz+ZJd1TGvipSYgaGI+0kg3TaNOlS9GCIFR
UUWjPEagC94+S/7TqQP5qMMQOGYYl5QqGWozCYBB8773Zg9UC752Z7hoDO4zb3z5E6CO+WGOdc8a
7bZyrLGrJIHUT3asglFU6eDeAOh1QL4G61FYgpYBk2GxbirIqYBEQ2kt9KATrkHbzNF28ZfokPvI
E4bj9j5y7wRYLDW010CDy+YDdoRvixY08U5opvdEIt7c1tedLBrP5/BjEMBUP+ww0b9Me61RMgQu
+T68QU5qA03+MNzRR2e50tzoHZJHTnq2lB1gNZ6Y9JT+/U+3YmWficxkyTSy5DTTSgk0wyBbWV+N
0teaCPxStJ9MgK5IE0MvHJffkt/AHwai+m9Z/P3fnRnj+pC9yQcMIyCjMqYHW8NTl2dfKui/bZuh
P3Vjy9iWjV3rYFNFwuhA13G5ygcouxpSTG6DerhP6ya5ItlcY+68E5VeuBfh46zYdv8MVbM2oBdh
NPufk0qu6zLxttfGQU9Tf6RVK1SUFdVgomSmJKVZLPiGr62b4ki89ifq2PNB//++Jzhkn5fmqNus
gnIElW65oMI50Vl9DRwCXj4T7HTkGqmKJ71WPqSIHAtg1H28H1+bk3Eb3AI3Lmzk868B4NX4rsHn
FPthA4zqZOR9AlHsUr/K6smNQQYWDiCpyUVj1fyb8GGKufFSjKIZoblQTfZaf02sYxc8CE5R5bro
hw3mVtekGOW+ggiBlVzRHJZ2IzLMrvyqz7Lb38Z/BCBCF5NWosHvBrLmy3PUs7HLG+jQO4t9baXH
BuJS20viXTqwuOGb8/f/sXVhLWqWBCEY0vZn9Eizq8HyVUAFsnOvCWq3vPMBTx28XzFNC+Msl0sJ
ukQzxxiRv1iSg16k+8FWTvUs4qbjLkjDh4ZsKwBQsiByeUS6iIEPPDCRdbUMtp+BhFzWh52W2NfQ
RHwt7FQAj+HFD5SsAIyy8IwCsnm5snoEKqjTEOsrNfg1aj0k1RY1+oOH0wJEWMNzDT53tuxiYiRY
zS2sS0ujOwvgyR306pxe0Q7bDsH9ToNWHZj9QPoBaAC9A6vQAbKKYIAyUO10Q2Orjp5BWAoKO/Gy
t3tdOQxZND0tEdQ6ptjWIGK+TM/TJEuvtgm5k7yZJH/7B3EPdPV7mMjZ6qEetSNNvIzRVcthpxcH
MwXLVHhKp5ONBsC2PW6mZys6+MrRS8UwAluJt5s+6pYFOuVOcVT84XYBnxd5tG7R4HQiz6wEBnnu
s7ZHLjfcyqE63lGYia33e6JDyioVcZDw7t7aBHOmalUtkzTDQ4n9oobqQ6+Dk1aLBCcl3DnmqEpr
WaSIIDxCDf4gmcNRDk0If0jzLbRbnSwqXjNMPlRqdZas/BDG5ZXdzS4mnEXjxNzvVnSqqWoGgPUy
GwVyoD6KokDZyeygf9e2p1yF9pABaeLSeiDlhDp9dN3X5S6Tjd04gpuA5M7QtCd5sL4I/ImeH5vX
rH8LE8PLDIQlE3RAUbsMKJxNOUDutNwNkgc8975wVEGpm3uDKewLYz60hMl2YqNgggZmgnwNYpKe
BJ7aEpNh2u9Edz6IKNu5rrUyxnhvmcoB2i5Y3dicYx1jqNJ5mUR0lXSLPm3hygjjv73SWSDyQ7Et
bL9Vyrdo+KGQV7sXvFAiK4z7zqMKev0AOVoQgf96PCo1FJm1+0592fYIrh1EF0VWQJsCsNzlha8L
JQ0VKvtEoO3T9CdZ0TFQKu+0RTQPxA0tH5bYYU6rmtQknGFJVvp3CFffQ15VEL34lx6w09+eZmMK
7XI1o94Ui5FVSPF0KMJjzLJKu1Mc6Z4dgvSqHW6aNvVCKff6uj/ESXPAd+GxLuqf25v6ean4mgQB
I4brMQYHBMzlz0iMSe2huwuViaV206rdk8Bwt01wooqKTiNeYfr3kcEwD/0A7SQ8uIjUDcp8oH/G
EndIM3e9qzhklz8We/2LwCT92Zeef2mSvo6r1xjqmfaYmcBUyig7jM/6YfqmHWsncsNrdT95ww2V
m0BdeG89oWq7bfyzn8K2DkJV1K5QJVCZ5VpRLylzDu8Zx69xdEyAwe6VnS7CWfJODs8t5lxQfv7M
3AfFIVzuEo0PjA09BsZ0iHTjuL2Sz0GKruTDBP0J613ET0/yuqodM3wIpJ8RDmq63zbBdQ4MVlmA
lSnYLJYXFrGv6kAO8xeldXdMvelFvpuc+lj7qQvaloOoEcfbt7VBNvLO0LOvJzSkG2DL5Bgr09JE
4AImb+fWRpjI2zWQQE+tpEZyUrT7oUp/RLkKDHEIOfmaZJMfTyl57nI78myzSW5bo5P20jA/VnkA
eWFThwR82EGNqzWzQ5CVzW6sjP6I4tP0NNgNZqNNRTu1c9Dt0ylv7kc1ACvlElW7BaTOniIR21EW
KI6ZYwJdl3zO/TQxwrM5DJg7nozZGZekha6vAX3tYGmMRyNpFb+eu/YByvTKdStXyzHVi0QD9ww6
KP1Qte9tD0neNCb5DrR35DZLdfkUgmTXb9VE76iUrHGQUNN8qCDAfd3P47vaSbICDUIr301dNTrL
AInewg7n7/K4BN/b1KqPwRh27ixHjdOq0QQJ3WRwiqwODnpcBM9am0luvFTRUSnzYj8ZcbFPYoJm
Zp1NGIRRR/vLpGqVVy6d7tshRKoFh/m7gsIGE6D3MCtsAZeBTurlNSBEqstaQyo9OrJT36RXzQFy
tgfMbIhG06lbbFlifBNiaEXRzLDUuGBncKC3uQ+OlHLU2pFzcy3qnxIairbsMW6qmVGY1WArpKo1
5Jf2kILxVj/2TgtZHvUwnCC5fZUflB1AdiDmld3kBkyrnUcJUCNP9Gt4cXO9zUy0MZtAG1My4cdE
+t4cXszM3lVVswsH659/rCF/WJ0ovb5/Bzbynw7fnVoHIjEHZGwu8FIp+IHSt7IBbrbU75ogNAB4
kN7/Y3aFlmkh/ofQrOuCG5KIqsncQLH6JXRT/v4lyn9y0AJWxYJKxegMkLCKMN1lvGXdXeNhWsOR
D7W8WwoHrW1B2OV6Gh1cRH8Fl5WFkw9aq1iJBRS2Brw8HXHI8V/fB288otLgRE/pP5/pwpaD9huJ
gAypBHbeRiJQXs3yBgWGtIPsfYchYQBmne1lcXdzZYR59qu+zoo40CGSo5X3YVO48jQ8T6EqeBc5
ydvlYpisaZoCE5RE0GZFbl0dcy/xF3MXvVDxMdmtH+mQzfbCePkM1TAEQIZAnI4lUJMl0H5Mw0BF
uoJ9v7eOkM44dntR/Z+7f5CyQA0I8hmfuDjyZWzVUVcx50y6x6nuoeEJRHnTe9ur4e4fpuxVwIUh
DQI1i0uvT2bbQhEB3tcFEFMajpUvoa/Qtl6R7TB/7KVCqUTeyoBKNZGVEVOxWJ7jpexSu1ZBhV1M
xVGNx/d60jwzKATfQrzkAuA9U9ehOIT/sI6BJ1gHzACTkxCqHqX6jpSpwMd5JlBfAuAAG2cav7mW
VhGDGLmk5xNayhq4Hkpp31aimMSLDWsLzOlUuhFmLZn+eu/SA+o4o4P+z43+e4yhum4VgT/wDge1
R/TtUAfU4HeX7hAkxWhkMp69Svs+2aajdN9itEQFTkf/CvvYra0wyypmK5dn+owPPuRv0LcDZiM8
ojiGmSQoYG9bEy2J7vHqlEy7wAhMAvCrMSKqq9+iZUIl53HbCIdnGDiK1cYxT6ZB9DH7baV34neI
ubo0OODxwnxu50l7YP+hQRPdiwDYnDYh7i20AaAFhs4xEEGXq4vTsgb39Iik/QpNwvRmKHcq5g3z
vQRnwdCV9R0dwh47W+2BfngQ0+jzthfwAOjTIIaAmo3ZXpT8wsBW6GuivC7GPTLbwf61vbm8kIvn
EZ/HhoImAhsxmrxNpDBHi1DbNxjJS/ejT2fJRFkPbyVrM8wRTlWg6yNGAJxkkNwQch9QlR9zwVcW
L2asjdAfsfJG0EgGiUbxKFqq+HEM6E0SCRyeM/0EEDtqCEDAYtc+dRBGaYJ0cKCgAO7KzngD1i1K
dUTrZ/Vd9EAHxSVXFl5qXqxaW2Xyp3AM9bI3YRUaWhAClB6ItJvf2rf8SK818AyZ5m77BW8v1xaZ
z/us0OzIkGAxaa976WubvW7/fU4d8nIjmSRGnoImQQZAPwLsW/oREF+ZDx0G7lWvexKx13NXQ4G3
NtplYFJhLlKk4JXXZWjRG6rhTmN9NlIR0oT72mO4BaBoijb5JLaUjyBQVHvcpOJ1dJpj4SO/cIpD
ep48aGAIUVC87wj0lTCEhD4WwhTj7I0WVfUQYjzE7tJbeepuLTK5QaJ8SbXYEZwVRcmwb8raFuN+
KYHHD1RdtEGuXe1aLQY8ouwzXxsHjAqkWntsAxX9wR6so4ax1KesEzYQeCFk/SMYj4zrUbZpg9Up
w+ti/kVnLVrl2/ZKeX6CwS4QZgG+/FkXsppaZZSiCZsK1eBluGrJPx+1Qa/WggAY1TWD5i3jibEy
V0prIkZNU+mSKHK6/imPTH97Hdy9Wlmh61xFQiuz6obEKM5N40sKotvhxZqet03wPqrXC2H8z1D6
ciEl+giFdRiax6p6NMPrKj1FsYh3nXsoGDZAz00BGR/bsWghIx/VClijbOXXrPyQRSwZNNJ88u7V
32cyJk3S7QF620AvKr/UyusjDzk7mpWHqb7r+x9/sm0fi2HOP5+tUgJBORhNEknZaen3NDffO/pB
oCzvsaII2j18R/gwxzgCSllKWVHcQ6bFO2mId3Jf77L6H/e40VCXCaDBgDtDuJzJbAd7GRMlAJCj
nozrNiK+RFpBDOItBA1X3cDHvAbaIyYEaUHclVKAJmW0GAQlfLvZBzFYP9PZsgRvPM/ffo8wGOAc
x/cbk/YVfaiYXYxZWWlRb6fRPOug99v2AvprWZfDhCIdl0WXB984l/czKbJKV1HvdKo28pTRX5LK
V6cjWlmCtXCgRTgapHW6BR1YvH6MA5BJk5NpkdDksYZrYxrcGRwjY7M4gy7dLGr1pU9qr+hqT1PR
QghUb3uhvCiBaRfT1pBDYxiLWaiZpyMIDmEeYItdRkmL0ghIiNjVWsCcClPwYcr1kpU55o0oE4Dx
LRPm5jn20aYBte2M4WCRM3K/SGx8lmJyAe1jpM6X52dJ1dCXMh7E7EwczZktj1C0Dz4dX1EgRgmx
2ZsTPgpkwUXjhaq1XSZU9baUWBWB3dSS/aIJT0am/jB7aDkOCaYASjdviqvtE+R7kIX2C0b2UCux
mevQQ/cnTlp8UHbdMQA7lwVyptx6KKcXu3qR5Ded6Luu9LLiSWCYhsJPl+Rvw1AjvNxktTNaA/XL
vz7QMb+3a58kr8MQ9Hys9oEngnZwfWdljjlTiIhNSTTCXN34pn4b6g99L4jG3C9Ke2WDOb8yUv73
1IxXUnO0wLdNE0UI4u5ad3GKU2lDpraFwLd5ZfmVUOab24aiYnQm7gHGbdlJqUpKLSka8JQWKYrd
S3SHeTowsOSNMw/K97BPv0C37Sau0EcJW7cObIcEsTsMIFtIRDz53P2mQ1twKmjKsn4VgHR3mDT8
lmbsjqbRuGk6+GoUe9tuxDGjAEmMkgumcTCSw4QESEe1ZpujRJHPX4P8W2RCIlcTXEuRDeZbJrGr
rO162Mgyy1k6BeOKmLsbzcP2Uji3/2IpzE2UqqpKQrQygA2N/KAhThDah1qd3WWxISDU3+uZ8bRt
kvMWAohAgPdCDRRCiXTl60SSFKgBVzl2r7pr02+m/rL997lLWv195n3IjTpSgQ/BksLSj2r9uU6M
M3ir3xdJ+ypP6pWeimpWIpOMQ4QaHazvsSQcGYTMe7cu3ubENwcwpQfXRZ3720vkOsdqifT3rLbQ
UHKlMDPYwwzfro9fgzB3svlt2wj90UysRPkGs6VIjgCj1Ji0UtMbuZvHErFysWnto9QPESjj3bHP
zPeazMZDFg2DKLngesfKKpNcYEZAU+q8wlZ6rYV3MD0pp+oUPReLozuJF10Xe6GOOff4VjZZj5yG
yVhS2ISeptN8SQmwy8vBcO2v8mvwGp9pbyJ1jXCnHf6gb3CxyYyzxkqjkq6F6VB/7ce3YL4ZFtFr
y3n0Lmww3pnb/f+W14GUS3MKP7yy7r6Dt9uPTuQkJJSiD84nv7HB+QBOGHxgsR2XKoTQqk1+n6Ds
KCAaGU6G27o2iqpg2z9uOyn3JqyMMa9fOCphlFAQRLHcyMBMdleGCEfMq8IoUNf7e0HMRcjjaJYk
8/eCFL//GnvDSXOpT+SAWkhHXPLtNXENgs+M5vGUqZed48II6yyPJtKG+ar5ooILSXIUfN2h4k71
7+qXUDRTxdtFOg1MpcQBJvnNWr6KJ3ld2wA5IGRqVnro0bXSpN5XQ9G7SZ2Z9Yy1GeaxyfOuWjQF
ZmIA3XJAKcB3R6enEl3EusTLMCGt+veKWCCaanZds8z0EXAHl+bT8ZWONgxxyUnIHcgLH2tbTJan
lQP02UfYop1oxQVZJTVnvKWo4SpOdGpBWi8DBzkeRENbgnNTGe+Pm8jQArpKvb5XlAfT7Hdl0Ljb
7ig4NbZj0EDVbc7oqS32U6+OO43clOlbForcnvfegO3fBqoOs1qWyoTCpqukTqrw3lgYOjDCH0MK
xpVDaD7NViG6YZzqI5DzH7aYkFjUFQp/Gh7QdHgf0x9VAnXwX8QcgUEnu2B4LTRv0vT99kZyT2tl
lHm11chOstQCkS/Rgf0FJ0QH9OA0Hv6dFeaSzUaiDhW1ssQ2PoeVk6nXnplUAu4JwWI05kuKBI2G
AXSaxcnXZXZa5GJXq4KlcBjvEI50fJ3iwVAgfc749zhqBkB0cInag5rvdXVMIA1+7PeRHzvRM1he
RtUhoPguHCEWkddMUOiAOio2GipE7HeNUtuxFg6I+o27lDskBCcKJ4L+C3iEvcIRXWWe96/NMXlP
1i9oDFLEoNQcjE53+ukUWfdLcB7SUHChqQewYXhtih7tKtpHhp53jQJT2ZFSZqZ7dR8diDC14Zn5
XfYGLhyk8yxuJSI52ta0G5NYT7Z81tr3Jb8G7tILU78GLq+IXrc9n7eFa4PM/Zr10lSWjCCXitHE
kk65Fe6G+UcqLy5SfmfbGK9rR2mhgHnXLCqwxdwzPbUCaOVIeKQBel9AM+Hb+Q7kRhi+b3aP2VW2
LwVEE7wS0dokS5NoN1MjVTFMjs4ECrcG7BahZx3luwEwN9Upb8GL4ovKvbxsBFZRYcB/UOxjQcjd
YkWdHP62SpUrUi/WdiFkX2hPVwt3KCkItpYTWkAKb6M4hL0Fgxizs8ZsFlE5xY1jF6EDuCQAkLmH
0uL2AdILxdwCVJdltOOpoCgE0i5vQdMHiyXR2RFDeVvIbSwqU/LAjzCg4i3DoLj2CdHSGY2FEUGg
+5Nm2tf5TVj2GFBvnSpJd9GMdj8ApQZQ+LZIvJ7zYMMwyB4puQtoE5nHrfovZ1+yHDmObfkrZbln
NWeQbS9rAQ4+yyWXu0KKDUxTkCA4A5zw9X08q7pehEoW6te5SMtIVzhEEry4wxk63Afp4MrgBdMn
hgp5KvpmOmZkntf4bfkX59onL/ov63147zqiGhCPMX8YTZkC/b9GO9a6ODjfOCbaYgSnwf3iAP/0
4UEPCCAG9BJwNPz68NTSKEcM4ACE/GJANBnCh18EyU834U8rfMhGuglMYDvHCpbsAOM5WZkLoMFX
1/Hpo/pplQ+Pys5yTCE4Vhn99VAmPew9YcTGlv6LR/TZaWabPy304RlZg7RMLa83zChgNVhUR4xd
hk1ZjZiSS1VQG+OWu3kofuR2J6mGrlKUzyb0xcAh/uLhfXXRH97vEZKosiHYn6FIA7ELhzfb3FfF
3e/f78+SBwiUQEL+yv+E0N2HZXoJMZFRqD5yIaY0Yjxg+TBQ+0GKQ9B/B3qbXp3tKjOPanekDgTw
SL3K2UMrDrZKOuOL4P3Zjv3pt/kYu+c2X/iiJZ40O4zGY+l/0Qf+9PuRODtXJUnwdz/sJD06aqn9
AWXiksWLc9tglv3FDb1mWx8jJmCU/17iwx5igGbpwMIScgtZdjSZx7V570MVtYrz5CuTkE937M+r
fXh849BCOMjFamFzvlKfuxWEX9UqyGIzxbQu/bKM+6RNcrUa+9flgdXza0wRA1DxBbleXmKlEOJM
g1jfuFefzL/AWPr+i9v52Xrw5MS0B9AOYH+un/+UhgXSFzCt/Gu9YAVqdxom+uYKWL9WiwXAX79f
77MN8vNy189/Ws4IoYoI9fI+KsJNmB2V8cX3f5oQQcLsqqKPgxt1zq8LANYmDOb6Iuof1V/a7+6T
nP7S+lLPMIiLw7h+/IoM+FkoAfUFsQpDfGh8fLiHA8sw45ZXMDYMtNmPoDmTIfaaL+vF69vzcev/
vM6Hmzc4GXgUwhWRemw30129D3ogzq/a280Ei0zkfG7awEz1a5TbZ50MG3I3DsL3X3TsD3mKO5jL
EMwa8nOr8naA0I4LfKCxqrdf1yCfuNM5NkKlCZEWhM3/sFg3dBeUtgQeBnafsYrHfb2/tvCu+ES8
fKl1shAxIeQACmtsJXM0J1f/2AFOHPJlWX0Flvzs4QKGhDEBXDB9CFn8uqGIw4aunfDbAAIQg+NA
OVl14bE1vkLgffZqoBKxrs1KjHQ+7lwirbqFWDGwxy0M98A6s8QX5+9n2cRPK3xsR/mVnIyir/uo
9FQyYxJoztQlb79/w68v2MdNijfBB1gb8zjocfx6v6pST07La/DaQnXoZ7nJ2pICvRhnnYg6dwTk
k6zq+isc5qeP6adlPxwLqrYLN2yqJuKufVJqAe8pZOdOjZFZ+M+/v8RPk+qfr/FDkGEu/BKdDqg7
nEDnKpnXIzZjeaq3/x+N+auu+b9uJiabv97MsVZmryQcaFiHzSfXwOFFtvP++8v5fFv89yIf3u2g
Dha5CIQvXm0Dv45MOxmsr4bQv38+oF/8eiVuXpFsGTAUhRcbFR0HqWxn6KMHIsnvr+bTUAWtUPB/
AQ7x/0PJAXA61lg9Q8uEkMfQMG+MHsxzf0ky100q1sQGIcmk1HYOi8gJ8uT3639yoWgX4Q32URgA
AXO92z+dcF3FncHTKFTzDNS5xii2gzVdsoEcLcP/n6NC0JwH+gX4JLggfawehxKGMX6GF7oz9tz/
lmXPBXv4/eV8EpWAw0Twu4I/QYn4sNX7wS1q3V0rEJATeXAMsvyrB/ZJRvfzEh+lzHxhGpUuULmZ
q2CFlue6XvuUocN1pTJ9VdZf48CH8ITFrpAhXBJASh/CUxDMAci2QJ6r8OKRLcMVuUmQrYxuMyz/
8+4kDkyAxyyIaGNHfjg6ytoknQ8Npyiw63VmykgJHfG+/WLHfZbzYB3MSHFF4JX8R43hhGpurzKx
4uHqdzOsavAHvoloOXabMqkv5Ta/+yoyfbbNbce6igu7oBJ8bI9kQWkyQNTgKFGVlMMsw98FkCeZ
Gae/34Cf9ZscNAqvFTacK/7jAG6hSeLJCag1HBwD7TTflQSVWqBXtpXF5ZUl23XvJaYBfWjRUI8H
F/56Y6BPULBMiqo5Fu1XHPFPQiY2DyLzFbkJqNSHl5w1FVvcGuhDWe0mM1H9XrL0i+u+ht0POxVu
pg6AJNDkhxj7h7DsG7JaSAbI19DCYZedlkFQmYGVUd2VeMBNdcfDF8gDU/HV0n8xYn+39IdgLXOg
sHR5fSONfWa3tGnfiGWkJhcxGbp4sqAg4ueUFfdL9VrMj6VKqgH/j0k4lA3H1tG3MpA5tdq9B/sw
t4xb51D4UyraYy1uAx4+IXmnhZ+ftbW2i0fXuWTmxc+TYRxoCXFejxyNjvaLGbvhs66fu+mrpP2T
R/jL7f3wcpqKwxLUxzWGIb8tK3IHtsiGdOKLXOGT9+SXZa7x9afjoAmFM+QVlrHhOQ9qNm3yLTfy
rV6a0+83zCeR+peVPuzJSeStO4oepRUrqW29ZcY/A/X/ep3/d/be3P5zA8h//Bf+/Nq0S8+zXH34
4z8O/LVv0J9Q/3X9a//+sV//0j+O7Xt9r/r3d3V4bj/+5C9/Ed//r/XjZ/X8yx8AzuRquRve++X0
LodS/bUIftPrT/6/fvi397++5by073/+8doMtbp+GzR26j/+9dHm7c8/gOb46V5fv/9fH948V/h7
e64mPPZ/ftW/f/79Wao//7D9vwdXxiAyDkQDdHLxTdP7X5+Yf8e7i9YP3MNBdYLA9R9/q5te5X/+
4fl/R8gEMgw4ElBu8KRkM/z1gfP34HqYA8IGVQ+okwV//N+r/uX5/Pfz+ls9VLcNr5X88w8H//wS
RAgojFDdu9r+oPWEM+8/jjvLUrbKJabPwgeM5aHI5TPEqwQsIN17G3GUNTPNOkJhyfu8sGA1C6OI
7NkeqMMb2kiv31Yu5K+ys4uBKHfa1Db03mjCdOZQKiD+e0Aaqpwi7ds24e182zjVdlLkIXCXmKFn
Ds5eOvfkVdfBpmnIDWZoMDK5qThEpobu4M4kKgtyNzqgpZtBbE1uUnbuydO3Q70boO+r7X5fO/UZ
ytDrZoLjoHTb7dgu+4zAjVwUBVWEYe73tNTTCiYtLYUE5mM3q4td3BmGu2o4QwCRN30vV0XJtguT
UdHKuFkMmhHeUSc4jpZMuxloswpOzuEbOdoDT7PC2zW4fJPdFvlpbMKTaodttZgbOIZFpG6o12U3
IeYPCkOCYGwedNrWI2UliXwt91Uv4k46NOsLZBcALY08aUYWG26wZnJOfB8a3RKs/bK6BVxlVWfb
xVJ3NYgvo2ZbCQf2gk8vUHA459KjXig23YMFoERUDJOIIPQMBu6Qgp4Da44uCZb2bgld+G221W1f
LKmoS/RUS3WTw44iK2Dr7mexK8q4zJ0UXsWn1gbdz/Ke7FylGAxkepRxVfJNC5+CqAXnRZQ6BmOK
KuaeSfkksGvaoYgaDtAzQJRaeQP6uIwWgb+AbYy2UelBvthOvbC8EyN2QNnLiEzdAaJ+QYpzkzoT
eWs8khgVvzi4Cm0WceaZsA+4H4pvzNV7Pyg23Rjcy54DpIGSrh/Oyg8SAL8iMsiXJndnCrHbG5E3
sUSKn4Q6jFlQ7uai2QIFetvn5cbpi2Qxo4Dob9xjN560aNlQYYVHghTMDvo7yHEkHlOJbL2tWcAm
dZriKmS7wnnuvWrVlROsGp5bKb4Xc+1Qe6y2vWWsDceB+j64yB3kNOysXwGUts2LkzdBUdbgERQv
dqaT3RDL3Dcm8Fqux+LRTfXoJZVU0Pgg4FmGwJ0q5d0XE6eNzc5jP8Z1DyJXMcdNxSMtupU789jr
lvul2+dsSoMhw6QL+vi1rROlMxq2AEo3L8NsRrXUMdPQHTOM4pg7l1AGF7dcth0JJa3H6pTbw0Va
xu3Ed1227qtuRgrhb0JeJ3Jobrgod0MXpEXZP4POuGmIvCV5k0pIfZT+m8dJBB2gCqkeu+kke6z8
saYuZOLPBTHSqes3Ofd6qmy4oS6eDX2vrL/MiIbRwJxNOCRmsFwaxROHjHtHAnIj8WRNr4zdRW4t
RY4S4jQMGnCCZIndhzOVvffYVN06mLKNQbI1DBJMqvh3u32QQQEHlCIBmOeh80E2asN5BUezlWE+
+NrYqfAobAKewy3vIXxTLfvOcQ6NDbnKwkoMB62jYh2U+QkNPbiKQMfecLIXc9BPysqi3M/ecx/j
iGmEzPkMhw7IzR485l+U30006LaWq9HNr0Mr7oVbx8vwxlt21/XZugsZcmFPRjLrk8Y1m8S1s3Po
9M+8VGCqdP6N27SvXbFpib8zDUNQFJOJKNR6KduajoP3pAe54krCrsjMk9HxxqhYhrVd5eemiiuo
+uzCCe4TZZDdK1Zvu+7NYWJjC3kwXQXVia3XW9+kEHdhJ09kytHzJOPJHSF3KZrUnZtEw7W+aMwU
eMN7UbSXZShPS60TDCBWI3Thmj4/CWfGi1utoZ9CTRWueydxq/HZNZq0IFacd05EIKvhDCR2xiUy
zeWBMAivNmXss5YGThHNTg+9xNGM+YNyIOfg+9yIATZ8q+FUQIXuzBjziIya3ZinBpRzsvm5thQC
cLMdupc6ewtHM8qgbC3xIiznejorwVeYWSaG4UcgakGS3d51Vr01QTj3EZUwLruburCnVRdqWpg7
oTObWnXvIWUFQsNbtmX/CO5DVBffR0Q2GN9HOXLcxYHsWT7EVTeshrmgfTbQScvtrL2V77V7NUNq
GKKh1G29R0KMfYeJH5H9dlb2fT/qAbI2eD10+NL6yw/hOTeywcEASEoQjRPAnAwjLxdbmQD6gOPX
j9o5FQGR0SKh21qxLebN3yogWKzFXk+IbKGNnsUUDxAP7RZrlTdZZEF0kxL35OQ1zSp+k11dkzTE
S1nLKZn7Jydofhht+Q4Fwsdiqt+ZU9NJQI5Iie7eXKSmRl5+t/p225e4j86J8RK8KVckbr8QqKbA
4zZXz03WvVy98GKSjWuXE7g/4R63Ad/oKZ9pVT85s47spt6ZCiD/wlhNFX7hML9MxFrNIFLYnnPq
A/PAWvlj6BSEmqs7yc6CZxXN88qjHWvnxGznH6ZRHPiC3KDLXwe5tLTsV1W+vFTTU6v8ePFGDPjt
1JUANTAYvMyBi9hRnIUPtRerfpiK2O5czC6DGGFo2xRHTZbI5/1MTWk8uwQq2HKdl3qjGVtNNczt
LCKolq+1hyIm87q0CYz92GRYZ0psd4oIzyFd1fZbj0DvOevXZNYycsf8uTLLpO2WU7e0CaDxKfft
Z6Ksve2O37QtbowRpZkwmgejtHZmUOwWz927VRVLi8eqqVMEUy8FMZ9ElfUCOS1Gmw7uFqyinudV
seqaLJaKkKjO/LXvztvMQcel9QFAWMJyNXXePef5Oqibbe0153Asj70JrR+7OjLSTzFYd/us0vEI
/VyqDbVzWfAtUAOaHHexT/R7ZoBoDWnpYjPbBPaF9gGF3s6vYEXB2QLX5xL4IkMOVJjl+RrIyXRv
D25FmQfcZ+FRq8jfIV22qfMyJhPZuNOpYeyBz3ZssvHG6spEddjGhYvJpm7sA9SsoJ0d7gu7ejKG
9tIx54y5+fc8FIAo1pon1zAJR++LbyANwJbGrkc+izxihKyxGzGLR3V4mVwScQHLwJJHJsZH1bsf
tCse8MhV71ZnJ64L/uwzESVdoK0pl5KgNl5WlamPsrSObtvv7ZytQ2PB1dTFw+xlaR54tyW0sows
KcNLt4iLNweRn9u73urSYYSKNEQ6AHpBQBGxws3Q4tz59s1QFRc4U1Pt2TvIrdy1OEikwVJWhoe6
Elu+XbJ7Q62Gjq/RPjl1rr03ShkP2ZJtm8mLeHOLAuzJRZsoCVmW+kilSF8dTSd/khD1d4P8DQWa
3IRFmwQDARk/AE1oSkOjMhFompfWRgezKwj1azSgcQx7lUwnJlelQ5LGa7/j1SC9uKBP+lLJGZOF
YIoNUCoMV5+tVncJ8zs7DuE5cf21cIqWZmIOxjbg8yVsu4uvIH0+arXNhRO7Tg1litEtEke2cW0h
d9XOApQuXG26waijkad1xTMKkPLaNAH9IxpBjlBe+jcVHvjGnlsRVXpFdF7S2gQRJ3e4sZYO++Yy
jenZEC+N5UUyyM5lhRM+IHuTNSeYcWATNM6KlUDeO3NS6jEZakA7sng2kOJKkLcT3x1ob0ueDCWy
7rl4ZTV7EZm3FdayUC6N7VSOejcvgFAE41shIkj9zZSR7n4ovSyRjsmvbuuRtKxV7dmb2bIwi+Fh
PBg5AhoZEstesiTD4Qu1R3ZrrXMSXJrBMOJKEYAIhveOmNEoMSpaDkaL7CR2c4jP7iaW3S3eQIMR
R5Lzo8NxwyC80UzARmrwztuObDzEHOpP9qu3TAO1gr6GXR0wk928snI5w6/uMczFTj2SoT4tqtiW
lXfiyHntPj+ToNgDuEhzfZUyeh0BSiTsYgzNtpwMFs3S2AjbxlGgpRMzl+MlytjWNYP5UWlkpoGg
7eJsK9uHIN3krxZWxoHy084ZH5mDdg/KLGPn4EeQ0SV85DvDgxcgBmMpNGFwCHRrVdUQdh3V1mjh
RmFq9ewWLpLyZVtzucoICgtoSpB5iloWpHZurKAXRtUcpnb4aCkjHcPXWed7MScaXdPEDdSD4MiY
ZgPJ/j13TfDxASS6auvlwohllV1yU691Db1NdjIXJrANdXln+7pJUb3tK0Boh7y5rxs7tQLxJGDr
3AB2wsRdO44ZLazi7IY6oKSZYLIeFGfSk12euX7KbexlsAXUsO0gyAf+DPO2nvWia9BPFAZY8+xt
iuXB1sCNF2pIYNt56uZrmp9HPopc2+l+uCZcY4J1jnjkKYLZECcaU0t1KTN7o8J844p7FRjI+Rzv
PIwywbRsNSmoKjniGMyKjhX0V4o+Kc2FYrtKU6V5CNUg3Xp74Wd3ZaU30rLBfvU3pmVQvIMYbeAs
u85YPGTDmlg3bv8geWSF74uHFwBmLD+msdg6ndgxbDhtw88GvJ3e3XfjoZGK2oiENoPyIAi8pvet
L/HQkM4OVYUgnseeQ56vWQfMuimkqVMPxhnTeO5IRPwXNGa3BD7G+ZDdL6MdGSZcNYZl3VpIDsoR
VCQvzrNkAUG8zfP7BqTLyQIYRSw3mQN31qC/Z7iCYQJORog4sHcEm0ojtfDUA4poCsFV+Au9OV64
YqTdd7N3l8/53veuiNjSGmOWeTskBmXcdUjALI5wPMY9ys/aGFb4VLxxMqt1AThrLl4mce/Uo0PV
aNxlZm5RW29azxTI9Vk81GNLp/qNYFhahtOu6vzj7DjfqzY8TnO1hQbaufLaXa/thXpN92RJMKrh
va0zazfOjXlcHI3dUE04BpcO+03MUY2GLYxpxr1XmKAfshXME25tgbFy7jlHM1BHc2hYTPRbWy57
dCjP6BN5NDT5dy6LjeTTYQjNRNrzaZjdcleN6iULejzuqpypyjMcBmWwxbXEZuYn/lCnPiYDFP+6
GBYyW+W+FraOh7zdlG5/7n0du542kfFXSbV038bWfPJ5EXfKjS2jRJkqdoHhrLnkKGC7tAz1yvL1
uindezgjb9TtUoU6MZk6FoOzs6CNKeY5UqN6rNDt8Gbs1wm6UIXjxXbvPEmnXtt6nGln8hgMq1NX
KaQS/aHMEYT4rO6aWgNs2agdC/nOmyYqlRuFbLlVSgg6TsYtQUJADSSD1MvE45Tb52xpkfIYPnAJ
wDVauXHwaowwg5xv0R9w40CySwgztBZA9yw3C4rMC7yPrZ7Bp8LQP9v1VbNQ+M/cjsA/rHkLSaKh
jHW+DLQdxNGBU+NcrmRRt6gSurguyq0ZlhZStJ1sihd7IvcLcg1biESW4VpbKPx5WR3cwTMo4RnA
gdWtuXIyhlxaOzdED+uR5xBSCd+FJVJXl20K/t5qIuiFN29+Wd44YUgD2a7z/IotbL9bcolb7j04
hVz5E06sPADVohO0WN4y04zbJlg15r5XzwZMpCbfOIW9clH3PBQ6wD5GNyx3r57wropqx3ophLGB
SngW4eyn5ogJc47e3ey9yln18Yz6jNrVcA5lj1LU3gwOIgTEPw4Y2D1bqJmQjKh+Xfd3dm5Tz0ly
5R7kwGMrf2j7JS4KBCP3EcQyRSvUOZyzfedRXuXAq+yLME+R/id+jossH1v2vTW/NWKEDTCv7yGv
mvZTEzfhHA02jLBz10TqaVpLhGjtpSPbBk7ex00G6UteWTZ1h0s/1iLxRnnKPBSAnTckyusOVmnv
PdndjbPs14Xtby1u8FignDCtZjMx8ejI8NizbwYyHBTjxkXkU5jyVu5Lxn7Mmw4dC2NgiHCmjf6d
0CfHzl8Dc3gP2gq5T+FmiV+ImHHELVhVRgYp0PkhAV3aBd6Uuf4h+gyNPmc/tLeIy2u13AIWHhud
EQeBgS4ryml0V3XgxJAVoD3pbgfuIxYvz+jfJhYub8aORDZLLsWSvZSNjBybOhXfiiAD5zl1iHFU
Qx4PY34QXnB2i/KmAsMUAttvBUfxGyCr2ZfLTMfiqu1ljrsZSnfQ1fHQnuzUukVh019nEx1qJeWU
yGuhX99/wyM+GOg+lOMY8yBMF9HskNMFzZR0hbPi0MRgTRDZPrL+WkQD5uyed8iyqsBxdKs1/DtG
pBFdvOTILfmrQPwv8v6IjjbC2iQoKswuLgcI1ZrWPbo1BPI0qAgyMxmn9qYK57RrTzPRaEFm6PPh
KBTcoSWaGg33OR3bGqjNET2cY2XMMMtx3+163oYzcl9fCJ9WQhwYesr2Mm8diWZvCz4FmOEjuP46
hZPyexcACT3Fc/AYCLbS1/GJYW8IlhR5lUwESHeX3EMkYJIqBgkdiQtooZlaixuusR+S3D90qMOU
aG9JAa29FtVlVWwa6axN5IodPG8CLzba/ThcxskBDBSy4EWIdCUZG1hBJYvoNyGcagY66jVysKiZ
gGUc2qQWa85rOmsWq3mKQ2lH7cjoxK8OghJCewwdJUScvKCYoMNJO1/PvhPVNgxDXSOds2GlMbrP
vHjyllheMxE0rpz23mowInUTjNVoYK5Gs0766aFDRwIn2srhPoqsGhxi2FaaRmLmlxLOOb5ae8zY
ZaYfWfNCJXDWfTWtFug9m3cDlq3Yo1CQ5kEzF2l7bHjQDmvnyAtfoMsfFTW0YKfg2I47FtyWpUwX
LpFivCgQJUqfzeAKVYcOKjuztC95CVmEujsgO9dtnbTjsjLHArDBBf/NEtOZ41qIVenb2Ht4jcI5
sQZ2tJwfspaJwc+yCNZZTRKUGHEdSBijXEyL3IMe0RoNokV/mhyZ+sRP0ZHfVnm4LsVjN2zmq/tY
o9IFfWy+L5oXV98Y6tIN4oBW15qXt1yWq06bQLLoszJhJIozavKpYwbwREZkFmt75JFjlk910Gzt
+XvVL/7KysQO+Q+BRqYDzwX30NTo6ej6PPceOHPO7WSIGyacPZtYzHoDOpqWCCMAXOxtVpAb0ISg
atvJJ8vnN25n2vE8IBy1i3h1CY78rG0MisnOgdXZGe6jUYdWV49kzFmym0lIlmRD1m7lggaFgQFQ
61oRAdJ4YcPzmE+xXy0hZb1fbuFmgj16LfZY9Tr58FsBiR4tQ2hSs2xZj1WB9Cpc/D3KdOWWjLq+
SlUwr3qMPTSmRnqx4qI1ae3pU92wCagAwDpeqyqn4TwmuvjeFHpVMVitIXxkStFay3Qenwx1CKY+
bQOx8hZkehiVOGTtqG9N7qe63YbV2gjR6amoxdEpCCKcn9V01fk/+OoUfOfeI9KITY5KaJRz2vC2
paQHihWdANPIVlpDmgqdpaK8M7NqFVpd7IffrH6JRGslWatiD1Oy0SKpOS0b7hfoalbHOhtpZpf7
oE4mzKc8n2YiaGhdsCLWAGRENckXWjm8S3qjO3Ag2fdQA8y3nuE8BL48jdOEIqO3zlrkVKJ3uNUe
fFyQskM8NcP8yhIl8khsccuSaOb1WmLWQ1A6+gasslgb7Jy+fCCzb6GVYJiUVRgC9ONUUORXeWR0
phWzzhogmTa1sYLZeeRn7UiXwtLroLj16jry9Ny8NMMQB7xv9rLw0Poz0OpitU/DXizn5jJ4pE7G
mS93lbDPk12/jDMS5UXOZB0Mub8aFzx6AKxuF35NnaHMQKsMoDEjw4xsnsq73FnPduPu4bj7ssBd
7MyKRt4y5z5gxsariPcOiZxDEZb9E5nKh9z1XgPY0o3SuilaJ8MdKww6LM3ZGXRx27d42paNWxJ6
3fOcC7k2ArUPi6G6gVuPEc0F4ltpK3RuFTILg92FjYOwaFcq4bn5vZIN8KPTGEQBWvnbfJYUE/9D
WHp9zJVektFvpshpkBDr09IX5nqwUI47fHzxzHGDTHqKswysPuVn/X7IMFh22hXUE5+YqlHC5zBJ
zu1vg9QJcn0Z96ODWWirMJkrKwpIIgamPYrcYMxpp4Yw6uR0ds2eRWITSlKnvMDwJbfXZCjXYV2Y
286yaF8NwaYa52+LxbeWziaa89Day2wrDqIbh6gThkz0+OraYR710gVTQr2xoN5JE9REs65Xmaow
hVTI10V+4RABjUmNHikMi0oKTE+Z2JNzHHozT6fFw1vc3+dh2x9AQ8woIC/JrAXfFixbjSR8M50W
iVhbCQiZ9Dw2/fFUubWHNmVtUF+333Oy5Cu7w2E7y/GsgV9Pl+V6YvvTFWAaIjUiWUh73mEbFmdD
IfdyOiepm4KOEE3e9WZzwP2B05CbWVEzzEhrVWMlNjcKoE00lBShW7Ut8LhVtZGaG6vARa+wswEF
njN0k2AF+mZpHArd5IdJ0Rfp7PsWJVOKrqMXVw57Bw3Dp5Zs5N7xDhXKWdnCEUcODKI0Ne4S5p6I
Yncaey0OGMrjCcYkZKmXFFOpMCpKA9RL2EKhdAVlpIYQSgB8CtryGHaw7H0sKnVoBstOg/Fp0fn8
I9d76FWs7KWpdhUUqmjbI5AUC0+UVUlaTf2U+mV2svMFEsr1qjUl/MzRLUPWjSpmCXu0saC5H9Rv
/Jos9cYQS+zjRCNtNsy+Wreq2NWeChJXgR80uEhVEHpRCT5nlQkbHFsh3XHbDt5K4R6uAe3ax42M
OCEM+cGroVEgVzqE/n9kLsSigQcgeZsP/4e889qRHLvW9BOxh97c0oVP72+IzMpKerdJbpq7ebh5
r/miJY2kPjjAOXM1wABCodVCliIjGHuv9Vsmc+yogD4uKArDLVqRA7j4l9fXH8JOzqk3nurBGG6L
Xn8Q0xUzlcu5zRTXL4p8CVobQZAHaGVAEjPH60G71o1felW1W+f6RRhiOZSquuw8nYpga77Hia1d
9CW2Pqx84puPfAusd9tirwnzZgKJslV+Qzd52tAlnO1U2W0mZ4WziiQi6/XRMbqaq5MLYVUrN566
MTaaxd11MNZLkWtgW+cchDEwax54uWQ3ufSMu1VTsghYso9m/tE3W8fb5+lcRjO4UpgkWX3quzWo
MAH7+mDGQqAdmAuHHk2DXaRFUH0YLICstNkgLEf2qJLbc9rQBxhbe8MYbwdklc3cYo8Ov4ehS+UH
wQis8CvhsdmLvAYm43Y6qLWmBtTIoZLmEPCqtj2oya/K5nPepim2vWY55KPr21N/Ixc1VHKtO4yL
3YQKAje4OOzcqnfNe8lLvwYh9A2Ra1EvqmjKjTr0jM4G2X9t1EPHW3urefRQe+Nz2RnfpSuUQBfq
Z1/MEDBJ3saG+bv0AGoItI06c3q3qykCb8NC+4QVwDq6nQrJ02gHNzEPmTm4u3TbzGhWlNSfBlvZ
byUpshzeGNY6KzYqxblP1825HxP5s3q1CEdPpL7e6ywcWneai0a/dMSKIuslPc4bsYsP5m6Yx4WN
YF0pxOTruqrlQ2EmBfqCOhrLNyJ+tss09foN1YpTBHZq8btPYjcb7bmxjac+9TpS9aw93WYl9+OQ
Rm4xL7E9yxn+fKWmQiaxmKbl3F3/sAlQPUtD/nT28Jwshh1LVcn3NdbweF2sUOW5eCiz9cZt1sJP
tLrYN+qiIFjL20CMW+ULLVgUbQuqDid/3YLjkY1NxVZ+zcCijyAuvRViIh38TkPz4OUaCzDsYzSo
C8Cy7K2dcg2NclP0r5n7PDGrgiCotClkDm8IY8bkcqZ5E2hylk+QK7pzs2rwl4k1BotpoW6Qy293
cW4ztzsXSwuRJZoiUoSV+Elft2d3oXjGcRd4qdxtT3N9O+WjfigLp4jSBfLHKHQLYkj73ZK2iTji
QyIjObVK/bnkB4pK7RAIDD5T3iepPHZqUx82Ne12WQr06M6e9Kfm3NNMed3gds24HtZqVBmzc+bp
1Y3TxRHRhL7Rl6o9xFWnfG6t0dwU2qfdCuNcllbMw3Lyet2NbHO9sasRBqnS6FsSzaHNqXpg/k5C
k3gqsM6k3CXLzQQwdLta6a1dEVvXO+g0rGuSrJZNql+PvRP1oEGRljP/NhOXjpc9lZnLvN3AVGek
D4UlupJINtUclZuCj60ftJ2RGQ8e/NZFa5JDr+R+4XncVUZ7PQS3YF5rkG8340dm+LHaqozzUgBx
uQWHS26OVPYVSGLUUQLi0o/TUZquFucZzVgkO4ONpi98B6BMLTbO+TXQOoroKysvaJdOxwOy0dlf
9cK5mJ0Xz2Na71f9US5LdleWTCecj+I4NqdVkawW9Rb0V4RjcSG1pTs9VoZ9pqiFJ70bX7TlIxO5
da/Or16mlgd3EHNgi+mmrqyD5mXzrsrXmtUZj5ZuZaGSKtaJKTPonRYxpzfu+L05aScT6H/y1ivH
WISVxQcwaqI+Zd4sgSs3gpLkgiZKsXkUxirK+jr1lWGG0O3Vmq4beqqq4Zwh8CLtFpGW47KWQ8IS
tGFeio1vUSWRDjWJ/qQ0ACDEEG9HLR3fRZ0YQSqZXWp0HeDktDhLAgK7SvFlZTvhutgRyhnvXkvQ
BjOBOVHezmOoLbn50aP7Engunud+uuGgL7ndNgEVo50Ngb6ErAUw+mJ+cab1XUvaT3wur22em7c0
u9xOIA70AuXPYz6/WXWWxMsEDW1QxH1VswKaycSFNHdY3bvS8xdve+0W664R4BuOSySXlXG9D00R
Uxn4UKkWh+woY3c2QoRrsEZ2mLXZg5Y7GWFPiPZ4uN2MdhfLpgZuKhE9pPxRAemOhdNBL5NRVedj
0LM0ha2Zi6MstDcJZH+wEo2fSX4tjd3xXiP/m16rTPuZCfJZJyew2qoLV7t+2NYyB00BVFpWyb7A
lQ+jjh/EPuiTo56qSgQll/sFtCAtnTdAboRCskZFaLTtZdYYZiyXOUFk2HxaYgi2Kp7YZ4DbtAfq
w5EB5LzqDpVYUAKqnDLF266BnSYaJJTjDPvZqcTGmXXdjW0O6yXrT2vPfuWm2GCVpdXvs5U/OBbY
+cpPrxn6U6+6+rNtFDceEa37ZukThE56cos8efWFMtefpQ2m3GRKFSayNWOvL5M9r9HZtU2SBsRu
1Ltq7RLkMTWZc5OehFUKceRVTnZOGYH/9k///HcsSMtpQYDCG3Z2oLT5IIe9sfaayqHIOlY6/Xpa
SPqNVYv0DJnx4Kf6HEtjXiM7X7SDhhJHGdBXqVK92IOJ3SYX2h7Gvl6otJhMTZw9a/1sxJZEbW4V
BxQyKiwCdeFF8aBCRA9N86ZssmQQJgTU6K3lMNh5UKYt+jNL60LECgaj7DMtoXwUzNf1cDblNB/0
zAitTTf9rqxSrP9DFWqt9kwXbg9y7Xxcd/ydmSOBtNPE2KVDygvbgtVL5aV2BbP2JNdLn6SEVRrb
sesX7Tg6zcXMxuWoav3ZIy1EGIt3M81kv1g6i4Pp5d1Rs5fI04vpvrPlecgbeE8VVnvOcnc36gsP
UrItZ0wOt0QTTIqrXWRpKBc5ope2GC1gxHaiMcW9kP1B1rDjW9soYYc5Zpfe0lYFjLUhiDNNN427
Wh42MYa23iLWAHr1O5QrfjrkE9ycWex6t4bsMKw12NZJHgtTHO1K00PX4pe9FsH6xgaqruSJG1F8
0/isA2OslAqroeWY5Es2+96tPkqFiTpbhb3X170r5vOWJ+ZpqQsPnsU5d6O6X0ju31XKwbB6ZvFB
/dTxmXuVAm6rzuAwPaN2ltyXW2vFjPaZ381Zin9jtqDFuxdFVelur5Hktm6i7UqGCF/Kvr9PwCYY
N18ovZwPIhMvC6n++0FSuW4PSw/0Mn24A9NAmt006rBX+8F5qSuVWi+Vb7E3AU43af7QLPd9k1qx
W6TKWVc81J0tas7VeqDdh0Nh+qxXkycZ2ItCBRcwuypJV6BxqS62i6UrVOGinJwq+97StskfKmQI
iqQdeku6t23Of9tFFrYae7HuQZ4WBnulMH4ZNKP4/Zy/aobpm4bypQz2ywzm14ukvKyl8stTjLvN
60p68dKOwdx6NJl3VHeOrHFaYLdg00BlAq+fNehM5afH0gWL5fpJOQif+b8qEx7yUYc06hG36muR
+7ZtRApH7rXMIK+mI0wn9XhmHWdjxu2a7j0yP2JvQ/qaYadKzT6mE1ELTVETgVY6Zci88uRV3Vn1
BgrYkCNfHfxwMQqTcDciKEaIkm+zDNa3jvjRDcmVHIwDU3eRGiI0F1KdTMB7QpFgOfNOCdpm+LSk
HibT4IV1gwCxQZXpF8ncR6240jtsK03SVaHFxyBMZ4t4G09Kby6xVNSD0Wg4fw3nvsiWB1Ta1Jwh
6u6QNqzidkGTa1w/GHsLnMH0Z92B5uLu7ZskKHSeoEq9FeDcQzHdrWYGpru1GYq4+o0d+ddgLFxD
hK2neEfDbmu/s2J2rsGphzFrbrV8Um/tx2Vxw8JGVVAYyLPtxk12whiQG/msV2ucmcQy4/QNgS7n
mEFu2emZ9DNbU/dK3x3LxFXixGSPlrrU/FZObpzZ9oub5FNoTnXoklQSrXIzA3PmVARZOgv96iHc
xO1cz+6jN67HclDbnaK1n02h3VI+BnBVq+phhvaTrD92U5rnNF3uzNSD19KKo2OXh6YU73xMHRJE
pE5dZkdrbrl8feY9XVSPjVFuzN7eECEDR1sjlikQYlYALlFULFeWrZG0+eVXlAywyhVUVmR95gat
14wI3faiGZ3Qy5zeL0Z9p89kCnd6R2y5xTGcKe3RmhDo9gJeQ0kzVGBLEVdTtgYTyzcpbndNbs0g
otrLwBOoU2Hs01LAbdU2K5jm5k9l9VuU/eong7Xt3KkMwd+Xoyi+1FWiVsnKD8nrh5woItQJbeAp
+W2KxrJVnlwvdJ0BfFtWB9ettN01DIcnuPzyVtHtu6QF93M7orWGq0ZdD9SGLobsmOUw/1U/I4Gu
eUHJaN82M79PA9nv6w1LEOKeOcyq0dl1c/rgmTcr0tQHx6BJkx3pzC834xQS115p2V7KNX0pZxBb
huFAc4syBnbhQViT/gZpFIK64iwL1bmbyWMPB723onas4Xd7jVm5Ww6NgpV5c3orLEcZ6VtpP/Kl
8BdX8fxMOjyCDdo8hQAogJW8VLydwqntbALD4WQg9uSXuR0UBNjra7kU3U5pLOuU23UWTyPw7ziT
zpGr/cEw9fWOPHhTVOVZwAiXXFbfxEv7GJ7sYJvKPYTi2Di3uTA42vvnsX0QxRY19juWcSi/YZ+s
9B7Kd1s8agXjEWepYqUBWHDvdODR1MaunyL51HjVmx7Pgxu67P+K95NUCKuWyPHkXeFujLfHsrbD
Uc+hH2YowJ9EPLjYAOf295ICt9TTzkt+t7B6GW+G67WHxSOjchiOQ1rEWW2e7MHBtlAea22KXIR0
fTYc7qeW+79y4oFfXCYwKC1K0Rh5gY0yu1qfxtYMVPtSO0bkofCfdf3WRPeRv+tmH1lsl6iMoiTV
Pxw9C/qryhvb42x2z0OKpqNQblxLvbMX/SWl2hxhQo6e1PqlraCJY/mlGOKYuvLNRkWwgcYXMvtu
iunoJndybG/TCSZqUQ8bYl6yJB5tD3zVEr+l2Nfipax+qe05hwnxzBchT7JzoCqMlw6nlz/DrldN
eqeVRuxl8OBUHuOdlX2F5QzZM4pkIocH97Wd0n05JTEaiINQy7O6luFapv7SuwEvUjHCbFL8Aata
nr45CGEIEQdqrEJhKLHn/p7z/i6tJpau3O9UbW/kwxEc4Ijn5jJmUJ7Krp7by9VEYcJl5It1/b5s
3JBYG1Ad2Qql3enNwDi6FPfN8NY4X5s6RvqEJlkA+G+5nvgZkKFmJ4+lAAAeVeRsbnoAjbwbqu5o
mjLOHquFob+3rqS1BWIoS4Tc+X5ax92GW/XqjP8Y3fHE2aMfZ/Kxmwx/CF0EXOhKfRV/7RcPtdWw
uZCl2n2iw1/0qoJ0wna/jUrnjTNDFr6Y4UGFiB6hMrck3gzjdtS1L7vnyFg9Y8fIEtqGPHVC9bui
/kwQfivjm8UI1TG56dnFNtvL0mlYV66cSR1X6C5qvtPCjq2J/0qy9ULuS6wPskdNRQx+hpZfbd5S
pfqcm/XOmGktuo4lrMr6UH0pU3F01+pcDN6+1vhiSTSvuX0vmVBTse71ga5SL0eAlJv7WXFciFJO
HLjAE/KhiWF9m31EQ9g+kASEicUVkXr3Y9/h9N9QYY8GZTjWTD8Mt7SbHhdE+yRC3YLSxhUqMKte
74Yk+1C99dklDwTAA0OBpQeLEJfM7HnQGPd0cLAcGYmAndaX9NBRytWZyqviDT9ajWDU2COdBP1E
LHlVt4h+7/VmZKPA0vPhVExFZFsKulU4jpJg4IEzZpJj4CFgbYVyaGQTjgn7LdYEpX2u7SP47Wkk
k66e0kNj5QzDULZTOd7lTMC1dF6MhjnXS8pQWNZ5FOZbuf4qmiTsq+pg6dCLRugl2lMi5pNKI0+z
Ku902AIKOheFs54d9M2wsszPk0zbqVlxRu4Y1BVVQauMFkU5NSitbbeKtTWBlm4CQl+PpsEUKUd5
o3I7Bm6zL7r2c1xgDcbuGiVUa4E75G//4uL7u1/uX/1xf0mNv7rjTNRTJKNRImFgH/mrObMq9LVr
zA17ar7sq+I5zXDc9AlirVZ5KMv8fTT58IF+vcTFtTZdjM4hWsbjiVfX/P/CX4mDg//81TL5b1bL
/5oFc/e7vZoXh7/+Vf9Pui8x4f+Pf/gc/6P7ciqH3/XXJNJ/t2DyQ3+zYNp/WASD2yr9pNcGLOq0
/2HBtP5wiC3AhURAPpFU8Fz/tGCqf2DYJKyHDhFSgv7MKfm7CdP0ru5M/i663al21dz/lgkTL+hf
PJgaBi9aJq5uThIaCbr/dwvw2llZakzplUCA6l5KGzcmgWBjzR299P0p18t2XyCogaBq/VprGXE9
yIG53hfQDVHd5YijM4lFY1P8LTGbuDS8X0oiXjPwZ+STG+N7InJwdwJycbDdJLDoSwLt17YwfsqG
/IK+zq/JGe7ncgxBNpEpajMyewOZRbK8C51I5079Tq8JeiJLbtbxJGakir2BstnKfxoVk8AEm1xS
iUEWxIjhEqDcdL+0RAtyXdMpgk7uOy4EO5spHk5nEXHxPQ8ONChKx0BRGrQgSRcxJIaiSu6cP2nc
Cltiq9+C8b57Tn6TV94BhfMOveC+buQF8OqIZL25HRM7wqshmS/xBGlJ+j4NZcHJMHOLR/jzVt8E
i/RRcLdRDj4U8BX2Jth6r51DBsESSwUFdrLWp6ijp5n16OppG5Bft863tniJ76aaivaS6TsZza80
cWFTE9XbY+j4mjCXYGoqDYi4GTmJ1T6kpYWY5qfKsWCq4slb1a+MDOadGGfk1uW9saC9hnKae62O
J+8qLXByM1Cy1sB+gvYJNuK7mpaBaqa59dV5sdkuUiiq9dkc5nNV3PRlOpNAaRLV5pHPkt1I0W+8
zqFAWv7jOOpXyhmZKcotho9zmfdP6KO3mOH3aVjsF7Vm5Oq2BCmuc10G0oqdj190Zh2M52k8l9r2
LZLmNjeHvWDKz7dFx9MY2QZcYltbKhuz+ym0KPn2JjbLocu60HGe7MX4Vlp8h8AJfayp7mtuis+V
pd33nO4OpQmiyw4M2VJ45mt9my8NNJ1PtpP5QKIaIjekqKiNVt+mDfLMmj741ciakXf1tWHiuVHx
qLlYpTD8IJV3TRzGJWoqSxhsUGoRbJ24Jj9I1LWOFtnYOx3ec1X50Mo3rtUm3sbtBV5R2WcEWVy5
vFiYhxTNPXvlMV+RfA1Wh4xWs3z25TId27BrmMemTe50Tw4oeubd1jIWpHJk8DKf+2Wge7ETL8bK
Gi0lWG7xq+nWe0ef97nXPxvFivlkyfwKB0egTtaLPbVPKqBwAAV97GcPwLp8oLLgRTfayJ2ZAxTx
NHdnpKoRpVnWPGiBlGYag4flmsn4kaBZM3X7Ipvh1UWs7NT9i6ePeHhZkXJl3ecJtlAzAV/PNPlq
KVcAAJbD1PvHQQMUXQd5Gc2JdbSczsCkGCKGr6a7Osamq1/ZiK3ry6ZO+lMT8i5RJ7hLr3+n+W63
GOe+z24qVcQJllyf7OhfRr3Z0dTTP6+540fKJs3bE25W/lliFSwHP4PYDFjdV3WfuvVxGg1473RF
5uNpX0JiEXEZDJfSjJS0ebbSoQX/Q2kh+906FZ9tOdH7iAy1qWD24Y9Uv9JzEa2Ozfdu827NUrwJ
vaFnCW2f1Ur9pM3UKW+5hkeLSXNc39LZAvteynNrEu4+mGgfluqzgPlBKJe9YqhY0OYXQ+SJ6b1s
1SOKf4xn1+lU3qXmFltKL/cS/tOWjhrj8eAcWbfzaurHbIMiMDw0vbnCWGjO5kUx0+xWU0S5B5SX
fs/zh4QZG+pEfwM6a94Si+9xVfG4ZyHk97yxMmZL/aZccr4OvovZxO9HJUSK9TPOAPckg8MC2/3j
CMobmgjSKyM/iC49polywXCCWmFZ0IkUdzQ8KxBQS+rDr+g3oh732tbuDDEcG9EizdMOpsLn0c6t
G47dzzouTJENq9+GjS1RoNql+zGo1nuZpl/cO+fEye/ZWHDWz9vTgCOHN3PlqhkSxt/cMONyM53I
UOsJWWa3V9RSCdhDMHObxoae1TmRob7hjrcBmcqmOBMoHfP/ZUPsH7IJ8yd8/mPj2V4oEdqCZqjI
sIwd5PHN6ACz1hr6UeRvaOqHg4u9SXrsjAXbO0TW5Gdq8jBmHMh0y63F8qRp0KBjjml9mebsqs5+
AzYB9s/QYpbrFnMCJbGbSNR5/RpdTy5Qxy5uLXQGCb43gKOyDty8nW44lJW91edns8QXpWjikGRF
2K39FpJCDIlllOaunBCf50QE9B1Knw5aXndSYjeW5piJeb4xasc9GkYNb6W6e5dq1WBxW5KAkKbl
A9BQAZ91i0nQQkLm6aGmrSdLQ3kqVVAWo7gIdZpRuPXH6QpB6R2VJ4hqA/hWN7/Lvbk4Zln3TkPa
a5HZzKzNkO76tDronffDVXCjtlfmvX1KamDxHK8e2hWctZqJLUP3PtNmuLXzDGH7JIqXtkpOkzLd
YXv43gr3fix1pLbTLs89yNOpeEuvQlE9TUY/n7Znp2KjWIkgNLFiXVU1qctN6iBCtTrjVz6YGlBp
E6UK8P1sTQ+batdxMm6nxsUqpS23HhQMLEIaiaH5aSvcSm4l2NkB2nwFdnKnO8kvfOVW2JeyDZz1
E2ENyiUWgn2R/Vhp+tYtVVhI+yVVDIhWlOkJggDdG8+EOmCW8mpSa7zh3UtApMhhmiLiZx6qSf9b
xNPfM0n+LXPj/4Sd/DUT5f/PmZ0p9j+f2f/X/2z/Q2QKP/D3yBT3D90k4ZGaLoe53Sai65+JKTYi
es9ygB9ge0gz+UdiivsHbB6NfySp0M1A4PI/M1OsP/g7SD+HeiEjnyCW/15myp+lAf9MP7puhTrq
SmrhWAzhc7RrpM+/RPaoePFXzfZszFzbLmsmpJl/MxlWyK4M2Hz1qt5U1Mxf6+64eferUYUZB0nl
7q5a0mQ8iOmQrN3DiKU9EVZkNWWPn8wFV6OryG0Hso+GxoUDgE72EAem22SjX1Z0mJR+wq2l2Hh4
nmpyPKqq0l5qG4wtha9ittmGRkd4YaRxOUE55tN5VaKMhiwYTHU4rZPxWuXIk6s02w9dOoYKqVkr
jqmqae6yDOKnMsYT4v2LUyqP2mK/VjpODylcYKDS0i7UvpD3PzRQd4AhSg/Ogu0y5Utq95DoVyJV
GG8OAVWxtWLPtVWMFsINsPaEdet9NXlLyP7nVhjfqTnG5tAGBgi7aXBjKfLZFhD285oHsJFWgOo5
VtPqPjeNGxstU5dUv2vtfamID+gI8/KrzArWlnqboUo+06w72d1XRsbKRBDFrFf3raL4RrYdRsjM
oXt1nCzWVY6RlHhex41709g1Ygldbd3ZI7rDTbm0ZhulOX0ec22cB22pMftbqBHZ9Nt0r9XJzrOf
lR6RV7+6ti9YM+rB3hUWFoxEfg0p1FIdzLYgEavHGynHnafWL30zvhRnHBe/c6e9u77JImMb8tav
0SPINFuPU9Ixmi8nyezCreRrDlpsw/5CzLDvnWpfzCdHmheTlITZgWSFqn6tFO9gGepuBKGg4iUY
Tf0gHONe4vtVss0IXTNhUnd2Ck8dQcEJ0TJXk71hb/qRYB3fncYychsQf02e+9VGiLBZD+Wr1zz3
Whlu18GwuKscbEBufUpzK5Q6f1FlYw4qG2zWGPabZdeabykxnr42X3WzK9HEmOiVvPmsnKsK1lrC
YvWe7Eropw4YtNYdF40tmg4G6JM0zWcp8+OW+CWmjlJnVR1/YW1jl1j9VXwiBoRPkd8C71N6QiD6
1BEL0/ZucVyJQlA6cFdp4Diwt+LWUqefRCFZA1ECVTNQi3a7RCOdxgD5OXId9z4ZsYliIqGhAyI/
bDIoP2RYb9mygN9o5sdgaUCi0iN8B02bXPpsxxqvBrmVg1a5Thfj1j8Nne4TKoTJJFiaJmzrowpq
PBPVIq3Bn+SnYX0AjcnkKx/mXVtXxUFmbLGkUZxrVTMOs9dKoDa53jeEUhzUZuxQ/PZMJigjD1pT
xyq6IjKAmHFxQhETMIkbp8qfVbM2n+p0NB8JZxmdaTx5mbwflcRXifiSuCQAPDvtwYsqGLqs5+fL
jw2VsN2irihPC9ZmKyufJhDMTGa/ZPuQqZdr6WSzssN45ak07T2OetWFq0W8WGrLc4r/kx/yVwdu
bfzBzeyrauXbBQ7cCQGDfLa8xreKDdtmdR7IpkPbeTPy2ZNN6G8NhOzbrHnRqh81JxpTvPeO+ijl
ElY4Si3rM2GPmComkPJX07QHl122Y3JT9TaC/8MMRX6NyuFIpuBmA/gPF7ub8SXlO7cnkQAt0YJQ
caoftX7bLc2APlmEFaK1Qb9fmjcbDF9UH0a71xk9nA0Fp3xi7sCtHVQ8MIV6k6Tq3dbcD4RR9Du1
QqTP7GZqz/iZQ51JRtwQRRjj0CF1QNk5mbqrNeWUzyJojVvPQGxvCN8Y3rNF47u23vMxIdLCcM7r
yzGx7hoD8x+etO4+U927ltz6DbycaBBrq8nxS+uBo6B5bfrlqbXVAEVJvJRlLEYDrRXeB422VXYR
Q1kLFJLmC5L7mAyR40I2fFMAFidwK+tLre1lT/+G/TOY8qhchVgDxvOiOyw4tAvWm6F5a0UZreI1
ty8u3ouC/2GJG+Ua1VX7a17dQPlEbNe7Gf4tnfO7cvEOFWiEcczLX70bjRA+W2HtasQsNWFZzUaG
0pwFQ44LA3EW92KQo7GCWI7QxyGCxbzcHqoRSreMOgJL+vp1dvPHEa2kreOn1NP3Gk0BlEtW6wfb
Zml1NWh9ijgN6FnvrU/bncxxW9ZOpGofafbTA9Ns6w/1AL9wobNd27s5v88150lgDh5ZtqWn3wuI
46VGHaFja+E6I+nG5zwZMN+WDmHVnCZm/bMh1zMIdFGatQ80VG/6MFyyAlOESuTU0N4XsNxLFqYr
DLmzswD0sUh7P4VVvf/577wtUPtkjSkXvrOlFps3YsOkXqggT+pKSGWf6GB4JvlEmN70uCTHWZ8X
3imUvhv2eU/sV7jDQJQuNkDCetLy0aqSnVKXNzP+7MX+SLT3RLtdaoiM5msc+5CyFZowCVcy2sCd
vob8pRmp45zR6kPXTtZ8PTt8fSI+qCJrAyGEP5PlUjzKZgq90oIsf6jh2urqxS7e+AaBlgx+OW4X
tYvz5aAlGbjI6k9a+0WK4M5qxpi+Pvh7F6/aCyFu5zZfojnHhjg3u9WlD8h6d+olqFldp1z46iRD
N2qoQk4FYBIYwEbPfLJg061t7rmq3K8O6VmLcewQLKYAFkm534xhxy4Y1za259VEbL9Ern0alG+P
0zUjNWa0fjcceeigyE40iJEbGSXWtxr3hdCFbzbQ2XynKZp2u4JEnAXjIKZQtd9zve+mot2tS7ev
BkxebcnIZgVu2x1qXV40Gi84SssvQA7Zy3drJCUJBjlol2GfSo8aYO3c29xBNRfjRhAJt2fR0ghc
ez+pue6T5LFokLZYKsSM/gD3QWhXZ9qPQ+J94id8spvia57+RGX62EGplRm6d6lLD4sv8cBm81i5
PKh1m0JdNzXJGLX6wRxz3UgL0KNlIC/KkNMd1bEyalmnyxn3LltRHbRpenR6+LyGfW35roigiy1p
PfepeZd4fYjoeHbVFfUWXkmF7IIKff7U0MbQaPIhBU/Whl2G4ctM03PliDyqOvdN6VDIECO4F+4W
pksa5jNuHC1/nGjy8tNs/a4kbmFvuk5zV1e696wX/S3TI0679cFRs7NZeY/X3AyJcUF4BH7mxQlJ
Qr/Jm149jYb+kxru99hIopPmYBLrETXFt0g5JckG6Xoyctue42A6td3iEjj8ZoJSk/izucdxu7E6
PO0Zyfryf7N3JstxK1uW/ZeaIw1w9IOaRIPoySAZDDYTGEWJABx933x9LVfW4NXLzFeW8zS7RrvS
vZSCaNyPn7P32mGJGfvblgyjiixwZxhPXv3mpL/7wdybtQMYb1qLVlvNWC+tgT+gn7Y9c3boWRb8
Fx375ICwEjgzS9HjNP/SEvSy8ROCwF1YVKfeys7VMNH6qR4ZI8SrNmcrD82V0awGmvwbNNgfof9T
+uW5ypr9mOLr0B9svTvkc7uRMc8GlgrozHCu7/hkTyO/tWCT7KpqzyLNW4BuEuGorzQmoXkZmSjm
/AAePhPVjpfepi5fSLXal9p0d6kPQzcMEnBjumJWIDMf5SXGFdjfleJk8H8n2DSlcszP4x641jHS
P4md3Vqc4l3tJohVnOrsEKIsKLt5n3EbVWNiHgZ24uzmsG7MPHOJ/VUW1ktcHhaL1dVAqUvtvSqy
bJMu0yl3X7Jy73q42QquboP8HM3LYK3t2dpizweWVt4SSx75xiArnSeH138VWk0wwmWqemtd6aBD
rOp9tBmsRt+8pket0NAEy3U/IgmijI/N7snvqR8wFxRGZR9IY30UOuhBKdI/KXJZ6U3PaPjoFbOZ
JHnVYnyi4zRPG1NqyCk0dDl966ZPPXNHOE0pTeRFQWdty0Lup70PlfXhuSif2OCv9Wy+SGSycD76
lWZMPIrZq9ei8G8pRb6xOeKtfIww0FagJuiyBRZGGt/XVjH6niS8mygCSmrrMv7tTLTAOMVR5Pg4
aL0eOh/XjqVzPZtPtlWuIxwxsfa7SF87t1sZzNuXGnBLGh9072Dx8KbsXkRzIhOPvroOS3RosSfR
DwTHhv1gOnaDCVEPKk7lblNrvkCZkmhrRHHyS+/Bqa812m4N7o1tV2tYQc+jcjW7GM86Spf0MI0+
gKf+wtO+LZnLcFxftzTbSwkPaGakspxEx0TFBLQzhTS+h2DxoUtJmoYccSEvr/GuPrptT+8QjlzS
XfIL9Ao2SzYW9qEw2etOdJr0t85Rxe9+hAiT0mZuw/6QzBMefeNsVz+RxD0VHgeqjZJNrWOxGIqf
7Gvh3Uz4ARd5m8Joz0R5F0s6bRDwmsJ7aKvwEvmbVOPIKYY9ra294fE6Aexso3JtOIAVKFLy5eiO
5ikTd7zi+9R9MzgsZeEvZmTAuIe9Udqvus6jOi4bUf7Q3Q6SMnuIFdm0eDa8r7ZBn4CEhb5WU7jM
geHTnRQnFdlGRt0fLMzibp5uX2WOV0YeYCRz3rz2w72iBmOCniLgS5puG9rvQxRvFxqAKKJx7HFV
w3zdo8/zPUkQKVp5GlfdbaBs1mmuRywVrfZiz4jM0NRnFRSbOcXBw9VFc6Jnb4hU2ZSxpCLmjaYP
jVFfODzO3B/pMkDQ3Z2F/arD9lO2I6elKGjiAZtZvmu8S677v4aF0iVDMQ/6L2XmTnkl5kuVRmvH
uNkzyDPz0he/nLRhP4e64gQaHn+zRQGLaS5JDhBX4Q1lW9uPLo0Y1x5WzLR8Tsb+lDlbu+yPC6mq
HtOKeel2vBhgUb9c5TXCydFOBHpQYLlFvo9xjSXQxLuOU0/bnh2fwpBlB4F/8WwDiUphMzhwvC3/
2jSIeoT5YID8s7XswY/9j15HnBymbMneKqPsmNEwIDF6EHMTpNzDvuwPykVlZndh/TTZcplzIiLS
BoMYwk5Ek+gp8OeP4Xrsy27blfIg/OZRlnERNDU+5EH7ZcvkKdOq3RSySo50J0PbIvla08Jtknsv
ODQ2Aq7RVA9vrs1aUHMFM5clQy4wBKrxqXGxTAtJv3fstEe0xwGcrO/cfU0KV9t3nr8tjfwpjUKQ
KzX1of4aZvPGse2dwell6vNjaP6AxUABMwet2z9Jv7s2FJy+9IJFpqja5v04Zcu6LR8n59zh7V28
LqhY/Cyv3UUJ57vRZ2vR9rXTq7bB08zu04zWrlPyyLl4Mi19NX+33WGh74JgFcqdYk6uNIvVuTS+
Pbtnl8qO5kxxWFSHiCuErfsDGRgdYm9Tckbw7ZOxgCRYvs3M2y52fmQ8xd75NfFsMJUOq+LUcayP
womRGyof03wgBOCNNQHmNzJ1D9UaLCSmYza44FoOgVHlmwXvawVxPY6YrpBxDmhh26EqB9tzBBv3
EM7vzqA8pYu9QSOvdwy1GDVUBACBLQsi195G5nxbcmYQZrO1FOTKvmVev3N9sRrHD9/6M2e/Z10q
hf++te2nFuj6pEtESO2mEOshgsUp6EiP9dWlGxQVKQp675Jo/RdKA+CBqNmGudvSa9bdR6xJYmSY
762T8Wvk9NoYzyTl1Uets/cIMpmv6Hkwjn62rsoB7XnBNGb8KUoXsH1H5EehO8PaNvrjbBn66YJS
Tv4MHZ11/XBz6lfp/tZn5EcjZWcDiXalOeE2Kzm4xmLJD7EPnybSZsT66Tn26j94+kxprEwrPbsc
tacOjzz2oyQKOT1w7ncWuLSpe8Xwua6p0XM5fiKmu9vSY2dAh8nrPbE7NLqyq+xwFKAMPU4ontO6
wlIHN/iBCmOrTwgZc4YqvX7EDrxKnOEnZjyiM4DtBSptfROZ1GA0Q8f8mtTWS22mXLyXpSj3hgOb
zd419t72nZ2GO4vGzBZTrWPVzIQku+5T1ibPDu/BZLHJV5hOIvSZs4PfsgB4xDHKdvRbKKqAgGDm
er73CYAJ2dJRZ/xhueWxk8tvjuuQNYqNPvo3LNl1i/1SbJz+rNVvFdt+qP04BRDn8F1o4EkhT6id
Uq/lm9bKHWZSnoxsbxcmOzAVhP1LYF1dZXPgjn+SSVIxulSJcIKTdgl662caLg4J3nTQmI+Y2MqG
/mFqVEOWI5q7vIecngfKfEPkm6ItDxyHGKU9i4wwG7Ed+IN4Gq5dldJTi6cvP61fI22YWLj4uzzN
fW1SJtOy/WJO/qduupXZcDJbMoSOJxMKqZ1/wg0etR3twY3AAJNbVaAbFtzUfc27EmIRSrQc4xsA
b3s+FT1iCwoP2rD4Spq3ovIv1lyd+PaTLtP7yJFRF3sx+diKz7Pszu5Mi7q7TLm9mw1BQctgqiFd
eEmerPAFqfAJYdgmJpti668KyunaBYWaZ5dmvIPdtNrfddMicbjlIXsnZ9rcolx2l3U6WS/5eBEc
tsw4PIkEHUhKfvLaAXUwhzYU/yrei2iI956RvrY6LOvcvsYY0kTKHc/g9BQ2qmb/pGX+xq/L2zBl
vys6PqRvMojsVhbz3PZSy+9+jHYG3TNE24FR0kaiA1BAoAVIM7g7P8eTVsEEFPOJsFKKvIZyG2Cf
oIB1TM6yRG3KJyu9I0dfZUO8EfW9jN19WNS3CZGPDgjD/mxxRlbZB5fj1IHbK+629Zoihihh5mXu
V17WQGHYtiRusVgZR/QtkvlLBEJv9KcDp+Rw7F9G6AxZaQE+9dZZWqNMFH4gF//BC11Wzk/pPOWL
8ql/YyzcySVjCe92rlH/sXM8DRkk9GmvJOlOiwm88c42pE2DWyT855YAdgARr+awQzuz0bNo01Gc
pOjXAYth86CDhH1MfkbpfeHMEdufOEZWg9KJasO6lX/IFaK6WILMLgKUq4fQi198NEZgkg5O1xOh
DFZzWxjAGDBqrWf8ZE3r7sjBomed3uNsOs6VuFCjX1vRpKsswlDrhrz2OJmBo7P3jmLRgizTEPOY
XCoDzGdQpJ44zoKJhmFepKc91JF3ixemELFR8/bl1mOTUatpxaUclNW1BTPZaxG5zgoGIjtg2JKV
ISnecxdwcb8oCERxVRj7OYlpZMxfGJdWS1Mc2TTnp3ZigccU+OZ2kJwXV1KO+uYhz1y4FPO0M3Fu
rnOwgduOv8BTiujKJH+bZYoN9aqVrMhY7pP5MMYtdGLQIk2yKxIkJzRE9KZEPM5eM0XDjrnVLgKp
iE+dwXJ0zOk44Y7ctK7JAdR9o9vaNgvQIzChUw9PmZ6eK99noR2sTlQgmTLaFQ2mRDxeEzz1098v
dFNDNNCo40P/KYGDieDkbDfIGSJzQI+c4EjGc+mi2QyXiwj7fQqwuTa/R3Z8xjRxtGqqXR9LfN66
ePSd6uawqjTHyq3bVVl4v5wGd0AFf4NzyBoizY8E9AVkocqL94b4mLTDBRtR+9DBFbREI9I4EFwy
xa3k9Iq/5A1YZ7kWAyXgDMgyqkCQ+jSdunaPGz0AiVfHq6k42HVPRcrGasabFhtEzzbXyBMz8icL
FlEbjmcu/HnG8Z8k7wUTN1/iKSzrtRlj3OmLbU3zmWjQda33u5R1aBiQwvbBlKE4tjVMYyLDiJ7M
vBC0eC6Nm8iD5vU2VvaNVXFYNtM02iMCOtlOEe2EPTwZtfY71Ig1ASUn0X+F4dkNy20NVvscWjrk
dXckC7FZ9qHRleBgLvlsGLdZvcUY/AHFZfamwpBtec0NowStJEDNujEweMNlamvRchgH7Mrl5NPi
cpjTj9no7LXcfJbIawKRO/typmG4uHwA0ChxQHiyHRKdl/bTDnB7LmfneYn6oE7db0KnkCYyYXpI
D10dWojvi/MMncGI5zODdxIIwsdyCT9AqhGb0LCbA4Dsx8Y6/f2il7zuWs2hT8+6Zx3v+slZ8lcr
fY0qN3vR3UNdLhUaQfvJjDHkGfhQHONijsOwj73hpxOOh6q/P+QkOWza3rUvXo1rcezHfadxf2qf
jpFjZ2yU/tAcl9YXQZcwqpgZbAx1ehyHOdy2EHsInMUmUVYDaMy8W0ediVMIudLgjaz2QpntQnYB
l2uxtiwuYcrTPrnVq41n5+AP9TmF2XcWpuDtxX6vTfjz+Wj3vuvFVpf2tjI9cyVd4+xrsP14oHmt
M061vYN1lwJ8dBZvG6VNvWlmnDFjMjNg+StbG1JJvAT5t+6UBb5JcORE9FpJiA4yG7qOU/nlMt2U
eYF8fRkRYprjo5133jHMtOTQhfLbxyu6RvaZb0pYPbRvzPjkVdZ77lsFoByW8oyCrxsBfHM8W2hi
XiKHWiml2sRntVyXUgOvTvM8hBewdUf9npWmv2kMWPmTy2i6QEeGKknsSzfmzmEQ9SumetgdqoOj
3tJmOzpWf6xkAWLddCF9pr6/6/rkooH2Iz1sOV3NJYwfJOhfqcZdSZT8cibfRFJm/h7EF7fCv6fe
pIbSYu1FRXG2EEZG2BHtaDV2OeV33gRFmL0Ppri4NjtAWt29Adu4H8uPZDB6QC5OuxEWHyiVQ8fl
5IPWiUkAAOssKNp0nyJ3optRJLv0EnP0zGli+NK9Jzk5DpCyB5c5l2Maw85vsztqR0oiHURSq7R5
bdqodIllb4VEURbx77LNX6j0fSyW1GC4Rq+RH39pBiNJn6QECjIaczVPYW2FMwfp+DErGJwhzL/6
+TKu7QlxwFTGr4PZg2vq7QuTlvDa+USvNBIekNlTAMRIX2kU5sBF3OIaRm0VkPn2leAl/2ybgjQI
WDC1G1X7TmjvpouCrLQpKR2RwiDo3wo3DUQ/ULq3MW/d4rykCngdVxLn2hJMkegPshhbMHwM3xsc
7VAmHILOe5c+GPIi5j7zT2gsgcWTf4CUvdFnVpa4N38sRuRUouM1MskEQEjL2gk4jSkGN019MWNX
54LX9HCt62hMFoI4Tpt9UnxrUfszrcbYfJlbRlNJHB6bpqYsPXB2iPdmPHF0D489+zbdiU4gnOiQ
7rmKWFGaT6NGryokzoM/vbtArux76eFgslQiV4E7CuBbIiEWgEHKDdCNLIccY/t5nWtdhC4q0g5a
2mCLQ8YWOgWMO+TKGT8P7q/kZOYahh2ICZpT/sFlDeS8Bvvh9RhxZQ2+S7GrQYlrge4gMIvT7m6S
OEjPKD02esZ71tcnjVlr6rkcymwEyED9prFCJjnrPYkqgDiyJI92+G4pVHrkfkWy4aeSu1JbXkt7
eDTL0Gc/qVGQafppAMGppYQdIwjejtO8peOVH4e+RiJefqD0HvHtRL+YLFFzLDwMOJyj2XJxnkdf
YFbhknv1FUdGDuA7ZqC2EIGHhplyiYO0MOmhZyk0UYcZlYlkHg956gfsId0ubMmLzivUZDlqxr7y
SmRbYFbSDF69GSXvWldt8lRrDk3jvU20mlap8Mp9z06Wh4rJh0pF0IbAm+e+RCN4TiunNVeNhyjP
14sLEdbxUyQZo+MEALx0JiGiCTKYCYd+SkFcMUrfuyLgOicPCNAPejwjm09aG0Ghp95d07g5JiCg
cBQHCx1poEFsRHD+RxvS/rl0gR+6c8olKSPBdXH9IAe8/CKS0Hi2OcCsoU8x4BK9s69LsfOV+6+q
/QNXUAOGDSaAfeYh9tpXTXodyNN8xh1km/vMF/l+YrVFrpPbR4jn2rZVaru8cP0nieYaez5udexT
twZVFOfA9LEmIXmrtYv9XtiBLJHfC79F7k4O82qoym/YZtHHIvNPrfztYgq/zEs937I660A4cAfT
xL53Q+PezJk1OxxihDXql9UMTAPnFMQEK3lJUByH7OuURklb7QfDhtY1MZ6r2vidt6nZNXMFx0F3
iltS49jN0FxGRlsd4Wbyo6cI1A29rq/VVJXr1PbtIDKN+kqFvEmAep1KYSUXDDPyYhOHtwm1GJLI
DDapKGho+FpsHP9+cdW/4aXUDl78YNule9RxxYJahSA+hyQRGbn+KxdlbIJbZubSMgKYvf7BWiaJ
qSk8sqkkkDUFbDkD+WvOStAw2domNexxGUcDfJUN7NHRLS4oNEG+qi95Ow9rU+rJPoRVwVFq1h6c
NuluI9iO2PLn22ghr7GdL1OT8S20MG21oQYspEKanZMYgm89pT3vlMYRRYJcWbM97eDPIGQs6+tg
aO6Dzdhk6qBMC3GsGtoCc8PRMVmy9AlC7q7uit+aXzeXNJXHKuKoiUYdQB9+1qTDGI/uet/0w/Bg
cbrbmXX6sdBeC2eRX3OjRa6lx0BUCcnIle4+ygT7dFIU9yUqyw3WAJfXwkbUHnv9NheBOQCtYCmH
dlpNzQ3k2wccJA5uhV0cOraRu40dH7xJZxycmIm1nuNO1aQ8+R3dIcJfn8G1Fs8MZUFeES7QAKvb
S3tysQoLuqe9PWwLFyQadXQGhcfZVI1AEytBIqPYwvmG7XXv0IUllKpqtyYQtmNtZj/AumLcavtE
t4pHDLzgLoblkkzzHJDUWR8p157ycRTB1LL7VDoi6rAc4gdPfXEG8xNfwryNGUu1jRY+LlWtPRrq
SzqVpD8b1iuUqUhpbKdrG+vTVUiH3hOTJMv0x+vf3/fcmcPrYGOPmHttW7XwcRvbpeelp8Awk9T3
OOLb+QXV2ol7MT05zjA92V40noRm3ZdW+mie2UTSimxjq5j6S2UINFF5nuykEqcTLQG/1aUbUpX+
WUdAzAigR5jq2TDWZA9Xd6DQxmNvmw++M5v0iCEDOYXO3L6bBWS00FcUg31RSfdqztofl4Epu1Ym
Hu3Jd5DpSdp5Q/k504Ku+4azoZzP8YTy1agLzgN0PRmy5eUe1222dfS2fzAgqG2HLHpjwoCJXeDY
6zjNyqV9qCxK2XFEgU/nhck9+gCEuRhkXC0/Tq2Mbn1jIyKChmpTvV70tCBWZCTyIZttudFMVDle
Kw6kSYRHp69CxHfme4cZ8rH06HNFOdwXzMjjubCZacB4hCGPANJd88gsD7XZ78FRkxHRSgzYFcZ2
dG8JquQQaBeZAfGSL1/xUm5ZuMO3Bcr1DvWYBQ7a/0V6BmXaWD6moTPe4SftHXYgEBPAn1mM3evs
d+4VcrgHdQ8nTi2VWh+l3i0yJ/sFdkSJEwKGl7WcbJVkVUhrnwqlXdYvdkt0tINADJ4GVKWozygm
SiLtPH0CzKV5ZGU5QFiCWIKgBaRQX+dhrA9aCKWiig2GQzSAjubYVO+NOpT5jLsnhJRLnsxXN6WL
wR857ibQX5c8mXYtIO5jojcG6ITmMw7Jq9KY0BGH1dDg9mX+GiZu80RJfosSrTp16NaCKiRUm3Cj
bDehIVshdkZoEYaPCeDFKKNnMtVFgplH5vuxmF5SET5Bi5c7u8dTk1ip9Z4kYicLevAzoVErqyI7
Qxdhw0B0+O3WmftO3MWlDZ1Hz8GmHA/MOKIpSffdRG4SBqgEDoDk4Lh1xDJfvMHapJOO97jz/jSZ
9ZzbnQzAAYHHxfaWKwxSOdnXES5SrgBJjkIljQqaZGpYYZuJuU2HggK6UckqPc7vcEWTV75x1UDU
rxSIyYLIJCAzFaH+kfTznQuUrGUU6rTjzfPsIQyJoKJvoWbBPqn8VyfvNnCprM95MNSWw6Y5FXTL
o7z3nxzdJcdEc3GhVQAAiTbRBWA94S1n6pE4GDwsW/YwfIiyX44EwAskZvYtdsn50PLRYFTmXAhx
ozJYcJDHBcRWLWLwapy9NKWQqsFdhRgzOBfRvMhZDfQ+VEgBjh/KfLruGh1dm9Dzk20DSCyU8iuN
Y84KCrLVmuC2LAXeqqhnLUZoYQSSy4DNxdm9IYkEuMWUVkQf6s4BO9xD6w2EbKReekjDN9/vyEiI
vpDS3lsX3F3Ve+dZL4cXvyc4I2bnbCJImoaOd2I8NVK2R6mgYr3Ci03ipYzKfA92I0jczr0gQQJF
tpRAyTz8IBVkwe1krlM4jsAeaXjSemkaWuWRT5cw7c5ezlrhhW8ux9O17mK9n4WITi3zeJVrwdo5
DOY5rTg8Dl4xUqE15lqE9HxtrJEmoOANmXrM9sMDqTTigmj4Oa6BskmFZ+sVqE0qZFuk4G2+wrhJ
BXTz4huoRjzlyAWYH+X2VugjirK4x/ihkHDVXzicwsRBWX3M50g+9t5Dh8l5Z9EahnREaN+oVT42
gqU44NFe2wpBZ8OiqxbPA5HqnphTBLbC1SXG16zwdSkcu14HaNcptJ02ArkzFe4ui5Nf018AHiS8
DP5JpdB4XXF2FSovUtC8WeHzSgXSg7Z0NAd49QD2Us1yNga4qKn6WhxUoN70WSrZTAqbT0ggfdpI
DxPUvtx2CuFXTo+6oglrIVMEz8xyIMJDeXbJpVPBukAAs6kBj96c9cF/zEv9T6cTVRPODPI7GpbT
7D9kFlo+O2ZjRB5nb+C2bulgWztHQQg7CxxhDpdQKkBhCKmwVMjCtOsKxr+TufUU0LBUaENaT6Dy
gB3aCnsIGVppDkAh0j8jtbiimzsqUCIQj1qBEy2FUHQXMJx50cs9gByAWt7y0LZLzbTH2WDFNIKF
Y/ReU2DGGkJjM80/dQ+30ScT8ky8Af8GlKiqnHBfR1j4U8r7oAKav40tE0aC4YDwTupNDhsSWi9I
fGCRlsJGjgog2SmU5KKgkm36bmEpSRRscoI6ycwA/KQCUeKLpU+g4JSlwlRKBawsadIpgGUEyTKM
wnY/WX3Eg9c2m8qafyxFv1zs2nvCnWcHxkjG1KABLGyT6DASN7ZSHuKtkenejkbGIU9H4+BC2JwU
atO8RQq8aYMlKK3+Qww0ngrPWMnqDwt5EdQeJtbcnr6kwngCUgZI8hr7E8Mor18eF+8gu/d47CGR
pl6+SVoKEoUGzRQk1FG40F6BQ01sd03K8RhMcAEw2KcjzhZeV+0DyzlEagCkMzP01KE+WcJvTyFK
K3xrjgG0dMnBl+oKZNpDNB0V2tS03nRIp0IhTx3Yp6LDbgAKlehl5ONgTHMHBcSigKmNQqcSA09B
Bky1UFhVaQJYpQdJfwMXNFIOOyBUxVolkiVQqwnettoaHZFBVhAsbvqbHHCMrKax22bJthalhVRA
PrB2jZskZ9wdamcfZMzRyJ0XQgLAikGJYoYHX1qBYx0ThGwNS5bxZ0hsrYTqGXH8U8DZDvJspRC0
+EGcwEOD5VBHanGMFRlI27X77q2AfjppashdaNqSO+oSR6kt5Ec45d2jpbQbBQpNwMfMo9BliE5t
0hTuxYKSsgyhgXSZPZ0Lkb8OnfUsZNI9WuNwMqfowtr/KdrlV6IvySGkrpsyeW6VO8Foaeamasad
lprBC7PmqgYy8pLAKn6zzGrbOsJtkQ1OBZPVxxEJEHigYEH2zNBNmAvtJMIrogb5NnQNtmylxZEn
xNqAJukvtY2B+kBPB9IaHRBcxe8Ged8Cn9hUoGJLIYuNYXRXHQEzlTMcbKjG2QjeuFWg47IllMun
Ugw56qwMhUOO4SJHyxl4+fTjDh+Fwib3CqDsw9hWQGVXoZXzWCfPXaTBqLDLCQ2QtU/9qQ6ZM7dM
4ZkZIcw+wObWe4oVwNmB5NwopHOj4M7q21gidQV99pVRLYMDnQjgqfBy2N3xz0KKrkaQ0foCPLqD
Ij0qnHSlwNKuQkwj79V2bX5IYE97CkI9KBw1ESJyU3QgqkeXWWPM3Gk9Azal6KsvDTXVSdroHzpr
G+JlWFvyViv4ta8w2KYCYrcKjT0pSPascNljO9wMBdCOFErbhqndKLg2ShSIs0QgeypaZKyIE07d
vtzIBd40ToeMhsjRgtctFLgb0m1zaZuX0eOBp6kNILO3H3WF+x4V+NtRCPDYQX/hda9hSLwdxRfJ
GUO5S+uCPtPItuH9HkyXkEsrTljtviuFGpcKOs6kg7O3ApHrCkk+wSZHVPpWK1i5WgQ8hS936Fs2
Cmgey20FtzLQibpDU5Ms8y0pF59eKi1lxBcjnnBETym6+BZees1SvJoUQj3Hnmkay1s4ECjs0yXg
/PahxWDXu+hPqzDsmkaoga3Q7BaMdgGrvVPQdqY8+n5+Fgrm3iuse9zR7vUypos2B3CotvSsgcD3
I6iUTIHheXk/dQEq3lPQ+JD81q62KcSinkYEt9tXiHlPKkoB1PlR4ec9OPS6AEhfKzS9UJB6JOI3
S2HraRtwgQZQ9i5iPcj26BDuiULdlzDvLQW/d6Hg++aLr6D40188vm7/GlmozhGuAQXQdxVKP4Op
TyZUzwxyTF9iePu9Au+7CsE/KRg/XbEIl07xK4PT308A+zuF7i9ePQXyd/4i/RXcv5FESyjcfwH3
n3YKYRYkAbg4hlUwAFy9YdWqCTrsSqSPHAXx79oMhlWoQK3iBXwVNGA6RA44k2PsBSkEqYojMFQw
gfU3oqBZUF6q2IK/fsH/MVb+/6LoHUyP/7Wx8vKVdf9vFL36///dV2lY/2YTN2/6HJg5o1geOJt/
N1byXwAdWLZPZCtAE9MDUfJ/jZWm818aK0373zyddHrfsG0BSMX8b3FQTIVhgUw8R2Vx+P2//5cr
BH4ukwgBTJ+YPxlV/5OvcoxyLUoxSqgk264e1lSolTOptXBrL/WDRZ958r6lJw4sO5xNoNV+CxSz
2PmMiiW6yDcogHdElG4MYHEjErNar1EjMbNKT4sXH8rBXVtHBKulxUETa8nTIsieJcR7xAS0LlBp
5T86JK5roV2ZnJEznN0i24KcDTOhW/naloKUCFVff5b54xI+zuXvhRSRoQiYTaEkImjotJgrZ675
TCuAtvQPXrEMOP6VSn1y/ZVBZJGDumZmqiQVGToxd2BJIUod4I4CH+ZggFGFbtkKkybuAqwJpGdd
q4jjutMiNwU7TZwUXf5AXZ5Yw71YEv+qTDuD4sth6wdllmj8CB47EGnetkkoVx4kCCGmnBijX0yv
zXXCdXY87BPYtTWH0SZbSgT3q5lNhMOgZAiuq9yLjsshVJ1FzoKeG6L/BiAxvniQWeh9bSeSx6FG
chaL0TSggfMj/FHpzqiiIC/jU1THW1PlAYV/DAC3PmdWJ1wOBdC0IQLlHsHQi+VuJHpRQc/ngbFI
8t3XZ7qWoKF3CAGcwd8YS76iKYLOwEZbQoYn5HlUaBhVTJ8PEQH4xgKjPqdm36eIUJrkaZRvtnIN
QNsiRok9CFr6fBd76TxEySdUh7L9ctFkWV69TtijTFess/LeoBgTGoNFLDHiboM9KY07n0mdHokZ
JU/lrj4lqfHszgB16JSW0bdmUQ/ibAnLKag5u5t8Hzna2yb+ix7Y5RPyT/nJUwUWDDUxXi0LlQcP
KlEBaw3dagXCB1Ewo6CIH2Wqv9Xv+FSt+aRtUaytcFcEjvgeEE3EMVoJ1Am19itHUTlO9yJD1Y6G
YKQfEVbHvF12dgI1ko+VcVvaXhJpSNSGQyBPMm4nH4Oar21qCU/UHTcVp/jSo9D+LNs75ksjRt5b
qrAxHggerzEyd4sPJp2/Rtdx9JnMfoERFBQ5VvzstDuthNo2fEwd1BfJGasFeqB/dO3RoHMEY2ij
ntwFCmiJdSRseWojcsdGGhx1vo6cewWFSEcxr3EnehJVoTRs9Oq77x5qzkqKf556Bx+IHzYVtwIO
wDOQ5WQ8TKARARw79W5QCR8UDl6lWnIUbAyuF2VYhHAjag6VicKWYYszJsyjRETxw4w8K+rXScev
ze+KD+tQqQldP9dUcVMxb6ACcqN4xbCp1Rj7KM42lnpWkELituypq2mWruOjRjNDG3CMff/DIv6f
kMhcRRr7D2ujrQsh4FRZuqvWzn/wnJuuR5ZLh+RHZD9t2WyWR7/C1kVUFHIPBPLZjqc+z4n4KtRP
5p26TPCqkaaOYcDN19UyBTN3fNCNwzjvKE49FpMqGEwD7RXSCdA6Uk83NlwkmBg7b7o2+r6a6UM1
6vEnrVdPV36Bv2/+Vi/ZNP19B7DE6fo1pKvjK10wh06LsVAef2e8QJ5+t9xdLkwgvLyqKiiqv4cz
IJ8a44T+bckPuA/8bY5zJHVgMzbfTY1cSqw00nkRveOxWiUzWCUoTY7z2MbPeTczGd/966tr/Kc7
zz9c3X9y9Pcu2jK4dD3v62s63ZC4gOOBs8Q76tKVJuBh1dU/pvWgyYcZxcVMn7dtzjaNj3/9Sdgy
/+N9hu7rgCuwBL3mf2KBFYOmoXZIuc/AQGhMQJ3naSd62dIPXDjbD+ARd+ERE4ffbZiq1S0UwS1Q
YYwrmMC2rrNz6LH2u1Y/cUoHWSOqp7R8zFFR19+VfaqZbCf882aaO7QsK90h249Zfv/4r3+Uf6Ka
qd38/7B3ZstxI9mW/ZW2fsc1+IDpNQIxMYIzRVJ8gZGUhHme8fW9oLxlnanMTtl9b7OqNFWWJMbg
cD9+zt5re6Y0Wa/ru3Hl+k7/vGIT5Zqmm4FpJBXF+4DxDycAAqpzKUWz/fef5f39U+NnKdtRjEg1
WIa//qxGZF4ELKffjHqPyMeBhTPs+/5ggf7Ajr/5zU9T69/3l6eRbqdn2tRKpk3BK3/hAmKdmwwZ
RExj2W+Ap51IHEWclx6ICTtNIHBpb+3T6VMa9Svpz8ys6WR5O1xa4whXFLAJSh6IPOJGcKGemcnP
SO2k6K/XXb5o8fcu6TPWF5JCqo+QNkl+9OLoS6KSQ8FDPsbdNwugdEAXM0aJ70n8enI7TlzRc0nr
TJyyLLlr3fF69OqjLj4doknUvG9cNovpXve7hSwXuvJ1/zlGDYTrk8nhupYRBrZ9N0G0Wh9oxfEf
jleQDwQCzZchV6eQHvFERaAZjTiC7vAqy+xDbgF3angIQOa3xtdci5MRYVngmZ9r1KU1yYswNeWW
lQK5evJz507SnY4Hei/s9zEvez0eJJa4EQ32GKwuARzFvNtwfJKMLYNnExRBuQJ7dLNdzxO2vLVq
MPkzxvpwgEbLuFavG30TNFf9h0OjnFwECDj+ML8M3bghT4nOOj5VAqk4/LiY0ZQghMr4dsi6l7a+
65Z9OFT7BEV74QwkbyAep+6ZcXnAmJjbetPX2AuRuXrLd53eGeskEkyH7ChhSIIW6dv6vtYDJS9f
FtCrTn2NjaYmB86E6I1dcDuJr6AytutrrjnzZhpsa8E21LGvb3ucx3bk7DSWf5RcaUgBXPKXkdwV
WcYWqAOu5vWY7CcDK294UnH+wg32KNR4XY6nZB58ExJU1Lo3szaONp5VRhG8NkQwb2qItgKPVJai
+oojxmYUi47DAOIwlUdNbuQEJLWNcQCO2SEph50Kaz7hg2kRpZZfFoxDIcfKwKGpJX87KncXRVw5
UKpecVzG9vXPc3nnrrf59L2NLJTcjJ7sZ5h8eL6/E3i7toW39nRBenhcj2vFVXItjyoSG40CryQP
zXoiWfkn6aBI1J+XJNsiLDhAVNkG+lJW9zXC/Z5CSDJm1Mwh0wKjrnUe3MRPwvDUVeETzH50CSwI
43mGWFGQtCeI8Ukj6Awgz0Jqg6KlqPoc3Q9JdS3wBbZI7RmAwDoGRc6/V4StF+KpYFK7/gSXmpqF
X/LipoG8wX1J5i5ruRlX8jsnFjw9bjzgOfjDUH3ZB4ZRHuCGormQOI67o13DYp5f1lKE6sYLgR3y
VMaM55aBiQ9HnqpJunDwsh0N6PfQroDghhyHlaTWiAjLKiXejTu4ldt1v3Bqgk+b59KZfp5WPTd0
4BYOXMJmrI953myB0vysbxuWy7xW1dNT3n2slwiHbuN6x2jqcefIzzSTP18FiHQm4Z9ruGeahDuV
3/ft51pEjdgtSTDjUET5som8CD8PAicn2kXGsGuXtzRmVGiwhAndTGdzR9a77tFAlH6xWp2rTyh1
OBSO+F5o8xxlkTACmHb2qjio4rsWk5LN+xmMFRi3ab0dKm0eruwQwSJpEc40LZ1769ElYTHun/P6
Zk96F2S71F9vFi0yCINoUuKF1TD4GZ6adaMC4/jHxYLVsF4dPE5Rj4UGL2hbuBRzGIG1vLcQaDo2
Rs34G3PanXj1Mh7C7h7zmWjYpJ2P9TNXVc0lC78f+z51pjcOq611k6XNcb1RQaK6dQAj2PXMYbRs
dG1t8RQwOT2gRsM3k3PP5MYCUtsM2lvyJw4lu1jjvgX92yqZiFI+PZ765g2XJByFEvlEfuRrxV3/
3CdfRPEjZhw2kvVA6os/gsuseA0mbpks8C24AB3LN2rgkRXHipIeIqNAl+Zs1v+Sg7UzOg2577qn
ggT+nS39Vk3AvavirsK1WuJXCyAYm4a1leTKi27xvSnaheaxFfeIZ4PoWGVPHh6+iLSmnaMOQUC2
5ifD10341FERr9/1iJDSfsyI18Db8p8XW+IJ9roHHLUp+LW6Q2xMIISLbx4BDXffQ40HYRxRE0zz
QcNBUcRwBUTyQN4OCqAJloGunEPXPJTiB+ztUBTb3ibNub4esnFPlSEbOKCorZ2XAqWkSHDiwrVu
7esi+iBgyY6/uP0TOytar01P85jGxMFmE/4eWfnGTc9miPAHnkV7Ntg3A3xlQfelVE9T8m6wPXMC
BDw+XFZXOia0k7JkKEGmjXMpsqd62oXdrZ368XCEmpAicVpuwJKj6eVdrEXQ+pUt/TP4kxLcmpP5
SHugKNR+6F5wnc7EWOcAc8Z3z8oI3em3JF1bEZNjPRDhgs8KJXliiKti9D2nOQnV72TqfTHC+naZ
Cjx10qe1A5XaBDrU73GJoUWfGX3yMnv8pfQ7agN1HpK3tA73kfKeUvw+wht2M88UXkrGJTxIbH8i
a28RFmxF9lZR+HfATdroaoyOZZ3zGuIto2Isi3unQfjf2FvNN0KYmngJ4VUoEmeadQEheBtJLHYY
ILJJFvl5MrDIJPD9DUabC9wdcQyWF0s+FUQErO+f50APXx35BfjyJmN4H24HwOMr5mBCm0xQxzYl
63curK0dEGqK3l/2I5HJmKKDbmtZEGtmSXnQ+G5KEqan71Wh95I5ks0mmSeXLn9pAMdNrreRdoip
jtMB73id8ViVw97p2KqoGzVEPGj6VA38OzJkRPa4/uCGq2gNdirKW1gR2U6ByDFGGq0/enogZvba
Ksx1FC+rlh56w9ymP8TyiuZGqScw65uezAptPI1Ez0r5Q8lhUwC9BD21jtz4wmOOoR/rQpHsTYKM
8fFpVB2yR4urB4iH9oDLbFvaPxbImetHwlBl00wW4W682DnaHW1bYTf/YZug0AFf9fFbYdIr9zTw
3nErZnBA4q1AtROsnuMmI0CTljvByQmtBuY+W1D1vBjUvMQMNcwfExxS+LS2iJE3FvKEItB4NaJN
A+VeEvVuR9HP35/RrjH4jJKKgS1Pm0P7HOQ6dEi/YziXViw75NIzs8qOBzBNepxJENYHXmgKsg8X
YcxuZ7A7RAxdu/pt7he/pXpcNwnDQUO+cjd47ia9adbt3ev3mivh5Ez3OXf39behlsQt3K9uYZQB
w54sINgOPGYAPkwdgXIPH3Sb7W27eJsXNnqILU23t+ofs4Waha5UTPMgyee9q4nSqDgsZnnB7psB
c1xv+8qd9tQoE+NJo013q8EIjcixwEY9LpS+VnTOU7VFlb5DUY8G/RnXNmmuePjnc9+EpyU23+Ix
YFdHn4CeY+13dFYPRq29apcHG+mLy3E2MHQL6O/FmniPZL8WvWvbsFUrTWbwu/I+rPgdWhwYqB4V
bLO18ExbjuJpwvjE6ZYS4clprhzDzwzsfWTeLbA+R/HeINabe8pxk5QiikqO7A0wHp+lbC9nloPp
HC1omT97kMQTpEWzbZm511Rpqz+xgDEbRD4QFBDtwaYT/ogiY41THj+Zd2h5GjK+g+hbSx6D0wWc
lETg0fdpbfNiD89ojG88EjTWmj1C9/1tcT7bENoTXcK1yMqM4Ngt6aq2vzXG5oY87tPS1WQIJs8K
HHAfQYss4oeft7v/P1j4zWDB4xL7/54r3MTf88/5z4D19ff/91zB+i+uw67jOZ7rglfktvzHWIH5
gG3ZEjm4Mk0tLJM/8h9eI3+Gu4HrebCfQcY48n//r//g1Z3/gibx36R2wZ+3/ie8RvnLXd0UJv0H
EOu8LsdyLfXLXX1xgrxSsH8hKeD6QIiLZMuG+GRUMIlIrsCbhyfWz/q5ul68HgtK5kKDSYEhQvs+
qVztuaS1hD5l9rWq4VZokUQXYYh6Y3qVZLfkfzoxAYd9M35Ll7C9XaCX+B3i+J2xqNOfPvd/aAUq
Ppk/Nx/WN0TtLmFGWBbbuF7//z81VhzaQwBMGL8WlfNuLDo4e+s/LEynrte/uhLf7DI7DL6l0bKv
B8MlCMvxEizcKPGwDGzI8TFGq5SQ4PJkUnySndpeoI6hMsoCfagE0V7dwqwE0bV7USHOT1ub7gUW
QXWsI7vcCzsckSVii0NHdIiGYrn797f5sz/0px4Lb5M2mAbz6UnH9kz1SyesQ2nXVnbCIa0w+DSK
Wi+rIBcY8cBZYBzNHiQh8nV53dgQJkSSLGfTwPMJUkiRujaRTGZCN5RleVPPNCjcYTYfTCxF1wPF
IBNZRinVSIoPuT/bMCtjbjY9JxM4j40bt+KMGI1CLHMz/zdvDRbpL98gUy5TS0/blla2/OUbrEA9
LAMecYiDXIG0AqpPMza/GWMnOEQ1onVnapzDROM2QBs3u8hk6d8JWD5XRov2uqoCiP86rgFCeKU/
Sb4D25Wv+QyZ3xwt8kXJOMFwNv+BsyU/Ivxe/sPiE//w0h0SD2wcCJZilvhLVw+TOQIaJAmYOnPC
iib7BDkhow1TKlQ57rnqgEZ52ISJrK3Cs0XEZ5VzofnNJ/hLw3ZdHJTlJDdI1AuKXulfn4F2GuE7
4DEHtVjjJcsGGH0EyML5RujdhcUl8GR+idZfzWZRH9oCZFCMYHjjOo8egkeEu/RQtXf181eThb/o
569CmygWMWAvHIy+uQi0bT7CGLo+7bgc8qL7XetS/tMnqm2bt2TZnvfHVPRPj3Nb2MCpKgRSdIbm
XTelAxisBxRKRCeu/6OXHf9m/dVSls2xoeFw/Gls+L//WJbAOs+JRzspjl3Y22xB3Lt2HJrnQnMD
LNr0N4/nPy0E9nW2U+FoXrf1y0KogLa7NC5JCR6UX2DXQhfEHXxIJvKp4F+RlJl8ox7zTjnVNT3p
H6aR/mYrFOse8MsewaGzBrOs/XKm2n9dBtNi9nammB4BlLf2Sx1+Wm4qfFng/uo7bV68EJ93G3PD
CmosIhFD5X9fieKXhj1fmzZNCzIbh5hnrjPwv+zGwxznqC2abJtmmXWOxIppbLPyOgbHiFwPUkvZ
ftiJSg+EH4TnmOvjoMZ7/GKrhbx6nIpoura5scganwpN2HQGad+n1795nX//qJgaMTtCAcCJajvr
MvzTMitUK10JFBuuFFoPYSjnGg/nciXbdY0wba0dhqy66/Ulyh+bUkRX//4Kfh1t8EmxTvjRlqVp
nbu/bugOBPWilsBRFnqVOowfp6hCp28SypXWX/GEMKOsx5oLbvtltjFb27MhT9gjNoabi4vTYm9D
7kkWQEFOW+cyXmSSEtFEmcqdxy67WSyLKVZnP5gtmb5Eu+iTRKe/t6y9XXnlqzPYiMxWxZrwQvUl
H2bHN9LyRaYaj4e96BvZ0NWKJ0r6n9vwZHft+d8/Bvn3LwLxBac3sVCmcpFh/PWLINczLLtghtQI
or12FupdbzRvImAgN/gzr705QiDXZ1f90BKXZZtPAo7llxUAv2RNduUM0ENlHg6I+5fw2uzUFT03
59R1GXTaOPJ+Mxz7ZbbC1+aYSnAKw732HK5+f329+BF1NHE8QtDgsOxqk67OKMNLo0CYuYn3OnY2
Zq60vMma4ce/f1i/zJD++Nn8SNDenJfKWl/bnxatDd0tSTS+/jHuvYMCvslgRK1dWtXnT7xkHiYz
HX/3TP/DW1754rYnBAvVtH55y10AxDoGaM2PNWBsvdMaIJG8QgU5eQwJS7sxLw2TCV/P4HV7WlOh
tpNzTLPQbSJIAXmbX2F9WPypBTZoKeuxPQ9Z0/zmNP6Hs8MRPNKaIpXTWFu/TIU7oP7dRCLrNnKk
+TGuiMuIVhg2RUZFEc1pKwIGl7f3iYGLc1Rmu22M4dAPdQKapcEZJVFzYspaPiq7Tq+nviHpPaUZ
2gZB92gukOomeq7/42/VkVpLgEcOk9tft6Ia951dBDYhIrmZ7cOYuYodZ9ct6jo6gHl0XLLR9f/9
Z3Jp+OWosE3NFYWai+1a8su/LqXeSZaEuEAaXzXhGan42tc9V1o53UOn8GPUuMh6IG3YRLG4GV18
HUPTcsHzopYiIsDN7ghYxo0cfnhpC9WrA9YI+keRC0OXwjj09GqbBNpLGiBLNWBy/fs70H9blZwv
juPaat1FeQfrRedPDwNpbYOhhqmndxYPT17hHGbtEW9R9kTPRTNxblN2Q2QfCJscepVY7PfFCofj
DMnrfjSdx64S5WtnTPKQSqLGGxoJHfiXs+5c8yy9tAM7hTveqABxLvGj1RjmQ92QOC7dprxW3PB2
dR3dyrwu7gwvtzdIePRdgYWLCQ/00Qp4GsBNsF3T6F6qldAHGPzW0OjGS1PUx6Fz2luAhH8UtnE3
z5tQrs1KPaf3YyDdY40b4Dowp+V3c/W/7SQ8Jrbn2LAWpP77pUmVZPrSOZm3oaYhSsgkvtiy965A
QNCaXwoSEE24Ckh3Z3x/W6tS3r7Q+mtglyBICQreKRSy9CKh6hNZ68/sSBzZ8REIirvThDC5ZqxP
SZXTZZ9WuxKieNQYuBz9esy7e6sHUOGKCUCQ1milMm4wo4PdLw+9J3dm3LGAJa+ZEOxd1ce/WTx/
jMD/UioRLcbAXUm5nsK2/mX1DFO8uAnJPFtk0oxLS1vclQGWy86IXqyK6p3MAvFIh5GU224ZX5ss
+k7iqtwtMbpuE0uEhB6Jbd6gQtnZ1YzNxS3mm1R7xS4RdBExf5Z3fWNc9bkx3S1NPd/14ipy3PZI
fml7H9n8A20sXoayYkhtIGt16vJdNcVH24yv7WoKTKNW+hNzK/QsoNV7mXwZPbrsQ+fiyegwSWFY
PCxzKZ46Q9jAwrmyhSt3UyvRnlQly8csCR/HHAwDvjbjoiKzPAsvw8+GaOiqxqW4hQwQECQydzf2
yPiMBAax/kHofik8mcw89fz7oa/Ela5QdBH2UBzzbuW/Bh15xnm/nKYBTUpdFiPd9Mxb75UDWu8a
82MfuqelIh81d+VHXCTeLcagnSdldh3A+M8JWDzWgrPUUpO373T4VhLVJYfB3U9uBZov81o/TFYS
O2Etf1STtEhXEj/hRR3yZq54Qtw0JjtPM+TE6Kbz60QPdT0ka4XTCt14eAz6Pr4ZDfduCmZ7xxFS
3kRWTVR8On7MXVrirDWZgEQKlu48CoJR+AdxauKSo26cybjHBRpeRXYPa1GNXwKu4z5UjwItF/2G
uiQKs+ze7RSKYhlYx2FuKQ0My3uvRIKTZ1bupsKr6C/tXlY8nLtwPaXofVtbXTvXihrzJm5pKUey
vR0Ve/4YWVdYX3GvVUCKInt1OA8E6ma9/nBKmNXYc8L9PGpU3nH5DXu7OHQDYrRBq+x+aT5nUV1Y
nzibugIQkQyrnVczeFEujYGkrKP7fDBf4jJOd0bimT7C/BG6IUZfB7b9Ia7y+tq1B782uUDTZoWm
QyKZTwxSC+hZr47Qpv5qrgTWZLqpp8Z6XOZu3KYGJ0BjM02ITPnFRoO9hysMlTtCb2ChWz9lq127
HRwbX/GqmnASc2/Kwdri36+B20PrL8MxvcRFne7//eRYE0r+evppFr/rylWJQxi55f78//90diQc
7J23ouQSTcdhdvV9gyXw4MbGHo06N0U3CrZBFB3IkJLXg8EQG2nEw7DXEySLcKmlj1fBVHmx09aS
+WR70EYOEF6SKA+GeA4uUWTZW/gRCwTijDki+RyWzUM7umhjRdjcLwt9NWvw9nzx3jUdmdMgwEq0
2vhuwa8h7nxn2AZEV7S67NYPhbTch1YTT464aNO41uAXpzIxiCeLLWJVkd/giCb1NmPmswzPDWi6
uli6c28RPIuxOTpw5QCUn9zkAVmoon8d0N3uhlIDchrIlhirRW1r4p1HDTIA6Anz5vFL0WDhZOT+
va0U4/1RgLVnHG2GTr3rjP6HPXKfdZLillmAbrEyQvk9j5VxKeovLjCMx/sKgyjQRXgn1Ivddmwz
G62j8DnX8pOSBHO7tAr9jJglExYpF1X0KaZtXZlAzyMNvJiBBSqM0X6VbNe7tqNuSZwdoVcFwh6Q
OqhCznoRd5Ohq0fC0EDpqeTeCQCJhYpkdUO2L8pETtDPdrtLG2OPPGrfg0koE3SLsWBoKQLcDKhD
Y4hq1dVQYjJK+nvE1kA0ha5IOwt6SNcC6afEZ1wk1AtgtXouT0yjHXK0DW96YUjyMUXTCmrEk20w
1+OrpT533lER7yhJ5G5KLfxQw3LlRghlCG5T+5ZYnLQ+S2ncTHgUtisih7MbPW1Ryh1Jz5/pOBH6
h1sxFBm+4VIgUZg/2kIynxCYN7KMZ7Znmm9HoEIYs3eYRXx0pzBii/cu4Mo/G0uArLXfTWi1Tu0U
4+A0bUa89HToJtD95UK8aZvWvaqgvzYmsWV1wboGuhfHzO6c5jWN1LQnuf1bT1jx7VRRICmMyQfW
fw9iuiAaV141oSC6JXXRQ6jvXuY+5LNHsZAW5/7sstNuxnS+L5tBgCTmL+iK6V52QIrCof6IKotR
VjDCjPluW3Phk/aZMRKL0n04scTzTL/UIeN+XEuoAHE3SdbeaSRxIcXXi2nUNwuLpJ0lx3ap4OCz
Dx+tmKGpHthDVWExJKk+w4TP3uNJRkGaDYgebLIJTS+FGVwYVzGq764PYZ4yssJJ1XvbecIgEk7F
Zz6TKRwmwMlELnGGg3KSPOWS2xsDKeY2RjYsB+K79JaUMWQEDcF9XZeTeEjd2cTntmU/8WbAJP3O
ajH/1Gy19SIWHMvpY08JuouiXPkZw1T65kZa2Sgl8lOTTrixpTsc48kuEcuMJaGGivN+BHo09Axw
W03+ghi/5Q4jLpiOSUT4KOcUFmSHuFRW2iSj56wPAKLbq2zWgjXLNQFJr4k4ME8qvUkwyG4phneN
jXFo9sxHVaxBAAzZkXHJ0s+jTJC/MD5F+jPovJqx4zeHFJCt55pPNTsSqjOqmhSUAfGnFBaxCLZD
xjcTlM1jygZzSFLHPLnLV1NM9l4lIJN5a7LSIWRkzUS6AxHQgIFyNWJO2hRPUTFHUEs6346FyRrF
xBjMJyT2wSUx6r1nFwDYFIq+0SR7T+qkwolaY84zmcgBifvm0buu8jz0yZGCjFzcNV561cfZkyxP
cUTKhgrwUQ5OyTJDqVsArG8MA1JwxZxdM4ilWbpLPJJa4wZMcaez5wDYSRJV6rVh/MiDhlDBGy6Y
OuJjWXaf3bpTlDyeS9iR1UPcrDEx8Kcwt3bxXL3PVTJgghr7i+7sN6sltjsal7co+hElKZr/NJ6R
85OvmeZDfDe3xl3ejO4GB0exrT0Gis5kfHWRMxLRoO/sqq+3ScYBQh7YfEFkf6rkklzRFp42nZWg
isjih1aYl6CAm2w31muXzM4t3y/74DKR4sGcxLHSV3MsxD4Zv5IuapNPW6I5iWJvT3nKSD1Wm54U
FH+kbMAOgVlVZPSdoKMFFvKFLHsw7Cg4INAJNouRPppdg13KzN6ImWV6zHyFG9MKj0m+k/jX3k/o
y8jbhh0ci70zQMaVfZZtymZhOaGwgDlQEt9QQGYVTA/oRVF8ZeXKnV0YjYaTJoWww8LW6uxlAI+H
V5wUVuQEmUaBShhiUyJL7dE7aS9icAx9A79B+jiVBIA5dTygviS9j3Tvz582O2PI+0PpvFkG9uyo
HdCnXKhv0XZJ2Vy1pYW4OLk1reJWU+n5us++ERegoOabx3HicjjP8Xu1Lo2aUTInOhKS3rS+RiHs
EiXjkyf6S58kzV5Z4Q1H5QlEAnJzHW6tMXyNRJOAKFXjrtDRraWLa4JIrIvnuO80uiwki2nj19MI
9rK1L61l3rBN5Q/tGGwQDt6aDclLQjYXeJUv+PqfaNOeoFnF/DZnrzzlwz8E2jGJYxo3y7bB0Nql
o+ErNdmbKqZbUg4amEoVn5g1XQuYVXvbIcopNexL2pMigbAFKlfpHFRofgJ2cjYeN/1JYfrIY4fw
pDJ56eZ6Ddjk37NXvAOFvZW4fHbRQIgGhDpIoO+FnodTVxrIHWrkI6hcm6rzk6JiIo5qIBB9Q6aN
4C65xPhETNiyztTehlEZscxniRgKgR16tU8M6eQrTWh+89lxwMmw3RWD/GJBSjhqHqULMQ/exlnX
qDnD5evLd2n8yDp8jaDTOZhmwgFGI3O5aJHmM0j3gdbG9SKC1RTZbVd7Hwo5XmXWW/m9gWpIqQvs
FfWVEy8jxiWhjKgHRI6oZLVN+4tSEDECXoy+4M8yI4J6OF6FmZGjC9bO+WkEUviB5OaxoA+GRbh3
mbg6JG/UiP3Cq7LKXgslHtPUHDcl3l+sQxMuGHVsBvtkyeR7rOXRyoz3sP0ymdaqW8J6TPI7Hmfh
w9fa4UsBYcyujSL0Lo4DUpS41w0pZt6aAeMuCtnmzfRsI1rHNl6y3RE3DZfvgbAOkgwQ9852d6wn
VvBceNGdrFOIL6z/WhBHUljjoWvRC/XUJF6Uluj8JDCfBi1yJMLPTtmCZIn8GCLEgqJKACYxONRp
bwkpcju7ra5VOH4dmh4QJDmcYVMDmSypTRtCR6aB77TtRgLjbOpOUHT18tKTIjNiKt+IqfvR6+UD
XqNDiWqcrRHzzfge5CgxpnRM6ah0O44xYnfViHXN0BejIsypcm69GrwIKo7HpjePbpUBdzIDP7ew
dxm1p17oLz5JopvAfKpzpZBZzSYBSssucbKvObJ6SGWg9Q2iRBSdIzQh/bXTBl+t9ZGAN3XDZloc
cJFDtbFCSUetuxtItcEUbj8UXug+pG75RceyPhXUHdgG7sZkcf3ecv2mcYuzSfflDMO9odAeq/jI
JmvQjVHzg4DXvJ9jc/Tn8i53W++USKitWFCDKwdAmldGh0QoP59V92hMBbFTBtk8GRLNXq8opsT4
mkKbuS3F0e5zkypzyS42929oh+xyzK+2iZn/6On0TlnO07Eq226SNhv8yBpm5O1O+ci97VASQtTc
MS5cnVxGuJsFGEP+O5lN7jvGgmBQf0zCuFVwPW3RnMHFnQJVu9t2RLNlsc2LtvsRIos1k+8tu7XZ
3hSpxbWGelD2+pA1+aaUJorC8cit5E6T+1LVTxZBPxsb4gFA80NhElWczOcxF29MU9YK7d0TGsLS
sxocQP3UPkNxotGAAavDlJgp42GOo2uME3hxEHnNNv2FUiw3FZH3UOxQjOo0PeEHvqfSie9r6qre
LMRVG3QvXEoIV033Blcp2Mo9BceIvV15y3nI0R96sELg8q0FfXmATPzWJDXpDv3sYGgjYoMqZiRY
yMrUTmU2KMA2MZ7aYjwHrcWqWsPT5wCr5PpKSS8KTx7P9CAjf+xTc+ta0PfnoHyJm2Bvz/IhkuJS
JAeziO8yLZEnz9W27MxvEbjHshWhn7puigSRzkchhN8z6+GM/or6Q2/Tnn7PYEVfxjXEjT6ODqvA
72un3Br6u5laH6Y5AYUyA+J7EgVtwZg2gVdcc/MBNl179a7o4nsA5Rd4ccNu0Si22+IlS4MvPBkE
r9mghhz3Q/eWn0r5qvlkcyqxKEfrmAbJFzskjdLo4p2JxpnSn8lpiehKjyRcbMPwhbvl3NRv/TJ/
javqvusgvvQN+sUO+FnqktLJxSg+pQALlnh5JtDpBc7VdV05dMmAdbCRWuFOqyunqUnoDJx6s+DB
EJi2VNWTHWVyJy4EEXBC3saxw+GXAa1Hct0clhozQFMg2MslnvIyM69wt+AEEWJNr3gm0qmy9jGi
uVM/gM0vNLr2EcwCrC4A79GPgoBk3yiX55lYdLK7kwNutYcKK8gsQjS1UXUBp+JecebutWzpFxU0
7IDDEmBA0WeXhKYNnseEKXuvcY+IJUh2eae/J4ba5Yq1wz4XlPol9aJPx+Bz5by+mTE2SOoRUjBD
rh4BV4E1ETqbSti6BliC2YsPuXqkLdIeuYI/qjQ59XleYq9YG1+Kr8YJkXabWVVtC3SOZO+ZpyiO
H+a2e4+Ha45uexjLLeHa4QlexJtMBAOEtTUXlR7Z2cYlbQp/MaI3w8jrYyTtZDeoABkdCGEkA82p
1PZDjbeF02lnVUcP8/OOWycfXjoenfAcRC1yDiyw5dxB3XSIxsqQtLkpo4hQOo9zBpjWBme/nR28
VHUb05xmk8nn1RGTTtGL1k10IDAP0y2tmB3m/gb6wXLt9sBO6zk1fHZNk5uStfD3QxKP3cOcYDSO
6jUoIBjuU5t0egmLCpNIXFD4AfZpXWT9s8WdNivAbVTBOm01hjsNgNkCdD3l8XIOTrGjW1hEAUN2
ErsUx2PkuXJryOHUDvrKYDC5t7L4rZbd9wAnKTH05m0/apZp9NJMDVVcC5uB2ToxVzooMC4430vY
28bDwjzwUAW4Q2q6GmBuYH2oGAePiyfRqzqcow5MiKzH3TZcRaXdQ1MsMTf2Ptpmwj9tkZ3NGvcD
0CW1M4oQln+ikFwu5Y9MNBOdTRvRNdeFucVvM0X6Kxjgjvskn3MWPNcMb7dOz0kzpoSGRNm1FiwU
O9TY6moYqgjcNj0SR3AvnXOFr3Hv5KN3Uv14Ddjvcxoh+lUJ+bATGWKql/ahjts7DTI8NBwB3BhR
eGzIlzgdzQPZasrvR4Pe+je3IbKqHnW0b1OFkHJISAzOjf1sONEFMcqrMTWeb2r4+q4VPoC+dp8Q
7xM3gxwjbz7m1WRFym5CUFyc71qier3B4XCbUED3De6y1DgBip3ORTeCOsZ7BKAckzldlrFxuaAO
lwyx6qCNh7Yw/Zqd/SobaX8SEbyZvOabF9Ls653gTanoMGSSrLTM/lasMWAjUyFgmiEGnfA5Iz0S
xe26mQE82uROCm106t8MZNtCitNsz4dlMtgGgudo6a77Mju4g3Omh/tBTYNrpUqfq6I+d3nGtwMy
21DRiyvQtNDLvoxvSJG4/lpFeYhIwAGAAj3EFsTq1JXcEmKFfLss/NYBceRWH/QMTmFX0Edxckx6
JYi62cAVy5Qr3TU1Mm6F/jciOmEfW8yWsx6vTMmmSHQPjtWSASv5w1z0AChSnaLvywiTWPKdIqWZ
tKriNNfr3aGhRSrjCnCp4aB6X64m22oJZCQaLl1aua+5czDsOxSCDSuaKvKZNXbeMlhc4uN8QK8c
q5aRH00SdjYVFekQAN1fQtZ+akEKJ6xuY6LQdgrxmHlAT2NpwzgbcJ6ZQDupJ5fn0Yl+dP+Hq/Pa
bZ3pguwTEWAz81Y5W5Kzbwinw5zJJptPP4v+MPgHcyNYPslHoprdtatWOdYr+ghAcuPDN4gyWb5D
74fk4wOedImthoFFnMPSllvPQbhzBwV1q44K1EfkUCP6LnvrlzWVWZbiTcM+aDzonFgzBevLpIl0
mdczZPFWFDh9uDx8nxhUPlHjlhf23Yj5n0Rtuy8Cua0j6x4Xwa+myBo2GX1ZtkHnlNZ7y8joDoXy
2OiE7HJ0dIvMhOPe5CNNw2QM1lGH2jW/H7XVMxNBRx/H/j4Ienl9UT+ZNA0fOOqFR6mydVPZ8xwW
yzF2+aNkCLNCwibJkuGXj2PtwRnPseEiIkEAWidBvB76AlpDh0HaVmxgBgWoQTO5MLuh3Zdzi8rQ
5oxbkHk0/z4W5D1UedfoAd6P8XtTRNEpLFpiTPXWGHPyp/UA1Vcw7km1Vz99deqnHtO9zCbr5gpo
KsyIp9Iu9/kwvgZTUCyDRpX7stZgHJr72CTDFITNG2fKBLY1o9Subp5rQkgxKCowgt15CrQvsw1p
uhyS9dTpM5SB3GbSUngchy48dBJ9dEyUizbCZ44Rqja755rTWGUP7cEtGR35cg42EDcGOYx+UtN2
IF99csmHhkR3SJCtclH+kl7f553PodIPtplOhYlh4YTzguTMID9dUvEUEYan6rfqXs0m+mGADR3T
1IjR1KYDHc9e2XAaT6YiY83YR4OiVQYO1IN8nyXTs2mXZ99gFpMF5nSZSlLoYTlGsMIFxZ7WpXXF
SAotmFDrmLLYLl630iFMphSNLgtCPIGNJ9Ehv6EWAgj2ytZJgWY1lPt+ZKuno+tSbYnl0mZYUEiw
lPrUboXsT47xPlrMxZSYOkoMJ2uTFdNDV8yKpK99d+wV6hyH8JSXHnjGbFhWct4w1ZBOMz/jXlzL
N/1MYTM33pAxCs5/tpI+l0rFtJ69zFFr0gcIdnTiDSxEHMqxhoFSMBMy8xxL71qK1GNTjMTqwtE7
LzTsB7hqMMvjS0opT6HsZJFZ8hktizxUY1MBpwuXJqv8G4p+tKBb/KbNKbbSAANC0XS7cFJLX2oP
fBTZJynkda5fb+g80vZJvrZa4S/jL5VPPyXvAJA9pvG1h1IbW5DGSFTsjYnK6mF6cucK9Uh2eytg
tphJrgojDELKepljNZwLOpoGQBN+GgENi7kvyAr3yREZkz1SwQ2YeeBKUzAUehO9daxoGK3Ixg2i
3Ml09NaqpIASeZwkA+EURTJjm5LdhMc0kUF15twRXi2sm+0Z2aLcuvrwpfltuI2j6WAaXFPKBaUx
lhZ4Fsf74WDFak03XZMl2pZ44Q8Gp/xRhfYqZNa4bCsgx9hnCS6D/3uhO0VJoo0d/OyQRo81aq63
Z5R472uiY02WHRrfebQ7F/YMnBnqstXRNcIff2iepefZ+9jQDg0jFbS0nKnSr+O5yJLlq+WxL46C
l7ZJflpN+zAV3RxaEJQbpz3C5u63If8NXkj8slYHMC7yMFJyn6P+1ePoXRUIf6Vt0oYrELpCxRaO
bLLEntJTLbYpCbvb0sppU6MP1hidNdbBz6KesWbheSTsvByITwVxaT2ZCmoqoINLLzCQUqXHDf3u
cBZZki5NZfc00aIWRal/YFXbanH0Lxyie1bP7isCvBsvMAQTj/a30QTA17DeDJr5HNfdoYY9WBW8
QZlR44PAQBtE00+mLm6TQ8HJem59uSDrpQNYd6pXPkhzBcZvOB/YRoNi7DzkxjezrMFVzG5OIiFA
v6TLyAJWKIDLxnqGGcwus2BF4lbdyeBc+MUvyOVuGfTOj0KNCKiCQQw1z1OfXiuzqTYmbXvF5OHE
TBAdGxO5ryvtE82LG70JfbCpuD9EzY9ejMTDawaIHUEcgwLGZc5HhbRTu9Glu8Yq8EOz3wt9OrvU
J23sjOHBfNCN/eiDwQUdNAZPSDuPWMXKTTCIe9Bbb33AysxIeYHaeFBctzbvV6JMndYLndz3QKvd
+OG64AEcQQRt8KmKh/iSUZNDgVeBxUg0+tL04WvhVtrGQn1bquM8jHZfedZLZ9gXI5icA4OMfcCn
geYCLPJpshvdJDzFTU7sdd6qNhMvstOxYOSzx2L455ksUvAA21UwdHfbJMJUzDB4+do1fL7J666p
o32CG86Hg8dlIbp5Dk5Uf/A4MoHFANrGqphTTo7RIvdXjEopmMkbetTowhodpE4vouuH+CvvKggh
WpiFlWkL3W4tsDPeYwUcNLJ9ksBuA0BOUIIaB1goJL0QK3gzd111xmngflbBYmNHXOhrO29fg63R
Rh+t0IatFYOzNlI5kAKOFHz2/LGGE7eykLuWA2c9MdLt7tjVi5mCQfEdoLRZCUS41lyIiF9G47Mp
qlhsNIVfJ+vHLUdFtYjrvN7XBKQtPLNcn06/sf1RrAO0KzY0zbUw2mLdmXqwbJz8FcXV2hpuiDhq
u+lacACHFPSToRnDKUXbGTigQeKoNlPHkEUjMxcjiZOvV4tOkw+EjmnZdBEvc1IYHBvI7cnC+HTZ
0tFLTheD4bNdYXGrEUPkmz2w5kuXikldS36o5YM+Ww0U+1b5ES1oNjIBsXM5HE8h01LGcnunM45V
zpwqA8pA7aCkrJAWCks3LcaNtEaMvhetRa0DxfesA2/6N8nBPVYP+qYSjkIzPygknmeb3ZpGcrLu
E2JxN2Day2i/mmDEeDnUYWri/g2WYayzDHIrjQlG6e/7kf6MJkK1IsHWcpzt54o24wDTndZbScos
IPEH93JhW9ocfW8Z4LRqU6faIQwatAsVrVSWHHCAMPg10weWg1Xq2+5SL6ec146rssUa4NJRgRSw
AyRt2KFPTaD2arXdN4UlNiKBPzHi1N5CjiW55730sOK9Iuhxz+rAqtqS0ifGZY3h43UbQ2eZVT3z
Ih+3Q+l2J2jj37C1YaeDF40L64KYqBY+O3xynovJqeAfqP57ZJpcoGEN6kd0rCKNwcFhHG0Gbhxt
GxOgUq3ORgYmcdAh8NZT/VZOoHES8+g18T8KQF+pykOLM8oXx68H6pBSEFF1AfRL5LRl249DQHGe
G2FYsmN3Wc+5U6nB1Z0vod7dj4F/Hi3MXAaYez508bKTCR8X+hg3YdK+IkHfzMZ4GNHGF/rwEljh
uApYjJd0nrMRGNkn5IG/Rgb1t147MCUsvx07OWAI4KPuuqcEXyjCk9r2Xvco2XgWGXdxiOf+GuHj
/VP3tKXi1Lf1Umhm+lyLTHEmlMfgphwaaqh4YBRVkFclWIZvtcfnTQSf0Z1DaYzHuakY6TeMUgsQ
4/RmKzpBotL7lgWHcXyNOLD8n5qKCFu0r0ABwNXG1lvFKrI2uplzRQVVHRirhGN0KG5Z1ngryUE8
ESXHQ7ljXxzG2WvQ5tXBK/81nP3pZXnS8wnTeVI867LGCu7ZJ104T8LX3jBYHypJf3FjszAXLQK7
HB22n/l4U2V7NhpQOmmPVCezkXaJdCHrJwk/GGqPRdN1SnqKl3MJB5ow9w2RyzkEIbFaFRI19mQD
ZA3QDwa1BU0rv50asDIkPpxXVDMzy/eip9AdL+F2CvmED1r+mBjNrxeG+ooJwbqBwBwViA5tq9eb
POVyK5F7cUrv/NZptuFowxagsnPpGbDDp+nmKop/uFLpJR0+7dSAPK7hlcOqRMsn+9NSJe9l2t0o
Uy9XLe/VRguwmZVetmzV39EmXFFDA9oNjdU1G2sexWEaUM2jwDqaZh82jIWuLZ7bPF1x6jBZjoOj
Immz9BtePy9m79GUqDrzTGrRC9ffV7l8cZkJIBXlIzfKgeWQ48CI2R2cntwTzIufSjj/eq4w0Be3
oGXkJET96VQIiWWBtdm2m6UdY4IFTqYWlAB+G9GPZNSxoxAaRA6Y076izxu+S4LNI+cgEHAC0MS9
CdxdgtbLTsNh2zcyLvT0k+SYZyvuGr0W/6QFeW1UBW4LKUBqckfXqb1VIycgxz3bRX7FQY2rx+Co
2gDQG/tt1FMMGen1uu+c3aQzK1FsuIogfksqODsGupVvZehvLpTOzNwXtfvRC85njZg+bZyEQfPt
+ShVleiSVZuqE/YYaGURmxWRoGdnmnoOQeJuUgaHtfRPfdBV3KlJS1hafklH8Hxh+Zi0zPN9RIdF
F6RnG7kEAkZ8yK2Y4wL23U3J1DYxaafKmm1i8qOVkmB2m+Ls4d+rivBoyXBLqWGJk6N+kbHTAP7g
dqYv04kbhA0ITIbSPbTVTwwkq2SHxezCfmFXGNEMoqtlpOz92GcIDJXuYcTmZ05FRKa8yBdUdIMD
khInR9vgUratDWzCm2ONOsl+Y6MR4OJFfoCAhjRLT9G6LT+BVAumPqxjWRI9947UDtyD4bxZe0cg
pEmU76bNzbPS+JzZKCNV5pEI856M+LtNxV0MZcfSMrNkIQlE5WhumR7/RlFAF58zvHUF77Xk3t5y
ntzQ6fd5z3MY8tI175WCCx3ABcyK9k3q/fM0JNggXvSaQxglOUJeEgAXIGziddkWxRr+8T7uKYwL
0Mwg87uNB9DVp+a6MrVlXLfuIvLwa8a4E6e8/8hNDJeK6Qysn+4rHLAjYQvjcv1xJZJQ07nWBWfv
XJBxcqLhwEZc5/7V2esoi1/SRP8M/XTuwRa/Q0rjqD0Y43Lywn+dVk2kJjHE4eBlEeN2migVbNyx
fFMi+dV7XDEuAfqwLnC3Z80/tB5HZveaPnRasKADetzHwWRtSg+TAkVkCCxMPxd6X7z3bnGzhNw4
MonXfc34IM34ONpWsJbiGT7+yqkxnjpVtrUljgoR+oxrDCx4PSd1I6eCUTTGrx6o7i2lFVyt28Ci
81yzHmPF+gNoBYhPDw4le6tTtg/MDZ6qdNLwIJGtGcnloseg2LK9iBw33NrJu+mqbOM56YdL6wUI
TdIS5fiiexVDHxbvleGybOYQ0tukKJeFLQCJ0ErCwMwd2WxlkCTBEDRm/G0X198S922f1Dhybaxw
vZm8SjPD8rwmBjMeg078NcQmK+nXr3haMSjT37vSaJUDm/gNxNuc7Ucm6BbNnD8i/6q4ehMpzugp
6a+hRKV30wnysnwc60Gsxplng4+oXRRay/vY3vSx2qh8XsA0yAle2f8Gvsv8EUPPvvXMrR63rJBY
yVaGUu8+Tn89c08eP8x5hLeFx9h9702DYs5KHXSPEvHxxyst+4jL6KuerH5b+CXwp8m8hLnprQfp
egutZV8vm/xOczq7P/XtExRFU+eNk4iSo2eyt6Zfz2UPT4MoROmhCugAcHwKzno89AjuXyIK5okH
Pak6pPcJeyUOWn/DfZNqeoP9FUFJDLqtpDPlVupNtzYDwKPk975FV7/o2VfsjO2SyhBo87rCwgBh
RAnmUnmJxy7BMlBi/477aRHPEzyEuPgoXCiJZDkJ8NTmVtm8qYldFvMA3QE/TlO5b3xpoksPre5N
14LSnas0o1spxIune9FJZUPxONrTEw7mjBGYbuHaHABtNtpe+KTaoiF5EL7dogTj0AkTxjx53h7q
BsV2DMyHPhoeU8rDzWLS3vWou5UZLAqbpktzSpl0kZMN7Ki+TGlzig3u39L2373AiVZ6XGHL41Cz
aQQ7vQaiKTjpTV7TgUkeY6ZgkEmxXTRS+teZTMl6G+qwnMchdx5Gy6RBR9yEhjZqhQo2T1W3LyVv
rFcZ7WlK1IWkS3pry3DDwPpIj4J1jPwWPpuesH+dXrUayYyUCZQKhUUrcNBlg3H6BUe+GhPtMSrT
k+wi9useqq4XmwfdTjD1uO65mAZtCdfIX6e2fc/GxJ9d1AvVo+ZLFTb7yaWeQIunHFgXvFzblghV
1vgwuuoj68V5NIC+9sn02gKzO3mM8mF2JvsuNr4al/qPJjB2jqcdyxqF1UxgYhJ+/YQKzCcDY9uy
HsJ7jyjcaMOaCx87YHGqpxK0kh5HRyv9lpIFvnbBNpHwZA1OdDiyqls1CL7GFednsEYg3E/m3DX3
MLIlPggv7g52JWHyeN4DIbVZc43NVWKjcdr8DxNW0iF4EFpCgqj2qAnLZlZWBuJj7M5khPC7WDmM
OX9bRqrclHZBCNzatak8Q9BPH/qphr7h3roe4t2QmimtaM0GFtNDozX6MVZ5D+hwpqfUwSGvxhnR
z1y9qtcmsheCgsMiYef+YxJ8jIpwT77Lm2avx+FT3fl3k1sSGDMKMzzGHk0/7cAB4hZQ9rUw82Nl
dHuB/0ol6sGz5CYIWgVOMaTyVEM361L7NUf8X6ROiedOy1KiO/PYgXtfPneNVbH5LAwqd+lci/6l
1cZy+jdky5zKCd87DiNbNTnk/wY/Dld6QuTewHeysHINqmxXX5uxNnZCizcUVFrreKCdXbG1WuUW
J74IjbYiU8K8DGOybwff4zQdepVHV4rPUz4WkbPr1dbllf31GnH3aBeOg6m9C4a+996k1gKwi3n4
e2pyj1+OOVZxOyi1oxHqmL3LkLc6hStQ5YF+tVynPVd6tB3aSlz7+eG/75vutXJ7dWxMj0CnJcEM
+1V/SspkF05lgTQ8Ro927VNs3WnQChwj3taua+/YQUVi4Ro5Nd8lRx+Kc/2NPT91Rz3caBL177/W
r4ATJpyi9My6bV7+HjoXscizQmRvBkGnqn8uhoBtbxi1D2Mcw+adzOqOB72yBlJ2oxdS9+JNL4SY
P0ujCC5/zzLMezLIw9sAsLebA5VpMDxwA7cuMVrJkzdUKet272z/fjG2wmKf2GejsHw2tY392DkT
mRmLgQVPwopbc16nlzSJVwVEgrtpUp6oV9nRokfyooso2weQDJdRTjMK3fG0UOv2eG0e84ZpKLW3
i6hz2VmrqHhHBn+SQ03pUkUTRk+dCzo4/XsGy/+e+z7y9h92A7saTB2brjPK3sdjO880/x7SQTHd
rCt7nwCd/Mvy63Ns5C878vf07yHvrbPu0rbKhYQ2mBRLJ7f9g9/BRFv8xY7rGpJ95Qbf1aCam/Hu
OHZ66wO/udnATbbJQGDYeFeG/jB1SKn4+d/GytJYr+oeVFYav1E7vG69DmQSqtVVsXNc8/9uN449
ZEfbZF5oRtXXUFjppdY947kVzVc/P3PV5K9Gx5dLaxo4NbvRS85c4ShLL8BO7jk3/Nrzr/w91G1r
HbOsf8Wd+6PjYntSPSKNIFD4UmdxseoY/V2zami3Tqs/ByE5KOlhtyOXWm4sRIFZtHgpvRCPGfHr
5TjKWs3tvdPkPxQICg+oB9aD9eCK0n8gZt2tOQSB2qt1c84Fm0cnaszj6PQ/XmQiIdsIF65RP8Uq
Ki/CbcpLC2Or8Hv/mDf7DszSqlNRtHEZjt7/Htq0PBRjhUY990LTgEAe1IvXedDZpH816z0rtmTI
1Qfxcm1TQMr479sp+zsXx5it6bdGZMY1BqLp+eNULCWO6BXc6nCDP6tbmrXFBUMQg5Ztt3n2SrdY
aqndvUCFxLyQYpeZ0iXu8fBUw+R884ODRwZ5r5d19pJURbOnp6q6a1N8JF5OyUmuMVBxx2qfURlS
+3Zy19zA3UQ9kLoayzPHfdvgnoCVBk8oSaGofRV24f9Dp20Goq+DnnMLEK48ztsC0NyU3HAkHx7S
2vlFrLDgGgI5HwRw9r9PGvst+xHxJLNE/+gmefVQVhSi+704atiBano++PLvwaS38Miul9BDkvrb
MXjVIs945JQfPRsjvDlNp6e7FMWGQni5zjy4F8PQmHtKGKNo+LFqqrg8Mqdrt6VOtiq7b11n1pO2
7A5Jv5nGSfVPue/0c0aFrbzb1RujITJpDXZyMsZum7vWteWOek1Hx9zy97U7qx/6R5yBC+pwNpkF
XvbvIVVF9N9XRTn8lDqxA4eo1MJN6/iLVC++UtbWe24m4iC7sWVzbobXDAWR6fjngH/mR/dB/glk
nUcHW+LWEbrcwlJIdn/rsOF6+SEkb7ygg9ei2BY4uxaHl7CR9t1uu/CKg/8Xsq+8DFHnU1EWbTQM
fEe3ZYXWfelwnnC37FTzraY4v8WjxPFa6sH2b3EY5lVhGngTGb0Dzws3to7ATjqjubl2ky7l6LcH
QDP4S5PmxShsTEw+G/qypGo+0KlpraN62GqOjN/c2Hu3s5Jq69bg+Fap9hjmFTTe+auojjcBmYBr
yHGfWXX17rpRt8Vub218F+9hq8AapR5zxL4bdPyKZn7/ezBd61XDHXv8e0aOiI9zSM8oS99/v4EU
wwTl9LsNTCap3LUvWrUd5uCuFYADdGLNA35p/VZ1caCm4Duvop6xdRw/d1S9Qs+RFIaG48Lgjxw1
4C0rr0lGdgcIQ0Olm186TTR4mcQP3UmsiXGKib22xquVVtNFUiKv6375YUeqWfnZKNd1Yv3LDB8c
nGSgCBcSd0fQUWg+uiAHyYJF56YKUNgZ2m1a7u9oueal0qV+LuYHI0WrWvw9t4Yi2hDuNv976ud9
sWGu6WDKCNsHOVURI+0iO0h7Dl251Z1QWoIHh/JbzeR0WzQejh1Ljx5HkhhURPHxpW6D8duMs5DK
iI9/v0X2bnaKHVwqXA6l84p2+lp6RvtVeuVTKY4JQ4CzY/bRo2nVAmybRh2uG9CBiNFoPdmoOn+r
HJ4J/BTNxq/wMVfR3eiKbEcOm4qyxp9BP7Dc3PY6RJk6IpQPHbLJ0J7++3IY5SYVI70xWYT/rE/F
S+4qsZsiCGyiZE8uAqGtixxPsR7n/j2P6v5klJyrIuJWTMS8V2wW1y7I/Wvru4yIMva13IGQ1iJG
rwEpr3Z4HKTt0GxVMkT0I4xVjCLCviRNM/mwTyXdP93IzjE5OBQJ40on/+Q6O5GHnywndPO9G3rP
1RgcEufjvicD3XxBA86OOaVplGVg2PxOr9aq2o2vdM1l1apBC/rJz+luOpIeCxfNK/3SrbfuLz6K
M80I8Om36dxBsRIdcMZ2WVEgd2vpen6rB8CHxiE0eIX5fkCqD5MazanwrVYQXNAhv61g+Gzh8WT9
3R9W+mYIPj1G+37xVr9N26LZaJi08hbi7bRKoJTWKinX186jiglD+rpkw+9XLxU6a8tJy2ed0P3n
9os3YGGa5RnNBF2clp1lfo6rW6UnOEyr5ivpDIaVZfVtYf4JjavEaO1dzHfmB55XbVOWlHxinkuz
j85IrYNeIIzqaN91jUZlqqXLV9AcU+JQPEFIwfD+wTiBZNUWLwYTkiVx1406VV++s3L98cX0a+Cw
dvHpsJ2rkzWGTecp3JKAcnR7oQvuVos4b1ce/hO7/2xXEnLtOnb31Zpu1jhY8Kf1J9eTW3zbOndF
Wnv7U8pmNaS0UbjL7xMBZplfHexOyCfULFrwqZGSZo6m3+2EOx3q9Grg8rFG6zCM9dY2OGitOe8f
ASK22jbPwKkt+rWD2t/A86wYTfG/LsuDDRa6GY9YQ47cnbB5ojSszQKyi1YyndlXjYu3pH/y5xss
AOh3q5MAvpmGLbIvrVV7Hc2F091r+gv3GdraJrh6V+PdeI9pJe9SxfiuIqaMDOX19Ap7wDwLyKKw
iNsEJPIqQw3ynkwaV6LwDeETkmYlPnPvJfrig2Enb1yYtAdEVrwiKAITMeDf4e++i4s09tlxwmPK
VCRQJ/3HO7nP40186CapSxpDLwXFM4TThkXsnGojO9CWMPv9Yho21vSuIu5ieqfLDss97lnTfZuy
5IvWkIqM6ZDdp5v1GGEJRtrTTZrXgrVNV5q2wWngySXVeVcRQ4o1YdWqa3iywKaKkVf7zf+M4KL3
7/6naYgj5EsbvPZPPSzm140rg01HZPf3FqcR+3GKWMPFeB9vKTGDSMmz9jJd1NXYKzCrP9jCo3T9
S00taxS+Be0+HuNDv5V776DCW0SR5oWGQziykyCcGr/1urnMK8SaDP/gKMWmOTr7RbfT5jWidKPH
FCNfOtzSbYdLHD0jcXbBYH7K9IxXfrZw4WbVWC5Bzi4kZx9yT91iUQ63AExs5sRHTzPbg1TQnRcV
BSzxc7xvN8Em3N7BtYbbcBvsQv2ofS7m8bS7xnaDx5Y64v4NQKeYVs2r8aODIdfPPnlPluyl9gLA
eE+gxcx/G4u5/0J71dJTx7q28fbxVt83ZNpW5sdwVVf7Ej4rzs46EzraNNaCg//05l86N7uWrb6N
h0Mgl79dn29FG+4NvaRGAISzCV/3bgf0/u1gW6Xogs06Ni9cAwWfSBCsahNoG8s/G+rSrhJ9T7M1
UhmQ10Wbc3ks81NBjx1WnQXWIOa9S4NBYIZ3u8Cwy4iJ4SSHXHEsKlo+QnEhl78c5K7x96JoH/H0
c6V6OuRq/5xS4ZrYHixjtez8YzxBsShOJkQVrpKY0ZNHw+Azw1zTcua2nrLw6AG8huWmJ9U0CnlA
zlgxwEM9qSAY1tUmxsYzkXbLtwBs16Smki66hOJF4uC7Tt2mrM8uUOopPZCZR9aYF6YAPCGcDa+G
WvETNodlC2cDxDCdhWMmv1x3ZQheDA6iIaRCAGA0trBdTe7ZHOrgjxlasfkesRWzcIDeC85Dj3Hd
Ds8xMqRG04sbf7LB4hXzjCPGPZwnAzqwXCZ1sLca7spT/epYFfuUDXnu1Zi+GaO+89cJRX8pK4cm
cCpqe0zA0+Gzay9t9jlot1ZlP1iOaNHVEHza18gBSWmSqhh6kTw3abcbiDO9ZyENS5rucmvCnuOO
eMiHuAvWQJ+qM9kufV+Olb3zJpo3azlUjONV+hQN8wgkE/YFbAaID218LZC0vwrL+O+L+TtayfAq
DonYEcimLBXv9g5Xrv+UReO9JzZMyAiPezcNGThEEtWupL69zQ3j2Xf04VynwSPhpo1CzKmqtyou
xLFFBV06VTVDKLgTEPOPeLkmwvj0TzSJ+9qHSLqoN+MZXWLcTnFDI22d+vtczJsvWi0fRzHajxa8
DbvV7mnrvljEfVH+3EfToQOwT5gh56KursSr39uEmVUsw6fOMbqHqiO/zM3z8e+BlOFtoBX3CPjT
wxcesjj8f4f+v5P/3/ewursYxX5rKaobKXxS5HE6dw54O4ox003XDN3GHNEbHTt+ieZEiC94ldn8
B6e4E665iQwwc84s3Ei2eZdU774MUXLsmCFlfw+Bwh+l/HFpSnN4GFXjbBIL8cpXtX2l7SVf+6Vx
FMKNjo1y5S50khmgjgesnvJup+atptCK/sy+1SZ4doh02gZ7iX6E/+EShZE4+3grA0iRH9QQ7aKG
t2XNrLzdZS0XZ0xw6KMWAPYzQOF5m1C+1cdfhV2ejYTTky6leDA8DdNRhPCcdOoCu8DfqpECtbEw
9HXm9GoZeDEnF8oG9n+KQKVF40MC5owVfOAf7pndOOSarmDdugslNsEiFJzgc+yi+05nRGb0AFea
iXCmaiqOzrEefaVcf1JE1i7X2HO2pV6eu6Yuz3Zdb3SrVoe/ZyLtD76epWdVPyKtu9ekp6lcc7XH
kdCNEVMoS1EwBhA7Edcmj+hDSHtnVc9P/77nS7b6g5xhEmoGt2ZVLY6UMfAlMtNnZahia2FEOP09
lI5THgZ+gijy6lPbPWh00c+Geuuo+k7gVoXF3/neePQrjDM1PJSVF/TmHq8n134VjDTZ96p45eXB
x1SqjziJbD6lWbEPqE08eA4moAEo7op/ySa80LlPiTOcQDnxSraGgQ9OoolnWDwhyLIs6SnAdK+L
orMLyjZvh/i9aEjF6aLAZK/n204M3q4xnPax0mmQA09grOwKY6dWevkprmi9IyuNl8Q7dZMD8ISx
TrSJwUQv7WKgyq49BiTeX8waJEcm1UdrEsoNK0ftI3u0bk7lP8fgBmCNTT4Qit65vOa+j9lN2BhG
JtsZzsz6LopWEUzzdFvu0sD9xUlebHozNI4Ekd8wkGK1y2SywXyMzChjhhbtRHGUFdT7tgfx0XgZ
BAJhGs4mty9+H9KykoHuzsYwvvCqgIt3a30HuuBauFZ4FnVQbKZAQHDCT7eJnMw91iQDkdg5f+BV
VR9mx03fV2b/kOIkeHBlcreGvv8sq+AiVMoiLiR3c8+z7qOVARnMlDoVAZJy4Nl0dyiMh1FX6Vsw
Q3guB79/+PsKHqd8iPzpifjwcChrxlSuk0ABm9e9djKGU968BXFqXWpGNzvbkf/ChGd/Gu7f9+Wg
29socriHq4J9QokNVS/xE3ENwfbDnVm0BKz/7y9pg6TlEEgiRBLXOFgYqP9YiNq8wvx9Zcam3MJe
e2mrUB3/9zDJ6v992qY24l8/N2r8/b4YV2vl1+3ifz/a308K5klbRhEmyb9f6GMO8UKo5DjUMwBo
kh/CZJ1KCcYypE/jbehM0TFoOnWikwFrFilMnKvqNmW0DuVTTTVZHz0EneTmP32WdVffQoNfH02b
l1JjXzT/Rnsmv7ckSTe2a6QHD5oxkKBrjcHqVM4PceFiZv7f8xzntu9ACQdi8ik8l8xZ3bT/h7Hz
ao4eObP0X5no64UWLmEmpnVRVShfZNGbGwQtvE8kzK/fBz1aI03E7kZI6vhEfmySVch8zTnPuZM+
W6lRdTWOCpSzczwHcJ2/dcN+jBOwCYprdJuYwwFgzhv6RiArNppCMFq0ODZIEyvd8nbmlPYFKfFm
kmwZ+h40x3pI+S6j6K43Y/XYaeN7wmpZtiHqblJzudAurvBfkUlpO5JfZO3aF99Jox0YU4/cnE2P
zGhd25m2L/LReJxMhV8Z4U9T2Ciax9zZDnV1Zi6VHgc9ZZyWlfPBGPjNe3b1PpQjpFjmRftIShoD
pyUaJJKfVZgP92XaizWexINu5l6wLjSMMCguE/yXWn/SK80LfA8Ti57M4dmCJHwm7J0xaZGBkOZP
CGD3gBKeQ9Jw1xADxWZIGDgMQ30kquRaE9ZMqwN63WRfw8hgPtUYogs92fYNYnh9hJ7TunEXAJ69
bZwZvuVSlrvziyeQcQhSx8y0PbIe+bV0hEh2Tlq6kNFzXeQGZ/64mWSP9t2V2caKxgbBVjsyCnJA
ZY1gpUhTJ5MvJjQQZB/AAlL40FAuXfmIhSiGCaIhRErzY76ESMvFhBuXgMkMUqU7tkuFWXRBbTb7
Mso+3b67FtAtgEHdRlbzkkB2uNO74iJ9dfFE4xI8wa6BKwwfm1YdGobGFPtoTPtw1U6QVrATKdS2
+vDUL6tvu0O+aVJHbSBL1ed0FsQr6TPxPVG3DFnXejMNjwz8rmRuz8vWg02oPjzYFYVnaySYMDVf
l/uR6iMazyJFfQo6wKPU5sYSGiuQFprY3NrIsvvcumTJS1sVz83sMU/WURU3ugi6RD+XThTdNw2C
nJKtO2uAE/vD2z7E51UZ3nD0Cq5z3I2nyZzsgKN7eXdaqzCWioxIWeyZPulBUxk/jdg5Agnw2Enr
XBXlYW5KpEgQbgNXr69dgZVFi+Ql7Nqvqks+NGzp6z4ayr2IBQEMjHoxmhAw07XO50haD91F2wZq
GtrdEKfmhogCnBsNA6niK5r9U18nOLHQs6NiD7Gjxci5iox34wwi0PN+HTX9cMEz6jXFT/3RFN7r
yHYDDys703ZyLrlOHDYByTnrf4vbyJ4x2TYpo0yH71J/iyKoRzi8rj2LbjxPxbvpeBPK/IFYnnlG
xtKOBEiU4QGhYaA1/XfT6/Udohe+4DSdUOytKZM8TFwN+/1m7oi+YkmipUetad3DQqVj+EGhz+OP
SyISzDGGqVCryotpEnvW3EYDkj0zJrw+iPkWwsSTN5h3Y6aXuylp3lRJzIllAIuyZdhv8FZUm7Df
lqbn3UBLZ37RO3hxTR+4mv7lS0bRSHowSg05ePZM7UGmFNs5yoK+NWAREtOpFXG69oBB4ZKDg9OL
7iNrAJBjP0KrOL+0ZkWU+eJZf1alyPfow8mzHWo78PvyQQyiOxRpdJOpBhKWIiS1s5E2uRkSDvZg
JBzZnIvqwTBDMlIHZ1OF46st+5Ovit3QVgfVFVz/sjDQ7tHejSlAgRDtV+qj2tW9YYIjo2l30cGW
cUF+LdnxjRpn8Mjxb4jN9YjUtWQyBOjBG8pAxbp1yHRkefSxAYsVaxsNEg6QBMeQW4/xOGvoWpyt
WbUoH2OTSdLIGMjUGc4mYlvTMyul7ZyRJl+XA5FfY3htaiNc3JoCuTLdujZoN5P3qIVUxQ8QkiCN
+B2Obf95GvpiFZV4dL3BWTt+/+7rtGedf7IdW+6jDnBDhXaJJ5tLPNFIZvWddZ1H8xFc4iEfkIQZ
Bryg0aX8GNuS0WQVoyydcOYIX5w8BpGIHTNcF/ZdbdUE4UU+GgHGndjl4i1uwHAVSg/Wt5YEedHR
zGPn6pHNTqOJvNVq0n1uWjnzKA5E1LkIt+FNpMi9OMY4MagunYTsg4I3hEtPwkNCwqk/RfIkpbhM
pAFczF5t08kIIrN/Vr7FHkfjp7Vr8D5NdRNmg70xXDHSBpslRNcEp/qyilUVO/28syB0DAx1nFw2
gUBwsea4oLOnnkATj8eZtPrOibJjrOrmjOjiFUznaSqZaGiy/vDYoTclZ91yJxIPzDcMJQD90RL1
Vw8733orsvQui/EP9zNTumb+lDZz5qL2qo1b95/hgGOmmMoTaqfdNHQPlpccbY3EIyXsZjuR9Vxg
vcwmNoawnfyT3/aPWeG+VlNMeIB6rLsmRqIoUIDmLut9Wd95hCwFs4aKQBX1bx7mQZqSmZUZyuSg
2zTahEu8xSDHKH9flAwAEflQ003LUps2p0rcWzm4Ctd7o2+9bNG/pQ6Z96ZhXAW2hpWNwXBOBsQu
6bglcwz3mZ3ufCYQHAQI/DT87Sv+gd6OZqBsArMJ85ORfE+M5DcaTjxVat694Zoop7DrVbPOn5xr
wcm7SQbDOvnEYSDtY3aFn347iQkBMwVz6dPjtJgRCokUxsYJha2qtYLaiUjbxvsQeU+JRlU6svPg
MQnHA6GHbMTkqhtRuVSx9t7mlJOpD9HBzqyfRLA4uKnjMbykJ0pdZ63HMaYdkJFcf/dd09LRJnjd
ChGAC0a8SzoD4TacVD4+ocQjqm0o4j5IjOaQVUPEs8hMx8tBr2nDSyWa9qUzy0cYkQ9xz/SNRxql
oWbh9Y9u44Ig+zIkdKfEeSJSJvLeJC+lXdQX6lGB/9zvyOtZ3J5ih8diEbkQ+pdSckBGA7jUh5T8
1Wetz2QOGh4EkFTBaoqIShxKFlB5WQRq6Y+tUMLFcbxAGviahDl++olxn0l5o0RnHCJrfG8Jzegz
39q7sfHuPJhe5Fzd0Uet5sCgoyfl5iGSHJvQxm3EnZYRVFnMAjkNaKHkbNZMwZqI91TXJsFfLOA8
FAsJBVt83OvXDq13/SGdVrvlMma8JWC4xPMKJQZtQd06O9xCKJavhDiYhAVCuZjC51oOp6lx7SOB
I6RZG90Xj9K3yl4zT7ZBrpnIawfAN4Sn3OTM7rA4r9NQ9TwMHeQGkyVdUZFSJzKitgg0M/CkbGyv
Jyu6HgVu45Klsv9rltpL0cFsaW2mh6PNEK9PWeMrwWoNj7q/6c0eG2TXnZOehKLWYSanW+pXcRqc
cjSotaUAv+iopoYIH5LWoYztrWMlzd1c6g+D4JhywtBbIG5ukAAzgcNCvWZ5BIO3xtrKkAPjqLF2
Wth++c6IkwQyJErickswnX2q7fTD0Lg+wa3NEy2Krb9KEzxRat+GafwMySLdigWqptsd8NBsz9GP
ANhhmW9jMiZxjJTArV34AOQr76h1DAoMmiY7j9ptMhG3G2nxcfK5VyWGNgbs81c9e0jmWpRBiWd+
IPM2SJPvb/UpdjHOZozWiJLJh8BL0ZBoOp6OUd0POU+mU0zslGLmsY6R+E++WHNT1RTHiLnjD5UL
LCipeh7CfF8W1XjIK/XudXLdkt8RsYonSR25gJR4hcLCPiDZLIjhBIeNveet7t88nVF6ja0OnVHI
RESZp7KDK4efBUExonxwlzPncGXtCjWHB5XMD+gWEUsn/mvqab9AWKttmnhgw2qxC1OEenXqvU1O
RstV3DthvLgfEky7WX5orfxW+d1vNZhPMacnJvIw3Dantq40Er9ABuX1W1YxLxLz3lcM+llGGOwM
qDz08V7VDIu7ojrmSTFhVk92pMcYW6xbBbZrBH4ZOk43dj4S1OFLcBWDD/XUzwQS1BGU2p66iao1
FucZ8wGxWlgX25xUk6n6yC2M9+SEvwywq+o4X9VPM3aqckJQPmlHrzxojWfsbLciTWuqXibXuGvw
+ik08bC0s1eYqQadBwIUf2LYbTaCl9Ko8DbjeQ6ZNWzM9xniKnchZhIv4zWKvUunyttGc7AgOvUT
NQxzfoliwvV4bHnlgnJ8gng4LJzVD/Rd5r2dqM9Ig7ygu8jfmcfbghPykCuHwFwbDq6+1MSmqK07
t/TevK5AUd7dJoUc100hw12luWxGc/3dGb915sqp4bykBnNw8p8+26reELTxF5PwcWj6BI9D9OgZ
gzzgEl9H5oCVd3aWR6ELOkWLCoj84OnTA+CbFfEW15C7dp0uavFBkrHmRA8C8gMbBQCwRob5hU6l
lkjLp7BIN4M1iG1F0Zy7NcKYCH9Cq9pdTx4ZTkR8algG8IKnOAAlhlMVEfQOYpyoPVZMff7Q1yYW
xE7c9KjCDKaKoCvYwiG15Z5Tztk58fva9qgEVimXHOgiukONnVfi49Awqx7kSWVvlUET02dVQ6xk
HcAAedA8nNHYglFNsRppmc1SuelwZQykp6YFbapKkM4yO3RS8o29AqsWoIbChxalhSAIhvGE5XDD
q/+W+HDDxp5syb7ZhRFUWBcjcSqyJ8QcgVvQ0KkE50s9f9LhSqLeZ/5+mx8dBr09qPU6XBPbqGtQ
E0TyMUj8gllyjEkPlQ39iqt1mAny7AsyGzxmSKF1E5Mdfubh3rl99Wb2OG5Rv1wTL//wc4NeUeJy
6Oft3GJOSo3usxibY5T1584mgHns1AV6ETWy2TzMmh3YWoXnx1AvES7C1ZSGv8k87rOYs8kzebPA
hyBPaOW69cvg25fQpGCPDZuDcjz3yo629tAtZ/OXSy6gqs+z9qC3jIpMs6Soxww0Zvf14J9zKzzO
Cjy/6KvHTrjPRYdIc2aBg5oE/W4unxxANgXjpOSL8biDpJQ9oa9Vz/VIW9PYT1ov8YpXjEtMfdgR
edmx6VA7kE/sISNJRi3syJH9h2eW9/E0DRvuhyNZQUFjH3zqpIhXd6MjPttPcn42irbc6tyTeK6t
4m5CZ8GTH9QNIodpOUAgeqWUCvbKavUS5irasxoiysrF7k/2AZboUjxpMWs5Rmjkopok+HBin3tw
xFYJj9bVqdKmhslksXh5cyz5F1uTckVp265lVDN4duvr6OMhaJr+o461F6YCzTasRnQao/XtuI84
rQDF9LxKGOaMYDktSpiRhAWRLtjjeV7sryXuitju9oxTb9GBfi9iyQgS0La0BEhTDWm6q6KAesNE
9IYBvR2d57nvH9HlAbp0y0fXKM55HN5GDfeRq39a8S9QbTb5LcPzuIhvMuQ7wKNeUR0N6yK9GRAM
wB96stiIzsPorE2Xxwmj6DKf8b+0FvN92uJTbqFCkFRh2uvIgxrKmtI1HN72RnJn4d1ktjDsvEn/
tB35OOJSI25bS5kZa3Z1H0cwr7I4xm1RQkbS2+LT0zp/P5QCoL0wPrWE1UyGUmgjJn5Sf7C/GcOw
UbZwf4Zpu+oLGkeXPQ1vJZ9fQzVw31CBltp9XHIJoq2sAot2YGUYM+E9CSZytS6klmzqIXw1dZxl
UYvRsXZFEGKTuaVuPOaluqjG3msF8Wm5f/BcZuf18Fa0+q2JvH2DzP0GDNHVIt6XydIjOZfku8B/
ol0ug1oQZVtAWwcKDb/V9AhhUCCf1p1jYJcpkdhKy9x+mzB0A8+C5tXkOE76STQ7ykxzRjboGu1N
4oCCdKN+P+VU79SQEwyK2md5/L6gwSyH2bQzokCneHyco/IbgyHD0VRhGs4NChx0WRKwog2jkWIs
/xGz+DBy+UhTB0NnIIzbNc9h2wGG0HBgOjR/MBZayE686zXGtKui4DHTl2jTLhQ3OU0RuaAEdgW1
YfHbdzVmZu4OV7WPJ++a69rvXN5nkId3g40pxBsS5qmSLq/W0rsU6dfkSYYEjlo1YrI3XWld3br8
YllQb4SKHyJk5xFRRBxCSSDnGI2OF1mHDj5W2rkvbZ+91xpPMgvNTeGaF2Myf+wedeRwSUAtDAMA
OLh4ftBWIMs85KX6iI8jAaOB2geS71ST/2DHj50v7LVe8iBWyqWace5NU8QBKby4zLzkOQnL7CQr
UW/9BK6zPrhME5vbxCde1YqKKchm3pC57ZyGECfeBDiqbLQvNqA1X36vxWJf+jK+NKLgJQm5j5Nw
2EBBZWMz5YhXwmCceeYoGA6zH7FP0pb1fNa/6EUVnVHBgh6keoEQayycNjGa9qpxjF3ralcHxdgR
e8yCFO44xfvEX1v+M7mfZQCGqlxVC2et8d/iNmWqKxpG2aP4wX01r1xu1w1P+xZl6Fqf9Xqr1cgx
nJlh5+wDBFFskwAFIWBxW//D1lG1JdV1dNjfc5yRBwLdf4VOuAs44+GcYRbIwyKBX8ldj392bxpq
3+AeXWduCBxDP8+eeV8Cu1lFjr+L0cLxbbtEDEeWWgLIViVUHcg/FM2INDn6HM++iG54KSwK+b7A
q4SJD5hGxixgShhtNZ7/jVgVnFfTnuhGy2NRTY8M/mpmoua5M+q3upxYb7co3CZ1rQi+GIxLw7OT
dx76rFmHSbo8rl3vj0e9twJh9Nw3ffwc6cfQlk9InlrOtmZ5997EZvEsYvCWsnNbbCQ6zOEs8S54
M9XKwFEaUHw9VxIBm4QsLJz5NbJNJgtOuFW9uHeNCE02eXeqAOHs6eo4a4hZvPam1BSJuDr743Si
5dKZUicDVrqJEntyhU7SY3wtHP0zVPTUHFdHHgGkE3Z/Mfrq3tTN6lyoaE9vXqwYAdwaTfohrIbN
mCYXnNkdtrJ6+W4lg85jhlQhkH6k82Z1NxULuRu49TFQCu2zLaltfC9AROpz4ZIo3BoADWFQi+lp
cD1JcAZUO5qKFIrXpjMp8vo84qB2UnsjenFxcIUBRa6YIzuP7ZOWlosPkzTepCzOeo+CU+tJ7cYD
F7S+YLs7VmIduSj7iizfp7ncLv9tu+wmbTzzkgFX2cxZhmcEPRxQEpOsdzi5VTa+E4wm2D9uQTcG
ZWyPlJI826ZgUTkytGRkwnmaiTwYZMvIRYO42HQ0J2G2pXfb4YO4iln7LVEHViYoZi6bFEmguywR
4lPhvclSSw5tB6oRBBuSlAiqs4szyor9Cy6mmMUyrzQj0a3p4G9DPolVv9D5zXl6eTfbKl6T+TJT
wcLhqGOGEW7U0HT3+JAwwllbRVBnOMubCX+rKBFszXb3UpEmFYTJIgnVjlK6J3Mks7zlh9R1rGOp
oaHL6yx8AebOc2V053m0i01CiZVy13/YwrodIzKXC3WHFK89xJZ30paqlyikeatAg6w0OVz9McmD
ubP3eEj7m4S3VtowWVeSBIZIjw8GaeHTDG/AEGo9arrkVq3PkS4ZEjlQ4H0mDSZh2FX07XROCLsU
1JXN876pZPuJHIThXMoCaz7ZtieOPbpTLyqvhm+9LEEAVfFtG9w6lu2Oa3kTk1W6FvzPbpbGXnXZ
c+dF+isVICnffnhtHbO/oY0fzqVPZZ632TNLXf2SeaN39Bfwmz08WKL+KAZs+2P7DWFMIA0gaFEw
7WGfx8IgilHT9a9mbmhnO24ugP6dXdrFbBXqmsPbzAI94wj2J9xz7ty5CMyQzqTkZUyvlWJ5E6MQ
WqU4MjZGzZa9RC9a3utSZoeSFB7JTofOFlwcbod5N05mFegkvnKurOOIqM1uBKYDfflU5e2PVaoS
O+AQLww8nO6QWANP9x8TGFVdU3AH2Vq71z0cb6hKAn+gslO2/VAn9i6xXR/ZZrLzGTvWUyVucwhL
DzxbAL+711bDgZIzMDUCE4W7X/2MHPumzuhCGAabQOJ38Mr3CNrLkfM1ZI3cRIJNKIgYUOmfWd88
18q/WIi1av2GQOhjNDXFqwNyk3ZsoH+1K8Weu5k/rIjJgp1sQeFNa1OqkXGIOpqw30+ZeI6lkx5F
VDnI0zI2efiCx0WhBpY7x9kPgGmC7TdhaZSMmrzaCJKuDcaJY0SfIndjxPGdSNMH4iOcJcGlO44Y
2XLJQNONYGI0bfviDF284ddJ3ZnVJw055vLPLo3thyGCZ7M4Im0dDW0V/xIGdHBo6gJzPndsh3aV
6d5WrX8zRAyEDTVZp0TZ8wEQFfNhkGTQciIQk7J9HKVN/SmzdDfc+rNVHlRVvQ05SkFjMG9AT5gb
/S9EsaC2U2C1MJhuOK5AeONF3dUdjsCoaK6Z31fP0IXfo41hATymDcK4wJA5qmduhv4pdn3s4byj
6LM/nQheoFya65ijMjbQGDpmfDFiVGzSHdbmkQRcmosJtKOD+U6y48eNktwmgsJBtEa05vL+yRz3
PWzSa2ZU5XZiGQH/unk0mLwhcsjX8GoOkc6OjRqAtscywXL5gUbFzlxmPLIgcdpHN1xgMBP2Msgt
UME6rFTTRsjJhjYCkEgzs+1ot49O/uM1g33LXK1HHp/Mi7I3D6vLoHtXDA9nYSXNtiu/a90X265f
pDQcJQVlHgZsTjNRVWxT8po5cHhNB/k+RsZTKRxGkLS+eeaeNXzEESDqpmNfOkaMqqmHQPuyo+Bs
3IjuHckKZA9cVJthUN89ELYALfMzBokRXBuPl6myp9nhkfAYr+W488c63zfVoGAQUDFHU76XfX6b
Op4etPUitUJWApq/zzhQrI7fUIJuheq43uplehjAAhaiC3E1Oo/10G/Y77/TiHxFPSXs3CEl1M1p
13YNyLIRTpDF3sKV4mbsEjBA44udI0PuGv+LTLMfexFbuDbU8ZYZiN7qitEOTCHqn99qbh8UkWit
y3ilzskNgGOWQHb9xV+Fxbv35pXB7ejqqBjZODq2fSUkudKbZCdsSnSvfi/QVq0h8NU8NFNRf+Bv
+sJqsG0nENI6P6zeopA0y2Hi4vMeR9t4K5T2bTT2MfGFvKhxV9bRveuOez77VqPr2JRhCrvSTMYA
f8UFgf3yrhEavB8WF5GhPYIK89ezNm69FnPhoEhvrvUt1sozGhQAFSy48CYVjMIg6SuUCJYsf4th
GftIpAKe9Rsq61vpTy2cUMXyY+u0RDLEnW9vygFIR6sZ334m0kD38FQ11jxu8lkfDiliAP8nLe7x
k71nVt4x3jlVA0taL5/SfYPBmykSCMeR5sCmxht15wKwXOXRtWnnIwQinTUP+Ull9hrmDqMmjuwV
YLPfUQPbZhVDtsaK9Ogm+qvN6gXBg33r5CmXN1vyNAZBjZ0wJvdnGnegvFZVtEY/cxtb2bqpfyt3
T55BsjXa7Ivgb1bKTY+UYnbbwJeiYQFIg+2h8GY4HuOhsAizyOiBewBPmmOjryinJz3TTwrvycxg
fhf7WIlNYFoRthxEdck3S68Ttn7QJpqurckd+2pIpAV8jD84kvw/lJrguh4Mr8Q+KnHF98tI13a3
KUp3X49fWse7J9ZnO09efDBlfVuiMFF83toN2ZJGgGacquEJTON37n1cBt2MPIQeHYrrwGGQArT0
/Gfg7905jDnBjdYIt6FvX42GIsNs1cn0Cc/xkuZ2xuK3TZbkLx8kiqPVG13FHL9kUFq5+6GLO1St
x8IdX6YEOV+1GFwSVivszZuWaAO0H7vYbTZRlAKLdSwMzGxi0LxDaF0WYT3RdssRcDa99AQqQpbp
L8epYh0cCMl7IO0HaxfbIALKBChil9PYW1AremwlYiBxIKQRIkVl0cGpzw7geImzkWs8fM9KvHEu
GmGT8NOjija0/34gJd+io7AwhtZvrkdkuDTTs9bzS2yw/ACGe/KNES5B1ZbsgCq+oDft5ZBd3Zyy
UaE4GYcJSWLE0labif3CTniexnzv9vva8DN2A2jB6wwsXtbrAZ1ehBzCeENDivU7kRIHDRmpMeGb
pyq0rw5KoWTAzSkt6zusmXDBYbhYRqjthxnfsOUW+sadyuGOMZZsq5OHhtBJze+MPW4fRXumNuPK
ZQKJpQBrDvudox8ZYm25saAvQB+fGw9hmt/0NYrZmu+9NDCfiN56t+zmbuoHMyhhAVxngr5hHR3i
0pqP+Sz0wJ6ghULNkIb+WIdRT7keD9tpbD6aqCv2CfJCh9zMHWX1p4VLA8cgHquuvGVl2xznpPrw
AdBDFSl3Xuz/gDt5ncFUp6n1NenWtHcnGHgG74NBZR4rgHljONNdayqQj4wIqkZkp04Uh/Cm03Pv
zhzm09CiPxdYcgMABfmmrfP+VNfiHq5/d28vcLbJbbkOZ8WYfHCWlhlxAUXnuRI+jDbDtreeUZqB
bujlqa1IV9YwfJclJwmesWJXCVvsRsqUutAQ+qNhmcF4but4YZxQPO3GBlKH7w3zZugUbiZT8+mn
u5MwCRtV0CcCjbf7ytKWisk+LihS8njMEwB2IEGY1NcyAY8p9XpHGIq/Qnhc3gwd/u3uyO8Nv4Rm
8nFmYWuKOlwHltqTOPnAqc8Gnh2HsFv9UKJeXnmOAfUUDGMWsqeqyuTYWLRgOoIvIAHjpo/N95Zv
MlA6Q1zNSIyToaGzMudM3NRomcOkVpuZupHX5CbOuvDkJNlz2o3HtMgYOBWLYaAriURKHnOPxeGY
Fp8QKLejUjsSBO8TJOterO1JjqxWvRirW6+BiufjjXB4tGEDQsDwh2kLHBOc+8gMu7Thcjnjb5fb
l7QlH0EhG2zDMtmFYX43VKBHdZ6DjZF4P0ZUnwc7tsgSyA/Cqj4qYh3WHpNqXNUsv13UD6Y0vtzQ
HEAdZoxD5DYxahdpuDKDsXfB7tbRr5eVD/nMlqxdluoWpY4Y/Wc/Tj5DQYSZhftu5Y88FaWeksvW
JyhdOG+I3QE0mfJqkpTBTpyjMdMMjO/0Khr6Ggzge4JmgASqVHBQ6JfO4mij2AbF1eoMpR3C+HDO
n4doehjsBHdn/OFHaHbnrICFjD0OY8TOpYAnF9nZhKhuJZZIlK6ecxwyHGmdMV70qjlBuEWdgz61
Z2X8/4g+/K/BhyYxw7ruuWiAXN/7l4TkquqlrUCzki1A4mZTN2gDRnpD3jvpLkkY1ALYX7dRp50S
ZkE7gWd7/Vc6eB+67a1U+dlajAtyjPe0ZNPNX/bPqC/OqZhvoacY+7/iTlO3aDcOAOJwFY8lUGOY
zicRhv66adpD74UwJRa9O2vQEi6VGUa3qhDann2mOPlTixCh0n9qFRlvMiVwyKpVuR9GVrEkfd10
QKQw8pCdMwGRIRs8oaEMrCQeNqqvL4lMmZjSD9UDRC/exOTq9IwN8ewnZAFE0WunHAh0HfvQv/44
lrSZsIZxDySld2K2DWV7JtDWqrVDZjkvpDsBIjJlaB0Icb7R0CquNZlr63CyszPuu3/8T2J0/5lU
+9+/xn+Pfqrrf0bSdn//D/78VdVTy/kk/+WPf3+sCv7zH8vf+V+f889/4++X5KsFx/gr/6+ftfup
bj6Kn+5fP+mfvjL/9n98d5sP+fFPf1hSPeR01/+00/1P1+fyr++Cn2P5zP/fD/7bz19f5XGqf/78
46vqS7l8tSipyj/+8aHD959/GL7xf7y1l6//jw8uP8Cff/CL67KP//IXfj46+ecfpv03wxYu2dCC
t7rwlpz04Wf5iMFHTLAevsPZbhu6Qewvgcoy/vMPYf/Nsxxf+J5FvAKuJ++Pf+t4HPiQ7f8Npahu
AF5kdGIJ/tb//MH/6QX83y/ov5V9cSUTXXZ//uEawvrn+FHdhqbiGRR4gthqmyeRj399wHqP+Hzj
v7nAbSMHXMY6CTFTjPKUAedlinVqjQd0X8Xa1ljwkKNeDu42NDHJsyQzsjhwiRcwonTdt98y5amw
sgPq4bUmWLAhDQNDRLIPK9r8LXUu0XiXJ4eESzddFoos9ulrSEncl5m1meZ31/iwtZvQUXjzAf8r
ubVxyvU5VwQR2o1ke4YvicKYif9H8Qpqh5UErHWiLwb7q3G6VVqAL2N/qyakxoxQs+6ckXTBv8Ei
9464ArVQ1Ir3ke02sfBbr76vmxeYwPfvRfTI07DyxovpPyQlrcfJmrBG+rDMcMtiFS+7GwphGJsr
s9tR7C8wxZWDetRvL1p9J6q961OYuRtXiFWovZc5yHTsthlyQKiApYuz0X2t+aJmf6uce98GZrFJ
6g/8fJzy27DfSzQ3+M6oYNcmS+vQJ2cHJlyPhV7bNQS0oARp8kOnv2XuKQUcZrT39eyjIkHqxo7U
tI/K+HW7vSzJcKvHH9US56pZ98xBj3Z8iZH1Tj21SAd1XTCbJooDOgO9ZImLLIUoFoU6CkaMtLxo
JCjqkgGAzc+IHYyslpeydUEuvTF4X7vWgeJkGsKN5aHC706me1Em1bX9khRfPhDlTgH6AxlMZTpX
Mw6iAbXEAaH0WlhQ9FhI6dhoJfqqGRxvh8gMxhB0DECEiA5whOLCNAPgshfTvCuoLmpv3LgdBnMg
iDjZEovyh6CaPMa34EFyw4v1wCADMaNHih3NZEcmyOSsyx7RfsEoMyQ8+GFyw3VezOgL1cXvaU/Z
YA4mMo/w3kfY3hMvwvgN1si5pOyl1E0PBud06j364F6sJ8sWVxX3d7N1C5VsHQP+1mN+Vf3t2J69
VF3niKiimlxZsj3m5ra2oBpyKhfEthBkgcR4xv9cfSvaf3c74S62n9PwLk42hJdDgNLkzvLeyTsr
UEIqNt4tGuOcR2RIEzCk/r2RymDUmeKYYBLTmZbjyct40yBFSpkV67jQYeqvQ2Z5FWFkOgLAkuAH
FmBUbEjvLH/d4hLTCEev46tF/2bgvOidkfGVzrSMoi76cK0d11y3m0J1kUSMeM9LepRdF0S6ctei
+J6r59lxg+Zc1qzy3zwSlGLcSuRq8ObleSXnkFHdKU8MJL0f7fxrmU9NzlecrkNLol6XbZvGQJmE
krYtmEygz4Do2qESia0OdQP6pTko/wdH57HcuBUF0S9CFfIDtiQRSIpRVJoNShE5Z3y9D7xweSN7
RiTwQt/u07YfI2C3Vc1VaHyM3Y/WmszlJ3+I3yz6i/Up80SUeqVo3iSIXRRIbwb5EKEkStMlLj7B
Jz7J9aNvPYuMVsyRb2nIlrTjvyQ9dNV3tHwJzCEqmQvK5IrY/sq02zJn92E1i8GQCXikCD67ZvlC
2wMTITLDk34kG7DiPA8pLhkUlx7yQAXcNjJUH9hkwiPKoEO6zMoJuIvFV9CsbBEvzv8GViJBR4/W
HOQpBfGguhokpLT6aoW2jQYoiHTYTKgghmIfwuFl1BFUI5pk1Vsi1/TsXHIzcqdFcZYeYDK0O53l
Imxqb1g0HPTClRm76Wmzjxn+LdKxUUOCnPGIiBW3ftAsX0ne73qS6ZFJjqUdrc3UYUnTHDPJaycZ
GId3DHacTtgYIxST16VLe1cFN407AoGjpYF5MwY6oUBKNzQb7AH4k8OiiBPE8PysG+Zj5BQEuZWM
u1HO16ZBJa+UeKsPxNyX5UdfMs4wszl5tiE1p/IgSVvUEkt9R6n6HmKqFgzJgpwziQORjVdVUIqW
hExYI/MojDA7wII5Mnt4yY208QpB15PZZExdsQ7IQ76fpeeZMQ8DP3tgyB7uCjVx1QFrbsYVZKe3
Gm0+nIyViVSQDNMXwcLYlDk398pIp31Kdapj2vEz2KpbHQ+8HxqHeA5ruI+zja3mFXb56EPU9ANo
MvARo4zJkMm2z9JOYV2fVti1yDHoC+NgCh9DG7MlEap+XzPtzDBfgO8farLeBIbpJ1gwcxOCmDb6
Tc04Ckfc97DMRcVEUWs3I+fmCsVQ8R++ht7WaU+XjWxH6k/e1ybNdc7c8QnW1PSV8PtgpsMErUkr
YCL0WuOtCz4mRVMJKlIBNGYMB2FZlHoa+GSMfmZHNFLkLFFyXeYJz9RM+0c3jPsokWGO1PW3Gne3
cda/Ij3Ub7bBDt6kUu/1DXXGo5j6Q1/JvxO9i+jRLIzBfKYWx+0YmToiCj294XgrqnNfiz8Wt3qt
4rNQe3BlZNF4z+Ja3PsmOxP6YFpjV1Qhd/1FwdjiaS2hkWz2YpU5El2AA3HCwNXjpXeayX5Jp4IG
JHiE+Lm+1DmfHFybfLEDhv4BhbfLH9DvierwZDTUoJLKr7r8tQ3Ul0VGUTdq6x41792U8AaQH1Bj
htgTCS5y7NHsz6wkxqjzcujRG0a8Xc4oYTcsS+cNyWC9SEOBes/QTQWjsxeKdoCH3x+TGJr3aKmv
oRDRKYlF4HPNYgHsvus87A8qqhQjKkQ4pUgOPTCTEAlYSZtXBPDsFNXK22iAYpXsgDODwq2lbWp/
hDHBVCwIqROIVADbIwKvZ03Zmc3wDCicAN+SGOdEOTcd06w654BkT/mnUZt031rlj0FaxgEBz6LF
MzrBtW0MquKLqHzSNOQqM5th56ekoeVcp5YjNXyzAHMba2wvMZnVlmdqT+TrWQdw7iWNbHkyWDqA
2A3GrXYTAMhnUA6oBOqPcWASq9N42FH/V43+FEBP6Cf2Y35s3skI3E8BXVSmgIOL762BYtoUyOUL
A6YKV+254YfZUS2CDuTF8OgknAHr8sBvl7iJ+LEX9VkHVboqjN3WHLonQ9Iwm9rjkw3C/0TWATG0
c/N4fqSJ/YmyeVb1wZMa7Uqr8A7eIJ5irKGqT12aFdCcylGwKqcNgLiNqpachY7kbZLmqcAwqYao
NBZy5bTNgK1ytCRAVcORYRidDREzHrKA3edSOaNyNPtLy1wVtxhuaxY0cjhhWV/0Nf/2L1K+zfKo
Kb+aTWep13BoyPgNovbZyp+lWLjcKC4NhVSJuOThHveALUuelP6ZyTntqnM+5LwnkQPLPKhw2ZjX
QTl0tK5WFQGW8lCFBTO15wDSw1gUvsxEv1P0z9lAuQynw6AZvsq0JC0CfyYEkttHygf+kQD6lLD2
ULU7Wil0fRjDUucqA3OS/8vn35r4YyZqm/PtwYJulmMrMXvj+8UadEzrO0doMTZveC6JYS80VP6r
gJkE5rlW2gPMkuaKTPkwO2ptePrl/KDVVKMOH+3Q3KPksvbbtoFvZrnLOQc2GmNiAo3A1gl0OIhG
+D2jK2qEaxJHbMfoSYwa+OaDstxL8MQjsQodd4UuH02lfOhAuTeGbV/nsKTIS2aidTZm22nrD7vK
dzCwtokR7GzDWyQbiue8GYb5nEDNjpWnNpf8hRebs0/pceeeZeN9oLBx4jiRFy6QLywzynEoDnvO
2pPl6xVWzYliC96hwoZKEpwIJ2/z5RKo1eqNdkKxV8HQgLfQ+c0abFbcKyaSlPC2mZnjyL3JaeX0
zD0CEiuN+U3ZvNZPzsR3lU20Eucni4r0ZfpJ2zWIy4Vr0TGH/RKCg0XNJanJnIldzBTjjhI8vFBJ
cwzDz6FxSVDJFb3VHDuz00C5AYHVk7C81HxrvUZpONrclujej5DT+heJQqFCMVjlXgOM9KscaS+0
qrHVBfn6wih7iuh2lhqACwDn32GlGs5tk55xdsU5kBZh+S2hEZYnsqdiDXzw8Va6F+iCGHmyvPaD
zeSdGwaN020G1J7U9FRZjiDNOUfXeNRxovC3UKkpiUynm2C+9LtY2Q8mODDQx8ZVKa8VvDtJusrh
3dKvw0hFAYXukX2AzPxkxx8qjAg5blxZ8+xcw6pBbnda8cAkrFOKbscfE0CDMLd5c7MY07YDfypC
fpTuVD7PSowu6G9OvenWXgpXW12fUrANZRhk6fxsVudBnw4aNDw1En6BCSlhPgyU2JGQ9itdBVNP
eV7/Zkmlp01HTTqKKAEnB6EHgPaEtQUGT2Je04IbGnYIa6/jKpYSjIiydpDVEy9jgnU7JR9Uk03O
88SP8/e5OGNq3HPfKcUt7hmH48qww38Mjfc1gloVfPbwfLltDuZFa9B0VUiLinghpbLthtqlv3xf
qxH41dVgTDg3ezea4UXX2RugZ5QzTdkjEXdpo6nRpaj6fcX1ItUOTaG7vXwKay6Ea2nS4vX0gAaW
Dx7+oYrHxMlHw1lhEzfQEMP7xJek9dJgw0rU99Cx5qp4tNjIM8SxTOc2WgCIELEzNdVzJ+mPIFAg
z3xNtXFWucFPrp2hKgBFKaaj4K+qKa9gPnw9wrzetTxEonMU00+RJKZK2k3TMZcxYA/3mRnhIH0v
1HiTZeathnqB7ZSZd+1PTb8rkCCCmBFK5SWJcBszg1uTRQSOczzB+XUiSUUPKJaFS5F/jBZAybDa
S7wDdahe8jH5KteeBCUkfhaKlUt5nPYai5eSXEL1ubYW8kS9JwA5L8HOwPhcyS/VNO8lGltnw3hS
943ZYOVYDkJIRxxjW5sJQMYdPifFs9TlM8uCK9XtcwEUWA4o1G6Jjs7ZqxwR4jKbW8XGrOFnz6kg
CdPXGUVhIjmslLs6rLbQE8XDIFhSQfmaY/AT8ww6MwmPNOVcejC1awGpWXlBCq6XAGxVqjchPyl2
5clzgAUI0FIs9H85SA2hX+iJOQnWRiWE0iiJjjvjfBriErd74yS67dVo61j2YsN4mQxwGDm27gxN
iJH9xsy1nwnkv+j5ittXlYSbEdaMJqWf2ZJouWE4Wli3WCw3kOnM10tHsj4S+RbajWOUP5P5aJf3
JtEOiYXnVH4xg7+MioVU11ntbdYNwHFUZWl1XGzpVr8NsX5U5r96MFwVH2nALQGry3eV6I5FpV/V
YTfvo8Y1BQdZykmsieZ4ZikA1E84fzcDjY8MKNzWYNZItEOG8B/iK4rX9iui72J4t2YAHcTTRh49
Zt1LkWyJhqg0/sqD2Jsg3TT9HlMXOcr0e/O4L2eJC1PHmQMovRPo2I3l3auiz7dULVyl+Ehg5UUc
lY244uz7O9lvcyYfQ+BQg/7XoRwVYEW1keYJPAPT3pwOIcaFTscNks58VEzyNeKaXNxpvpu91OK4
Cm4gZoZSBCDwoydJNz6UyD6TacClCfFr3cmYbsTaXa6ZO7T0Fhj+WhhhYOEHfbzFpedCn12lqb1R
nOS/hiN2jPl65JgR5phEO6ATL1aGSw38WsNo32j8EtqLjGtOKomfmrzFan3ASLIdxPRUCoZQGJzs
9ixBqGAB1BnA/+Krei9jX0nsQ1qu/O3qSYazmnAbq4JjS7d6UUW3YL5SGMYCy+KqXSojP5aF+lyO
3BWvGuTjSjp2CcR5OrCwDlbyPQ6Y41IlPzRfdtQ/dMp0tHHedYDaW/uvj/ywCghIzl9DafBEBDua
AmExBZtYzl1JVZ/j+oV9tEneAvurF19Rdxb2I1dHsmgzY2LlkGN2xy+OvGbWO0V6X+roLUa1aZaS
vWbZafXkA/1zZ1wpNH3h3d/VymEsIDrElF89k4UmjGAprsnnTxbcDp7WMe2lxHZZMOsvQuTRfAsj
6tDMz1mK3NGOxY6Qm0ex6UYRqV/F1MpExCyMs8LlTvSjr8PDGigi0obkFJPiNEv1oLm6wf0KGJYF
To/FQ603VRS/DohVcXDNe3VzW8rGyyDAVNWjy6xTUtVgRlLY7s+yerSinqKidztmqE4jT9uPbqW1
exFDRcSHqs0/oc2RTVe8ipdzafiHdVC1CF0zmFqLyVoWljBwccpw8nKpaMHejKDMmdDEF5reaPpz
VY4qhWx/p72GpydiokZLkZFCCH5TQMpl4/xdA7VMJQdaONdKp4NN2HC5bQc3K4/FOMA7Zuo4Pdr4
V5ZpRmBQHUx4OBl5rVPZaQDbpaor0HEirkhR5kamJDFudYwVH8KYd5GNBsCyOqMwdrgk6/mSho1P
hy+/ScGSCohpTm53MJ77mGBVONPpUnEHAg9ASJ/exP4ARIRP+ZJQuz6RplMwcSS8bmVU3nD53k1i
FTpX0jwPziGzxe+uWyh7k8WRJK9rjy4yCHdzqHEsR6lVb0s6mB3KVDftbDiy5qINcWZt9wM/3ivS
lnxLZcduyF3ZRgHoM8RSoznQ24ijgpi3t7YstGStCJOQbd0s4qjF+zCPTmtI3OovIzYgPLj6WjBl
78gADdSwTTWyik6REfKPTsDC0E9w6zc1LANqcngSj/aYYjZs/AEPyTifqxpXUoQKaf1YsOhnxodD
MaJA156eY4VaT1HkswGHRoufkJaSBtXtUXgTqrQlGz95v6tksqG8pb2kOk3Xc1z8WHiWm/k7bWzH
rHD0qp+ArHg3cKubuS9qXwWhyV5Nt3ruaQzFuvoNSLjWZxyhID/xMUzVaVxkRDgYmCPgKQKzcXea
kks8f4oYlCYRh1X0JWNMbIP1hlUdFjun75Rb+6HQFzi1vmKcRnK14XwYO2JRGd2K78aET8Qcd2XI
ZPrSmXsgUSjBBMym2sE2sutfk3HexgNPf/eUc8SoyyPYCzWb+ejYgi2SpTUr58HiJF11gV/pr0V7
CYzOV0mSdMWjMv7hzdxm/N3k+JxJSExhw3wEH3p+MhcsEIYTEqTl6tRn33r8uozzXmgjmaiAYiVe
grb/0OxbCNhJCxOHqwyHGY/ink0C9kGlO4wme/lcl8ww0/0iz/5EO16PpMj0jFSxtM9hD3C+o91h
Np8HY81G++GUsdsca+mfQp5OZ/WvDp3JSTz5bqiXSpPwR+t+M/vRco3qczJjs5cpnxEpNZCydu+N
KQchRXN0ZDVr0Hx5ejftZdt1sV/Hxzo6yKHpxm3JBDTcKpgQEkl6mgPVaduIWzrBMzizrD1U7jim
9dyNcMQaMl/aEPPc5btwMaipIpWKxwUXb2kes+VXgSug4TaZlU/R7DWKwEIMgj3Nb/iuanXwYE68
dOVA0QGUX6X7V3IWXeVeSXdz1M9leTZYt3oMdoX4LljGNYiwkooMINOdnRYnbCzrl79RjPQ5FgYO
bhD5jM0wpUacu0IT+0GX07bg2hH25fJkzgg4jpmnrqpUjCkWaBq7FaNs4awLIbtQXZwvyS5PfgjM
Qwsqjp10quoHbn0W3n43hTGfzz+Jugk8KppVuQhDM0fUYb7ijvQCucFmba+SCntG/YYNgps7CFll
AhZYncjGbXOb6U1+ma35ZYWGBxiXNfxEIkx8BMbe3up2BeYVli5Uh0j5iCLYrtZzBO0Tx+mSx68d
zxLGsF1W3CrlWpCQmr6GuqT6pkIzmXc1IRCF6UwTHleChNT9MTOfKQPZIPI8raVzuXoLiHXhiwQx
O1JtYzvK/L4M5Hd3hvCV96D/FsS+hskxjcIbwpey1J+z96W5tKxZk0xXD528KXfqVJavFXxape6Q
e5fDqL9Rt+k0aU9Xt3UPl88RYmtXWseyaZ8GFMxUwuOjdA4y7jzIfOIDWOr8sUSVo+AvAlPQfEzy
8poR84EStyIaKGIloIcYFNo2wvbHUlK1CuR0ZqvFrEMY3XDK6Wvhuqgn8EkutrqbFRzbKqY1pXQC
fLK0EWkwgnsz+xgR5kRE8EgbnqwQk9/QPmeGcuSUfrBqBYXKlF21G3dqdrZEcgiBjRdpvO+MJ6k7
Epp6HTjzY4Flc3mjl4bBDaVdmD5RG/n0Gzbt0JlEgc4tPQyu3ol0mLGdFNiWuVXuijx50ZnEre76
XugQp2lbg01aFNckfVhV6bQ2Uh0GIqx/2zQmLhIEHHasBw4HHIPU3cmwt5G9Maf5nYkzErw3eASS
JKdRwaJg3paVUUs3p8XlT24CNwrp9LYeph04BNGz+q1PzJe5mb57sPv2GRPVFqIZBQhHrVQdBNbd
MByq7rjkApm6IN77IuLKSbsX+9hVEW6MylXrqyrj7DSPQ41piQQDkMxSvcRKRHZZewmweeP5jXgr
OdAhBg9/qWgvbVp4AKu8ZBjeAv50uBe3scldwRxM7ju6w7TdgBmwqn9aoMON1R4b7j5LQ6QcnI0V
P4kCoobOOHld/i8J+0ltUO7V08o1P1GRuzcMDGhkb1QdLbvm7Ro8xM0938MyuwP9eCqITFAuPrYT
NkJ/+GYlMNt72D/JixcPl4m4AFgNdzVtKsMPO7EUXdL4VTTUflguENQku1nJdcZV211zOJa1uRnv
FfibaN/Zbvui6HsabdQAA6qXQKQlQVmDfLbQP8zPOlu+01xxJ6jtItLdVqUhsGvbzWBwJzLj3dyj
hRfg9iuD/f03V/SDGdc+FY7u3CdvCWTpkrMTkzskXXEbrWuHwJGbz1SnHaUx99aaYtb3bqGpfPUR
VPM9xkBQt8mnPasboy7djpmMTh2WUBRnkFTgZudFNenowNK8rJ7IwkmYxNdDtU85bDA3PMgMHGp2
WJV8Xj5RLWQ9FzwYIY5PPTzEOkNdNngyZ15Wtzu8YX47ZXst+JCWPxM8Q4Z5VePi3KrRez7AmmhJ
StUMRYEEcLZKA5Pu3hDFbXLGcmUy9Ih618mSPkPxLNnFXVdvevekj9YuZcTdliifcLYt881qUQ6y
dtosrqmpd9FLO9A2FDN8rU4l1PquIFcV/MrzO6d5J4fOqpWUrUOfBovc9p8Uw55YC3SGyRW9KGl6
7pILuBSEHYLWPHiQIAj4KVvRkiMTXGOr8V+VfpoxPZ1Z7yl0IQ82SbCs88RXp1LyOK9xxo9Bx7pm
rX4MgmP1LbZewJDBmtqQpqQywShJflLmPqrH+J8IyktccmCR4RZ15zL/Ko2PAgZJl0e/Us1mmQdX
Oxywl34Z0sHuDYhIr5GQT10ZeB3PtqT+jvY5WpQ3Tt/YSyj9prpRUANlDbVPvB7tC0lzYvpNOLrV
MeVFHCckT2ZDZ566BtBeC/ES5n8FvTNNcMmRw1JtvoBDgFnBBC0dnBEXOHU23M3vpTnvApl2+3bf
TMCX83zb0CIgQwZZ9G8LUq812h7Ei0eJjdXS7b2tCV/un6zhZU5CpAO0FM52o/1m5n9GwWdwsGLL
TdCA28ylWX1rsLtS/LUWbdB5RJ017g7O2rhVHD3C/e5qrAAskXwtXOdGnIBmfyp7LrVCwWlt+mN2
FlU5s64nfkQdldpPe6FjZqYOtZei55YOo2y8Dp30rdJ/UYv+sMgQXszO66rssFSAwmXUPgatXU45
nuXonXClInsMTfIrInh2XOzzmdKK5TcbvKj+SMTEvXq4yO1qHf5Vm3ZjcTewGBl1VHxJccNR6tWw
mHKnJDICWhBR2ur6pNnB26zCeNVxPZZH/sNjlWaMZPgt3vrlsV4YGMl/dOSM1RTDrUqBYEE/qMRV
sIy41f9xjPJztXrJbc1N6k1w73ukvECH5GT/KAssDsjxTdfiRDq0FCWMVfuS0qpOVweOoLcslb20
lH4F2PCtZT+XFUMm8vyWol/iQL6Uow/jaq+vqYQVGZ23tdfBwpHnHKb6clQM6Z6o876FfBZSlhuq
HB3RBMqKhG3vye14LkW/H6OL9lMi+o5y9ikYefCxmPQlNZzAVeVZC/sjjoCnum/+psLNCG9R+O1V
lr6P2sWtjNELrehYAolhSBxG1SnC5c5yFtI3VSkC4X/NtY7mHlgTdpZjOa/uT4D38GnsCZqBYKUx
wFbFvdgoLdPYnBbFcqX0N92zNfXfgI12x9Rs9iOwsiq5L9hC7axAyatvgm1t1pDkxy/6GZltKscR
gZDZwh1CX7yF5IW5dAMfkiN5f8cv4jRq7skcJTSt20lkHlREahhD7zCnDwmbFgHEh4BEWKa4dST5
k4HALg/EjtPnvsI7xHSSNPBtHCmRj6trpzRPQuDLkpU90U9uFB/AhxHxTXD3Dd5nSZ2cbC79CiAF
2qcTxly4MwpMU/M29L0r1Okq4dwA/SYNG0CBmMKg2NEH9NFYIede0OHji5Lp6G74s/rRicOfqOd0
wsNPCyBpVtWp9WPOXLGQ9CdFJU+USxhQXhoOm3Gi7cNNzRLQ+5LBlDkgMMPLNP9Oy08v4besO5qt
A3cpMPuoOhySoSCfs+re3YHOqH3LkUyKjhxLQCO8FuubF60xPFqmxZ+FfakoJ6+ZF2qZg22RAlsj
1lNiDsqEoJBZfcXkt9PIpEMA5vW0xVWhSrKgFWWN0AN2Lrt/XVr6UUL0q2PUSuSvHX24Kkz1PqyO
vWktPglDyR8Kmq1Kd0KzoKntwqBk5OEoRnxMtTe3t64DvDvTJM3nrtOC1XC5blFbsFoEpsCAlDsV
1duBUvvSOoQLpVcWzV2ZXvF7M3ce3bQ5G/pyNHCd4bw48oGclYCHe96lxAKyGPZu4Lc0iwYj0dU4
dAw19BUA0G1LrgyJHj2EYmccbx2lc6SLoTeQ+jEPlVpcaDvbNV8WD2SPM3AdFaG0Ywsq34vyVRrV
C5Q6NndkhZhQAvnVEf+WLax7wd08SFGauRkWJnWWt5qe+x7GgGgW8GESnzuFwlDA2rJAQPjQ9Y94
4SAKuDYm5DDySMFtLtQjQ4ZXsZYJDAJt7pQKA5Dj8Ki64tBQZKfqvMVgaX1IpHcp1T7UlqOSVphe
iwaTy0TFQNZpXerVPe0nM6cienOHdPGxF29UzkqbMZSdFqqmvsKtVW7h6Be1ShRqQdaox3NszRuN
MJkEkbS3YNtxi0xoQ7I4iVNPPgY/MZzJnEtZloYv5Bm3taD3hIj3tbYLEhFEhbrlkCw0Ies7cDCE
LrX3INkPzLdm/U2XfiuElAkHI50pljJ7NGEC+4NN52kk1pXo0rF/BjOhZRsTnfqQJsWfK4BARnyr
QhLDPQlLsgRQYMtgX4f9NmHsreKj6/KTMmi40xPYctQj443TQ3K5/5Zin8uDW/f8Ox9w5n1V9rOa
SH5lGEBHIib750W+h9VdnT7HAlFIB1HHvUOnu4NPdlQwfGntDfLZr8gRUtgZOMp2Ey9J8VlGGrd8
4znKx2MkrdC45FTGkjNqlTcDXh0YqmsUXs1D+0Wi90Oh5FUZFTgGJQMY0wf1tFM4CQrbk6TTVI5c
BzCKsJhVS3ebes4uJqs+CEaUHuVpJPJvkxfFymf/jiL6aJDWSwO6Tqz1J2got34G9FhP/zCZ9zW9
QjmW/bZITwyoU605s6AaBjVfOY5/Rd0uE1RMawjeM12h6HjY5GfMoTwNIVCStbN2qZ9pkD8ZEw0O
85pClo+rndGiQppUzyB/D+i1TXVYluyznUjvVfAL6DlY9e6GnYb2CSAX8F+GlBJxaTH0N8Tdq2n0
8TGN5NBb6D0fzUl+HW39J0xlKMPRB9nr8s0iqV8u4rWwayI5dMbhX49QbwnL6ok5e0Ezo40WQNow
UoV3Q7JFuFE5+PISc0bYwF2onuWRySh94poY6ZeDhKJ1xr9+1EHgEFM/KXzZ+dI2Ozj2cMCYFaMq
ZB+FlbmiTK7A4UkXN+CymPhslipEj1tQ7ybGUpRt0KnAahCk3drhKrhidT9WLwUcGi37HsRYk2wb
E2sCeAZ881eZytEh6fsA5A7ZaCsWf2zDpm+s8TqMWLCm6WSTV22VbDT6TkOhdla9Rby/aYsOaMyy
o2JFsBN6VDhOLvSoyMpy6IJX6UmJkP/0H1s9E+NjYP0eZreppOoQx9Jqv1DTam8Gs5O1KMnMTvP1
hI6Hh/8hTkhwJMnFYr+0Q18VYK9CSs/1BD7BGi1O9m3w1k2Ta0bVXuY8S1V1IfPEoPwxyWcarx0V
0h4g7INjHo7ZQycB3Kuj/ApLeLjkr7POZtMQuKknIKV6wryqE99DxxJGYez4lpkt/eYoa0gQ9m6U
Cmwt0XVUK+6GPR1C64pQdoe4Bx5vd5pH+KRgoDn1rkQWCOMww95yZMhFgexuSEjRBinjnUnLTfK0
3IInMiRbPKgax0tm6mbWuKH2XGNJrpU1MYs2PuF8VHElKddIhkOt1NNXgiBFrX2DnjYN0xbDmvRQ
gNJTjLdZ4ooyJSWVuewVMDzMS6vgXSAX9phwvszhOWZ0q9Gh1g3fC5pbnsjM+3E70xeksP/Z6GvB
MjsWsXF5ogEJmazA8U7YZh62JhzVZmAqCLA44CAkWBe0ge1blx1hsJNR+oAYy3R8pwz0oAEMoZt6
0F+0kLKQjp1Zx9V3b9G67PCrxudg8W0lxqeUZ4g8FGmV+CPknUW9FVz+kjsQUHPJ5GwYggvs+a8p
4lvN7CV8jFya/DY+TMa/vKB5pez3gfE94MmWjH5b2S9KgsPe3EyGYHxnEzJl4yfrpfsqK3xi0obp
rl0wU+1lxeIqcKjGuNplIzoZcz4JwdzS3wvjM9GZPXVAIQg+P/LqzUI0GuR2v/pYl/JAeJDx3Y0u
V5BLzHro+y5tDrG4XeKBi2SwzWtfU/l1ZFiR4ol1u2JoRzPgLpX/jfKM0vhWItpqqYwIiX0leAAe
YmLzPhRIu2yOrYlqACdqgppQ6NBB+NRapudxcVSrP64QEoeDeGZ1HzEdKJvGpByY6JtI9w2IXnDO
q/RctIcKGw6tPluDAGr2jOI0cwfunuT4iIRhBBcTrV5OZzeCrjfp3shNXxj/BuVeiRYCsrGJZtdk
tF0uTqQB8QrooUko2Q1Ik6vghSpv5fpK7I460nP0gywKW+oJvwMLfrNFm03jnygpEel6jC9Mkv9B
C90Z5SWoz+sASWLAgf24rj/LnOAB0wuCsRWdpBrUCEUamHthRyAvP/HRQOQKUE7NfiuJdxsJt4/f
Kz6ayeBn+FaAVCC4uD3dahYm29WJKWZOEW8LorShnKs2OZYaRSBDjG0bBbF6T9p9nafbjoI3gh6I
UESjw+FXDa7VNWBuO7DZjeppAgCCg7mdp61EpMKAeQTphjt6tdylDu92RHl6cxTBQ8UsIljvC1o/
p+yRJ8Mh5YoeVc/z6OjN91Jjo1evdfRTx4cWkxM+o3Q8zfZvQC0UubtNrhdMkxyLHVYbjQ1zCtfA
ZTv7JubJAqPxr9026wwYAgckRm7mktG5pv1nZqwuCyLnZABd/CWNiHQOQ4rfgis8jYiJ3m4U/UWe
vIDtrI/aQ5A4UXCMk5dixdxzDU1VN67+cIKSquPa5Jc6xhoACzgEgRgH2QTRcsvUtkRyiwJvIYUe
6tJ+Yinp5ZtUO2v5b6xcNK4sLWVQGNOadyUEEpV9h5xm+84CmPQ6jeTqXGv2aIF31kdnBeXBcd6A
IyOo9jmRBGnotlnluAOhaJDWygZ/30wXqAqi7Y+Nlkjz4IaslkRNuZ7wNCQtlcYc7ZRtle+19LGY
vy2NNdk/IrWc8Epg1UCx8J+auQ7q8EWrMJJA6JV9MUD1EQtAG+SClvza1SrvYpZbX2m5lTT18D2P
VbgrVcXcK7OR7YUVK/QP15taAFhruQm5Br3ARGMSades7jmpK28pgz5Ell9N1j/MRcLCPMeUYvdG
8Gwbl5FLklBi/RXK264a0drVOpy2Yz3/RAZtbS2YQHrS6vemZ0wZlyUDgV5GqmFqXlooyCL3poka
PlKQL333Ty0SQaRYzXfjhDRlwdo0i/CuZ99AuzIGaCxVkg6DUTNBD6bF8AeO8M3M2D2xh/ENUvmO
syg2n9ugsbyoN8ELtR8Kg9UvWqvpOOKmoDPO4mIJH03tWfClSFacSB1DN5e3/Yhr5hIq9WXuX2Re
e52/iEbsVAQ3JeZlwD5h8+cwrkC4VZlIW0Si5C+w8n5R3Iv0qbdn7J4MmKw/K/GEfJ3L9EELys4s
lkOj/gUdmuYIJ2ckr+4346OWnqzsBzjpLebjxRMtOMy/piNWV5PgU+/0GkIcVprRHHai7zamfm8x
koTElCIgMUpK5fmrPehn2/4nkduRwFowWFw3Ry0b0ZF1OI//cXVmy23DbLZ9IlaB4HxrzZZsyUPs
xDcsZ+I8AwTJp+9Fp8/5u/tGZTtxYksiCOxv77XNhUoDsGbVfTFhP8HHbW6NgGAjOciqTPwoe/m4
VMzPVc+ZeSFZCXSsxRrbsMwDfgkHsOS+fVcCOfuN3HpwPb3CoCGjpcuty4ZTarHlqYKc+6MPiiJp
PO9MHX174M7/riwaGzpz9bRDqefCi5MM/jGn7PXATjkht0TrSPGYjax3+Ii4+dlm7Qr2X0rF1gtc
87ZZ6RiybadTBGIP/zfnFdl5+BfA4BmYrLfSyi8xY852ZnHmWoBDida475x5U5ph2pdz8ha2Y/Mg
dZ/S+RkaqOZUEDoa6YLR+HNMl4xJnrNSBeTiBgOVBsfWUuEpBZvr3lnKv/YVWnnVmWaTZT6+wnsy
4dPWmFRuVtvxMM1Q6hfs59ijj2lX/IwkBgU2xPaBPd0pCoaFVwqCkvVKpDgNi2ufVMCTOJXtcovS
56n6gHiWcMj8OXtiQn4ttpCOlwNNqYyzi/IPEs7qx8GWyWXLQIUfiGeDkI/91gAF5D1045eDj0iH
EoJ/tu9j7u99j3nG1xj4Mqu5p14eGh1PJ4dueOq0/h5igAuQAREksvTYRtQRZl0abqKeEudlsKJN
kkP/AT6H5IScvCa/gMivp5OVtyLo3OZEPeyCAkpFlpYvBDEo2sBoAaUMGxzWhKbi1t/bzY9a5SeS
gfeJy50PxsVtnnznEvgr7aUlBp9HR11DbGsKKsNQNuoAjzTleYzr/dHOsDtMhMTbMc7OX5+7HTRP
1y5e5qlgOrg+FKU1cFpfP/z64tdD6QXzfS6NYiy5fvj1RdVRDjI44xU+fXTP4cN4m68PZ+w2sIpt
Iox+AwaDAzs7mYaZ5iBqca/XhymIl38PX1/7z6dff/p/vvb1pwrI3P/4trZe0vuwv28c3oKgJVUA
SyHGzGIPOchrqrDJ6qlbZCekFTI2fOA9nAZMksj/+0NRBXi7I9GrU9jFG70k7RnnYXP+9wc2y6sg
rQAr5d5qDdk4T+j5/t/DCFslNyPeYElMh3KPgPZWPmr//0f/Ps289uTgyLPykaKX4v89OA5NrjJM
LM6WLg03WK4QZr0zE7XlgDU6rmd1ltD0/z14ObM+Z334P1+LO6s8WRUYrSAPuNXCTfv6iHM8MlQx
o0mgZ7ica+5mKhvlni1Cc+hz/cPEDt3flACoi15JSm1DYVUj2/yIAHpLteeew6nI4GA6mcfs1bhn
K3f+1+fwFZZz+v6fv/D1XV9/VddcJfDw6x04RwtwevDfD3pp+zNcCgZNscjPXw8mcjgJ/edzh+eA
+ahGOHDJL9APLj6V7OXZA8u8V2HQYWilnG8Zw/dWKfwMnEuk+2TVlf0Yp+gfVt4/jk6wW+x8eHId
ld0ztv2Q5IJwia38/DoKD0ZxAPH6qXygE6Z80DK6B8KGQ5mMzg6sEcBoAIGwkuUnBh1vP9AiB44f
FEGGgnn+eiDgSeXKaGF90G13nrIKqpJlsYBqGJg7gulB75yTZfgJhJj6TUovQrwSQwxupU2Sb0ns
dgzhivEMg4UpEb6Tfq3pivve2qUojHd5RsZPtOMZ+M/42FnieRl9QTnicqpqg61gmJqTH7BHizCa
tvSiFbJAjrPTYd/UzgEiI4Yx0cEXSCiKyFEq89htTpl59dPQekvwe9OHC++IVoiDlJzY8JrHpyDK
MPrm1mFkvgxHNtrbFrQWB4e1W2eczRzOVsqSwKFI9wkhzN2SApGXnHqh9DBcCGe1Vx31sL3KnusI
2WxYVHlpko7dWDXcmoclAH6mR5PuMg+VntS+ZNKDTNb1wzWFU77+17ClCD/EwqMIlCyCySg2m4kN
zjGTKU+Nr75FnAVrytdfnKn8XgEnIzWRuF2cRvkHr0RrHSMUnZlQUsh5Zjd2WceQr1F7gP+YXaBi
bFq0pieDcYvdfPWjh0uxs3VF217FFpRGAP9Y+bW41RabU/gRFIOKcLlRCJWQsoU2BHr5h4gW8+ST
hAzwtBVymI8Sb1q65H+bMsFWDcH/1rTiYVxa553XQu4aQPFrd51CGG2TA1taSnV8hWWsLF4Laq+x
cq5e0zj5W4vZO8PYiOIKuDBenQ4Ey0NOdSAG7OnNq/riX0deRj4Gtmx/S1TxPIcVHRsoRG1mBcwS
dPCs5FrHhnDU8mSnk/Sf3KjznwDtg6KNnWr/n691+apKSw8nlZ70VQ+w+4Eh3saF+T259wZgWqNu
Xw8DVd1YEIpn6YA8qb0gvdKzdYnlmhptOLEONU/TYCfU/rZRf5kyp9jbqkfWdlVyrmwrOSORQ4Rx
holhPIpNwI1QpZeSno8LO2zhPIyF7zKYzqL1lIqkJufk4EVB+4Bzpn3oEnYRlK5GO132qCpstPeD
msB8r1WYnQprElBef/BXSW3oaXSM4w43b6AxxABT4VYN17jVerqw4c9OTl4+qPXd+FXFTl1dw3si
xKuoHNVtfE0nR4FulkTaPhObJIg6SeaztfUwKnu4WATDJ1cLyNkuD1ILxoRQJ4Ho+9xSzqWdBbfU
ZmoaY/Y7DljUIwKFT0WZik0LJWr39W91lQy3Hjgz1Y1IRrXbP0lLBbfaI51kia3RrjipOZi+B5yd
mKQGXC7fvCHElDrERHjYAPq5Dm6B7w3PRRC/Ax4NmEwx7uH/ECFFtp6VwhrpoIKmOpT/iv5yndnY
ihnzUlI16RTQ1vA89FSL4JMKHxOSr2ehguFcrJxFIrXxbhZipI2jGx8nO3nyE/LcvNTutprT+JGi
i3An2RFuQ3u0txbOnWMoIdf0pf+UgPFtFZQ9wDQNcVVffhuMgYgWnsTI2owXnUa8sH92NEHTCFJZ
A5n8OBkDL7bLS/xF8+uIFf9SeogfOWTbdKmWzzZsX40kBB7nojtbWZW/Rj0BGyQTXvbiG3ulahez
iziBrRpBE+JE6azqoWWAeqsZoQbJaxhlkmjW1BNJrbyD7nDPfS1SsYdoXrU5VoZUPvsdXFEVGo7A
2P40WUKyhkE/m3NHmc9ZT4E5e25WnEp6QGIb55DXEyQEepXad+PAmytMiwU5mBnYmCj3vsCQYOfZ
v/dXQIrHkkbfozziwDRT+qCsywBkkm/J8AFOcdf+MEsuro6HbbMeX0TMDFgohv5+F1y7dLYevt5Q
UYEcJhraZLwsyY5sz09mjApYM+Gw69rA/57hpV+NU+1xYOG69rZNQ3oIJncydnkFXJ5c/Zeksa1r
wmK1tzMQiXbb8en6tZC9xVFKog9RjFxs+9w+R8cJVuRW8Jh6JQbZbBH/ruh5dB/CRi4npTHRU1b7
dcEthjEmCDZ8uaMiCGINl9ZiY5eMUYqFIELqcVM5XG34RMeeNyeA3ow8kBjf4ryQVw4w8gqggN1A
vUJFO//gl272qGKV4S/N8n8fDcpDyaUs0kH23yVTzLTU42EbWcW7Mw8AmALpbEPPl6cCVECS9nIz
KUEKcCSkPk3j90knIB4zzGwhKlrhgAQhPZOtE5bicVIjMLY2PDi5BNLOGnOjoO3vkAb5wQ/LmAKI
51Hk8X5uKY9LbdiY9IXFMVWPvpNVWyCSCD8BnQvCAluKF/nICOzmMObERQhDrYhhzrpJzAAUgDhc
YcJSYRSeuxWL7Pj6e97ux6BO/wrZ4fBpM+fbWIXcUFB04WFuPBXnR/La+X3pYVamgpOwFrf+aMCQ
EGPPPQTuuJ8rKoKlu43q4YR5l43O7N2IRD13ejkOVMsbW9p7KTj1tSp6XrLkFVrsaToYrNL3Wfzh
elX04tk+VqS+hOvV7aIMn6Z2ejyNVRrf+7HepDMZtNrNBKvKcl36fj8WToFYBui9HL2nqmmPS1hz
8sO7Zdxj7cEBr9O52VeMsOAkccCYaPOZaFJaSv0gVjNJFxLUsdjz+ya+1jzTgbOaRUYQcqHcZrlL
rUUYXt2WM7kIM3VvxpkA3XV2Cu5wnThVU8E63N8QgwGbKHLowAV8fH6bNiiveqTDZW2JsL3k3C5N
til0zaiM7sPeQoQrdy0nYz+sBd7gId8UffIJJBZqUoePwK9jauikPFoQYVu9/ByT/CQEiqSwlu6i
HfNuU+6wae3lwe7MRxhw2lIDrVaxi3+d2gG6MCEi5srtTp1gNOhiuS0mwm+55z3XmR8xYjLWpgqC
B8FVs7MzX97PjRusEyXEhuISReGLJSl+npY/MkN6R2vA7JXqZJNbTba3yvfZh1SCWaHfCDG45wRa
rCB8MLBGPjmNeRzcYbgkrv2Y1FH/ZsoR60bFrz63T9Fa58Z6510ThZy31A0qPM6x+xKjKXdrhTet
gimZAQfwM7kfoAKgM6anFLAblQmotUHsp1vtwXSXYFvmor9EXto9xijoGDNg6dkawYVqtjDpn/q8
tH6IITvIUL2Uqby2fb+SJAdayyfsu61ctuBX+XFNfmW71h9Jl1snDVWxBle7VRVYCeMtr1Np6peA
LOOFXdubdtKnr+3f16YvtlVxb4XyJw0I2E8MVSYw6Q8MICZcQs5Br0EDEcTlYbbnDLcAnnQv0zhS
G257Yc4Aq2oeAGbeM6ZSm5x6A+mPes+4Ffpd+VOo7s1PAQ/ENAnUHFB30/gU58N4CyNnl0l6y3U5
zbw+EaEaTqGj8OG9zPOngHW5D8T0E4sAuX8/UpuxBZ9n0m4Vq0mntQCGzNoJqkbNDp6ITeh6znGY
f9lzr0AaVc884VQnzEyr3MiEu4EXtndzfOHECA/uEPwMGtc7i+n3EsL8bWnDdmR7ILj9wxYJvZlN
6z0I7RFHn2mzNitRPNmKjsLYcJb0dzc839IlGGv6PxYshu2cWxkcc0yPKTVj+LkynKjkRbpxWyJa
geEZqdQulgMVlYc51zeCwvKutKvv6Sz/2i6A/TJvnS0lqhRqCIz3OZbwGFxhtzCb07iLQ1bcbaRs
fOS8/c5QQBxGzMrJ3wcOETuVd922Rnn/Hc23eih/NbI86oA8V23zoloVMMLKs/sdNYUNafXe2mAh
B23bi+0Sts6dhZiYwiPyp67eBH7xIQO6d938R8RQ9WD0gCVAdw9RBekZgRgPgubwP1ivbQEgVeXl
d+3ptxROdDqj1lJc8TIsNvPlYYdaKppSfRe9/GNXprwowt6R5DYo2HjCFYGh7LUlkDhHn2fACdoG
DeLGu7Qo+53qvL1Hj+rOwZ2iAgjtuv6RegzRqfFdY00MrkM0eXKULIDQNzYZRT2zyp8l29K++ZsE
Vnyo847KVBvMQJT8cYrqezYDoqB4DBLNXB1T7SZUNUPlmcPkr2vktBkLYvCuZf9p/BSZ2UyfdmB9
qyk4WUmCjDHZyUB0vjg9EKfIuI9QFtgWNM1vd/ju+mbCWt797CI27/HMHdyy+4+ZRqrSpjnI1w2u
MHxFrcOOeBwF7gxEsLiEsS+pEmdETFEiRT0RZA9rifeTPT5Sy3RaaL95tXxO6Fowf6mH7xx4iOpA
AteB8wxiI94+eXX+SQECSd+kROFngY998z1J19ChDv4kzeQckhKlKSd9JjhFwgOxn+3sV5H4ryrw
D9T1vs0FQ6VuqByUBYaEdscwxT25QVFslT9a95A9v1lFwNhS5exgmk9PpzjzG2xvU+hd12iRHcu9
505UFsT9Uy49pLq8Aw84rLWkqKzRio4Y6pkJii32fUuQ3uj158rcU9AStwlL3AdT6ry5C8KY703U
X/zqiyq4j9ax79Iyl+W4HwIzKEW/c4fuLWc3uoOGcWjq5BxP07YvYqqWWRkyBychwJkMyO1dzQDY
a6Fzs6dizuwj5wYzMTxJRt8uiDcOpttiHn3Jp+CcYBwcwwUqQqzQ3sbogupMsHcW+8Kav7VrQXOf
ltxvDP9h6C/wHuYcWwrnljLuf7mrm1N+KnusCDWuKGNMPQHSwEQTsg0AOWv50ao4+z6N6nXm1gn4
xT+GqYBYrINDw7Ll05OBhwEvEqNtt65uhR88NFhiaw79Ir/pEOIPvZ4kZGpObVWb/C57LhIdtEQ3
xKUjBQCeA8YhWD3mocExtp/h0ojNSAtKCVOWZoqd3dYvpsexYdUbbQfiaKe/k3T6VaE63dF8xnOM
i7OusZyzzOFhtbtP2grZy7Xl01LN97UQh5x21dcMz6ihbZ1nsttktSkpcqy4u3BXAtUzvikweacU
dYnLmOGsqPBwwBaDxjqDOwGfckb7cjZFl2+novzm1v0Ro+qHEM9GtS9tXYNJcGikDrWzwVe+PjE4
E/t5vh8b1p84do+iS+khi5uGKUH/5Obpj7CIKFXhJnVHMeK57E21q7LPuS78neMAZ/FmWjcyEgu0
geJuBrTGfrQ/BHl5ZFeFDsz9uwc/v1cTT1IXuAdBD5AQcJYoVvjTBMUL1GFiS5U6CD0WnFyj8lRF
LlFA/5mylnYT5sOfLJ7v9JomJDKGR7FFK8yJm3qO7WOTezJcAnHdk80oul9lPvv73tXQIeIXpixk
w6aHAl18qzWTlM50D0hOTzmRh2O/Pn9jAOPGnjiIplF+LyLirLb/mobepVAWPodJ/+2qPt769ggz
pf5VrKk/6hwAkBIgphnSfZdSrQV9tIFPrfytVXnDOqcQFmHbzSlNxZSf3jXww50WyH0Kxt1K/Hd+
SPpkdP69nNMKZBKem9ldHgD7oZeFNqohF8Bhae1t0BNgJfV7pg0hmdbGT3o3Mzr3cIR6/pZT9KZd
d3hAfDocLLCnMnu2NxpsxOxD9gJZO2+aAB9O0wi0ESwJrVXijDF4PQuyp1BE3seonXaMDngj911w
4qZ+KlunP1sFsyu4B0tdXlreTqHjm2Mx6UvEIiUxxLl18N2OgQQ741kn0d/ZZyAHEhGXG/SoWVLl
QOvzZk4d7tzFx7Lo/pBU6rHsg/ciANM/1oe8+Qnm+YFr9aP7QvSgTdakbAg0VbzNWnEOE/lQ5voy
J+ZWx7Lbpez3mGx6bBcJ8/Cbkz0OGKJ4OKhIy2iQPx00sGGthQ4MaKCWuysABZjMM/LIaNdXy/F/
maH9HOfwLmRCundqDNSNew3yBOh2dWq8kBBM/z4zXuUF9D/zgJdcLpT1TFqA+2Z/DRC9rtkTlM6j
gSazGPtQIE1wCBySDb85gohPqZh2x9dlaL/h8am29cD2P7U7cRctobofuKuzMfvAewa0I3GBHiAb
nUM1LXc8Aa+41KMqj24VvTyNIcVmwhamoQyeMQxjJMFpcWdl83tE1NljoS/V1UjnjeZ1+r3ZGscW
g7lFAxykyG7POWXGxWxht1rbJaBCQlonNWFRHSNa8Tu4eEvPCgz+eZsDJtclHJ3tUrr0ecjyvZ8Y
xsOD2TVB+63mrNjmaXssyi4CMt3vgzJDyHUInRXDebHkz4XAmKKhkFlrQaImZfO/uAkL9brrfaaN
i7UgKJmYyA4zdu3bm3zqyo0f0usOiCXFdVdwOgKGOLuww8CGHRcTPdspiQLfCpaNGWizKgYU3UYN
MMwAPHcDxrge1bpAO91In28exujYOTHAFosjnc4lKJDwvbKfTEChFVIDpTYRaOGkfw9Xio8c47dh
0B+6w2LgK9RX+swLRx3t0nkZnGl50mWx9iny3bOqMMe704FqespU7/LSl499VpzjmLp5KrvTLXOY
a5vY8WYyAjNJX/6yjcNqGiY7E5bv3DN4IyeRjTFz4s3Y+2ckym7nRv5VdvrBGd68wrEh61HUkRt8
8WG1T8bsg6gX2367eY4RHHZxHjzo1e3bZFO/h3b6ohowSVHpYPWMUcXBgV8GAIoxJphDlEi8aZX9
kS+M5J1AniqqU+90a5+4CFlWcrmJU/93mzYxd4EEaGLIYq2G5JBkICtbFKsyJLwc+z0Js9jiGfZG
Eg5e37JR414dLuUzcztiQBHRKKtsXnUTcyJw0COXFtqVk/yqkAXZU0I6Yf7x2k3y2jjI1YKgsrsU
NtXxLI4IU4eQXos7kSu62/uxP7DC7mnCi/YWDkShCfFbLvPpeDLFw1BXD0PE5NMfKJjLJ/ZWdB9X
d1R1eUfg6Hdlwp097TXhAqBRdkbyZ3bSvVPU4hh3yPKaieri6s+8oQS1fOpIx23YuxCydkgwJjI/
V9m05+xXbE3yWYsY0yvc+4bOeRYKMHaUNWfHKKbDJ2AgWYPyJrbM+GOqYFTElNdWyVuJW6FYp+tx
rZ8qbtLA8lsqSxp4YwzYz1VMge8wroUtaflah5zaMKRiUyLWDagxWMZzahNAiQM4jMKvb6qwfouq
tciNBNMmCdunxWouytgfGhlt08TZfJdH9u3rM0iBNE2W8EgTZgoQ8PGbD5kpjwlLZuwIRQkaxq1h
JuyYlAlLus8THZu99CHztCUjcUfQJjAYELRw7QYc9V2W/gU9idVNhstKfqTjaBm/adnes7mrjz51
TNvcI94mWzxNaebqPa2yL0LUN51hZ0oEfrU5z/cLcUyaGKECjnZ4StbbVSZ45XRCRqp2zb4Z1aOd
jfd4Ik+jVUy3bJ7+dpxM2Rc4m0AG3DMHsgNxjDu7DabzXBAZ85SJoFoD/7TJOHoZN6b17QG7pQVr
s3J2GrZ7Tqk+Mq2mvQUdoKfpYqOKkT7R+n2M3WrnWDvFCYHLFEa9Jg7XSvb1xgVU6ZaYPXLMPFH8
wKiI8UOYrR5tEhAsi6P6I0TyVkF8ugxL/VG2xcy+ST2Fk1+c/b6+xGGH1Q7iYFb01QNTsvdONFTr
pikEIYtKBaRU9i84dHqql1yfZyOvrHe2mvOlDguGGgunUIDxTFO45BpnPgPpz29sKqcSdXieYpvd
WD0d2pGS7gGFXEF8sBYhNouv0i3/mIO5j3Sod1R2emyQgwYYMVz7IJmWbDrkGf+w5yzb3AnWQi+9
HTNslm0FwdyJeJulqkp2aCy8RSpaVgKkmdTb+pSis2Fca4IBJPQa6GBMGqsKjIuXb8Ya3zkDPhPx
q+W6TIWVsuzye4i6f4lVxx2upivCxuCXtjTFUfYGb4SIeILRibs8MPmW6EBl+pDb3LRfrMSc5gzO
0DL9nZl43k16CPc+84ezsK1bmXvJAz5bIDk5hbCZsy8yJwP8QH68S6AFke/ohnlrepc9dgctkOEa
zrExO2jiHgPJmG3m4kGP0nS6tDZvfv7sOTU4j2BxFLBu+dENtsmabZWD6aNv1wUDt07RVnx/Ttiw
S24cCbOj63evfmM7zMTSgzuxNOs5eKRg+FaVGFpcxn1gPDiqrg0aOsnXTg1qYLqPNv8QnfLgeFIU
v0Qh9gL5c268n27M7zHUEF1MuhITKUV3XPtj8ornofbId9b6W++TKF9qKLEtEAv8Q6zcKCK0Z4C3
iD7DMMZlKB/9oviF//7Niv392OQ0DmH4nGR4NTE908lEMnSuay45gXth6Mz9LGEn2iOGrFq/lprG
tUYxKMSsvp+HRX+b3AGcczOfyMw8YNnH0K8btSvqxd+oGnsvyvNdYcfcScAN7mUMu4T3/SZPfLpk
SQMFaOxZQqx+aKgWWA9XI6GFXbkkONb1eCgZDVJdlFccgfvVnLT+jZCMZZE826Pg1ooTNFgl27A/
M66a7ggOsqoX2Calgvak7L9tn+FzpeWkytLL0pExAMD5i7gCxlL4rUL/YAaxxaYA7Vhoe2cK/+dc
Ti8YeshGdvtuwNIq55eSOf42sJ4i635wkEjLGLG3pnYVq0xLV3NGzVtfwsobxpGKSDD8Cfv0Os7c
+5QFBWeWIjWAFZu2W2gqdKbM9HQx14MNyWSGys4flUA0HWdlsQTRt2hCNvuWZ3bykBmaCOOuCI8d
hnyR1/khEvkHenELCQKOrfLG30ELVsMn1CfMUB2ggMd3IwSNqYLDVtWY7TsiRdjJ+ZVQ8vG/d1nz
NyjjCIZ3vBwCU7x1mJAN1cCbpAachB9nl9EKGCmgQiaMEHrVjQI94Hkek0G/QWSxkK79lmSj5IW3
Ivto7BCGG5Y4XjApeEkKvyDGWnDAwH34mREX4Qx6K9MAzal3r6KW7yN9rjiKJU9FEPV3WK0TFORl
1w+2T16qbrC4EjqYcVay77IbdpAF9XhgEv3YY6vXEiQcPfShmLRwmuIakwkmGStcY/Gp/bssm28d
LLFaWvlZS9ACJH14FaoBh8h09nEz3rnu9KOkw2wfuMV33+36kzsknyIjWWlxEtb0aAhYOL1qx6P0
xGM8B8em719tiSTN6BCAQvKgOe4SMqIprE8mgFjhD6eKPpvCA23bXkWYv+oUF3RhdTUIJWrMgA4M
DugtA62DsRJTeY/bKtc/l4YgRUS4koGn2Y8+FVSKIi98nDkGBtQggR2mLejp7gH2hgFIRFDIJ1eR
Xx6Nxa6PI3bElJig2sh61ztwE6br4tPKxnjtySpIYhU4hW3XfetVF/KiBuUmLX9a8Z+y8HEbBTYB
AlRKIIGkf3tK9FhnSaykeLKSsTmr2fmb+eMvNWI4TNuJYqWm3TNRxBUdHQaIm77lfjAB/EzEGPO2
g3QOzLgKsMUmxGPqmK3o0FGZrO8tp4lO+HmuftK351mxbaud8ckaifEpC5k2+YMJ5JxPUOaiJPtJ
hOltkZlFDsnCzh78wE3GSXPuThUrB9qqizWXKUtPKmQzTrQhZeNb9GM07h/fl9yXxpDdFYJIOfmf
MVv4zYi/p1hA8ZKucPAvxodCLOmmrRkNGWzTxL6mvTtw4bb9iEYV0JqVTl/r1reqWgnsp5KLIB4J
mi9O8oCnZ88L4R0wHxC5E7R/OyQe/kLNgFuoJ2aMlfOSxwySKqT9IERYt72QLGn/MZXk5Y0n7K0N
mcXnVxhsGuWZhAMkc8GceX/raHa2KrY33qDPJcfHwzLHrzoM7bPSxwne4f0g2z0oqPTkqelX0vs5
Q7UoQHipN1GQji+46nGJmeJSsjLPUd4fOmNfCx0RwWtxZ/Z4czc+lVAW6DKlXnSvBpaTZOu6XsSY
ZAMF/C7HQIST5YaWdKIUApBeB/lbi2HNh8Ksy0rzLerJDirLvJWoP/DYoqvri6fChbvTx+FPVmW0
YGfBGDNz8xosjWEpmaxt3G7VwNtmiaEMtMhIbB0J0F0BpM6fdKA721x3rAQDXPva0jEdZYs6su1A
F5B0YjlR/bNu+QfS8q1jXspAE4tWllFTTqUoOPDuCD2xAF1e3GcjIc8CLYyuP4wTY/dHIRIbY/8x
Fly1mlWUX4G59cD9hNrVdit73uPTAm2CiIlP3cnsZf6u65Hk6WofDVP0VdyzO2B8E4pVM837sAST
OYxsKWCr75jSXdqQFVb7Dxa/I73uEZG5ZDp4VUNBIQ3IW8lOKxsxzteZAr9nxEflT8D6QWC4mMZq
lB2DngIArgu3+RQe+gWcTsMBY1fn1puZWbQWyl7oVoVOOKG5hVgtGgXiyyzV+7Ic8qL5o0xwLxP+
t9JzDjMoK/4j5NfEXTslGWVZC5MyFZ9qKzrbGeGvEnN2lAj/JJL5qZ7gjdAqOdwFgEsbUb+z9xC7
KSSBhKOjwmqvxiVlNh8yUvSYvg/fVNa99NiJgFcAclIzCpl2XjhfHbRjA4HvqpUfUZ85biCqON7O
4vSDrEESasJ0BWPlEi/LKyvNcFfMdAfkrOhD5guGPOvBuCCJIP1yP1usApSrnkY24Rs3DuHXwsG5
c2XzVJpzMIPV9rOryAlzjMv3Jv0xWfLkjrjkpOCUXNeaq891HjJUUzZYIPxr4iwe1QuWwwhmypi+
M6ffR8x6uG6KcLe+OVqyMkyyKOKNpukhbX4I7pAbl4kT9/3uu0TdaSnB3jf5/JaVWm0mzcpi3AZO
PwWqoPTz6Tc/xYUKtOsaAjbTcAHC/a1TCWynfldk0XhcaoskKJp26QJsXhLzI+ij+Q7L21wH5LIQ
a9s4aMDailsfXcc0AhqUDW9pCFc0eqlT85PydPb8tI2xW2mp2roLWv9Rlul3Np1UWsne3mn3Oyuo
jSfS3BZl3SzQoZhdkJ27Ry7CczB5RyzsGiOgT8gmYjJv6vx3a5N2xmeRrDKC1U17CtLZzztYjuwI
HUlK6KkBID9bOJ+MzLZWmjERzeqjs7JZi58TmuthqBv2WYYE3JiimNbRKjGZY6Y7B7jWgUMTlCzp
h4fO88D5KhDFi6yXrb9OGpX1ZpdtRHoGJSgZmvRktd/KcgJNDrVXsmViEwVlxGEowxTnIHoYz/nC
SiICFw3QVmeb+eI8kp1yTFJu5m66REn5TDHV32o5t2RSIt7kGcrkpk+jEBgQZHXfoNCmyDvssMn2
df5wLKuIkm+lz0RL14M6wEVU/HMYuu9i4RKnQH7c5f4vywXlF3ndo7FtEhqJfqUP2TlS3/SGAZ5o
U8was6C23vUVTfE+mkmAHMkAwDCDCpjSGNjU8NE+3YL5Ev6Dn2HCtskLp9cS6WibmjGHXYAi79mo
+myziq0O4NryYvfdjaEERoLQ/V359iWconCPxkPGoifxPABdSBd3u3Tep5+QTSSCKwmwclhiCDUX
iBIOUaisBo40dQXI/7Bk7V34usWSfWeOljX/SZ3+PU+9Aweb54nmkFbGZGPdG1f2iLcKhTQNgbel
9FsGxAfDWG8Z6IwYV7nybHlMPC6kALGkBmqeZJV/V9axdaCuJIR96mynarw5hexulibn6Kb9qWLG
6VeDPpTJ+Gh3KqNynYOwMfEp9NpfEyMCa2ZklacBpmBN6LEcrw3BLA7vE/iAmrIt/ApkPgv7JFz0
nv9i7zyWHMe67vpE+AK48FMS9J5MJsmcINLCe4+n/xdKUkiaSKG5Zt3R1cVMkrj3mL3XhkyzoXp0
hM3E2azEN2o6gzeJ84AIg0U1sk0Hpig5WRp++710SbP4FmrtY3SRDTAT/s5swpaJCzPzWl+ju/gO
SzvaIGVfxHjthFrWDmaiam0bRP/2QLxy/5NUIBPeTLrXwajioXMtpJA41xVsjlDzh1lS416pCkDT
NlJ+FlkHTx6lbaNJd0Q5Xz60yoXXtU8iKNkB+HcZ8O28SXBnKLdxYFCgI/Igbw0EdM1IoGPcNvYm
I744BvaHfDbKo4cbUaKXiGtJX1JeohyYCKUf3O+m+ZP25V0tKdUll8iSsDrnUrOtIxqQrE8/Qgve
YqK8rD6MeCRZ8EcliXWFHlxb9ZHJ8XosgmiPKH/euAsFC/Q8wtBVV6Dzpe6zVZVXWtYnLdLeK4VC
sg3ULVJrSKGZ02NBpW//xDJ9U0rUPlUrwIiSrapmaGYVdgmm0dBIKvKRNUHrCGYui4A3Vm60DGFF
eiLWbSH16ftQ6/nW7PgHZkNbxehOQYH+u/Hg4o86Ab869nEPoBJWPgiZSh/dGtlil8pos6/vrs3o
1DDRHttx9CwysivCvKAQW9r4/nz83/myKWHjYG/BWTZMTAnIwG0c7I0ABTseIA7IsocKAYdkqZ8s
8vv4ZtM4i0IAm9Syp60x+BiGh6eD4hSZvwMIk/J6WrEQzdkwSThqWCLo2Kyd0AUUYykKnfzgYctt
phuU4Vfn42yvxIKU23dSU+DmBgyNkieSx2LZyrwSUxHU6yhHeX40g/9sVP1fOkRHm3T7mUiGY4sE
zAnKkCGu8oWgMdkJG6NLydidryesDlVf+hG2dzc1TnIQv5s3ZoL2GqwpBGRCiFuio6ysO+V9fR5j
I19alOQq9x3l5Yj1X9I3asJatwhPXTkVN4P31qrRqm5b9ajDaTIEJmyr4Y6XfXRyelBulCL8U7Jo
XVXvcZR/mH7tQ9lqzkTjTXMlR7PNV65y3BRINZ3Yr6fBcc4HrNprVyh/bscKSBRkpnchs60ECpKH
Vhxh3dJo9BsA+ve8gcMEJtpJDZqrtJAWbdB8GFHCQKXr93Udp8u0qYUz1giSzYUSgsCwLN1ybEV9
5orkNJRqDiLDeygzpRXEPzlSjti1aQcIcB3qLeSf2G7MFHd18hOypXcCyxRLDQVTNEnxlGT4IQqF
wqPu35pg5L1jiDBDwrmLhT5OQFccyxMazAQpNsi5MoM2byj3wEIHx2hbdlST6bMYWFiCTZiyg6RN
DQcdGcICY92XR5RU4JovnXhf5i7MElrrXWZUv8oNVo8Z9Kwtvuc0M3KSzPndy6x6zzOb9FZMaZJH
OKQ50R1iFM64YlEnD4R061Jx1wuoJVg5G/I0kyZ0t4nPvS2HEreSoZszi2LEVVGtugGb37pq1qEq
vrxuYLKlwh0sMN0C4jDBnjM36C9B0K27sGYANlG8hkArcIjnH0Vu8oGkBaEYkf7rdcbHaJGVkxkB
6z3aZ19JuCL0aH/IWMjP45pLIFP178F+hWAvBGYaB6zWZCATb+B6w3mPQshR0fA7vSSjjjEnw5aA
HJeQeFSzEezBozkEOmD687FjWb7/aDTTcLguN9x6g6N60mYs7aukMuPFgGGX2grOhDTzwmifT7lm
7Daw0sfWnZk+Gsd65KupSEzBu4KAEmoFkgUBIQI0ZWFHOVmYvz1IePJ6yOpRsNaxEmdPde/jlBIm
hPtfAe1kEljrl1r90bPmT+eDWLaJYTlK9J1bDPRJLZrHKCkCF60jjWEzt1uYXQRuaa0Rcyil2M8y
eckd4lLXoqm0lJ5mSTMsXG4sFKqU6CcPtQQ6bHVZowObS14qLQeV5aUq5JWcVQqUCfM8toVYKR50
hWxU53XTzzU1Oeve0+yqA2iUnQFQLyzukvvHYPGsiuRGAxvAnGC2bMT6ItTDe0NoJFOc4BdPyVMQ
mwQvsSFuQVGIjZYAINjEdQ8++6AgyMValtQ70WSZkezMDB9L7uecryIns4Gvc1RPvNPiI204tQf0
Wa2Bes4kc3tAkT56n4WHhLIio5SFm39Pm2rdTAeKleyksvnxxAD/mjc9C+HRoN2Z6T9WLn0quWou
2yD800ORr1ohIxzTIvAYIz03V8chKRvjyJBzo+ML3CIcxYTsytT/GsPnwsDQyojkwOKMQ9pGMh67
wLP9l6ZLz54OYmm02Ttyz1tlyzUOsautVOVyFM2f6PGCFhGpHFqKFCXnyxZPYA70IMh/jI1lmvWG
BcrI58SL99ce5U+ikCcAr5HFlaf2G2YwP0ibFqn3xfEFRnzC4Ezuyc9xyvrrzOlivk5uFz8cHqMS
I+R51VrHUhRSlpxvAshJWmKsfA9RV27vEEYgXvTyLXU+P062bTBb4msBQwqUWJuTITA20dnmIGnQ
MSYwpdXpgMf2ObrrsonWrZ28CqqCoPd2wxi9lJEjiXz2zHqVgra8c6FgqP5XJHEPfRepscuDS/HS
c++sKA9P/eCJ23bcgjEMIPiMbAbtLZKaI4WRE+bllwFMoiLZsXtgmCXAr2nvdtsfWNM7uTUJKvgR
4SY3XfosCt6FhnZAr8odKIdIi+cJqgMuGapTedXXqIeVhZraS/vEbmSh6yAlYuVC4fFRttrCcs8u
o0zb0y46pJJUpWCYVAlGzwqicXduPEWyJjcc3L3Z/Hkqa9DWVodZR4JPZysbIwzXjfAfeg7GgUK1
4Z2hI31lqK4p42dqI1a+2b95VbRNI3ScxbkR7Y9Q7gpxR5wmszSIFmHE4wl1VDOug+zRowwzX7KO
TXocBlqgfyGj/z+N9f+Sxipk+f+UxnqFVZcG/1sc67//4/fzXxyr/R9TxqxgK7oiy7Jtmv8jjlXI
/xGGbQMG0m1Vl3Xrf8axahb/SdcN0zRtXVPkKam1+u9xrOp/oAUIi1GgpfI/mvr/Sxyroot/qcf/
LXl3ipo1hSaY+MmmQRGo8TMqU17r/5LH6lc94yhKRmCctPFVY4XrWvVOrezqm6JI9kmkLGyvw0dB
+jUChm5nFcbBHSFNq0NbrNAEUbnp7byyosIhTmlHQSetdZG8BLnIy04amA3qBbu3ST6fRNg7Cm98
FHD83gOCYDdp/6gK3CCKhe45idaaphlADt5VU0EpmIKTGL3vQehTQxNTqIh4a2OunPJdwHWOkAZl
gyYqqpDJKD4xMfhsbLPNIP3Zb6JDf5roODFd6PSdpp8SEV8Ts9AOE4lrFC3hiCG78oSivU3wPiEU
XbDKMneJ7TK9YzQYMWEuy6qGeMz2s8yCrSvDXkpbcUNQRVgm82Ro2YAGx2qd95WxNMu6X7QVkDE1
XIWIzaaggRG1awTpDRpFrzxQL6I56EtGDr1lL9SoJae2BHTiTWuUhsvPGNWO/oyBqhrqKxPvy3yM
EFRiz6ec6utLLmXrlDbQQWZ9VdJg02TduOgMDC3I3FEHslPzDci+qIgO4zJIbcZAVbRXAiLzugD5
quRu9RxXGFvZRy6Dz0wMjKv4zOauQTaST9o9UYOcu1tfaOi+svhMYDlWzkGO8VEce7/8UpChzDGo
e0u30pgzQ9rCFgf6f2hftfjTMzvb+GpzibJ2x0ZtWGNtFkR1sY6BsGx03lYmC4Tt0TBiRIBOQWLl
oMTjwrZ/o5LYOr3LC4ROrz5XOZ5FrDqq3uy1soD9aDGkG3L5WTBXXE8pKemgkQyHJ31ZCwtXOXA7
Rjoa2xpUTALTttJLKkQrVlq1anvLjNJO0/x1EI2HsJetlVXmn55m4d0uKkjSGQlEpDEPnletiaUn
igqlouWSuC43P4KsW3q6Op0XDYNEfxj3qrKXcsU+WBr4oiR1l7VK+JMb0NBWRYiNI6qxgbvVGiP1
tUvwQbs9iXsxCMCqlp9NYPqUHXg5JGGqpFXIQOQh6PYC8bxscp1qHTRkXUELhnZ3snLELK7BhieE
d9IsquwkkWqmTptTzzS+skJMyzia7fC8reG++EgQANySa1E0JQtaN1lShSP3QHIhMyFFyjc5f3AV
h50Qi6Fpn6IBZug2JEt1xReGUaSCMu51V48/W7JkIlKcF3bF7FM00LV7xVja0fi0GtAwpYlmpyrV
h1ypnCPmPRp9sUG9fc95Z30JkUKftxjz4uDcd8WHmz8lpX91ssUDRa6CO4lEiAVCXopYPKCINgh5
dZhaTynLb3GYEV70LIQu7TqyWgnB1NYe8re1l1wKfBplqr7D0cngdVYLuh8A6+xdkXR1xzLBQ1d6
DBoySdmX1mcVArdNAsPHGtuwCo4RrHXxvaL8aXAIYh8eN1GjLCVFdZdZLD4gHPGBozSos+0IV8Nm
aQLehx0v063W0lt47wM9TJbDG1ffOolFMFHDE2paeyq6dho774w4FLaIhKAvBy8RJoRlpT0bsLLo
2UaayrJoobeqLWNhGFWmStxtZerftGR80Bh7gK53F6AIyJTpJ/OAzHqPTPe527IqBdtkLXu1vSrR
2DKqorytY/k9EDw7ioZMhIUJTqFoOMh18ZlrQc8OeHhLIhlKSJ3hL/UJV+uAWOghtqOBCrTRR1L8
rIo5Ef7dnJnmEknWFN9XO+DyKM+BoEElw11j85XSSGnZF/J3ijhgm6gIcBLwOxryNEeP9WidgLkf
W/WcNvEzVqND34wsziz/xyjxaBuE58xdj4gcEiD51oLlFqlJipGFJqVNWDFhnrpUuSKIMYMEVDE8
srrEXmgBnWWGnWxJ44lrMak45umviJvd8PNZwN8Z/fsDAhJLTZLFAO4MVVYSrDLTG5zBlG9+YD5C
N0erl3tACiXzgqFKWdskY6zIx/rSIYkeI8ul1Gyb5ziCFPcYOqHaYnBajMpTrSNtZfrZw1W8ct82
b3Cww7U+jnDZZM+JGq2YFpeMEnU4M0rnD1utpT1B4qXMmclXB8RufO/Ygjm6kjZnj42FxgUsl97d
L9TkrSARiznLlORhC7zZJKmDPCCILBEa3DBljwhIn6teZO2HZHyTLfoWBT1DC2MFpaVmHtWifECy
plHR+47ncryZut+ubQ2ySVs95DT0trHCNs7s/aNhodAp44uCPQF96zCuUfESJW2EL13H5IFQRDoL
Ehkki5VLa2iY8LVXF3gAxYd8GwagmL0FfZzKlDWq7qpV7uWoD44NUIiYEBCSPz819Y3AW4AIA+ZG
XKuqU+VoUvpixHbXlf46HJeiKKylprbJXRuTPQjAkLnSDJ54E2ubNIYN3Rvfrt+zFaREIYskQohZ
9rRNpcxwArHsteY5X0slgR51M2xgwuvL0izSqyz8jM2J0X+Y5Lc0Pf7UYmxhrQPo1JlwHkRDeLOK
L3BlV6ixwtJvnlmpX7rI0neZrJGTnNlH2HLhI0W0xAicnOcg3WsAQQ6+inhe6R92rIyfVrQtvbF4
VgOtY0OblPtshGpV9c+F7B9y1r8nBJZMkmoCQf/9awX1lfbLlGDLytmhnsz0guPGQRPkO11OTqLh
qvnCMqaerfXsXUfLtOLWf9m12+59uSendPonLVMXsq7y8cmT5b1xea8sV2gkLnjRwTe/eqXXbxFL
Jahx8SLStfItEGXPrtaXl7WhOpmKQ4wBOjeFrdIoxSr/io4U2VlhfQrP32I6R+U90htDIeu0JTJH
7WBO6YhCJ7sCfraUJC/qSvdSiG1Vgc8EEnYaq1rbsDgcIskj6zDL1lAWcFs0iQ6g31sbGT5ctbEz
5tos6loJHXHcFE4uMe2RKfM2xWivhM2G0FDtR1FOajhzFWruxtMGZStl9NdudkOBh0VeLFMpviec
WrNAxfNYCAHfsU6JHWIhE9rdTJj60xL2yfWAA+pa+yqMp2IZZ1FkWH/gxrnoiyPSRxAYeLNIN94a
rzfYL4N6oexfhOHJ1j96qdhbRYFxMt0n7eDATWHcwqwHljTx4yPqRIXT3KQ0y5G7TPlNrofA22XE
KbVsVXuldkwVtdckt2BwiIcktYqHj+4VPpDyK1eRjH5vXNvJlD+rEvJkBLAezLcu/fSxG3UQrBul
h08q2n1bRFs8b1sKub2LXihncJ3k0TEmxCsp2MgVRFByttetuS7QU5TSs/GNdcXsCQbQqo+kZZXr
9P0FKzzIuK1fH0yJpciA/ISjiN/MaM88isRvxwUDynFkhZ2l9qqhGB79b6NgUIyqXCecqpysCXXs
KBAmukllQh6Zjw9t2lOwq87tczfUjAYBSROfZPSZI7MFCDrGcFuky2tFahwxyS84OLVULFhh8uYw
IMbQATsYlpjRr6VpNJ/wc9Gscx4BYiZsc2CUjxu6YRFhNCQSJGMD1i+Kl4GtgRmu1XXWVt96/x2i
SSJvCZklezcqDdkGr9QgeAjORvIZh8CoqMdKoHhyB9e9h3fImjZB/t6i7LJFe2DrPssmK2ROlnKa
fPTiktj0G66F7K2TQUUa9akmYHlVZXdTZoIy5NFazu5Duq/AEptjzVxVLFpQoK6E6G84J5UyC/aI
J2ddlGG3552EaKFBtJAJiA1z81gQrg5Kw3FN+93oWZiG6iWMwRXLNUsXasXKaEa8wUmGyQutfEBm
TaXbWz5EZUmojqxRA8rfBS9Ryv5RawpcpD815DYdeqeAxI0kSheg69Hn9qSVGEA6pZItKQbpBhZ5
xYM5jPiJvZasIIb5iJ8LBdpdtjJ0xqE9qRAteavER4PN78kwCV14ntjWporb46KkZey3Ck2DZNcY
QBsMDElMV4Azd+1mPvtNv5uP9tAvwIix6IuGvVkjOfAfZWPfhDZezFIhIACDTlJTSRTWIXgrQv+k
myxFCwNNDOcrEa/KfdQRy2mYe/EQiptPo0jKGElV+nCNx/zLdn0F9LfFZLZ3+TWthBAvQfYUs2N/
7OU5tyWxNUZ+kbvhA74Rclgtvkh1cpUqxGWlj8OYkS/d3dNqrVnSovbwmf/N2opxjQTewYPda0bN
iSTWYBYbu6ERn6FeHpjFP0NIKdwnczVW/UVTQGbsZ9azQfbHiUBs8VBFDjA2jLMi/sgL+SmkKfeP
KRVOYBKxeSqJcRO1FS+0jCExr3xK2ASnuSAi0aN+J6qA5XwwsGOFCpgmfzR7fNkm0WNfi1Xsqt9u
CdQBm+JPWQF3mL5mJjSnmWVzfdW8PXYdIQcu3bsX2OPONvKvOqnqTe8nf34hfcI+YVadFwqdmbwI
FTXZaBP4H9s2h4mR7UWdUKEN6XtfSeoWO5QTKaDpal26DJHtr2FxEWgnQWOiRR+RCrGU6wddrAPq
vLPBCS/aMyrjWR/nqaOB+liAHE2RPJjoe4C39DDteMLnSYwYNerRr1BCMv0woivyNccEzVkBnb1E
QXQB4986hZkt05S1nJsKGg7G935O3CDaYE0htSSN685JMT65hgYYA4tBoifSkmlsPXeTWMO90Q9O
0qPLwlvrtEWx7bP05PNQ1uETpfk8haArAXLqkFEbRHnAflYfNupY8tUPlqsy8EaCugFgwG+KFo6n
gSiz+ghQ2+pWXDAj/93Obz09eUemjoebINdIDrxl+XUCpRnsoSJa1+C3Kj570hL7i62dGIIP/TYa
4OBuinvWX1wLnuSyQjBlwKRE69R7H+X4JwDtgbHE7WjOBsbDVIKgeHce3UpulHPhQQ/lugy6V4gT
sDxJ9Wc8nNoqnvlMZLLsDboPXfC6YblBJFJ01ZMPUJ6LtEF4ciTs5NmOD7/ZQF2046cUvDGeoOdn
G4aPfuJDFu514MyONMYNdOXIO2jkf32mpD5d6D+lbvbmRY/EvTUKWUTIKtUO3aL9DK2Dnq2t4D1y
/1wJJCoHpXhMQevsk2c9tw+PCqvETdmtinGhDssYfHfVf7m8bMr7nRUPvd9K3SUPFzkIJG1h11ud
3BH/qaWP2LwemGZLGkP/Xcq200WbCBo1jRWkHO9TmULwsr5vjJlprglrNkFW6kCQOixQ4wJ2RYKy
Qu6uMZZiAi4DAYGKFU2QQovslrKC0fdQSZyh3Olr5vhj+BYgak86QuO02VLGEyyhvm/VzwR9i0Ro
pd39tfK+7LF82pveuCpF5RQ5MyP3syC1Ul1yvfcQk/RtBcjJ8lj05MGizFeestRLMhcRB0rN2VzG
pPNSRIltM3x4zWcJGDhj4t0pF8s+RsX7oPIcW+QrW+CjDlr/aTX7qv4JxAmYAxppwiXE0i7nBj5t
jph01yJX1Xo6iZysqO6z1jW+rF8tzimI2gDhsaQ+i/DeM1SaHuaXr2BmYaOjkLICtCcYLjrwESoj
5iJs2LBivWJv78ZfbnCGczjL2KbnxZfZL9J05ap7a9yN4pnzpW0NAuk2KeZczEEegqnqS072hrnQ
oiOaY8UF6D4ggQtZKWwGdAv6nNORcZEqnb1K3+RM2RHh9WIrAWBIl+CCQz5gMQdthEQKmBDnpwF/
Gyb0weW8TWBRMKw0nxAJQspebZV5vzpjHln6kwakHsa5UXf5lOCyg4GvaD+wNKd+dmbaqxB4BIb7
dhlIa7fbmu1PEh1F3my8xrpgNHPK8hY1wwL+Po6UE0dFJ13z7s+w3K2LxVJuTpV3ozUvyKgocffT
uFoUKi7gYI0cVKP4aNWNqE+SsQX5xRfIOiYJBaCOYHrbs/z0JBllLTYGewV+up28giFTSmDfVXZ2
WaTqTQHERFlp7Z0/k3gnpT/rzbaRFtzssB+5+N8bULMgDDtGkdxkekBIMr+jXYDMo7Bq5WPnvdnJ
XTKvvIZsH01zE0sfJqJUiTIPkB44629R3JRwFSSXjJK9t85mdq3Uu1praIxg6gPuKqI1uu91kT9s
m0TrtZfRwC/N5E3gHJT+/P7XrneSgEm6QCZGxE09nF3/IanXVLv+awMbx4j/Kvs8UGcGZ729lPm+
t4kLPtnSuzxQq/8W5kXRznWzGYY1sQg2aAiMrf4lZt3qu/e4OAD/lphb70zjHpHZGq95PXzaKJp0
tl8qvkVWpi7BI+PTiy74Odzk2IUs4I8dkHH6PxxnwJc5wvZy9zIg8ktrmZVf8tkKFNXo7Gp9JVKn
Q3cQL3mXOQBxQs14aQs/Zs8KVLWIKiBxBstTyf+70Qf2QBiH0cRfSwGnpV8YOLHy4LMpzgnbNd4+
TblkyUrHkHWwQa7YB3uy/56j4liD8vUvcnONq7WFmTZeG8M9JdShO0vBq+5+q/A7LABVthdNPQ/5
5aEzG/I4h0lwI3lGfObeq2kvHDTkVcfWsQ2fSbAbh2uhPap8TxhGVy8RFHcjq/W70e3/4bgYTSW/
pncd7BtnTJJsE3FQ/F3tXrT8M9NJpEZgMB2vnk2RN7NDxk6Yi2655N1S3u2q+Ck8PJdzZkx+Rkso
P6zmS0Ez4OW/BuH1PNToLCQsIVCuW8fVj+zcc2OlyM7kPtK2LtJ4OAwkH481e4rNEB5F9JUqbHsc
fnq7vHmIno5adE7IOGgjxDoLpC9uc0p6C0FpTOJcSKDOb+c9Gu+kpbdE2QgS4BAZ03jBGnRQmNL4
8TYmPrI5Rh0pOouWXyoMXlbGMu+Mb8EDP0Kc8VUN9op6tQXKGukjaO8lRbMUMvnuH020TbyDUXwX
/X2s3uIAh+OpCul6SEBtOF6BLns+x02HBnH4iQxHTr817y1IHrVPnABfnNomn6c48owwhidG1q2c
AZV6f8IDhdIomgFs5lIm/JvvD5KXBUkkDBx3vOsoL9Rykwd3hR4/tT+b+jqi8cbL7m/N8cr9xTsD
rN1KbnwqSDbmpM5p0GPbg+KClQRi8N0p1DzM7ezhq87Z8HM/c28Oxd0Cx9edLKpxfiU+gjFbDO0t
hpgp1dOlmHhbbdi68WbovhKuHL6/CKu6v1DmEDdWZIFU8XqQHrr6q3grbD9Im/NygR2RS9Ws/3Q6
VqU+1tFbr9bAJ57jrqxujf2umYsMjFCOHJooc1c58dB5yVq11q68yYbP1lrHYs82OLKWkKNc6kzp
O7YIBDhoxo4XxW8CroFvuA7bh8afuMgKBdXCh9IGBINDNJT4S28xEQD+kYqdQE2+rypjvxJf6ssd
CDhQtjJ+TWkR219jdA/1fTg93OaK6J8aCh2FSQx7jZCRHh0MWvgAvTPXa5TeqDdU+avrt3EBtXOV
yjh2+WEhG4J3cIrgTuwpHoBRp5Qk6fYukAyhg6dR3XtkNPOgeiaPOpl37FL4NlBYa5i+20OpbTr1
JhGuYTCSLWNjgb9ljkplQQU+L/K9HZ4i9CT8OT4vE/Ok2Z7BmfHrzkW7iboZN7NsfRqlxDrrZrog
sOZRuCKt3CUtAb5ID9ydHwvJQJN8t9K9g6Ks5Bfo3KmytCemeJU4enLtekCre40pj7Lq5EPRIwyU
HgMaQz4Wj24tX3P7he25gZo+9DLhONvaILh32XV35JFG9Y1asa7BTxH1ii5gzjhtGC5dvgS0RbHx
q5uHuJNQM61YDvItVt03ojNwgNLfxjLgUuoQLkQpXfbV3wg9vF9N4UCCxtDnXCNOzF/4+kKtnm0I
mH0TTUHGLnaJQ2M6PLICHZuyYjJCvkDmbRq3XwO9wbe5BJ9GSYcsTxDOuXHHg2Ud2S2a1brkKy5f
K9zXxKxBLHEaopTmHiqlFX9XCuQIFDaDqSLFGH3wJUT+JzO+4L+svHVEuiP6FBddTnpo+kMfvUrT
nPngRtp11ZIhRlsRnkP1Hi5jkteHnby1VmG5GWIO+luufyXBwyivWXaWx3XrY6daqNY268mEcXAb
DebO1K8jlQKZdu0tpynEVtHEjtW+NRKhI0fWD6SSE8zOsCoMX110DqtbJpa85JQFLUm7VgKo6Kiw
rngOUFx4V9X8rMh0TfaRvwzYS4pkk6LaQ70LUJ6c2JgQSJWOvhtPff9I4ptoPnX1288/gC/SLiTQ
jNc6onj/XBp7YGmxcMSfOt5C452ES/yDjG/CvwJIHAM87c0ozn1wjeO7mx+tep/BSCLeCe3y3qCs
CfdWfQ3GU6v9oixE6+EXsK8XhnLTlJ8wvAVwPzfl2g1XyowNIbCpWUF74QwQI/eusSO/KydrFei7
fIgDjEqrEkV+91ehEQk0TmpMfSQnMfnqk0VP3ZXtsuBzIVjiqrTe70qOgA0DwDLv32ndBFzQdJuj
5QLeAkiUvxZpzEz238H3IDN5IJeZ0zQBwHtiOudPOAx7WA8iPdn44zGwjxntWaBsPdax9qMO93bp
4BkKEa127YzlCHLfpw1qzX72yb7qqXjWcXxJNIVH+Ru9F8q69zp7qpB/TPsDAhvfczndlempCJ+e
tCfEj4Xcn2ofcvmMf4ZwemYVLjZAe60apymYbfAGPsYODzq6K34vbx+o9FPrGP59t5oSSJgLjx+N
yXvE6YkvVZXPlnIgd0ACjUL9VakrzUSetGKuP56QA/N3tk6LgY6c4CZxLBzCBCvUy6o/ULrrt4Fd
iNLO+5YUKxopXK52gVuKiWvzaKT3QMkJsgId4Iezwf1N6ATK8I03POneSJcra3wDDjFaM6045shw
tPy3d+mYsa3EylmIN+EfMu2N0ATPXGoa0PhdtHX7N507PpGfPJJVTBYpBYlxlJN328DqEmzj+gbC
K2HBk4b6THSvgeFx2J0j/diAaUgqfV4LwnTiAuoO86PsCg2UMKpTlG5Zt3uQWQ7DXMKl+aoBQ37o
wR3siydWHhwOlNH1rrD2SARB3dOkcHeUETN5KmK4+WJ8cv4zwV59ZXO2UcOiIlNp+ppwZSOXcnzt
x8WaE6Jb7cR2LA4Sx5F39rMDH5bmrUc8c/6blLJobblmfhtUVnzvGBacfIf2ul3gllqAWCYzJqYm
jklCXQ/zr4qBaLtk6R8+cnOtgqOcKlrsFvY9QWKNNxwNmccX5tdI3qlHsuw6Me6CXS09Z8zFWbof
psH1NpSvJmJQZtEOdQ6N6nwYL0lHCQ6Bk0ugz8oFCKe93TK3NZD+7blFe+s1oluujql8t9WNtLDn
CStVOTrDzGAcA1BkqSzlhVx8wx+dFhtzDQxO1H62DRrxmGE8I866f6QuYWk3PX/p9cLHvTZ1X+E5
aV5eOywS6acC7DngSzCHPYu86atTogEzdzFJHbE4Tx0QjCnfj2eB/cxDfZ51xIWgCbQdu9iq4UuO
zyTLCOJt3a/AkhkCp05GT19pgMINdh/h1Uw/RHFsnS+Yr6W+oEPun4WLXHdlGjA390p2FwxWqtcw
bKy7LO1lsSVQhhKaSjTXNqP1Bjchyz5LHa3nZ9gdJeNk8yZUCtEH68C7eNQYOYEIvIDuohYlh4h8
QJ+o7a1oL3n9F1Z/qnmTGSm3yGWsyVhV0m6ku9F/ZMG70v0MfBQVNzA0a99bROVnJTY5m4Wet2Kt
KO/W+BoZgFFFOAq0GzN5SSbxGRcvfuR8DzJB/iKqbEBb/wpo1oOMwux0OykqmYtpxFdmHijlQVmW
I2aJ4Y2nQyEDmBjMUeWp5xGZNlE/MfNo290q+Vs9Lnl4fIoYAjkMgA/+bTAfkr3JZl9uuUyGtWW+
6QEur0NkbDPtwPkWq+9+dTGTj7yk29/pMM8ITHLXlvUaDOa5jVNyfiouQw3GdOJmSTTf8kXWl6m9
HiED4GedEqI0pjcg+zhHKSLdkzkj0thcc2Sl3KMBQs607jiKzmx2BXcAKcsIGcXd1D70IV7zlsr9
Ns+3OhVH63QosPmcFIkkobVaY0SFKHsc9Ddl3Jf59r9YOo8d140tin4RAeYwFUVSOXaeEB0ZxZy/
3qsuPHiA4Wf7dktk1Tk7VtJe+Bs7yIsBl0iJMtMHkeR9Vb7BTiYizNctiigiaku63VFDYjLPfRMS
n7GSk9540prjSB9UVvHTqrR0bjXJr//kdNf0WyRiah1Y+dcg/c7YqXVyp6ifsOAENPTqKkp5gjH1
+cPgUqlOWhSQccz4ChREtl41N0FDQ+QAUWdRvDz6tXomocYyflvtXX7ci4bUqedy9ohCJILDHInT
++rCHAvImf3R5FVoXENdTwcAQvk5rTeMpQThtLgbKYd9EJZLvheJeH5M1XdF0WEcKKN/tqdjmJ+c
8CkxIJrwtL2J996BdOSoOrJot38mEU+z65ikIO3JpUeOdpgabyBsLgpyVSEYketWPqkpyfT9jqgw
cDkCTYkqKwoinv2FWlia08qrbT6X8h5LnL6WbjVUe/uhpRY12Tpx4iD4K34vnkFnV1r7Oj4akagb
wB6vvRf5s+xlQMj6Xp+fhFRKYrQhiY38QIDzmdKcnTweAZygiPYF50hWvPJg0w/NL9qz422G/Dle
7k72gfXKrPetdv57ke33lKtFE5hod9Enb2o2DYvyowaaB/pCG6+/kIVFBlVIaRqo5PKRW1+Gla0I
bDKdS1cDMg73MfRSNtktT2frHCYRyAm/QOlwOF316LdHBIb/jzgYfmT+EF7UMYOO0M4WH2eyusQG
QzXdpVyBKnNKY9+m5b74y1qvv0dXxpzgm97gI3gm4BvwSAJF1deqZZGjxBUOraIq9kqCCZu0n1ID
gNg+qkDTD7Xpo0q08QwyhRFi4XYWpbGR6RHAyrlGrapnr1t25DZFwsKwlmmB7GKD5Xv3aKqur5b6
gzSd5OkjsmHwAFREw1MuXm6ohQ77uGQe+pmhiKyKSzXfKVsdva+a9CKHqaIC2e8bZHDs/qqvEZ2Z
bkbNXEGIEmp46dn75S981cPjmAsQwCRva3wi2KiKeU5duOK1jpsuGwxu6Z7pCyvs9JFM6A0raIf0
lVbcdaOexa+TsYF0qwhVx8M8KW3mgiCuZWvfKsdWXOhkzavhq+Gcayof7DI9lI9d+zk0x6p/46My
B3B8faeSFunYt7zCo7SBE1sNPW+Hm3Sdr/W/Heajx/ymx/Q9ehJrEH/8IBLzV+a4H/WfRbr3zdk2
Pok5SebfCIH4uPzovkrq2e3hfD2kT6tp+OfZNVy+sXlb95tur2/NIV+rfKIO+DXbtmeE29FTVhKB
g8KO1el/ynTPxucI+Naxt8xYlIHzMdS55yhUQAfhsDEElq98iu7tgp4p0haJU35kHq2SAZ5V+mD8
lA2k2SyTnxBS1h76dMtXZiW3qD616lGO3iABxmQD2tpVO0rtu4YUEPbmZq/Tg+Yi6mdb3YRbJkYW
di5GmdskyrZTGtKFh3SB4jltvk/RVxRCVBOWM0snEhj4/J5jE7AqwTlEaVwLJF0/LgPiM1ThWG/Y
fmYSlukci4i2Ykw3h2dSx4I+3cVBSRjSrgpGZC/B6Fy1+QkLFPl6hFYpNxnwIk9+VBHiNQZZewDd
q9QTslgQELLmkHe9658EjqsB9z1dvZiFyjWp7RDUcKbpnu7FLN2EtHoZb8TduCKL9EmvLvH8Kk6f
IXtWy70ejJ5MKIn1Rnz0asqIRhsyngDi+JunyQcNr6/kGIJWBdaaOwrE1g+9ZSZeXCIJnzvEeqfS
VrOCoWUsJx4wZUZFrbYdLfb0FeYEaO3m7JAqXW0Jd5GLWzk96dJfqN3D8IVUJc3cmT1Syb+5I+Lr
20w+NGUGOABGoVbhLzShDE+/ZGo4FyAHADjHOLJTMmNEExjVe0KWgMZhN/wiA13FboIcOIDO4Ccv
RURLSmQ2f/9BnhqBMkWsE9vzB3LErC/p51FGc7cSnvvdsoZxT469J6GWwPZK8GrQyScJWMjAMwuu
U4weBaSQoBjVN0X4HbW/8vRcy2SbX0UVeMujguGT1ZJWifBimF8Zf/Uw9gAc7kj1Gfxmy8KLumUN
PAp05zrkGG4e76V0xDaoE/9KF2ljw7KIdkrqMSO/L96a4mZMb0tzDjufvE4Ghh8VsZNUb4CECw72
tNu2+lON+SsurzIywRjaR5HUvWQR27bKiWtYEwWCphQgAH3QhRsZfxjr0NlmRN7GQYWJvpeJFYCP
GRxG+uKYEIod7qfymAuBBtVaaWSzqt3t/iXy44CIQeL0/fHH+Z08w1XoPSKHTzQjtf0bSdEhaqkx
IHds0L5lCeNXp1G7eaE4mFO0/7S5wgag/4ZUZNptvLJV1y0A2SJ9Kf1bZ92YeBuWkdiTF0GegGjc
JIlQR1+xX0y2em1glDICjS+wqw6ZGRDtCK+trsjLwyFubuv2Laye8iIoL9jfKaNYKWXBhCEA44wA
knZDokpiHKNkizCeJ0JBdtrv0fwShXLBFUNB99Nw56jFHb+mjs/mpQ03UDMg7Ze0uPXkn9uOm+uk
2dNzQdjzvYKFbyHj9HcoIKQ3U3TgHCNnBLO/xlmVbCvpkCHoGFbsK8Tqa1tTCkhgoPfKlwiSsMkU
gZ4nvL9lbJgk/MTyfVq3pIAiNvfmIKamaAueErTmsW/3MSuT9q03X0JpJqNa6ntuI1ylxDPwRWJ7
4tiJXk1MVuIHV0BPqCIj2Qnwg7q2SszP1LsLm13Hrhtx1UjoCmk5JvSi2dXF4qlyz+LzRI5hS1wg
SCM6jI1ifeX6bzjesupQ6YFeflSW7Ou4XXQvTA61cxwp8ihvAjCRyYnuHqzWKWk89XPzeBP95X3h
i0IClqXHa2/99NZ3NXzJ6npQj6gcSVja0arMjb3mUwTFWUuehf0sIGF53Wc0eSPeMHkEeGyTbz1+
efTX2+uQXnUcCVmgrBOPUWdhyTOzXa5xvRnk9jBKY0Ys7XunYYC3Niw9jyu3gg28J3pMO1FxpCXu
BOv+kL4zWF7UWRy4dE8NfAkGxmCuAlKK8QR1HliPbrvoogOErdBGyBE4f3vihfmGrHUYqm5yrquO
fLNmpcBzVwp5vGDrOwOuvdnoyjF6nOA7AKsHlgX+UOEQJ8lzpwLw6Iz8VveW3CyC14igWLWe7KL/
XkWAjgtJE1eL4YKa5rWKgYG8Wv7FwOl8lasQHcR4eOgOcO4lAuxcsBzhF+eVO4W+BglyUN9rZsQY
7aOFjj7/IliGjzdJ11wHgeK8gxRAnD+F+bc8JYcpQhZR3KTuAvJFxtO2u89Q3wy3XJP2dcK3j5bU
7Ve0VSs/ZveSBpy+3amp6ftD1rLSqRXN/CoHxzW+anLCYpdpK/yqSZDrzorzUpBVoqocGvI+1NlO
q3tN5MFD5pqv3Rj0QfarJsgRhqQjA0niDXLvVx2xVNpbbv1aLWigfKEC200MHzsxiPHjC8B5lX4Q
xI74gihWIu0K7MObMDm3CLadxQhKhPUNeUIPztWYH6rhfyY4+jzzq+k6l73raM9l+KeT0J2Em9E5
9rNgxThYHr3Bc0BFbhD/jZaHAoBIfd2sUeNo7hgArQmcJ/79/4JRX9AEpVszyMf7vwsVsrHYONJ3
xXNWTt9apVPyt6PrtyJziYe4/4v1j2gF1XFmRccKzh/kOvXxsTo7yKRovlCsZ6SQaNYiuif4gstN
RDpOOuKCJh6lYY9XpQ8j3Vm0tfIwVbvh7jgc2zkXQHJL4mO2nEm8hnh+e+S/4NiEffRbeHJofQkU
4qwNV+UiM0eAfqFPdFCRRFrwoKzK4FONyj+2WMJrXHGhjGDabuspSBp4G/Lh+EidVRV9WzLpZdSr
bXIErmTsoWuu0bj92tEGZpRYUcpc9xN7N08TGd4pQ9dgkUy++pj/cXUoazK4WgK4tgtImZRTBKfz
JuIF6r4sEXLvRp5j74REM0eYNVlwbj7dMiCtZPoPL0pXnZOMLk+Hrpnyc6xeUbfgrjvRIsjJDD65
7nFie8SNVeMm5poxK1BTXDaI00nPZf0FjST6KYneevWazB91+aNiX+mnD1N+arApgehba7M5MbWF
xS2BJx0QBQjwzaQ2VTTAy8VnJOHNRHmcHMzJ72iXUd5nFMcPktsQmgFa/7U8Ag8Xn2H9EbHCAGep
8pvOr2csexSsyBPJIWKDGQHttJXsytQoiJCsfHg1fub6VR2SVfvYYqaeT2P1YmrI1FrcnNUPFqXG
CYh91ofjiPqE77rufSiPSFnrj/fKPiWBvrasp2ljb0P9LhVvakKBn4mkt8U8C4VnIJG6TZzLrEIl
HhhgeDfhvaftdjoLRFhNkKty5xjRi0o2ghR/D49PCwJiiqq1RDkuAbV8UpzIAnGb3y1rl8xH1Xha
wi+tOufzXfynHenDBmEokANNNlEIHHxSfHPI1p9Z6pQtkqpVbt7YEnRKpMO1SNADpVXedOh1KNIs
+puS9y+YWpKvfKR5LBsPlaJR0elVuIQv8yMTG7CZ5DUS4UYLPRoLNBQGZffRhAB0UEdlfE9Gb1E3
xJ47Au+YoYOnzC9AsCQ9wYn1bBUv7AKrB3WpGDE2WfDIAkTt8FKMxFtJcmssKUiaka0G8q7YjtDx
DibbmxNbPh1XNO189qgaP1oY6kUmBlf76VGIWfHHwiY+DyQfhq/LG+Rhm70qfL8YjRBo5zELzl6S
MOeWPgaBpXuskrw8k86ME/g0TF8z6/QciP1I4yf1uAzjY7OekIHCRBVwllAL8+wBET3UPf/WMH0P
SE7EIpRXEkgu+LJ5EVe3MZw+kMfpMOQZmUTNS1ReWvnM8q1nPzHlzHL6Ei83dn2FgKbmniNZEvBF
/7jBSUq4jbABUVPQwsI5fo7WfmN5I2wdFX/cHJw2fsYl3nIkcLfWA8Gl47fRDGvxswCwol9TgC37
s5jra4HaEsIIFxAdS8S8FRJcvb1F6rWF0lQ4mYdnGLZmOWD2QwErbb6AKw0mAt7EUe9B3xtWyQIQ
FVRWRnPm2YurkWmuB1J7UkiG7a86/UbVhBi++7TXg6tqK37GgDdRAXyOjWe4eNnez6QY9Y9TIz3R
uuDyvIXTrqBrRjt28zlkVmzfZPkiS2fy19Bu7Kx8169RMDvnwe2h0q9qvwkXjeKmbQfEA5u7Iuet
5beE/xBYk7esE1hSqqwH3E0T6nH1T33cG9kP32vphjLK4nOe5lvWkZFnPWFpJzF3gXIA7kjoq6pP
JtWS0E6lXpCmTtYvR4bMHLLch/kuzkf9EYjdLnZWzhrLTrKv0otF8sYcWGXvYQUFe6PfdUuUtZpt
8KwwCNXVLct4dEUTlLYXUQPGq2WeE+NuIVnNMhKtkxfNfu8TbWUBSV4i28vX0IiRC0EkZih0Z1P2
kaFSWU9+nWyJI+ymNyU54U73avJ+cZa5iT9ovmMfIuVLin869Z5YrDeXNP2QMMo9OmITONbsgiwT
kIM0Atqr32MEPBwR5BrYH8SvkJtLH6njl0FfwWf5bXG2jL1S7MG4BYeBXUI8ZWixwDw8kX8cb0uQ
kmov5YdmCKyHn8EgZ80PWyBPfOrwuCffuMTi2O+ds2IggiPqktGkvFHc06ySdUbnxUpmzF5jnXX0
XVdsZif2R/11hGCyseQ/peSQTLdStF8eQI7gmWhe54lanC1mHJo9F99Uryl/f6GJzOyJHcg2mc7G
nh66dkOnweTPHj8LenvK5VbYKyZ7KzqQvyqg7GnXUWbRMUsOK4NwGQbhTBQ/cHY4cw4GzAA/q8S/
k6rIuioOXPhYyYeVxlbCVzBhSbPFU1+wAA2MLl2KBdSNmn1r7B0OEAPX1Ce+Moy4OwzUbiQBa9gi
rRl9IsUwoNvLX4gmioA859bwejWdyYaDPKK6j8mJHzH1h006/bZXYiEY0nVC+Y9Z+Ud+HXqOjJQa
1Z+tGQiRl7mmVPFQsY1BMaGzui8mVOh4tID0lceRiQGrYZAUhKEjthUE18h66cHFpAdF+gjrr9l8
nyuTVaf3LNKiuhawDRHNS8bEV8UttgyoYBK6ugV0CBPmSlb2M4/vbEwbvdZJlf6xZKxNBw5XrDe8
uMPGJLYuqJlPVmYwe9V0d2Y2gOJExeUM+6q8E22KlP2usXksTIk9AKt0jmm+k3I/fhwwjWnqc8Yy
tNy04SflhCHcSKx8Zr6fACJGNJhagrSd0PC0BWLm+0dkF2cfjQbq5hxnDQSZip4Ev9Y0vEZKQCc1
CqZJuM1WZfLdjrByNckga8cz033LEAFFJ/aKamH+YSAhYbEb4LPld6XdPcqL07yJgav64YjrkvfU
Ysm22f0KXnkBw09rTmFojWkkb5VoyBamPEoRlpGqGPHqsd6hJpLbDxLWCVkNvqja5R5C0UXIwhYJ
T4fPbdq1YewqDLMNkU0SpMWqQPcZpEQq/yKQwEVpQWOeUIKLC1xA1u6XBUsiE833D0FrD41JzihC
fvVdyyDHt9Bd43DjMegpCCMt5N4+TjLS1LG8pWivcjT8LQcnxJRLpMKqdcN1HB9UtwVqvQniyLZx
NCA21y6lhfiQ9cPqUF99qbNr5PQbCCXOwz7UfR20GZcjo1lS+chfZIQQTqihWwLpFsdcS6AttBoo
p/A/r3mZFWPj2D+JTNXlNew+Ztj2AiG/eE8cG2UQK1K9GvPvmRQ9dNSJfifszJ/5Hn3QClpuKEXX
vKjyjORCzgnA63pUn6cBzQTMmjhOFxCgrhXCEDb2mWR1GI/JTZadILzL8KXigZCIQlkqeFV+d14b
VHT0GAWCQ4j73Vj91SVf1VqOKVS6TKh7DH6m8alHP+K88MK2xSe7T63dkuoJlAobkCVxgNFrM1yK
6Ymyh3XcPdv65+cMVB27uv6CHduNtL/ep5s+pYFMO0Wr75oltY0hokcSSwFGjHV7zUVN8k5WQP+I
pe6eo/6jQ0piTnygiM8dfp28zwhM/IbGX4YLue1d5eXtX1H89KHOcIvcvv+yna3KdMv8phDV130W
nMFbjbfiNUFyjzn0V4GEqsLIs2zQFV4HHi/pjTOnnolLJ8nolJZ+3f2m424sTyyV2oFZgbv1RzOh
QK+NuP32Q32e5Ltg/5MN/TSwDKCGI/2x2IZosCXLn1wob2wQGRq7jJNE5//3eKh4h4RYA5Cp2kab
3nwzok9SKAEygBcSAAXcv1AorpR91Fax1kwQG82Thh1nnm6e7L4A4z4LbcPU8qiOLw7NZzY1NdsB
Io9bZRkwJfHn80b4j8BCK+QnLBNgpUntS4kwVAAyauA55P2xH66VZm8QGKaHH7bytxTsYwEaDuIq
j6jQQFwe7nenB9Om24xU0i2HDK/1mJ+GWAwgRYIq8q2tt5kUZBxJ5hqjOGt/fadreXpcBesiUX/D
M9738D6vqALq6lTjEayHTwA3g0ju5BVAbRR5crqPmIq32SZWHbBeHPKpw/mD7F7r1ZUGUF5si3kt
FZeCZtNsR0Zbq/7mXcjfmqFJiGEuLjRdUuO3Mt9hognZ3jO1JdeGjsC4ydipoOeR8Ee5zap65UOb
0kPtcZvOG4HahP2LTLqhqgjCxEesELdrLcbOBJlAVk+KwolbKLIOTgmhxun8miHRHe/mDLe3Zg1o
B5anEN0ihJ1w+p24lAkJwjP1ROQgkdEV/Wrzepg3DVIa9aopgUkEt8z0wdQlZj/U5aMnRQfoUHHq
o3dtHjZCqLdkINF9b2WHVma5Yzgk4606ol9ZAyvLsLvATVL+RcIErq1Xi2x428eRZRoVEsA72mGA
fxWbUN6/mX9qwZ687exAhm9cSORcc+8puMYJv0YCbuFxpkvC1bpb41H/Uh3tNmhTb+IR4+rD3GRY
f8IlIdHIzc/PttHCg9MyTEYTlJ19ydWv2L7ySE7qlsyGwIYa08n40Fc2KMar5RHZMR4SFkMZcjS7
ivOUi2tArDD+xdVW5Zhi0RvW5JQCtR0VyOEWbqbSfiRy85sXx9mw+5X8KwUlCpQtd58DEnvg45iN
1yh/e5+gj5DzfnKBPlDph8CI2AKG0OZ4J1N7/sZ/GcAusp7MHvdafxC6uP4RaMgbhqQ5tuW3hixC
IcUO2FL7EJB9nz6Z/KnhgHr8xtFPrgjCWQL6rRHsE6OCYCDkW9zkPul4PoXl5OgL8GWhnyKIi5Ps
oNgEXzOKrWGcNXLEKHlf0YANMPoDx8gZbBlbk/9iAWQoTxVKAS5Z69lBzBUHKYN6vk+T38i5qsq8
+iSdQrv0zsZc9mF7DL/ZL/rvSN5nJWOvzZ8BmLdw1mGnDzOqDUH3wYiZddFtNgx5TIwjgXMiagHT
HiD3P9gPLIVdqyMikm+AQAKxrLYoSZ3qqS1/55dGvZS1P0Je8iwoHiFm1KkaaP3btwbVpvpiuex4
+Q0UownRHX0+jnP5Waxj3yAnCWEs1swpuxoIyMNvx+lJWbFXcGK4PDi1f21py6is8jWlOUIVyWY7
hhCVWOuZz7J9irydgZm5wP43VhnyBbHaueEJk6Sdirx34Kl4trXmYnfH+ZIFqDr1bRuUATAK1z5W
lyMzQ6hgjY9dCJ6hJsdUplKCS7L44HeTh2NI5ZjtG+CFJREWLNvxZ9x/dVS9CHTaee5E7x1+hxDN
HGYRHu46uZD656qjcyDXgvPravJOF8pJkY7TmlFjqs41gldmJoYEIz9PIbBkg9KR8hlzmwENPWgw
ikGACc9ZNYRbgshK2NyEpGtEdaIYx8dH4rDK47sAwEA6QxAFdTfbzjeDKvIwcLB/b1gGfLvdZ+uI
wmPcBD9O9Zk473O6Y1fOk9uobGrpJAAl/sppKFVn5OwImWKtBvrTXco18ubIdINZ+TB3t654L4t9
uZEROQQxtbZQv5w5n7a2GUIUN+l30p+k4hmMg3rM+XNO3gzG1Pq9nJ5pbgC5nhlhUm7KT6QaHDca
4jTA/PpV0UM3OvThQi917epr2/n5t/uDyGfSX+IRmWJCYfHwoVBnqAL7br3FH+BQsJFDVDzPvPzS
NZOvUnWcsw0DnolA7RQO75LxoT4mqPV5FVPuMUc/qfEhPcq7M/6UPRShT0BkIzjmUfoTk+Ej+ZG7
c/vLsAul1rODF+nzABAljfeee3oxbmiGSTG0zF2YnDT1LA+UfL8Tb4KaZgr0+KSanoz7eaELx0wu
sAfcA3lHwMd51N4FedIWnBGM3aa1JlWDweixxaTs2tkxkYM/VNLde+QbaPWRZeg062GSg9qJeP0a
REMiPtQGJH2w4gmB3WJ/tvIT24xlEMURjCBOaAKrNTkZEY4hbXiZY6LFhCYcf81rrZ+cYiuGn6m4
ChEYcqNh2M3x1USd3EmfDn02tbzqHs/kkyNexsczLC8S471OWYsOVlNbh3Z4baWdmd6c/JQvBtAo
b954A17EIQAlvNElXxwBjIwOrE1TB9MXgYxVvWsnIIlDHf9J42VqXzXUffq5zi7Rws23qQY/JTeb
xvnZgxt6OKIdYHYLBHE9FJKnuSrgndIekhG5TehH3XmRmXAPln3rTapB/pL0ZYRK6JF3AV/yiDQ0
tzusuDr/HNzy6UFxw+TxCvGLR/XP0Hkw9hwYxMsVADqczvVlkVzeNym9mtpFkp91qD0LcbxQ3Obt
3WQ6j+OT4OTEMuRkzy2Kxky7Rgpd9Rtr9muPiwSW/E6vpgA1ugrXgXmh16ybGSKyr2T4yXrU5RdY
ALROrG0T5jejUWCH/0yJTqe9gugZnLd21WzrlO9iTZfbW2jdf94m01hTH7FOjI8mAW7uf9Gyzegs
rtgYJ/Xw4HpPpc9s+qQlNHtONMZt96syvwWFZIHhLNBeViGqsxPUafNK2BZ7wg4SZ68JqYVH0kmJ
FqfZF/lbU732mCzL54GvRlOeL1X8bpU2kYWrQWXW7v96wxLPuUK6VBxY7J1iewqoOum7AxATCdVb
ssOhYwQBGUU83bZH6S3BEz70doMuGmUyhkLMLd1fzHutM4B0zjO70xQzgn/hmrF6IG0FoYUwylPk
R5iAnferGovtrJ6k5OrUMPecBQJsHhGE7zpCjkVRmV+Uu9hnOuUCmAKwDTPziMSmX4tWE5ZPfdzg
dRAEObpNgaxofCFKhp8fZVI37kLAAiHTcPm82rusUgHVfMqm15OLjnz2Uhcoy5/zlNkmx+X+AATf
RdPTXHLkYdQR1E9fM9CBDaprMWJAFaJIbtCKMbPp5UaKN+BHRvNhE89bPn4UllvrazBhfq1vrYOk
XlGKDYaXQkVFEic8jrAlPnF7OWDMMUoakLdEQxWzqc2v2frSAAvUrHJV6TzwzhjVC7ArlyNy2tpl
9q2fxXI9wI0Q/hyNGtxctZL4B0yTrxFWuNEPMLsEOU+XTmdQX2F/tCjLrbdKStU7BomEEkKr/WND
QIqyUurH2opjPpkJKJVoJTL4m1dbH0hv2S9f/P4CdnC4UNi15YSKKt45+M+RZ++sOhciTPr+p5Sf
h+atkHZVt4lJrgDGRN4HP2qSzOA7PXmIzN9TcTSjJ+gDV4Hm6TkamoqXChJHbsDeEWc0uBQlmZTo
i1n8Rg3jTkZz9q6vsa4gqcFbSCUay4gr4IvoHnFP0AgatUMwc1nQ1eW20/WR/ogd2OIUtEnbUCCG
Q37nvP+ZgI0yZT2MHxLTJYyzom0RbEeaH+euHWAKB1kPz/8UFsslYSwlaMYGn0aMJGvvLfhO+ASV
WpARNbPgyx4Fqa7NEZ0W1JSQ5tsQETYiTrdsgBPyzWgF3+ULau8G/YmqcCy/DV3vs1OuycRp+I1b
IuD+jQFOs03DgFhasKF7Kh+EpJBCbFjMAqX5OdRu8XyOHh+GQ5z+LpPoyMJ9Q0zwOkRG6sZeQxLe
CnOEuqMHcBYkx9qUx9Xvd0P059iSQiJTCeSCLfaT+Fqq7NrNN5CxEkQ1tq50RSSr34HpHxc1siFw
I7/exNtJv+TVcx3uM+eEUpOPnjwcjL/ZRHb++CSk3EsoUQjyZsVPif7dqU8Lsj3dBSxIug2FEep3
zma3Rsgial/XRPeSpSfI6Apl6HiztAOthnFGw99srGmihNg5oPZHI499p6MUBfSo0pIgZ2lKAF5b
JLVYTiCMqCkPVGXBNIjmlWN8V1cvfBWxw63N+dJM7qNGFktRDJ3kNQogvmjoBw+iiQGGVRDIfwTo
U/qbwy06NudxjeCEsF8Lsm89QuPhzWKXghzYRMEw/I7Vc8L6YZtu9XhKSXJPjCviZLy/xIJz2Yvz
iam6of6oZFf2WLNJmwDEAmlDZMjgPsLLah+T/pZBHA2d5o31kz2/mgQ7ygmJLL+PeF8waXkkG5c/
c1cjzONpLUAUGLHlDHhg9UrYSq2KkvhmI54vm1U0qcqtbS9bnrV1r54o44ASgfBn0Nra7ygrxIEW
1nyy95G1SV3ONGLjGmJfiCvcxNVbNpzF+Rqi/CPO0f2V0FPo+Weo/GYpZ1KM8qM98umB8qLiO5jN
xoARiuMzIijqNrQKKnhAbT94uWWRr37TKOAgCtcqt5p9xZjQYHWIdLIWb8UE7wcJYt2R4JIuxtFP
wzCJjzJIZsfVhYebwnuSHgX+73j/PrlC2/COezYTtjgG7eaEDxD2masPmAO+QOCCOrdufVSDxbfm
i+TLOLq8h/Wu5n+w82b6SpxAhFxf1q/2sEnKg5SjoKK6w4lAC72Q66OimH5uaz+emRGQU1bycxj+
xDN1vHgIEVfq0o/u/CXlc0QkAjc/n6uW+gS/0ZS5y9DcKD1n5njP2FAxEy/Ki5gateQjdxlZ2ssP
2rKyYQVJXCKGiQFeCUFXPp0AL3oEIt1PuQSoc8QX0dU49XSVEB3SYWrHewAcfkshhmweCgc913Cc
cV5ntHUTOQU+SXkDpullX3IGxpwscK2NR/SLmMGKbDOeOWEwNYXLyzsFxei9Vp8xyjUu0XXF7U0C
GGC/vXY44WvbWQ/SgxMgd7eTsHY3blSDxUfvFNgjbyUVkEBxjY1GfdLDHW+59MnTFjOcO9NPDu7i
AHjFALl21X6HC7A25esFb31MzpKwjRCq1bCHIBl9lzLO+HwzVacFJGDorFU0kgIeUGBCQ7NHJo8A
41QqL8Cou+Srs4TD1KZsJhL5RA5QBtYYXvV2EbJ5qEOEcdghAzMsgsG66gXphvjTrND9JugNtY0g
LM3rlNGVznfIWSvg2wZ/TH6Y+RbL6ZNnnVcXsMPcw9SYsHoNV3gei8tVo3+++Cy+IgtMr/vjsuIh
Srw2nRntVVdDpZJh3pwnsA4mVLV9M+fTEkTbVn2VvCRYjKMAMuo8CANuXfg9IRJSyPTpUWQQSE+e
B8IWri7bvifih+CuL4iCAzMN/bD5UCVYFg3NJYk7DcatSx+hc7H/so6ABu0vAnLMXqz0wpe2JtAv
5LJA+GGvnpvwNLj01vafuvEFbL9SwR4h19ZIllU+BYf2CoV6opEfh++P/EP8fRtxaMRISyGyGDY6
7Ze/Emn+6g7eU7N2drKfCMk3R1Ax9WPWLg+p31C4gOKhDUaVbORwTw3der4AG67Zi12aIb0yRp24
zlxzybdahXKeh2OwCxrwMGbXz/rnQIMLzmozeS0w+/HJyHD6uTgpeD1fKoebvUQkxGoGxkGKKz+p
A9DbXimkcMtyL06CxiIJyaMczrXnL3Xkk8iwxVsfokuGojyECl8SMdnGJdVP0oMu7z+rfNJEnBF0
Z/SW1T8T3RRUE0L879vHpWWvZ/kkoaTeGdkTlbpjGszlgZEZgDqRWUf5HB9o0TNeYaAc3vfnujrW
9bU3vimlW52WZbugIMgVAXo17CI07YgJeOW4vcaQxe3IHyFcUwpHS44leF9swyDK70t8I8iH0kFc
b+FwzTUBrpInGy/kE8Ae1gQ8IOuJtsvO6jEEcQO0scbarkIf0ckLP1bDCaQnyaATAktP1OaeZdUc
lHNgy9JG5H0ZKPJNjgt+hZCoc2N02CuY7Um5muD4O4Z5meGqdL9tgZJztyUkiIn3BxZsRmuLoKum
ewEKkRvPVZCYEJHEEPZuhSXZgYj2cssTSq7FKTxktdQ1rOZEYRd5IRXOaN5oQum1XdlcIOr16oZj
xnLeM6pNp4YI/JTFY4hXmuw6cJ+dH7FdhhRH1P3s2hBM4fiKmxDgGETug02WNCsQRibGM/7hGpsz
P3OEuZmmDXiYJ8OU/mm8jQVI7kTNrltC0mXqsHIOWt9CJfUr1iCz3otNKFywCu2qHLWnS3SpcTSR
tsHxtOqmSg+ZvDUkn6Rf+WUxqAaGsGX7RRrKM6mThI4UNN8UW9wc6oHgQbEcYTKeiUpB3NnFvjV0
Wye56RQX2x1M+ibnRxy5OHHNwnV7dN2sDJkjn+HOHkBAUcUPVY65dz3Y76x7wnpQ8i2LeViNWRSl
d4ka8gfFDtFTK92Jnxpf7PCEQ3NMiMic3dFB703iukPPTaESkp73a7S7ngUSBMQfGoxfWB7WcrTV
689e+qvSJ+DworwMaDkigHIDqaACEwtk4I3dMbQQlp/G/FO1mThFdwyYDXZNoaqyGGyb+ZfZlK+R
fRdi1/ys/iPpvHYcR7Ig+kUE6M1ryXsvleqFkMrQe8+vn5M9wA6wM7vdUy2RmddEnCCEsNJ2ksEf
ouJqbwNGLAVuv7PL9xF/+SFKGSax7byxtnH7lxcX4j9ZXopnC9Znn0+PXN5AmlCvA3ak1GILa04z
JB/SwsELicqHbx9vEHUa8JKl6kLe59sHQUGG2MeQ4Rh99fgFP95d+ofpnUnCT8nvNLQ3a7iIr6M0
712wy9nDRAunXOgqNrN1Omwjhr6a0J+yazRlexJxnJbAfsOWCzF7lJCTJO4ojJHIAdNgrj0Eb57j
VJHW7JwdOC6gs5kj31MDH8i+cdl0enji4VoXmOXyFUxT4mACjbLC2Ujyq2y/G43pI3GzOiFtAumU
szDILSSkKCI9/9uGJ8Y1iTTlEovruN6oxdlVd0V6cRESuAC/xErW46rt6CtSkZyE1s4wfxm0evmZ
QYbOTR/PNGcPBRbZlmA9Gh/y92C/6CQnXDmJy8Dv2xw+Q/VlyPXUKB8amwMAOYwlh23rBJAKGAQh
XhVjTy//E99pID1gT056bB6AhzBRrzie+SLqfi0z/sRRkdDMG0s9mCcF89tPW/rMnT9T33AqZNLD
RVdh5TLJug8+GamuMeEwoWiPWbg3c775mo4mgkmyAMU/DwExsJLR0M6jzAm8nWatLOOd1S+d2oXA
LNKcmCAgSWPAxVxcQpTYQFcdzwqdBslqE7JdpnF4tdMt/4kYA4XoEVsqBlt7qCGZ5pQ0xCbODctn
DjO17KVSrUgPqZjLWOM+azWamAil/I9I1pJRdFA/xPYuRnAW1xu2DJB/UoaOodQiGAkntcw/ol5T
24uQMXHABzoH2k6rr5bxF4jgrvrEksX1wIIhJbSPQbf13ZNX3bCiMfCeubQ5Zi7x76Wzc58w74Qi
hckiiwmugih7ue3ON3dacywZBCU/EUzTYVmVlJW1PdUqMmSUX3sKstT9QaA5iWk3wyBHmQPkJxQj
AeTOxgG9pOh420rFRoW5j3QUrUbwfFRBZxXSl1ZpH6X12RvPcSxXhqkhqRxnqY0+JL6C8MYQMGVk
nhT411Hy0VGgCU+Nc+WrGA6qbVwyq4Zvn4PI8XkZotFhufabB3+OcVXLq0xW3N8wH8gAWlNEEi+N
TVeM/xx3Q61e4iDj2Pg4tyBh3ww4inXoMVl0DPYDO4HBCPA0sFgT+DDjp1WnprbGJUFOJzhOc8ui
WnI/hXrdau/aeFaNh/DzjZxYav2NNUs07PTDYfIl+W9/uHcDVq2NhGibl4OHUkUdXJFyEXBUp1jv
nUtQ4Uza9f3JGsJJ0nWTG9u64K9CI0q2UnBKywBuxktPgD19EOjUX8CFIwbB1LcEb+3+oWaETgpe
0WRpNlzT+iKXXwwWqMPmo8YwbNEhsc/kz4DLebgZm9o+FVzRGqo9kQ621LmYpUN9VuWHX/3Y0dZP
Z2h0t123CFoxOfRm5lQqL75z4neRQVsUxLJy16oIAPA1GsEJ9vbUxlnidqzNS66mlaKuO4jlaHSh
YmHX4D6bKNzVLxjb/l7u9i6MFOKP0fCUCCTmdkcY4lZcVOJeZlqARGsup9s4hrvLeQbg0/tRRcYR
flgxkO/NEyBB7+OoI4CVNtoDUlDpYvZ6y+5ezvd5zrvDYF36turP0bkxPa3Ztdh0YP24J48RcKdl
3uPk1DFI7EpsHeNtKFbSsGzVa4KZLSw/DAILqukI4fVMzTStnui8AG4C88oWzkyoPEblPGCqZMyu
1s5EUdupw7I/NVgL78jSxdysk/6jvgkY5rg/+PxbU9hj2PyJrMrCGQhCOdwm1QolU5tvQmkPHPuj
xEyrLLMYrTqnpUEcA2JA8b1rgTPR9LkRrNz0WTUOaU/e0mKKJQS/tctXJc344ETZlYEcEF5zxAzS
Q8yscDuQS4r2yt2LT8JTn4m1ychURWwCWTwLymnVPSsT/iall+VsXHPL1zv4R7wPaJVLlGohWu+a
vQTBviA3ZxpyCynfS9Gs6e8W6hYY7R+R+7yxuk5PwzSfKNGqyA+pSrN1EH+AMHhoMoK0KYte5cZK
DHgwmw2ODIQtVv/dLwPGRzTzSGOPjJMnEaTGQjpWeDZQxytAx8d85tvsFz5SbRqNp5htzpEZnOZx
Zzs8IMlLMgAnVhM5eSb6OYEZS9TrxNO/02qv5ZdR//KRsKlo4pobBRVaEOkT3FvQTSmEgnqu84IX
u3oqTySSvVyCEjTQmg74ZsIdcfow3lJ+c+1c4+sPZynTZBcjUhRfFQa4Vb62myObqxuo3Q/DeFfy
LsVPXG8HIu3oHYbirqJ1FHetysOYaihsDaTrjKpbdutoE1DGcZgWSL3DfGVlBwNNeLAgmIKigSUz
WEC2N/4mTKZ1fElkZrWTl2OTkszhGg3Em6PCqtwvJ9xJvLmMbdHaTcEd+MVa1y9CuCIHn+KzdTrM
R+W1Dl5Ogj+QkV0JdmYK0ZWb/WvI34q1bgDfxO9SXfbDKghuQ/dIqk8p/Q3rd2pwC7FvGMqVxe0U
usgdDqipcB9t6uKRMZ8mj+Fft6ioELt3XQG3mPqYuz0rjpAPvfLHxtOa1teRWRLN+0C2pdu+PeWQ
FRtDJ4hY+Yr0Z4u2SW7ecrZh4MAFngbP0nR3LVIRfy0zjw/1LSc3mtXfwp6NASbSuQUcUV36ovs/
VtlB6m62MctsgAOE0iZL+4NmJT9E+l8jmxMbK+G3ibzvZs2MGTw/sfx1/Z+uPyH2HMVHaq1b51pg
bCHxgenKi+esKJAkWws3oG/kY6jWYjhkoJMgsYMmS/Pn6CkG8bSjGigeIcryId5X6drMxca7HR7i
RcT6MTDHxMCsQKOiA9EZ3lrvkAdCUu4Fm9ZW/+GbGeV9g6LGs1HtESloz5VC3GAbNdtpySIcD7J2
z6WLhrchoj5GjsF2aa4ARzRmydYwPkm4jcedpe0wFJbRZ8IRltsnVDewVxdUDLq6MC0ERse2Xvb9
MbdQLjjzKL8RgZCihKAtr2Bu/2/FYkHCYZ/EazH/rzmedGMuEl8i0kdmTf1lZ4AnrS8hg0RJ2phz
xFIdwSUgnaQD3oMBqzMVk7MNlUvZAR56ViWPndCJil0kx9dsNGhXaCOqsF6q2U9vvslgnUYM32bZ
LGmOfUZEyqY3l8LJF35puI9x+4LSdRdCnBz5u75dSO3CaVk0QtFAWUxKVY0Eiurn2/qMNp62EY5+
pebeELq7lS0vPXXZ6R9pudDkN/EYTn0MIGGj2gGwO5dtEkhuGXsVhOUfJfoXRuWhuvyl1q8xKYlD
mj2e1f5m3gXuPiO3QGaDw90QZBfbQpDKtqKaV3erWoWM2AgaVs+WccCpEb8zECQyE3EGUIX3b7Lp
2P/rDphDygcYt+g074O6MFSKFHoGQi6/EuS3YLn7PYvaVl2TQMCGY4VAFykDe6cJSWv4lKf47oql
plGIbPrmlxIOISmTXX7YID3HIbLfjoHFLcy4aLirTC+YM2uCkbEPkm+uBz+5WpB/CIKn4Im6LdtW
NFUh815lMcLRunryLuchNlkOWz0uzefANMOCca2UJ8RTibxMZYFTlaKtM6eJqa2dBaIxbG1a8XGi
e39luxe/OUQI5Np8Tv+up4OYgYXp0yJ7QXiaRuC8Bra35Gl0TKKwXGP5HHdJfU7zq2sAuPquSwGw
2ueI1E2mdpUOe+dt50cNabW0tsgP8vcMNZNohcPGD6CLHWp9S62UVBxCGJNw8eYL+SUTEIR8wxHE
B+A/xEIwAbxCA4j7n9zd2FTiBDKUTJFkrp2apU8P14PtNJVdikplVwYQicRMhNcfrSI+Wj7P+Wge
evBCKE9zQtvareUDers5VAVQBnKqOEflKmDZr+0zHmwXEcqaAX+Ofq9hNqYzOBPtTNzriyA7N1GG
OzKejtUDlJibvMUDXZDoEWsMtmbQEu342FRQ4vyUEf9C0AYdxmmCxUqG60dcbb2CMcRRMz+d6s1L
P/ExK7Hr5oCsEYdqylfZYApYNASkYbKmWBKhdiiWUTrguhXb1NS7aHw6vnPsldUw1+eOh10+QztU
zzzr/vst8/+nM4y7H11oNUp7VnY/LjswVJLTFuVcJ286Zw19OiTJKUFU7fx01p/4GUyYFm5B7nh1
qjLGjDOXEvFaTNE8Zt+i72yAhrXXkFmlpL7gKMv5Fn86LCJ1gJXj8MoRt66fehHQW4Hmvw8xKYon
NIq2vNM04aRmJOJtApFysdC9NXO7XrnVzT12HpWD+PSSyXvPXeXBzmJ4OClByK1QsH2Q3hdxfY/V
udBnuvZrpX+pBp6BzJ55XX+Rr+jEb9W5yh/+zGtOJDZMhrk2iURSOZSDD55PdA1Wn1JtZZhWH02z
04DXBBsrpC2d465z01vLbEApzX+PkcajAXJh4llHzcCIsep8oJpTRMtTwC+cslhZyDdumEkx8/fr
tU5NoNUL45uVK8waNIbQgIRh3JzxIljfjICY5qLKIS/A3Fn2tUrOcfcdDMdM/ekCdVVX57rUWCmD
AyKER7decbcd033Fpjbm1htZEeTKVb6Y6B+S1b+rk82YdxHkq8R8GOgN+yUgaR7pPZAzrbzY2bal
fSidfA7wBkgWY2TRp6jNt45hY3gI9kvdLar2UMcnGRBYtpUZgTLMsqcG1o/QY6bHWemmAr5sUHzx
UiYL7uuwJXl4O1bobWMIx7xSzM1kMFh7jgCTGgxhRXD2jT8OBZgplr4kwsb1fjkNENT9jog0iPTk
Ztu72CH135aaeWR62LF4jNQntAGDNWRVUdl1myhaN+MKc8Ek+IsrRESP1mWl9d1XK4VlHT74bpYj
z9MfMb+xfhyCt0R6L4dFB2Kwv7RMUAqZahbUgo7s1kl/JPeYG/NqRI7E8msrvK4qpp1i1Urc1xZn
9v6fjEq6Mj0iFBf25ryJN6q3sqW7apATs8CqsYpwfRmoORpeoPgE5E9rUMwLKO1pDA4ZI2CaBMHw
wGcqnACdDKxvS45Wug0GoKIL5JEziBNp++iwulfpxlK2oOLKfGflp+YDJiFaBPAw+VWtzmz9yUit
LfTm0zCZc4eik6q7fR8eBu4XuSEgh9qRRTW0u8+GijErrlX1OVDPV2erPDtcopq6hB1IrO0kQqMj
BlWFdDbUG/lAVrMP/HKS9M9W58Aav1nzC2h3jVoGeb7dVjjh1tDbzRXj7659krAwwaWQMupjMIE7
kJZQK07OxR3wFyzJ44Yrd7LcP1vfjeij8w5xHyeW7Pcffn5Qq3muIU6g7lrq4cZpjk6/ha05sHiH
3840M2ofkcd5V+1tGnmVjIk2OJhM6/O0Rj700LQV2ZuJvhcO7LFcqLNkhu1ZaBa8vYTWIRSiAvqL
aJ6kC+jowjej9Q+LMWsEgmKCJCZj6gzruNuMJgnlSzM9KsUuRKolHU06uByx+d0wvpThnEir1NkY
8LsqBqRKNZf8AhqUDWADzR+WwHrPlT1JzS+FU8Byn2JfBq4XdaqVfgbdAUjHh5bsxmIdYSqJ0e7Q
es867WS//n2AwwVL7Yz8v9Ddyc6la1+QXrhiJHeHtDpVkPchZU4XomXSo4vwM4e8ODJWzsp9KM4r
QOpSgUXmleBk7OaWgUePQO0fQZwrIQNk6xQPpKN9epW8QM/trKsaZRTsc8ea5LMmOfjVOa+EW8hc
N1g5BvWhu9+V/YtsZlojCLSQe4tTRa8PrEHskLZ2So0MvQqMrdYzTcexrABEJIXJRXG87jUW5eea
F8bcJvY9f/Qx9FQLxxD9hQxij2/bh6Xjk0fSIGBxeSx7HVoGhpOUv7W2dr/2+5/OLphO46ChZ8Vi
xlKlhMkpLNTJprL3Y488fEpVGvFUuQu0P7iS+HdrVAhsNwL14ikbnYbbNo4m4VZCz4dQBjouP2/m
gzUg2GnSmmvFXCcMHFLGYw1zs7wjnwwcoTn3klWG283eimO0cmbKnPXMZz08wmZl0x71V1iRsQTS
3mCtpLEGGAeOxx31S8L8Da1/XIKsP7FomHC+yNY2J+1hivK4tZ6uaNQhQLF+mjnQkGW4shvtrAb3
FH+Qhe2OLWNwhNo3BPu8mVf2HQ0NsnteRyytznBWgit0aYe5qeq7+1x9ibAWTqCGUgWWQMOwFPhT
0p+kZi9Hd/SqU585M5ipaIOsNDCP1cSfYxk3MJgT2uwuvXrKpM6f10tb3/u03UvdJmP1QM2egNxo
EBvLKGHELdFC13Tw0HFF6A3wRByuiKMN20ciDPbxydJMC0A6UI3ZD2To3FFNfNSNR5zxKlnIgaND
HF8RUsD0VUGAukAJrK0vFhcRa3ioVBTJwIT/6YV8Xulo39RzJlZ0eUmMmWDuufdeA8q7H5olGKgI
RVNXLq2dnu2s6Y3+0P4YZxkARnYlmGWIz1m0EbPgNVANjWI9W7f+1UbyLjnTziVV6QuRYThhIBmc
RC+PpkxlMKvuS4NR+b1G+uAtWdrl/VZU+ThRJd423ngezrFdS8MGTC0PowZTD36aYS3vX0QFwnWU
O8TZx7hdZIKwBZXIucXJXLj/8nOXsStacWu8f/kkRufKZIhXB2Q2XNt/wD7kukBtWURayGcyGaT2
zO+P8BawsnqGPUmx+GeA7WVbn5ncjIZWE2XwQR39QSs5h5tH88wz2TrEzi3b6MTK5KHBB6d5RsQI
L8IzHhlviD9+RyHBesLnAOUTN5w7zfrd4K/jku5ZjGQhKbWHykL8sNB6wEiwQ4iqAT2Ptx53tdIs
+GNDpOmSxxDu7HiDBN0Fc2AvbYRO5hnnyKSq2bhtPTTyEMETbR0AIDYIqdyzyGAeL6v7sGLSy04k
A+mR5pCU+QMwIY5R+XcU98O0Rg4jxpNIVLpoMSafKcA7p9oEw1oYkJViJszMqr3Jq1OgrTlkcgdx
JwgbHtfyVuHP1TcJRbpMfGVBu7B2LPo01AMDnRWrfY4qtT2RxZEP56wJJ6PHLlKAKVhGSAbnBaL5
/6XRCiUR314PYRSQej6T7riU23IxXiFFeqhM0/5S6uBKvF1Qv3tn0QrHLPtH750mcyU/mMmacBgs
kvhNkahfx3wqBi9uMpWo8dVdFD86lpqAClRloZCbSbNHr2iAohJi/kG5Nsan8GKFXxmqb3s8iW7O
CvbSNJwo7c5DZuURCnL3itWoLG331t9Thq7SQXIvZbGxnK1sEJ6NzRk4Zj0guDjHQs3tM4MJH3fA
Amz+e+07cI4mi+bIeoYLfwHpcAx+ComjLTMnvfQXw/TLlkUDzhFhcJXj3nPOqbzRO7ID6eLA7e7l
YeXIUxkoxCC0fsquqd87PoaaurQqj2APs+FUkOXT64cw3slIbPUj4pe4qD+YBIjrN9RWvLxF8UU+
DV91xMLAI4RK4MXIMO+7mfBVZtUrIXZQpejn1ASHliEwYNpbUBh62aKmgRX6SelQIfSQLuIP2EAS
SOTFYD88okwDrJdqgoQFKmK0RIDelGgbh6URzSX1rjMKIARFDF6KrYWUjEbIwufor8iT+6hpAlGe
tQF3WfvQfYjw7iHMFhoc197BAoFtT0HuBmCQeWIbc0PZB3MKKS97SFE0sTlEGUwKcIGYJHGfJ9gp
g2HBaoyrlAnOogmW5AZr5Ql7c09Hb5dvOHxCCW9fRlGrtKxJjbPQMffOt2ixu1UBv6P60ptulmLX
fPOWuKe22bTJTtFuwjbMxNaLNma/VnXwz1NyV8b6Vy8+G/PtoXbIENsqFQRmRh9GMR/0mWF+DixT
Qd/56kK0bYFxFu4lvZhK3q509qy3FxXKY9Y6YApEnazYp075ZHhvoQ3woPGxBOYILe6ZMe/S36K7
URDFFyrdsIZ7KnS9QfBXK+fAvSe/Y3h4k0TczdFtpuNv1tLWCDnrJiS8IV2FfF4ycVSM3bRmnSeT
ysEFJrOsXgOmggjJJCKzjyOXNmtAojbbO90xMzszOcAaiQBootmR0wMZJfOYh7SvzrK7g+4nNF0w
1qij+WUB4pU5E1iyOHjU+CpEKaepvGI7QYdiDJ1jljFQtLNSfqTSs3auOJgNBg/qJfWfFdBW84rO
oBE3cICzHH30WrdJebjJ0aoRowETNW19iot1inQGbLFOVT28MyLsLWfKfsn77chbsUA5oucR0nAQ
cRQ9Fv8TMaN9yJHDjhqKFvtxeFpesBf1hhy9WfjD/kC12q0Y8s/IeBiYaTXbRFsUTJhVis7vyl/r
OVJZtF3xku2PY+yAS37UxVr4Fdlei4k2Lb55KkFwKCHQYu2ulau6EdxkI563CT8QGSN/5dSGPquu
Yu9lCvyIt6NY5z8Q242G/MhVDpizYyt7SxWB1WQRYF1rFaju1fJUdmgs47iPPYbIYZZNVDpyE4Zw
5wgAFyquebSiVXBRLdLQB0dZ26s1rxvh9ubWBgLB6MI3dsIwHVVf4jGPZvzyopvR/MBGVjOWGCAX
mR+XBzDuYripBWcCCuhia+3oAMHNqAI0BA6QrMRmIdR+1fqcdDQ6rLARLfmrab4N0r1hHTAuEhV7
89jKUc9M2oKWS8Lza9GsQL8ug7uk7WsXbWLHWv1Ljxepx3IqwAhF4DWIBklHisRETtkOJjsXhl5F
+tPCQVK3jOS04OYb5yxamuq6kC5VhrZibaB0gRxpr+0EoY82Y66MW5Ezowo3efs7UP8m4T5uUYKn
tKPWq4w4pItVT0wQaWWiw9KUV5mkYGSeMVefRYhWy8IU2pYeDNhL3HtpFi9VYddJHPYKPRhrlw5n
ZLgpTZBSecmHOM0671oa9r6Swr+mLL5ILuGu8lJ9akjKcRyF64haMUnlP013jn4y3hMZAFWpAGlg
nq+G6Md8aVNzEZf5irjnvWItBz17d+NXR5qkzZer9eRyedLehCU/ZuajSsCj+e3CZp7jF94mg3Ef
JsmupJIM5IaVqnJDLz5pcPGDienONkpSsKtIC/G/pRG5G5gsC+gX7rjtfJXLFBtIoS8dlilNywNX
Rhyaw5zWeo7+f6IG2m7n982+lZu95SgLL7fPnZrILFwazt9ZjjZQ8yV0MxhC2+js9+NCUnRwo85C
jig3pf6gsotEkmFnDmQia97W5rynzxKszY6zppTrH1sPWTVYJ8sRux16iZj8c4RvDrqxIclWVoBf
FMgfMnOfqZOZnwsVUuwAi87sgS/2szCDJmMNi2xE50L2rGsjvQIt6XrlIh/ZALOKqtU3h7HUdksl
IXNQG9adLO1iP93mbUBw2LiMkQk2CB8Uj3uTLcKQdGSvObxUSH/UZN7k2qKh5ywAvAY6vXEWHcfE
vrUOVo/WNI752O38MF8YHmBf9MhWrEz7QsTm5DR0I1rDGOGjtDODtZ7wRFBhJfjeaMGc5DPGfdJ7
/d7DFARtc2vAEJCjYlZbMEXhPoo1RhYqp8oBw0ZGGfHE84jXKPCLbcejQWECQE8l07JYhJmF8Qws
EWh7uMXz1gakxfpiVEiuFyKgkiwahZtSwfNtt1tFf0nyewSokouz50exANhYRBBU8LQqlp5MTF0q
Cp0LMKJSYmkL0vHp/oiyJEa2YrDX74+hz7Sc1VKI2tA3aJNQBkY2i3KDtR/URvYWOnNjPdw78WdO
XzU4dM4EbfR7qUb/QDDkaEKnAa1VY3Q2GKiarImHEZ1YDfM5iaZhQ4fTg3dlrZ4n+kQlm8IGFzZw
Z6uUG87LQbtUkA6mICXsECiIf49Oh5U7T5div8mbmR8pHwaGK05gT6Y3ptMMxrk7bob4WYzVnB90
RszmLDaQ140Uuu2PXjNTYkwSHmxr6wabFNcHw1Qq5SnSJK1it875YeFX6EU36l99Y2kpZICxuSS2
norwqx3PFN1JdM/x+DZkkAUWIjtmE8jQAqmben6yqEh3sPlEYrweMRkAHy6DMle2Qzx2FkKEYaUD
cPOSWYW2U2cQIiXyjYliw7EoPt5RcG2IQpBg4Fuoqy2djw3tvPjhAhraOON80B4tGUadkF/yG+Ym
pUpIHyokLTFpgyzGSDQZPCTv2D0GaqoG3t6A/Zrrus2mXifN1AC9rdvPUyR4I14BK13mPuvHivEa
TSXC7ByJQjBQlYAGUtGzpwrAVEyUCRCoVlRqPEolci30AhAE0Dy0fOZ6utSAeuVutNVLZZaUA90G
DRyDwVlhXsqcPVjwmwE+NplhqDzhgu5l1Ml0ZJ2biQhIhz664gPkcAdfWA7noKYzphNRLMZuyEwz
kjMcpA452nULip0FwdinXkZ/Vf/pycvGSizoFJXKPJhlpahY2d8r8aNsQc5qGxheV8j1FZ0wQCBK
xPRbCpgUMyJXOi4xJtp5RWlooQPrh2rmgdurX3WysQCg9cy7KnZzMrd2xs+qASLRZGvZtfKHHdYo
K8IJZixcTRlvSl2iov1qlbfvwRJN+JhPnU2KKa1kNVN7bCEj4QCduonLz9rEFcYaoavfnfto+73j
32LnkGv3TN1VwadSPIFW2OVNinc8/BrtpdJTpRg0LIz5kSbkKvVgBWaA/qOmJej5+6yfN5XOlYGE
onfXTuuynvrROzDA3W+DaE1MUMVMRA7vMfdMbvEA4ac8pXwpSXTsCzb66iu1mT3Eyi0PwbvCHMFq
MQ0hKbgpZoOMUAJkGxkU8V7+FlQLlpmGuVMgSg0WsOOBW/SW5oj6Ar6799gdLfMrQQ0dj+5MmD8c
PUBX8jYgqvz56rVpFMgWzNx8hrEQk2pcjkHwCiqm9kRCEW2Q/nUN4kkTtYPyrDAa5IBDlF8l+rOZ
SuVfKTLQkGbuKidvXApcAaRDnqTooJQwvZ4BqmphwlPPQQh2HfOeUmbTSAXMlnysRhyhxavVb2Z/
5ZPo8IKwMgYtF0kEcgWT1Fj38snLrwlBusCPwg0RsIpJjhBvIFtvEo+y1cB4SPYXCZvZ6KhEhxai
1kejfsoK7b8091kIxnxHwC8s+jgNh1pRLQz0bIM2SQJ3YrMJqKlC/QJ+tEyIiJTDEcNAKvNZ4Kis
2RYY9if/CKEf1ifzlXDK9BlVi73QeOj/SbFjtH6YzDVu7Mb255pnblL6XcPKpz6jOBeSbRRX7JUg
RvZfbivQgPFHzR5YZahAU4hgmFBEFtr85Q0kEbjZss+KZVRORX4IjYjFxh1ZxYFRlRQRprLXiWGj
zUiW5L1BjQax/GEl9A/djpybAQllN8/W+BzHZA6bWVTs6o1fKWWzYjia4dYLzhJ4PTTtzUbGvYir
R89WmQO37xaXPyO4VwnsZ8OYwlCu4iFP8q8SW4rHj5w5PX9JJOtCEGEfToRswNQppssNk3EZog5C
V6HSPcUyKP0Ahbp+08JiqrVH3c3mmnKW9JtEuqSmvhX3aiZvxXuyKh/N9N/RU/k4wU3KdqRQObqn
un/lxjMt943lwT8yCNqgPfzVOEGyU5AS9fan+nudRFLxWqbJr2zdVOtd9RvVPeTAZ6xNihBG0Zgu
/sZlPh/UexRtpXBV8PlW3kwL7LmpoYlQ/lqG3+4D1hlQ2NLd8FkG9pZpAms7ljH1Rna2RPHgu6/s
TYndMrkU4poNXjp936BdlfyZJIhs//gzO8M20y+8IcP4mXHNpsN3h5AvKb4A/cbRBYXhCBdT3ut2
RUA3acnqyupvFXVAQvphpek7m0UKM/9a4UR8ylw/Ic720jnKDTOqnVuczeY7LZZFb2PwpW8JMPER
Gp+OXPtspor8pvoWb8wtzR7DAA6quxj1WVQIiowWd55h31SOaZRMTX+rKufWuNTMUGK4xefWJN1s
bc9Vbx+2Z5XifdiEBb3cnoR0fm1hrzrQFuPRZz7iqhfNfpa5MjG4U+PogKGNfaIjsws8lJxe5WXw
v5PkpSRLdpqNfk7Qd9OsG+NBrVc48DR1I5MWooQbVx4w1S6K5hHIiB23cXS0s7Xlnn0Gb1DtOndT
sqps93kx1yvgC+vGOGsNIkv5NprXDv2Cku6hoJe0jLbC8KY6ZBh2+OBd5VGn6yrfxcozGPdyf9E5
CJrgxiOjcAzgfy6cX9UxtsqImI0bU/xxNHrRKn23rHWt6MrQBAx74P1J7Z2xvDLsgpDF6UcOFoGS
zNO2Jss6zIssUTwMh8wuu+yaK1fihRDAHswQCxK+w/EogYUUS4uraa9qhkH6NsbrG85zh3WFsWW3
PTSfCRv5DscPna3Qu1I3RgvXOPBfyugoO1eTUaxtMKJMOdGRJsRHo7xZ5t4vYQ6d/GKT+Kj4V/2I
JHIJXM/2jz7yRSIjHO0QGvbUlanCF1xyrMUtVL89tPyuO5nxG7BDzDeaNejyyHLpc2otTs/2QhB2
nv7G8DWLn4jrL9n5XjBrUCzYvjVV3LurL9sSDcq8wLLkvKTyPXivMXyYNt5UaeskR7qD6YIKxIdt
XHKWZtpPzl1j48HqUdNUGVqeLpwFbLcy72X05ENT6pGGg7Yzi/eDT049HWjE+sFXXpF/z9qHad7y
gQXMrExnmIHcYVO3WzX+0tnOpwfPPxv8HqRsM1BQm53eXmXulfCbw7EypqqHJ2ESsJYCo1cfcn3H
gKViUoyBEJkpgoRXgoLSds8OC7TKPYcK9RPcDfWiuj8yX0B244kokrPe8IX+5czKEDHy1WuIdMHc
NmsdYbnHU3u0+43nvvRqnSvMx7Kvwfuu5YXRMf7Od12/D4mLaVdheIBnTANvd0sy6jBXc8BHv+Jt
ao5Vs/PUrVp+0mPLED3D8CHB36SM0rXvtrmH8qJANclaw9nEGRviVaDeeVbj/LsqV8jyepvM0eQj
Q4JEsAROElKNGZ7cA8w2Clg75VTgnEw4i1vYkOBsIbVPTDjPCfQwRqFTysLc9iahbTOr+hUvmBge
5DWzwl1obFJlwdHW6PecDAD0i0byV7LGD8iYpAOcoEQBrcNPlitrwpA9aSWbTLtQpHKa2N26ap/4
IOqRGdfaVbYMDx1c1aH3qTLjpgL+qDqswvw19vq0CZMJHTWZqiu7IXBU+9VFoAI1TYe2L4JfK9tC
Zc+JalknOz0bDBbytR9eRZvGD9uWb7pUD567zRhWFEYtilGrJC/DRX21TeNfDUdSy/g3wFhoBNdu
+KS9yyh/wmOYnAhqS915UQjTQ+Kx1d7a0UWPfxuF9b787PXv3Pgusr8CQX86UTpSBdd+92NG/QSD
q+gPG+lHZB4m9GFtedHVB1ywiipEYpjvnzGsMkb/0mSEm3hJyZKKV669TuqVW4EyWygE+ljAqxb9
SDb8uY4utv0fR+e13SqyRdEvYgyKzKuVg+UgB9kvDIdjKHIooODre9IPp2/fTtaRRNUOa83FsPuW
hJf8rSV3AaqiCeMOiR2VfPmXh9cepW/9wy3Kb36Mnys4OIBqFsYsJOPHmqmIZJl45uV63haoASGU
Hk8chd0dD03SvPMM5PaDgTGrepuY6+V7y91PJeGoLzI++zChqVHaY8ufNGTpbl4drLHdPdcx9UcL
bhwRLtnokMn4dBocCWxo2EfdscGDvmGREiR3/Enqv6QMiDgnJh/lysElXxJ1mqqBfRgHe8JFwcGY
xzVrlI4LgUdmQgov/dveqaeNM6XoQcLPoZjfQ896q82WIRPLSmv+CqJhYR0+BVwCFgrnvigvE7/y
i3rLmLpJ37kfbGyjYwA2KD12ts0jWyHm+IlalwpiOrgZjLhQF4ciaE6epjaoq3OEir4I2BIHwPQM
RN9IATSoyipvHz0/ejzXfXHuXX9xY20Ss3TR73iPqe+gnCPfil+Cfi+FFKCkZe3zbG8X3UmP9nk0
Mjx0d3MQbeep3hoMKUM/BWGIijKBEJLcdESL4mMGRFuAo3XnumpXDIRQtDXx1a5Y18MzBLL97CcX
EcVPXdA/KQ2BI5xouc+quMZApYcvFc6XgeJIJYAEMnPTU5r2tT428tNEMVBM1LXwnXprV8r8viCS
vSnRprgIhwl184aHiLNe0KybwxWDQO0/TLHeF4z2VAJEBKnVxFLHhgGUqi+zelrkuxIXTEZqXJlZ
dw1LRMN6ydoJDtj0nqUlzp353KPhEBrTpDqH86vM4/VcEo1UkchDnlfmTCuzVqiSp0OXfQ+4whjZ
ZGRKYPXb81FuqxyjSrRY46qfGBgy7WiNfSX7cxmGkAkK1cpCXhfvMn5QURFSS6M7AVHHSLx2LIRd
gOuNYdqG5Jd5RH65tIYuxViN0NG3cC0jq+jImxkaoPz+hmxmziM+aGaxFnVjpEFPRM3MDpcAIjUO
V9PA/tfnnDudNz5jchuKZ6Odd5UkqayPz7aYjkHXX/EnzpU+I888m/nEAyUeylI90QDvHFLqcNbg
GoUUocmph59Qpc8m2X5NYLzn03g11D8dyP3ou6/gdd1gerbi/DTU8d4hR0th7FW5fW6c9sVo0n9G
TtyVt8h7u/Ecvvq6/mpGYnq98Tvtymst+O5Ql2LzH4P+cTT0ZRTiUnrzJcmQGHNKqoSYPTZhobfY
hO3pp4Pv1JNstGjwzQ3Ch5IUpLzJv7q25hBhbaGJZKCgCa4hZDBNi45kbgifBTSxxmVJDmvZL+VN
NayO7gGdfTEh2Aij+CTpFXP/epTZy5SYf7ltA/7KhksX/mkxXofAeaocFxLtsPaceT+S/F264zo0
9QMOM1QRJrQx20GIR3kx8KKLwWWngAq6QgLqymwd8Z0ePQP8rP+B4gEnT/FlR2fgMmy33EUC40DG
7EKimwS8EuPdks2VUBuY0Pa5iJtrH2I+KxzrVk3ZcLIeoO5zmzbVLR7nFhv1jzamXz0SjIJA8dCA
nTtzZYZM5UPGh3nf37XNUm4g0skrwtmaLJDnKJpffVmQ3TDJJwIQETYZzl1Fqm+icMSNnKBlQ8Cu
zb5VYMshkmYHh+bqtPuU6mU116xqHLc91unNJqQqRFgPeIC8FrkPrGTvzNHRDtpDO0HuhbaC5FPV
6cmipe1zVF/oT4qAdXtQHOfEJd1ohNbn7D3oFKF5P5A2Fdm472CQ1KxHUFfxDu2CTh6qMV3PNU57
1T6ZE8bxNAF8Eq9wlhx8ezx7Max801hHifchgXLlUbGSI88Z2bfm2O1arycyE4dwN9CFpWdJwzbJ
6ghW51kQ4M6XfzP7WJIdgQz1pXH6/dRjferNo0jf9cCXW7Tiee71h5l05HzQaqfJgynET4NItzwF
UYSyEIhwozdN3h8WKQBj+Z43jbkj2WsA5HX25cUs1x32HWn7GNftcZDzz0xCAs/4Y+h4B91zVy4I
No8b2qnX5TBgV8IbjxpGFPN9Z/B5u/PZScyTG1un3ofuIaHrUyD4bPed9HOEdpXDWCqQqSQTNbYH
6Wc893V6aVJ5HEFOaoHkFjQC1sGonu41w8bEVXt76rdGDK3JrXYphIBChRe6GvxZh9hoLsv/HQCl
DnVKivDIikNe3D56UOzkWz1v8sBgyKcPXdqhEVLHmRVgwNSzAYVPZPwWqBJRpMJbKVD7eSwerRaw
zkNSHfNkG9kX4pP5Y+Ic4D8M/aNV0UYzZ1EXskBbsEdS/tQafR648yn87ez3dmkji6/K2PnRrTZf
ffcJb41IXrQUDIEBWkTnlvl323xLxlFxNjBkZ7DlfajWW+cMD6bHhHMsgTXZCGPlQ+oIEwFnlQUm
pCxswKbAQRE+4p/tw+PIwR7Lz95+XOD1bsQMxTw6uLyG8m2ZbMbhc0i/YIPW0N3joJYX5DAZbUhe
7VrwZ/5XzGGrmJ2zYafBTnpyDmGZ2PJJ4R6jKlIT+vZ70rPw5FMHnROCJ2LA2U4DgjjbdsYnP4Ts
heQtKF9qLp4av61PzK5ahVySThciJj8X05PfbHpzP9POUvkqErad9i0Tez6OLj8a0YOIv1rnz7KR
l7/4zlfjXD2b3hV6r4ly175a8pfvexFDvP4swFrG/jtMN3xHc4dm7LyVC0nuvgJK2CRyDaK/10zL
mM17W2TjmGBMVsRZdtGovNwE+jiDghIDg+GTxtLX5P7xgIfGndfDJcSPoqBwKB/aOtbskVTdOb+l
HhOkP34jjIBCg3Hs0XodQEdaXGPBvZG/VMyOgwFDiMQXN4Js7hZ/9K0jbNSiQOKybpZZG1Nhd/62
AWHWTNSI7HGI8TGCTz9DjMa+qIiROEXt6jtNNMdytk4qb5MTxNOynvOMnIzqcBM9apuFXBbu5dRj
xkMTzpuLrpTEBZ4i9jlalTs3yrepWpyz7dZjfh0M9AvTAekHiWgsiMnmyHDw2tEN1DKpDyBhSyDF
8RFssmbCHqU2WiS1ij0CNLC9h89j8C8puBRNtmGQdxxGyW6sWTq98vanW4m4rSc+q9qL/MmwXqO0
YEfxVaT/TOsmehqKx0gfyNYNtylHReBd0uCzdoEDxT/O9BgUD/hOWCFSyM81VGL5vaDdLCxt/b3u
H0t2MBPrq//7bTq5oPiI5d0o3kpgfzPd0gAHIW/eyhjX940yqgh+Y/Pds+CJvGYc1eLaD2xhFJ5+
r6BFQmo+vnn+2edjSKLu5Bm/uSJO+C3JnmbaZoIyZvuVpyMITonxJOeXGDY1A5Tc+spYOsTzLa6w
v8KpZqvPSbNKPXfFhcrMnM2zcSMMCjH6NSlwNxlQQm6apWyAsI/HMfzqK3M7ZwIP10uLTqbN/2nS
WQbBoSv/3MJl8cfqezIwcq4Mh6AqZqR1/oIOXqF4cb3PNOelzTEQTfKsGMr2/zIfwj3SDtaZ2F0Q
06+lytfs8LaVFz5PKt8tX6U+aTYLg0yJTUytsYzeuqDeuzEaRg3hSwzkwUJCzVCfIoy1NrOVbJgq
YZZJsPFg/7PKTVhbh9AgdRA9r/a4UkW/ntzomDBtikbnpLN647FPrQ2AZuSgeiEjSWfcplzBI0Rc
J9UkgfDXusWGfxSNeT/G45NmG5e7PCyYnwsSPHWSHeiZSS8iy2kIWFlf45TzcnYu0qn3AvmGEaGa
p8TwRbINzGLLqyZzvNxWLbXy2OzK1NvMQY7wRXzUEtZJowkOh3wX7KbRvcQtXq0qYQOyCCBYycSv
MVSLIEOox9h3RP1BebCu43SjmqubZKQykmqXoLmR22Rmy4ddOXJR2CHwzWmgTdOANphtLX4LqeYJ
t6NTUz7IoDxjgQY50hhbbw7f+FdH6J6EiuI59VaziSrAggtiQcRqMtjXxFxBCnEdqHCAEAqATLOF
HlhzACOPzFkYVSOrNiw4db6BW7Tq4IK5y+hZNeuKEofaLFFnTQJMWo4XJedNgcqjTCHfxWz/B7Ee
1bQZx+hoMAFCmyuAS7X8PD36ewnC0837XTD5QD1ZsdvmQ88sbY6KTbhqyS9xImdjBNNmCslXp8v2
gFTS4GzcetxPI7YXFBkqlNsBdKSJ1FX6FuKlGRfOveehXGf3XYF6i1Wwa5gEMbKYgtdUpMeiCfb0
Jb1Zrf2e6DfDv3VduDYZTFKn84ugCr4m6V7P3TEJyP9czcbZo6HzKKsylo8TM5AQ8I9JLRkTnP5v
ZBLkoDgZF4vyn5G9mzVTp0yvR3yxmc9+CKNiKLHDDd8NTJr6ATJtwA7O9lbVsqLOeoTF7HeJaEuy
m98QUPwpWe5POEX9/sHp3z22RFV06LznzP1xjM+Bnj8zqWbEU5tdU7y7mPNPrsi29lMS38dVxpZw
HnhN3aV2jReZtgfmM9UmI4m67OT90hrW9bwO8etoQlKqZxugzLDN04cBpEIuPyz90opvP7+3h39u
udfy3TS2qf0SkOBZ7jLzsW1/iuCwjN2najyYdHK2cU7HNQjzSLxFEIObJ7fPNgXJKqL5ydiZSYXg
LvjqxXkxHcXg0lGAmsF3OaIIfw7ZaLioDCNnkZzEK9VXm9AndP0jsd3VyCgvYzc3uj/m4s3EwLR1
iv4oDXxzkoLyLTRfO0Os+B+A97Ai3J0TolnCluA+NSUexOLkCbIXUMfRBnrQJylJPIFD0OwILyIp
vCXCmC3Y8mOKAvOEP7GeDGkwlon3Xkr05/ZAzvrVDh+nFMY+xaUC9o0DkQ0EUizTK357duPC7g6K
I9TIXFbzcpuzjRzwGhmXTqDxG9UxbklhSWEbxDEDXLj7sCIryBitpdYt/j1Hsw7zXkvuwy7s2b93
O1HOOx3am1GbaFP1tq67q2F/RhzTPoNXMOUyHFd2mKL+6nZhY28HL1rbkdwK5ayHLNgOdYMm+9Oe
aEvg4oThpZOvkZXczeFjXvlI9X0on3rb4j0wg4hD1cb3kP+oHsNbxstnlac76kDQ6s5ImA+x1PlD
lTmPjIbNKecNX0oN7B5k7I0hwSmoiBtkpGxywU3CqiebhMa6ROdSJNOuiBjaxx8lcqcUWUXsvFto
hVFZNaSfzU21n1QIHsXd6Aw+E2oLOZPvOGkC2xHfY3atG7LNSNQgp7ewEG2VGNbZXFWs4UOOx8Fk
Mq1QofxpKtCR1KPlPEnhVmt2v/jfljV7O0zcwm+KDVEZsGZx5003RStdd8T+YaTkxSnMFj0Zkzlb
Z4mixTpZOY8y5bWxSiz+Alcdreguk291ivoNIwflnTJOwwBO6LdmQ1ZZGG+KP0tReouPue8JT4rX
KM2WgWq9HVr/zqEDnzXRdYbc1/684c4iF+is4HZ7JI3WcX9ux+AUdFgsrH4nCc6YCtChTi1YbrCH
yc9DlpAE1Q9cAvMDyLkPpCAFU2d3so6VKO8tv3uQvHA64jal1/Pd7jF3nK+paO5roGCzeHAEbBif
R+POavBFLBe9mxvbueea6RiVtPqSj/2u7slVysUlDpNrM4i3xXlkS0SOVipPQc5DYdbYQoioty7L
EyBSaz9M5i/53fdRFYMzC/atOfGgKRhfHpg1efEE1LuqOY6z9zg791GYfM9ZdY0YTBVG9868jslz
BYlfgZSI+l+QjYnqrnnloKAAOMdPNcT0swwGe9VfshC+UrrwAtpLTHx1/hr2QLZCdMv5axGmGx9b
VJbqt77qwJxQrYy3HGhLZziHfGJHjiIKWRXmwmzaVnH3YCU1IvW8O/EAnQfhoTNxONOQJLviQyDE
WGwGRvth+uyu3BHS7XwSdXZgkIoCC9F62D5Kj17T5Qab2va+pRGVKVl2Xn4bnBZxRmz/dkGzdeP4
3Yndt0iMzxG7uNB8IQDgOedNmgxQWyHztDu5szzOlYDmkYDXnxFNg3KYkuXeyZ3wgaXZzmx51VV7
ccXyPaDsLMVLFSKGEdNraBDnoi3aplrm7/6c7gKHythz/sa4Oph5sxWj3LZj9Kwr/40fe82c+GKj
iIobxIIj2k0jh1VXUOx73vgQhtj0ekp5Nl5Prew4dVD9xhgO2xryIlLuxP5JOpLDWnKDfONc58E2
qJ9g+K8D8iAyHraUPWfXdGcfKhad+rI1q59j1OMTWzS7b/ASP9uzfpxTrGLY+YwWFfmCN00Ik0dA
xDA+zYGdsKIcuOGEJe+rYb4hhaM+n+755qNNvJnYnXPGm6wtNxMp8r1LMzf71wwBhWml4Fyze3zU
2wCgoldei7jY4Sw34ummECmkibNF48qil1z5qH2ZGeP3MdGXlnWesvDeVUzieqbE1SmaCQwfYZhC
V/TAinoa4Y/NsdjY3zPNnMCcFY3mX2vmGzG6+3SwT1Nmv+axuXV791DXbD3JaAX0j/JgW8j4RSh1
QQfxF1fO2k7UQcGN98ftwNdtIEIdRnuukkODUiRBm5WSLpZZ+XZ21Xeigu3oPyPxWw9NfmmpbWR1
nsKSBRELD6ayMMsPPlauyY0ZhxaP1UA2QRO9Tro01hQkD6N3FqEgMl4C/hE0bUyvTK+nZCZLGl20
rYtLkHZPutoTIwtHUkfGpSiBhNoIUr6DQO9tnt+5wGkIfEOyNQ6Ixs247MsZicsszs2ILa43EfK6
J3zY727v/+k/n2BTK2Ae5dyzGRXQL5jwrZzgoR2952mxbyr33zJds7LoZLFfaJLmsZn9sxmZl8qc
sGJOO6UBcXkkY1fD4yIeaOiqRmOGCV0+BiV0vRIklRMYW9vr9qLuHuMRKAPmbBHmakszctcBDBBx
BKTQh8pobxVoAjENJ3DCvT+vByd4r1qsoBH7myrrVswkUL7Nm+BSlsiuA+rVGHMCvpXMQRel6muI
Uk0WqA3QFto3d2i3mswDbivWfam3yoL+OLCDhmEvpgxsTUjoOS6OLGQj3kfPfUMXkfbjuimms2Yl
ROL7V6PIietOQVns3bA723o45DZ0ZmaWg5ue2wRpZk+Ye3DfaDx6Z5GgTyrZX40uATn1QRlQfbl0
DInqx2OOr6wVeeoFvr6KS5DMg5p1gerVJXrLESym009fF9t6Cleg5Gyt9sVcbTO0U5N0iLoKYAvY
YCas1dB6W9MctjX49crlgy/YdUXdznQQv1R6XUDgL/SOZvLQkbqrmPF7xHx3dOT4MM8NwVQmXVmD
YaHKPnzQiR0GIDCmwWcTQHG/GWlFJ4U2QqBIjpM1H/FW5h7Tv2IdLcZJFH9Np8AtfGiyGaI10fMh
fj0FpXYCM75U3TWDTZKjRhpRl6mCuxAXcNVJ5iT2IllDhN18qRZVFvItSVNrk85aShwbNWzHmTEY
m3mJwVbQHBXkV88JDuoh3b77NlwdkwtbhTBvGqyDyFcRSVIzEJnyM7TnkkV3kHxO6Xc334ZlRFSA
MfQw+sDz47f5VRr9uqLI5erCpVexb6y2gY2t0zuZrKFkGzCfYeBuuqizXyyZ7A3xZHkk9bVSQdOm
QExsQcpOb5H7XCxhg0Q0VP2MDyGkAxMOrK/aqIdD2eHoCyUyILcHYu3B2tfVzW+DZO3Y1OvJezF7
33aqPnKQMGthyrU/Y/hVVsPPT+NP20opvUrxIFsyfvwgQ1EawD8ZDV4t4CMrQ8zROdaT1wA5KwKG
NRWguYbfQpW5lIE+guzSzCDRFPVFNOqxgwQZNxLRbl/6W6XORsQVZjk6WPkFKk+DQNVhXrYqOV+y
xIGXMsug3pbEj9i5sPYS3EnY1JxqAtF3kKHDTJ0yZV9M2aldkew9Lh/SUCkmIfxGcUbcItIq7Y0+
o+1s3flRd64wF1q+Q3InVmbDd76b0QfVqglyjPIX4ZNZYWT9D9C+9ZB720xYm8DCrMyAaRXQIJQS
2YD36w0LHETKM0/SQkH2ANrW0d5K4HFR/2JtJpM+CBHDyk/llw9ZbbxkjgtoJ6bnr87JqM6p2+zz
saaK9hASdPN0DvBvJflw4I0V27Sg5nH0Y6D8a1pGEDqsaABFl17DJHnyRbHJCrz6s2fTqiuTdQni
ADz/gCYRAo4GcgYREBanF/QowQPSgx8SS/8Q42m2BI6NRgX3RQYOS4GyNwncGC3G1paboApc/lCW
KStTH0BBrLlDTES9bhoc2561alJfLe3+2d4TiRzAGQ2X6J/4cTbhjqfe+0CMreVB9+eVp1dlFfCY
9JcuiExgk1ztSgcymp3wJYmbFzutsaG4eufkPFx2N54Mf7B3YXmSKi1ORR/tAp8xcuHTY8W5Oe51
EZ+bGvSKlBGy8XXAvbnSMZzP1ASKX+YEgs15vhVTAuhD2oDfo2GjWnyKAZPqlT05/a7lKWqWxCO3
/Y57P9vEybxo0It95i70GuiP2prn9TTj0fQWlRO5XKKX41aVht4Etf4dm+JHWURyeKKjRWeKbzGm
N9PXltTvQz4HBHLl9r8ILGXjsazuI3a2dlcczQaRmM/8sAmae5E1LNV7aLgyA9CV+QpaGE6KgIXA
yn6jhP6NVYWDJZuRN4ivckSiPdbrtGT21sbuT1fX46YFCWm6vE09fK0RUomYyVwsiKfoityCe5Oh
HQ3Zv3vpB+7kl9nvLYzqBf0TQWjmzJp7EtGHixCgmuOftkDRmtkk1aWIt8OiuNVD6u1tGZ3LikWa
BzyrmQAvtr63j1ixrIeShs52nKsJYY5d306QLVr7gPUZo837Wpn/UG7M+UszIxyaYvCLWs429fB8
CUZmOt0w4q4V1EJEChXyy81htI7Ry2DBzE1Yb4oKkeUg4o1OCPUweO4d5X2n1nBKW5IIytklShHj
hNX8jVH0NwnmAZq6QNaI55qMthTlQBlLWMn+paPVWvsmcvzQ/IyY9miNpCe1rLUzLWpqC+OytMNj
Y4M7F4b/EcLNGyDSdM41C2gmbDf6x1lTcGExqOieXbwmYph+hd0YoE2IF4SaZfmgIrjA8sic2Yjk
1CTh69jxZJT6M/WwGaczubDC8e+r+iVjPOWlg0Dyzcfh+Iz/jF1FVXwX+N7KrmJA/CbRwkZLyJow
yugcY1OzIcoFC4ttrgpWPvl4G8Jm4wKzigqDhg3tdB9bVDaVwns71GgquoZq4TnMqpPvALruiOFO
MwnKZkA9G1U+WqRxq0uHheaUAp6Y7bMOoFtYdfLgOh/SBgcQRSBHo0XXHRAbASEhBUUtHN6NBgKG
7+tnZddn27HMdTMTZsp2q/Oh2FisgAOa/jxv3lnTPhRBBRQ4Mg4WSO2wd04V7zgnJzOnLo+uA18e
mJ9QWQ0bB4fbNevZX+uICt4z2J+V8t4ynJlIlafm/3eicdKN1drHrGdu1LWEpfUKkYdrPDbI6nLK
LuaneBb6AnuXprfxA7dHD/rcMGPIEc9gYesJenHxHo4N3velEsqU+xZ2iDvD4SDiGt8p8vc2Zuol
WvWcC8w+nUWxUrQzTCZwPYiuhFN9OEnMFk3HmOoySRvVQv0idGia1cGWnb0uDU72BledO0UkYjN6
MUqkN2PwmXaIFLVZsqp3nQYNyP0wEwhiBSFjeQPiHBLkeMCFaELrXt5HQujXHiqwzmufO/Q+cJbY
LDlhdSujli2YzYAueWx98x/LgWvQtgQshluifRHvh2OBHhQXnedxuvsC5WDkx3vJJqfqyCHLCqId
ZNsfeS4xKyYY0rqFqKMtKBhwAae0RN08hMEaBcBrbqqzUC7YIiJBOKuPDuJfmrVbyWPKdixbJZKs
j7oz241pEjOs5K87kFowWQ09Hzhetm/NqmVe3BjunieOTZnmqx5pMOQDe/88jVk7YGiyKmNTZT5/
3xFo+NC9NRNxRmH7g6yWyWoHxzGDlJtU2dtgMaU1PDyGLv2TH0dIepkNDTw+zGienbzM1wPmVwrw
ajWOGIvCtI/ZRogrGNHKl+bKbcOcgGLmiiXZtCgWUVKnDOobqybeUoQAJOZhg8dwigpzrfpft4wo
Ap3h5nJKNR0cm549j9s61xKR/2CXgMqnwdtMqoKFEDzF2l8CxmdoAwPb6hzJRtKZt9SmMnLEmCGE
RpnXo6il7p43VqluGOcyJ4X64MVPdt05HGTIl7LEP3k929+I1Vg/Z+2KLymm7OGSmoy0LdfFt225
YLbyIzEMmA1ZaA1Gd68t9zea2T8M7j9j6kz2rZrpf86YzPHcfZ0fihGCvOp+agOByhwujH06ld68
IX6d2QO6Yb4zvOCdggFqnOSb6BSE5RryVWRTyHAPOdNUhxfZPuVms2SAAIZKenxD46BfatgDTsam
Gxc5sUNWOq+eZ5XleD4jbIQOMlpXJq9uYMd7z2ZmKYfQ26VdzlJrwAMRNs4h4ko9G1Dj8iL9sEv3
cWpN4q6b36TjyjQyi/+G+pZV7fJNm6GOyNe6FNO5LR/jKuLTMJnT9Bq2mh9AlKJlHeIKc5UVE5GJ
TcKULETmUjIPBIWpq5hYX7gCYmo4DojNDGYGbFl3Gi3ntYsKQDwO3l5ZmuVSK/K9YQOf9l2Nf1Hj
SZ+qTz9dQhgL9gwWHgqIu4zTzfjZtup39i6TRzlnpHB4htZloBg95YEd4RoQL1bEvLPJ9CUZAmJl
ItvZDGN2n7WKsVUgH6xM48Wi7oole4e87YBn9D1BMMyna/OTLAq5qjyr5rnUuKrG9hfzIurYGauR
GdmbzE/UMcq9p1qpr2rImLSh3tt1yBqG3qMr096j7yMhHqsKWxRtSJgHYhf1VHAm07aaQ92pyPBV
abzMNgzCV1WwXKOA73Qo39w++fVtNW3N9jxnWIR6CuU7jwUzHQ6gKeXyRDIMKHqayVbdG3P9oA0f
d6udBWsrJZAtgi7S0SGmUcGMaMTUZHdMGLIQDe509GxFYo8ImbcE5kNmUsDbMbzVkga6zVFHYg6M
ZMlqL+73pOGsM9uA5CLoe3uLWOUxXdXItFdC29/a7lmTYjQIZ9pMI7U3dTccwbV/WUmI0bplBZWV
IfNhLhSsQ45N+6kWKVxL9oAT1ybwQO8lctB3yyS4C7oAS2A9F2vL2JT+dBuSb6MpPkqj+VApw4Io
xMlSye4WJDHmNsXHH3fOq3Bf0hK6N7RX4gJ9zqNRbURm/c2UrjzG3Aip0a4S0k6VhmGYKTtESlPs
clnti66DdIjLAOtnZeCBM0OxnciSxvJ41yXQN6L7emzhtsLmXP7+WFEmIjMktOM8LsF4ymFSniHM
W4OWjkJovl1tHNJFaZEs2uQkwq3jLvX1zFS5Xgzufdd9Ern+46NhMufgJIZ8PfZui16NYoTxyrof
iLAMKirkaRRXHbMgJ8Wd2cGP4wYCuBavrgi/vUITSzgRSplIJEAMJOFiEG0rl5KXOSJLJnIHfPHQ
BfYnSsrvem6untlvU+ZLq3x8MuxhUUd2oAGr91KDMEjYa3XxjGwgX/pAjUHaFuR1K5gpUu16wA2o
S7oR3GSR4iTxxm0Yw/KYpEFseM8C1ge11FtnktxGEJVNSuuXDLTQVsK6uEsVtDWB1MQ5WGnt40Qp
i01p8Pb6Kb7mLHD2wuAWGUdLkz4b74M+QHBt2vikgmA71zjjEH3ddFF+JxXzprllSYJk8j2oOixn
zs7QKWGfQcjKg5mjLKP9//+ckvGGmOfnqjBf7Nh6YYPxg0H91LtU1pZNW1iU/3dJ+yQpeZvZRQ5L
vrsFo9JM/+Lee+iaa8qgAEANX7JpHm6NMf8rbVQxJhbFKHvVI72P06rXysbRXVKWdTO7oOzJahzS
AfPPimTHoKnW4QwToGRC0BcumpLQ3SmIsgX/9Ttv+cm2AR3K5DaZ2IYQjjEzLFpIK1m2roVBf2uN
u8AgZsC2seClIZoD0+S04t9iXvXdJc5PgZpVyuSWFCHk2qs74uN0vNxbhy6yu0rinqyRGXJxsfxl
2clR0PZBvG6S7tPDXlYm+IcbG1lm4g0/Y228dmGa7Kr3Pko12WtnvABfXjLTYnZAWhrWBknFCCpO
RpiKYfaPFA9rUc1Ykt6HGfobPes+QwCJxClzKP9WfY+1E4DGyRmGeAPgFSyQ7xAQb1Yk956xE/4b
VPIkHfOosh5zNwVM5UIrsPrOwYmMaCjTYbwpPK6WZKM8Ui99zAh1FO6bkMalHoNi47pc3P7ylVLu
C77dBysau3Ux8JmFgXq1BwRks/9jGq7FdgviOGeVO32qGC+pi11vFSt+JLdPDgqquNgZzeXUi+LU
jOpWhK9F7Byzslzl6NQmL+W20zljQEzhFTvQvKymzdzQiee6/utb/ybifRvZj7yiUxZjUNQewjYI
xcyv5baaNKVHz4hmzMQ/mzTSSLHfm8PqKMNpmUKCQzMGf2/7iKOyEWr6TDHY27Fe+xFFsj1QbCdx
xD5Krxu4po7v3drRgaZqO9WaG0mz3rfYY3J1sdfjzO2GaWXzkpgPx/GGKPoX12SIya7zNYbmQxTK
xJ5jUfK5+U0FDEdaXY3sp9twVQySb7yajHVDzz7XIkK+MP5aBmddG9MM6XnaezXIx9bn29bXdP6O
x4qzT05uTu2hZdDcxWZe87tfKjCxrRPjzfyPsfNakhs9s+2rdPD6QAP/AydGuqiET1uWxb5BkMUi
vPd4+rNSo5lR90RoTkjdIaqKZTKBH5/Ze22bOrBOW1oZRQtGY7lTOlB1xMTTsJrJD0yWcS4rza+9
R8xRVQrNvDG8mAVyIgQDQbNqZ5tDHcckr0wX88qZWonVr3J34ltAiC4QOluLwXkJxqdiItp1meW3
MDDXFudUaXgrNActlW+1jlC8jSV4SSthldMIJ6WFJdvK7F5GY3PXnrRYakElq12RtjHCwt/L4XU3
KPuLQsMxpwI90LCs4gblXjPYodYVUP0BikbdNwgWuKdbvYmUlZDnMUF7JA0ipLV2korLsdSZhSw5
vKI0YWK0jGyLGMXhibgj3xILAWO9LW+WKkTU0uyLnPk0I/J8R+lqYqUfpjo/D7P0NHKO+cXafdc6
1m2K4Osa5tQcV9b5Q67xfskNFauyPSeiaUJ7Fcduau4C62vdyCLKWGAejEY5bilnVZsmfUB9GEg9
mdBJzZBXjiVaBVKgygQ6rbHpwtsHji+tXL/ZMtpWU3Tpg91YFgN8bGgIf10j5/bIVGjHzQS7Y+HK
ZOUlX+Ed5M5aYzjrbSIsmuXn3lLqjXF3myRMTQVrzcYi67EhbqYu0ONl0zhE+mQ8WtvcPNeI0Vji
T6ywLvQ6kPVlcMhxistj9DnxN1euCRXb22/MtiizNIuZDSX6tmPzlEv8jDzwiS7sH1Dc8I62z4yh
LPpZ65sRKxdj42+lhkKj3ItDg0jhgH0mYCSJo9WbU0IzVrmbkJUwLNrbFR2XQaplQYO+pmmgGiaA
PkX+NqSahLJgiva4/6zv2oU8FDmdZl2C+hXZHdS5UCVpD3GjUs1sMVSCdnZj7kqtCAuTP1sqLHGY
HL2Lnp/ziyzRrtC/Kig1J4nbTM6MjX3t9It5zo6GC+wjR22NKNquTiPZutaieFXbBGOl/dybnVjA
ihPeltykEE9yRYqLvt5Rjan8sYyAkppFOy8Kcl+l/oyTdjmsK3xkDdOhCujRUDIWPxti2JSOuFOa
kqzb1m8NC2lsMbD0rLNjCQYEjDKOmlaIF8NoOr/QVwdOSRIMVMgIRuxfBXeauyfftLyvg2Qu7j8y
bTKt1mObaKxGFz33m1EjH5yAB6RdkuoMaUVOrSZVgWYiduvGtTy0ANgsxsYk+1Iqb9YHxqp6VqDm
WOUHVxWIsH3m7K/3w5bowOcNTHAJ3Z6yLCjuh4qbfuBw6QcU/NzZRAHN+D1WGmbJWFHa0qzAsEbj
FlegOwqmKQ9WTw2j1RuBAGkxYPtuvbgYf5cneqNsTt/2dO6DjFgug9nJIBjSZnF7rvDRpR0y2WRH
VrBt23JYOhJzCumlXJneWEOnBTx72AcqtZsQHd5X+X7OdAXXfLJH8F5c3BTkotb2R269rR0EalNG
u9EmxS3J5pdqs6BYNSrrF9S8teBc2uu7PLOsvrdKf54zNjJKxWXTqTk4lPoxLdG0q/bdSp9qr6OZ
+6u2vU21+VEp9EtxgSJTX9nZw2KaCKtZci5MdiDVDrbOYJmbIhlA/fRLjiGlVxoJLAJJh22vd6vd
lDk5izo/sb9xZI4HhdYLKw3DqakuDrbVfzNWnt+awVE/KOZ7OsrKsRPo8dQBxXymfudZ5a06AE9D
hyFQpC1aKiRzpZR+6xIqr2L2NGtonMZ2FgP5pEkb2/QU2oTjWjzJ7IX4mxT6VgJcUerZF6QW8Pb7
swVHjKezxicJ9ZiV0xbsdGEHPjs0akSYFecJbA/jFzLEcgbEstQowdcR/fL22pnx5Ofcqw/W1IWF
ETMLtOl+cUveamG+KqU5usZesHNMdTdN4MZMEuGrAuH6mOy5a8PnWNMY/KOps91LpqeiRIWKBWNt
NqiY4ueqMYId7MbrDUwbWxK/rKlB0lLJg0af0s9WHQzmlVK0JDEx9DkGGWIN0z7mab0x/ChWojdV
Kmto9bRy/cTY0X5SK9rSeCx59VOUPrO5dX63nmJbLDzRZRD4ukUQW2W5U3ff4vVl7G87g7OtxlNh
FVUXxLI7N9t5s/H0NbUemuq0hIBOrrP8Nu41KehzjRC/4QGCGYsRgGg8UEFGyx3VE9Q5EE4F8uBj
BWDbld0vFoy5qyVSYCwqDGCb2Sr9kB7QO+DMZlicZcajGCAvtJgA8Nejp9yuqd6ZESrKOdy3/jNH
9QHLtJScbaG3S5VXJrA9CsuRE4FaeB4NsgxlJ94yEi/M1G2XEf06OcSaJGI+p7ztzTh7GcpuAbhp
tHk9EY8RabHUrpYqX6u0rV22jpIwbYL8hqeViLUBwgypGCRjC1Soezl+ZlQ9kSLmR4mUDqcv7fci
jn8kQ5+ftJGsiESkcZhJLQQUhHKlTiAafjpUfA0nfKoy+zSVxNvLhtHQTIM+lB9oF8CTqir4Bn3t
AtOyfxaLGebcjpxLw3Uhq2aSS3CeEjp6VhzCmexjpfM9VMs4phZUE2PLNDaMAuiRJIN/23vJTavi
xdpUYPUbSOom/ehnZH11MYMd424vZcMGIr6GZn9M9SW5rTvu7J1qFiFeyXOKnKCkYN+c4ISpmvqq
L3LlrCmDyxg/QNSvI/5BnmAqkyysfBvQBNRrC4wEX8xAvcdWD4Q1V46BgqvU4T+oagx0qGZIzWzC
FFBazbbHVMpCFEdU8c1UKCL0SV0cUwyrp1XNe/+R7bafaHhYBly689y61fa021nmWgjLHZVX0ypg
KiQZeXFJnTl7i3yJB/J37vvvBIcVVNXr56br5DdJ+IN29su2IrWnVKJIlSBCFCyACnW/1L1wxo++
NDTPMIcXPa9PO/7OfWK1jp2J/SDJYvoPBZuoaw0FVG5pfdr2szXQLzbdDvyuRMy0ordWADA2iaI9
23T1ekqog5Ebp2Kiwcz05TxKEHG1uyR7M5BR01aOZDxTK05I2hhhCvVw54ZI6s/qPtnGqAdmp/yR
4wZH7ACOjgf/XXmMUjRFm2mPTGHqHPnVYGpmQKeR2ri77KHbI075IBesVJmPMhEz6sdB1c7drlF+
Ligx7j1MiQITixytfNOpu5PCUtWV9Yb36ptuiIYzMMVbbrSQ73o0gwtsd5sXphnmsIqVjXv6Vk5I
3ncJA80Y63BTY2TqIzDTu0xMzvsYWODqdYU5IiBNIzSu4JzjhoG6YuEaWHpw7yi47YSwHh3J+xTz
ulVKUeOU72GG5groRUiChcHxgGKOMJqsGby85/hY9oHJhFVxXMTsP/HZeVqPfqrrmHiOKYUobFqE
n7TR7bqQH4hKTCh94m/t+Fp0EJqwe85O1fO/lkF97dmbpMNQu7OoLxLAOKfP3Q6JmoOsOkNsweMo
s6vhJKce+cPJaYYuzcnVo2icoKT1jHakzG8TTh/brJYgT8erPguOqdpEOWlaL3FSIWIfGY1MHdiW
rV9PhSr2wJRZ7uJElh6+/PZvf/v3f/tY/2/y2dyakkVjPfzt3/nzB2bCPkuQHf7xj397aSr++/e/
81+f86dPOWcffTM0v8Z/+Vn+Z3P5Xn0Of/6k+0/zX1+Z7/6Pn875Pn7/wx9cniTj9jh9gq/6HKZy
/PtPwe9x/8z/3w/+9vn3r/KytZ9//fJx7y7uXy3JmvrLPz4U/vzrF1VV/v5C/cfrdP/6//jg/Rf4
65fnffn8yL//j7/x+X0Y+cv6XxQhTGHLpgLRydStL78tn/ePKPJfbE3RNVvD1KnYqsZHeN6N6V+/
mPZfODdtU8i6IiuGqRpffhua6f4hw/iLapm2JoSimaom6+LLf/7mf3gH//sd/a2e0Lhl9Tjw08ja
l9/a/3in77+aiUyUb6zJslBlyxCyZfPxj+9PWZ3w6cr/YdTTa5WKiztZ0rOIrYsUFMOTclX9nmYf
Q2zXXPNQ960zIVGLhS9xPxsT3sR4v6jR5M7G8DChro4Bi42uBKevnq7vkJKT/abH1g08L4WyfHDE
MPjjSW+0l+rCYbCZTnU5170GUap+JKKHiVQCAs3+QRaW1ypw1YbG09XMM2y2ENXqgkl1MZuvBEPg
9TBNPiKPQDOqaw/qlVVTorq5EbvaglCwM932WaSrpxag7hBq0ojS6nE0FV4Y8ui/mG18QY553aT0
mjpJRHKOS84Guqdm52ZkcI43VutOJk+hpB7c6hDaRvKW9ZBK8+bZNObHFNFbrkTTt1SmEGGxnxt9
2H3IRIythCUZdRYUBZZ4MBh42rHZp8MPY+s5c8FDJIwa6CMYP5FPFgnilywEsg0zzrw9DqeFmGi6
B5NASmFjbrWCRTEC27/0RUgsuqp8beftDVQpWrJ5D/k77GVP8dScqByP7dOaj1En7+H3Q5Zrgaxk
SIQfsBYeUAKiHkAU1QOPtnd3yogUb3tvEcxetMQnyFoi7MXqDzQ91/Gs/8jIkGz35MmRR7zVJIGN
qxaIRQuSa/26fKUVV8eZB+lzQpJl0uL10rJQn9AAmRSqiCWzHiElenn754ZUeXp4LCVAdyiTLei1
SJ/kjiaRx0ETiFNtycd/uhv/cc3/8zWuCPkP17iQZS5xbkLD1pAUqIYQf7zGDfxDis52F0zfjjVW
j7qcHJMyUmNs9CkbwJzQK4PsoypidxfVY1Sokt9Cgxpl7djH5tHSNgbLz7PECKk5v8/OCvuo3PNz
KpM4WdRnE506Yq8VI/nDIMUHSFFbeYcTg/BMEj+RDI/ps5cqpSuBYe8bT3aNtb4VWXYZoLUCe+kQ
8lh6tMyE7tSkaRALRXV/KFxdKk+jUXsxyS8jWaVFkl7AVhJMbp+lvrrEhXnCvNhM86U5J48cQ56k
AQlJv6rJ+mZYL1qLtmhygUT4C4OtLtm8gp29geBKtd72uj7RHR077aJI8elBvplAmRo2gcJlwY7+
0qtGZCyOTm5xEY5zDsA9QEbk8+BvUik0xBb1enk0r8UpLvKbJoZHRW6fiil19R6vcB+0pnI1d3Ht
J4ww35U5vVkPbHnL7K1sNhBW8UtXS8921Mr2Yy+BSVNWH08TkB5IHYchHU5T1Z/IyfXbmvErVJL1
lQzeDVQVkrJk/7kYW6gVCf5dcgbaqOaq6mLpSVq7Z7C0z7YDxmu78XJo7b20UbHaygGD4XpiHbs/
JWMazaQpmNz+dbjhXNAIBWL+QiJd4RfKq13r2LIdWWSBZBLGir1byr3/5UK1/ngYc6EigtFsWbNU
jmTNEveP/9NhXMwil+6NjlNUPyU04NkOA0+JhPGjk8C3MUWV1QDIa4QO5mjaCjhFONjxBCtLO6kR
MUVa7+p5aJosyWJXLtSIdi0SrerF6mM9T5FltVEnAJ1YZkhaY1/KfroOXNuZDzAVI8bklQhJBPtY
Q3fHbHK1EwG8aurlEpXVERIcbn0xeSLA9VWDqWNqh+bB9NuBYUZnB+rah62qh1lZRSNgJnnjlQPb
mjIprINJSo+Nvx/xDhIgWV1mUPIdatYeSXKTfOa6el21/Gre5qBoXxfGSZwuNJ2IAaWTgnWEVcox
t7yJ0etW+ZUOZEQcZ92IEv8ml3oUm0tIxnq9t6ftqgp/L1uPZadXVvj89af8Ta7aZzhFrU2YdyKf
7oHmee2zFYeVASfI3by50F72rXi18/ZVH7NX6+HCttKVeGTtSxYM98V9Yd+KPb+VGM2otsjc4/0g
X1eXjwDUTGxKHYEzLFtRObrWSFTBvR9WUR6z5MrV98rhSaPrfmyXwTrMAVdDQPpXbQfsMXYtiHNC
zMc+VNopzIyrLEMwaaZwMobwyJQk95OrHTZFH5SviCoUuwazbZOwwOYTDh2L3ZN2Sz8ZJtw6eOT9
zSCfUR2yS14VAYL3N5oGKD2AVKJ/fQmrsvnns9bA26yYusGm1LJk+09n7TjJltWkNQfhJyTO0EII
t2LkV66p3dxnnmDDRsLipFBnearAckq1O/CgRqv6mJutj95pKlKupgzBHiP3O35izHx0Fn5R8/9z
mEoTerD54exJNWLiAzpANojXqhCB/VA8bWl1jFs1QqwNwuViL2qovqWrccoChbXu4Fdb+WDVaFab
iV7CIircRk7rVcFimCj30I5NqNxq3a15MvaVcKDNLqkG9y3xSydD41X5fU591AIYFilONJ5uog2G
dg4UFJlEfLtisPDrKK/WrfHVWQuKeA3CEFnewxzQRcjWmya1b/o3QgjK0Cx4VaQO6RtWP0K+jDpK
IZmwcvLKnaAqMOEEhWjn7AC5ntBrhi1prJGeuIfp21YvoXrV5tFHau5Pch4MWh8wxJaqc1Io5/2g
pesj6r8BNBFXd7lSXBgV1lTrR8l8EqOej//FV73VZa55Xfvp2hHdC2FvvY26fSUgeH/TK4TKYvMu
E9AhqWdGxcANHBFvtBsbtSupsZPD5ce5W+O7w0uRbud90fw6RdmrYStQPDXvwo2DgceHEgdTWYcw
/6MiMQJMzg+LHPOtCMyshlt9aDGiKAs5FZ1+mrXnZNH9vMugri+YFBIGL33EAlt3dGbTMCvJuEKC
foQxaBXoLB5U81ELAc3g3DGsKnh7VHGdIrJmJmkwHk6OtmKE//rKp/j+85VvClVXVEOTDVNWZf1P
lXTPvZrOCg8Jy+z8qcwCR3uxZ8mdeA/hEDlSw3bG6fTYUXfNV4ctQFjh0WA6db1GMniKVvnVqAa/
vJvE84F8vGsH+zE9te968Qu4yHZjsIXdhgtAP78xi5wi6OCKcTDkt7T61t33/8XixUvilKviyLbl
Qzf00DVHMs2z1pJDgEtSalRXLdDqj6nbq29V91H2XESKGW5KEi1aFdmo+4quvC2Y/UWN22tNb/qv
7MnInmpTfTibfm2F7Pdh8rvZvZfvPsiyFqNv6wVBxxc1/1qpL8LebiBEp1/7EPvNkAUZbGMlbwMF
9fBEhG+ydMHCP6oJOjmcbDmUOsLZZyRsXctWx4YuprM64W+AMt1ivC/qDUQLqoLZxYCuDXznDgyR
edoq7YIa5AaSnI3Cpb4vttIpKGr9JrUbqZlesmnPcty8VNr6YpTCz7YBAwkLiodcLyGZ5UGTsYfJ
hc8AbhflI97em3nDVG6czJhyZKaO+rogBuctUrWva1HhGsz8VGO1sGUfkC7MOIvmSYRlE0BgfirQ
n8AX7dNvJWgZ6VDLTMhN+WQ39jEl0kqbl2jslLCvwg7jiVVaPrETKqZZp8AY3401uhrh9TuzyvZr
OX2qUAoYxxPAcCg2UG44iUakc7bFSceUz1aClfpkZAGwcpAywdBZK0IRKTc53B9JiYUEJOPLLuP9
PDOxuWOoGaEINXNME6XoIo6bctdtLQG6/sa6tkEY58IlQpBpzMPSdn7b4DHrieRgWMWgeH96yhb9
OrbjRRpujSAMWPYaQdTE8FBCgUP200c6tEaQpmxQj5s2wevfz7L5I+6YvjNEtJ7Hu+q5wtFJnC2L
7Ft3Grr+ddFqyjJ3V8bXbEYvdxAmcHuG2Fp60iA/ljYrpHKJhGSGVVmGCjOSHnqjv63YEPTMVclQ
MmlwSrf4mIc2MjgYFI6kjUKluz+GdwsBXh+mFTFBSh2JWYlyTUQb4Ompqb6y/MucxQJN83tKXPtT
s751u+6X8fC0BO3rvMoPz/KPcWEZZiHsQdgGBp4ly6Guf7SW/WRb07Pe1LjMqkgCFt1n85kNP/Ib
PKZ8cX1DnVeTC0NSRJyYN2VQIr16t5ZPDBqYeNTkFG/WxW5JR9NPOldlU+peMkEILKRzAVz1nJnT
69ZCSaPxqpH3pnH8Ql54OZ4byiVCmWAVIwKkVHTiYT8ygVq2J0hT4k5Ymh9XRLFdHewE2G1VGk2W
zqc9LDi3ZKzGyKSqvSQJvnX/l6NSVvX/cVYS0KujgJYVFT6AdT9L/6nQ3WNU6qsAj80jKrD6hlLb
750UUi+rn9Zp5BW36RShhz7OWnF6G9w8b6IUr0EGAwFBcSdv5Jlp6EMxO7hln1/UuboeCSh5j6uN
3Vmw0jykIeIFv9PZboAFWo6zQQFZDud+zC/0fQg5LwKqZHvqegK0GKFhFlrzmAJzwsOUn9sTG3gY
jwfYzuarhevJBRfvVnHjagQiJCDUZ+mxK52Ra5uD4FTwddCdmK+EuTplxTbpHbBpu7LZS/xm3Xzr
9yIm7At/+iO52qkV2vUUaSZxWibdZvPw3my5P92DpU5kkyixV1EMUcV/HGtcjWVhhKw0oyTeolI3
Iwg9RxRfx6QbjjR3jRymq2DvU6J9oiqvHPjhRJnB2ktnR23f1ow83nIMpGYNBBGyhFHyDzK1Ywd7
TcOXNojBXVU5WuI20smlSUiLs6KFyzsJVN8m33fYHhb2Xxv4/8OC4QFddmgaayjV86Emvku2L+bG
tvpj/LD4pj7F0dScp7y7ToQx1ql3n9OatuwhRPKMKxLkSZvPLYEq0nM6+auSB4goglXa/eL7nABF
MtRArfTAJkKBCxxaNPW3UAMj52PyFKgbpdOaBZi7/GF+Yh7tsHX20xZNeOJts4IdZ3Y7rWA358yh
Nk1nBehSYjuewY7bcFWDDne9w/5IjRiFL/V9kCxmkMDwk3HEe6lsH8u4O7UkFdpmdp7S5jzrFT7R
DCzUeE7m/swaOv52d5cAr7x/p4EHo2DSb9xl5R6NzMxIfKIEJho0sdyBD1qrj2YMKM1tyG/d4uTi
h0DSb6l2MLmL/VyGKBprO32TrP5r8V1tSAMjFqRPHUa7ZTsEHaZTTQL8kDkjqCSVau+KKtaRIGXr
kAo3BH14BrwVE8IMs6LsQ9E+QiL0tAUcmWtx8MLJMXVPWjSHn2DDzddsW9BDF6nGPByL3/8+1QNm
tR1gs1zNebg0sPno+kqDwc6PqsLPm9ARFxN8lcRdHmWsJGPr6qQ2slebot6TWalNZA3tY+3yAHDx
tIVzMnsTWmqAfGn43hUDC+w11Jk8Ko6dl1FJZtIIqc4yy+PuTa7UDE78+M7GMkvlU1psl24UF5nx
mCCG8g6UJ02E9+mVawPcTO/b4wCXBQ7P8oJNmgX2Y5FITyztH3fHinOWgls4K1agj6PTmm9Ji4qg
8qcx9oSy+6pmoxYhW+3M6TLtGJiKJireuHIhbhK6jOkiMtn3PGQDVAxe3rygxd5iL8Nk3Ru4NItn
RQEMBUt+1AVOWKyV3Ey8T8Q5dsehNo5yVC3Fa1aJ1z7P3saEqkPuQFZhOz2AIQsbJQnVX40bo/3v
zQZhCdJr2d3aA8EBQp5PllvEusOKH5ddgNfRp4n2ZExZG1bbUdLRmQ8BLzMJv+dh7VwaQE99XGIX
wyKdmYmG+OGnrLf8ciY4wABq1FOSZbcmvU4gphRmTLp0yip/8/WW2MTmsdSxjmW/b1UGC1QJium7
uZKVo3Hv7Oe1IVprMDBuS85svdLGQmAL47NoMkxurZ8pmy/6QAftp1EQCjQw5VgFMkVhx56RQZo6
lGdI1KVXIkFuC4T0B1s1n7MCjFL+DomGJV62gQAu1SMtPs2uNPly1ftWVflZCxuXekE7TQqsMfkq
F+1lF9bTyjy5uJNVMADo/tYR6dU+vqXhIIgAispTZhfB0pB8uZ8nmbRZrr5+lqOMqax9PZPiJ9Xi
cV3lN6qTDZxRCg0rPSky/2As0AgUA0t7HFSJdNE1qgnwrHHbHRP7XTIVp+rKYBSqb/VcXdLmGYxS
Ugs1Iy5SXFV4rpRsDCWtiFQ0FnVfH/puPEp2ciq76TS3dgScQ+HhsoUyRrqWoqFIzXBKzDADsDQV
PCmVOQST3PmqnBwQH3zE9U+NOl8eTlJwPwfIKKPqmLn9l8kzKvMiD6Qz1fvRwNgFFclRnjt7vDZa
82iM1lOjty/Yg7c9tEbedvbcGmWys+P70wmin+Pd1wqDaEtAfnTJNvIoJ369X54ANBGkXDYDAfni
N9ibsntyfVsFMXBmTnf7ea2/xbo3w4lwudUB3PRD6e9kZpc9IBx8zor20AWDPZ60n6XRRPKFkZQF
tdgib6wgsWhLjaPx3LnKSJQzgJ6MNoWBo2mMTxiZSuMx2VHxHw3LxDtZnBadRz/E8KEbT9biOEr+
um68SE55IsiATPg9gCRB/52GXFlcbi4xwoDdYyzs7x2DeoMXI0HKP9rejKk+uwMmuCd4pwCx0Y+j
zCt635AslhROaZN2z9y3AYG8OsVljtHBLFUg3vHABmPdBsUmAv1JT81HkghvKE8IMOtO1BMkjJgD
HRReI8ncA2aNxhQW9A95v0albB7gDBB0Nhw3STnOdXyUazixh4oE9tGKxnW6MNfQI4qO9yVb3n8n
jJqeolBuCC2QiEBCrI5zh5QmZfSMYLdf/ILHo8KJ37MbP0pAL/JwsLcgGW2/X1VvekIyfMD+Oz31
t75KOMXgwPSMotbBM/vYW4zZ1xJuZTb9QkXU7XYp/pMmD+a7f0AgtyMctBJZuK1NeA902UmAGhY6
nulUDs/lmtE+hD0yVRt2H49fCyL0ksYQV5iXD7I3IexhRC0quH0ICypDdbdv49Fg1SlhgtuuhlRe
zE7FE3EqyDuWn03MLkRBw4M05JedWTVZNkfzQbncsdD3AJKFnWlFLDYPo1IsLu5vAhczj07AQwDz
+7rQVttEbkh92Kxfa21wdcufOMMJdmLtxKk2ZIhXRXksQQIkKYKgGi91eVI1cRR4WAbyXLKqoUEx
IpRWkfoN7U5L2pAAYTQABEsHlll0i86GxMToDx93f9NtDOK6P8dmcwJhpiPSliXFeQBnoCMEwMyv
kQ6Fu96eeo/KSPJUYXr9iOwfaoLTWtwc00Fp3kpYjHDx4vvBbZ0XCyfxgZJV+n15B9HDYFuil1O/
rb2/rPNF+br3GAxG61Lc9wqMFKVjc6YnLl+GMnmVW5SQkCvnCl0GeZbTIckXMnKclL0eOkNZFS+z
/suyAMARUCUV0nOj988kmdrv8woJKRCFdGNPcoNIBR+Cq4p0RsG/x4LFoF65DYMjlYCCfB2cRAfd
Q90w9pCnZjZVO6cmvgMNh3FjuFOReVBJR6alBEvlcxpWM6Nm0rht8s7Z/6k3PW1IEWK2hV+9QZxS
pN4GfajcJLImRx9WZI10I8oH1MUrN/xn8zhU2zGV61N5nyqqkyMTTrsKTOI1mn75u2TRBerNUYNU
Aa96Txuv45FX0rkWaepvB0oCg9pA2bRowogsQGbQ2BxhfDKnkcJOTaJGJ/C1baIFW4vwNZC8kP8O
e2PQinLVr6sfI0jtsWxnMyyS1CeIFRerxIyIqwRdDk4BJkFBYaoHaAs0kjAlODmX6S0eYpcS3Y37
7Ej+uEBnQvJuW+5htvPUzhlOalFPwcHPd5TM4sQ8pp18k/90KhuAimd8zfOuKaMU4Z/+lG7U5usr
I066BuJP8gBHRZAKjnzAqfYwBSY1v0HNr1pTqA4/7Ll0NX7RMv2uWeMxZ74o18zAlO+N4g7WeOtR
QCXoayS2LYNhHDt1u9Prjmiiz/E4XCiyWgAT1a+xGXxh7745mr7EfdWQ6w1tLTC6c2VRzP6a5S48
S9cSfjvNDn4/LDc3e2Y0Uy8+RAm/J+3GAOsp3quLkUk3OjXqczWs0+93TRgsnwUW/NYaj72qe/Eq
YCeMj9JH/aJwbqcTOpEmRQhKuC9ZH/lPnuceAINJQViVBwWFisH0isG+jGeYHdrlXUMudHfidhdg
LXaFOEdjDjWLCwQgChT1uUsegdY9aJwy4mGJUPazEYXnFN9DZwGIHNpF9Zf5FQD9kVfTZPbH3QRF
5GWtrGCHSDfxCFBAyTVwBNL1uR+XF02fXzf5bIG/sdevQI6RdKu4mL9v+ka08+ZPb4z25m4NctbG
+wzoqT7iI4x2U2PM0UcFWbKSFQyT5W3QLE12ngsJJeMjG99J1S4SlkS1ki7jqSrbYylfVl7dlbyf
TgpsukMW9eVLTnoPUbPt2z1hED6sb6yqbwqNiGgMBQMPuSR/Xs2Ppf+YKe66XYomhK4th8Sm9USM
eHs2HYfNippsjOzJClcU/DXtg3gCweGvM8phLF205Dh29IhF1AdFy8Gxg1G9qDG3bO1t9NKdT+1h
UzbKDJ/QB3jQj30zDxJjDkgW4TuKR+qXbFYPqC9caqsrovUr+YiJGKIpSOT2DK/PIkMTb8GpMhW/
Gi8iDkppCTvMFgYypZL62sChUAv9VK1Xgfy9d7anUvLlvPSQ4kDf+DrBA8Z0T1Y7QaX1pad2Skfr
xBhsaTUM6tW1PA3xzVg0ypiDRbVpGu/ELV0RzIFowWUCORMmLtIybl0elKYPb8F/Kw0rYK7etcOl
Fd1NZsKBVS+a7lDobsH4iFy2OTZcQ6KEhUSHhJ1H7cG6tOg9D82b3JQ3GV1a94KAORhS5dbm+y1J
3plshjsO7P9H2HksR45dW/SLEAFvpplIuPRJMpOsCaLIqoL3Hl//FjR6oYkixFC3xOqmAe49Zu+1
h7ommpUqWdG8cphRZUHthJQ7ybo756c8yd0l0UkrgCDUg/5rloOEmLEpttbzAELGAfgJ9L/ysiLy
i1b0Rw2Jo8D8UcY1JrhgsGyl/GzakSdSwXinc5rEbOMFb/2ePkazeCjqbyOXb3NItHu2c1gaDho5
MKi+stQj0AMy11kwlbMKWT1bzWuEh1GTKXosxiijxBQQHnq9o8/bPJc7cO6+elsVkmoQ6o45UttL
+ZrT6JipeTB9TZWG6XnaC7/zgRweT9Twpzd9B6/1NLGZASQxFkCgYwyJ/gyXVa1/VSrVLu1ujulv
im89qyHAMwcpiZwGWWDOZhL6AFELRKrmkjuLgksAhJyafphXQX/YRdEeusn6/Wh1LtxlOUfReG6G
9owGFkMp2i92HslpQgybF8AZpnMzyifFYjNp7Fhtr16Da7A0/Bpjm6qBKGiI5IhlP2vFAPcCyhDa
hWXP0gj0dZ8GbYhBJY0c+foTRay0QSdCNOL/5mL7qxYKUAG7SzNn5Z7JFIQM9a8mS0CKGEEYSj77
sIAw4PQNCBCyXw5PjM3uiAEMswwbiHAu/R56/PA5MS4cZXf5yf+x6HXZaFzjDsZ9zSCWdrgDcyEc
6rJ2BkSZL2qUyaBiPFnnRl0dZNjMIDZ0W+2G0aHHpWLlpGBEZ0kfz8y09CjxDzUea1231XfcoMgU
a+PLFIczzF9I5d7MSFVWQ1Z7O/mN4A2LQnXYTggcanjTI8rAWQZlqOqnzo55xSnqy/Fj+7eGb8LZ
kkovN0ZPY8XIbPg3oTXaYmsAIvCp7ZE9HEQ1ekt/oxd/Ncjj+XToJwcTi6eOe3c/wSsdmx9MLybH
4GkgCW9XYmTaKaV1z1r1AcUHR106168IQdG7IJeesfpsL5xwkF7j4ZS2P/xn/UcaIuJRUvEA1ewS
MGX81X60FFcsNXcMFVfgYz6ISurIzmQrueXWCxuZC0w4dwHRCjOk5x6buMcKel9phF/xOyuXg6mn
zm99N6YM0xijqjeTN8ViBq/wGdgPYlFicuXEi3hSa8zhKidZe0Ld7os8XRugdywftbC+xRlr3L0x
d4cfDeF0uWl+8nsaL7eizmADildZj6+8iwIQIApBRwcmSjCIygKjxqMdcq5WbLkR/qfWUdWmYwhE
Y5RO2jmasit7k5GJkDyglCFJAZObRopVtkAR4A7iihSlnZXzMKX0meIhH6YT+NYhJSUk8wxkp2Yb
JMtnWc8ndADHhpgkBJGU0yGPYkcuLWaZDK5DSvxPzJQHPURDSi3zgO4Td6HMyrl68oRWPQsHuknD
x9S4g7orzg5STkwQdK4I3SursiflppkjbdtlQ9FUDJr5VmpCTyp5deoO+o5MqBxkOEh8OxEvH+Ab
T8lwbZLyqmKTG9fIRhjtYoJ+N8YPk1X4Sf6kbe7L/IahcNdPxlOsy5dJCTlTs/Qqj5B0E83+wL6/
oDDuVz9XmcOQch1HFAwV9u7Op5T2x8Ji5xFjCikYasRBkqFYE9zGYJy3TB74o/BLUq8Jc8swXlhV
j1x9QI1D5hqkBcz1OTrDSgXKU0MAH1vVx0pdb/oEoqRaoFAoZDoD4MJs7REwn/MNaTe5RcmXMDyn
LwOIm7CwdyWfvLd8kbj5WK1hsHN0ngZ9dUMpwXauPvpDxzEkvyEJ+gjfhi/+QK6yreURDCsCsgCF
vupDvizkH7GlQ0tXjcjhauYXjJy6ofdRsvvQZXr2jNZ9hfo8F6cVPIwzcXRgXUIZGPUBZFVQZmi1
sc0RgDI3xwSjaKWyqavIB+N/l1rnparozYmlWWRbv566pdnzIscRuxMGOMs1I18jifkN/5vGEv/J
P0J7cHpy/+FVCkWOhRVpCjjmaNkI+nwLHMoW+ccdzU7fODG+kmQyris5Z23cuvRMdMnmLwnSzDpu
gq/x0VbYxNb+iRPoYS5Oof6jhPXR/Fx4dgwD+TT3QL5bqxq5UubXluUVoUzmzED7mnqCIdqRfMM0
6O7/mqVJTgnWzgw9A9NRXuvEq8C0/mj5Qc8SVAcrZwjL2Uj1OGcyZ4E+m27bgS18LXPmPRVmylHK
NGg6ZT6+Xaht2FYWp112mNyV5IqmZgU8DBQVfDS+eAtklEIAo0A+BKiOXd2uZ34/ICYoXShBFMr1
zNUIwrB+h05NOpXVa4fGxlQw63bc/56JemgT/8dMh8CKOyIenQQTQfkP4blBTz9fuEPv00/eJDbG
5bZ1OFNQOyLJL5xIZs39zHnHskZ6ZSeRhMXlh68bXBCUCaA6mYX5c750aL+l9ruyRjuvbrM13dfi
H6BxX8ySoAUIlJMfAxMG8KN2wJ4EKdra40w2uwO0MUsl84mRWPaKSoRwiuWbP1HnI4AEhz/ZBbjl
dOFHzlob5oQXzSHV1Gvp/BHXQOni4g1iowiaYv+VR3fRGZ9m7vQICXOQ2exC5I8yvCSRccShfjwg
JmiE82RrhLZsCPMDaAXro2/2MH5b0yDhWHRlc+KCcRXRV5k7TchHdWLLliO0QPh6kXA1PyVz31vm
G14Ei5KQxY9o6YHIV71iZUWeWziwmWcckr0bQ6kpil8VkJVhfQnCIW8uYa59bFnJmMGT6ZDc4mT0
e8rHlupfhezQUQLu+1Ry8I9KW+3n8w/B4YuVf58yItHSoFwPFeU6K6+VkZZMrcxHu3wOlfJZNMpn
pKJyP+R8aRIkJgE95fxksqt9kkLREY+I+qY6pfhUZIUueE9+t/lRpR9CsjyiAZHXZpjazTxGIK3L
0kVP/V4SjCIrxG4Yoq8VjDaSHQOlbHUE8nN8lrgxkbSQs4BZqkr/xrEa8ysyhSPs4PWSr9eVlBCM
98wHq2vUz67FOsZkHaOlfkb2OUlW6z9kL3V/KuUJq9RO53Hj/X4OxJHNTKSVU/rbGhhPp9H5Kza5
EAgPYVWwgdg7qfRLa/BXvj4KZISke5jRcB5pwmlVlIlUyRbajTWe+ebYbN9yyboKgnRdRY9Tp0tG
B88OKxXf+lVTvyD3iEKKhO2VrWEsTm8YvXYjZ1HG6AKnGiB9qE0rz8Z29/zWe9d8m++bv7Vibyeh
JUMxtB9r5H0gG+TrqFJCyiR9Wuh5Zl8CPk16QNCvybFmKJkglC1ioj9kCn9HyG3T8HGXhOiR+rQn
GWNHaNqwOxSk3dQm2h35feLQJZTDPnFYlhoSDtJu1k2fi5dwQW8aGXytyBIZuIbsFdloo2CFqp4A
Nh8upi5dprXcZxJeHsg/8lZdyRzt6NFb9qcL1g+Qw9SkhI9ShQH06qiZVluWwUtntgBeMovcDXJQ
dVcI/te2/pPFCalAp4UkrjxSzktDgo6BSLTPqe32JNnsQwBYVI5uxGcKTX4Wln2oo8heezcClwbS
IUrH29AY94olAbnBJ/2zVEUbBy3ilcjGc/EG7V2P8pPZhUchErYFO4TV+BjJczANvC3SFSfOoZYl
z3gS1VygLBPdkPmrVjO+X+8NsCyc1bu2QNDaH9oMI2ocOyUibn1YnS62nEn4whmuMzXtdbAXuaPX
9nyJF054Zr5l4yNATFib1tbG7gGLOvqqFOOoWYJBBn79kzawKFEugp/uvK4xz3Vn3cfeute/laAR
rCCKwiAz9UBptCDPsJ2uxDJCLdFbwc9G2UcsusU50kKKdkVQkPoY5TPM4csSNhR5u04duIzVQPdI
U2dOlxQzEh2emHFwDQmu0PKUuMUJF8eLi6kvify5ZtWofmTL+pzK4oUV76VsMHZL8AqGxN3cvW1p
9ksOf8MDpO2AF3Q6GK+hoRxszV/gmWskVQy+sX2COAHtYmGC9zehzOhlEqVPCKxCePf0EH1yVJvi
BPAbQSjxMZwjGf4o3aD6jd7T6gHjZ9REpPX7hBI+vKMnQpV27KTZrhyZOWZTa7ZOUtMuQ6O5ZXig
6aoNskdHpxhgdZUTk/SDRKEdT27fITHgkkLc7a0kcGgNO1di5PXYzbLpVk9/0SD6EoWs3EePOAPx
1v5K2QpeKBGVLsZzqvqG1BHtKGDVGnYUautASF44BG7vmSwspbrkV/VJWhlKP8KsKYj7hZctvpCy
1VPa6AhhVYK2oIXtRhK0Z/5YyVWl+IbcIQlg/LlXO7YsNoMC6Z6abCJXT2NfnVaFb20X31OHJB5C
kOe7SHJSyHIPTA6mzY+W+zDPSiSNB21MvMVuMvYD0cTYu/ZKpp17Hudu3IsTQaTwecMlv+ZQooWl
OZl/9HU8hfOnVITXaYwuQ/6IzH85tQjVCygNyhBocc8BCUY0q2fJ7XdtDy+4XbwOEbU4ACy0bhyM
hjpfJSW60xc8shpwMSY8q31RLB4mtAa98Bo7UjdZxkKR5llYyAjVGBgox9xcjmBMjkPK6lcBSRKS
ndyTF0Ap4oB79ppb+TCV3o9NvhzJk0xbyievUUIXQ5arEvOtzTsdPHQ2uxODEixqHpgIHFsHXSkD
seRlktpjrr0l6DyBLRgpRfv5X7JCLJCawCrHYDLWQFbIFah92aKsHis/Qsw+Iatze112NgyLIKKr
7DtPiFRbkLtHqOR3K66OQ3YelPDcyTTtkwtV0yGP8bVSG9KLumjSrP5dhs4nvSVabscnOwkZRIgu
ANUdij00aIhs3PgUSwwJWQrLGkqHIME0YQv0N5lkoaCrOWyZm3CnwF9j4B7AyTogenfNLMAyqUGT
TpkUDKriM4wS1Om16tNr7MvXqojPmYDr4chkUANro4X/xhwYd8l8ptrBXjkYIexEFF0phUg3ds5Q
McXtM7cbsFnTDqp2+YswIB1iQo3tNalk+lzLM6vMB+tQFNG11fKr2LfXWsmvBv1SOoIIwoYapVdB
bC+AeM8KPwHVhpfpRhXrvo4mp1gdTImEJX3VGn1ADgN7oj577459owaSngc4T3fyWjp3cPxLmByM
3sa8oZBTHPSyv3BAQ+xbm13xQ8UJgwo4m0heCRZ9u6PSUU3e6sOoIuIvjeNQhUEPpkGFTIRvM4Yr
v+ZBZcSBWSIdGIfTrKOubSO7y0F0lesVd8cN7+WivL3BVGBwBYX4uIWkNthD+qlhSQ56EZyQuNO7
1e34SOfRXafRhVqh1gcv5HIWmTHuUjpInR+Ygfo8S9lvjHSiqNA7ZfQ1Cf4l4FnuWB8nONc44jM7
smez/Eiz/l0tUEvSrBfX1FQuAGVy5UwOIjOlcQea8dAVw1Epp2BRJwQgqzeKukcoV2Y5VUv8nBpA
NCUXYqB6qtnFG+ecDHCIlvTLP4mdCeu7DKECRgHHFSpvpdeCZqwChVe/dAyCfI1mPTB0RHujpIcZ
r25C/I+cdHYPmJ2Z4fQex817TthGV95o7gik7CmxzJUlEsKSQyn0TgIYiAIsWmW3n3TX4KNibZOx
rtkGLysrG6Niuf0OnaZM6ksaRSfN3BMX5YCePmgLxpZoAA8p3iyluPLbBXlUSDjnRi4WHSUmFehc
utST3ZKezaQ85113zvUO1S/cP7tMlLNSHYVOu4P0E9wuS+9x298AnFB+TZe1e3Zt7a0QOkDTwHWT
/Ama6fCGN3RhrmIhtgEMQZD3RNyOFqKtQN6W8a60KNgNsWG5CzTeadbIG8Pak8fVa1n5CcsGVnYW
czqLr1IF4WVFl0pOLlG2T7K9bEiHJb0aKwfToAYWJSwYTOWx1q1vslYyL8wEfeim/TocKSyDFZF2
bKC+T2NfmmtPT1c3KfwMpLKeu3ER0nKi7DJaX74Xr3mhPSp4Lvc51HWjPxsTejJURf3KbICc1QUj
h14pjjykrpE5orGDoOW3A4Yfi2LlT2nCkq7aY1E3AF6K/yXvlnFZ/pdoUdJNDfuYRJNtqDgw8Wv+
f9HiLLfqMoQynmO+pHzWDzQ1jsmX1NqKTghJT6Zob+wTY7plUUviBuzNibRCQJ1Jj+GI7nyOfJVL
iMHWYs5XXYI845sdgePzobLeJLjhGE72tKdGCGdM++ElRKeFYb8TSxQLCQPeHmimJSDikX9EWAmf
SvSR4FFG0BZfm3pfJ3TLCA4F43eY/43rexdPl6F7sA0OUr25Z7jNcar36UkQnJzZSROd6/jR/VtR
a+emb2qbnHzmq08Cle52ylUMgS+VZgs+2swiqi2ZnzKZQyeTPRMBQzJNWXgrloMmGa604kQjGYZN
IdKpMHnVFrFXw0dBPIYCKB75/m4EhK+IzaWWT8iDhh0sbIKOv/lblTkeZfJuVoh3vDI1XQ1GCOih
9Jq5BYZrKGUpVZbCQabA/QUzz/fe89M3m28SgluGvaQ3NjXTT1we43iOhBMOEE3gcVF+6P9KYwZy
B/4KhUAp/UV/E7vFqpzjHI8ZXe5mAPMWYnhLgdBywJ22yrzf7HCIo5geIDCOpmJX7Hn4F3RDSMG6
uIpZeTX7unK5ZOiMVj3EfQZ0XQWgm3ImwpFmglkO90ggtwrLJhh5m5/9ejW36EvafdQIg85cBoaJ
HOauTEW44l6K2QOh0OuN5C61DNodvfw7ziAmyCLlUiIVXeJjRI0v/ssGnOq2orX4MwfP4iNlA6iG
o9ebUDZmBv812tQEEP2fMPFH+r8lUCFhCvnvgcWsRmgAZolcI/fhPHcLRrJzHdnstAktIzC2RXk+
oyROU3uC/IGJ9dCqCBhIVVhn1FQS7YNyxBXi0wyZ54rfT0XTyy3mT/BHaxN88ytfJZg9x5THe1XD
m8XfKtSq0ok9kS9CAYweCtHz4sh6DScoK99dwVHYQdIDoZW0+JxeefMJK8zXCPUEXEkcJCcANB8r
9GXiuuPjCLEURDseTTjFbkuz862RDCbp7a1Wysv2VEiMtwfZ3AnCHbgiomfdQJX1HOE4d0NzUqTX
nD8muIht+hRK876qMA/VCzLjRVgeslrfga1m6ilJpmNG1E+GPm4V/6at3tmZqJ9GwnQIwQjFe8aJ
IMQfRlyd5ultxWaq8eJU1oW0Cxmx4AIeDmEPPTFAFtbG4Y2IggSwtk7svWK6UEmBMkDEJJZOi+ye
n4KiH6VVOo2fWfbWyVDSC57oSwmgeOPrprvyk9EpqgV0DzepYU6OJHRpeFoX6SbggxqZfMXv4lza
Fr+mZV8s+DM/8sZX80Nefmw4yH64N4udj7Q3F7MnLE7cpyBzxRkxsnVkmJ/1//LylCa3iW1lovgL
A/b+xqirWR5dIp5rrb1vknPArsy9q74JosZgHP1YNeY55UGcot/g0GOM1pDuT5H4bcWs48mvJMad
ZuuhAleO1VfntdazhIoWhbbxRUHhtqS8WMktIZZsHA8aiEqUYXuwuiiVZn9qTMZgjiSFwbRir5gD
FrVm3tEdL3Y8vVcaTWh1qGfCE9ZH0WAsJN00Za3RX/uucfPIC5GS82oonT+EhV9Z+LWGkdH4c1Ve
ym0y3/ktX7aiaV7m97RW3gbzXSxIJwSgE1NAgtbYqdgyxOwzk1sc7Zup5zaowgUD+8p7lev8TpSR
MjY8tD+g31Ipc0eg6FgTHaOdnYmMM4KKXDRymfWmrl8kBm6QHBOlhyjjU95xHK1l55UFP5/5ski8
s8tZGN6ljB9eRLTMFrhCnPRA8pbKafUNhUQtdUdZBQ//jF4GCffK07AUsLGfkeJHsH5GwZVECMrS
77X/UicIUu1RJx+kJ2cCH4BIxCRj/pEvpA7/NOk+lKRbbP01cJTgjuCfvqkUjN3ALCaOn9CMJ6Q0
t5g2c/uOFXk/51/QNxO+eGu+zTlo/zbQP7KUhgcNMw8yszfiaRbzNQ7gjni/qS9k5jaq+F5zxot0
p6weZ53N94mlMLugu6Z9R+13ycJV77qL1AXUOjCii3t+Mhp74e5AonugBz0MGlP3Z1Zjyuc6NiFt
ZM3PjBxrICO0BpnCWi5DWvCkTH2frDcL/a66bvxfwFHjb5VRlYHcQ3gzNQlH5rlVdQIKyK2mpCOQ
srWApqHPUJ4Zqz8R91TCvKdNHhOHRzFFByH8PSJbj0DFMq5A4vlh8ttHIDhiqVKSRzF8q+kaFFBV
I513LX/VA+Mk3ZmGHioPcKUDfzPLGYxpjwUWwLfoM2/zQGUfHzFC+7sQvm4MpDcj+MwLRyKVUEcx
bS0vCJYxeiyB2G1mPnt24B2qlPFUKn/SZrjwHF0rDppCsQAqLTcYOZILixnXxUdkzH6oKH5V/UXn
NozHaSbrldxEkqFXlSWngJ4qQSFXBHBVghbJJSGzHZKwiCyPyhT9epogP4FgMkpcHbhkrO+5PQsk
LUMv9SSoMxrrBji2DrwJuTQ3bcRMAFJk1Cdx0/BMqvyUCv2FYgOs3r2RtU+0VLC1ZqZqImJvg80n
8pQQOGFem6SjJsyq0kdMhWAWd3DOb2NrV2nrimKPDpmoNv4wYtzuqX0iapsWIYB5F4gEPiTgPTUJ
QUw7krtN/qKZkvYr+zVBi86ivq8x80OaNBJWSPijfYvpzit9ZyGSLdbwFGqU5SSbCzmkF9m4qMTw
SfltAPNEPkFTX6zI4ie0K/8UouRF27HZe3nC5VgdKGYPS6Y745/Ikm2w8rb+V1ecPGO71XWBEKLg
NH/lieUkO9W4KQz7EBZhYoU/VdzUDLdpOd2hL94ZcA7TZNfJVxYtZIDai0ApIDwqQbDVYvTgPtEa
s8Uu3AzJZTrchPm5DtFx6qpjae5ats4qDCIqENNyu7/5m8DAYumes6xepuTPCnATwqkcLcdQmFnN
TEch6clqqo4mR68iM6aAWWpcdBpmrQOx0JiI6mnL36Gy6zF6/YyQucmzOMNFfXT64pzaGgK/AhQk
Lipawjk7S2pynsbsbJXCCZkKNgSMf6R3whWwQGAhqAWdWu5hGBGuYF4mJH3MhBa64y3nGJIcQ795
X1afofCEf8osIfV0qyZAZ/GS8lspznkZXVe5vCJ3GORj+TYU2K2K77mR3vjVZO5iyBcmib0WncBV
VpkMQv9iGPKxaTLQRvq1n8prJ3joRhC8HjSqWbMvGGLtoop7nxIvwvyW1cw0P6ZlQMWhBSEikmZ8
rww4ZPCZyZAkZmphGGZiYjk3FbmfINWXb6Pvds1wHrWAisJ8NxbwAzjcAGwzgABPMLB8JZNurrkG
uayNc2ad6oGw6WYzH7CXY0ujhE4WXQFIdLRwyVFXyWj+AC8v9duzN0mKk1kIX0VnSqCkCx9D9xyQ
VsWMHuo/hfauNV95AvuRCJw/+oxAShF2v8R4RE+NYEWm1sWGiUwOJifCxSpGKN/sptzwqgdXkTww
iBfI8/Ohrex4pqEICm8bVSHzeeVXPrco43u4otOL3RJjUue37/qk7AhH4oCyYGm8WXKzr+qjSUCm
2hHg+Fmur0YtTgrozZ5DreQZZNyUsXOIz8X8gW3nIJFJJILnTNR3FeY3AH+eQm8x97Eou0CzXIH/
JsXALVl0xezLasuHEE6Qx8VUkKFIZ7Oy6FFFTotfq0yQDZYq7SAtpEah0EJPtEU7rbTTOKa0fdeT
AIMEr6+rk0U2QsjqaUwehrKXA6aKJXsLkeNVBaC8wT04WRwj/SVgJZkdiauuFjNalDiYYiYaWKvW
FBVwColHPOdTc15l9VzUmyrsieb4FCfSGdbsRRu1C25U+CsGnlNdP2715NZDRheYPh8Mhz76un2m
wvisF+FaFW8Er33IKosw9rGYkU5mIKFGkgrjWOJhXAj3oUTvieeKCEqA/ExOyfhTaEcDF7GCY6cm
GMdEM41mpkH0F+MEaHEClFg5MrKAGwb0ZHgw/Au7v5COXK26z7VlN13km8DoKO8bjHdrdiVP6SZr
OYfGR/K7S6W7NqUPw2gfqdU+VDnoT3XnT/iBf2Bo4qfr32LLb1F3sTICvxDyyiBwMY5CeY3kQEN1
0RAgsNN2ZTefi8K4UItlqnBsJek0j1uShn7e9HBAMSz5VAzs7JrCp95iMFj76ODCKaGWzPwSpwjZ
FXyCTrK7/rIatpLg6RQrO0Wq9inXF/WXOdcBiUJHkz5iZh6bH603wdJ8yeROLXQvmfQrTWw649FN
ahfSE6vyEXj5LqQ26gn1UiimRI3aCo7iZrksIq9Wkb+eFk06zBbcgf6afvTGqaw/hD+4+8xmPMTn
SDJOVcPvOLLTXxLMgTr7QURFZAQhlnYCU1vlWC0jSnLsaRnnl1hmboT5q/tQBOk9A62hYm9MpUc5
+lO4R892M/6M5nrn3rwWMu04icxhi1PAlkX5HCrz1aKZiKgDV9SQKslea/1rDSu0NGiXe5JYBK8e
3yYIoFGmvut18lAfuE20VTwkAGbScThGbR+w9Pfrn4GGOUdsIM/AH40Pk4w1HQIJNKCqteU7AvCI
hsbgZyslbMdE6ZQo1Xk2P+D4CZVNVzjSvmLKmn1DEWAujV5bMcB2DOSZcQSW9VyQ2EOHvhQk1+Vf
k27P206TZkzYlgAo0ygQZfagwqQ6IhLuYmIXKgVmgVx6eUbJ+lLQ1ArICrtHFAmXWlKuub+WMhsy
y2+e9LEwX7P0XcZxQvmo4dHC7xipot/wCQmTu7J9jqX2HGO7N79xvSjRep8N2vCPcCZ1KYWcfI6x
xXS39Ff2pkI+yGrIB6x5+KYOKu5QTb0oQJQy/Vdnipfwwr4sHm7qrF+R7GrMvXJNYIFwVkPp3oCJ
NtjpaAl6/m2kMv7CkRrjdWrj2ZOuJHNEDEl36XRUUUrFfow+YXUK6q2KPXDZzu45SrUgZVebD4Nn
XHs7RA8nnUIxvkisANnOsNIVd+dpjfyQd2MZU583wi/TxO81eK8D/ZrhkR1HYTr34dFoZupEO9T4
fMS9hXlUu8kVVpxgmegkCQtJpuNqGVLDIvxCFTavTvxzZZd6XivpgpXw1pXZfRZ/irtlWXjyQTYB
Cx2a0UtZLoMECFUv5aNodI93jXdAH54KErRowL627DGaluuJQVscvS+G4OUV29BwekzCes9APYsL
C0yjCjrEaGLMLgPShh1af2utdpKFiGxMGTGTG7CGdsXsqd/5QkFt1jFq3vfNd0ecuyXJZ6Errj1m
IU3ZqVPuVnxICi9flLq+sj464mB7otdWfBgrflEJDnLJh8ydFQJXwuBcUY1XUjAODZNVh0pk/R4w
bsS65c58ZnwtDI1F9ZbbXO0rUXSxCMMFDHqn1MbDljU4narimHyvKjtKolIZsTc0GsOfsH+G66OB
b9CNTpSmdGiRB5HOhUJOXZK1b3X7y2KZzMWilh9r9VE0rtHkLjgsoE8IWjWEvTOWDXyvmm1VTNVp
XGPpqY1HckCmHDT3LuKFypguqvoR+4BovmUGGhXGSywqJSb8WCRk/L5xSvgjbcOz7zFkttqOLkVQ
BCcbe7dncjhiE1N4IaKRCEp06wijKGFxS/pyIK9eGLefI1cvr/bQYl/HjUAcB8vaUAzMD0smXhFz
SUvUr50htpYXeghbnZAWLrh3mW/L0uCQunTqBvWEEg7lxOc/cMt5dE2zEE++wgFGoAy+ec045Wd6
N2HeUQyQe3kS1PHUqQb0aMMWFfnYjgeVKDFIkRKHI6bAwZZz7urIjaEWq5M7SCBbcbYJONsURXbq
GuUFA9QiBkyHEFDAGpd9qqAaRA7tLjpNdeJsh27LIlKfmC3oBxkhFqM0lYmpwHBnQG3FFYSXMXa1
uCQseUXZwkCkD3KFoeri9KgY4i2DMrkSEbOr6kvJP1LdJoWok0qUOOSE9yhxJBJQKB6atbjG7zZ5
8AJikiQii7g8m213Lqp/Ma1VJoyeGL6Jw8PS/QpNI1ZSoyi8zZpAqa2hmencRVXcVMAdbtQ7or73
zLX0ezy/xCE7FAbrtW/Tyi9y14AO3C9A50lFNVHupisr2UdG3bAaz7nchwhQLVOlnN0tj7C7FcaX
Pg6OqOb3ptev0m0mokgmLD0eqMpemRY8GWCDq9Bs+HpcngnE1ZHNEK77Idhc941DRAIhCS3GtcOE
OXkFYdUPqVM2s1MIkdscTH7EbST6g0kUyTjaQ/SVZ4p7lL40tnypiFMO3XhPUgsxyvtsGv1BUr18
ir2SI2EOMX2wZ+8jW4fudIFYTICBjCEBqCuKDclDThEM84LZmhkK3w8iPPalBqacKcdD0YAytDNp
L08MLst9qmIiZmYzIcJNY6QIL3Lgj4qs/Gd6ZJy42tI9K/9N7ybZE4a2vmn8cP2ySGocG19pW8Yi
jmDNBwPDidgnzozcELtyXJpn41qe2G3p1hI0SI3Iee/j3M5ThdyGD8QTbLwlH+TImubHcEyP8hYa
FP0lAdb4QiqqvujVmLgDVP/esrSzG2pRnh0dKe2+iL90kjjAKvQM5AhgaMa/SUlHNiYXOzHf197u
Y6DdOtcMIk/sQJWV+qXxfI4WVzv0E2pyiTFvxJB9GjYlqr0gNk8OM1jWccyuE5r28rKYjsIwbgJo
l2R+J9ACimywBJ06nTDIfVue+lbctwt5uluUGRs9kI9owVAdETYVtSNhboOtoyNudU/knZma0Fbx
psLnn1CWDihLCbnzlFx21k3i3mNPfLNMGh79yF+ZqIAF+ZRzI47kAaf/gVRpDRro1hfJyOhK9VT3
JgUTbBXBOMbYSYXzoP5WhxVdB9ZbK72iWm0bwjWA94f1RayKC2TJC8IvlXxjWPRBzCZN4jns4Z9x
7O91HLZVzDjgUkriVcfzeFcvGgUQZZfXhDo3DrfJ72G35cEVMPtEIhdnKJiADdhe0PEfQsKJ9hUH
eW7kB7M5xv9H0nntyG21S/SJCDCH225mdpysuSFGlsScM5/+LP4H8MCGLUsz3ey9v1C1ajJP6wAi
pLH3+EX5Jbx1+A8GhXVE3kQA/QVLeSLkudvRGKMEnXK/Iz41nj3xWX8Vk+bE79TcZnWDJKhzI7rS
fUgL25bui/VJ8JSMODMScSCs1b1gGZp8mFQf47QipZpu49hwS88hYF0pUNmqZHytrWFTpyB6IRes
3GxMoeesfW3QheZJg0djJ44I2vdRxGHN168phsXEzbBuJshuE9Rs8bd2/zJeoR+RHneKr1tI1NEJ
lsIll3rku46pHqseqGPGA2vZw2IUkS8lH6LupeXfMSS6/7ExgVGzV7BuqnRwmUxjykIxtDB641Qx
m8yOJafEhgJyycWGciuT5iZnd4MTH2mubxlpZA0qDLIlVIwsxB5bn9UjsoRHo0SyZ/2ZlTRaxjFs
osTGqGBJD3WI76KU3+VKOpvgxisJo0d/befy0k+Ms9nz9u4HQPO7wtRWHSKF2HvlXJ55RCy7+VRN
LdSLL6lxE9cmS/Ajqc13aVrf0hxx+XjvoobBfGWOnALnjAson2tbWXlSuN8lC3noAaIfWaRvrgpp
RocvrRuph5bAK16xzrqHHmCQfkPLywjySPUwuW+fUyo/hER8FGX3YD0KxKu/M09PkCPpjXHVU+Gi
3lgYGifhYv1Jct1JSESJY+/492ms2eZICcjwXvF0GYDRHuijQfgYN8paRmalXIp/DITAwC/nj1Vi
kgLBeUVwgljGn1rJF3DrjmsXLEcFjqlxd637RnHCaY4e8SHRPIvIeO551Vzafrug0M9jOAvxFWnh
rSLlVJCBEP4cLgUhEvD0CyT39qbbinXUvpVv8gK7BIXIYEDI3FYKAhD1Qb9xy4xZyDvzLx95Ss35
lZT6W5IaPpAv1+QZBqrQSTB2CFeo9u2tmjJ28bR5JwXLh9pUX6P1XlvvOiRqeeQnia9NgfcC8wL7
Hwmgahy/JL7Yrk8exXVmNCb6KFUt5pfCVeLUYSJam0j+mEHsyhnppEsoo7RBatEMhAOWRw+SJsJD
xR9dSVfVPCPn0JbVkzD0Hfg8rWtPOq3wTjW/2omocyOBP+KuA60xxqYDS2ZM0/sQZ3SOvEUY5XIB
6SU/VpWdyy0io2S3K/G7aMRL1v01RD5DFB5ZwoaL1az28pUSeSBIO/r+/KJuaLaYEzTDeNra4brF
8rXtzWsvCNcZ1VUjsuE7SVho5C3B0pyDRqiRFp8Y4DJzL5jfxuUC0mfzJDbpOT+Czgq3uOCXjcT9
viBalYY9IJ0IxXlyjopccmZSyxnyuAuSJdgXFfdiedyL2u7WKE3xUTICdjjucy157Ub11VzKt6wi
oFkFAyvbtPUoUyCeOKstTV6sb9E0DBFxtRFE/Ki5Mc9TfrWm4W0C11g6nSin9MJLYQQUh7OQzWy8
N94g0mryJSFhTufMo0HaCPzCTTQ04YxwsmRonMuXCZ6vNnkJNY4sNBFiUfRdFx2kl4R+Jo72LaUa
5RVYonbqXKEgmRKUkd4bt1It7t3UYb0a7uYB07mWwo8Ymzyay0cpa36cHGCA76obmTfmPgNnNLlt
BOo9VLGWkMVqvChTcq1TlbHaGN51XCqDH29TYKWxR29gDGPkyk0SbG0S9sjfLFaCZqdfqjDu/lpE
o5OJ3N2ExTyTErer/5rka0Mxk8+DZ+GxZQvN6NIkYUx0KwM8DPn1zMZn1IuIuBaFyEiGqJPka2xL
RIXxtTj5PSJBRohGCTZHPMxhoqe5as29oPh7Rwmg4IDKISut9iT6WRsjqFl5luOLLnMnyhpOfaij
ixaqSUyhlAUyBvYgA2k/xEx18KH+YLbxwHwOTsz2A2SwJzEgbBoyYyS84AI8fOmBVe9sceginkj6
hK1ii1LCeCqd+oJURZVg/ZN52Te/8iWldtmDYW5+Wcv21bNTjo3xg530Lr9qbj7OT72W71k077gp
FlvEFILFMxYfmYTFHyXxkI7PQS/ID67Qgo3POcufRMo/tDV/KBrT7RlIwL89RRzMwzDh+11Q+BNG
ygMIeH4jHrQyvlaYxUZMf96fSD7jT8IRQzcmQV9aaP9n2n8r1zyzBorYO1XKs6b8nZEkLKilTOtN
PJt5G3HtymrChieLJlEIE16wn3k2nh3P0f4/p/8iApWzzIuk/905nIoL+exPkbj7zEKmz+i3LJ8K
UwdIPxQo/5DpPswYe2TbnPomgeOrXJYbgSfB2otMef4db7GuNnxzqLStMzZfx9xa5hCW0+I+3RRv
QeadjBT9YLM2BKjMWm+HFZs8hNu6abe85BYeQ6oIzMyEoeFI0CRP2xLevuGuvQ2sLDsgm90mRBsR
Oiq4pJWxdKPxHmBILNGqw4hKFYJh1JfrV4ULhBbCK+xs/0iRqiVI1Qp8bfi0z4ROdiDMq/lcJJHJ
jHJYMsjCbmmWLyE5SlVDPuJwQlTdcuTFKKq71DlZRB5i61L5grnLjhwfPn4BkQeOXxIoMduzGreI
flJdQ0lZWPdPg8/Wv2YygwT4AAFN6e8+rcN6GILEPEQ3Eiv6hQQlQj4JzJST3I7JTM5PMAUjw1AP
WelFMLYriTpC484EvRfxc37v/hSsn1p8Qoti2Yisbfm0L4PTEMGFSs6kGyJZ0gisDw5EtTvP5LJa
JJ+V8YF9hO/QovqQE5zD3OJI0SUlwqHUgJ5E2Frl7vyuzJOjfqbteSFiRY8RX9raX2ssI+mdDGrE
satX7pudIYrUfe1vp5PY+U3GR1eCft6t6+iRMIlbzxKdZIM9Cg9CzXNg5uT5MHDcROKVVJdsi3p9
GWTjZUMf0eTFK1nOWWmFMbFx43DRDdaccNCh0kSCll1kSbxKKRB5LG6jK+pg2UEsafVv2ag8HXk0
yRY866UnvhnMsRRSrn4splbDQxydjUIXy2nCwcNjqmYiQ6f4PJvR2MZO2azs+ito0Yy5kFfCK9rL
GzREjL/NhRQhVVm4eBFaQ85AdGiyTwZR6HSGdFYcRG2y2V/6l+7IIQ/4lT8KCvhlBzA2oSNIUR1F
Rl/YppW7ySI6UGsZVVnL4hpN7XZ8TrYWzaVeO9bWn3MATDM4Ivi2hJGm5AerAtTXwWCU1PnSfAjV
S9isXNyBkluBtoWS6ajKFoi7GrRX1M+rsFz4o5GzMUgj5nxx1aJy9W6yG8VOi5kN+2VcVT+uJr+Z
OG1Ojf7RqpTZiRVp7+yXGrwfNA1+oiu2qmrQJ1fQebW9GIVdWHRMA8TkhHbHbdFAndLB8hcAvPH+
R9w4kxoHbm+4ZV2ktnqE9fiixfOF9VRbXSkmIHOAuVHbqxDX1xG5c83khoFrLiAAa7MLyratdfpk
83KUHgw3vckC60vDnUBmKfTEWVDX5/jEiY8n64635Mkrp29objZ8yelnOqnXLh7vTGVmQbxq+vzC
t5ct8vuqWR8bQCQROynj/Xutg5wrXglSk4rhbiT9A0X5P9JTvHlYvQpBtJgHvTU7yz9Sb+u/bMWw
BrJWQkE9M9zpMcWlTCusn0nFhtxhSCF7+CowOairItrO9og8ofpomoex9cyquUNzIrXFI5TlhtiH
kXYmMbWRUakDDtcr7Sn0spOxmWKceJaE7JkW73RhVJN1SiLoLetAx8q0twBBjk3+8AGITAK2IdX1
LV9hx25jUCXPlBbq2hVBo1tAQJTgu30bfqgCVW24VV18ZU14FTvxAh1nhz5ElhpGkLq8zBXIzdSR
zxpxC5jSGkED0hLB0uhTR587ngo81XxVZYnojVPVMjzTQmDBelBiCo52flhtuusABSLjI4nizyJH
utwpuy0OewM/ilizD1qmENv+tSiGoPtRDVvmJ9abv4kueEVleRKVGsVr8zMUlcdK2S7h91GtjCFB
XPbhtmPusuW/pg9MmHLCMpOafoMO9J/KXpnNFHPIguPEwCIwlzVpdskVmMOFP5OyOi7aZx+wJE0u
SXcjJOie+MULIvH8QWq8loHZS77UqvTV8lTd1GG6i9i+/jM1PZANZPGaM5TA6M2r0krXLQV3QGAS
iYjuOhTsFqgWsdpIrM2s9MZ+oozrF+Azpoid52cMxJgOSKiDq4U0I+s8QQUf2sNXn111pVeO6l8k
CF5BkV27MM34yGneiksUn7NAYLaUi1hQz9JFGN4yKq4giyjoTFOA0MTHxhbbf6S5El8gcG1TGZEn
da7xnaYHM6Ip/YaVsDQmZ0QNJIMqzexaPN8dhkNUx9FIovtXB6Cl+JbRlVZgqHf4LSNqjIVfk4LQ
St5bIAb1seO6zmVy3Zyi/BwQZ5Tl/hjH+tHV2/GC1u0tS7JbPSJfzex2ycJhP30vwmt3y2jpJQ3O
iuxTJXNB9T6/y6HPFgYkoiQbTIlrJL8zicw24lk7ziRLSp1CdEgdb3gPZipwE8VKhstT6t8s7k57
Jxl+RdLIR6GDn3AFrcsPTy1UDZTp5503DZBYsDVDMCQxDSwzMxk2ljuMrCpRdaB5zdWIE6rwLYou
kdHtniMdp8E+mVehQsrS/rdaKpzg3JeRKNWK7G8ociZIjH2DweSjwYQGc0ymC6pQsXQpICkA0x1n
FEv346+NbLidurkNAJORRnZLdkZl50ZoL/zKCt8E8SxdttEc6HN2pqKyWZZEWdVG81hE3ynOlpTO
FohfoIiwuTCu4vWkXI//CZnFOHRCSl6DEEuVzu0HhIk7NCcTE55yyH0JXVK+SNamNGidHXYS/gWh
uINbG8tXbTeeAB95PdoR1nQAP5+eIKvhpfERTxAZKHDGy8HWy1OzjpeCkp2HEFSUhjYLzT9+TWrP
2QwnPuU68hE0WastVKmf95qX1Jzbp8ocQqvvIbzpZfteacab2advhP+GaflOHQoE4jn3+6No8jtt
yVV2hHQ9mz/KV1vl55rXjU/q9qocDZSQ3Wkdbpo43YjEuhotfAy+r0UKpt1p3ybMz8gEl1YOW4Mn
ZxJfK50ibRkf+2B/S/wp9R9IMQ/DraB5I/OSXKNEQFbnrwNJF1qrPMzSh0WE9JyBpdNz148JnU73
LOEq/e9SSGNkMN1NlZRbC5ZH+Yq/WZnO/A+w8AxsJKKttIKtHbLnin09KyGCUGftrqjZs5nLl8rK
XqEgvXbAQe1NBCGzLW946974ZiaCD43oumPm2zDy9f21RxAR061ZJ+QkawDELQCv0vM9Tsqvaisc
c6cm095ib6gOEBKddheI561mh5/3T5abT1KNYJzlNsnTd3EQbiqf01YwLxqjJZLO58vW1a4ARKNb
GM+DUBlzNjcsAWsLp3F5Hjouh+RzGwtoeyPMpht4gqSD8q/pyGr+CWb13qjGmwCZDMEoPTQZyJ7A
o3SdBlcQHzFXwOQNyq/uZ2UBOMUXY5Qd0paIHTrxH42Jzb2bl9IbKnRgPfhWRT/xO+R1XeOBSrAI
ORY4KBbih0Al7YV2HjkoNg6KkpAzi/Ilrc8moA5JQ8fTv5IOWlgOaCBCY0hcHRxwRGChWJnlm72b
bK6pbiqnFMK4SQCyswps7ko/3EHvjWsdpQ8ULXdgUWRPPOQz3MyxFF9mmNIK2FzrrkjG3ZCNu6i8
qcaXnhqXhFzUku98k1O0l+Vztoy73ok3IylPeUd1JxPqJ3gLwTD9gCI7TOc1rNI9xFsMbsXCh7ne
qyF92GlTP1I+MELxnZYzErLxoezCnQGdUb+k7fzs2/1h1aKvQ+IgGo+XHP+SS+iyW3OgmuvPZCEe
4UztuUCqauWspYlI3O9YKKEEf8EiRmG0htzlYSORguDlxKCxBKwBdVd7ILMSWScx3PASfwmvCWOM
bejuRr7gkKg4qQZLupepeDfXDvywcaPluxi83evMVWL6msQQkbSHg5Q24fVRMasIWdRbnIIdVsOe
WkIPudn4bIGrqA/gAgmmVO9gZh2G2niZGa2EFqEqyP3OWk8a1SF2NqMNiARYlQsP2AVgHWfuzF3F
aK/5yaAma30RdVwBiqaEFuDnAf4NE1WLu4BhWSChGSSxan7JfKzM4qXq5GgffcgQyL7ROKF8x9dP
HYNN1TjrZ5rBTXMXGqnf49suyq+xad1l+gTyENubMJ9cDX8wg7ekdDVVdXTUcJ1aOJa7V7ARqjuD
3AqbBiFOMxvjE8sz0p7N5iBzAc7r3WnA793KZ73/0brcN3nseyxZihrIdYtjifiUuozWHkHgCY87
zAJPO/Wsms7o11nUsoswMGh8oU8uu+9t3R11xhaGidqo3zEs4/1KnX0b7JaMTib3IEGcAXdmlplu
zuhWRhzU/kfArl9zAKObgVy1V+K7jD9pAD6Jg7RBbordMogrENsC2cq/CzykMLaIAWcFwdsZU8XR
I3qKcK1343gc1dy4rMiZmlWLlJ6BXNaFPb2V0LGZqhCITxZ6JVjAaSAzs8oIHzZ7gdHgckFw0snX
Ne9u1RDfhvfFiPFElFHTN5FmtVHOvlF2LFAGxszXd6JErUi6eooAWyCri/l42RVe+TrQiCW8YZdS
OunlgxdwLNUrs4aJXdbGziiPTBPEPgjmjbyl39onjOhnKmcve3VtZe11Vqo3thJUUMjDPvnJXnp8
wh2jbozb63jTMdzRysv9TSWMMOpSpAfFeF1Q9AtYvtgyQHLKeoCPw+w1zOmYF/NcBEYZ3zFagb/3
UCkX7+s+ByKpI039Mw2LXfSDr93MP5mwchL+jlFDNJnuS+uLRjcpK2yBsTZOTt4D7ihT1yMFCtNs
FsPMIueshOYCRfCULZ8kvjn7ojknCZ01FrzpbJzVHixim15GxhnddYUqqM4+QWkQFu+muT0QRXSF
4I9Mb5K9C4Zx4SHwVMlO+Rzi0nNijCJrc0t/zFd1uzEpy+lwzPfeusUSOIPF5k8apyTgCTvg/rd4
bZ2DSyCMR6FwwtVYWdOFAkqD6fPYvhasTaNjXStAgzmtT8ts1QJQQGAzb2R5S9GcabBg9E+AOvVP
XEzYdtDTA/SIcd/8ZzISz0Ufxjha+HewmFoeVGi3oRCMOj5oGgWFL5M2gBUU3VSKLtpK4RBIja3p
bYhrkKzLlM27pEv3SmQvIcE+ald2GbIrISTEjAUqQXgSbGQnHGmg5CCPeLF8EQ4kMa58yc5TSHTC
YxhD+T/K4I8Kr0sM46DTCdNR6eGewmiGPVd6V7wvS0cMA237cUtCS56Ewuvi01lpKdK3ys8Eg+Kk
Q9bhK/0fiwYCgHegfVj4jCr5zsbyluek/2YAlpL8vMPkOq3dENSyxLQHirNFX5+cUKuiWeLKlp2W
4Ib3VGHsIX3K4gpo8FRKIWO5Hi5d3gvsBP/iAlZazhWZ4Mov4rOhkELDNgPyFZ7mnL9I1vhSxjfB
LIkGshc7HqdwGfqwwe8E0iB/0ff8hd51IU1C7q5lkl2zbaPZYUtCyhqo6qhPyIb/k+JSnoc/ctJH
jdiEOQVHNr+uHWBOPVi26jps601b4IsU17jKnmP3U6+/sqWy8fz7JOr6vS766nCef3S2P7HQelYo
ynYmqbB/yP01uKNwv00KQ7GYyQmMRSYlpqu6ND3y+KFZAp86XFI0ohay83PN/mkGoaVHVSUEWOgH
WFIIA9m6pM5BEDH44ofOwEfUjCEaq3oXkARTuWi1r2sy8CJuL2xkuEXH8sZKprIzWWF1WD9kVCL5
dFXLjZoVxE1Y4AJjTuJDvuFjjQuMuUywQNje9++pon2iv6KBlfQkpCM31R6Vfxz9QB2zWEYlD6gz
KnuERLxNl0lG9CLdclp9y0xvBZtIiwtvFV77BFjc0AKRVH3ESb5GDAa+cEc7o+zr1/KFcSaPsNKf
PrUh/WoqQPZoFXDBxNS12rM9gUbd9CvsGNzeWtEGvCj6SRO1+9qWj7luHwJpNKrCazyAaZnCX/io
FnQtFUgcQuQt1QpqXQ/U7TPOpTcjvh25iCzIgxYVWjuo/hSoiJpyW+kei87aJzs5Ag5dfHwV0q4D
qOYLAH90eJr7P3ZnG4nVRJQH+szfGSVw84/UsGyKcDFK1zGOz0mJmEBTr5ncXxAuxiU6amKQ6qvM
C0t1Rtq5lU4vRBk906p9CsN/kgkGy7YERAqn7k2Xx6AbBR/tn98n4HLBJ+Ac0kCVpfb+IoEJojDA
zQeNdp3+YHSEbKPbOovyDjXkeU1Rj8+GO7Omrsjrw8BQyAtrMRLv4ZexAEDuoiBzEMifsCbaxg24
J5lC7E2ZUZuvE3swgmKWlYFcec4/2GlRLyZOLnmZ0vsLeOwdPHbLCTr0tiV6C/gyBlXw5s+WVp0r
ztOOPlWiT60MyFBlC3iIH2odsXjPwS9EKsIRAMoLRemQvM0Kcm2QFRU4l62JSVcUIrYp3GdGtBdy
NKW4h2VP/9oANePxR1IlyaGjtX8M6mBhTb8sDxOO/ET7GSxpcqt429vtRZu0J5wQ4EUWlsvNZjTu
3/aPlWHK8AniRPnX4xLegAgwT2R72+SXvKX9Dolt/JJda0g+FdwzKJdJwwPozTtXBCYvi0MU0sQq
ZMnteyyw9er1oF6sUB2QFyc5WwPrqqb/NIjXABhMkMSSP/1d9uGizOqlMPhQa7k9a9n18GyZNIyN
OxFM0Vq+pZPywvotdlTtjSgl626KaPQrYpa9rltuJe9Wiad03SYe5vIW4+8RKzTeKsIhRbmgvZet
JKQdTQ3iiieBdVnn18tgT83rkqCK7VXWbCycozUYc9bhyoIQii4enUjSnQWU2ltK932kdeQrelsg
Pj94uXv+AT999HXVxOojM6V7a70Xx3iab40vrJORxgc6pzL9sE7gNK0v9og5lcVUYfamJmceNAYG
4aT0BdssE2o/Xk1gA0cQFfILkMnHLLNCA77IG6xsPSI7trDmsG1wSkrQhpq/w8e1NFvGdaQZhcc/
7XylGCaYA3mbk0PTEnd02iXOqMZTVbw9TQUQNnbRTHTDf0wHxCJ9ZlP70EsD3bwTzxr7IErolUC4
4SUFwG0gHIF7SIbTyyH02BmSI2FKe5OBJW1/+Y8Va8BD8hSO8na/pxk2UjN+JBk0TARtQ9haOKf0
9sVgcriPX9tsPRmH1kwv+2D62LmcBM28iMaCSYW4xocCnw2LB5kJ567rITDGFOanbVZ9TkZfkmqP
LFrsgydCqyo+Ot1LXKLY6Df8R4nXx/Qvk+LFW+EXErCtcML0IGAjVDM08mv6GQPGSY2wZfXRUBqa
MQnTyGzqyStlbn/IFvGUeBVJoGscAeNZD7Yr0qVtuxrqct2m/rpGFobpEc9PX/jd0UfivBTBH2np
XTh71WGI7FE3KiZ25RXy4EkScIvVTDGAjePVc6Dwxuhyh78Ygz84c4s3s1WC2h6eScds+TzmuJhk
1KaF7BEu6ytt7wuS6lXfuW74tWGcEN0yCji5il69aab51pxntYrEFXF6MUbI+oi+oTZ4b6cCa5QW
zqxSejSauG/S6jUmIJ7wKj7St78pHEMcx5cOLbosQh7t4yO8asG4uDwsPN9SOBIUJ50ZvmkXDpL2
1294emlNgFjLAPG/4VzI8bkoif6Iv+MhvWotEoiteSiz/Ox1r18+My3aJfm00BMJrMoVIRj7MmCi
1NOtQNvp50hOO3xOG3m/iAQszbMQ+YIUGov1pUkgf5On2y5qpFRSBHzkDjW9Bm8kLh+DQiTW7wHd
rsbb0CmLl7LAWMfEMxdq/AbAoJW5H3+qhgCC1TOw7bYkOf0/GhywoIeewm+kNUi4EdKeDRDw9xQr
c3yzXtnzLF002h2nIn6gQBbzUCrZg7N6cKZ/0n8JIgYgLktyHVgOW0QIbUQItehIOL4VKFeLZEYd
J8LEjgi6UoRLBrz6UXN+qBXEdkQGZBmHJb1r/qsQhluBVhZPbLQRuJihXoJSGLWleSm04lZt471w
6mM7dVPG0Ull9czgpp+OrNDpsWTmo0uLZ5UUmOnzJ06JXSU9TGNs6JeIXfbbvBDvAKtdYilcv46y
Eo36QvKQHEhfsc7P5BibYhsyygB0hq3kzaA+yoOtiicoP6QZj8MZFHuclTA4iI9/JrX0yHVqoHK0
t/qvWEuOlrJcFruIHSa8I6O7igsP/Zj505T5bMv5b2AfCLxvH3ivH0RPIGg+Gc18JgDoyKJ4dhWT
f4OkbQtlgU6SVCr6VV67O5HR5aX6x9ETr9SqtMkFst9F+lUv/SW55YT4EDvXElMheYQPRCRUR2Yi
R0uHUwdFo4wgXShdg1KqawRUvk4Paqx4KV4mBaDVJkaCVEewq0LirGZ2DKN4cfHJDIcvNSxGOUp5
uRboMkfltjNfxcLTsMfMIK1gAyjB3cVKbWOyCkXaDBhi7gIabGEr8SLG85V80BfcPf8bHkFG/6fB
BZsXZnyO3og3lInXlfHYQW4XLQDcRNJer9hhq1t1I+I1Ym54Jrb1XMHrVNwhX8LEHyTjZu3Y1Rvj
kg38rH3CJ7Z1lo34mmwN20qJamrAIowXR5Ypg164kFifV+rblK9snYhKRmCzAgmN64BAYz+jSmVh
/L9klq3/1wzoBN3fY16QvxHjZzrw+IQ9YKlJgtGaA2zroABx7XczenQ1FPY80oSWimWLmjNyZ78j
5a1rky9rVoOd8aiGCI+ewmbuza28+DJW9Bb7YALJFKSqWVMjDLccx46dYvY0qwzCHZ3zAXT7O5zb
VXBV5lDbU2zJ9xL0qOWG0RcOk0U6dRRLCzyqwmCnY6DeMaKNmy9t8/Mm5QGoeICCF5Yjp2ECY0Pi
jsnHtyVxZ0cb1fN4yuzcTBqKFUW4cULRVzOrbahSKiD3QnfrYwwma3lV6vkiSYT7CIdGyBA/TUW3
xQwBPlfVNgoY92TfXKZAIcVG7350E07l2ZSgfFvZ0c8xzBEDKRqIozBeu3fFJ87RJzIjqDOCqpZf
qvhl0kUoC2pyLnCjNtwF5mnR1u6wSA6StnVCamUR/MFHVdpvFQqsXhijlWe0Ig/2mEOctUlmG3fs
D2TXgNQ76D2XU+GiEzJ4FQeqdgJOlmn0NaZjkr3hroyVS+XLjinE7lrA/jFeCajeRjnsq3dCTpcu
GCs5WEGBqkob5tMars1pZkohUyTx+Dc/Oi5FdqQybVj51kuKLSgfOYKl1UKdyJJvxfPIvDiiRLGM
t1FpXxm0PyYeAvNuuNOUev08u3jJ3Yq5X213ITuwwJRRRM93tGrAGVKiKiDxBZpoBG+YjAa/JQCj
dGsiVPVmpc4+CDNUCM9kUS6aIL71M+qWaXo7AjnYVJhzyaHZXhXxljTlU/5oD90IHIA8JbwA6oOi
kHLLpFrWSBlNUZOJl7xBi1vljs4QhuAhJyG8OF9Ld0IhKu+iSy668CvjfVZzZEGYkbV73G/hmrNl
2OP7/ik2s9+8Mz/b++GrQvGsL54uiWcX2RYi1x9hpbiVtItUm5ffQO8JSh4G0j7M3fltAYk2R1be
jG3H4tJp/bWS51v3PSTtS1OSp7jy+1qenADNMc0XmXWziqG/Y6KzMNFJuaR6fCAzymhOZ7xkBLD8
p7M2E+6aRUYdOX9mmbgTpNhi7wHy7u5aERkDc3JyWhI65Vd1zpykX5hnlG+ESbyChXSyen1OyrOb
SO9C2aSUIiNXxk0PxQAKauks339mCSIde9amnQNV2Px+MY5dnz8wMKR0z+kQr5LdjXCl5wu47FO0
Es2s2pG03pK8O23aeCG0jREHky2X1rLy7N4uRTjkRPHKaxtlGZITJK0DgToqWuFKj8TZirZPNOBp
HQx8QUXqN/Oeptj3jPSeFGDH/NyDpWUb5Cz1ffHSNfY2wgfEz1Atpa/g/Gl2PisdhO6YPAAhlAcz
qk6ARbXkDhfFSZf6pfhQUNa60MfqqATz69qrzoRT2rwUFmrLi40YS9nXa3/5mpI9nG0WjdTI2MjC
isO+k65YwV0ah4T1ndIxzgaQptGla9mJVTK+MQsWZiqvYaFUzjb+J38c2j5jH5DYHHCc3iWCAZ5O
hRuVpWp3pFTymXzNWbElUMkaDSZ69z9hOFWS+9Xba0aWUY+8nJAVdfKKQfcqgRwOvG4zrSuNjG90
2wWpIU2PFqA01XekNfm7Ri84UNzogxYNFDcmx23DlWDqQbmzG81I6EN/aKA/LCfmGRB9JQuhFiZl
trLMvlerxtHeuRi7ouG5UvAv0BbbakVEh3shu0uSRjDRdNPy5EZgwpWXZfhA0B+0c33bLdSbnREV
3YIjgKN1he23Y+OXL9KJ077ELl90EJc33JaEAVmcJZADM4MoHeOxqaIn+QgAdMyGo3gdiRmFyuIV
rXVNX3cNE9iMyWxV2ZuipYP+veNZMmLdbpKwrAUXD7uS9043Y4plnClGLdV+Tw6CgVMnU1io2eiY
/+SfxZmotSPf25nrFHgUaa4SWTwn7XsUh7AgWnBmekYCbMdvueoC8/GfNtacBi29Qk3FZGsEf5oV
oTRwXzQaAzcjGF8R+HL9tn337JrstbTbewvatB0KnBo0DhbQzO0PUqzzF8RNeJf6Z7ZOn60qwkfb
3t3dVsaSlRfLWjFx2vnLLQ4e44vs9IS19H+mNr+Thm4bM/P0QP1RtEMSzGCFyW+FmqM7fbeWSnuE
H4pmO9fTS9Xz6cNdNxVSMKDDgKlwjkfoKS1t+xlyX+kgZtISQlhYNMGdT9oYpSfidg0YVBnIwxSA
A2tBjcj6HB4bO0STJgYRobmtTOwWR7in/8fSeS05qqXd9omIwJtbCWEEyKepuiHKbbz3PP0/1Odc
ZPSO7trVmUpY6zNzjtkTYE1vd4HuUEuRxbhP7zDMCKRkKnlUPKyD9W0d+KPdqyIHBcMFmd1ZJ1wU
JApl23pj92NHibkaRNTxyfIDs9ED8dhLjhXnzkpNB1YiLUk0y1a3lzAf64tXnCZcAB0uACnrkD1i
6l84g21rJbw4Np2UXccOjlTH4ahgLWYa4Ta4HHUhY7aOuVL4xzjbif012e6oKG51rDiAnI6CLF76
ZYnmt+mNjht0Q0uSE8LdnhymBD1bjLljff9/1eTwVu18nlPBXpAOaXV7sDoKVYzx7GyzJtRROq3Y
xSCjQRlYWD8oYvI01+019xaBVawo2ZbX8S+RzPOZ83wjRHV4h6hi1slfDX9AmrOvSWKgL3sjcVzK
XxFGjmxWbOCJaDRPoBBOhTThXrNOFQ9nakbiGzpHLPo7SasGoAcnj3CbBq8MkIpNiJTEPOzKn7h/
xB8xhFrMeuzycGb/zSyLnXFud4x+CVZwjSlSwNKuwKfLd5pZg4Mzk2zthd3THjMRlTuoEmGmubAz
UXETgr9NkDWHDV4B/3TXVKYrfXew4tEG8kPKadIQjzG+820YDEL14RLtOuYnilMTZTDjc17/gLRz
33l3jMi9ddE88tQn3iXABEmLOQKxerwhUEehJyAwEYG0VmAp0apDJnMnGQQzgAYscwuZ0dqf1po/
GSDPW3Mliale1Ed6Y50vb5yFDJt3Dta3ELv8EmCQD2/xUKe5lHSuepQ6LpSC5gJ+Sp/bGyT6LsA4
xUT0oQIUgvIDwxu1Oo9QdbI8tLLZjrvIzsp/Rv1akDuAI7aH+lJikWQy7mCdzRTzNn9DC2EiI7tE
XwUtBIV5ZYaTTJHQmJFGHM+iOQPzG+tfzxtcvkvVAEBiwd1btil3bQvC6xMKC2a6bHvLblBHj+4C
U8gpDikqu4VEgNpfYXg1hPDCDiXbO0U67Ftqz1CU4MKN6O5UDuDIxbze3HkTd15Dg4NvtGHArqOX
q9KNqBoydC3xMPEMbzmdQQeGjQy5hazwbDjbx64VnJy3KeHFErI/NcZahN85xA5csWLFSAEfOL7S
wZN+ZPPmT2SKibYRzzdN6G87dh8SwoDRGaEVEkW4H9++KnY3c+bHBSFp3XREQS7kA4aEl5A+9X67
LVJ8r3+m1dt2nTyabn/E1XcmrigsU1qQKsquAlI5DO72ccd1bcqGZ+CPzTenMYkU8bFlCdKtKbob
hsn8A5Nnz0G73JXcntRrHnnTe/5Utq5AbvqcQP3H8Fhg8oT6hDDLOhW/F551qQKnimlPMSwo4GBe
pcnXSX7MSzHYWmTiMLbJoRj9Qm4irn7Qzb1nsUYRQGYwAfSzCzMFYunJIqQgkUmEEAi0R8oAkgi4
H1+56cWSxrCv+p86YDEEV2hhuRci54R8nDM0rboQZMRGpEmkVqi2UEcaTP3lObYtYzlqTP3FVIkM
ZY3iuOFsOpiyHqFgJSKRfUwRyAwLdEJsrF0JIgyK/AVlyjh69FbYfAlaApXVQz5OttZwEWInp8MB
50GCasPw4YxgJF/AHytXlCs3UVjuOGMwkgyK01lEjcg/0EABlyAuQ9lefUhn0ooYQMGMVtwXqPnD
vG/CZDgA5SUgZpQZc7DAslBO/Fw+F8bk7+FtJ7vdBtUw5eV+738GqHW6zeWppaEK8WVpdwyrmm/m
sWeMqTcQbkbykzJj/wdrjnttcois3toooW3IYi2QIEVr9pu71nD1oQRehQqsFNEHBFwbqNFymFkI
KKerFWasd4er/bfuezTTWJU5kLP5M5b4nlG/1qe/g2emDvM6EHIWNNFFyP1uWDzzKN0S8+2ZYk8l
S5Hx1sxab/BAVKoJVe90I/f2g3x1wqNi8pkq8IoZBiCJMxHGCpu5t12HvBjKQBQfMYsP5inv/3i/
zTV6O1XceKshOeNLK9FdinKLw8G49dlwG1MVuCxcpVSjH7RII7WXvUI7hKuCUIFabKA9o7Yb/2G9
O/RG7ZYNEoggQ6wqQhjoIQw0EmbL+K/JbicX/kDGOjPXZTdvwxKNnZ5B9A7duqsvcUdsC1kKKYdt
C9xoXMfrcyLCCS31SfkYc4b+3F0lpB50UWRh8a6cei7zZSmd9ojSqGUsZvWX/A7rDmx7FnkyZaG5
heubYYNBsP0gpwOak1BLgRCj1JSnIH6MYxF1ihGq+2+ZipAGNFCXClMe5m8JuaLq90vmk1m7TIXd
nLSXmZB7wAVWkQokR7y82BcLlEs6Ojcic4xrHIm4X1sMJ2olP8y78NzH7VhiXWjDtd8IPc8uu6JG
uDYjkzIqvUya7hdSJGJNQ/2BchiVX42EXsYYCGurSYixdfYQlN1ZFJLz7CMeoK3tDtffrYSZcFG9
5TIcVDRnC2Hfm0iiGiuQ6/p8t5xK8nNsCOzRctbfFQcoIvScYlL85B1iyIcjefdTkhTiTjmlOOXh
21RLxc8RTe+MDZFtngV5CIn1jrqXwnJe84ep0abK5YPMn7tjW8hZsdH380EYjbtU9nezgsSYnqg4
o+6SeP/T7naWCwHQpGG8STQ702XC8YJUhwm2mL/0iWiLYGng14ziibYnc2GUqX+n7AeWpCsO32u1
12im7GaVfOvGOP6sQ4UXsWFKeJNTeCFVhfACzO6uHBZkBIoPDT/7n5S5onIP9Y0iiTy0fXrpRQke
WDqNteUUWH6Vp/qT9rQ74WIGLzV542A+CkF+rUv1OdvW0xyta3IpdMRDRMKUIGEGMdBiPYD6xfMm
HlMwGFKh3gEVITeHmAqZs+Me0+AjIL2YjZPWLyhwUzdjpE0otZP9nnByDGGfNAH27Q41Ci2GnR/H
Og3X9SJPlg/y7FyqOjA2JbTnb/aIIWOLohqCHT9cuWiX7+VcIQ9ZkZmB5uo74Qqc9YZOTbZ2CoIm
4s2ofglPpWoYRLJ9khQ0UBpZnftanlh5EeTZW3dVSQjIxJzRHJpfhoaX8TN5DCb700Z8arh1LCZy
AltZ8gtZZ6ID1KaQIyP7zAfUNTLAwHi5qWZx72vQTpIe4Bv5ByJR/qnZI0cYiLujUMRuXpieQJyb
dO0pAN5Eo1Yz+WbRd31CHIgLOPt5zlS5OU7UIO+Y9OSyOvWoXXY5lI1jJWynz+UsWY03j0yJer8l
Xw1HOIzO41+DArah0u3A0ep4bbZ3rveEm55/K5aMk12G5CgQXoWWZ5DwL1O6SaiTJ0W9dVv7eI8D
KnbHw5JQw6AkHOUQEhRGa+DvCCv0GuY5SYw54Vfac70tZedN1B4C483m9GkH1Z44Qv0yqT8UAhc4
Zt2txi84bx5LUd8aULDjQTkkm3bFkCmL3GzjeWHCTSwwwktWu/Tmdctukl/OO6Ny0hQiopdLs+L1
+y8BOa6ANE5GonZ1f2RsiXU+WcPf4HCYV0h/8gwJqIZpLHPpb2gjiTZVDBcdtpCRPQibkt1xZRfL
p3b7D9rtx54I7GRx4ZsSaW2JHsgKNLKdyAtk1zv8GOq/UNFNCovMa6urPZzlHkCWxI4uHjx1THyx
WljxhRtCxxGhY0t1wFujqx9geA6Ut5NxJMP2JIrHmTZblJ335fkQ9ukpbw/saCFML3pwS8/ICpWY
GqKfdWR+ZM4Mmatl0Y/C4GKlxIEFdzEGe8BOGebROqMt5sJru9WdmHtoSMstihur/vFdfOri5pbw
u8ilAnxQeiaJq6Xes4vL7Vz7K1foonTSZ0nzaMRTnRHidIyLmsxdgNdTwISe8fdiyUG+qkHP6qoA
jGe2S4DfXU0uQEhZGaU27vXj0NShpa5B2qjnWTHRa6HFi/IBQz7Ez1H/qCnBu6U7KVBcUj8wpN0B
gHHQVsoA6GPYFJ0K2WFXIijHT1xliztzi4zEZQTZrz5tPeBl5jGaTuWcM8ZeLuOqXQiNwWNOXQQC
DE+2zCYp0xWemeECPhMDxUJ3v+NbWsokzOXFH9nP5B1y7hGp4OQwHyRPwpuZ4bW1RrUL6IG8JUmA
sKP2Aa/G2vtVrTCbpZ+gcTUKdiLtr7VEdtGPRMaUZMfFAQWRI5K4LbcceQZa6hoZPXaMLUHdUh0X
XGJafRC55wt5PpsZ435Gf2ajA7V69DDNjI5jpLeuuDYVYT2RHn56C8UnfSZbQyOTliWopvzVIcAJ
BC+UnKkJq60UmY3yTWId+yXGU0eTDFuUJ8Sx5ghUwFZmGg097rsO6JQyqUEtTdhoWFRZiKIxLJqu
BcVMf/D07wyzZf66m4DP2/CN+G8BDx59Agx7K5j2GdYJynOas+70OeN2Gyl4cEWCWGngbe30oRW8
LUFp3feDV3G0NirMhPbVvtnGOGnTUaMSckgYAR5BvBaoHI0xd/ruGGWHyZHTo1jY+flWJ6V13Vhs
dEiY27K/ldl+K5Evo9q1YbhOp5rcNg3l0o+hBLm4wfzcL2raIjJZg0GjQ5zEwGISR0cvdcgo0yj6
2VlbgFNj6x9Y5jzCccCjm8+OmPBlJ6kLMa7KbEJ4WxHWQCnjwLyzb9a/qWsZwCNU6U+WiXBmc00+
/PeygpfZVfja2ShicSlZrWTKGYfqqce1UMaGW+Nztdh8DFruqtC9GEi1CNWNb9a/r2GHSeWm7M+W
T6KdMKdsLim3cD6K62YOF1wmUS5voVJPgfpL6sBuAMR4o/vqCaVbQgfT2xOM9rrDpYF8EmcYXSuJ
RUk6INT4ymcCxOTqk0/mEx3nZ/1Kbwq48PcOyIndcvom9XWx2vOcp894t9jeS5gadpQDjLeRJqme
Wa4HxGBHpSJNAiNo0tI3Z0gzPizSAUTDRY8UGuZ81TT5ZkxdZA4huRkUf1uNjlj5j6zIKOnBJxHC
mpuJt+2MtIhnsxjf5r7I5TkL0+0bScek22BWYy4gWbY8w/olNaP/DtxNAOO/Bx7yfb3Sw2lgOq2E
eJ4dwWPlqZruVQd75LJRuWxmx5abTzNZUDXAeSqIaEO+DUKbBKKLbqo3waowx+33Vv1nFsCn8DbI
BEUjQr4r4NNjE2iQLzE+UoTe05rUmxbJbTFbra3haETkCuxTyMpA4RDsunpi8nEyehIXyCI3WOpp
ZBxpvQHFofSc11bYqT4yIdPv8iQ9lLl5cngU221nc8gdqRyMWblqandfa5XcWFwdhh3x06AIW52G
GDJOPs6OP9mFLUXe37KLjoVjDLNcDOO7M6KVNNGm1qtmq0JzH9dA6/rPDdxmDFN06I2PTS0+TLV8
dW3+HF94c3bzLK9ochFwlJsvI02pf6SGYovTaJPGYqsyZC79V6KMbMxVTtAzcRV+Vp1bBG3FnId9
TOa4rR53mztxNmlAK4gZq6fP4RvfusyA98bN1QmhssjBSQz4TxmnvhXovBYqqJMt8Sbpm8SoKB+r
S1btlw4WK294PXJjk2DCzNIFxwlHTXgk2I9Eb97oCyeuXMSOvXnq+4QBIV29vLgt/lfhmHKJjiw8
FR40dq27do91Jl4iOKy9vrTZEMrFoVNFR20g+yzgLsTCG44oSi34TkDDDloALzAYIPu0IGAG1jdT
CUVzRjh1wKWowMCdktBYc8wNCFxf5XppU5gjp/p7YIClnIq0jLJJuaxFftNwizcLVoRvCW/DFmDy
J+q3iqYEcM3xO45vbOCpseyMMbHKYF9x27A6bEd8aXdzO/aG4Oxa4crre3RHWClkDLYYLl4JcMho
y4Chm6x8Ko2gVep/MveI8YINJXLNTqch5WkEZUJ6+iizG/llNMHpx0YaNI5NJCw/BE6fujCAx/Vn
eSI/KnVVFuhVk/k7jUrSE9I+o3DHypNCZsoDtVSYLq6+IkmYMKVgX/YQZl0/SYFV5OfEiIrVvMBq
rtfrBPYQcscpnlabcJdsv9axeE2uNVMpcBtEbR1zBlMdCHCA2vcSd7V8l5C7oD0ylWueHM45Yos6
0lCS/DqvfFQDdsJVcxgAuxKym/Z+3CW8Y8wi9JdlNL7OwmHOn0QkIm/aww0WUV8is1urq+ZW2sD/
iAwj8zPSRkc+jHKowo06kbsSqWRNBLUAvgTAtLh0yGYRvTdXE5cKZ8dVbA7qrl3SR7io/YmExn4I
avwvRYNFbvhTYxLc1omeLDvXBbv/Co85a3oy0V+Skfg1a+mkwYpv/GcMlZsSizlk0BJXxS3G3hMh
TiK3Zf+a0W1DCee6DJsyu8PBEXeSN5v5LHXbORHkcwech7rvDPKv1lqv2kLNwPRllY9fugOKECLt
zrYt9nRifKEsGXTFC5lUOWMEcU99ABe9eNPj6pEeSEfr7TZ9mrg/qc+q7q7N3Hk5/NN3Rk6zP5pR
eYzZ+pBz9Fs4L6dcvlv2DlFQH8GJpaQzSssz0df7fqPpVTIU7I0//xhqjHsYo4b2KNIMlDsTp2f2
VYJ+GvLd1mIH93JxsNcmysjIkLfC+dQOYia5ybs/QYSekBzeYIvPsrPW8HQa1tnau4Chn97CPv0n
obVR0dyULHxN3oo3M0bgzWjB38Q88yTjOtUiebj7vBqPaA8OhXujB2hhyO+m+6YeLYRHyzVRMAZU
CIbyPFDs5aG03yOhQk2GKPZoLJNbs0KRMpb+MjOyDLlgpfiwqwpx8LIS3YCzVctNitug5dIX0yUC
rnBE+/ja7TWUMVdCGTbk+ijRtqxG/ub5nOoSMYkGLgL/8u8UR8WNW/0oms3JgjoDKQWiwLbZ8ULr
TMBf0m2oHnTHMAGZUqm/P7SRHJjaOohG4fXSf6VSkWRAGsZm+RTW2DBpFaa/0sa8f8EYLSjeRPGA
LczO/hsYgOMkQwDE8jSt0RthzEjdGLFb7rf/36AKJ8Vre3tGipSj/e3Q/nYZIXBofy2+Vvzis8zW
RK8JC56PrcD7rrB70DZPt2r0ofiPpR2ICTa7lZ6cbdipwztWyoJNmtggZiSb0qw4lWes/E6zzKPb
8zRz8+O6Oqe8Dlr+o7HCMaYR2q0gOwkz8VY9cWMr/dyckC3PBnSbbWTMB7rIS+PuXztciBTAOfIx
q5AOaSUcUtYxJuO4mmOx0DOIf5ptkB1FKPBpNn4VhnTOw0+WK9J14titLltjXWdzu/dx8dTvOWGm
0GDntHzmcfy08oF5LJ4ZZARmId33+ar2U6ghLNgbf7KWCAuB0V8EStJlNC+1uoBbYTDysXwZ0HIm
6weAdW/r0JkUpt/KFUux/lyyT8d2X/xkF+Au+XYxcJBw+l31PPXkZDpsOATVerkqJHAlqXzZbMIy
Ezz3xNFsxr1gg2UKrDICQ1wuXUEUBuR2idEzH//AXh0oRMqShPlUAmF5gh7MapdH+gkT+C3TbATm
Nq2XKBhvsUSkg+5xaVkjpK7Y87yimkL8wRyAXViBZLItv7R6cFMDURFYw8UD8bqfuxq/+rh8FhJK
lEvjNSAda/ir6g6htvW0sYWVovBBQwdtYX+K85kMmnRUHaIrnvtVI/F7dCSBuMTIFoBmv5ONQFME
Cisfc2AqCF5qg8irAP7ScVrQQ+V1lNIC6mYDE4AlKLTYaYnDcmUAmrF1qeXAiWqzPwl8WNI43wSG
+exDQZyAwDsvzeYXK2bYSMXOxoN5zMbuJCLTqurxYIAAXQCeZJIIvDUa6tYeRBCqI3pbe1zFr7Jb
v9cO3pYMH6wYfsDLt2QszBvnFTBZRh6qG2mwE2dVughycR25U7hSX5XeRGW5BsyTWbbZk2J+wbT9
ytXsazarz/ZlqonfCzI6YGwdDFY2bnSJIhc4yIZdKWfZKxz6ilzhtXCrYXOlg6gOXlPyrxmbn8s0
rXtpxwlkbgIiWzU7TweMb3ADkxEJIxFJoBkV9BZTjRGy1iMZ+sXMAOotpICnTzBHHpP1YRRfQiJ8
ybtwyC6gyM8WwtbsHQOLPrA1uZDsBMt2DZgBVfG5H/D5UEms77xH1mCdKP1Pjsc2HUGexq564Lk0
eS6XlJK5+IEV/TiKu2sIpUd6H9TG5I63TouHZ51aL6cmvEUC5FfZL86Ecn6IffXMe54XnTSf5V/j
9ub+SvHNaQuUPWQxBWDLl57oYfbvAZjsUzelV6sYh4xkc4vbCtuBVvlI9Lya3DLVYnwE9k8hk7ok
sUxY8rPCc1ceQnWgGUWfWWLc0GBJz7SaFpzb5E0nY5uqEHoGXomo28ZV+CpZqu58ZSxWWxarGotV
ELUOw8WjztZ0gEY8PC4wgu+5wQRR07wGddE4MxDv55CRJ/r/szIjfbZ7Kh2FSsdkfa+iEpstXLq/
a5EetGOoPV5iq/I6yHrGwtyBnb/cVM77id0AL5pn5eeaDZG5w1u24zx/rUdRrD4WJ4R59BoxPqyI
KTfnDYsHHyKyJem2lz4ojOyQNqyFt6NAqojTg+wZJ5easEEFoGXbVhejGhGRG4MRydDMZ+OvIRPp
QNQAojtiHpJNOlVDc1IT6bS4ihEjRB0cbSGlF8rXbudTfenhs4jlTag4JZoMqjv3Hb1tkzn5d2p1
55yt7jzdDKF6cFw/Nzn/UMf8sygNkmxULwH38kbk5qrhJpBZ2AbOLBh0blGEFsYfg9g/bMqn1ewf
DDxU6ieASvwXA70SdEz0QaZnIp9M99TOHkzIVgXmpcFUAg2isXtsCqBI2GL/25I+FzZKSwKwuau8
tPi5qskxTkCxCfKVyF18yb2/lsuNU/u2oNNqOhLkmgdgbS9xloA1mpdPGJ3FQ/5h+fcm0b62hpjb
Q+6iaSHSoAuF+K8ufMv9Hgh5crsnv7uUI9I8vrekDVvS7a7ZXZmzIwBREv+EUR7oiBhESJ26yW+d
AdpytE3CPM36FgBdXzhoVPk2mu42DxdBKJ4TZ5/lWOwWZgQBEmXUQGYKZCkXNKsrsrFMbwzGhbPK
7tRi048exUFup+MqS9f/t+kX2PSvO1Nd0F2bGTtbwy6fRNSWJmElhVMCMhVT1giUNZazxVZIivAl
W4abtn2++79M7Z6msb4GcfgQQDXTuobathwRtnq1WQUNRliRvKpm0z+zE+PPa1Ku1zhfr2S8paYS
wZ89gPY7P1K7jCW37He3qUUcONEwonGDvFQIIfrXUIZIu3HsqT64uxLALyhaES8zhfBBhkTcoFYi
EfPfrZrpSWudtoVAMdU2GVWqc3vqKKgM3d5A7S5r7hByhRgd/TWkhN7TwTQut9Ea6LfLB2GPxvYz
uU9zj7+iiNDrhWQThbJIqF806XW0ZHvYB5tEZIRyMeARJRGbf5WMcbV2raMCShcTovlPx9ajnjat
c4t19mpb/tiRPi/uFg1En0jpGhWAyPA3tkjrk0e+mR+ajMehUOjBm69anL/0avwyAc52Ob4VKJH5
Z5+lHwQMVMYbsVI9JBxXo1gFUzd8Zm3+0eCnLaJyUi+MsaKlGkKVcDwsE3QpqcpoT3ztCWc345Zc
UmE+HizmdzUxJebCKAM8q8r8TgGpBvaAFNdTSsOK5+I/A7hFuzOLFfYL28GLwQx+QRepXqFiHWMw
PCWupUTp/flqFWs0ZARqbv/VMISKh6kK7ElBqhl4T/X1ZOUcNIwGF9RNECQsfDJJxoDwiCSrwrg/
Dg5SLIEIGFIxvJ7Uy5gCZkgSP28KP3eKkmXHlHgjX2IuuLiugEKhXsKigwCcTOFup9KnqscyXyXB
ltBzQcjRLkjTMZyNV70Yr/+IxzJgq6tKR2edBE0648NNz1DrJty6OmLHBvHzSv7Or6QWSSVAOll3
3l7TDH7MZ13f3bTB5U5s4qhIDtzM2SAVZaBn7Z8oeRlljEHTcEvDjV+AzOo5yRXCZRD+qsudrDrd
YE7IQJfR5tQHxpgHGX+qE8ja0k1/Ft+5Zp1jyF4unSRyYzbWzQl05Rw7S4LmOF0vKtzZjAHTbtmJ
8LCA0mrvy55vbGe0h+VwMRxhmJweqCvWpfhv2QpHAMWHdXssMzpZdxQGkvSov5IbP66auQ+6gMP2
46Blr5UxSI7uqTV4VOn3qncTyhbkZnXPxpKixtRCl/2UzyNuOCL+ItW3CEf9txBMAMK32L674SqT
tAu18/BYYMjyt2X4EjXT1/TKj8uKgvUkz4stNUgXMxUn4VGYCcjeNlTqg5/nmPtIIHbRUMYqZInt
+5/y9mMRXg+D95iKOHJb9EpcpQOlMO/mUEVOsb3ySXoOEY3eieyhFv16uxn+LhV2l/7redFGymEJ
274yL4T6jd5U85YWvVdkOHcxU2Wcty1X8ALM8hFDNC+hLe8FvBvATpsR0a6Ik2NAqZva+FIk2bXh
LzMzexXYiRbctSNSR/WVFMBwsYjR7LOnni5bgu8VZUwivADpqbjYwSfdi+5jI+J4BkTY5uWp68IE
ccCSQ51U90CsBZK8cjB/8Naueho/8l19rTOYbQInLF5jZTt0whN2D/AOuFJkIE0ka3zJObYJrGvi
wgA3Jzv9rXdVl1NFujxvGx6GTjRpuueLbJrXiSAH6tXHVmRPMwNbRNDstrVXHDXf25T/2Prxx56n
PzRp/N4X08vQn2RN+4nOBSxefdPg+vly/zf+b2WVsoH2UD+rClXr0aGA5l7y9A4p4IMX0wezezZK
JegGPeTpYm6bnYi1XWUeTSIA2gcyo7OQdsEmquiisjA1u7Csp9DY1pCPrbQwhhQXrvOTKouesC60
qvjnkM3QwvALdhNEfJtxwqRVyYyjibTAee2kM7QYGBCbKTraYEC3w6ZuHUYbEjWDOntlHr8yj1+/
+57g2x4XBioTo8bqk76FgJ4o6KR2m57VXI0a7HxqeKjjvd2Uyd2Sjz0hLxwGi/xsNvlBONmdHuNm
URtNhUBMXWYb3RRYK1tnbOtdoEz80zICxIExIifMRGqQtPq1x0OlZPoth/K1f87Wa5uTW/yjifgF
2Itg+g94MUrvthUtKulgIpITTmK/lLMo3uTQYgdq+gMPrcIW1GILuqlY2CmVC5Sw8mUk5Knr8HAX
02XQphv4qPBdLC8iUn6CLWVYnMkb0M6AA56F6RtyS+TdynbdPDd5Cu0eOAeubuZpGXSV9STBNdWL
lvOpvosYDUYxvUEAukpiedH5rMWw2eNgBEyNQnwXgMkNUWcrP0tyRzkq7aEhf4q1jYGParBXUqBr
XyS6jrAznLpmQVDYFa447bjOfFnXaZsX/QL5kriN8gCqHlrKfKHTuiiVGGWRsRlMtBd2Nxk5Yop7
eJBsW7TAUtJ/FvZJFfukjm5GpLfQ+yGUWKNpqifWvxZKEL0k/MEq2f5YwahqhAex6yeuiDFYUaln
UQe7Yx1FPyOiU4RNYiC44xsh9neeLusiXJfTtOqu3JAfMxNxIZFSnbP2hdiU4H81lMbuBQJDYqeC
q54xKFkqX+cVEYScFpFOBqvLJE+c1q/W5ILrycOYDr8XRmP5RdSTWz9t97oVokq/lGhK4ZNLajDx
pgwbG2xqWQLZvLK1lY4zZW4wNUHsKwDPVJFeP0TC5TqUCNUwhMJRRvEk9XlQFvcW/Gqha76Y/xtk
Askn6GcNA7dhZmLGuCd+GVMKUng/SGtM5Ev3kCbl0TNdRHAnSKcELFPD9kAD8V8un0ZZuDpB0yiE
gnwemYcafuZaLaKShp0IPZLw1q5KzkHmaUXy019T3mWZ6E624eOhIM1t33+XXeNBSoKAh4nhhmBq
tPuxwHYqgEyfPGf713J0FNj+22q/YnZphM/BkL+msvzGYtsPzTMmAOQucCfniAS6fjoJE1PCHN6o
PWcsEcmnRqspvqMdCH4qhL9iDw77aCFzUqI8F0JxLcNa4mU6Zm6PBseQFwck93Ehgq5TT8axZpuB
nxMia89ydYUTxnP5zCQhWoXxOhCZ0q1nebskC2v14TySXpfdZi/29f3bMB30t55e694D8YQgp26q
M6oXFA7t//g2yOYz20Mty0EGkX5t67O2Dr7JqkdpUA/VPp+tOUHTJ7XeXK585zO4WCyYt54EUSCH
ZxZf96H72H8zNtOzS1fvF8mrZrTe50PeYdrWo0PxcxC3qI35iZ/5s0yru8z07U234Wqc8RlTNSXg
Q9gKkYAtOgbfnzkwtyC5dV9rYLII4EnjeNRfUnUYNwBayeGfriN6KARnQj6MhbtRU2d/FPxM64lU
uodUlY6ZG/gUxsMAJ0Z/Te+xXrXaeQ/EkC6h1+2pL0+5gg0KfZfapM5gf1lKc+mU/Zr5XMQROF3z
lwXK5iDdq/g8EeRrpNp9P2Pik4u70OoPoZhee02BOBOG4eefWr04FWBxkHASy7G2vOQUuDp6hKSz
Livvb2t8lzomHu1SI11RjhwoFw05QrphkiNhMjky0ZuyM1GufYdrjwWcIGcelh0Qv028eGcz2K3S
p5plXHJWEtw6hcV6T+AY6iNjnCNDGq89fph+RalbJM8xEglLVLIwV4uo/bmhuiDp2pAVPICjba74
KbvVzwvc8TAL4gIKjjLC0ZHOjNiwjjSTo3QkFdS0zCXCa5yw4KZxuTvLxF3B+wwLltU56w6cZQMS
PGlDyc5YQ+VTYZZaY6BvgCih74LXMG3z203uqBhJJGJwZJUAM3a4PysNVYUmM5ovbb1AA5LLx6aV
zqt+Zikc7QhN38WoIN3HGF+/8IcVVuWO+3IeYCCZ+Nw9wzTtCnE0ucEHcqkOY80i2lrvWhGpGcmN
qFyL8nunSjaVKYC2CqjsrBhtIFBSK1jJqwwlWJ+ewV/4Y4OQ3Tjm0zue5g6oBxshS5fhZ35tOyGs
TDAazXCqVsSsGUlBJbsBp0PLvQ4WeUhgUDtbImdYnE80Ko9HRyQJagu2HG7DE05x0WUWEgoynfNr
WhnRaIyhqlKth7dh/U4H7K8NmqjOxFiNXg12gvl/LJ3ZctvWFkS/CFWYh1eAIAmQ4ChRsl9Qlmxh
nmd8/V1I3UqpkofYTiTi4Oze3avJY0Dm6ihx25RR4ky4YEQsMBIdIkUE1Es37Uym1vaN4xWQgDzM
XIwbv9zL/Jy6lX0AzlC0/GLQjxbnrvKVC5h92sGbctHz1lNrKu/RPd3JUXRfhfiOu8dbIgxAES3x
HC9kGJWMRR6FjXIlnDivz5VGLklPAuSfoEFdy86zUgeVUwrDYxkXQPQnURjvw5YMaT4GsXpTLMYF
ybjVBEM2dYreM/JAQxAapEnKfQ5Kwu4VlB62T8TUGMxOHf2kXfRMYSDJblMWJzmJ/RKduFLI37Le
s1agYvJ5zNSgz6ULBu6PvWBI+3GiscVqkWSxtwAztQ5cL/bphKWEQxrITzbbGAW7KDmJWNzNhi8Q
A7BNqdcKahVqVfKIxOyxduE9ou8pXUOXa+Fq6CzJILpA3VguPRa+qVJAJ5RskhSWU6JfYBRqBPi3
C71TfR9QVF2XDlX1jsgfFvKHjWyGFJgG3fYHmvXJ0Arb3D76EEMtP6YUpu5LPzI1D9F+z95LmYzj
GjY8vYkjUoGUURiC+lNPlD2wUku7XTNJO6HGQMDbQuF4+7DLWgcQ+Yhi+uDBFAguVmlXpJi5ZMex
8DMxuSViOOoUJnC4C81ceop4GNj9yPRAWhUZ50Q74Dw92q0rWYxEchXI8g81Bezyh4tcWpeW6imJ
+gFpbK6zmxJBrXQd7wObFRhtWv4xVRO+yW8rwv8Wt5D0IL+yPNk2duROFBKaOTJT1neHSn8o5QuV
BfoM8/FcOxiMopz2VEoAfbEqTxqNYk2inWN1DMLnL8odnTYkN6k7GSFqj3PXqb6V1nCWZlfP104X
zqOTdz8S+0Z2UDY6oC2QTOu3jJNtvGfal2Dkh29lpgdozpz0p5ejO6bvvrUHas7E1u1B3mAy7eo3
wh+4s48Lfs0wRie6YF5zOHRuncR2d94v1ng18p08N3hwoB1A58S7lUPcn1u762Ew8tzCQiWPJGMk
knyF+zJE4Z5JgFULHErs3EclaAjIh+o5hy7U0qvTin6n9Kfl+3upmBSwZf73lhqpBE+r/co2m+zP
FXQYFZsUtFrYkiXottQglsR73xLalKgdHOR5V46Cnel9YIj3tT0jZOz6gWJ0vE4NglbT4skg0rMk
TpcE1fiVmDm24ObR4dDSiWRP+M9eEp7mwlCxE6buCFBx7fmVQ8Yb4XdXppTQQZvPIQjONF2Exgk+
Vrnc2jThYEmT5N5X8l2s1PuYLvcBCR65YjW1m0kTPDw1ISZU02pEaX6sHvkd74aEVsHMzPX2re60
5zS+lUt0HvAUWu7cNGC+Lhn90hKmX6Gi5eqlyt0uC6jONsp7TseXVhPvijlu/1YrfmWHhNkqn3Aj
kQrl/2h89Zl5oTmgt3PK2jIiKVo7g7dlDdtdJj5402IvkHHp6wytv/TUNukunqNzI8VEOtmU0lWs
ZW63vRAWggqxfJ3L+PqbzCO6dlwWQOZNKq/BtqhEQo7XAoZa2VGfCkNtLuAP8N41hB5rZ3eTjOQh
oWynTK5JEQd4WOxEZLKw0o9Ilz/wfmllc0NtuMVdcjMl9RrvxJwCsDrfL+C3KswvhpE+R62/q/0v
neW7oRbewD2zY4Np+JnINVXjeypCdLvz4sxSj8g8Ro13iYNjid/NyPRiA9JslnFEPRFhbfCx50yI
XyPlblUle1TG97V2GqCBVPhyQfKlUF4VKlKoriBJaAHnLwR5P7XaPinCfV95lMbuiiRlh5ATyS0O
loJtsdrFBoGI/XqC437ctJNqonhErY9iW9pFxv6tbj07pNTdCpbZnyjJwliSmjKLn786rcIpCQwV
aQrti5cHPz9LdSH4uXX9XFdzX1C0mz4l5L0h7Xxjbnw2VJC248024UkriAe3LsN7qC4wXOe9GfXX
ITSDuCLoqmFsJuH6fZjBF6qAEAfa0dhJQtpKRPgwfsf/ntBh2t5ikjVISL4GlrpbTHLia4tJitCs
toyk1U9OZ73yFYSqFe4mdTfI1d4SCPR+TfjgVyHI66tUUllT/9OVtzQbz6MSc9o53Qy1mU5yQKqK
bNcTSyTJ2k/6HhsNMgT/LLZ/BbKqhlpiV6l8c6o9CzjKVA+AIURWlUD+cact97QutiWaEL7l8KsL
YLXUFAF4r9WSar6W3Z30aJLkOYUv9MT3PuHjFx81662IqXrAobMuZwMjVpNuRi6MiRMYccNlJ0Pg
xwtxkE4DzPdKPUtWClTuF8nJOVfPqaWdwgqdpH5Gqsx6mynQ2Mtk0Tg6oq7x4GtgU5NNbvV+jqif
pyzN/SxyY/MiXcx5A/OarlWwG8IX3gGOCYtL3Gdu2wA0L9xQ+M16vpqIpPasDQG3z1tslXUN7wdD
L/abq3K/9nivHa5sGUWSibN0v6zkqppAakbJE6TOU0PzKBKRaN5nar5wTUsZzt/oLCMHYkLbWfI/
LXeGGGpG96UOL53sqM5LtSVMopDXJF8oco6rszs1XAkL8Ip94ylXDH051soFZUf9bDsu03PqixoW
KZCaxGpEgX3dM+H9oPKylbjXrZtORFCnrPy8af0VlK9GbT2LqnYY/Hgc/IIEW1zsVTKGsMqNRjhC
ajmydDrLI80oAm6Cric6LhzEfjo01VPh3qIj/Bml5caOTB7dKhU/S01uJAgXutMp6knDoVKMe5Gk
etwzuZBUB84cRCPO4vCrLBdXF1d7w/jH91Hurk1HIK4zEJyr4NoqJpVE4i0PdVYzx1ROPjRZfMUz
xlaBHTcfu3p5Egh+tHN7w3qQII3QXHzBvP9FSsofNIlfOO+A3u5WWXJi8HoDDMCe7U1Mtg0tsNdO
eU1aaaAwGAZKNxAfxTbZj5pXe5xu10iAXVY4GajLQSw2tMqLQMlbeTM19Unh0QwQUgc+kDIG6YCc
TPWgVqwGAW9288D+F5bmes4XNslj8x6G0mtZkYdB55fA2ec3NdE9ZTa8LIZpahADMM5J9RAihpVG
8iX+ViBIjryajpg8UgFGENXUarTs4+EWGaYnocfjWOaSQGJhCwaPcJ1liaFVeXxnB4DGdgibM53m
Y7YBAuX50CHhxE5PFi//7nlnIFSTVWu9auNmrxDtQip/enmnouAWbt8LgdjP174Kb/J/SwpXlptn
lvOO0wsu+uablNduB227CYdTU6neVjIpZivH17kkcjOaEV1dkL/fdzo0f7FyVwiw5rDsJZF8MQuL
aNqpUv9ImBsZjfVRfm+y6GNgIsaHvk456AVfNJWDwiY8YvyVsKMr1HeVFdILEtaIhLVBxzPYzBJ0
0k2/akaub+NXR59JA3CeJ7hrrNtCaL8RmdhXT+hK1kLhiN2wZyOidudJaYOpqS5dH15ykNMk6bSn
kKfHzGTdUrTHTZzPlZ7TvHUi+CSK0R+B6kq9EQxMKGgmxRY2svz+FO9za8Ip4tDLanbVhwWwzurv
sha+YTR5asuuTE2yBV1gcPdaIW1SKmNLl4zmRAVzYIRACBbVxS7ADTw8p0Ph6wZLnNnVZFC83GKp
YL1KanRvgbRzaZwAyxWWfhMyv0rKgHogBeamiCkaOiPmmtEvxR5QdWRXMfvTB2cyW6AWtWlhvzNI
KAbSHi8OfZ0NUpEJtj+xnrU4H5o52S1/NrsrjKdFXYNEyy9D15xJ5ybAXa3w2iX8thOcYq0EFhe5
1CK1ykAITNz3Cy8X3tuqhPafv8Z5ZaMC63/iJcwgyfjUMj4p/fpfJbPOfT3lW5zduzgB1/HKR4Zv
yamy6SaETkJhiRrPj6GLHoPV3mNrvrUUI0bjI6qtQ2ZyQ0IVSR7xuu/PVIaDPp13BjeKBSzDAPxw
Gd9FHP34pdwiq3YSK6Ka1M5shidjp3lRHp3ktvHNDt+yqB7ptisEttVH4gHZakcYIbateUGERirf
KS/yBD7MaG5A15/ZxJOlDIehIkKVV/Z0j6zkTFVtcNoRyOYnvDc3wf3cIWjisChFUpz5dCo1ns6a
QYsbCRjcqV08SZqPIcjt/B7XwqsXjY85l98wui3s+OPqbgnlfbFz6srlk0zcAyoYkUyk7+hUKs/Z
xAJz+jsgHMsSIWF6Hiv05hy9Wb1EBEyjsWSjY7gG15ucAKNSiw7QYNijW3/7eHiRr2Inmm/4TwoD
xoKlB3Rz+nCV2qL7HPpT/hN7sH0I7E1UgYsCzW7awNgFcyCBSi+nlE+UR47QjpcEZ63J7jT3V4Bv
Wx1KR49M4mlh5UB3/gX52BmGv6jxNply1tDiaXBmsPLA+LrbRDIMgbvCjmBQxr5jQj/vlLeiw17u
I0X3xJnGbXJo99Ui7tTFM8bnZlpg9N3HrYUBkWj5j/FMKJfWhz/haJ4qoz4HVQz3pw3PPds6conJ
O2lwc3wP1IXUdek0quWFfBVgYbEZeeuMQkrGGfbJFFp02lEf660DfQ/r6mUmLty0QzySedFGJDcE
WOlfqaY66XeNb6UN+8tqhNe2He69qDwIrQhjsau0ZwVeUZhfY2VAW+DBfwJymZuDFgGzEfYJ/NR5
byjseKDaCmPvVdO7jLWLiYYsRBcMPBcrZQIrwFtovwsxZFFfwLJAIYVwT/8G0gho4ypvaDEVT4mJ
NDDi8kjpFIpQeSaqxbNHDjA1pMxG+O7lmv0znouCNUdHvUp9mCiylindMWg2YKMs4VmSQcfwedQV
fD56bI8Dm1e2KStmwUYJCvpu1O5746Kzb6Q+fW59lVZGjuO6r/YYmEiKy5BfPBUWq4YFovxHcPIU
mcIJdIatiqJHq4evHqZEPQ60HY8kfATurC00PpGuzkXW+bI8/tN8q8TEa9LLB3d7Gj4ISY9Y0Hvx
YiqaixHfrgvA9gMdKOZOnur9iNOt00HI0DaAwAadKnJ5o+9S7KLa6PQ3gAT+MNas9lT6XrPrcLiC
AT3LMsCndLGx0VyWhpJozLpymsIbLu5zI98jOXsM1SPXruDYTyQSb42iXttwuap4RXr9TYBXXz1n
YXlISn7XLv8iiOssMQ4FxHVRAgty6NBWZFi81fZo8pHHtZc5Gm3yBm8Cw5E9ZakcfhJuhN0R/abW
jtx5tak8VnrsRepjauPz8IkzbpHIkcqBhuG/Ws45g73LOLuhsp0EQlDNmajwE479LGTxPaieWhN8
pvSEZkO6wLHn9MfNUZITyu+sH2ta3YwZcC6ELY9nf3PdJ1NqqS8xHz1Tj6CJSRAn3J7emqqjZL01
9rP0UTUnDPAr6uUg/1ZX2qRJgIgkQHIzaIcPKHvE8Ohu1/6sCySepfWi5AfnJbNoAf4HaaO2/EHl
kdyJOC4iHBdaF3tSQtlKkXlCnnlsAkY8UPUYkrV7rbrPoUmjgexl+eAtYuJRIREazIaJTkhYhNHR
w2u2TT07adQKNPI5P7GL2LGq+ifoOKNN6m3pEuTyhJteZ0GgA6xUs8RWEeUbVlEJIVVJdgcAq7VI
LsKiuBsxfd+p4yFza9TCUGwO9fayE+hSKL9WwlJtd1j52hpIu2I6mP99ZRgz3ywUK2ube4snQCoB
YWyad0XVn4qrSOSs8OFNNH6+4NyTDF/R6Ftpo1Othj57Qv8H0Z2lGZo6Let+IkXn0phPHX81hU5c
LyFEaDzXX6YrMjsB4iGIQ/mSbBLhNo9Do3Pjz90JTH9MWpha8H1OZjLNKtsMqQ2Y+bQVoPocfhnz
wY+1AoPp3IxUqhmsMpup+Doarb9YIJPYqX2YHNiDw5OGBc/JsBPEIN13+WflmspEkJe3qW7Rm1od
8N3TiFrr65FEpLsMy1GL3zXCiuyLzEm5iOZ8LehpFAR2A6Z546QmbFgUn7UQ/RKp3Crgn+Ss3POj
Qb9DSVXH4lqRRU+Ra0HkWDPxwNSbPcKKeseYhYQtfBpANlo4MiMo5ZaFQ8FPuwVLmIxA2Nn6K+ZO
OQ+b48TdgE5Du91YV1dKuNQtAOjFv2ZMjV8YH6wvIvVY2NLDkhFlCqcDBqZDslCdipdjyb4lmV6s
ObHTJ4Si/GDCGR74iqsaeARnM1/mkB+GOCUI1DqSQvtJraH0x3sF40ZhcDybZDnRP9LI2utitGHM
dtsze4cscWzihHdEfdI1cpfieopcbpPsFyRrsDXeUxWMLi0zDjFGoeShQVaSuXdUPODGqF+zWr9E
hhTEE8nk+BbNDwH3JL19EqsZ+d1knl5ZzqzVZ5Ec0zC5xLWn1FcxpWkE/WA/bf1l4hGW3bG10mNi
luSE4EmMEI6AOtEFJgwM2+UOuPp+1PG3/SoK9p2tPTa/2rda+D1tYKRsT4+KKI3BwjunEoHJLtHk
yAmcen32dIIcrNF9UaHmhekV1IdvUtIEJKfPgx70/EiRLryXyHJyIjJI86W4UV/YPxTqIw3bNzjL
iInWcSoLDxfp4NXoTisSTP9oB/WxjupD6lcieYstsYQ2ltQNObIiGopwgAp8FOfIm+Q3fWIeovKO
2x6cO6m6t9EuJWFs0C4+4NzIEbsNyU5rTpocpCeyH0qt2iKs8HKS/1Xr7FBYADmJ0AIbgejRsKge
AfiW6fzI3xtTPWbpdS07V2bbXMjvU04NBFdzgdcEjs5DRA7tb3yokHri3ICoeChC2qfA93JzuFA0
8VeSJHun7QaN0ZaHWjPo+HJEQNf56XSitMXaYvM5RXK2dG0mUGU83a3MG15ls+MmbUMg+CTQeByW
dH7mAOSfLylpeUc0B728zV18HieT8RmuqxksIlCi5bpVp0p03Wea6O1aKC0qQxhGZoGyQkrpuHQT
KUyxtw5UAGvCIZh7plk83ioc2Kx5tWfNXoXoGCNW8MZjksks8wbV7B4l/b1P2nvA//k9SS1eqCkT
LJDSF6VloPwCpbIDDfq7aC4nGnNOgyzgaZt8GbR5rtduOX6uonmM4EmgU48bdlfzMsGgr0c7mqsv
RNDQoUNq/XhVjql+vXp62e4FZEfUpn3K+FKZNBA9ZRRHBVUODRSn9r8mirBRhzT0TjQ8Q38RNE+l
/0MSR0/mATMF81iyvb9giH2odMNLWePU/S1Geqla3KR8ewnIUnsADyUKOIYMdNEjfY8spKmu4scb
wWTiNWW4S8TLarewgB9Cl1TIstBgtFB+6HF0o/Q+WGdH+LThaRDEocJEc0RhsyQ6xsxv5WB/cKtv
8yxilcN936efNiAjkI2Fyufb6o5mQQ4PRuQsnOVrCMC8HkrAU6a3xDNWe6ho4z9zaS9ZuwSaSefQ
VrouzydTkG2+LXpn0qZi19IfAW6ZeKwXOnfMGcwUJbYpC1QasLW7SV5rgpASQxoTylfU/OZKSehP
9WXzX+bMYK5N7uIced0v5iuTy9g6yDC+fA6c+iSZsAVZFEhIppJ4XfLsMuIhfV+l94UMjjHsxZhl
7frVNZWXBJarlsS4PyT+W6pRPJBkodPdKljVVhU1VksRv+WAOZNVfcYd2iQI2bzsMG8sj6SX7nGz
3kKlueLdqGonpyRbjutbYmR3hau7QiBagLxnpGelV3HihQ+4BA8k7RllzQ1MzfKkFr9KxBzZcGzu
uQgvdF7JWn+oY+KIrEYaeCXF8G9REqf4EM7CuZcoVPuy3galvlsrLZVD6ihedQpjPr6S6U33pzSq
p4IeDTSi3ZSzLuAlp2NiCYajkar3VVdu4aBfm2imkfM5ki2Bqq7A7XiFgJM6oWHUAim04iSlV9Cu
5YQCLeOYgwlT70UMyQJ/ifTrr4xypC87a+MtUdA7BDyxdDMidzKoUhkx4d/EP3im5DVfD+1kY9nf
6yFoZ/0XqI6Ky6qQmFRAhl5c2adq5KgxL4aAQ1uk/ZAWEyVDcUEyhf3CdHVrrOwuA8Ufd1KceGIm
2yJNHR1dZlol8FYPLItRHhxVXC8IJ8pVCLNrYbKJkNagYPIQGuj3VMK3qz88vlQtJFuxnNR3GshJ
2gnQIHuCbtXyq1LVU/Mb7SHBtR8RKSkVlNY4kOyOHE66UKWSZjSFZbc4B/byhY3RU1bMfU8s5Vg1
567D9/trUFunrUw20jmIMjczpNsqi9fE/CVz3f0VOo3cEvXksgiwqeDBVbnEa9F3Q+Z/5Clr2b8o
boNCMIoh1n5KKePHVKlPaaJDq+RbJjuxJDlDnp7ncKDA3eQuBdxl0hZfngvocRprD8Jtdg/BrCWi
y7hINye9q91PIeE+BSSADBzHRMxjnoKh+Y/PocEPI7KgDI5AbNKy5Puqzs/mB6VREd8SvXpV9isX
yFYtbq2jZu3CICRnLE6o0Sl5i5SDm4SUyckucqqXnOoRpzo9rGY6o6/qSX0H6nDrq/HW68aVSkYA
p2eW45eUi0E2Nvj3Yw81ZrbEoGRPp0unz/Rc9OYpaZUzZoJgEuPL50JYnuURxW4SvbhgB2YkbAom
wnv7HVr9VZGT+/wNFum6fo/f/WieFxm4B1kmqR0uhhVd4bWLwfCTc0xB66fIFscNPNBbFhWHVh8O
n9K3ucGH2vg277M/MHfUod4BreGYYmGrtJpdsrEdDDmwqDXBdDni8EeWVFRaSzvzqPqFbUW4K6eS
VWN2nDQsE6Z+3FEUIJByykxHrZMjpsij6Pef/chCl9CjyT48gPrUs3bNE+6iOZDZwtwTGOHf7FyL
npSFl3FPgwq2rSOceO07hEkps0JjhvOTziQNbPo8UXC/zP/6F6Fsk5SqW3Zuf8WfMjZuMjiLeBZ2
2dagPoc7TADXJk2vIs/NNotLlLNtmWQodVI80LAFZGpkuG/NIEzpwlBRRHZ9JF67ZriaUXodIyyj
f1jo18io3KwpgQyjJzCkIZk+2RdA5K3YMv0ZeUhz/S+7kUvZkNbNj6NpnrUUmmX226KK05TDRzO3
TytanmyhlIVUAq7EsuzeoiZ+4yo2/ADyYNDPC2znFB1Jg9NYuKG9lIbXrt7TfnDRZfODASILmd9W
AdAPmSpZZDGps23ZqmgSP+5rIqwkHXAy0nJdHeTXJFN0TYwpPmuacgql8aTxAiD27hoSTyKAYlmp
z/xQ9qZi2kbKW/xJcXiMUxWrnLh1g1Xw+hYEhFfBKXktz0HS4gZFqkmjxJvp72K+pVpkX4BeT9+0
72YhC/4D9lvqls/owfU87LN3bSGGR/5X+alBXMxP2ReX34Ox6/N98BliN855t0xuyqZuhtLSmkeN
394cUg+Hn6dYGTT6zMvHmPXSWf3hWHnEfwke03lZQTIakiRYDS5XuKE0P6sMspfkbQmppmbO80Sh
FFlpND27N15iO+5gCF1EmtrmCnTpOPDRh/1SNUG2JlfQhgepgKRl0oren7krvuIk90uWFOYK3hkf
iJOf128s/1YQfFrobgkPWWVdDOUvvEk7hZLNwis/6yAx1Tk5waNhbfBevDhgCvZXeXUuuEDyDdHo
IpPn34oEkZQ01u8xUu0o/VCzzs4UumiwUzCj9iiNXZAyLfYwXk6SnN51Zqh0vLAKP78UDgJPyf+I
CSgDDan4P1bnknINIMvEsNt2KouRk6UPtzQ16B49yw0LIE4Qq7MIv2e8pAUqK0sYS/1B46EXwbJE
FiKqL1wlMF4lZDcDMI1Byp80/wHiIlQoCo+Xq1a9mxTRh9I9TJMbo/xFqeWziC8ZukgVZdR6Yvpf
CMurpI7JQb0+0zp9VKv5XCH0qtm5rZfz51LlwRKXrGdX7PRqwGcgCPMwaCl4ptIZk9Ruy3lrOOGL
TzGZfOs7MYiYvsSsvzMa3/VyvlmcwfQNXVALXhNPPfiqUDll7U2kxHadhiA1xM1JFCBKe034zLiV
N8VOmjZS2wB8tPMbDiaZ+iOJFyiNoRRbrIDo8kK5qfM7DmrMArODGqq/Y2DeDxQ2ylZzsHrcbQo9
emt5TOblWPOOalJavrDklp7JJIYN2BtrGRXdtjTCfSVyYVofszG+EYok5BV1hbe2FdGL/Bw6fwfV
ZN7mg+SdlFk8rr9ecczRRvZ6/DWgT39MJCxD8RQ1/Zb7FSTNK9mWvpiAWgpyZ92ZxMNOZHJz22+r
SYN2bS6fNJoMlrinWYjs9RXTNwbr9JZ72SvsQb1vuPHGWe5oZu4A6qwjmiSBFkLK2tK3q044r2IY
EH1lrV2J13RbZSdDwkdP6UAQ3iexu+g0MsmxeKEP1J6Re5a0voxJdJEhEmZqtFNjHlaCJrR5jQiV
D8J6JPsnIgyJxalMJooyJjnGK864gOYp8lVohc8pYGNqYgOc+jWlSk1fORkDEjPwXF/XwbpM8BtM
cQ1MVTkL5rfW5Du8S7gKFSIMFcUWwOqknRLtRDhxIOH2i6LtqWOesAMV4EJLENxyo+zzGhQ0ZlMg
SoQXcZdvNk+/aUJ4ek2QinMgCzLGdYVPLAqwAHDaW9ytQhnybzg8sBCelql8rlQob03jzPTl6DWY
UydYVoSZOlwsA/gfA/yP0snHRuj328HZwiUF0j7rCvGiaUegMp4+lOts4Z+0+UQl3piNTuO2+2gl
O1Irrr5gCc553+4ok/Z5sfpzea2qGnQPRl0YOvOakqJajhOvauu5UczEMdnXmB51Gf8jXFvJ3Osc
hZA+oYyddoOEp34kwd5oR+KPOvdZQwE2BQaoBY5sBo2r4W+BaMxro0w6h3ipDebsvtD9ax5lziJd
m/kwsuPhLsYhr6h/Md+5HU/XhvslToyS1aBkEWw5EvA5bBVQU0RUpp5ILuOWPC8jMFBLcBbE1klh
5uHM5Q0yP6uyOw1Cdx9r414Pwl1EIk/xujGisiOFgLNfMbSuhGBnRoyFfGCdGa5cjmzqnoIOxlbB
PkHT6d+6u65UZRJGj/LYlzLZnQyMAdRcSVJ2yDo60ijptLb7Y1heSu2WIGZb4dYOoP7n87yqBIeX
MDxrfQBspFe2seGWUdXWTIAC0dI0YUdwdzcA+szwhutkIpMmcRPEFUlwegOug41HbGE8XphH4vk4
CTA/YJW0SJLF/NsciSpyP03l10june62Sy+wjw4D1WDjSqdc3Aj3WqdCBYK3luZPraZ7fqDfXGgO
wWnYOnEsCaNkdpYjEdRCzhif7NdPstY+Oh98vmMb/5FipPgZ7qP8r2b+C39X3EbTKD6pM8ha6zls
Fb/jH077smrfaYxoUSVLg5IkILolt+xO4nNYz8eRsOvkxi3PddXTlcA62VaoH6uXEPMStUHJCCit
gXWALDPaDLBOgudu5tXDx8OpEVzwU/sdFMY4y33ZWvzRtGgSGP3kMsBpFXw+ATbmrCaN4ShVx2EG
WjSUcAGXgwFvV7UWvGh0yxZ/N5KtOIHV7cuHpIZPcinvgmq9DPN9sdStNOpzkbXPulE+J+PT4Cam
TvTooLIDrrJsZgIaUPmbOXSIL1Eg00xGA8SCUaS57OUJ5KUrkNI3WPAVj1LhUafLK9eGo8i2iQ6u
kNXcuH9ZwNnLPN06py5mY13huJ5L5S+b58MoNRcduFsuK9cqr28TZsScF5BUMnxRV1xzfEImkyAy
tvMTU2tMldKiLPht9ZO6midtlOwglbhahOMroyF1KFQno5xmxmnRFc/GXHZ6gYmXx2tEI46n7qCx
LFNxDhg9BTCQVBRIKsX0ZeL0H/ErZjQlZ5q+axWiC+MubNTdUmauMvWu2bE6MGO7Kv0yBEVNsUQe
dcxdzEWVgSp5E3XiMG21M6It8e6VbX1MxdbHX7KFJ7Q3i2KXTsRhVco2IAUaIczxa8ZGE0L2pioN
6au8ghZISA0UX+qUPIYvI+1uulXfs3C+0dEmUieJUf3vtH5JEnQZyQ2XHektYqNDRIcCNlPRYgho
D9qAW8Zs+BWaG0dU1+klC++eolnZMeiBM56YqWxrg5ovLW4obDq88GYyyvxpI3i9FVUTjxt0C6Tc
BghylKlODgVPipmLynu3PMRMPa/FHxllEjtsMeGUjDtCfkg876LaepDmggw+vXAsI/r2zI5KMX4/
5dj0WFD5STtFHl1pZb0WaXQlaWfLSg6CdqbhK7kURKlUsi8xehlEsUJ5TtmE3vm7Vm9CSVFr2WOo
PZfmTzl4ovAJGooaDG4E3SmTnHWtbZwkPbzCbANsKdGlbdpAbuezKsrM3oYffSWDcRT2S/dTueJG
yG/GXdl8LpCcoMvj/99DQAcgfzRVw4EDkGyhm327sVBrOJlre0ywg09cVhUAQwVtDQmxgWraR1zm
rYL+YSp8s3i5JuJRsLJzlS7XbSzRMwZxqQkPKyQA5mC7a1tnYbYYQv2I6dSTufxbZuaJmH3j80T1
JZKINc++MsEq5Q2Ll9MXPsVi9UUUUO6o0sTohOkbCxOt6gKIdkveV916rPVbbrpE13ZHJ6+rm4gT
NIWXQ3CxLUaUaBKGMqqPRv1lJFBryWo/x3Cd4toBKiZ9yRDcM76EXa/Ex6SWHJ7+R7YSZpZtKd3x
T62UeAufzHSyxxafrck9Cd5z1z0XKBkD7lhLNBGw1yD8V2Gu16JjM1u4ba6ZYSvChG/NFeuE9UBF
78c/aA6o7QKJVfxV8WUoYkhE4/ghmZgV2F19tuJLmXsn7qjpvrQQcHuJfwWcad9u8C55P2KjbrBR
4/Q/TIgjWbHLUS8hWbhcHRNyQG1IL9i9ZEaARrvw8tN5+Sm8/Pp6PkBsiKgW0myVWR+Y4VFb6Jkj
54zflaZnSoqXU7tLJekyG6Zb6QiCkHsLq7qzPLBr5UfKUkeXWGxuZ/f/5/jSYzCM+p8Ka1jqFpSx
WlRJimZynvCOADW1/0fTee24rWVb9IsIkJv5VaJEURQVK/qFKNvHzDnz6+9gAxfdddBAl+u4KGnv
FeYck7+9P4vhwgmReAZCaw5dFnAxRN9uJxNFNFHbFDaBP5J8ZPYP9K1fLYC+wyHBzBE2XSCsMSjF
jJirC4qNOM96bIrIPsEvi+4SwFVFugsUSZ38rHYLIGeNlTihgu0tdHJcL00uTjjxseuRfDFzYwE4
COdTyXtl8NkPvLXy8KqaT0LGadzpHKWZZMgN108rSPBLHZOmRbK7YD0oEM4TtRyu33WN3RIdQHMA
mAZiHvIw1K+O/f+cVqwp9F0GTCqh8EBf5sj0jkUnnVXEEUOWXtAgXhquSlLROd99kmvhmO7LWD5t
e6LIrM+Cr7HJzx3axpD8BICUoqO2W9Qt4qWtQN40x/i7uVZL+QLo9fgdzJl2m8P0Sr5L139kGt41
fKkhn+MUfyRhgIYSpIzg0/5bZoTHq3uI2bOA5Dxq+vbmMGBJxixVlAExCJWmROItykC8ReXI/+Lj
vPBx1lKvNzriQyNvGFMvYdSpKZEnUeJ2zV85oV2fldOsDKdiw12tZBGgnExOsgH7H7zJPIrjMQNM
znYUXeBIgVGyKiDx7DgB6uzOLfIaScb0LuCjQiaifTE4zUcE+rLC1g3ihOYq/LPjYLIU2dEZI1Ix
UZyGandYW4LRzIwJfkGsAY4CQOQrXxmhaRXomTkiqYZHWfAoMVvHGt+1b0d3UGoImYULhOo4JzIC
w5I5CNiGhtBVbO/xnhg4q/GG6XfX80a9z/oMZhhNtE5hwOXZj8QQpQar0uY0RfsE/AJ5hIt1XbTd
Yt2bidieNlDIhjGalrfHRR6SZ4frBaI++C1nHmAL6xhhRpyFrPdpZVmNpxiG8Gl4JhVw1Hya0nDu
sH2yV4RZFMk7YGts12RIHnEjkyuBwitxSeF0Uvu/tbDcyWjcBFMFWH+l30MixZ1e3WNvFi85eRtt
HVqABeaH78KMRP7KwnyY1fc64XfJxQHQHhJJBJW6Y6SAWlmpqw0sOcYHMnUMxRne8mFm4EVijRmy
OF6UfTRNl271SuOSlmhM0wTx+EFpVb8jlkXySr06z/UOrgMul/3Iv61k6WfyZlw581YjQ2Nm4SQ3
gGhHZBx02rD/CLOMgchZIcpYDB+qZaOzTYKeI/WsJr81g4+9asDdRszuQsGRNxDfkHsj/XZzCg9Z
w6KOu0BttufB09KcEObZQqzTDPZkOz7nMg0KWPbMNkqUBNPU8qGIMJ5ZzN+YofFWYjqq3puROBKM
PhPhVN0hgjVTUBsqyUWspWPQNf5/4BaF9WmwaZJzI1iY7WHCP30NqHkYGiMli0H9AQDdxV6TEMYt
QdUY1bOE00WdPgXHpII0TfQwO5mpVwnU7665QXVDvVQ/kytUzLX/MFPjpBf4I5gUDTHBD1jnNr2C
FX9WybZMEPs6/tOksOCQ5myzJbJ9ZJ89PXP86Cas7k4bLQlpP0GZlpSPBHCuTprHkn7m4oNP1Dll
4LPNRjRmIzXT+2RlqMdqHH1a75gvnbYxFv+QeruCKVQ8v+ZUv+Rr/6rkeS9sEdDyBhyFSKlVp05D
Flr6lybx91eKyzbPxFJ4ike3TAbfYg+6KvP/clPlQ51PDkHA57D+Z3TZridZoK7XR6RA8sVzt5EE
kXYRR99SsOzWEMZ6hdlhNR+aZfm2jgIT/hSpUAqpUDqpUOubCQX1F28EL91EzJHtoVDwehgAk41T
VGN7NbGfG8GcsxGF6cjWKQxD8MTKOU9HNFt72ptmKC9bck2hRpdVNf0xOpsl9jWIIgp7b0LJXaRC
DASvLaF0pi55BnVDyP4Eo4aNB6XFnNWqnPCOxlWdR08ws6I818O3nlJx9cP/wm178bngElzS/mDy
IZEa3QmRJOcakg+49VsOkAnhaDZ+R1i0dDVzlQpzcIL1Z0s0bx6yjKR4SfGvcQZiN0vt9xQWkCwe
CwFIeoIagY3VQGS5Mk6eQdx7jALNzBBaSbeBBFEDauGQn3RFdzrBxBTCu8zilC+L/3RG+NwELOBw
9m0+PXMNb0gWApAEKckLZGp8gnlhe0blY8rngmO1VonZspEoLc0hrPcmFQwwcLZNLJUWT7ZgJ8j8
anlN8cJA0cIRVWEjmI4yH0SdLttyc/7bawdNalDIQVhkUNHL+PaS9/9N6ey/Zs4BVXAKg5eZmIVr
87wnytWGCW+y3JBw9DWYDKaOCBFMBiNLEZMp9XpsQ2IHzkfVbj+hlX3J/6oq+lxz6yu7KkcDj14D
Mna1KQ7gmP2y1l+1pFxHJoWJCY7RdLP271qjYr7e5LHYlegJYpo+tiFuyXYjlvdGTI61dJ/b+hWi
DBGGzBpGemmz9lpJWjARHg2/K/Jr7WJA10VCTPpm/hnjFts4LgHDt8HAm/VbUf5Xdb8zBr0hpZNM
6TSAlc5I/Bp4jWauv0y0R2Iu2v7LtnclaXaxLynzTuCHrvXpsxZO1g9vQ5J/lunE3NVDAQxu2Q8L
QhBIyUHTlpqnwnKm+Y9ZU6KRVtQg09dYRynFzxQzfyOyzaTFbu+V3OzlYUY5YT/MBsDwn/VcAXHU
KRlj8egPEYm9VSv7+/IjnoiWBA1Hgxwt8WWFfdTnsYv3YHvf8tckWuwcRuGZH8Rq741m/V3ZHwaC
feufb8nKfebdfrzWzszy3voSNRWODEmpfDXl9OwGFVz3emd4eeNg380RTkttIb0d1dz6UMrQqeEY
rhIZlkijGvX3BPK8wSwLoggzApwfAJLxcZYpiQbSwpXcLY6WBDoV88AM4qzZYEoQIQUCcPZAu3RL
IYW9Zmf2SVN/2qnywFl7RVx6+pITTHMyLPBYsnmKFQq8vjv9Zes9vmn9fKkIC+qIP5BS+arsQ+1f
BS60Co3tkLhaxnrLClAwJHZw1grQyLoUPToWDBli1+ES3TUA8Ho23696y44m+1jj+mPOd/EztBCx
vilacWMqcl1EAxup30XluDdMuDts5UAt2UF7mDtzZwcu49hM/LVDNPcNw2GD4ZUcMKC+Ftayk9vZ
LZC3MPWSws84j9+slhMj/Q6T+Jutvvgaa+Vg/VHOFUrDkVM/Vg2PjDcsO5OjIn76Y+2ai83WdcyA
lu411n8SL3MefSl9fayhJE7TcCZ8DN48f1KDfZgdZKe+zkBP1oqZs4a0Xj3lS3phyo7tENG7iZ4s
JtPZ7fJb28970CvHmpesQ+NmWeiIDdkd438E0CG+S0/puQ3YjB47CTKFj9Tg2CMCSY49bv8pFGcN
PmXdKmdLWwFL9OepJ1cZ0eXgPfJ9DMEoGTV3oZWcrcR9WNQl2BtvQpGvcQvcpZnA0grfTOb9yqsh
up/wPxGYl1Ao7Ls5/NqY6Lp0r0AFEPkhrpsjbJpjn3NiOzXIsFJ0xxxkWA7yH0IYq9Xeeo8Iwgoj
R4d316BJlySnwYDbh+FJj3QSKnjAmKHfMl0ErTK+f6WE5mbv8xGm0bHjSDAtSh2Og5GvIQyR9b2y
DD8BX7WduQkFMZj2BlAZNMaIkjiNmGhnw1Gnx0ixbk59f8/Iri1Ium/e0LKD07h06JwygrdnxFDs
QMJfChvnaa/T3oKInFRGwxSnE7gGtmMNenXojl4unRczDqQbaXLhCHMQoSaE4v4SMj6cZVJT12MA
xfVdMsf36mc5y2eSlRh25acS2K7FLHFdTl2unWh94enap7GkbkBm0ajfxhoQkOTaVEwxTVVD27ox
EFmkH5KfIYrec2/qaEsW/aTyp5Nk3kUSuDa2tCtToa1KqdT42l4i7rbp8MW8I0pjDPhA7Yxijxvi
0I3YC1gMzjoyizBByrNTvzKDmDv2zR0B6JHBzOhKb1pwSzQI2seZ5Ru0eLHney06T9sJOgrBUex+
oUQnGZOlSLfbhPxtF2So4hPa3MWugnG0Tm19ixQknevBMm3PzkyfZMksuhhN7YuCNL9E80pbPyHl
0zfmaVLA2+L1ZyBbgS2JrwHCk2lz2s5U/9TABDNDuC0+LTYr4SC/JuWX7EpHFk5WPh4s5FO9ShfC
wIwckuwfd0+QSsW1qRpkJZQysK/LdR8GIwNoVqIgO/BXxP5ITPXmczJDcumKHyiPl0FlO++NDvcb
psKZtwUokbNqMRvnTRfxpqvpwrSWhjbEQCqtKDa/mhCCEjL3Epn7FFkHfBWEmzSHGehZS7aAFcO4
4zuQIbfEBvUoH3vUsaPf3uAZNysIqfCeDOHVsg5ZnrzU34qfV9FN/Z2lvatakwtzzRW16jbRPzVZ
9lze7qQQnAAssWXiF2JYRgonpwXyqupJDMfDKJ7krDdWDIkGn6zPFRDjXaPNw15VnCaTO8/m865C
VIgO5LuLteZ3tFwAs7bClAtxxyVhygiUIOAyintIJOi7QrbOk5PZ7dt0VB9dpe6HethpNo6PMHEt
z4sULsBlOmtGcjbxYKfD6CDK4wIGrnowWIaXpFlFxGcOxGcqLCUm9OkF7am1Td94IAz0GofjvldZ
p7HcZWsoK9FOvo3Eh0692yfiudi7dG34UWxCF+3WLFBH64VJQnlZIOFYAOBsz8hLXyhwlhndI9Jf
i/DSrCgY3dJ0iAXZ8xsgl4SqeDGgxNfcAJrRnUuA8t/obA9S1Z7ZBZ4jQiWWSj/XKheCgRRju8KA
uvNxIZimJgsY+zczHvzTogUckl4SQvhIihfD2SqWLXcjb85NG50JI/VluI8QEetM9a1kukC1wJoA
qwUDc3rWy4KVBTrjJvXUcvXsV90RpT5ph5EtZ2obVDnpJQrrCw/uIjcf9ji7Cc1ITagt89yaRIKO
/pwooKG+a2fRFl+4/D9TPfmMzWcrqbdf8d+a2HWpRZS9+AVbhDx/x7W7gDHQTVbIRIFokns0xHcU
2Xej1s9r/6Vn6z3uy/tmkZdb6bqs+VU1m4CnhOazWBOkWfklLxjl2nd7wYUm3RAu3qp03iXs0yZL
vZKpjrBWOuHr0nMcYqWK7B58PaAjI2J/KYJpMYLc0IKQfSaxvJw2Ne4bbD+G2HVZ/uh1oleX+GBU
y41w12sfzsGKzLS9E350xniU8DbO77qlXwXEOaU1fT05MBTKwBBoiFTydgjkVkb5BCmPCz3qqn3f
fEk1y5L+R6JdJF7DzgGksxUZcPYOaIKKZTnBczmtUuwxuuuY96NUIm0myh25ohuZ4suWE2bw9Bfw
NnRYRJm26+aQH9xW4jPakpKko7mtVCSojiHeaxj8klI9DSTiuFDv0YpMc9ydsBZJjHIPmQQ+KLk1
xEGYA8vN/t+0oh8clWO+VszvUe8Qe5uHvzY7HPJboCk/bApqVqScAt6Y6LhzSIOrrhHyGbkfIZUY
PqWQW2Sfo0MHS35siznC5Ku3B3oigMIKelBhXaYhvGSrehESYRqU803SXOY+9McUYW3l/pK+EhpZ
ff2M0W+FA1T5FJCxNJ4gtpxEvlsHaj5LchdGVOY6u0irdOa47ALtpLwz6BpZq9PgGUP7SrIYv3z3
JkxWOh7d+2y5ozVcCLgMatbcSX2VQ5YKfPCBTvPvkvmymeJ3KpEWhJKnJds9WTswRU/GZ2XUzK3j
e5hkWzLgNkN9tih9UBm64wgRjJkHWJijlW9uUYJ7+P6R9nPk+kU6VmXU4kO+pfu+VUn9HrON4+aF
DwgEzB7fhzJ6H0y/R4AOFRFeP2UZK246Ww4o2AI1O7a43sCnXl8/dBrACnmbgnvU5AASmnEh1Y+M
wui8sKLoMd2N1HOZ85HJ3wqhxJn1ssj0w+oInRqBp+jCg+CKUyaDKFLHsg+STX4nvJdtuThIRPgs
XN3Y4cJmV0EIJW3vOBU4Femu9QZiL1ATM3quGvTp+m1SvgF7ucQ/0rLW58G2g/ziaKvkirjnKbbM
Ku99GHvOFwPDR9HHzyhdnjGifd4XT7WYbhg9ReGU8XvV5ruNwgvsJVvt01C4aY3anJ9j1H/GXN23
beMR3u6wTtuRTdAlwE5QDuZ6eB9r6VF8dIjNGlxl9WTvYjr6lWGyodF3NdVZy23XzI8KLVKEUZz9
WFhKZ1tmgewm3ENZhSFXN/za5K0yckEQuYKs50pG47UHGG3Uf6Orrhro5jqX2CWX6hC/MrZAsNHp
29ZUamriq3nsh6j5al09W/HESYfeUa0Oy/wD57vl7Wgr0WtpkECrsjccNOTIU6o8qjVnAEpq5I+l
uGuBjbIu72lb3k3VxEnPhCqmVN4Z8/BWbGIdDPgVseXNIwKJUibjVb52W5osg60MQappyUj7k1tp
Aci2cZr/rLX2rO0ZxnOcWPBTq28VKUg2viNOJVMpJ0Cwj5bD0nM9kxrQhPuKcDvIlF4bARAbEE5g
OCzZh6qYpXZCYJauUo9gLs/C5qcOMmmBic+JYQIyQgXWt07CIlcFC7KEkt+w6JpwilhoBGc2XRBh
+g6EpnRONSgPmDCVhTFplnstRc4s7nlKOj1kESohXdqNcCOVXwRyUIcrjgwMvXu2seavGMHJ91DV
ydeLFPAKamcb+UKh3JISA8n6dwYMvzSs4e9pLx661DxjSXouS/PqaFHa1VGS/LDQvPbm8BFG1FNl
jRn9Uk//xQa4MQUP2uxxLlh0SIQMVWxMajZrZVedoAEPaO0TS9lFnc7nJDwmKcoCQz4MmKWjiDvh
HqLd1wElDgZLYb0+lUN14oYmB2yL4rQRGqbgjL+rtfJNNUQMc27UjE98fIUefo2xMaxWsh9DgYMx
uyfntH/FGJXKGApZ3j2KVntsbCroYa0pbrq03KwwCszKsbLwmibHLr3PKBxApYTwavS7R64DbA4L
W2FRv2dGfFvV+gobrS1WJxwx9LKNMFmYTyzMc0iAXRkd5qE9MJiei4ZNUnpMVHLZ144xq4qJNHKr
DFlmueAaVF12I50NMQtnIYUm6LOrIslXtLecnaAMseFPPIk65xHyJNjSxEl56PA/WzEnDxvIdD/v
pPlSkJoe83xiDJd5ET4KHN4UW+ElfOuqCmTDeqJ+cTuVJYcf8tf4ox8YS/Tvf3B0Lb0/P7hN9hwz
uyIGZWicygk95k7cBAg/uU+DHpAd4k6aKikAIDvMiJRo0BTboNNIAwQBQRLuWJFoFYwQeJ0pdWjQ
As5fmph6KQ4aTQr0h5RTY1oCvqq41YS0Z2l1MJErWQzvynWXRPPN6JkvYs5ErVkY5cNigxFijkMS
V9fzLoVXNwEGXclsJYikkAiln/4QqlW2s2839PgAJ8pFUPjpCZoAU/C1BpWdEXuc3eI/9THE6sX0
41ivMIDNzyrn9agWFjCIznHpK7j0e4nbXH/ZWcvkN7l3GwdYvO2ic/Qriyo+NscwrbFvZJcyf9h1
9Yp6/VmV816J12cd8jg73yK9HvuGdm8/o4kyXo+Cp+GVNQy2jturPcuHcSR3vEiYmOi42fvzqjqL
nnMfeKkCpbla6FErcnMIoNtZ+X0l0WFskIqF6GIBECYQBkJYjlgmSdM6Z4NyTohkCdlsHHsbSWwq
AgZvQU7AgLCjoFFfEe+bcCUeLmzIvtyw0HsgCF0FAD51zMn0QmbaUYQHPFKZQy0eLgFvYq+dFcZJ
jon7xjWBmrnSZ1+t4/1KCgRiKy7QbeESDXuGa+DPV2cNoVJ3FipRv5iHp41ixFxwx+dAdKTUrzE4
WbgS+jkot3EREtcuzbfkkaugcVzQldK8UQka9wWpV1+ojxapl4VyLb4Lwdy8e6sk6wXFYsnrq2SX
z6WMH4QE3gY6q6W6KI4lAnEYvTB+UMWm5OQkFgabgeVDnTvzKyZGzQNIN5U7/fJ7bvJLPBN1uuz1
GsQeXki4ACuWnzST8CuaXqQjTgbEF2PfJy6U1+wYEnsfkWbQUayWUY3oveb+TqLOa9krSCtzYqYt
yLl7PNtxlQAAjiDwSV5G8gsaY9pHeXjnEe9rwzrgL7ZGQE8RrDcNchcLe4N5c9STGIA6tY0osgrS
5VadOSDr5Lbazyh0VLLQhN/IdLQM/BnCh4p0VuQZi2p67mLFE/vZSoNcLw9NpN+H6Yf4EZLnlXud
/IDgy/Q7HkkCIS8GLR0ERyl1VOmhkBhnUhEu8kHAnET8qDuTTDb4aEPCcMu1B/KEY+6ykI+b8WHd
xgDRPxPwKqTGi4EmQL+UiXFidQLPe7GaE2FVbra5vAEbbI8wH7WjeEinrmpOs/SrXBQHFG7MMMvc
yueP9KKzGTSSz2gWjvVrQrVTjAtQyugwtDiKsnzTGd0srEoFtcECaIQmmlF8I4A+Te8SqW36xgDq
sQB+RT/8IacbF844BHulflVviIaviEXRGPmGIZOPsSBhnLLhJmT9NtT5vZ2YIiB+RpHJhgO5ZG+i
CaD61fiaqbjbmcxEyu26xZvECHjxBolGuTA4oVghKslpIwnbReRClT9GKu/zvUrrLVV7AywEuxiL
ICn91fMbt4yiAKFNjoSPM4qW92buP7hRPvWIMBOq4LYrP9dW/4jV6U3BPHHM1jVQiPBlcgxpYvXr
e0PSUYz3rfBzIOESI8CWAzfeBGB+PL5JVuj2W2SNAaPLBAtCVDTTLNdKsz2M7tMHbg1qQbBaFL3A
MCXyj1WCa4FXZ3V2ljBDjSUpBvcCOeWMWJRoE+Y7Lc8Ugg2dXL7AhuR9rSG8C/V6N51l7Wuj05ko
+5p9S+Bv9Udq0oM0X3kWcn2BNY96lLRb6YYI4qgM9CfS/GRhYEfrw3qUF1bPj7gyH4VWP0W2PFPt
nzSVPs3nU2K3N+IBiaYNwQCnV34ydn7APbhLq30t1C6w682vpzqI13D225clAQtY8909do8cddGE
vUDSSi8j6GwpGMem3q+2lviQgZ+zxam6or7lCXbzhXESAQoQV+N4OVpPak/FnE8PdCTY8OLAegLd
YvXXKiGm1BJ4kO3YAC97KDwivdQm0cNjMNgL49bPooodVpyHNK6fNEEpI6iGuS1vzxfwqqtpiSta
FNUeL7KV3hamdtrwJcvJl/mt2h+MUFAJhkcCwy+2VF06Vfj6pkDV3eqTWWQb3iz4fE7jb40YNT2Z
etmXHB8BXOTY2FfS14Av5Hy8hx3IqBkJ90sujSNZO8BbrL1NKBuMEeQUlcyKhwKi7r3pTAK8X+OL
XSkiR1AMORUeWsoKSI7MlMFMblbf3LSzJcFHZUNYsR20+BolNJUVXfRHB8yXHVGUsAdZCqSBhLYq
M1kJxDVY2nHFbQw8gBisW0bzVZwgFBezeUF9ti/s1AszNDM4OVu6vU0J/YHymPdqCtB0ot5emR/o
JulH9EMzTjEFHTe6zTBADRwt7Huq2wrxMWf9xKypT06llp5UviZYS7OTjclJ/Nvm2zGS1QzFJAKv
qQsUE4GRzqwqIlMGsL8Jq3qcJG8GnDBqxQnxIulL9gQwuxSuJNhV95/dnuUXBOFIzYjdDq+GzbCM
DMIWS7AcMP7b5RGFqfwF2jp4S9nc580H2xrLfvVL94rRl5VV+CBjYZrd9hPNxxrVu/9YX1V/xzIj
vqbzJ23xdRSEKl+mIFqTuwAEmg8W1Ld3Y4pHj4nRKAPRZQyzrVMBCe4M6BY2b54a2Cuu9TCxDmOB
aJd1MS/foa60Q3FgaaWuzNkm85BiJly1AcwfuUjEgbKiVM2CcQZWEVLktkkpDJeSyTnBIEJnl81X
mfJkIVUsUIkbMu1zE5tUbd2IsfnNydBNmUMbdwyV6GggQyiSt4WLRhZgukksxciQsVdKs9WL1voc
6C9E9uBgGUdmhEvw1iQ/poYcvZoSqhx8m0z7CxJMWC4MBot4oR9F+7tYwXp0hxxNRYnLKcFV1poh
UFdGmSxYu8FwbSK9c5WAzITqFj+Ggc4T30JTZE5JLN/Eu1dUtZcsqReBhelWBrHiNP3YsoT4qttX
6nqVwLTpt8ia7mUiP6X014jnQ8PRD7fT01kX6H+SHw1/SzKgoRp4CUMRqHPM/JWnKmo4YhxlBGTI
BwuFlarZ9K36fnqMBlrMfD8L0j6FwWjlk/W432oUhCrJCqmngDsR5GclZJ8tMzVfyJCNi9GQ9vL4
p3aw5VSHDruxBCSfrKg9UwG7g/PBbzItLuty/Kz1tFPaeo97jrX6zn5r1ZJxbnJJPq1nH53t5M+a
IJ0VHRNB42ZpiaPM7TXJWKVrW0QbdNClPiUKhYy+31QjSfKGGN4Cdd9iG04IdbX2Wwkw23+3rRZX
OYygX5jDjewkF6abZzUjboaY7zH8xxb+I8ezOXr5++CfKhpLE6YlWI33zppe8DB2dt/64eG0dsbV
SSmgGwwz6Qa5n+EcTxMbMzNrvQa9U8tfaTQRmZL+LmEiSmMrUF8xO7CS0ORi+PFxXjee3W8AASr8
nI3JxIenFeeWlSfDSVO4UByAvBAmNq+s3VJkBgQAjoI8uOKNGTmho1XKCSHMIE4WhtSRm3TjLZ2y
u5EvdzO27lOUPKR7O2ZXavAgf7e/JfVl5vlu+I3mFx6+sJgjJ8Pd9sw7xLkAPxHHzXCxsgBRG6Nt
E8GJ7lkU5Ya5C6MUeEHuRX146ohYQLK/GvNJZOW+jfsdrm9yBB/wszvkyEnlRCaG8sLTJR082t/t
lpfNa4cUKTvCNZ4JT2hQddZfstuqT9ktvyQY+oKPqdJ8MdvMkYSWjLSiDxJtT3M20yYRwDHx3Kr1
f9iKgJKXAS0gBCEWFjUELbDd6TCQzSVoVZlnCL2uhF6XMZZeRvgNXEUxOvQ0gfQZGcfJXI5xjYCV
OHQPOJ8PvCbCO8H2cgHqv8WeTqigujbD0gfLNda9cXoJ8tIHch+Y62+paFSU206xxKEaX9QR44xa
PMYvbnOkc6R5mY1j4KjQd18l1GGLog/fE24hHbTWxu8VuzzVXc1luItASefnpmgG4YGmS42QE7Fp
D0Wwf/LAxtliQie/YEqxlUc9yuRekz5nftXUeCZNimLG8m0GOM3Q+QvjmyibziQscB/zoEpHf+kK
L+zDCLAPuBJSitTIkeE7ao0eehhOER5LCxzHLMD3OaXKjXUN2vjZOxz5RDKmQUN2lVbY+7RQgihS
acQzmtgCdtsaxCUmV6cERJkBohSsSaaGlp1cmF655mvnKjOTpKSiCQLCAPkoplL8MA7KHXe/R1oa
JjySnh0hvI+/sDXcSraOG+NmERtMCz7azDFlRD1lvy/5Cf0R9+fKHKSkLJRhbCOacFpQ8AjiOfUS
xW2bAYwLP2KrffkBBiYj9Emnbt0IWDVbaaNOvZLly8CYFilSP8wQd8SZbzyb+MyK+mry1lK/hna6
kh8KAeyJ1B5rPTvHgMAjyRJ3xS4e4cMiRyCFGt/5cYBW56gSKdEZNTN86ZD9zhJlV9hMz3F3oWIs
UDEiKtSi9RgC9y6/qiW5fYlrxxZdg9KgeE6FXQAWbZHHVIszMD/LbSYkfSa0JWTqCwlwxV/1Fc2S
m0PEhmKCPoQ8BUjjzAyo+BUvBswvy27FkiDFz8WfavVrKqu37p/JXS15QkPLnQji6M81Q3O00pim
Rgc9sF0n7zn9B6JZx5L790Rk7+TeF91nO7UfkZm9NwnvgPA0pz/lPcFrtllghysUBxqUvUStIlbF
DdmaM54OJotq0+7uMgYjCdgLu3QTLyRmLXOgNi+Nz/VYMWM1pP5Z6uXTGu3HLEMiloYDzfgdQWjC
IWnO9lUh2A0RCmttFtLx4lUtnsfFIhdsOkm7mkDznMuURmgoJlj6OiooT0UAK5L6aJMRPKDabRVK
rwKCRw2KvDyY03FRi2NDTu9kXLeKRAZduXTdGTU1xZqPtwdK/HF5t+XqpNfilDtli2OeG4N1BNQw
3Fz+cS6UXQMKc1dju09fScPy0YC5j11H0Y5R8ZJMA/aozucSjILUYSAQFpHnJXhItAyoXhLUx/F3
TNUkYZTZhOJGOOyVdjmT2HY2SvQoTh0sHUy5+bmQt6e+V2J41xTrLd+nbfSE/XmNmQS1k7hUn+FB
Ye5iaPiKj3Y0nh/qN0l4xCkIr5FSpseIy3HMjvhVeLE2KTyZp9NXLIN4bSsC1bYO/NF21hP+rQU+
tM9H5hP5OctOKsIpY/VqWIStgeHbS90eOqKhDU94FzlZXcUKoihI+T8nDdl+sdGThG/VM8AC8ma1
e8rFIQ1vADnvcZZd+8SlzMhp8kCOnHX8+WxeSjKOhZ27Sj2jpuaYRDpzso3fkz4cmNjnYxNwReJp
OdSx/CCp4D5VDgG+u0gT51xSH7qDr6fGIKLyWxIiEuOQUylNhpZhMEx9gm40Njh5NjIBKhywaV8R
O+ccBVuPIX2B1Ew2VDKM/kzaqX6xCzja/5zAoBimSPCZAqAtwAJjLr7cUSD35C3NjrS8SizQpMrs
FImYhOJbJyY3XOIgxhQrL3gIxzP0O1/glSsi9NS3qIKeW+iXls3c0IcXy/1lst8FszhT7M2mY2iy
kwDNnRakDlXGWg2RRldel3SCzAEe0Ol1lcg2YjSNEu1Zfran6jhH9Pe/Zswd1FA7jIYXvUvZvsZX
IzwQLXrpWw/2wtOiVFW0Pxk3s8JGClYZ3q+BcnFsi2OJozH7FMlK6isD9VW+WA3I3hDBO1roUumO
jnKzJAqviD9aJLAG0HKapWtiR2R7z7Ar/FfDA4Vde5Q3+XcDv/0tf6fDOIs8qMk8HPyBHg8J0moe
FQ7SUoERwAE6EDCTAJeT6czwCMnmt3jqDspoGwIO9ve585qlh4bS0zNrWGeTgzU1h0m64NU6LumJ
+munoUQ15G9GHs4k9Re5W/2GzqpxP8QzzHqMmBmSbiKdKE4h/BBwzMg1Z+pGVtpMFABGf+q4MG9u
acMoYHohXmKvEum53whIKLgVNbb1ls22nunJPEy7zaXfDvvQhLPcBPai+gYLnXTcKbZ9xvh6aQ3l
smTyxRyWS4LKRNf/xn/XxCTq5/9oOq/dxrEsin4RAebwSlI525Il+4WQ7TJzuMzk189SA/PQMw10
d5VLIu89Ye+1aY/hJncQnKu2wQ7EFnRHPvFSpnofhkMFaq27OgXOU+AY1g6BHQnvC8McNty7mMrf
W3M98s1YDo8JwrEKDwGzPvQFOyVDCAF1SKUF0CN8lvtUHd7nQLvoghAyFrP0nWW+6zHI0o1jR3vV
8/VGvozgbzVYBQ62H8z55jjh8cIZ2dfMrwZeV2zNtXxvTHGXrEXWpseS0BCMSg7fpn203y68Elst
7Tbi3uq+bFGTp7uqiPc7xydwbdrWKQqMnpwjW9rg3kNoDSpJbThdX9FcLMunivTAamW04Srh8WTW
EGE1UM2LESAKYhmS15zwLHfHwD7lfltLu2nWYT8NB5kAJKPGFT9eVdTS1nDoCbrTRHuiTqeyaz6I
nPB1oOk9ahvTwOMp4TPsxKpG8FL2kdvKwN8ma5m3Ln+aLnIdCSMx1KZBk/kC5x2yubOQh1U5zl6c
PuZu04FqZndCIeAg3ieVkSlvvrNInJiarV32WHvOlGYE2o6HQGCz3QeHmFeTuKo/QON92W1LyzfS
ch+0GuFGAdquxAcjQxJjfxg6eMFBT5PHxGCJY+pCKikeqoaPoT2jBINh3MEQFiR5qotWZ8PJWLqJ
cIp6eaKs007eDBU7fNZzwHR23TDv+y4/xO6gpMdOMY/AU4f6ZDk0yYZws6upZFdVUIMygtTIje/L
hoS7jUQu7dTiZt/MaLh71s/mPUuluxGckqJcpZqz8/SdooUoOEss08bS/LZm9EfsPyKnWpeIVCUD
2SmS2ahcjRVxBKd6eDG0SApF8f6lGsM2kgRiJJCrA4yIXt8SvbRNiVjqCJVoCZXQoMPU/SI0cGH2
qwhO7+s5qdkXWGW7BNK7JFQaFNh1zGsiEM6FJSCObomCyatTJ0E6Ctn9GAWDroxcunAnFi+kZYaB
DTrFqjQsr8ldv7tPkeHL5lakCqBHsIB1sdzWW4yAL47rGgDuUlj0/Qn0edl+U8ydba150PZpfehw
K/ehgNOB1P+PRNthMBhihpvSSjcW+sM+bjZTN2xGvHM1XgUmAuBF0KGB/cM+O31QBzwS9Bf23OF8
Z2eJYK7E62zjdTYEy++aSFr9qnmjJk5zHB+7jFrARlkU4tSvVC+eJGwDDITQnDBtjkx2jogXG8Jn
ZGwwTOrmYdMoBGxxM0xWs5E2nQV7w0TZw18hf4kQ17PGeuD1KtI/c2pTf4wGYp784JQM1WnTzcVl
LLwARBYsCoZZm3LN8U2eB1E6kugRyDtLa2/q+lqpm3UdBKvp9e5wFsTZQZ3hWLz40TVhBAGZqL7+
xgAL8NPdYDuakarTXowkPbfmdNy1WX0QiMwKyjpq35ejT3P0/eDZN2luljETfDw9/3eG2AdpHRBc
EGKI0Oxw1/cAOzKWgc4KgSbBCPuedmcMiwMc9IZ7vkQAmgUnpIQ7jZkX1sIdx85qri8hY6++TXf1
Jp5ZOIDiQWOKqr1zHcvEP40NqbSWY9NzVFEzIhphFK2cYFXbYtXzpE4VmqPkbrcYbVDHVcqax2bd
j4IgxBFbgLap2OeU1VlVatR7ZGKQNmovKk0hbXTeAF3q5g8nHj+cjbCr49wf5Ep7Mxnj2VN8SMD0
eXGnr4wz79U5kZyjvfhwcjZhNKBceYD1/ZhPbbjo+Mt6dden0kfWmh/8Z6Px3kl8yINrBMPb6PQX
ewGJAIkfs/GkFqtQRmYoLxR4pX7gRV12svLpwAZ9xnlcsfGv38JJ3kAigCjfU1Mbi6GJlwOhwyAc
67A4Av55N3Ai1jLb+qr0tAnNXPEvFNWy/ECfRXE5NghGn19GwgNFlEkhmbsotHbyn0JFV60Kg0yc
iv0mu7WAf4Jww0DTSYaHTSbFLVIsnrV6h+JPs84R5QgFzWurgONhbaN5FnBUIyX3ZWAJdUf1xKPi
D1tJbVwgRyhJirM/bTN4ai8yY1fNFH7ZMQAJIdUsyKUj7qAT+7/T6E/Bu6XU+4bWhWUJpK4CmY3N
v8WcV1QVeApYubFXjclNYqEsRe8A4m8OSQWm4bzzyYYYPGK6yWQxABQf09BX0weD5tXMD9zAhJsH
NtC7XYyzq5exOq+lXcWkXOLEAr4iMfZkVlHKzUIrmEKD8iKFaSSFCR+g75d9uAkaggD7HRbXAwwO
t8AE38qSH3G0IT0aF03QgGUl0jELMePGvQ3Vl2FHV5LYSPwvsXAT8TpMTKi8R1XaBBP7CeYoNFly
DpHxbllvU74N4FaHGtqdhhVdp6/1yjn3Zf0Zc+GyLlKP7CTB/SZy6luaSqYjATXu6Oi4PVJAjqnc
fTeTTa2bsPrmQ4lGtry0qWUTzZ4hWghixu9oo50KLSzKzkjSGme59d1G7jyiyQUNnBbMm7PwYmax
NzJijly92qfimX/F6aJtPBUsLKxe3CGNNXkpXCJs1A6uoIYbRLZ2qaYFrkL8YVVtDaDHWEvn6maP
xPhe7HZvM7nc10yjMBJgdBj47AlfKJCHyodGzT0YJkQ4wUYIOV+ylNPpXKTEdZlgBElxKIVHuse2
kiwv6tnd3QE4be3kOKfRLQ1qdLA3zJwaoYxFc0/Nu0PX1o1umndeRirwUI0eqV++Uz4oHPiVXDX+
NQ3ciKiDR01z4xg0CJffjCIgp9sqS0h4QQqdhabl2uaXUnmAcVtZ0y8WmbS8K8kzt9juoMbJPshv
SphOxBoDcDwpsekbOTgKjMnkM0o1xjvMOlS4mh24KvZWPYzQ8XhtjRL7VnXb3vyr4m+ZrVRkhtAU
8fiGy9RZdMN6aHV3kGjKOlTYiIkxvLvmcMXO55qkWlcyagey1nManpPDrpobZHjoE88ILfXERyJf
4umsoSPEFtkWrAgb5NXFs6MfwLVBLI31ZRTCs/V7FX9WVrin7EKCysxzIL8y+DMwT1eJ4rNldevp
OwPWXEcYWHImj3e6UAg8nt1XHtKckktho2rTexR+kkI9YK9qMcIMzmJov8YIvnfbL0Qr3jsWzvwB
lMRwR+PEd5WGV13MHuGmQf1VyUzwX0l/0bqUIbQAdXzvoWsEtJk2PB0FGV9cnlUyA8ni7FqXRUgh
++h2QEqrLHkAUtpfrQmGYF/q2o8uB8cQKkYl0k3xuq05TcqOhSTNE0arwjNK04vDP6NicmQit+jQ
RntJMURogqbXFNmNlW6nd4NvB8UB6v4mC8RzINJttsOPjoF4E/41IWkFY750GpRehClmY0BO0egV
3BNB9qPWYhFvzeCD2wUW30liW9Ql5RHc7QEwr987CsUbuQSeXer/JAH3uKYvbV6oLRPJVFy5GmV4
joXRlgpez3QFEEh1/kqbeRBrYIO6AF8fDC+cTonl9QLPk3jO+bWPvrElQA4YiYrrvah6tJXmxxrK
9Io1BfQRBJDTjNFxuslS76ZwP1rnO2e/0sA9GYMDIaeulLPfTjWG+B86J3D4L4czaxLm0Fe1a8VX
GZK38RLwdeeWOMn+2DgoJjYjxvohhuYGClvwBPBszzidho745TPpGK35VTXWQZEIjhE27AtgMI2G
a55QXD5pv5GLD0d5Rq8YMNoJG+UXGlziist7umulmzrD6nlPgqdTnOi3/IL1dMLj7yBdT8YCBXa2
FGAKJf03RUNn/5jMAwjlyM982ESEFbFrcD4KAArQPGU/Dzdx+VT47ln9RXJwCjP62Wj+iUA3RMXC
iGAAABxqX0ahUmGxTk06ZW/BErFmMvyE2t20pBeCwQPpyKv706sMahEOctoI0LBmd8j6X8gsTQAh
9J+dfSIyys3v8rXmoaOJGdNZqCcU+WKX1246lxkqqI1CRl901enqtQX6r4SbHaZEvpuTR2JsB7Tp
ATKuVc4ILj+m5rrvPgy43iPQTfzvS07kDBxu6vO/WuLlSFPMrY1whoyBxiNDOmR2KNzoXUIKkvjN
uNUpdbVny2qgB8G37tHTsZvCPYQEEaMb29yRP/IadMAAIUHDgMYM7mY5Ho8DsVwtbNXWF+odqTck
mZsGZ8UWNt/tWy59RR/It6iYauZ1EM60hNLvTUseeXzmrEEweidIxdedfxVjNys9IM1vhovR/6lF
uetpjDTilR5Z+DmOjpf1ePBYKelCWw+1Tq7nZ6aFH7r9YbM9s/pfBl6o+uh+MY/P/L3R6IS8/iIL
uRcwoGxuN6eyvsKML00KtTdF+1IS01PsmL7kwyZohhGhP5tXA9RKZl3rkifCRjlSYw7Ln4XChcDJ
xVPBc5KzVpo5OWDYY9LhPTPZ5Z8qnnsHp740K34c4/0Ja/cggqPjsDC6DDxcEzOKeeJ+kDs//prl
gpHi5EecHiPvf6nfte6Pe32tSSrRAzxzUoTvVNnSA/DD2Mh7jmxHgJYQ/SqyJXNor4lqklMwApKh
k+oAMir0OWKlpfi1dQJ+2vci2qckbpgEsf1XUmD41AgsL9C1221Lkvijfb2wA+tH/SaP/Up0News
fnnjjIZLOMLPOfvNmJoBAakTD+7M94+PDWIWeC8IiBYSb4DoCmuuhMtV6X/j/tOMf16WOM5ffWSs
MvyS3g6tjsQ1iTFBqOyaZNf1VzU55+kZDrdZAnvYlMG7pP6BMcAWgV5T2yrmvzGU3Lr+ZE4ipGOD
jbJYgO30GCITNe6TjRyg53Ni3+BDbFDEGnGynEzbiwaT9G/IiKQ18LejClYvQzP7DsoMg7q5mByk
YUa/ITUW8QxGhqljHJovSAj2Ytw8U5gvElBAI9/QZBwzzjB5XynYD7VkObCfdoKnQAKmNyxjW3td
QkLkVG0VZF4RD4LxVwXIInosQ+FPniWYxeBmi4Y5U+RZ0qlPWOIQ8uAMKEhRNLAr806ygqJFxdv6
zBkvVO37JMjb/h0asFBcXMb8pylHCBeZVVKYtZ7KoRaSBisXLespk5oVVDmLXwMnIoc8KrV+1Be2
WvgQP/2sAGLBeESXO1eakuOImFqPx3OHHaKKM99AMUcIw8KQjwYg+lE6vCzF+VENH2F9rsGWtuav
Wv0Zxp+QIdE6P0qhuCo/6UtWWsqwBu+Uxq6p0QS1RwcBbGPDuLwbUJvVVnZjBwUSqpgeSkZj4rrn
ATFTZFkZY7t21xcPDfKZwYqEqcaUssA2Gj/EqFsEMwhw3A0CAD3/XCUQqyIJrA0RTBQ9V77NT8+O
ixnbxBeo6kCz79Rb1fDH5ymIxuviSw1oAF0cM2sZpli20Y2rY7coFt6m8BLpHwTADeo1ah5N+duZ
SMB3BIEaTHQUPfU67lPGWkzLe2YZpfolI4QVoKLMJU9vjXqDdLwh2Ju237fr0ca0eJ/UbVCeTeUy
TSdUEhhpG3GmfnLks65ee5pxg1WpNC4Upu2yExxfQH813dNFXHukUW4Iyz4DQavN5LJmFRL2L7nk
tkty5zYQE9naUIJk7JRDigFf55NXdlqsbsaWD5dxlDlBHs3gbMZk4ERo8W15BYNfVQNv5M9Vwt7E
GbSpjBxlMLmS47s8nwD4EYXZpyeKxUjAMz+V0aYrfNtAHLZy6o1OF4/EMn2rCLIoIULxtk4A7xpp
Qbx9Zrwl+MTqdSYe0Eyy+GMunlNy7SpGd1+1Fnoqy0qFjcUhIfQ9+ZadHaTqsTxYqB4FyBRMnBqJ
jdpPLx71CytC3m39PeJ6e+VfjxK2QV5wam0NqEPPg90XKkORrd7sYxjaSPt6+2RayjYcv5rkThhC
XERujmUuLP5lxWdpJl5qZn5ZnFP8GVpAGk0YPTQHEzGWYILTGf3bwV2b7oUFe1d4ikG4L3JzOz03
9EkIdwlsrRVeQqpnoswy+bufflAfiYrV0EkD/vF6jVqUDeeJOkpQIzNbt4JdnO4mpDkn66URoLdM
lkl1knAxpHhjUiPwcvGtM3LT5I+yu81GwnnwV1Md21ADUg1ceowJ3wZCgnGlZ8s+svWRMdPYovZy
PK9B+QtjIEgDN9eh+xEBkdeBb2L9DvhQG/gkIQ9QbbzpA8hS8o00nq+SXxi9bO/Oyp+jmTsr/4xF
+R2003WSlO2LjFzNDvAzCDeldoidhyEnB8AFX6PZFC6DVFUPLzLpGWXx8sJkfjdnaFuKZULQXtHm
P5WpLCf1EZsIripSVBVjPeTjpRTsRkzcegnSMai84sMiU4NFJarNf2rMkVnrzTurTmx2IaH3ZFuD
F3OKbBFmO1YBS2zD+17Elywp3vgZtgMsHAO+c8op+3oDSPUyWFNrsCqViMlpCOEBDjs6ZNx2GrKx
NOLVDu+2jZ0rjATuEuKmleC1GmasR+qS7E3BuRmeVv7FDzoSqBEbQLyd3VT+FSDC63YTj9ee+zAM
2aAqb3pae5bBeLyY9gMvTYmp96URaDm7GV4LWXJbKXXjBuYxkd08sWb2VAwJeEv5TGPiDyMYIJ3z
SFuLoBzbdwpQOxhZnCY/h/G0bOqvFEqtzbK1Y+HMVa9O6WKA7Won7SuvwJMloBWaAyvPAV+9t8dp
xUJlC6wG4rftWb0G2tVcVT3Lysw+2SWLR0rWNMwOskXRk+kk+UyedGfHdMM6xkFFJg0dTxkl234M
15wcqGwUf56LTcCbJuXsknQL5uEnTtkvo2LyoDuwWehnf0Yqpwzln6vM1VfREbgcOpeeFAhZbt/y
sD3rJYoKwWxkQp1TV385WjyrOCgIw2DHyWQgJvQyHy+RaWtHKE3AHxmUmMUyGD9b+6dNeC9egaPY
a9pSWjg6xp32UUj4Dh7MLf0e1JmBgLiP32JcHV5rgf0UivMGCYoGIWWkR3VcNO/GJL5jBvC5gmq1
DcB6V0b1Y5OQlhSPRql3YcfggF0QB7aJBSFS9U1qO29p0W8DcmWVJqVQ4VaA2BUTwJDTI/S59paq
NgLZNnmOunoCNFN53TzCy8u4O8ef3Ag+/mkyXEu2K2HJPshmOCdVN2Uc/1qalHSCuiblJ10d/thO
LVJwaXrEb09CsXyQGtKqRkJgbGdDVOviWscjd2q9tGOJVffwZufJn1yMP2BI9rIEdBhQWk59o/Qj
uinGXAp7lDRZ9nK/MaOGuWiIkKNz87D21QF3PyKN1yeoMwgrrIM0Oe/51O2SQDpGDr6VRl3AlSez
ijTWuGfcUR0DinUhvjQNLSWREx0LH68PR5hYZveWpsEXZtrrZJKiIAbcaFCysJ5YmN3drqcGaCe2
UZjEZnrGynRW2YzlLauvdicoavuTlvbfGTcTV7w5mteuQ9NJMSGk4MNpir0ljBibU4spWd0puvIA
gLoojAyAOk6dGQkXxrfvKR0uIQBcejwondmEvZLcWRbJTY7tgHzwWRvWJdoMhHccozIe1dZ45RzV
u8w4jKpzj5kBuimZV2GgQwxStRvzhos58vQLftIwznYDYwWn4Dg2hKBQsywGUAFszLD4wUh0rqL+
De7zqk4ZXqAjEzSXckS+WvrR8mfGgbiaJ2qpSfkX6XirihHMaecwZCc0LD8yVzUcTwd6IhB5VOji
2NMP6paY3UkLGBIFrs55gylvshMvM4P3zqRcGu9tK/kJVlQ7Z6FcqTcFLgWe0Fsik6VYfcziWmrb
QPxLPgXkylKhEdWXnfow8TOID1njSYuib9UCA9yqHMabkszr8Zq/5mzhy7cbPgdj+Oja3MulX5lp
kBg2GgaXof/MyWMOWXBHAFY02mRH/0rRhfU5qh2Rv5U26QhB7Dbyx7yasTVBZPcCPMfVBH9z+NXp
Gl55JHxHocECEhYZAQwabcSY8AuP6aKwBq+utNf4lyYg9oz6EBEbOBDqZLIPwuZ/mLu/YOz8Utx4
0492iPaAAIhxfRXOPkuvVdGtNPvCltCcGfFwsK6d8hpTHmj9PVbKW1poS7R72fBeJF8CJGnZWV46
fwkqqs4fwnesYCSk5UuJcFPDZJHAYaikl07cmuamKgdROPRTnZ9r4yaChDkxw2/SG3m6/ohAtldN
GpzfQDgjzB0Du6uBBwSSP0h5RF5uzT9XVcObACMqym9hP0PLHyG+pLrtTpCTBnoje6Twr09F17tx
HWzGyHJLPFyDutYcYLlvVuvJhXrLX1sSNvMvPUQTCJRw8nVCCGFeTEMmFBtuMJA3Aoxpc1nlyZNv
w+tXUYlUr3F3TOgJ2kWwLJ5B7RWV+hsUoW3AQlUNFbcaFbY8TN5Q1gMasxG98q65wJRoRnT6AJDN
Q7XWcO/FDIjjMvcFvwOTZBtJiqPc+/I2hhaQh/ss/KKsqH7VRZP+Rc4piXD6bVXl4ZgnTmDTQCNE
5vUzLI9DaCKzPnDUQSeveUW+s6umaL6RDSdDq1Fz3Oocp0jJ9LuHNboOQVHw/BRy7RI+yJotNGBZ
7mEflti+amZLaxFeHHg57RrakkpUbrgwHGSywmcRS3nKE6lb9PQoOhwvNI/6qztjcsqGttnk3ZvC
YxlHEeQXLE8l+7VLz8X+S6Yjtk6z9EAG45Axuq2prgC3mNM1oDGNLS95mW+RoazSFObNgAIDNd9G
2RB7Yubn2dnqbK0slgVrRnuE6IT0INR/pp+aPgR8J/5suCusA37NTsZktKqDQ0sieGRzvbW7uXZu
Cfia0BpPcWux3vhrgUo3/DzYnauIQWL/PYQbaqgmpCDFe8na2s8rFEzxbzM/GoRLYw1RSLM9o8MM
3kjetYpDr4XyW7GCLk20n9caTZ/8PoP4Mtn6TRi5ZGvE5in8KKWUQLAhEjCGyaeGdICrt+RxqZxn
Pt4Mmy6jeDhd7kcVvkSJ+bfDXjRkaxL9U3EHJdRHiZxfw2lr1KgU0Hz+FDknoCAkhhkHsllXlkDH
OByqhNohJpkfDs8fhiL0uXtp6jfWS2RtE9+kYnBsol8n3AekrrdLyMcUjThtG7cEXpjfYuMCmDqS
dTASRykcn1KvgcyCLmdu69ceerA80Vkflm5xXTyBxrGNQvcDKwvH6tLB3a13eFReQQes9tHoknrc
LgtpdotTbJ3xfqQkYjvpG/8q4k2dweiG/SUmMUCFcwj8ZFPv6QaH/jYFme3XvU3FFmyqiI18KQkA
RVyr+Zs5FK/g5K5H/V0cO5Od2JwZyBllBmikxhAILdT8EPCCJjp0FITYuqRedIKyh+kc4bmfggIh
qI0+RrafUL3wBrMBq6X8y8jl38wimS+YQIsw/zHn+QuTOGLY6kd0+sD6pBsXwubJ4E5Oan1j5wzb
u4rjKS3lZecQEGvFz0kXZz0s97NRXprYMLmuWAJjZu8zCDxWyqU8aicbYZ6lX7hKT3VDeHphiOvI
oTp15aZFdd7EMxtmmTEDKgqG/GrMrKWFl0Z9LLHarZhWZUp0MYHWFFNNy5Lru1cadovrxoi0t1iR
PovM2SqG8c41e1QzzJXTtuUgVwx7WVPaVbZMjgJ5UtE57VjeTwBCympARzEyq4AxkFAnNFC08WiM
+o3VOGUKiqHBcg6Rre+Zpe8LRoTjcEeLfGTlgP5JXxhqSyIyM09+Gadhjvz6Y/MsKNa/ktFd7/y0
RuhqzBd1BZUji7twXpcKs3tmBzA9Z1xApjUfU8KGO7k8aJiIGas4krWJTXKtSNYLafV79FU9DJJ8
jGHjJusM+GuKG2UMv0pwc2PCOL2xeQmnVd6S9BGLhaPhEbbTHRkeS/vTZA1jmcMBZjzjddATdrSa
yndT/srHZ0A4XhMOXlpYR2Tm7iR/liB1zG5CtZRvJxVA44SDAqGBotxt5lMTWsu8yv1+cOVB96pX
RWqCWCSAruB7qSx90Wr9ok8b37aPRH/hPZcXOcu1JqYMywaWMvCxR4Ohecr6AHh+xJzIfFgWEIiG
3TZaX6HR8uiLDtkf6Dxm0rNLQ3YYyFnGpa9J15rnw8gpQKM7HQjJC2mN05ngAnnwQww2GjR6vTHX
JCYQj/VbdjxGLNxbZnZ0Rb4+3JA3HVraQMrto2w0eJU3ELSQ4sjUhuvyGcdbTbsRa+rJyAwclccK
pc9r8AssALqDRvrhzMcTSKAyEHZXVJuCmlBj9TZSf9BX0S6orP/Pc3Cd1y3waEWHCKonJ+SuCGuB
UYznedCPMfVWyLIjT1V/mDtUpsJ1oop7qoJkYsFSoRrlPzVF52LiyFkidkC9DMWdOaqbnBJ3bpzP
YdB3ZYPUGGDUNOiuNk2extyzCy0SojAsRQyDwx0aMTXN1noB7x52fCeeyCldFXixnTsHO6qXU6BC
XD078j4p0bgO4JctyYszZsjD6was4Kww+5geSnoA4eyFr3uX8UqqaxzdTz37CYfvylDd1Oq3GBhx
5RBLPNluHYqdEfEM1xLNxeTnNAtlMXhjfZKbf+aouVLcuTELMMGLBRnFiyxnKw85tJKznKEMUvye
nW7E3Bji6MJxquWEGFLu1/WU+gbnA7E1bXg2tYtGudCSViVo25xWuROYc4rJ6rbTezYA4IwZ4PHg
Faw5JkujADJcQPL8Ru85ZXrNCEmz15JGy8+qfY4N1uOHNMHuqpPXl+cLk2Fi9y3hGVFUcAaqdgLY
5wE784ldxIHBvp4OY/60xsa1lH4zlvYxxReO2+LYvHbG0zYtMq5MB20jwzsViyunR9uj2IpLun36
dahLWfkIqA9Kvq2y05alEixlJr960AB+AxHEeWnYdPfEIfEB1aPK3qHEGY3JGECCzvhwkj6sEM36
0+Y2LdGnCN4qmJwAVfh/POO9uETJTaH9FtyVRkWT3PJMzwovgpeE9aHPu10FfSnUwk02ROCsYa0D
e38oOeNIYgrnAVr91q6Z15F+Xk0W4uXcd5A0wzenV7ZOKRVNmGRnhwRTX4QSyz17uksQO0fWZwIY
HkbUcLI8s2txV/81LyWL0X3l5owEgMhiOtjeJKS2oo+GkKSnLg4Ef0jBilWCra3KK2/sS8IxmRZZ
VxWVCihg9xW5M0K6KcFySXN+EUmwL/8mavGx+HRMlFYN1YMEex62WBXg+mnyPfHLEJ4LJFIDbGhy
xJjQqSUbnHIbU0Ha02cl4ywZcXMQVqt0sPg4qB3N+Cw1fpYQJF0+6NhkZ7ZaKJ7Hr/ApYvQQ0aVl
rRFAp0BCBIvv9U5L2RZnJlgddaEFIxhuPH8h5kXqBUy13qytJYVtesYuHWD+DBoUSpqigmkUdI9N
wpRcJzGPAW5FegCVXPrdkzggfTjP2LIPvc1QKzTEmdHjOuLc7rqDIabe1SBe6Fr10OfsFPb6rmX3
3YPHNsaAWp1sMWIHEu5VRgnSHB9lRK123CKL1pFs56xyaSLMz7FrKMZYkNbg4AOLlb8rcSsErGdn
E+tHGQBAoFiyQK/UAYJQws9Vc6+kr0LHutNbrk2iJyuz3Qslgh71GpUetTF79lb/VNJoUxcY9PmZ
VLwDTrlW52GRo/ZUxIkhW9r9mMOb1dwdLfN681VYOOq306SfZWCv+4g9eYiOU1+ZpQP5ytq2cXwW
mv0cX0lgfPzB0DNytMNbhGbDyHHIorhXRPHoRX1SGNH3tFC/GDBoB6tFOn7GbJXsSzIwqSB+Uw/Y
99FOoTM00feFKlL5XvYCkmqq7pVywADxBdRIQY4b9CRonhlnROV4FFF54VfwbK3zC5yl+KIWAX7P
lAM8A2eK9RwzG4uGGJeJwjjHZJEVmjs02dAAY3/uGyLsQabHzrIzMESP/6SBQRmB30o9MuY6I/Dz
JMQcyXhMCLdBsc9KsMdsZC3ajidTzGtHQx9MuRVMJWR0Hkbly+wKwiLQjdnVrsy/7Vew2ivulZ2F
g+AkbgKvUjIEn1e7ucXgtpz2QVp5YcLAuir6l8HLCewLUQ8krcL+sPofhSkrQ3e+HAPyjQP+Mxp/
IeNBKJfYwEWLMH8mdghcmKVnKQ4z1J3p0EEJr0iglAmSd/LzJP8L2DGUzUNISD9Yfga6V5Tfkvhr
U6hraf5oZRABQe9poO3NoV6nVnOatDgAXO01AdoYFSOVRLoTebaXxGBbJXV4D3L9nUBEX0ZqOVs2
BH2y5/lDS8VZLZoVy76m5xbsIVcVoLg0YARZDZyU1n8Y+IBh805wA8yvVyuUmhbrloBNQKiz9RAx
52jXv1lrRdeR+DmXQvSe8YpbzOtVoZcglyggO45ZAcmdqJVKnVgw/tMoKtj58pPeLJkqnwNYYl2Z
mFRR7GyyNkJVE36FsN7ShpoC+27IrSWp30ozujrjMsnx69fyd0pO5qA9O5JuIzTn6Yr0xoXOxG4m
EVgWOE4mJCIDbsGUI41IKomRgoRiq7gk5CKOITwx5DALA6GaRiBEniKSoLxVB9wF9tfcvE8w7LSA
3JIyBcaAgCHRnyl6y6K+Oyz7+qVwahbQd52aIYQMV3e/KC4STA4louK42A+voClYMKw9k9OZ0nMB
WB1gF/SADrYORiEJQVjtwLUMXwiReMNMDXQIFZ7VrMIKPXKYfMwau9aattWWBB+S7r4GjZypJo69
f3YpFilPgmVRmOsMVEL4Ga8TS1u87mJsL6wQclC/DyXJVlLW49Bu/Dp5DvoVIR/7TihSM5sXYM3B
rWF+WIc9cz5iXKVb1lwT+7dpvgSFWNhjYOeDxy+GvCVbDyVTHTbxlmWxRS08lZGYnFDWd+WhMW+j
TRrCZNwcSljo234v138NLBBskSwz1MpLGqZiDcK5zHya2CeC5j5i8wMLZwEV1bz/0tqTsxn91nRp
G7WmBSBGq0N0FAyXBP+Reo7Z+9oZ1cebnMub18I9rL8ChyzNTqezxHCsUAOb9gERbetqafVjSWSs
qutKC459jetgGj76qvtwhn1AMiydapp9K9jqHcRqRYVQLSKlXUNawkwFoy9XNJqnCKeqCTBubN4F
XUKhRauKeAxoV55WmwwtRoYiAe1LHm0I8LSTd+1/RJ3XcuPKkkW/CBEAquBe6a1EUqLcC0IW3hb8
189Cz8y9EeewW+pWSySBqqzMvdfWiMjMa9KxF7RbiHnmr/Ij8arInXvyHAPgAIdiiDmRErvWKBGv
Yjzq/SUNIkZz3Pe1IplarSp+df2nwn6b8yliOwHFOQfAq2VrPvspAfIOPc5/aUwohtpFTGLgGDHy
MAZKNWlsS/1e9/2Tq1CBtECPB/A8Ce9tiSanMe+O+dn4EdkFDgKkfpHRCwM+deTA8qX72SVUtwbD
bOobB0VUD4XcfhihO2liN7M9KYkd2r+ZHnAqbn7w6nw59ruwUFCh/VGWuSZydJNzDEgKFozKtzjM
AKBH7TfkuJbVyhycowvPnVismzvmV1FMR/vZaKdnYatjqjeLMnzvrdcY887aIj20pAMnNJpS3srS
L523s8Wx9p8DhCKDYb/Jxr83SHe7mMvTydF1rgCG8lIaj5qigRJ+k2wCgMjZjwE8oKjeT7BGJrKi
PC1YtSG6roqOEe0ds4fagupPYxPRtHeRMCxiRtZcEjDTSUzOl/HU62+zWsgIwhWwgJVHMARNl2WD
K7YjJ2msCEVhMA5PjcMbEyj1ZQpUKeIUNfucE55OySj/TOdL0KJ3SIJwg+KgNN5ViIRFXgBDyOGX
uQcl5QsIoVVbPJOVU/RHp4pWeYDaaGT0Xu/EqNjfy7XDrpXx7tb2oUvfVPplywcUjfehYr8J9Y8C
hR8V2ZL460XpaDTt8Rsn5j1kEm0QnGbXnMTFRNIrlKrO2HQ23uGRSydECuUK6x73s4TRML8j4oAC
AVvCRDqGp6eLmP7QK6nEIQ3aLXny07jnrrIrGpQOZiJFFUX72OColBufCYNs09cAxqfHcOPZ07Om
94duApU2byO6Pf5GAX27YVtl7R6s/NL0X1oIMGIDiGfhEytEzlj/UtFwxLi3tGHpM4Zj92W1X2nk
BmU6oTeSgyZSpl6zl26+KVEQ+fKSSECFb4P3Hpp3pBwxUy8mgw754ZsR4LZXZGygeAg4VKegJhBT
H4om++193kKmvKih2xENLoZmGg6T8GEWh9q+zxltVs5yCqcdja3eBt3NKx2SKYWjtUKu5T+ODMCJ
flkq8yrU2U60pdE2y3TkFM50pR/FIuSoYmUd+YwLMm62tsQhV18yDhB9v7I6eNfGOmfWRHmyNNj5
pc0GVXSLMNS3E7Gisvp2vskxZHPul8TtKEAN1RFJAQUYzNTJ5G3FxoycsrVR3EX0WgTC9n6faOFh
zCzIzegLB33d4F5W2BKktR8t78OHRoTsDNwes5Hez48VsKjKsBfxaO+r2Dg39oBOQlv1HTdd9RWA
Krd856Eyu2tjNehOvK1LxrsqAdLl2SpTnM5c6PJCMUpCa4MwUSCST7p4nVMJ2EO+N9DPT1CPX0Eg
78wy3FAAHHx8fIKIbksjYvYlYwKN/isLfkC6LiP54AfMtBn2Jt25YBer/Fvtis2s9/v3IaM+vXs3
eOvjx4pYRHFW2SPYgqXGlaMJIuGCWWSKHNh4ksGLN6xNRkMzoqsC/wJ0ZiqjVVQR8QLpiFWK1gf2
cAPk0DEt65VG5dfT1w5b2oV/47hJoltTXERqrG0GFKjqDhYyShNRykikJfotxhsGhzjd+CvJ3jYf
qvLD50dw469ePYbO+5h+msZPNYVE3lHF0N1reeUkkEsOXetRrxZN+5P233nylncv9FzBswl3M9Dn
JCrw1MB09BGL6LeOYi52PuBS6N1HnJDBsU9QoHMs9b1fgeYwGLY2va8prnDrXhz9UPO2FDwZopk4
Xj8x9M2sH5/fTPU69EEN73TubcwESMSD8t6Z99p6jK07QsCQUZP3y5LeyeaSdzFqhBfd/RXQw4xJ
ErYMRdVelflD5KNzDHAz/NbFa+B+lsZ71fRUjhC3WJJCXm2YhJvUVe9xKBFvnHOEcfo2MOorw+yl
X4OO/3AKYJT949T88lyG2l406ZmswEWWfWYdnuetTZ04MNiNv83+qgfMOU9z1915D7sfVdz76Puf
uBBdLtGuOiORsTgBM/KgTlHzgRCmEkm997b6CCljEu3WKXTQ/XvMaU02j2FJwNlLxVqcY0w06eML
r+YcDdmgBF5rHSRJIjGqOTdhc+jDY8CkoVAf0/DjO85RMcqwUKv0ZUC7dPARnN0x6rHMg19gi++I
sSjclTlaS5gxk5G+e3Ke2LjFaeSgOavSsHPXmbYx4HF5nDVYyWR0mqadP+u+aHfSa28+T4L7Mdr2
3l8fr0aJjT5k+hcg1nIMAkiZRFuvU/5m9b8TZ5zWPHo5tjSsgIesrAG24kEYzZM3zMI7/GU/hnNI
EZvZ3xqbmlOt2/GgGdOyQHLEgHM+4bseSYEdiYkMbVzu/LlwrI8quw3sPTZdVoJ9Qpq8DaWHVsKF
o+CPoKIwB1w6OASJplg3CPYdzV/JRN+n/PPIzzGa8w0Z9ej9spzYsiWL4Qi9gDXLHrtl7wTn3tQJ
kGQ4mDIn8n8Hznpk9RKx0IN73uTysR5+VApCkcPGijYbFQBj9dw/GpCJJGfg3vIYqJ0E38YHjmFW
+L8ZVj31ql/XXfQQpFi52x8U+Qu9fiSLy3fPpYfmJ3+xg5fEfHVBCfO8JsoON/wgh3wb9+2iRP5V
oKLSjV9jeo/EA/8wzzqIkWQlD/RZcyZwNLPG5GA4XzR2Rsq+6TaATLgMNG89gHuq6AikqWC2IX/P
0ErSyo5Y0r2UyEcWryj5Yo6CtOzNPlGbB8pbRCBL5MSUXxFupJzlEHsIvjgFAHa3mpey+fPN14jX
SowMthJeso84Qv2MMc52JMUmQhWoHjWz05KGccA8KQg/S4RFbYm4jtQgk96JAcTqN2CyA4Mf0wPt
lPa5Hh6N/FIggy+Ng4ifmPvBHUEKzBRXRNOSt1MxtokQhns0ObwuOLVKX4bjbWQNZkw3EHdVSB8T
u43IOlykeN77PN2iXF4LMurIDVBoYIyT1X17PhYgbKU9nlGITqBXacV6FODZif802tshe1H7Eg8n
oIWWR+jf0zCeDXh2QfRg00PN9Xer4Ki/T6KXRFiLUO7BzyBdpvCk6xAZbywuefRYghCZL+tOv2uf
hMvz8nw1/ESTB2GJa6aG2lawPyCo996cisU/59JGbhY+cfynrIg7ODWbztox8w/ax9ZeEmwISCa1
1piopYcsk3SCN65LLblO7rurfaNppSAa2J0Y48ZPfvicYe4M19ih/LxdSvCZ2qvCBN4VYukygiY8
aZ1WGsUp4g+whcgOMaR7EKX8xfSVmp90OgVz4zmZ/OrT7QQ0vjRItaazZcP82/SCzt/KYdjk5Fjl
h3iBcQini4Ryw1GEsALg6x00T4zMUPKSYNyVVUOAwFzCmesIPxGDolY8DOqhN4HsvmrFaz5M6BGH
1TAr7MmQaVYibXCkED0RFqRUCewJeML79MTQieNIcFPmaxc9R/ExL9caG1Q798nReE1bwp5oZjnO
1QvqnTu7QgIP9yyJMtYHAbgU3s74NOtX8zVcVHr7rNpeiJv55Nt4pKzwmVAA+t7QUHo6K6SwMKng
bgpRDXG6n1s+CiRYzHXlBY8YxITzVBufzPCXniBFcvDW3fxZFMsagRv+oUBRF0GB3Vj5btLvWd4i
9SIjD1hqyVoIBrt8bVzCddHa8ILSlvdurRivGTb+Kr+P7l8AZx9dg3VLhPmtqJmg4P8yDr8Nr6Y8
5M6PO2NRQ1LlHJYzdxHFXy1f3EZ4BPlupQ+AIFmwGeJ1QKXuSehxvr6p2r2jnSRbSQ23J3+0QWVn
PylWAVxuVvjIeRABqGDeapOCnSGctCArtMg9gdRcC9aT0f9m0hk7Hkm5ajHMM6Tk7FYfqj+n4zeK
TqrQxzhgIaBAgoCzGvm1iavHfATah+8W2mbAGPVZFxd3Johm2rLQ9qDq8QJvRubF2o/FBqqjQtI0
SWMyWBY2gBAd9XwGPHqgE4WUlWnSRIshye/edLeHt4bjZDYv0cYT1nJcMTSABSOX2duy7cMLbgw3
+vYlqVt/g4nSQct2of5l0zApvfchhZzDgqijfgSVP58ZaRA47z63grA+dNJaEf7IrSaPkuDbycwW
qSQbY7aTTTTAPfaHmsA177eJn2F3s2MDYFp31ZNrpYdafkQmdHv/L85q5v/PunvC4oXkqxOoJTOc
BmhCHU4Wjruzuu3Uaps6YGCfXm3td4xedMzyefycMimy45Uek26IaHBgEUCVV1QvBl8qxlm9Ge3s
lv4IiYoFDZCjEWI1OSHpwLnchr8O/q7aBWTHbEtG9DXj9tJK5nPcnt1zwKYblDdn7g0e2u6zJhOO
hu86BKOSHXpxxLHp97ugP1vWh1nOG9VnlCpOCexU5O70uzI8EclCLkXV3bLpjpKbKBwLqaysKcmu
MkX8metrRXSXj/kjaW+0yvV8TRh5haxDoAzyxtXQMA6A4kBqAEXjKLfId9oS+1VPmbMz+peiYC5B
oy5Prnp3TWL6f824t8hhdTn2zl7GGmebYBvH8NGtUV7nPw2mLe/T8R7JjENPIeVT7OJxRL0Wv3Wm
TgssWVFT1mw1FBEKtc+kvYEPcDzwT+mtbH4HK+CaZzQF6hVLrDXcmuRPuK/+BH9S/WIDLP2L5J1Q
/bHOL8ZHhzAKf7TORt+lfzrN4DZ7N8WPEZwHzoDS+MtT5g7GT+vdIm0fhS8sQ/htIkhKE/GkJjt2
Zm56InTj5CmaD0kleh8268FeyfqAVOXcNRmNT8ytHkpfIh9c/Gz0wljSFHHUWfMJT26vgMDlVGB5
x5z+5H4a6slGJVcyxO0HsMCPNNdqTH1B6MMUioFoIIiF2mw9zE4HhOdExCwcBAgwCnZRaOENDFcB
VHQ6j5INfmKBlAhhBJWZ278PnPgzZvNuVJ4sFmoh93M3yw8ExpkKXhfyl2OQbQ1xsewdgn6DWAxi
c+QjLUxs4ChPaJUK8clpatF8JVlCyBTn6+SoufbBgaLqMwKDgSUfjZEgkQ5WB9IadhBGI8bRpt3N
DLj0nindc3k2w0vdzoM0cuCC90K7OcWuoJE5c+hdnCOjRNt4U+KhyD/jjsXn2zVfBbtHzj/XnC2C
XrITg6YEqUj88Iu1nZZ8Tcw4cl1/abJWUEw36MZGFl6/efatL0Yilv2cMScqZ/UCplXd/8HRY+Ok
tHTMJHgRBv7ihdBEvUlXBj2j2rgP040RP/GKjyzlsUaY7RJ7MZ49Klv7ubOvvfdTdj95/6u0n4I1
x/FPk3owOeOmzKVJk+qSU9q9MV5TGlyzY9Gt2MIDxXHvCR1XWj7VyRyqyWmbQnfLxJvSRzD0loLX
Afq6KNcGyXLecKNwhbEAqeC9c+jxfrVQIZvuV/T+esQdirrCoAzTtLfJwdXPrQdOf4ncNq1e7ebd
4rjnSRC7c6OApxSXB825lsTw0H9GPbILSCVCmZHOz/OAswM9phO+695L7j7juN5H+OqKYnrz23fQ
5ENwiSbCckm6ZgYUsizMHr6xPZfjzTT5hhhkSn+XiFeq3thim+i4DUtcDzHNA4iQ2xb0W8NPWlqc
S/E1tb85W7B2KmBGNJ8163nSPc8tU1f7qZM3B0FDTXHV7kaaYIM8Rx1K9uOUnNvhzSKAzToMNJy0
8kncSnjuqR0/pdXTkPPa5Qkd6UWW059xv6IJQxsUT2aUnXOg8VZcxZtlnrLkEHYL7G5tcLCbDoni
KeMmS3xCuY2ji7GXmF1uLeSM64j9vQOJAkWe81ohH7RyPaVvPqQ+9Wj1357J9YHCyWmox6MXzdwF
/u/YvvsSCFi5ppZuMEeN4H3kqp6+JAd8XjR9eDPphumAmOIE0vG0nDDIz9Wxy5nMT/Bkl9za6E3p
UNPv51i1kO45y25z6BN8Ct7C0N23UDqNTd98oVNL+rWkJsn8XxWvKq4Ch0bly9A+DNTDA7Vyx0tP
s9lkOw25Q4twmXN/xAN0OgajyMMLDm5xTJxd9VS35keAHCJhCOBVaH7NcVlxGds8J8w+9AjDKJy5
5jRbSDPqX304qeg9akRkabgRSXaxYtL2aEoD77FGfvhPx3iHerJqnbtOA8UsraWzDry/ksLH+wsm
uqMUHtoMyf0kHy1Mr0P3k3H5JvzttjdOUQjonuFr2cJ5aonUopk86rsyM3B1Eh0fsAVUiAHMa0bP
NmJQnae/BT9X18IQeBQTfgv+r2dgpdPBdmAcxVy/NIprjnQFKGCUMKOziuxZi+jv0k4m+2JBC70M
jl7yIekSIS1jO0BOy57GgUyVEHeR8bfXCD0wPPXzxH4BehPNptkQtUnsEQamDtIt0PEhxMHWddsa
V7nFLaSPsKNQDIGzHiIKxc/WW+ca5OUN+QfjsGLg7zEdtow7I6QFHqM0M1aO8WVzf8UYxpXLZKb5
iBlYuD03YeShGCs3duts5hxTEGFDq72R+rcLRgYsVbeKyZHJC0ZA5qf7njlPBQpVw5v9vdp6Ps8P
HN5TNGFXbJnFx1g/pD4UkHlia2AxCBgPb1C7OcF7XZ+5Dyh0nYasEgpV7FH3XN4mB7o9qlIiFioo
E5gSRvzU6SEfn2yHpNQqXNdohOPyuSaNxcjphciNHqBOL8GYH3kh0dsf06HbGFDHPNOAs6+J96au
WMQvYT+n5FFt1TpSM40mqkuvHK9I+azK8A3jqGYwf1Ze86N3HE0pAmNBKAgq5LjG61NgQYOm3LDu
1KI/U81lubVJvZw5Lfe+S1WaYBqo854eRHvXy7vDftjM57uUTA8gtCiwiWVbixYIfxeeTQcGhfnU
lhXAMGMnkBfSjtxx8Jh9x/2W/ujQ3okVweqMt7qJnoPQWRbMolrx2rfvzohvDC00nRjoWAz/SYpr
xhu9vCyjm5M3UBpQzMvfrqVUrvqKFFdrVlp1EmKWgzkYMAfBP14MLwSXJV/MD1dzgoioxFPYQ65P
Lznaay16agqqtLfcdd3wAWDwn8rvGDrQG26L5KZQTgaJeHJn77BGXF5duOuQyj+FatfmxVsIhmjw
2cLG8pSm/t78wdPJLtKAgCYYwgfVktkbgbO6dqudnlfbJm0QqDM6D4MVU4dlTBEnfP8UAZYb1F9Z
o3+aJ1DsIIpmtha37wZTcJONujy6LMD5K9OBYbxBCGE2JLXviEhMoga/NHo+o3HS3Aenhxe3wRyH
Zladh2DN5k47aus0dIAiItzZCQgem0+zrAlL94fwpICimyP6jtHjIHYow7NlqnaBiUONgolYjYRN
Q1x60hf9vcxIxcbKjxv6TPe9vRe/dGfo84BAnMon2tz0xWmk2sHNYLZrAwzZNOSWxoQR830vXNkt
h/E0Um+ZybSVCS6OzKy4WyAOGEOR6ANQm3wL+kOV1hBU+0lw3TAvz9z1I4yh4Za5L3H7knLeIxcW
2skt99Vpim3BYTeSh3+/Q1EIFYZRInbIikVcH+6hVcuD13ry8O93GfGS7Mpl1R0Q3ytdMw8WgQ2U
8+UgDm6QUMZTXRkt1o9/D0Op3QsFJzK1wLtC/cOaVNI0QuTSULOk5bx/stAy8Z76e+JYFwW0Z1Na
iJZBLt7rYCgfK8s097mPK00C3ngoPfMbFYq1i9GvrOy01+4txhjpoQjoI6fnxbFfgpZRvF8U4S1l
Xy6n9snp6Moom+NSIaGl6zVhS+6U6GiahwJaA7W8UNVHoUfPUxiE2J9QGeABsHdaCUzJddmmO0WK
tYplvaGewS4OFzki7eRmjVO87ACegWdJg52dY8XMalQyeq0QDmnQK4egutqCoxwiqE1mBM0psJuj
HxAsPsXNeCehiHgOH5katVOwjKpGv/d2Eh11oTkY5T1CWN37EGMd4s8kQyydhDy4hpu+mopLqTGF
mBoT0Z7B2KQewD/0OrbImlkL6EjwLKXElhqKS60rcfEsSBJQcM2d70U7i6bNYhwTCWYd/CWY2q/Q
IbUk//dRmSUPNqHdNF/0jD7kiHfvgdOHpi8anuVKb+RfN5MUVDVkT4by4LJ22WORyR4RIEMhKzCS
p0FaKY2gYSdBQC2ylHiuHA/oNs1UvcrGTeFJ9+ZMsqcS44rvUuhuBskbWdmUJ09hOe0DUqnaQjI3
r7RrMQz6azXUSCWZI/uAJDqjYW91Q2zBRiPPoxTyDEcPXGXafIbzp1D23GvQeCue9CdgAXkeWktA
VuZ39LCJlXRd4uNNxLk6DTa89+hIIwg1UwWE6D8PqaHr5/ksWcxmTqG0N2MI9LM7V0OZi6Bimj8M
jdLaY1A/Rb05nZWgjZjpeGtSxvoj4Jjicyoq6Mm1HM+h4sGrwJGnCY39hJKRSFvvmFh2BK0p+shQ
vI6LoonmrJMSMzmn+1WAy+DfV/pVO579PtoPCtlwVNrDeSwVgn9MhKWGNNnPbIagZTKep2zGCGeH
MksJX1Yu2c1Wz80eJ3fdjHuxRN9UuNhX//2Ffw9TrgcrMaCZ7UGKh1NxL3XIlOQdURJr5OwMWgQI
UePsW6CKPdiYyBFGeAZj+1Wpte0tnx9klGY7QYqD77A+1rWKAR2GDu3b4UsI1upgkOnBTprfPvT9
Y5ZglSZnG+8E4rESvjhAqfkYoCMGaaPyiZexYm+39Y0E+LuNY4uZTdZ1Z6X5e8Nt/D0Na3VWyUB2
LoO3xAuYUkx1wsVSNsAheeDcbYDqEEh7/PjsIGAHLInyze4TVNQTJZlv/5ph2jzQtFgqKcNVw3uw
FBUx4YC21mpyvrPAePEb3FNaoL850uoITRi/PM9+ntqk2gsp+52tp79CReLRzEF3ZwpRQaPWfUEN
NwjzEZFzmYZsYjmkn0QZq6YoRjaH8mA0Ij2a9nBKHeuWOvpeJghTDA+dSRW0GqCD9IiYNn1CNY/G
FkXv1pvicJdB6Wgzz/mJwEpFJrNzHxFbY1SEUXrWb8JnC5mZDxnjJd0pt3ZlAsccX7K2Nm5jCDmy
quylnUfemS0+GyaeQ5eW24gonjoefM7pfrZl++dL04rs1xp2rpoG8ikNSHawKpuL7ivg1418qFMg
TH2g05ew6NKKUufIgwmUfHgQUvOncIE2FyNi0dY4P+D9ZjzbM9Jqp1wxOtdhonkR6C41QTWejVle
D8sWSkzHNU3wN5+GjbJEOOisItbTh95awrIwdpbVvw0yVw9t49UPgZl9D96odnIkZDYuBxYvnd2V
P+qiqX5AHnwagOnqVhDsws6l3ZnnghYxPsBo0it4uOTKmTkrWDX4/YW41Z9CVvg7dFOdisgYLnai
KL2dn9JJ/U98QHgceMZeFO4x7OWXfw8i4vzkhOVIYy/90XomORxc9HOGMutImfjcMMZYiQwqmBFm
3cX07BZLz2Qs7Zk03DFo8PEzrvp8DAAJQOKpKj1cS3MYdjl3H9YWVV/NNIke5rx3pVXBnp1cLWzl
xdeABtVYJUTsebE86G72mfbFlykyQK/dwjVI+WqhnoIvZj7u5/4pK3itVUS6Xm3hucu1VxSf5bLR
gESGGv9s17kHrfbNU1X59mMR9S8JTjFZwCHTSy7NLn8tDVu/DFDptGoaF64U5hoNNNRm7DirLIHt
MKbcc85Y1QeLM/ki0KORVPVZP9Dq5LK5xBEG3BErp+r0x9ZKGZ6mWNnyvGz2IAShx7gxVxR4yMUY
j9VnYRtfY8iTKT2/XxWpXh3xqsDG8bxg6WB+3uAgKFdh5TgLt62TI7ak5ChaAAuikyQgsNZmXjMc
w0yV6zxCze3UY3/MfZf5W02ndf6oq+IMCJzIEDOSYIMZuDs5Y87lYigmLR0akayLvJURoVv1DfFu
0A/L+nA4oVOE3dRz8GRsIj4t00cPY6AHaBQQDdB9au4IeELxg1pmf+PkeFPMrLthaL9Kf0RvV+jE
VYwFkKQwDbeUdPrSrAmICpmfbZG6rCYhqvc6QHYtkhrDr4fM2CSNaaW5tXwcDWfXTwCu8lRhuPbd
OSd+W7TK3msu/WWNzCdb4y3XYpQoFp5y5DANk2GfOZgFci5N3b1Tmx0eHeM567JxrTvRn+/htuhk
tI7mwW1jlRE+LlIxSxNCr/AvMdMiL0JTbqZdfg08bwSZRjgi/a3UE8PRSLzr6PjyWNMqutqBgQVj
voJ1v3EuWbQwbMUgCVpjGrbPBIJj6YV54IGv4Bp8QwLXnamE6ueavihFC0ddv8IEXXXqec6tTgMb
hQ++lgcrNQv6tvQKdEmPKED/mYQa7lfmmzfsUByBOXQ7aHze0e7Szcmzt8BLbJx/YlVoIj/nMUCm
0vTUF9sjpPLDZNvhAyG030OAYB+wXE7wo0rZGGf0ophpGFP67eE8quWsRXP1eDO0tNuEKMed33Xp
KvD158Ayi8fRz65T3b52rYmZJuhJlXHMFz3Uu7uqsnTbm8Z3HtbmCjxCcAuNiSV9DhGatPaadbK+
2i2WUnTRT6L9bJIhuiXkzGC2m3hFAgVeMwXQEdVPtZxBBGPx1Tm1e/IT9Rl0+nigJCYEj1qBVpx8
YVeJOWU7CrqZ/1Qp31kYqsL+SGdPS2P/Neg4Y5tRKBj/tQyDlbBezOyctiElIm1vXghiwVldME/2
c19NL7aVtECm+kV3m9DyF83kYDjywOKaTbtqNKQlbZfWR7uyHiyjB7uAKGOTzAlzAYT7/3/YViUk
76Av0QCFKrxYqc+AJAshowriKc3KopE6r6M+L/JZNhLv7lMcdsPJtlKiiGgUxGMebVh56wvld0Vj
l1ZN2RVfOKToEsyfL+YH3XPEnonmT65Szn229zlZSXBUjqMd/j0krT/H2DB6/PcHomqXRIdelVJQ
Cvtu3qshahCslCxDL3cPY6A5mFW6e1y1/YYiwz+MrU0NF51qT5nQaeom3bjAMbq+9g6+Hv5ZShhr
ti3vYIcf1WTH+w5lzvzxfx8Gv8yQySnz4MEIoLlDeoM0OjSJQ3vVvZqsXgN1wMRsA4flwjWJ1IBL
HSwA4cQzf+I8dlpN7aTCFfWvRbG2ySb76qTS2U82KVMW8bAzbmbcEckz7ycMF5Nep+GXYZeCzDJt
4oockYGo2JLQiqU1x7v4XU9vXSSfQQpF1W9zuTJ1fOZdpVmnyiIFaUgk5U7PVRHAoJss2T2amWke
g55rtzHERrkDggCJos7nnHXwDOQzQQxcdQieQ0BKvS+rx7IdrolkvfHBEmyjknOw1SL0SAM0TEbI
jUT0diSNfWHIlyLLZ+67OdFygJ1g98xNQXhhBlooyYwzSvO/Oq7GQx8k7cpw4FLYEvREn+7aJES/
U+qEDdEWah/1tmTJLqW1Goyo3ybamOMH1rpTGBGS5fh2vNH7oLon4IjDRAbrptJhTLles7OlhdW1
y0D+5EG6nda6JLqjij914XunMpyeLVtky1zWWDWpmxeKLjnpVHRQvWQfB8XwMlcbsVANtSUVYJ7j
/iDExjwHui1Oup0xhcUgZehtDB0xarcVB6SWd+Kl8J1gp9PBXtZNk9AIncyXzKiO5FZYbwEec9tg
KZm8vsW12fYHcKAxh991UvXYtjK3OOhxcE59rKCxjmYa01jC0L55CURcv+iD/mJ7DYR9GfbHtuqM
s+JUxUwrvHkW36FSI1f71HzX2msU1Ffk1/4uqqhHkha1gN1mAyfpNDyF6SFCV4ZlPyTNIJqgPtss
hm1X/lol6OG027Sxgz6cUGs09y3YRDODSJ9X9CloRk8VeJoIm21no0wLHKn9kKJGe3FiUwtbZA3M
N3iTQw6I+vDQWR1MDKfpHu08hdxaJzcpB/uSSkmKyYByBC6uc3GZJkxAn4BHXAeuVQIzknplKJAH
pYY9yO/tCvc+xqUKDJ8RxchX47yii5aNgBTFXfUlcWSJE58tCl+Kr1nqZsrkHJFZAHIazkuDnxZ9
DQ20RARkMIwQkyrby4ime8xLZ7r6prfV02RYNlNU7hwcGavQi0q6ZK7a1iGKojGuT77b4mJt4TT5
ROD2Uf48TRDpdAsmU869f6qdV8f0TbhtqBuVkcGHaZBPcpUYNDjU1c+GnqR4TBS5ORw7WTDeh+WA
KXPylpVdJ8+eYtfgjnrIjR52tEkHt83RTpgeEs0wrYkEEyjxYwKpNlYQa2ujxHWp6clnHoXjeYhB
RQYm+XVVSzRzZkOW6Vd25Ji31pBYxJHPNV0cXSwdcXBbEDmlp0F2TjitbyKvoalkTPkx0cn77kEA
RfMDY+GpJ51mcnVvhXre2arReLfNHCD5/EDeSnYeo4BCQKEq0xuoDXY/Mstwo1UdKlZKQdbDqIl9
zuygnGwM1PHwfw/gW+y9RUCS6QjvOPSc2/89wPtCxWAGGOnqOQIoRZpjO+7/PngRoXeSZYBWUKwW
fdMXO8dV57AjnIOBFjPKTAXEl/BgCO0hkRpRTIn/1jjJbhp1hrLoK059butb4K1vTtei7tELusN6
xLR8gn1AoqjJHutXX8P80dDkUGvxMlO78KWumjApdo2+cSZ6C2Pog4ez6HNK1xuv5vyA8x2tksl4
zURw5w1Cv/57aP+pYWOK6VYxjkJMbeyUUeiHxDF/05jwvlYj+ie1reHQBZSDjihdeKCN3MPCZs5J
9b6vMgwLbdha3wmp8hygVl3Vi1dr4lSG5aRcMOuBqEjQ6tnxYV5SJUfr0hXg+sVvG/X5t6uCb+CB
D5Ri/kNLIo4DZZ4tmt6rjhSF/sRfA2zeKu12b7vYkwPbtXZtSkPMiTdTnBIUMNjtBvKQ1xXah9fS
8rfIa8kiaKZjQvrQ/3B0XrutY0kU/SICzOGVUVQOzi+CLV8z58yv76XGAI2ZHluWKPKcOlV7ry0k
hhJYc0PPbq0Fuob3nawk7xMe5Kw6WUQtHO4adP+mKfCYM5xaRl15YaSDPbKyLpOowj0p4vWsEIdV
lZIBR9cQOZLcJslIXu+ZaKeAIUylPw4gbPx7oxF4NWQK4gdVsIuumPy11id/ivHAqr1Go8V8spxm
KX0nWAwYT/6R0haQLOU9Gxd2zPsTRJAhGQYgnfWZdNHvi+61pnRaB+h6crrIviA1xbHV+exj89YK
2InpuiMEQByBhRUjXgaYqaBVAVgF21hLI0fokg1Ds2JnYVxpxDPw+f6r7jPm6WubH3v5IhcfRWbh
huqz6jwAVqwmOrsR8SOv/cIEpeemHgUGSgrEbzkZ0bnWNclLVt5u2+FUanq/KbVp3A4tAhqzULyx
AI7KB3+1JvNhCsO6nyyLTmsjFQ6ncYNGX3bVphKuc5KKx9oApx0vxrvWMaBtVGPZV8qAw6oz/pWS
Kl/mSfTZxbAhtxxMErKmayyIh3Kl+Z8z4GS+tpONFSRGUtqxpBxTvWhwmbDb0kaBLCygW5p0Ziz5
KuYhFjjaSEKClaukWyMa6DE7cimJNXst7hoBqzlK9LVZmTYiFJcl3G60eW5gFXaGJXbHRkxzuCtj
ghiaJrT+M6WMfyUtv0bgaz4ys3jrC+gRWdMZHmbUJ+8Eh8fYzIycsfvZM1JF5otYz6Nc3GR1omyn
3Pqa5gaeqXz3dJ4mzBYxEZpYFphG98cCcDJBP7RXab5PB8CPENwkuuJFHf1oc/eQK0O4KOoN11i8
xWUOwQNk86y91zJMfCzuUyDJwK7VOJxSMhTk8d579COZCeSyIyfWQr9CQ81eqMGgEoI2igy+dKHP
PHqO5OlKKTc9yT1An4TDING7p+GMbejZpCuxk6pmunygzSIATuQbJ4/THzo026tlvI1G9ZSQawzv
S0jmlSGrjCon0u2RqLuCGN9PcjoGCgDV8QkFpcV6d83EaC/5hIJkytG3RCXCiFnhPKfrh1jNGxon
nPoo+LoglcXUmzFhA61ID2hjyQmgHlwzQMqWyVFSqyQeA6UiURSJ32JorFP1LG6UBGRIAak5jnML
ncK40wZz2ohTte8b6czJDeXseB0wu2/wPNMkkfd4fGlilOQRahPKy3VACXnPDf04xEFiohCrzeZ4
z3gvY18dZEn8jam/3ftYKgBIwB4JwnhB8CGFFnXGSxlbmxn1fNsI6bmmx+CaAxK5aSQRcCY9epQT
HGJE1nuJMEhetCJIL3Dr+1Wrahttoo+QDNkWq0dO6x3/e8PEFbK/wPQlfSDIbF/rhONUCXyB3YxY
ior5sTjisTYEpFiDQNBCrddI6MnVQN06DVtBU+kX9ijStPIlp5UmErnw0s0W5ikhI3+FioBwWoND
JhwkUxGIgim9fAK4IWQrVrOyOKfSahyFXruyAi/fs/BP5DCA+qyNj09WWT1j/yiQVddq/GsqdEr0
ZPoe+rXfagKpE4zmi608kc9Oa6vfJHT0/RqrWVR81DIcFiHKNSTXhGdoFZSlpRodMUtEFicr4Mzz
LgukRJkoctCp/CsXWeVSAaHUZLLx+h7A6UA+esT4vL1TZw46JwBNN0vbEFLphf01rJLoIEijepzG
6iQwO9hB2B8KVAdiob8nM1uVOhXQiiT2O7zYCPv6+rVayu9qabf9WKXBvBiv0OvMbSRCWRdMKqb6
/xtOeL1jzdVSIlXu0YK5nnE89GjdoLNFjAgxAel5nrphY6qttI+JQEKe/TTBPtXYTHD5yRPA8FkV
v7vFvG/LKRe2TC7elhr8jgigc2cKy+KpER9LiLTVh9p2rSvO4spCj3JRE2qopJJCqMGE1eMYn3GJ
KfVU2Jpl1Ad6QCA8u4NaEpHdICM4lPKTqikRBgos1dyvy/rNDYu0omjpe5VYlcBZpZ3TmxYCxua1
rlfyYfvqRriOVTI9FZFKVlr+WqQwUvMqZcWswNXGvbRN0yEL9B73grw2xMMKghN/qXej2xMzWMjr
yqkLcCVBIMoghiinRFF9E3NsX/doOMoJksxuHc7k4RZU2/+SSnGFsX8Z+kk9RCTqjgPOpnW5ait6
vLTIMcdOgGWa5geRRIudNfo05F7ZdUPHtJMQg9XQChKYlEeqizoD8WrHtYrdpeqajwjxMaL8g6Yo
86fUcxOuNNDgL37Oljw51p3qFS7Qhi3PHRSr23N6xDDbenx4XLWTzHQ5kTdxhIfSrO+vK4y8ewmg
QUQeg5VBwehZrjcl57jO7VUWqRaCnh3o6lHYYa6d8ML3EzIR2rmcqD8SLIOhRMo9Hm6vgDzhGj00
gGYyg6yHsIIXch9ZyKTr3qqdXEgj3M+rjzmRg/SU3AmOleASgtQbsY+PDZUWVSCKQOCb1b0/NEt/
k2VcenX0xDNbbHnFZG1rrdt0KFEJsFXf8JYi4VbiPBwN8zRGJvHnOMNLQ0GDtHISGKG/qNTgeWUd
qHMe7bSOTNKzXduxwDdpd9XvCXYy7cl8iax/xSgkjklKrVhoWTAmxY5JaH3Ke4rOtatw1SDvk7SX
ZJ4eS+xZwbAf9rMwbox8VF6wILlw+WHKWBLyZMlkZsX6RFOWFbpwpUYcA8Y6OKzaEhy3UqEKHwbj
0Eb1m5jiXy9Xizwc9Q4cG+sBo8rUpcTBo6Aox9HkMoGMhIvb0rxLG4MeoYHWqUoMOl+cfWi4SKQc
0FMatTsPjKEQ5bFAG3TvDAMYxGIRcGFstosVzmQcZMj5KHVzfyalxbPiO/96zLx7X+70scFzOS9L
YCDvbi0CPklavE04lE6A5zeVGv8lLTHTnHC9XBcvw9Tj3knmfK8xRHWSEalKe9curWHzwHP8RCVg
z/3gp0L7YWQy9ddT+deIPHzF94oWZAnix4oQZ6fC3nSTK4gJDfvgF7E5tD8ow1YJn1NSEdlsTnR4
oFQMDKqxcDeMd2/1+GpKb3X1xlc/1Yc4OhCRHXVh2jMPvmKIFnCiFL8FSZmkNlmcmGhVP/NNspXy
gE6vDo3P6J8oCXxk0e65+M9+PYdLcWhy1SP9u1K8uifIFAGfq/X7qTo1zQVoP4d31G60drEukmWr
5X9x8W9BItz8pMqXDo/dMQrbri66g+YM3w/tNvZjiGsJR1s6Mq2DjYnwowiFvJfREaFttoRYHQfE
8kze5RNMX8s4rjPWxXNlndbqaB3u+mbRsUAE6IiMIsQicZ8DPFesBoTU0c7RELkvDrCvLHWneUsa
8Sq9oAOkwQlPosOnT2/XsMsNQ4nWmwS/Vjm2eUS9yCbtdt9CPXcmv2cwefRJUSxumcT/ZsQXGjOw
xf2anXv1ZuFeBlWBDIG2GpEQV/n9ianecI2tCzQdcdPsgMOiZD49GWa7dJPhOGU2q1J27hFC1Yfq
NlIskmdVOcMPDuBb+Y9+SVv59EsKe/qJOM2qWJcQUFPKgQ4I5lfV53zEGqiz+a8baF1ivxVRf5MJ
DwLvDe5w8Ys4ZLF7D6KF0TJ03NCX4sIzFeDaR/NNmNnl7RLz1T3za1hNKMNUDyIR3ws9hSKMOu91
ywTGFd3RY7v9ADcdv8VvShAf4TW7bKDiKX4zvgghikJrdAmJ2gqH+CgsHvGPTb8taXLxbkRsPTZL
5LrV2UVJaP1K9j1geRxRl/ttNNz4mx4TjyK//AaY4S9+U2/GAQ+IesIj1Re0yV1+OiaQ25Zzp/9b
nQZlGhK0L55r8YHvGVxU+7d8JC/KU9nqJ2EGoMKP/yjAqgeSoOaBVfggn4q9tLViZ2X7ds1bsudy
aF8IzpczzDusLS0VwhYdqFwfcuvG+NlePmg+ElbQdd4zD9drD/AlHrQBuGxa8s774kqWKFmc4hWH
Ht5bCofh+QOJgtSK6RaKAKRsoBWw3cEjnC4wMawvEYl882EVIC1sZjGL07+BWpncWadgsy8xOy4a
5WhTmvuo2UZ38MNeydCjTc8wGX5J77kO49+QX6zRmwnM+VskwhTYsoGduIMDCY/zcURERekM/VmI
z5J8vBfH3udOvC4B6VynacugxOZm9Ndb/UEc2/1AbB0BpGk4f6Cv3aiBHPSfZHxp7mCL9p8WMtci
2K71/48z20qhdObu9JVfWqFO5P4SfUrUNcJ1F5PRGcCDC3jdsYhgn5zRhYnhZyTc7AWiafMAXPMn
ahknP8TB3ctcTIUOlC3C+2DJecJee5FuzzPpj+YqNuqd7eAoRP0+30t++CVV0Ws2I5bDs3TWj+qx
+CFBAVd6uBC94JEY5S/b+5e4lQMuvb04hd0ylZbDVaB0dUh4mzlsYp4lPL38EC/GDaeJSMziVvpF
hHso3kkuNq/S559yBkXwLiRBbhDruiOCE9il9vI0453vsZ++mlflTFUdueK74A47nJ27Ox+Vdt6O
ZIRPjd9/xWjomiWHn3PTn+8tkoTPKv+o5FdN2s3CjM53v0Ybvix6ycPhGZC6b076Kd1OWDt2VkJM
BNp3JPKQeClK2Dic8vljeXbsTgL+XAlQCZdeBJ+JfjFF457UW1jzDf3lEamBD9yMwXRkXqBr2WPH
/4P0v2Oe3hFes+Bc7k/9eIh69JgbGYJaSoc0/ld2/lTFrpSdgf1aiN3LqzTR23MZjTIYHjoyaD2G
I7Jf7OO3xRVcI9R+mT6eMsyIofUp7uB0AcZhZIoKZQFQ6DMeDwHdBZrTHipPPTB0RVXVbcp/w0/7
b3ip3jFqc0GRl3RQYseN7qEj/iv+uq0OcvMHlzMyTskbGbye1U150Ln4aAlGMDMe0tdOO0QJoZuQ
k15UvMdE3APDDlk2JW8mOiwhvtyudrhCTNrU2N9sa0OFrr3gVjV/CGuYD1jn+RlBOZbztjY8laMf
mEU1oLHAl9dSyZw0DWAbd1FgZC6UKy39FauPSb4uCNiPRvyR0qWXAyEgcxlBmZJs6cLUIBIacCBo
gbUC2xrHDolLagPk+JRlz4REAx7QCPTFr4PpJ6UEbzxshTlJDm78ZfxDTgGJEApo+uyA4ZqEF+tL
GJUmm3NVNZ1Jp9A/OI6dYshFQL7cPZ1oCD52wy4XB8gWQDV0yr786mHXEH1K0g78FNkfFZ5cxGiE
CfW602hvT8LQQHon3oKJFuvm3r7Mc5jJ9jCgWQoK3PAykUhnaXZGVjN2XKQDqEPZKUj6iAEY4F6F
uBd5jMae421oyBIDvSO0bpI4+XqM/DpxYU0WReBWLk3EHOWicc2L98r6GUhvjiL8Z99z+Zc8mYAi
alMNY7tMKtnX0IbDENQraFin+axNcFi+RKiK5C7EsMvBbLpkWM01PcJp9zRgkx2QfhbaYSEAr1du
Jtu7anfCZ5QB/QNBaSP2FUZPpRdDdH25kfpTt+vusLuY5V8Z68eZF9WhaV4o75b3iO8a5JpNgqVB
6UxIhlsBr6Z5B9wuZqtlRhma6Yv6ng7o6a+xucMB2OUvzW9mQg1xeG7u8z7eNchhBaSg7NkUx2ig
BX4NsLk3GGCs4XvjIk/tkZ7afZdjNXNF/NT/X27Cg5oOD2gQYxrHK27aWR3WnDmJgXDHQEzs5BPV
fSGfZahT0zGK96CDsEEfaYNx/tQrm4caF5kE3k5w0WYJzjSfsaYnRrCke6W4LX3I12Ige2OrAC3x
RZMIa/9TAEOMZsEgOowKhGfcVcf02X6ByeOhcJ9Gp+s9Swh4LkXjufYIVJfDW7tdHnRmUSZKtLqo
3eXOLXoSUx1zcLLH+EaVAsVmBhhBhJZ6RL6NTpXf4qz2I2SAobDq86Sj6LDHS/uWfPInxT0F6HQD
roPDdNWBUD9/SZkc0iw5NaP8Ax1F1eXEjOud/HWgNbwpatbjkPXFIav3dyT9FWw9sNfIzalnjJd7
gzJFR1aA+4k+A48A2baaT/FA42wIshrcOaZN/2nT5R5mcuSnrd+wqbS+JF9y80OLTo1e40bQkHRJ
1NWDvB1S5BkNWaqzPNz9XJW+li7+kcySHDoFk/QgHIw0vdUFzDCrQuyFsVfKf0pUh04mqWz/KuI3
RDF02u4UctJEEieiLEbYaHARKBUmRLG7aBHMaqRPiSvdkqhpPCytl5jJh6/ch1AblX1PJ4XAoPIF
ylPsGCaR8CbibS0BsMAU2n0y0+mKbeehIdOxHR8xM3Agu+gikL+CqusiurYSfttl5oaM64yFQiXy
zSgQF0O8vxi6SolfXzWycW05G4qAHFTl1aSiyTv6UbVaAfSgLJBZ4Tg2d6d5RiKiz4HAl7+u2teU
5Z8lLufBUHc6y3X7JjnUo1AnPeFSvvGwPopQ2o4et6tv3nCVvHA252y71y6ItkIuZiC6xKqFotvT
NNg2Gos30FS/1AvNB9eUEyu6floJs+gKpgDM5NTWIx1j9kLQVgkYvpY+BP1ordb3cEPejHpJU61A
rtt3CZlOKCNTxWue7+fmbIH87z+G+/e8fGmBCjVgmfJHygHaHReBRryU/ovAHO1uwqHbcRizRf91
cMUwPYohmwDjO4iJD46rPp/RtjzqZ/u92B/3k9u4WNFdpomOcjmKu1eMHzYl4umTiLjDcfJl+y8O
3zoSjJ8/A33WfjW9hU89hG1wrDdJOLiz1zvYlo+xhzmGHr7Hud5hiOAj9fJlf0vSj61s6UDb+q22
oZjZkwu/xAaJy6vWduttF94R9lebWt95rTzIGDav5sjqW/8GsMNjNzl+S1t2bY+bMnKYUDp3e/FX
Twj6C77yZs/TCBUb9aHGg6L6jYsBeFAcFqrvdXXoaVYLB2Wv7Xyd9TSxj5O5GZS9Zh05ceryXspv
2nrqpDM/0WdIlllJMV2ROb1tvcHl7K79yRtGCPbigi7eSxfgIEfla9xm4Ux9bbji4nPqELnI0bkK
rS2EKJ+5GlJh19hWIQfZLYOxvYFO9X5bhFOx7u7aBoFCNwXFCB8ERkbQJtu4dBXWs/w67KWg5Mvs
vxVnmwY3yz0O/n6bO1stIOOTK2AWPlMaVd2Qcyykx+ikk1ubeRKj4MKfug2FCqN0Qi9mB/GpOu/N
2oPsjtkSHgwALuqr8TsqHNycTrtBlbWFBsBXw+W3b5D8HePQuXd/tM+AH9H9cDia357BabVTaO1r
088QDBlXmWPynRmsxlp0Lb+eR9eKaF8m+U70oAm6j+h1fuJfbbCTra8SJEyxoT/R67su3k2ZddXu
8bWMlpdMejBgOXRs0HJjtsQUzAHSBiLghgVfPwEw27vlielhiE+VQhj4WaRkgkRjbBOok/MGGou5
7E311K3XAS8kUwvsnS13jdHyLCRIApffNd7eeY/LS2KcZMKEVxLZD1EBkPEV/V2T+Iv2tcwPefwF
Gy8qG1TP2oBkjjg/D6IZTBhUOJ0R4l/T9/DBZEc/SX9Y3BmzZ07+R+CSQYwZ1iZI/ujp2OopYfd9
kL3ovTO1bvWbpwdRex742faE5K+Kv+r1OwYlseQlbgOOnqhdArPdEImtAO7yMZcXL08AJT0A8l9F
1zqA2LiwRwIeJO0qZgkiJc9LCCh//naMZ94WLuAux2+6Fhy86f3Y/QFshHf/Lf5ZR6wniS2w0CIW
ZG0QDubzj8DBGjairW37bbZPr7wyXGv05+QoW7nbDc4g2xP5avawlz+eGypN7/HZC4AKDvX6Pu1m
8fBsfPM6HUmwgbSg9nGTl3p1hr36gDqb9Z68+A2/Rbvm3IPb+KhuUmuXB/PBgMKP3+QwvVqv69+z
s/Z2v6Vv5q3a8wLpG9J1tF1syA0TfxxyzvQY8MlK+/yNwgkng2CQycNy0b1kL4QXNd1piL+LsAmH
jzvOBue5YmlO/mYE9xvvgieNz0EKAJPjD+KRnclP9vWb8if6Sr8vjV10lllmiIvGxthqoegnn+zQ
5ZUXfOG/mA+ebX9yX+lVOeR42ZrD97flZX3SyxyBpRI/W8lWUnriR/wtYnX5s7boUXip5iW+Tvvk
PP/Vui0csCqmV2Ur++aJLsu3+CG7xPUc2ZbKN/XBzh9AGXe+sSZsF5Z+O3lpfOSGF6pApLHB7El8
qtFjsafMHx6jx1jwuW57DSs9S9gDRpJExW8ErYPtc8eyaHc7BBbO4i7h7NFY2Dx7O591gKqEsxRi
d5YfKnzOVu8cxtws/L47n2QE2e+5/T3S4mrczCkCwhwoi4Giw6G1VXehU5KE5RvIigP6JB+YjBx7
y+CM8YHvmThvdcJoX2ght2/ZvJVUhPVJR219R7cDczc6tNZxKhHIMqN4tN1PKX/e53faZREyCo+i
l95yQucEx35olLsVL5WwxyqEyStCtusk+pOyAtk8YoERYvw/A2spMzWvf1U33b78zs6NTyoRcRQQ
QhM7lrf8+QS95UU9aRduae2iHKaP/k9+xG/dI/2LeTZoFN2Y+qLBxIO2XvhXy4NHn9W94w4jQOKq
+r1TnKjjOXy+Nu+p6ppHjn75v/4wB6gML8tO2At7V71itjlbYeEPeyRKy0f3IZ/WC0XRRKFO7h+P
eGWvB9Rp6b9Z2KDfB5cLJ+1gBes2f4uPYMovxAn46TH+vp/iKwGzh/uNJ6AK4w2rAPf0m8B48JGb
iH3suODRcKwDlJcg+Rx4tMX94krb7EX+GL1PXKqcojZ3v9wZR/M3OkhH5UAeywnzgbaltqbDtjy6
7Ivun8FpcumDyNiA4IqMrfwOjpIjKUt69cNRGuXTVna5SW+cLiNH3Hx3rvUt3jjFAAMLeeDeOZPg
xwhrxkBwiHZIoMWLci6D+0n3MwgdDhQTIoH3zeLC2v7tfgpCIYgJYh1iiY0dE5XNtdotm9xrv3tP
vBlBHZiVh5wDwoYLG2344dqDPUj+JET8J87vz00AS/J3ZwXSdwQQPtkwnUhc5W8KY1Anu4JLoZ6k
I+3k6B/c9lC4ACU7oY+P6cc+s8l9TlB+/0ZtuC034hn8kXhOQtMf3mnfpLSEL/Tk6DsUzOqpA1iI
yG6mnWL6leZhEad0x0zLWZNlpWtc89Rex1dwK13lckBcNniuYTSTC7u6yUneqGy5DYT7N2Gb/6sP
xI4c1BcG8QDZyp9xm7zMr/RI0q+cOiT/kYfDekxwunrP09EGD3RmayJHrwBppABgwI7/lDsDbmTa
tkp9sE/CHuncrroO1MZOGR2i8/ivf0t3dIbHwHzwZoZ2Q9e123e3gUJABxz6bn3JH0bA2lfPGLY8
EoYtuyKGyh4qN3/FURO/cnpAuvPJV6hfx0/xwiUxFFd5IWQo+5NuLXlWit3sFogjBL6SofCv+KXS
E85F87LIz0ZzD7eRD0LgAk2/zknjm4bzUNxW1saSTtQRxvJCZ5x/1hIHJv07pthulOdwkTA/v0Yk
gLG2PgEPBLVC2wkYGn88uc73I/8Po4hSBDtwU6SPeBsJLpYERQxj9CTWqWguk3pNB7qzqtcZG94L
p86S1Ajc7gCVacUi0Nm0KRh+ACjFs7mab6w47Bu8ZudxfqExBZu+cg26itj/6J717CLZTtSDXvRS
adOEbEV0mVFCkPzO0XRkStntiaAbnZoWBtCrJIQxBEZ01ZGL+YzphGYHZZ7RG8YTJAGZEJBpMdCA
WmHCbZohmJEK6fhDBU6xMHoI9PGzIWD+SyMP7gPzq4n+Vdt9UMXcuAcAInY5lidH5PuODuyjlO81
ki348McKwKrFwBSondtEIP4rpzNOChLs/FWjGOtq+GNSTRRXZ/5lRBJQLWb7zm933KDSNWfKB/oc
BRH2dFe6Ct+cVedNv3sKmTgAkATitZtxkwSADwl8spN9gkAVtkd2ka64d2cOpRP9eYd6p1aCBr7U
TNJ8L9KsrX4jg47eVOLJ4GVjJT6gMSBPFg81NeziijeJ9U8JiP/5fzbRerPz/vld26b9HlA+cCQ6
Hm+3v2/OQP7WeVjOI/isQgp4EO48wemGf1rKiCGoQYQns0BlLGZqCNr9/7NL4X+zzTtEotskUnva
kbM8No0DaC2PlEvCiphp8t3b6DffceIQ7bwbuMiX2Nc8Hjs78eABhF+CB4j9gn9xF9/4qnfPeNRP
bqsAlronBXLYMf2IAsOJ0br5sUsWBPWbGuZu7LbvSGiwbPiExdrJF8/wybrRwQwH2IvneiPgX4cm
ZQvHHD7PRuO4NjqVE4Xv9Fgvoq2ens8yY21Wd22rePf34Ux5cLIu7A5Mz9ljhjDfSAcaUeym8IJI
kxqclaPCllnCK3VN9Dkex4MMdKIKltXPPuqv/phe5Y15urNHsEz03NpHrGAUrvvyLQmly8zpRbYh
2FBzDo8slOl16D65qme4FLlX/yuot6jlABvuAEwESYhx/Q2BkU5HRmTHarkCjcPjE0yf5U++u+/r
HeiVa/fcuzh64kF1YTs6/U7z9PBZnFjfsZ8EZqgds4Cbj6kBPBu+gPWdib1SucQsDEwSNuOPci0O
ukuAGq+Cv/OgMAunI/wDDMw840c2roSjuqRWnvUzAAEPaKxv9RjRzRCsq8NG78+b6B9i3diXNgyX
P/GoUxjBA91mtCswlfEKlnO6c/DW7Ufl6Nt+oxx4NweUkZf23J+qS3pDCHXK+K4uTdCesEhgan+v
DnBqIVvGfrN9/plJ2JjsInZBA9qnODoth9Rn0ts58jfTvF27urAP1E/UXhKWrMmGoKp+9j/EGPB+
6JzeKqKtNuon+fHcxA6LO4I7et5oER1iMuB1oYtjv7Br/pruYmOtCGPV98Nj+NU/qr1yqT6iMD4C
f8OjjUmf7no4c3Awf3ktM+S9lNyxZnjfAOfe8GDuOaQ4k+zKHME/aCTqj/y7fOs+UN7nKT+gORnD
ESEk9mMD8urApg2pCj2YI/0T9zHU4A9AgZRGJIO53Z5G+Po3Zu/UNLkrPzuA+bH0BgGeqD3tmJ/g
ywOTxTP1Eb2MfwzLGOhhsaW645iD0xMplqGxtoZ57dATgG+pP5hVLjneRYfdm4QbDlUDdXb6pf80
Z5IzzhXHh26ff6ff8inaJ69Qk1Z5A7Mp1rHVecqfRQ8i8ommL79F31qcjFg1yWVFoHNdPRbWKwQG
s6/vOVyjA3/E3+pj/tNPHL5GFi2gPM+FkzMvtFVa5t/LX+nGpxJDK/NDW/mCdpwRAqY7SD87YJUo
XRGqGhf9epcJEFDQO52YFrevEDt21icDpWlnTci5AjCfsq8/GkRO9koDEljOx0jH7BLvxNynMpf+
irsd79rX6Qfqgryhmc+31P/RiORqRNRH2Xm8AkMcTkLACFJsNkQkUFlxMt3dVVfvXeO4fHIHWS7z
9zAKqPxaW5nc/q9oQxo8LvOZA7f+px6uQc+khjFJul02sOvoerR/TK/dyMOU6hoHJSj26s0khNMu
uFgavYjRy16Gl+S32YsP+YSl6afeDD6T44vEfzQP/+FhdB7a8b7H2XKaWSy6T2yj8xWyYThvkgOR
N6wIUdBuZv5N6gtIQm2QezxUym7cwWJlfsOK0m/uZ/Oscpp2sy1Ulw1/4NiwXfqkb7IqMMbpbDlE
Z2d4LYJXmSv/BH9y5/M9shyxWAf6eb0qxwV32fX51fCH3leqa3QFytGiUCY79u5IP13QOABNQpk+
mOZpD+0Ddd4NoRlPEG50HmDkIzf5QQPyQOLVpd3BaEKdnCannoQYFzSZa4g2o5/cJb2Sm9eWvdJH
MMYOpbuUhr/yuX5nX0gCYfAlVPHsw11QiqNux/2MYAT0FiDiPJq/ljjfNUP5D+G3wVGdk+kos78y
r5h3xUziE8IhuiLCGXlzw0kFxsE2fxn3ZNEQoHzJtsP3uh9DTJnvwlUkKukyzU6FNVwlkhjnvhOr
ItdvsfRNFEmhiJYe15q5y9NFs+cXsSwI2CZmqSvwNsgZQmARzUw53gMNDZ7yEOQ39PJPwP+5qdEh
l6ZV75YOdIyyNnjJs4QGXgxMFDc7uR/ct2tKS2iVF9kRZ63Zd5oUeUm8qTtLOBojUi3QM8xA07be
6b3G/Km6I6PQGLkDCvJM+bdM0V8Phgj5NGLsN955NmuBELgOouCqzcSrL8pWr+Zt0ba9b5Xjzojj
2dZWwlxiQxz3VcdUSE/U7NiDQMf9KsgcWoHUKSrZs5gN6YhAjWeWOM/qTyWCvKlh3Blz3hxNjFdj
BtGz0vFJEfhc4CQ56qb4TDUIxgVxFsxUZKZ+STBC/PN40G4nDECjJMk8BDoCs0Oy9o5I9cKkrHIi
frmxALCD53lBgRWuKlFqwBJmD4NGyLznZVWXIOPkcOeIPQhkxpN2mXFoW4sigAUTJMYVJrOjRwjw
kGcOacGnvnsV1W1xb72Elbeg4m8+ZT1zSDax58prc4K+Fg5rNvQTkx4BLI+hw38ySXSQRStFycyv
m+QuQawD3toUja+MxG9jdFcX4njYhH8ESd2qsNkkDfTSfImbyDWEmzVNvlaVzFFMT2vRzGmFJyjw
nvlaidS9c/HKl3uCmCdKNvKy4tLOw7YWQ1GMtzxCAFVSCaAXuym6hA14ann3F2/7wbzgk7laa3bt
h+iKbJHanyglP+t1P8e60TLxzuBtdmCb8izzm/tOwQWM1tXjv3LHTNF87AZ0mO9ASCdjz+zGhcVC
NT5uauZcpPzJFtY0C4+aIhO0IRO0tu7Lct1jpOU5WdBhCDTgzSQLFcHcZGQMt5I/CIlvkTs5xHVA
g5RP6wLt8VvOaNPGyMrdrvcnMKOG2PmatFcsMuhX+EsOlIt9wS7/tMRsDaiHmhfHpLNDADJfdxYo
e60mU2COqB5cCfESwMQc8a4krPQ/Awe8F5r2fAOrYasuwiYxjLCp6W6hKp1Ledc8kz2mTScO2zoy
wqlJYPSR7AtnfzXDolX9e35qF2mX9vq+uW3RC3hpnyFEaf1oWEGc4vWA4Bm3r1oOaqlB6efKneCP
/3F0HsttY1sU/SJUIYepSGQGkVSyJijbLSPnePH1b/ENWO7qdss0CeCesPfaOJY1skUGXtUo8Kgw
Nxnqc22vZw7brPV3/bGX7L+MT1GZsYlROPUaFPZaQP4RCK01mOYx2BcW3HTSSGHHIHsfba9O1aAn
6yntS/BSS5ixCZQ2yTUXNqB4KFuGbYCtnK08CdM5x2f12yYxh8hHIuTFISXrZurd5wp0W7Dx9aGt
Zez3mQxemS2xhIgcB/tOjdgu+73Cdpjt+p0lByJHLgE61Saw1jxoReInGsKS4j4TB5RnlX8xPXRS
SXW3eue1EphCeuJLD+rmREX1n61Cc+6X8zJ0p8IkmVeRruJY6nJUz1XUq5tX2DTBeagCX+UjUjXX
SCd3IvbW6kg7Qp9l448ZGEBtGptHi96yE15jWah8Kr/DWM4H50tg6xcrC/g7YTAQK9pnyprEkr5y
jzzYZ9zPESW5rn4i8pzboDO6QNbIQifdT8sgrFSar29/CRc9NGPvG+FTBYEckPyXZabGuezrcEG4
cDYWenZONdSEfx49vRhPUSLnK7/fCcdIY577Mf81Nh01LnE4e1ravnPPjhD1jYRgRUHrjZbNulld
dWFT+aXzdBsrFirPFSVXupFPgHQANnFnltgd9BeGL8ZyxeV/W/G/r4rzZl4/q1S60FaP6fhWURGJ
Camfo79Lt/W4OBL28+xUgKl1eC0fO+f9iPkRbZ8uHobGZAy1qwVCgXT0g1lb3oZJbrAQNEmXZGv8
trM860Nx843OMG/DkloLNyeKETvIv1rQ0mYwYDVGEvmjyowLp/1imskVHU95q5vlbij9Y+bvnad9
3OjbW+5tGVJIItcyneIIGMJJUjWCSYvTWs10WhkX6wWHdM9kkDwjPn1frd9B3h4O+B8WX+R1YIxO
0PVayGx4H8JaTUKDOZwlZB5bfPQyH72sx72VntKqPElHFV/v9Z9prX7PAsUgcrTjVZrfDXRcTXsk
9x6pcKPQ36dajC+wHxFepckDeUteDG9yNrw5YXOe4dIvioxpZ31fg2MD7r9RJRdE02kE4yYG2kOC
xknjBKgjnQA56qq7skPQGi+zXEtzUJiA/y6/euulELJLjq4HtPvYaP1xWgku+mvBjtXVJXDAacIq
2l7ZQ8O/eCpTcfd1yYT2lMMK5DqJ2BIBE+veIfBaJP54FtMpi1mpDFRn8pZxizIdiqrtcyAP9dUZ
jCPX7G7sfmI90gKhPfnb0EXqvAklxOvt5z6YH/9SlNg6UlLNN4cdiBv4xAmdFCHlIwSXYqr8CTFe
4csZk8zped+VPmqvBL1dg0qJKJ2S1GSeRxXPI0Vzh3nyFKnxb9KrM4hj49fNdKat6rQlbgbm2eBE
sZl6NWepcHRXKSa35aOCtiQS5Wi2zOOvU6TBouce0JVYen/tBwuTH4EWDOhtqOfO2XxMugFsR/Nw
n9zn46mGmeW6eTtEmSTYcWyY0jQT/BJTuqnGjt0FE5HI5Kgh92lAQFaBWmWIRC2fFDS/YFdYoh6c
2JBv/Y9qgg4cqFtSLPYY/NRQ6qygNhIM1A1YyEu3WS42vlCuNM6aNQY9zgVRhom1hA90QE3i9UPp
D53nIFnBIMNubgH1D4K5nJ/XLTvG3W8OiL4bHykj8E2w6znxt/oJjksMmyw0tip0AJ6X1NTZaBwS
tPoSuSt3qE2HyWoIqXO8USFwayFpswiGTfGzeLInXypMSgtUi3pBOu8dl7PHvXOVAHd366VNCWBm
FrKzypqdm9rut7ZEWGb8aJkIm2W+ZoEti1MkRWVf3FptvJLhOBgEJ2+eQKgj9DbolzJkldonhNnQ
08+a3+wlkRhtQMmRGcGUpaFaNmHHZVQEo1kFRtnwf7Wo3qTjZgzcOYwsi8KzchLVh4faZaG1BD37
z0r/tKz13W6XN9sqHiqwE8Meonn2LC457j9vwq5KTeFwm210rOtY+CnJz3X1z2z7YITSauyXZzE9
mn7GAG7r3hrNeSsm5z0z/yZZhZ2QJl/VLlKQ4rqUyW8YJhX5p3qTnr3NHNce8G2/R/cCEox8Iscv
+cvVjyKSR/X2dAQvjvOimc5dx4FirD07vJc9X2/VbMB8B/32S33GOmPfGlrEvJjf680KFuRPFl2r
DDTOKOyjPudvCxDglDfdk9W+7O/qy0R8X53nfrZp/p6RnrdCy5Rd2cEinWvuVH0o7Rh1h1Lf497G
BlwDZKZO61PlNEsMozYgMv1AVRY4IQsaGTiM9Svo2B8kxRDUOmIRllgroYu8m3BahVvjhUD74zaG
4MI2QHDnHLW1V92WyQLvTFVM6tOgcwAbsF6fEwBqrvxq67U/8nK45SdeAG78nFfdSR7ZqhY3z9FM
ikffp4EF06lrPVkurjnRU0gV4by5hSr7G49ZKxc8fvi5FsyoVWW5/Mxx/bNoHYO6udCCVU8Qo0AL
xgxlqOee86vIdV/5MJw0KkDVJYHVWMGQtUGqs503HE/VKVOKzSdqvgC73xgvYpNIDh58JTMhxhXB
Ni5By/WqzhnXKs5U7tpaod1lFkJ+pRjOCjGPOmC1DQXZDjOBgAg/06qrmREZoKoXs6p5QXUbnVOZ
X+cKBNP0b1U6jLovg768GuC8sY7xTHAXHFU1NN1GrwlPk441KLRpno7DVB4zFTEgCjghYKnaxyYi
nY85ChZ/QlDZHhBBRwgSHh8P/aapxwlWYJyygPu8lrG+ZVJ1qJOX7lhkB+FrUhZUtQiwAQGTZ+r7
HFOiIMwZC2VOBiiMkO1cBHatBlrlBCQfHQn7vpd6C8/gwzFRpdV7xEb4Ta+bW7I2ryBfL1iFzu5h
LWWPsPli/z2N1kkt+3NhcXYW5yZ6vq1ppdFm791zrUloz4mq2qjjSYRmqiD0Hwf8Zb7W3HrM1hrH
d3gCD8C/HVaYcyivQ7QnJsNj0nhzDRJ5GRgOxcuI5XJw9b6hKwORRQLDEC7+drZtorqf9i540L3k
+ObnLpNs8pkpSA1bQIaGFUBXCXHSspzown/L2obNe531t0Xir5YydMN/8bkKEY4aWl0amtJAaFuw
BsCRuvHnGoqPQQWMXyB5es883KaLOFonke/BjBh822jED3UMT+WwT+e80k5ETxIgsBySd6j7ORFw
jMdIV1Gu4jb8LaWTBQE0r4hF9thL6JKn1j9bjllwUTH9Sn5zwhWdFVLYNQPZaVrUtVeAlKi717z2
84sCyPPF+ItsGB1bVpDmWXQHzYRgsJkoz1i4K1TIvFRT+IQpLdV5nhU/Sb8gCR619hxnp1LeQqec
o2YIVg3d8Ug42mqfQKCByCSL8feiAF6wSMOdmfYu3xCBkQkbLUtOe4qyKo/nwYxLqT9NqnNqDmIE
tCOJI3V1q61hQ6hHQm/VaEoEQTFmxIrCv9b+tAN7RZXp6zaEiWyFrVxGuT5Ffcpf059+MumjuEHE
HHCUna3BOe/CBw90Q6o5rhe4G5GKx1bFqkNstmFFFsWc6My4sauTygJhQqtHz6qUhMyZ1ik9FtNy
sdThohtqTHxwBRURBY5hG6GqjID4mFhPa7AgIwVpWX62cR+rM3EYyw3g14Wck1B/qokPAl/e1Tge
5wmFisq8Wvf0dDyLna3ojbztAiwscOcxUAZmievuztkAOSBz65hBVttcBx4GYnqK1VmNKHxMPPZX
OkNt9tHyoFoGys7Id15PZc+Dv/gUS+tDXqnqvwqrXO7lgX3Tz9MuOp46zTkV1XKepPSSRTqH7GR1
gbKhr1r/yeip1j+5169lJC9ltM5ZlCVohX37nkx8Mcse12MR2/IeWUfAn1Yb8dwhpgEZa1/Lfkdj
kBOKNmQ+pjBPzK1nAt7QnqOngLQ9r92ocEqTp6vdFwFvUi5/TWkHTpJWjZAUrWx5xjovKuQ3Hrny
ywHLZNAzj1tldzdsf66fnAUUe4dFX5CYhlmM+XSz2aYhBavCkQfokEbpMsUThoG50s+dbl4a+nQG
+2NyMflE6P9T8H3TBZIAv+qXZTUvwpEvC983A4RoNSOQWP0nz1jTuLY7JLyNJA8MWfyQeQulYYzI
0fHlLsDhja9wHuaTJpfn0qF/J/9VCXc4HlXmhF2awhWyvIrFm2Qjh9C5LpTQCquzWP8zCNBSF3JE
l/q+as5rz/UtB0mdBgYgqVb6qlLD04DIfldft1GhJBroXzfZ10wEBji30HKnLwS9Ajos6CV4JFza
OGN7z8ibdIFjHQv5t4bLPuciVWZcAmP0vAprxinjMngMFj3jMRyNh2LVZ9XHerYSBgxEeJRqD3a1
N3YfT7qYjdBuIpizMk/F9Ivh+0ScNkjA3xWpSbhgMZJioGW/rp+Br3m6LXsMbuBpb/XTHPiiMt05
VAWCOleZ/HnwFi/5zu2DOjKMJ3cID/VvyTnXyL+JxGLZj3NitWgFYPM+dZ9ZHTg4vCi7SGtA4VNT
VRVaRLJj3IwKkwGM6SMaaSZ2XYup8rnJQzO93K3fpkRwBFNotJmL5VutCAaOgb0pohqg8Wz87vsp
dlop3nEHdfDoirgKCt2Omo4/qPcWDg7FfiUY/mJSk/63Vpm78EBZHYz84NTKIwj7q1LhferpUKb6
NSnFq5aB5knN1zUTr4BoXlMv+ykwTdTWNzOgWT91SBI0KoRKgGTanNO/CsVeec8b89ZbLDUhVjZM
5ASDmWREQq1Hik6TrXShilz8j3wP9B2od6NFpfGOsz6Gy5PvOV0+aVSoatLys8BAg1s33fUwW4wD
sdAfao5JmcQr58i0LGrlNWLdZTYk1Q7W07v0ss+/pP/2HWgnYcQEgcy0Ow7xGED918J779EJEzw3
WrtbuK0+e1uq0deRFkIZNFqDnwyMWTPVd1gUt8+Z/K3YcDLVlp/yUiwDk5DBLhUUSiYo/PjdZOPa
l76sLzMRRgU5URtj5kJh40vmjmDrnuhuO26u5TQu2BVkVZdW/bMO/lKWN7mF7JNuuE+qDzjlH+T1
dM2xlt4GcWNtP0HgYxX2B0T3yqHjYPCRWampn6OhX3qtuerkKde2etWZ9iRZ9yIkcU1Fc1XK5OIc
AUn6DIBFOQDcRdSqHqoVBUk1n4y8O9GENNSgWBBG8TdZ93iqW1TLREW0+om2ay8E95HyxQaJ8n7W
gkoqERrMLmjeY1Xtl1qSL20iX6ZxIXOEDwBPxRDPTRrn3e6rGubWMtJnEQ7ape5tFxpKPBBA0Xa8
JWZlr4ZKWHwqo+ntYZWCkM+Jd14YGFAAQudw+cqw0O9V7s2dw3ZMnp4RzriL5R92CM2mvdSZFpAs
HhgfMBfJWQb9YWuo+a9PiGAxY0Hk/E6LDLoL2F+Y+0td+IKyMKUsZD+pUejPgkmZv6QhjJrQoAJW
R/msO9o5U42zlavnVVvPStscAeoctM1nUaZ1CD5sPUCCz2WA1/6wUt1n9mlZHdBSCLrU/qRISZx1
78R09zkKi74MNJ5/NYlA7eyqeYfI3IR8tLIkKb2VrVtqBuZCsuiIMgrxiPG6fjJFLxAxgG62pjaU
G6QojG6xjzpVpHCaC05zu8rCnUEHxXgzohZiHWl61OJZPbuDSafOBkZksaP/2efxoFkFMUWXlgBn
iRSW4tIIbiEdL9xunew1Pa15Gi9YB623WSKvO2hYjSfphwnIbMvhWP3Z9y9VC5J+9xUSGFC/+6nK
qNk6TfR8W4KaW2V550DhZqwj/05HBOWMuhkI6eRk1tiAC3tzDZ62SQmtH3k88qR5oHv9gL7mDRr2
OgslAeuvarMiDWubPH/Yq37YVgysAjQfYnNGoY2J07Wob10F3rKWbxbdaCt1N822Xit/KfzSQAyh
eCORYoOPz8YALlDTDmnewr0508Aa9hboGWU77Zo6MRfhKeicNoPzaf7YliSqMVUz+G653DpUKED7
8mm56p8Kn3b1PfAOgEkRsJrfcZeP2OpsmqyWDDuqExQzH0LdeNTUBp8B35BXtAIcaRNumK/zPiSD
nAHJT2M9JGvB+iA641g12GBQ7NqfOY9qSXHcTUFdPo3Yn2RPYRBbPLfPih5bVH/ZuD9LPhKoiYjY
yjOBj2fD4dvmbtLyM/uMaTyB6zvtynP0t1JwtlSLjZTFBVbtqhvd5ZlazP8y9nsgWeisVDiX0wEE
/aBU19KSL9lQokeYz0AnCCshkW4LC+bolXmZ09OCeBi3Oejf7UciB6Jl2MjS7pzncEVt+kU9DAQS
CDx9okZGTbWGDWtlWD0gjJ/LgdqKAdVYBibB77lBW/OiTOKc7vl5G7FMIPO3llddFNftF9wNyA5R
TerigHV4w1GGTNm0SHRCU87RBJMkb0m/mvzEXin+Obl5qV20AvXKRhqogfVu2oQ5qmSWmeNJ3e8S
av2G+IpR/mNMOsZB6i8ji5V0YcOVcPqEGdElQEnc3KkpbXNWld1KXii4AeihFFo6raumbsdm8rOT
ebbpU0s27gy25+Z1NYj9eBkjYI2VO6MDN9+nVTmSZD2PKbeuEaY67oWddTaCGQStFqtqhga1UpHg
4rY8KuTMkxcYtc4RxBSn/xjI2x+pwT5QfBVNdjJ0nPyueQbMBlRnYoFNh4YzFEmMaTGpQeVA1b3X
o78O5hPjhaEdaNITQm/jnxmLkOpq1V3doilHVc/FqqMEqs4WB5rQJtTvWQAOEGAF4mFUrAYJJJRs
Dpu+Vo8n+OvS7CpGG8lyFxK/kSbqMXmC5jS4Dgi2OhRo+QkPZI4ocJDIacGUz4+lIzcZjnoFbf28
EPpqM4X8VhRG4YPfHZqeDKQuoEnSgXAnFIbFtxxzWJdsuruTOh6yp39y3mmmFfvaWjj6YWZpA+79
OX11ftFoPJbuXdsiWGyZScKqca5J3u3J6iHbUTBmqFOmhiTFpCtUDAe1Ey69z0R6V5hOoHskz420
k4MKxIC7NTX1u6YhGbA78FsqO/3lDhQYpsinUZBr/CvtlheGrmAUSG5hhu0eGqLgcBFS7xX7/lKS
iZ3J37J4cJIfpjKUSF6xnyPKzwHSkON3yrl3/LQ3QqlJXnLzDgaCf9EONzZGmcJ74t9CuJsXAl3I
qrUZv+EEfBtTH4mwqLwsGQ+68JzbfmB1/yI1P82K7wCaDaKb7uNpmjAxsnONZpftyYqm7owwH9iP
TB8YAfX0WVcJKqY1TNgzptByyGv+3VPSKAVgWzRO03TJSvk89Y86/8iXMD07yYaaB8vmWXDYi6+u
fxR/JJIE9Pyi2b8WwriempTpAsHrXbalx7hx/nLB5bH2nHduglR27Mfkj9TghMpbaTRnAxKZrIvD
LLHadTsDz4P+ioaOtIF4XtH3ejIpIyJ/rVB9NH+MS619UsEe0q677phBZOuUECas5ogDGbDOG1Ri
fgaU1uJZEmH35oqegvQd7suhyowXdgnhPFR+slpej6dVdjY2naU/cxlgVRzoXhHUZLwR+bVTXFIv
j8QMGKj2fyXzG4TOqhiutLSazDfRDDGozcjs8XKpQWGPWGwR22ugCgQsZnMpmX1gXMVZuTQkDx97
+x8x3WRVjRT31horTE/I7/T6vrgs23cJ6GTYgAMmr4Sd4CBWbiiVwJ5Y1VHSyfXqaFObOtS09oVz
IT8CV8oazkEAieI1gYKl/8UtuZkg1y54jbL+A8sQ4qhOqEeJwQIxmJZnn/IC70rPVFDypOxzdiLa
pQP/hGpKfbC5g6jTEIoW4wJOT857Yv1Ow0b37NGAEHmg/3Wc51KGWRKa6M9PTQdU4ZoPsl+eKDrA
DR7BBZ6OwlKbzTPJ0EQNFgnHU1WcRjGcxk13CxP7Qvtr6wm47AvwBopXVyNKsOScZKjjUbPV0ugb
rGyIbfEdFgVU1uw16WJ9iHFR0r3U5y3eaBZYjbdKe3fuNgCo/xhPk7C3xFhpACIQ3V5eqB1wZUon
4fBmFhJ6AO9UArmnATdo19Hi+8k+n/5mZLR0EqFTEoI3KVZqBI//LArHTBpCBPqHMZWAd+9hklcR
abtLXYdPlk8Tiy+AFhXWhmyRogm2Xk0TVnUhmop6kuOE18SMUGYz2GwxpOJ4SuvYTMyIDX60uwNr
msxhyLlXrwu2Wa3uoHTq8SycqHHRg9AajJeGkNv8pg3bvZOsBwFVflr0GDXlQEofmcupEdmc/3qH
KcU8z6IAMF5RKVBn8YLFE8+ftHH1HAZ29VWqTM8vVNG5+BRxh8ac2prdYcb0ag1EXA5ZKPosTB87
XcSwLmBV+DZwULbPchB8q1nt3iT1HhVpjdKLhTNDIgn0P42axTGWqOFkb56iId0MFDNsVSJm8Ihq
COza1IjkEuSP1keZW3bG5/DulB88LCH/s1A7ORa1vpwEMm+w/1Jt6UuMh5Ir0zTWM7KLX8W2f1Wj
9Zm2+4e9VO+7doG9IP3HprZ7H3b9umTJBQYTo1zjRLm8S3/b/I0BHNW4QOqg+0gb5hfTNV2i/gYl
nCw7GAhJ7PyBM6EZZG/JX/uNyOA6dqwhmpw1tPjtEw9I7VVHsWoQaW005DwjONYyX2KxmEuaB1jZ
I7VCJveb4l7kU7xZWRzgTtHy6bMdY7tqH2mf30ERdMmddsnCx8yoRHL+ZXJ6Welbk//IOsN3OyZv
lTycCSig9BlYQgmWUFY/A7zawpaySfu9KaSEbyIqMObtDtiJjl1ATplajSjo+Bi3HONRetyLaGI3
W5Q1RdKfXsBG+EjTx1oyTMUAO06c31j3SngJtLmxyRVecq1kRRnKSwCM9s+QezXDgmF+LX8SsJxM
+t43ZX/L2GrZkl8QedmQzS39ZVAJoOrpnyOdKmcgreDZtbvvnfQ/HcH+ZNcufGblHTLqq+bM14K1
XyLHPaGng0xGNe3Gm/MMoJS+mk+DFNOk+1alv9R+6O/IjgaKs8OPVvD0WbcFT01bquALeLeiYYUa
b1g1AbEmjXHXleLWrMVVMit2Hy8ZvxnmWsr1W7AC1rWXhp+yg10y699mjQI0ry9kAmMs/hp6X59J
2N59YYhDp1c3yfrFXD6PCzPazA6fa+7hzn/qcTk5svUFC0H/vRQ2d/BErA5a14uFe4zlanm2UoP8
19eJqHlmqTrrh/Hlx0D2CroDvo5+wNTY/LE2qOlJPBcubnATi5IUKpqN05Yneff5/+weXF5Ncasl
juWOA5tJCBHYEtGcqvXBWdU4ym3kLO4eBhGii6va5Nr+p8srQeh4UPgFVaS2veq4YZO7qLvrJO3n
dOUbeykmMIIB/4AGGU59gvrQXFEni0I+7tlVGURo1lqAEJvBXe7EVbxfyG/DfOA48euszOeaOFsj
S07qplxIY5QZzsjY4zB4zF7T40wdyciijGFtPYf2M2ewYKkoIgyPRiqe2TmPdt08aTWPQjEfYH6g
8cFsbpJzapNd0M7nQiSntl5OdmUB2UaXirD7MEr2Se6seBpRN2tDyJormlKFiz+STOfkFBzDzGem
CxTWq2ma16njSmYgWr21g28nOjviPc559fvO36B4CbJORvsE9KAuPlBZvdvd8tZzcAJypFIAZWOV
mi/9VzzHUQnbH1KiiiPCVcW1QRuvuekaUoi3taz3gHr6iWUcDsqvZ0FtumBkBlCSNReN5tynhNhu
m7kvRfWXYWQkxeI0KbBHMBqYGBlZKQrDfebXSMYKl+LpHrZLJ/S4dljrt5Q3I+6mJnQaLXSqOmom
EdGVamh6BrKdmEQkfHfSCoKMeJC+5JFonhanOi0/2uicZZAQQuDKs910krwtf3bXta+yCgVD+NKZ
r8XK5fmjK8hdk1/rhvKh/itVaUTVEDw9QXtVRAQnRuToRbXJI3P83vq7LpFau7WvqvQLcmds7to9
MTj0edrVTxAFq2rYOFNyQYq3cJMpTdkcbapFJi13raQH0r/mKQk2Q/Rs0AbpoKDTTUwGRVgKhlrB
CJMheVzJQ2Ye6SgYnRmSmtZtT0eWwb9mgeR8AhY6qYpx7BlTLTuqTTE0p0KMp63cf1IEkQrsu+KJ
CUWHMlMfD5ATxPJPaVQGlIh5t5UgnP/Mp6oSpv9Eabw+NGlEcizO/0BO+sUKq4mFtMNhwBjmWG3n
RUEPp9znaXKXZQidlpnAUarTt81p31bZuvec7kGdDmQ+HkQCCT61w3z9BESOftM8kFh0WsUFnXwx
/1VmnDz4J+tpZirLEI7Zy4ZSYVD4jLuLNfTLoRT6L1jx+YudoZzcNQfPCwYPedPxbct/hvLJSmev
TBiooBwdU4hBaC72RDuq+OWJUyVqzK2d1jUHxuBVHkyVDU1yC7mXtvYoogGAX0DU8qPEv/oX6k+p
8BzFauuJIT9MCCCJp0DFkqQwoaTel2XySDTLX+Etl8RwFShGj9Iqf9Q5yChC0fq0+pQV68P6MiO1
Bp3XY5N3oL8A0YkcmPRxoooQgUZeXateRdhMw/nCAh2fK5lEjBKfHvp5oFQ0/Z6HjcmBP2/XlCCp
sTnXzOxM55bygZbKSdj5WTXP5l7EsoQGuZpYQOyxsG9EocbSoscywKP9XrPwhx7K9gJjIKwVvXjL
NdyctuKLCivsTh7UAB56DxuRh9gfp04LuulX2hLTJzMO3AP62prju0EZiA1w6ty0UNyZDEgeBIbE
bG7WjjILjaGCSvJH1r+q7pbs8NVKVMbiQhpUYGZ6sOtliIab5yFfhELpWUNAIGhuwQn4b7sOpClm
p1ZRz5Lll7CIZnWP1LGJRshayHI+WmAoRr2R2fjd/PQOjisIDyzO1T62+jHWyi6mToXoTNmKjm52
eFRvM/dwEWXY53dCIiuYSOlm3frGei0hQPc/GRwFgoXMAh675mmIVDnxXCub0MauwKQAsRT/BOIE
yAfPTPVlcsdUdWcWKhQt3Vgiwm29hkmAiaGm9BQGYnt6f+Srdm8d6U7A2kM2pfvWKLzwGlOJEONz
w79ZyeqlYKCZj7GK+gRWdZCxmiUe9S4dNYads3lp54Z9OwJ6a763ZncrWapRpSomrKLMhAU3u6uh
gkz5l2FLLQ5GQqNDKraUu6SejpQ+ebfGPStF4RiR2i+uxkC3ey5H1Si3vWWV/Xwfw45vsU8ZKeoY
EpLyC5G/1zcEZFMFr6xKE/WK/K/fL6qBUsBZgk3Bp62KYEkeg5Xch1m9P6XeA0B4B8OguT1Uc3LX
Y1FFNrykAkOugdN+9LVq9WeHCw9IwwrxXG/eNFySevKtp+8bPAA1yaIcF2PXT9z7MI+iZO3jarFj
Q6ynRNinEXm/4bdcN2v6e66MkGfSipO0lO+D4Q2mch0Rn+tamOfqRZSTHWzkJldyEc2lLcMG+l1x
wWEPao1o6S6qXfpGlMvKp5XP95VBiCg/0jJ5MzvxcFTn1urFa0o2s4TQoeFpK9zMcFxDmSDCWwg7
etJsmdAnFZf4i4K8wWHMuvwmCsYd3wBOe7UGxLAVruqQcnqaZvlk4j+nUR2c0OlFrP1QYDnOCUXK
ZfK3vLvDcj1OjAu3kvBEVmqoIs5p6lyUm0OilQ0vTu1mpC3jdamr140fbTtRZdEdddBcdFCSVZRU
W4yDPcC63NClaRJ9E8TAugpI2Qmsf0gJUShSnSbenMb1QNq6Ik4OeBQi6UpQN7TCpXFK0w81Wdw0
XT9GzTwYTBjNTX4vJIEw6jyPpLZZxV1xzU563bLmOt3dvjNOGSbmWslOFuqCEFT4+zOVld08beoH
z2daxkX+xq2bJfUh+eouu9A80w4qFZV7g/gvBNAy1vKVq0iz7PgS9RkWzeNwzzv5qmjVpYijXVsv
oAlG3uFRPw1Dg5mwhJvbkGha/Yey2rc2gmy6CXZBy42tec/4u1T+zyzL67Qzhu14lHsUMinEnqR6
13ay0XjcSbX0gQOswd779Sivrb1zfeiQCFAgyhZ4SzN6HG2k4hvPWc3ZYmF28TADLp2JguK5hcCQ
hf4e0sWdJ9ZIZZsGEnnKqYAry5qDEGTGnotZkUrMXIaqkoQHN5dRtEPkNFXDs9kJiIGeFC098e+G
FBfOfFp2GxwLxf8XuSSJes4G+0ywzyVXIZ+tmWtw4duhJK9vcp+9rR/fUoMHnr2LgE9o4wJRTP+7
GZ2XukCI9VUv8Au10WftQmgIDSMSQV8zAGpK/kzWdhsXWGX2cKOdhBwe2of5Rb3Lsky0qBbW+reK
nz7LGFl9Zujxds8AIWMcYVgxGH5Dfu5mAiqElQfyfT6YenEy5x1tzjOrx3H3B94CMoFVp2Vw+jDn
hjEMGgPrd06GY1cy806he3bs6sUlAzJtdNiC2A2Xj3KyXirrTzMzoJ0x1vRyjBIrbuQSGlfqVTkQ
j4KWH50PxJUJOea9XABoWjh76WgXhWe2fqzRg2VLQFCclkAX1IJ9GANyj3whr77xViGuY1eVKMrr
RPbvKr8vRFLQ6ZDiSH4DXZewOM+Y3idnJyV1jS56NUDeRuwSGGv3EOvGWGqeY4oXq5T+x9h5LMlu
bFn2V2h3fPEKDo2y4htEAKFVRuqcwFJCOLQGhv1v/V+9gvWqzFjdg6aRNF5mZmQIwP34OXuvvVDb
b+bjy/61up2mmLq6CgnUKMIxsuHWNPRzMnb3vF2sFJkfFrvUuITOyqDdLid3jUeEkzUYfFpXbbFy
aQRazJJVg2mBTcfK2jhBteE+TqTtD/Xou/rFpFeu0ofoPxugV0Mk1ujmNqNzrnSwIyataPOj7bGB
GHQUnju6eHHmT7f5z1CvctINK2s+jUCOAhvcoLs3hgMAayQKseasNPTB4BFvg/zvnP6eMBpPy+ju
58ohmbVDGRIC6+VVeJEiOVe82zqOk7TkCJMxumgGNmc+HgV2wGcPmLXPiGyjIjR8ne5/7iApROOL
fBsKeVTne3PsX8fkQ++2Wvsd04odyzeXSs91v4LkpZLHapi4spd04FI+OPkcRGfb/VEniZXokQ9c
eXBUhHrhayL2mvmmioGI13qJ3cIrwu5QV8a+Hyn5C7lbOgwHNCz/crxOTHJgVDOTeJ849cfVPbl9
iRf1D52DDJDOr6BBAByNnu8bCSULZgkjabi8WBVP+FPmrEo8Cxsm7Awxu/ZUJutCynXBKDNSxtWo
FisUtG41eG50QWRY5nBJE7GaichOaUG4V6EQnQd1hQKRrGSSH0r+B4MxNWdUQ3MhpK9epjy+subj
YFngDIPl9SQj9AKsb/YioifO7kBEE90iWvHj1bmRH9nEYtu3k84PZsKwdmm6DOPgYGlwquIDwgkH
W+wS748xc9RN7pyoPiP44groWDX2KbtoyO7onCD/o8HHYlBsUOO3BQiqEhhRO63sG1OTZghRr4yT
mppuJHnINCtJsP/tTjZXLQWbFzk3zCZDecnJOntKEBCNASJ5pMiktQXNSc3eDPOnzOwNedpYIn4X
Che03gCltnQk/Iz963Le1EywcdfX5Mnq254BqhvKbTW9xOrEDGcxv5A/8UR7UzDsppIxquxlmqKX
li7uLiyiB7eldVym930+XJ0dNwWmpzR/HEdUxfrSApo81EhgIIMZ6doCJjKH1jG1yjP2HhZ6Lobe
uHMcyAYWg4BpWvGi/HLwgB9wBgXClwzrtiAltY7Xv1MCs3Di5bdGdeuJlYtlUbcwYctH1/wKbiQU
AkjYSg46nW+devc3DhkZOIXGs8LMNHejx1BobAtPZ/iB1vecVPFdNMBpAAvcJco1rvQjpi+Co84M
CI6m6Ssx8X+VgkdJYO7pfFTCfgBhjsYCEOY4OVpL5KozazTyVSot9HHZyWE2NkDk7cxm2SuNX18j
XbDcuCBNyZPVkVLBwY5QbU065z+xkB5KJec59dXwrRvcRxh5iPZMjKAMHNFtRXdlPl7Q2p4hAqIE
/R6L8gRu6PekpCSWBdTatUV8oARo0nEtxvLQxajDOu5SbPLk7OpwFJdC+xxYhRqInzxPZmBE7lwZ
OurpXaRSK1jzFvCXAkwwq2GcaNEqOLc/VRRtgAuJluvjzoH3NPm/paMQEKsgo48rplBuumXf3kFw
3BBqsjGkV84z5RgGFAmMmGbNETxF7K6ilk+1JYgDb2CPN1Cje531BBtwEeSWtesLE8zgdk77Cz2e
C0w/qJOXenx5yvYKT9p0dQ/mKai/aQ0uOJRrTQyrffpyizKLKxBimnPUPBPqkD3CjR010hvscyWs
uxHTzETXtdVwJ6vWUxAFz0BtpsMYt2sjd3dMhGLKxcYC3Cj85EkeXFDuGpdwQ8Whz1C1+TLZDjR6
qMqFvU6eGHE8Q9yt28XvoDPrJDQwY7MpbAISPJmg0zax7xsoOMP8EI8/ag/1MIDy+NWoYvvbjhvb
dZARePpHtdzW+XSpEnmnyO5OK407+AHHuIGYynC7Rp/UWatQj7eoPxYSMko/mtzBi4FEw9DIdvMq
dsetxj8KFvygPEkOUx1CeUS3fefwo+THxCQrFivC1H0kBkg6M18jcSUusSIjSOaO/PXHv/3zPz7H
fw+/i0uRIrnO/8g7IrPjvG3+/CVc8euP8j////brz1+2qpmupfO34+iu7dimztc/31GMhbdv/91Z
cCaVnjyHYFC9BOdjAxEeBJzAKN1W7qrN8rVWf1iDfqIUEcKLiBsZV9lCb7GvFsNqyr+HSVkYJiof
YC+CpYA0ekRbzO+AFFglRxUYlSPBRuWur9JdWynbujG35mx7tv15i1qgmo2UJQl2PRsn9kBSS/sQ
YDwn2q4hWhsd+Ixh33AgHeL3XVnLhgorH+Q2LpNd4dg7aRh7nDIYD2giCXmckEJwE5k3AYxL11MC
j6iP+AlyWgphAtkr2SNoOYSRddg6BNcE3i1nJlJ7Wj3ptpxYmW+VEHOugEPeuHbMeD04cqkaJpB6
8KTTRg3eJjL2VLXFPZQ8p5b0O8v0UEmqbn6wOf4b91Xh0FWjWnBOfQFwiYFh0SNHZWA4vDTJQd5O
fCLfPKOBj9tNUgvOpABw4M6ZEyqF9B4JuJ9kEHJVkGsC8QpPlDYhkRCjah2xyXTzVmEYXEEHpG20
UbTbMEbglgbmBlra4I2Usl8PD1bfXya3OyWEHdv6qirkeTzafb8ZpmhbmYJzytbmzBeN8Pu47+uj
lbf7fjb2EaE72fOk9s9p3j6XN930oxIWJ0Ij9WPdnjHArIrnunV9jSBUg9O2TlhFhN6UsyA6XHBA
FND4XS1Se9jJBu0k3fToEK08+RPaZfKu8Qtz/mHKAxkJfNdf1/m//e1Cb/668D+LkqZWGLX/44//
PMafhNIXP+1/3H7sv7/t7z/0z3P5nd+39TdAsvfyf37n336Qx//X7/fe2/e//cHP27id7rrverp+
N13a/tctefvO/98v/vH916M8TOX3n78+aY+0t0cL4yL/9a8v3e5gYXDH/vctf3v8f33x9J7xc/f/
+38Vw/tn8v5//cz3e9P++UvT/oEqyHIdXEiWaWua/euP4fv2FWH9wzFs26DNpyOtcAzj1x95UbfR
n78M9x+WitTJNYShcoL79UdTdH99wf6HrTlCJWRe013NtJ1f//XK/7UY/eeH8v9enHRD8Nv/vjoZ
lDuWcFk9sFdomvb31amcQ9LQ6hIwMc4U0j/qfBviLxyTxDqVQn1IioTAFKkNu6qsIVylGpGbA1Bi
rKCydU+6IIMiBc+5nAuZbawUf6hMrMPQ9S/1VNFasmbgn+OMfE4B7l6FTXtqdAdVxNQi1yqJXslj
7MOOVZw1Hn8x90jD5sxUd84MrLFt4wchZ/I9KlfzqWIiNCixs9WruVhEJPhuV3aFN6Eah0Oa8gxu
md2m0sMkbpGDMHqZOeMjYBtGhZ+3gCS12gS9TA73SMDmrKKrZYAFLHudyf1EpBZF/UTfPBsZBFZw
6FtoU80A+7Ke2Lcd6BFzuUnV8Imx7J2RJk9hE/MgqRFQCQGHr5iIcHbjuCccr9ZwIfV8t2/KFr8f
ybFFCwmcFO/0GJcVPRPO0AOH/WU2UcOOirg3bSzBkr5q0n2l6vRD5Plnp2c+LjbwYQS/FslqyAgM
S9srQ/19Go37yi0e7T4jHdNxnsKkeCzhh7p296m3Jk2+2zEnbU06UoR+lHLVq4S4TWG6iIN6wBrz
EsTxtU5xM1QhKqCw+hxb50rXtTTEqcbRRnoaRnOVTD2GmjAgBXr1cQKWDlUil1fH6M6aMT3SoF8N
5ROTNSxAaXDuneKhtpzlGNqvyQSrwazqdkmUFVwc4DhdWoBqypU3GczWps/K+zKOdzG2F6yyUb6c
S+PbLIR1rBRlJ/roXkYpZsmJMYw7gkhxLAXPUEYXin3WWMquXWemxmk9wHcaBYQkZrm1rquRAQWf
61BZ6gYIQ7kIY0Nhp3XloibykGMHGEmlezBnMm2Nun2dIWTYZo1BUNynYQnKSSGWjq61jch8kWqI
5ydClxcBxDmDk/BMmPheYkiA/e7mBJiOmAAMzqm1wLQVu8A+yrJ5TCv41IlJ7k4fDp9B7DYwAUii
TiNjEYVuRX+8fCkIqJwGhz4d+EWMSOi2oH7rcYQPgJGpW4GOn2rwvGZMD99lCByUBC01fbusBEnr
HJUQQFA8jOBtUnRFgwqfwrllpuiF8+YkNtR5BU5+p+K7vaXTQRbpOaUD+KmFL+qAWmlsNYbL8jGb
QkQDWR0uRyc8523H8w9p5ush5wITe+AyU7fWPJAsFqTfkW3dJXqsrKMm+nIKOlkDyqE8A8EyEcOE
ahWcbK1TAkvjpSkB2DOZE30V41ZZ1FwQkYEPRi8ZHxidQBJRsv0jZjJjF2CmFbp+oirUQm1JX+QW
I0GvilxHDFNht2rC3l0qqWpx7SDji8bHYZZfvVsSq+Pe5qwOLGQ+tQvfyGcig3fHLqKFDFwknJr1
PTV4LAftPY8cSDUl06hyTM+qVjPjVhBzFJq9SUOYUCzlMMCy57poycNBYkYw5ghwnIgBSt46NVlO
FbxDchpv3jiiDZDq2iqUXgLNdq5mv4vhppwnmpFsi2g9kytL5gGvp0ui65TS6owV4Hl9U41rUeqR
J3XmGrmWYvpJvTJetQYFJfrqg67lFzHfkjGU/qzPdKpRNTpryybmNSYhwXFvDGRpbAw3YBSPjmPU
q4r4omNFe40PhOPFNO1IdTeZAeb3Sei3HPBZBTTe/rjA10+4L9cVmgCLLsrQcCnFRoa13CFpLYgl
iRo9kMwcSSaf58mVnOjLyfVi0umWI8LkReUi81BYQpKbpSAXLPvDdGBceZLDmzqgryKn+hY5NqBs
A0AgYo0gJT6iIDLoVOjOVU5xdK4aRyJucPvdpCvAIvWOQAQVYmMuqXv5ZVXILG4AbRymhFyp8WtS
wb+yEQzOBRDhFD2oBEFgyk99Ng5ZyT0ZaxGzNNk8RA0mJb3AqKYCQLgEd2541RJSqmeV1RwqiFfZ
/Y5pzHNTk0MLD3hEHAquOI+9UBIyNsSQoNOJiMH8goU+ADWS6Kg1aI/lBcwQ9PyClr97M22gLOej
8nRHDMifFqmpVsv6pkUOBtIsIu08UbhqY3AYZ9Xw6fQzXivm+lSW4DHZVT2nFNLrlWpX8ddhcIpt
AYJgJbPkHKnOMTGGL0JLsyROvUACbhY8+gIdHdtuGJ2dItvOaOYRvWba2g5IPlFze22O4osBqemr
g85AOuVaymcLWKodsfBHlUb2AoNLeNhxchO4OAAinF6yC8NjyDqVAzLJ2mxz6BBrZ/yIeP11YM/E
TIFES+hVx1muMoOKP9sUp0ADVqAm1SOfUoODueqPLbajvAMAm885k4cS8ac2+8KdEGfEuEBESt+o
taCJRLHxnUc2w6LWsCBGk2li1+/zjDJLMWIQABbDamGtbCRvZZvfrLxKuizLft3rCpaRVMUebOWF
V7folv+SdtfhuAhswOP6FJ6sxiEAa3g2tMa4m51HllqMGhW/K0U7QBnCvWpY+AGFGkLot3Kwwly+
lmQ1bmIEtxGhlAvDdTwtDTI/KuvEi7ObDhZDCrNwONsSUzPBE8ynxnb+0ab0SJ+EjZY4FWnDUWhZ
hBIBDz2mM23UneVLq0EbXgtI0GU47fsqKGgoonAsXWNpSsL+yL9EolxEKeEUzs65qUhHVTzUSfMV
a8hnwwx5aWDEyz4NCHsBJEpgPVquOoRf5KCmIEwpJQpZJO5XNxKVk2c9/LA6/mhT9Q0NIYNbiX4k
JnsxYnouG4ABalN+djGxMnZdkEzWDh/5oADYnapkFXHn1+r4pVamu+mEmM7E9nHptj2E2NCelnMU
eFjTVCiimbNMR8kNNJ/CugFtnWrZZpYFEBUHhULXlcMxaQv89jGJ1Hl4UkpjqZcafRms+bR8o9A8
lzfF7cxlomTTgEzIfk7dCV+ZahLmUrnKjcDwMOm5p4juEuXJu1R4U58mF4k6xwNv1iwE3VqyKUX7
Zrv1V9/DLw3s2+w5ZImIUWKZgLXWeFc+NEYpi8Fto5WWM9sOBDf17Krg+QYsZK1G8JaidyyAxHMQ
5q6g7B0+1RSKKnvAfgzMnxm9k4yV02wZj6TrQEnMADvHDfOmqmrY0kBouRKgHJ0N9DLvWgHKVXN1
lApMptOW/jX7jQvTN5f4NEJrUetYnYVr3xkWlZ7TfDTcfm+sQISeRk+Be2XeuxD620izDZSc4Zwp
cwGvEAD+VnUPrXGMJhjqdP7OANA+EuMjSd+d6GWoL3OmLnFw0PNbY1jK2ZFa/PQm5Fejeu8pcwpC
lxPtswyfSjDqwvKH9KvStoM4qyhM3KUOjEGTsMbQDTrAIyJu9MNIzo2acuEkhBvRzUG/inHdvswR
PX0IXsSALHV5rQPg8uq8LUr9SFDqqXEmmEYmcZ+cvN0XBXl6DVmZEC4eQw4Fr5bpSZHh4MDVhUwV
3fwy3DcIW/pJ89XeAT5Q0YFBW5S8txPQB+F6vYZI2CKgAnKeBQkPWzqskPAj6Vi4xJtiU3c2d4Qr
LzVQ3kXx4TD1oDFcgQzGK1pS24+XriX3pjqrEyBTC4M0CT9tOSzs7DHv6UZnUCQ5nrhgSNXn3qAC
zQCdKdGVT2rVguPLQ3nsYJlJ2S5Js97UGmCNZpF020SyM9+2B6KDs0e7Yy4tDN+xX/JhWAxQyPNs
VZU/Knr8eNSusQvnzKpxMzDDZaOnvEmJwOLB9hloqILMOBTm25wIADyKq5YiL6Kf7LR8MCr4qABO
knKBpcO56L6CNLJsL8ZPwSmOFnTnJZ+wz0hIwWGBMICwpkPfoccC6OkRR0MUvTV5uCLRVbbMOUzi
j7clXQtMWI76SMqCqG5Vn06iO5ma7oJ/s3Ud4OwFbxZI0yv6aUoVhCfwN2JrgaVnbJAqFMvk4Nzl
L9rkYxcYFN8NzqE4WnIzxRRy4I9mJDabXnkXtRepJ0ZajraDpVxhx90O+NxN8JwJYlBPYEdi4MLc
DyXHonjqU4rIY0/1SbXSkoFVEktB/aaO1yI6D9NRJ3Qith8KhOwMt3ifjJyWm1cTvZPz5i9N5UhB
QEBZO+5jiwHRc/bOxUKUYv9olg8srTVGhnTFaPkv39yGWQYIcfb3u0Du0ojsr+YjbDnJrnTgzTSx
yTHLYBZhYzur6Q5CWQI2VlvXbNMNCvqvkAwN4zvJljqxTrCn0KwBRVeYwXGWgBy2ja/Uj5gHsnmp
EdY++3NEq/w6Q64zAZ/inpeH+lC9azunXij3CLHPTIPqVxbWGBkGGy4Wh3k5RlgWSPxcBs7+Fo5s
bqobm32lcCDRyLhaKoii4KPPC3cmV8hDcRKsEwZgtmfcYQ4akGh0E7MYf4QRD9wF+BZaJ5R++b4B
l0eNy4wUTT/9Krkzg12CZoMraQB1IHaqzVLF+QUrV1Z9DsVX8lqSsL3JKxChC7puoCwfEbfo+QP3
iK/gS2x80/BRT6YEJWgHbAeZe6+mLuhzFIuhhyqLy6pqPhBjD3Ssi6+SHZu1w7lDiqljUZX5z8Dn
hWM+2c7NCyG7i0wDWODL9mCoBJ4waU3vNbFOMWlAe70ASCNbo3trCKeoOBvRqvW4RaP2heusxj5D
PuEKgY4Zeka2D/JLBpZ+MlYKzwZX9ry1b1Z6L56XkK+T8T47AZMhFmKS93OHIvqCa8wx9x3uQLGW
sF74O1/rteeezc/4NkNakB/NYJkCBwvgijNtC2gvRNPt28Kzeq/Wr87t3yzwr2FAUxCXDWlxy+I9
CI+mgLHuF/AZ26vyKTPPzV6JPaT4I2yQDEL9ko6n8CmMlvWnC08E4SAXGC3maFEx/r/NkOCpY+ta
otkald3kYBSEdv3Ofa63S7yREV4xPLyhP5MF06EQ31rlkglKrpPoeoTKZhMILFcxAQj4Ej/b7OqY
uzrxtehMtjWs/Sq/YI/DM8vxu6LueaF1Ev+wdhRPGRV+vVIpXEHhTsjOtkxIeYI6+ZhkRxD8xfLC
px8TEHqw8lMbe9M72fWgTAkmRvgFw5hVtWHmtJbtSoYME5BDZASsgqZAxLUsTrw0PlurWSmmLzSv
slZkK3cdQgWCZaGu7S3yWEoue+UR2RxNNQrXHgE9MwcXWcZdbK8Q4VeguPRLxssOcQMz1qZGW2XI
/5Cg70ttYa+KxeBLxGce95ECg6GHgb4JKI/mlQX+G66Icl/yjCd8DOAaevKiIh9rDkJCG+IgiwVw
e20n9d3sIgx5QubB7W61B00cHQQmDJR9F0Z3tHCS/aBcBWt1FF+5fqoEGrFyScGQjOO9qz9pGuwm
YorQMSHSbJ5a3ktmi/JgaCS9k7S4bkhLjj0kTwGBLfOSm5Q+BGYw2jyJu2MQVr+q1km+oY5MpyeZ
+gX1n1wOGJAAGmEpYihznxELCGSCbQVsEeavmoae4vOB2M9FscRl2VisZYuBwxro1I3e7PlTem9H
ZwyvVr6is9awx8S4Q3HUFMsBZdCwkxRXhhcVnpoTLQdvesOtMUGQNAEzc+fRNGJiyMRhMbxpPxbF
E6DaFqfnMWvPANHxJdHUouRdCoYnAOaY6qke5wSmmliKMverhZGS3NdkhSIGr5e0k27SDX3RPkuU
8YjsnZwScCOINMTpcOzJRpEHdfZjMsyahaKcR9Q8IB3Elp17wgprfTFyTfp1QyT9vMxGTziLFbtu
dJdEF6wZarHOGM9C2jWKNQvvlG7bi9S2zrhklAkwAyirXOqVjxuZF+2umWIXynNFKg/5b+rGHvcz
jrlwnxg/fbPt9B0ar4l8OAHq+S4HnCTuqNApdr0y/MQswm0GAIEE3zMfdMC8CRGf6Tfsy+g5Bo8z
OL2bCC0CJjhMkhu12LP5Kmx/9t4lmLV/rxre+m0SeQo+qOdEHgr8uIwRUQY7Z3QX6h3sJG5CnzkL
Om7dL4rT7VhpzUfT2qCjow7oxz0vW1GODA2VbldPLJ8Mxx8nFm/ihTglfXIrlsSqFu4yJdkvOSnR
Si9hBFvO3iBI4IH3AkpNQ8hY8iimVdGsgADygkTrh/1HwbyNu4vUwQZx4IbVGpZdqD+AGwrob0EO
BZYfoLwCObca+kdMZHF4ZBSuAs1QVrwk6BmjwzhmUfAriBUCRoyvMQH0xkJ6LEaw0DgntHndMpkr
vZZxsH3spNfQyDEeRbP8oOWnz5z7l+kne67qIt+mrl+y9JDuRgiFSY7WIX2gC8PqxH3DRssdQoUg
xKduYZ8YTuF0LLUrVSzSpXslPJj8F72ILl2D7BDJauyerXD7gRJMYTB/jobRr2j9tXS5oWWkBc6t
swWd2thUb2qImZGk1YVVPRrlSjT3Eb9cnmf9UTNPIe0GFi86p/hod461px1DufYpKkBDG8s9UV5R
m6SQnCmlsYmrXtyf8V873xjUHNh8rKhi2x2RGb9RntwYDP3S6A58vNg2w31togvCRLm5uSA4PGpb
A2wVp3KamuW+MMAkGj6nShgjY3hInYXgXU79RNwrpUdjsyqQKazN6ZnQeL3dTRAfLfxFdKU5j3Fq
g6vs847a7gbLrI545K8Sipz1BQtehihYALrum00GYTl7Q+Sb823sJ/1Cjh47Z/wOJAiWr4KIQ8Au
O0KD7EGxYjxfDSQ1wrZqdx3cRLkxYJA9GeqRgoQ6VsvwPb1Q2fJdPJnsyg4N2hZWc0o4D+5V8s8U
mlm3z7sUUHdIKlsMJ+3JoAd76D2oT1xu9SdFJ8ranyruSipI4yPnnhkEopyVS9sspSc+N+pZ1Wsi
SjWMNGcVYwsNp2Flpg/5XxWJ01zj94mIkBs98xpsu6uRe3HuDU/RCw+G8p5YBKJX322kS9hGpQcC
fHpUn2g875xiT4+OPTEJztXJ/pwR6V8Dwi/ofpre1HmpN2F0WiBwnU6UjBwyinVZks9B7l25sZD5
ksMy2iMnwatgDZlFRcnrrsI+BSEYLopugGpfgZCF90WlEMQgnhamjVa7jam1avShiuPzjkWwT0Ag
6vS7clgdi6mB7paWLPcXLWmI+sRmwgGxc2994WbelqblK4rxSP0VzkuxbTgCuwvriFC8fNGHe9SY
kjQx0IyGfx2x8n2lLzlCSMQCR8Cu8dMkdqghKJ4QniHOhGDMOY4VIyMAMCWOaqGhUHtJ4mvyGsBi
okanEqaYBbahr4hUpMLmHSGpFkCleZvPd+Oi414kSq8AmdcgGPV0l7VmmUPqrlZjfe6ro3s/O7en
hNI81RBZXIaQXFSt4TyPham/t/vngn6jOWsbW/vpJFhRfMijOZId/yj6ZPWk65/u2HKtseid4nwm
40FAMQAIIwBv+YNxdqYrvo9ICe7m5hWiUkjYGldU5I3BGTvoTBiyE6HE/nHg1kI4WFStgkAgQLwC
Wde+SX6YZYRptvXUEaIaKrRGAWno1CfE2tFNGRbaKJXA5IP5GV8xWFHMETsyiY/OPQ2D/VDN/Z5x
KHGglJHnOj1UFBqWDwNgGeviTu2jO93i9lFj7x7YUUlquAMVvpofRsijtsCINe/duPPpTG+xgx7C
KsHC5Sx6E0LMWF91she7BDAnsytSEfsA0wIUWlqXHPxXxSnEuMfnM17VVhI44QJqsNttO22HJifS
G+uWX1FRmjltHdKrkYSOk8Bc0P0EoiFAe7y2rtqu0iq4xlkGK4NOmGkqL2702qZI7oLJVQ5qSLFN
2Y1sCQ/U7WyeBCo3Uw6Mok17cpNaoOkWc9hQyY7lPKBsMqhoBoi9SyvRCFqOkx+t1O2VWyrv1pfL
WlsmGrzhHrWNEMhq4/GrdFBP41wsAFMrSfTYIsdbToJgrXx6Cw02dZmr+0THqsfCU3QhK071lraM
ZlgLqWK1clvRv6TNfyt/MDgV40Io+mMS4/6eI6IhdLdHeqPAgBDC3GNFR/A7yQRZRsmMJ/7uTbL6
pJk8SisFYwW1RjRaDDguu7c0BIHKT51Uj2hGy0jHxNod2+7F1LNL143LqUCzqdGZVPsK5oVrX0TR
iJMBbJI60SK8A4t0J23QADOa7Shk2toiZSKJluZiIBgvW2AbYOYyD7FZ5ivEhqrMQe7dFNVVdEE6
BsS8j8l8DRoQ6i61sMtu7Yz5RpOfQwbbiOS425Cs+4mKr6iOzbsmErGHGI+BrkN7pJEEB1AxtXGx
xCGVL4QpN3Nlf8uo1JcTuua2S0PmpegxBzDAvVDEUrZzuixSzERz6jwmkKeWVQ6pGcnewbCpYIVb
G+AvgTMYnlq7V5scEYYIE2drrKyGbVF1Rc9uBApoZHjEORE5KNoyAhCJ++y05FnY5CJMCnEICFwQ
jFqMDbSM9JXYUB/MxqD87kyD6VKNPfC11M1PbNsjOA9OZH4tk4Or0/dWGMwt3JIWaJ4AWAj0NyHN
bxgAtK5ouzO0weEaG2whbkgAEMRBok27TVX2d7oR4SsLDJq5DF0VU/ejW72max9wwjdZAqMVo9rN
TkV4K/IJxLH0s/NbukLeJcGup1ftNOBLI/kk9OIxhhM/OIa2oJc+okudgVpEHUc5vLZV4dLtK5on
R2Zo+LHALGmWlm0W7SoL0pRQuJwH52lwOC24NbdZ1ZmvgxNtA139UGOqCWRWVVkoW9kOHINQ8s4M
eEhZU2YUp4kKnFM8hhdLSQUOJ0mt0TMz0G5RfInG9pioe8dUCL+I8QYF7fhgyoDecDZ9pXWK4aaV
yPxsbSWFPXmhnX3JFFuhPeIi0Jpo1fdTuaoLxNFZR48gdxRyJNP2MRhqHB6ClLhCvNiO6ZBfF5Cy
Yftwww9Z1yLradN8NQzjwby9dnus3+Ys8O2aaGataDh8sM3JPnuyO/N+zPRV6LLZF1a80IYkxmlR
eVpka6fAmX66itM7yYbszEyVrQEptGuTWRLyZgUoFRTmDxMLihW10dKcs7dGedQK6NVV8mPFGFAj
wl/UoiLO2GVlR+BKRl+qM21IcJ5jAqwpk+uEBBmNXLXQ2gpG576Bh5ORfrNQ6Uqv0qG/OOl0HsFb
LaV9g9fTek9xFuh3Ik6flPyWZuPitZto0QQTT6lHw667ydbCjLZvxfQxJfF6MLOIV6aezD6klTLJ
k92MP4bNztEaod90zdXEFFfbNrgbEVeo2LMXK6ZRwEg/mKynVoPkgUpCjpT6pWQliRjoL+RAq4m7
cGH1t4BHjW6xjfNQ7y5BalTEHdz6QHYMBZEKKZum58BQLgri4SAZQYHNJIyqBZU1EauBGlCPkarY
j1xCVq3FdM3jQ+5I+juClCxZQaapGzyjJYVFRGS2B9COmefKypkMRWb0Yt4CEwFgVjAn68d5gjR5
C1sf5b2iTwVHexq7eocZSDcdVtWUnNOKPVCzhjOAVtqxQ/40t2a5A7H21BQFbUHaNEQEYBVnczOs
0B8mGke2UE+OxUBDF6jgYbTxBie+Ws0cm2twmXGk3Suu8tZSvGqcugNKgi4GhVfd5OPSeEL9dB50
8Rq1HZmx2S5Rm405Ug9lht/rgMAdbB+lyqRWf65NOsB1pPtKBSvOGZ0E7uCrbtfsQmP+1kmakkg2
8FYij83pUMmqRV9ZPkbS/Hp3VGg79cSUSrzmURxyNCcnKCnl8yg58uel9PIeSbRBoZaGtKdUyWEb
6vRanZAPjnfBBBEFaBbkLPUhVvMUgFj7whaC50kvPrLefQy1Stl1uIBaEldU6BCoTYgxsVSmzYYZ
gr9xo61wLPJUM4hqbp8fCh0BvTu9dZpd+KZOE9fEJNcNGYR4Jzt3M26+QhD4bLkfeZuaG4a3RUy2
STHUn1MwEDxq9Jyhk3vmkHfDFH7aMsQYktLfq7CG1oOBI7m1rUWuz59Z1Du3obaXRSACBBCWWkix
FX1AN8jICTuXeKmh8RP4eJZsGJ6M2EnDmT1gcsyDa5af4xAQ0ofwSavoY2Uh/NUMy1zO7WMYUb21
DSZ8cV1dRN5eZgDxmsYvhdoKpaPgtIM1yOb6XYTNBHurEBvIF8DSHJJtZzKPOxupfBCZiMYjZzEA
HFtwf03GpdIClZO89Rbkyl2v6+u2Lp/DcP5GUqExYGFgga7KSTHqVHASKvAgy5kxz//h7jxy48jW
Pb8Vzt4oiIgTftJApacVrUhpEkiSqfDex0Ovpkc96Fnv4G6sf0FTV0mpSlWVidfEIy4uQFJ1GHni
mM/8jaGA/Ikquh55dA16hhJJCKCpsc113GnQOtyWsl4PwyCVJ1ZFukHT/TSSzadWd0Ah8EnyaWPS
DpT9AaVRRW8nldnCpfZUOFE6GErD6m5sl7ZUlSF46CnY6NToCAEumpcpheqyB8o+lKRMJbXcEtE/
2eR06xyY8VnSN7RPks+RKasrGJI3Wt64i05Kzwc/5Z7MH+UEUSCueZxULO1OK0CHBgatEiWAaaxU
9Ukco3bBlbbSk0KatG2CAReQwTFeo2/j27NgMNspfIBJLiFabJ2krvXNcaMr7ItOzQKMrW96AhpA
NpO88kQxtWISDvXY6K0wVh/VIag0RzReVN39GiVPMZzsqMPhOb/1ytQ7kvK8mwu4Octa+myG1Cxl
kcBDqLi2C11HfkoYYGJj7q8Ao7ma0p/brfCdQGXEwyE7bRG8qhKac5Ap3GX0oNVGjHdksnJ9X4LF
ADVIVtcWea+QFB9fRvYuerXgpFwLfbUIQ5A2QdnHu7eVXEI3yX3KVIWX78JUkl2tnicU+ySJpOZU
txQ0QEKiJbWyLxyrvjBtFxvC/F7rQbnTGCWz1Jw7KzPO8woLLTnA58G+tRLKrUVVPeiXdl2Tyfjl
ZzTN8BLtP1lmT40UU6Whw5rbkAMktFeqrrMiu+pLqEGkkx1zpQa0/8pcaVamnsOUot6kFrdNV54W
afIlBJbfGt4p0KSnXIIACz89guqZUI3NNSolrt58rurUX4A+mHRufq9aRJMDAjb45dxnegOeh6Zp
TvkW/FlGGc4xkTHi6pYCd9H7guxWM12QUGiMoZFll2y9oGhjUIjqWZqg/qTKlAr0BqGvHnB25n1p
h3slaLJ56QD2ysLPXnKSivjShS9O3qbT/6/kkqBXPcrh702JpnH/xColBk85rXxDhlqIqlVSFkTt
KC9Jw3AzFN1p2NlQVjKSZ7Tev3YGGhE+Xo8ymkFJOho6qAr6V2GPv4t6XffNMh5Q/ytjav01HKq+
K28h8xx7gpSt0mgWxQIcNJKyIfSkJEWDUcrurC6ewobAPBnJc86RHk1w2TjKLBy5ZZorRW6d5Hnk
0GjpUWGnGJR1ZNAtxObB9lfC6NSlqmAoGQQoU5U2dxXQaQSZ8K9U++NGqgukJPFeNE08RQbNGDmS
IR4gPlLRRfdY5aazBAac0Hey6dLEEGx1F14G2CYccs1hY8SQ1B1Th7gtpJVUROuhyeyZ2ubzUHKO
ZAPlJFmB3O9g9AU2j7nOC0daap5enKB5D6+scE7rxsvR8ohIK9Qa0pbu1SdQD12MJo0Ojn+XH4Wy
idVNlVxp6XCkS9AWNezUZKmFX99GYx5+VioDFVa3WQM8ROi39DsIORmRQitV09JIswVp7QIOAMLb
HgU6EAYXWh0kZy1VOsuOz0NfLo/txAeQZbTUVFIYGqBwpRxWY17TarOMRxDY7nHUFu0q6K0TRSEL
gRCNyj/yuRQqhms7bm3kagm4PY70aaZCJonRUmzUHHm2DjHxtKbQJrQwuvJGYfnA8+VjIGl1dOtm
9QyLANQnfH2IVobVzJs08FYupYy0zbQrA0+PFbBj3FLgLSZmgge629sLy6YsEfnkP3rJgWLJOhQg
cJ2pADYVDGEEnFjMU9v85Kh0+GmEo3nS9p+ycX2j6jopUhTeOa9z9JoJFWUnINkSmGeMfyLp7GKh
+7QjSR7VRYyZjYr4oBIgWhOESrgoUcPCYUr52mYCma4y/1Y5UOwSYlm35VoK9LhZKFloEvOm6MEM
9LGUPPLZlRxWwlBqKk4CkVGKyBaEsUYu+6M+xkMILsZRYhZHnJX5iYGri1ujC5xYYA8zMyPUiUz0
KBtrnTt6zWEVoNyUgQVs3XKaBr4+HRQTKv3QNqemgDg1GsKZEupAbZufgcwWFGUQbFWbcG3FlG9D
JcaDFIttWfKmUIn7ozR1zlGzpBUZFuiLpAEoDARJNY9Tz4y9ozaA/ZGO+VgzQnD7Ck6lk39FaCQA
9Bok4BN74hHhKKsYabcUN6t5WMq4VZV2t9CzBP+E3gLAGzkZ8oO00TCbM290ygfIZx/rplaty9pf
otG0NGrJWBsq5YhEaGsVOEJcgBnDVK/9hM5hfJK5RcUUISanhBqKECWINRWLsJTyEqYLdJFtglKT
Em/DCAhLxSk8Jouf+epNjyDytZ90K3D6RK0RkBf28Tezp3temt8EiPSVVmHX1QZTFFIeDMm+g8tK
30rAd8809abJ1UdMABZhmywzTTZP9A4lNu4vYNX+MZMIvgB+yyS32psiMSq8+IgRAQnIbgCepGrv
i7xP5sIchQA1fAmcmmknVgFrBCO+CE8bJ+wnSkc7T1OHb4aVwLKuOnzeagKntE6/eQ4pYs+ht3BH
wwTpTisxmylAEs7dDvpIxfPmpgbvXoD/b+x6VRWtCyvoWCX2n6pGegz3CSW3kIKY31FpSLTjLKOZ
F7Uu7hCE7tC20YDlgZ1haD8FGvgk0yweS4/fwZKkzoEWNUXFxEM6vR4TGTmZlSjvmSE9bZkSiFuK
Y1ui0uy2kr2UHPOEBBl7aRX5Ar/H9yzG+NmmQxJ0CvmR4tHbwYEHl2u6vKgkjmRU+lUh8A261oaN
uLSFOLUq01gtRiO00bcJpSWWox7dlYgz1AmYKDwZo7jFc1yiQ2A30cUggTzzC/3OoFZBqAWJug9n
isfNbdAXc6oSLqOx1uVx0tIMeTXXOZXjemP4cnRUzts8Dnl8RKAKp/xkt07/KVrGcblwZAwITeqm
feTjCkfxEOCKwJuOOI1ivwX4xQnr0yjHWbVWr2wbxKTUQuDOJbw1rEpfaPirq2jrgCR49lLyjipK
eybtwcGqc7RTZSq1cjTMDWS1J4NjCQB/NjjjEiL+aNXnt1B05Ra53SofMFACAOMYHaYf7qYu3fgz
l9lSyTtkCxJjxB7KyUonTxVRCtnKox9pJmSlgcGaNdvLRuluEn9wL22ruWRoUMIKrENJKu+4992b
miq5g2cwN3Niu84SvgAu4RHNyqijN2p5uPkR0yYnsuzgEzcSrysZ4l/fJNcd1jOVn1yYmcRqB+Ap
mfW9XUQhzXUX/UGNLl7uSM0Eivld61EvDwE5ksZlGlpwVTEPWuoFTqGB8M+AwEEcIDYcvTslaypp
LuV0ICSN6n3xTbwU00JaezXLVG6wNolU7ZbjAGcNFGgVbGByQTBppTZIAmWpx/C0+oBbwsHhJYZX
jCenX88as70KPFebJKZ8leUk6pWP4EZWLoGNA26NunLh8ygRdKFV6ehQonG7Fml8hWAKrreQXKd6
392ZWNosaR0gFdfATdM8Jsz38fsy1BgHUroAgx9D95AAA0cxWg6RRVfBsyG9gP92Fn+f83WTxvzv
maf1R4SvP6SFfUCyl1AgQP2C7LVJ/C2y1/N/s1m/UroM6q4GXE9Ll2XaAr+TvdRD1YJpZdu2kA1d
g1P2xvWCBmaatgILCyoYxi48wRvbSz/UhILRqsaRocLRUv8O20vRTRs21xYXVRWyUDSLh9Mho9rv
uKh2pwPKxzKLmhqVYEfROOUUXOF6oDMUfadehDFlD1l1IgUN2KRSUyYFW+ZTIWEu7lQkmDHgOT+E
CuQn5XVQoN4V2SGR5rnZeoD3EIm0ilKZwv0FJ2Qitusl6wKteD9SRhs0QJmJZA8I10jprG5Qnq4l
aUWdh50f03MoEzROtBED2ZFIS403qz29P0ngcxtVehE7SE+btYJGsQqUOfGApfmgV0FPjT7PDj8z
cMHUyqykq2jmRwnQxzBBbw/qAfqaHDYTWeo+Gagp9r6qw1IgPKcwSOXZQRLR8bVjKLx002oxd3Jr
YWa0dzRztM5uEvxJI2B2VbK2dZUsABkgr6SgB7l/7mKJAoli02YwgjodhnI5iv7KwBmlhmoC3kyT
EkWSSY5baExuNofARt1XzWFWG6DCilCn/ugZ9C+CI0+UFLrhHk9QHvBCYaKHayo8f35fNs75kNUS
aNgOEYnxtAC5dmbbxZWUZjoWqT1Z0PCpwAtwEqso9xgY1xDYBSvbdKyJg+JhRTUZ8ydApZE3wHKT
MPJDtR99Okgh8Eqo4HQtJQJZozlB+Q++K24jMeYTMM4JJlpD578n0ZnJaHepBKlzo9Pv88Bb2tRn
J3mHP0RTfOHMHuhT5jfdKGGCohJN5VbaCMm9k6pRv9nDJNyprBlmZDMxdr7aFEtLHUJGkdqLNrDA
UuBRDMS7ZCpyb26VmMZanTRMsrQhR9OBgfghK0UMMzON1JnrOtQuEglAMWxAPmI0C3MorxUdGPKw
Jl1k6mdFx1+jwWdJ7hFsAyB+Bwota2AoyYYKosXCnIkS5yRVg+LIK+hgWzTGtZo8KU9SsOo6t3Rb
frGzma3oEKU6KDvokMrYqFhnpsL89RUgXacWbBTnHvgvyDwMqE6GyCzZUtAxck0eZn50l8SAiXw4
HbYFi02XbuUQ0KIClSkUw1lUlegcevRs7cw6dwQ4rrFAk6SDfpXUfbuIcT/jtZmzoKSyNFA8xy5I
TXsonMZVLFzQOboWkiKgOMBajGgkQAvPVRtUNB3AWunSYw9dWJb/Z3gJn2q5pawdj2XEzgC+powq
5HgI9534XMGpoP2JthktyWNEupEUxfNlSsyi6EDKk5ylZcW3fo7qNoZ3XGNjljFKVLhVuhI0+adV
UMpYM0ZLkXCSKPTqliW607nEghdW8sVqXJrwA5A4D9OHRlNZulmsopEOjbTSWnhXgw6EAMFoqisZ
RLhsYQrlEcNfbypsTJdKsJkq2kdRpC9li1463RaIdGCvWhf5BoadhgrGK10c3oRC5MddWPfk/ANg
l0Y69v2B2qFfG/TfFFxPUjF3dQX7QOvcbWA/Us8Bv4DYHKQMkPyZibsYmMjeoSKv55R+I3eZgMhp
OeSX1CFxb6PQIRC3RNywxloXUmwfsGvhP/KxC5hfvcb+bkdEpGFdZlIIMDlCHzNR5BPko+41D32p
Pmn6aWlN/RZ2Se2k+SS0sZ5AQyosQSmT5bsloihQQcUsNONk3hD7eQ6woKwYxEyukGXpTKSGNLwM
ksCc6BFYjixArNXsRTINNYrCOrp5Eyt+Io4vZ5qJVH2e8CpjHFUxscN+3oLc5aqUofsSMkvA6i5N
otMy5ZihTnFpuv5dlZ6haZQsQ6t8rAbpPvWDz40J/s2JpZNIF/KVm9CXJS1fwSh4DOzhJnXto+ej
MvNhEyTIgdhaedr4c5IMlHmt5pp2FkYaikfJxq5OgnDUjLUeanq4S83AiNro/ZXr3MH+pe+OXEfm
NQXoLgD1Ko+nf6VPYQYgwanLaFxu/oPalE+upcKqcEDiVcg3o1qOQkIOGlco0WU9qNT8TNok0FTY
yTiETrTOA8U0+BeFIi+RawplZoKdemNaLXAA2p42dn7ldeVAUtZ0qpRB+GSPHdVqSN1ZUehUKgC2
yEjQGsljMsAh0EVzKkkIuQDWX0bEx4i/UV4o6YkKLTlqs+wLreMGHfV+aoYNWK2IO6+tDQ07XzZg
ITsZGowI+rYaasHy0ziG6K/cUjuylVSdZnIlFm2FVmYsUSnx/HCJw45DWpZd6nEdXHlu75/odZcw
tcoFFmxLk2YRdAhKY4JMcF7TtYPfhZp5p/FRlNICBQjUsRfpTRjjY5nkuNkA7JAyBCQp+6JuicER
lxqEVEG7MpQVCFqhdpZXFo3WULvwoDbVAN7rFFXjJvpk+ei9p16cn+YOCONqWZnYtaftWC+UR1Ve
4S8HH5RSMEiX7FI6h8V5rZSXQ9H6pELsfac6zZSYEnkzfCXBz2Z5F6C9apykMYVQ4QHhS/CDCxuD
lhM1+2hodODU6rXGaTDrkAohH4L4UFgw3Jt0Xs/AyZKsTYWWrqOgg6XoYOgyUO6lz5N108R3P7le
QPieued91K4MRcV7IuzByQX3NNIpenhcEF18jgadinAkjffaGlB9i8xzU8aoIKs9SlCpQeUJDuEc
ApJgPSaoY8Fknskhdmky7imtPS8VF3FrRJuMnr6IA0yg1kJ0F/v+LMkifIhhDkRZc+K0DcwcATlD
uBiG9ibg+rpCVpl+S+f0p3XsTiOzRl1HC5dBxFmfWxkrC2LDzEAWh4qTTNe5oIcLz/9LpUIqkQ2D
ezuichK7/VwzEgT1OY4nbWbG08CI4wvf1I2JVKVT7qV5ADR5ZdQ1fsZsZvSyHj2oU7MuJRd3FZzS
RHUJY26SmuWNMgLtqNkoVGLhI7SsocpqZ4WOmHALuiaSwejYXeYusqCY1mpmkbNFwUxQoKno0i46
AxCFpYH+xqVOuqoQJXV9sI1Umewv8OMUARVFzSck+FCix1oa8LQGE/rj3gSsMJTtVFK06KjvCm8h
dSV9loE6mT4k5tyhfOLjom3CwnKG4K6tK+U2iXROP8v+qocRfvQiBJqpdu1C04qLBsfVxdDAKc4K
ijhdqbt0WsEvd17JcWiq8y4M87mgPX1kG+EmUy004GMKHw5OUSEyMjNLSgqSwwoah4pKkjY48IUT
YJaOdqkmFCxtoVDL02A8auSTAuMZ5I9WcqtlRO8kzpUJ1Nm86mF60Ra+6b2hO6eV2uBjIqQZYKVq
oskgnhXvSO3pHiiDxDJCmlhygimsqJVZhhLFWr1flm0ND3GsY+oZ+G5hDSv+y3qixZCIqDTfmhGQ
3SJwuAq7Y8rkw7wsPEJzH1pYVeUd7goKrRei38APDKpWyWNaYZaLQj1YN19SOOIN2mthqM9ER195
GGluRiV9I6mhK2M/5gOsBHTsTls5VmYFlQVq5kRpAwRDLSCmzCwLCeLEPa2FK09DG7pp0AJyqWkm
xfxLlfoz/TYPhiyjFC6tJbPFVcVoDQwvLBgBXQ09InPTdDZURJUlNWX0JfOZ0gjAQwqgdsyrgJ07
D5ELP79FahAe2jBT0mvfphLroctDOB4Dg+E4xx3WRvOhm1KdyeeBe68HxIH64N0DxXOWdhN+5tg+
j+X+rMqGK9+s8jN6Q45HtJTbVC4UOcBdHLezCJkBqfWvcFpwb12lVsHosRbQCErNykM+FG0sBxsF
pNxgZNmhAfK4xsvQhaciCls+L9gGOgodg1YelU1bzfLG/oYmNxUyaMxo9S0C4AJTW70pwUKOFZ8Q
ce0U/1HozKLojElY5foFbAhCPFtCbKtvwq9qi/ZX3NKeGlzEUf361KU3P+0HlPY5Uy511b2k50vW
g5lt6leLNOfFohkszzPRARZKUwLK4Ear5c810rhUlrUrN7A+FSF+eNjkgZ0iTEzqtJ7aI8wdMvVx
yngDedkSceuvNQpYSQtgiOM1X/q1voo9NrUCnrSTPHgy2L8qnYzR0x3FJDCNNi7rErjuFLROGXuY
Tjku514IiL2R01WdaYQy7ujOnsIx6QvbO1U7qRsPOfDBGhSKyDmBbg6bzboaSmOJVgb2RSowpMKP
zyJC8AsDHHSdm+wnlew3p6Y/BSiGbpd9W9fDmZ3LeB9yvMUR0LPGcl0IYygdtFinrOQqP7dKI2aq
uBP6RJEogiN3mw5Ujr2cACZVO/TdAu+MTjD8ZAfLjsBaCd7waQTSDFTeouEYWYVlRd1Xd8WxkIKF
Ybs5/a5Ugg+FDFDZyLiYoNBEegeoq0v70yrAebgO6Ni11IjxWRhYs91Iq4XPEDoww0KpPZJwNUhU
bxQaBvmGGpeTiBtQHMiCwL1SbcqldnPRhHQp7ToX6P1yEIVNcuU1iXKsQMiGgvDUJ8DyYl2a1X0H
CgCvm5k3UPIEDmSf+HkDuAitgMqSQoDt1ChBcOBdWaGpZoTFsS9S8JQthgh5qswlWcYwFThXjAAE
K9dfKXkBYFhuPXQePfLYDlN0Hz+xwu0hveflcWP7R12WnaIfcm0GQHp6WawRYABrUSUx1+V4/yVn
iowyY2dOPQ9/rsBO6PcgbDNRReUvZaU70c0E/SYrooDRRaeqr127AXIZFvrpE/TkOdtMklxhDz1G
ofJNWBFQ10V15IoQ94imB3coex74K7JRE3uFuj3Te5O4PVe0E/wA5mndNUdE1/Ci6ASJ8QQum40z
KMoSYY/T3vWXhcZej4A1nZghaiwWeaxSX+k1khNt39xKqF4cJXSWYUnZtBRoh6HfJVFQBsjlIvFG
NdYtg2rWNqm1knqMuahckdjFsj5vyv5pqIF7hoUPE4fATstK9FQ6Z+0gBUKPBxYIFdG8hIdIVZNE
aFK0qXnC5WabuXNkyBgZGpG1aCKFajTnSe2lPo3aFhCBBMM60azHVoYxjni8UL1LhUbrTFevZBUa
C9SvoRX2Us84fnJEPUihkWrDbA4v6njZ+/Ttalump5GZ9WJwQ+jPoUPu0dfGieK0uHIT/FFaCspa
Ok0C9zZABWgiC5EuO0Cc2NFAlHvuxIWW4NKjTIa9XVefuU5xpSdgJmgekXpZPhdMohNwxvA/i6LO
p31A6q4TY0BoPxGuy6HI03QtmBfZarIT1Kq/dYB25kUX6ieSR45V+gDBqPo4ixDPT5AySIIl53mR
H2e9twJ6NovQEsx6axOZsbPwAhncBnjII1HzUnXZQamu+ISaRHzMM8/ynvhEEhBCRVU8xnZ3WTgb
p2oeLeDLHSz/aa3YCNuBXgUhRUJwXxfFbVsAQW2cFqskhO5Az1shnodpHGL6msoNmqvKykYvZ+oq
j2FNFhxgAD9XXcmeaYV/q0NvbpPoqSAD5GrH7EAk6TyHUtG2kCx7uT4XEvWYIYSfoKNSO+DgooS0
+52YPpwEHclXa3n0hlZXpoKKRCXdl3EVzrE2ba9sQI/TVveKk5oUnLoh8iviiyID3OsaM1wqIDfg
zkMB6x390s0yfZnZ/hrJn4tOFsNC9SJAta6P0gwR2amlxksPYXPsPXykkzPYwFKH01bPyWC3NrG5
hhaQhRBALw0+PrOQYKNCwrk7bU2saoq5Tu+HlBLVCpjqfYQCo50jgFlDnsFkJKQpAdmr1z7dhZZz
N6DyMUN9MofLXXXLNBk3OGeW1DvNKsbVxeZFnxaV8SlMx5Ze658jV39Fuqoz5oOwagvOgHMUdFir
i+w4VDpUZWZ65k3bkfYk6jVxlD2NXXxEIi098fEyJsC50LqcoLYuZ7WQTyRf/pwZKl0rokADURrg
8s6iGmudfvIV1B5nE52CMKG14ln3WQ5mJtfQCLULHCZclqDXAFTE2veTJyGfoydUYHXKTEPmGoTf
wXHSdZ/lLjgzUwsuuidPleyzZg4XucQF4gRI5UhlN4NMDnWem2ji5x09dxM2iyy6q8FDasayLl2t
/dSb8aq3bj0ho6OA41/eHjEb0wEh1lKJTuNAgiBSuPchJB5Q/WZNpUOxxtEK2vgafmtpECGrVAuY
2ByBEuXUBErpiO2iMnFlFOq91QfnwJy/WfBQdFWCX8q21v1zLXevBbzJLvQuiwjM5GCF96YvyVi8
obCURv6F3PjoHZ9gljIHmjZcGMAmUcpPlGnXp18TDqxTPda+kfTriwjQAuV+SDu2URznWb0GTQPB
r2LVsuG46zkjmecHxTRODHzbQmRaa9Nd093iBjTqK5sttPRcaPOWHMAjQl4b5Lg21RB/OTIR4UUM
IcdYEwKJZFZnMphZXo55WasDAiyeI03iVL1pk+rWyyDLePStrC7DyqIXQN6KCj3ttIbo3abfis68
t6TsU8Ppju4ijqu9D7vNpwGtYmTVZJtBlDTeXWzFwiYHQ05PUhli/yaSMEAzddwOcutSDzMLNCzV
1kRR4USxvkc1Jn3pCbHIPPggRRWswaYEM2e47aWaOrvpXzd5qU1BY9oobzgNqDV17IFpEX04062P
u5zOpWZReKOHhT7jLVVVd2YmlFQiJ194HQwVSc+gIrr4jErZlx5Td34jQZGDvB2YNLiASXq4VmD3
E6cu0Utf9cssD64yCfREOwwCoiXmsS3fVQ6jd6o1zzp0zHPA+MssDW6UhgkbGWi5ijMS+OKR2aTq
ZGWg9iCuZRcAKb7gtvRQV1TEkB6B8zwmw7KCvUdV3pABVXA2NYCLY5nL9r0V4o7AWHRKkrad5VTP
4X5CsWzK4ilCCGQGJg7cs8FsdGoLHvzY9ODyR0PmYQVZo52Kc0ghxReGiNNzy3ZZQ+yc0jdg15bh
XaYYtyWvdaI7EaS2sIV5pN5SGERV2iZrN9NmFYAb1CGuLLW6hfkBDKuWbtBRmzedfarWZnVj45cO
GqnFtS+vEAcLKXOS48HAkezmkkL7sZtw1VkxYLLACJHYgXJm0mC3pbZdDC3aEhznsVJ/8Vz3US89
qNHNNTAnaRKlyl2MqQ9KSOBk4o6muF5SuPCMiOUl2NeepF5Fmb7CWQ31LauAYUdo6Jsdn5k9gRJz
jysnSjVgcCeSUVE1SfWv/QAuwCrLo8TClkgBQV9n8r0mog73gYDMo44RZgCcG3kqNV/2Z0HninVc
0O7gBohFOMBXAf3bkx/M6F2xNkDKSzri2LGl6ssQ3kdI5X2mqL06DwrtXq41zGHB8sxDbpO4c9eU
sOn+pOXK6AGtKIitL3I5eD5cqRZKnOJGei7X4lMrIyxSCvglBLFg6Ts+me6mZ50G5kn3K3nKsgX2
NnH1wkBtFOe6HoIndhgzVxGcO+WT3aThKfVckwJsfmcRvbxI1b5KaG7JQ/7eqn0v4blLO3dL83O5
SUd9zPJ9Z3iHnu/rBxkVOOfv5T9/V70cf/usxXuT/rN/9Can+fOB/qpk6Lsm8vMTPauV/tkA0ZrC
Tv2EqKhmHuqWKZuyRgM5ShP39eeKdkiT2Ka9THd5/EJsmG71dzPzR5/9zz/W1Q8aqj+O82dPvnl+
H89qqbK162fXx88ohKbpNMvHr+0pMOiJAxbhmHv5+nBTIF6eiO2ACuvvy+hvvH1dPjR4y7phmS8T
sL0ItEPDUAQ0H+t1Bl70aT/QIjB54C0Qxd9d/4Z6SB8KNUL99TOCifhuGwj9kNdPDGB81DWgItm7
0wxo4tAEmY52ONXY8euHGRCcAaaivC6Rl133gdYAMe2OU6ALFoFuqGIULf7u7euHhjBsxURP/fXr
+Q99oM+uc2Tt9PZV7dC2hCqrxuspxxb/bgZUlSNSVyjKvG6AD3cG2rveAqrFR7RkVeUueP7angGh
Htq6sDTNYF98rBvQ3Hnr24cm2t4q/aCX9c1cfvfyFf2QWTHt1/31gZa9Ke+47HXr0LBUMmFuv+ev
7Y3PsW+h/GybH3bZW0i477TxNYPDjXWP/uPWSxeHms5n1+zX434Mij7Wsjd2jnq41DnrbdV8jfu2
Z8DiRNRsDoTX80Dm1x9rBsTugR+y/+M7Frr46c7XDikbEPi9zdCHWwTPV/VuG0A+VG15BMO+zMB4
kXx3+EnqoQ54lgBYebkWPmAGNKJqd5oDlWVgsRNMfXsLSOahzS/ICt4inw+3B4xd732CPgvzFNsg
+nn+2o57xykwAUJz+33U92/vegfoyiG5DW52xk9vQYUdYskWfMXX3OjDBX+Ktoe7QAUJb3AO/mwV
jNGfrHFTYJ7y/PUBp+Bla/7zIgAWMOS/lsAD5md3gcEaESqsgY97Dmo7h4MwI3Q4EQr/9/y1fRYI
kiRhAj77sDGRYux8FRDy4sujWG8rfTsNoh6oUStTnpkcHysaAhy94zXIVaCMVSBCwtdYYCsUUOxD
loUmDOul0PCBEqEfWUR/twBGHqBgygQk9DUO2o4EeO+WoDSgj2nCx3rvPNWO710b0zwueDyuXt77
9mcft71FXUg3XzbXB3rv7NNdPzvxLVQAXbb+fbN9F/4qbIkx8EGS4/ct8bFevzIy23aKfjXrkM4H
xmi6+bNTf9z2FhmyIX+4ba/Iu9b96PsoBD3W265/l/2Mn10ZT3vt7cr767v/L2yT35toKEJFT8/t
M39TPjcuXhpEv/wHb12mHwd47R49t4ggQf7OY3z+lzc48L2M/dJIGr//H1uGfM8tru9+ORpwfvft
1r996Tl+99u3/tj3f+t1On580J9+hLcfrvxNsS4eAcQ8N7xeP9SLEeBvScWvKv9x/b0ToD4u038/
yw8+g//evVuP8ntPb+un372Ktyf6+7//7k3QQrCU/4avYrpO1k9br0FlZ/75W3iJ1P/sBS/xrEyi
dfL0NtS4mMdkf9eBzzad/5i+jfOyRX65an79vNdrP6kOLliyxeaAxz448/N6w23y/V+CjPz27bjr
frY+f/2X0MmtNk8H19W62pRvw42fgybu27f/fPQp81uso4Pf4k3xbncR/lskBX/4AniY3++iP3u1
0zUWRg+b9dbUkFnhymkRzvxi/J+dJf81G5gAUdl9A3///K9H8fc/mo9n3dtF8NNz5+2HfzbFk7VX
sCDfJvN5lRPY/eHU/tU312dFvbXmxubbrqMu18Oa5Vz42dtYz887NmF3HfqoeLfKlD1swKOyWG+i
t4d7ftaxabqHZ83fRnkedKxw7zrocVo8vZsCsYcpOKnbtV+9Pd7z06p7GPZ087BOto9MZR+Xyaf4
3RwYezgpLwE/FVtTYO9hFVyv6yf/4Ldi/fBO90Km07nrarjGSnrrpn62IN511NcLaXzmg3nsFz/c
S2IPs32Hi/PBZJ2Eb7MwLjqSt7dv//mN92UTb7ZOSiS9dh/1PD1g0f1HefA+htH3ca4tU4Y9uK4f
nvySg/Nxaysix72PY/mmTh4Ojsrx+beO/LFdREd8D3P020N9cFaXWyvydfQ9nP3/eTW/nl99ns/+
58G4eDYFE/Z+/dP8Q+5FHRFeoFxAOGi/vM9+dln/18Qfpib+G6YPv0UukebWGtjDcfFb4rJF3rbx
eFb88sX+OvKepFXZku18P6yyj3EROdo+gahs7XoqQ3Srkyf/baBxCtQ9DDv11k/fjzl2n3Z91KtN
Vj9E/uNB+u2g8jYHUzC4WxnaWOba9Y/MNnH6yN3En/n139vDCpwCyC7S7WDm16fLrxchXLEURYq3
CRnfq/5nWdNfDe2Z3+e879uY9iW/z9HW39nDbTtdZ5uDz5viabM18h4iJ2jtDxiVbK34EbC268KZ
I2C6db8ae3jYeQ6XDINVMu0l7PjN1pli7OFMmRd+VWwPa+5hqyJH5aMQvPW4Y2tg10m+Ydsv1/G7
oHdsNu068nL9sL0JrT28vqX37hqw9vDKflwIFEV2n4Dpv/5vtTl4+o+jJvWLrV1H02v34U82Sb+1
HGAL7D7qqf/wPipQCH92Xg2nG9SRvK3LRdH2sMp43nezoO3hsj2jsOquy8d3eeY+rpGzdZ9W1fZy
QPFw5wk+W0fr1n8bZ7ydIA68ffvPkzSGfTfoHnbxGRfp47ta8D4yp7N1zem7fqdcqezjMjpLh/GU
pLT8NqfPUzwiwXY9KM99AvG3YZ5H3cfB/jzq9n2hjKDtXZ/25bCUcGcv1/XbcM9Pbe9huV0R5m/3
NIS8h5jwetM/epsoele3H1lcu87HNaGPd/Dbc/T2Nto4HTB33r7957vvepNs3PVWyRNd6D2MO7ZL
1genmzTZWs9C2cNJdJ3GHBpbVxPyrnt46PpdRRXw6O6jorq3dSsJdQ+33fW//ld6AMv0X//7uSV1
Ufzr/ySPfrY91+oe5ppakV++m2t1DxvmZp0M789RgHi7T/ctdOF3G3xE0O26C0m6Qz9ZHyzW5fbb
1PZw5NH59t8FyELfwyTPKWog4b11vwpjD7Px9YeAXowYvV0n+asfP6wf2u1VvI+K/ssZev3D/h7J
P7s+NEr1BzdERluHKJXH3Uf+7aHfbL07U0DZVWVbA7tOZVORf52c/P8rasI/gMn01tN8Bli8dkUp
hfx70gGo0BhFpLj6BTglfaSx/It/8yEALD/c1GN5990ye/3If7GE83NMjDICgHYb9/3J/pMM7+89
6Rxlu+1bSJH1HyuJf2/Q/8fd1e0mkmPhV+FyRtpWqyCE5GalQP4JGTbQGWnvDLjBTYFR/dBLruZm
H2IfYd9h7/pN5knmcxXuqeOqAI2POjutkVqdTMt2HdvHx+d83+dHvGeHCKgCt5ABb/xMkKLMUoom
gIfwNO02aiuPuYG6Z8k3fJs9fjE7gZ7Jp40zoPnA5ASrB09XNqBf4bc0+qiBQhfd6eXkpAU9hUaz
DkZ56xywlJKVUiQbN09yqvQyPnB1Y80IZyGCvojXR8/QA7wcnvZr7KyRHtpRDymClU5w2JLYEaWi
5jmklEGDD1qtBvQCAtd2R3xVT0xnkRzZlkzE3mo0WuY/UFLAvoFGl2Fd/ekJHdDQoV/1FXRTe5TI
seOtK6esd4Y3D84aYEAYCjhQ7hDV39vt2x0bub845NgoTMpf4VgIgYCgC6/kBgpfdODeuVhONC5a
dj7NKmO4cl4Yp0jHGjCEo20JAbl0URwsBxKmrWMYNrsH3croRU71GpE66YUhRsfghQOR4kiHtqE6
DtQcGa5RvXjVLRy4MC7lciEigqngAD/cRTADhW5yZKiuIKjqbA7Dgvc1QudFjmfUthwZqmtVwq8a
qRbf0V6LSMsqXMbO8+jA9XANvNyYXKwMyd53yDdqhODJQUudM8zcTQpURyw3dojGsZ2Xouj0z2Dj
QDPcyAjgHdoshx2AaabWNZQDX+t2Io3rO3ENuPL5twsBS/gcYoSMc+E73rtxyTmAX+4/3rtEhHS0
hiDkO9p7GTkLDC9LMjSLEjtKMBR4FtQZXPqDSNbOauDIbD2oZJa6oUnGPfa18CDUazF3h8xg4wcF
v57IJbBfFF4DOR//GXxI/yUXABxEU9uW8T6B0ZDztUhPhxPYxDaUtdtkcGt4ZVi45S6GLYLaXEIH
y5Hle+Wakild+RoYqYLPgvoKjqMZqo9O1JPxcn1H20diI3XKL6Dp2uVxfFnnCRUSJ57KCKW+AzY7
GpA2sibyd/uQwUg2xw94kHnNSC1pcp3j1jFYOXyJTF3F2xJrgQtdNLFzZbYyqMT2Rw9LfJYTenhk
gjje48Xj2S95csCOMR8yw2r7MDeUFBJcInFjuzneFFv4eVctpxNNr43ljGr6zbHgs4EMYt3hvTPi
Meo78yMHBprwyDig5DSiC5rjVjOQkVss4gCAARAuDU6z5zAqmgEHryTP4fbEWE7cmx5UajjiuS4e
81oTa5+fAwFUTuR++0r58m/j/quuZq2TRmAEFFGWwWOg9cbJ/u7eLrWW0/x8U2vF8Zu9DcZx8VdX
5iTwp7nJUL04HsXfoXR0nIjak8N+ZKm0hrWBCNcC2Tg7TONezSO0vp77BnhSCcADOXTLlZ9vX9W3
ejkxqXc7xCwa5eCxPsLAkZimZMTBTobpgV61D3Dmgja7PytQtTp3rFkq4uxHDDf1NN/95lZLCxP9
VhT9j1OgZMFPoicFQyRxgRBlJNQn2jDDne4iAhWMxq0M1zmw1qahmMh4VtxDHFmE3kaY/C1plmPA
s9SdNIbsF14JWVKgQoNhrKBZjPSEzhlHvmMQqdoD6IbEjXDEk3AVtOzAkYyAk57WuuaPwcVTcTkE
HLDFO5SPltIpvgbgwnufWmiZTl3Agfy7FyvqGoI6wwnb3eD5shfXnQFo42+GPOztaoewETQYTJxD
DCraZtjSXTD357OySRj29YOgHCdEzv52xsVC6NIWaTJYGRc5EA6dtcwRMiK5NlFrChiGahGHLUKx
cfc0B7XpUa4oVBji8f7D7SNWROGg6nYVnLG0Py+FKgFHjaoPeSe1WiHzQULo3aiOAwPdAXIeYgW3
Ye2bJWsChtUxnAnlJjPrRv/O954yFJ9U2dJALHI0rQDbt+1kpuCIMIbA9Jqw0HVz0Iy3fXkkr15G
ssIcHFWEZyUT3IPsGDN7cLi6X4D60OvaXQKC8ar2vnYFHqNO0u3OLHYXQECbYclsO+ymSxHPAKN9
X7N/VVWdtk44yg+DFbjC4abK3zQCowPkvRN6ajJBLu1KxIltzMxRrjL0euvwIgepLG2tNsAT8wCz
LWG1r3/NRR2KnQIjCkzbuf3V8esZx5XYCExQpMLff/tPPDc/3UQbENkwgltwMRfCzhrxh8BSnjY4
mHhDBX70O/D8KLmtBZF3PPHh/4XgwszF3C73+P2lEnqD+5Kq/QN8e0FTi5BVrHOwqC71fKJhwKGY
4xqpaHID6p0nwCb6f1pXpCpSBA1kJI8h+csQK/bFu1C9GwNo8y6OUztYs+K3fTDg3FAfmla0zOCD
HsQqmTlhTW6avYfA2yWWTiuAuL55puLX7M/rFv/1VTHly5g++6oc930/LVdq6BTFO+0AdimzXUTp
SJA1an843ukC+K+QR82wjW0RjUBgsY1mp779waeHaapCmlzmCDPNaJENJycBR5XHyAlAAw9ZYNI0
RxqgIzaomlfFBRxBW8dZHRzc6Uu9ALuLKqVyhEi23WqxEI47KkRAXW1RDt0p1EomkOZMKQWlzLco
5NAPDLpuoYqn7HbLzzaGkOMe69iZP2i1226O39U9ERnen0sm55CTMYXt2JB7SWwbcOi19QH6TLSp
z5FYq86hq5aruHZVksSZN32Ua0U9CMeFJu/lIR3TfBG0pv3ndAh0jJqISTb8oR6BnmMbzc4CDoih
uRHn9ulgXeq4yhnWOWDvuaGeFTDJENc1xXUjD5V7hVJChUNwow3dBhXPas8qmqpKJw/BOGvP4zfe
h8HOHhiS1W1A/Ry1lzpHmbmDUjByqNYE2ZLiuOAMBI2K6i0G/4b0WFK7AksFEJ6UbmMOgH++OhHC
JLMv/w3lgsCDmhyQ5uwDegI9UKwXyL0cmdr8A/JToPZTjv3/uTi1ePmQpdIv1gIyHRXJGvOm5Dle
FYEyegOlH1AF9yZWqq4U36lOn/E9bZCfRf7GBfz1tfQNj8sltwYMTghlrY86nFfMOx4dq0Pt+/wU
T8uemAe294tyvd2851zcH3Deo6nJ5tNqNEdms41KmMNB4AAHtiPxQvUTODRSzD4m9ROOJGRHh9oV
s+PIvV+NcXWh4LFThrzZNe5Z45lRInRk7TiUL65FOH8VGMmQtbxJgYIhCQ8kFO0pdnyMNkAKG+UT
sjQCDo6dqWQiW0OiheCMoWbXlxHNq+53qvvlRj9EqTtYPBPmb95nwJ5f8EAGmTiwz/e1/HbHQJV4
wg94KORaFNDKFgtNJocjoG2DWOlmJxnuUwPjbnXlfY0DntPW6VomFWEMh3xPR5sb9E9dCSzzcvpz
1V2a42abQYyMBjrCfePlq/rh4Jh1tLYBH7lxNRlyG/ciQjqmYh44xJ+u1SdlnY+51nKAVq5B0jHP
IdjXejLihBpHZTTdzodvDkw+bk9xsNA2JbQeB6y6jeJjVGH9M4YU53bsGVjNrFKT6/mqZ2SAmBOy
mjiOS2SBCTiirIVzRP5Xguy1NVH2Db3xJTIxof0d+QhomNgFd3yYcqs/F4Ir216eemaoe9qEWAbU
XNYyTaHaEIldBdQHDWE4WHj3ega6Ljz5RaJDIpUWcICPDEfMFG+epPxITMVxkeiidj5Cpok2zLA3
OrMI4COUsir2XsChAtIX4WIDHc6y0TleFMvVcJ0EHB7WtHY6fu0/ys+1jggruGIcBLpH5YjsctDn
nsUSRB0apnOkOh8hOUxb5ThRjIH/KQHpoVou4LL5T15fJWOkqCuDNmh5MXQgVqiJm0+oEFbnQbSE
rvQwg0NHfBYDaVKNdOUgdOVZ31sZorb6t9pFjNpKDB22vGBkPA0cJNBanXQ5I/E/JNb8J2Wo57jz
kZVa5wjRh8Bf09FyYOeHKfjbzmAZVuavmF7EsSbGuU4TwBqtXbNyCkfJ/1eEahWnRZ0jCi9dDOsc
2DOgISHJUD6CoBvAwroxGGxTN7b+pmjyJsocrRbU7/AENuBuJ839YhBvmIaoED30TUMUv2Zb0ij+
6qqI3CJ92f9jf7kL+XQjNYqqZK1zAPef0thhMdQ5YJ7DL/+DlPNGFtcJXvC1P74WtFSZ7ftUp6r0
Ke20HFurKn7N/nVR/Nd2YXA/olwljvnjfWWVFuf/2Vfumewt3X8c4kL89z8AAAD//w==</cx:binary>
              </cx:geoCache>
            </cx:geography>
          </cx:layoutPr>
        </cx:series>
      </cx:plotAreaRegion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microsoft.com/office/2014/relationships/chartEx" Target="../charts/chartEx4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microsoft.com/office/2014/relationships/chartEx" Target="../charts/chartEx3.xml"/><Relationship Id="rId2" Type="http://schemas.openxmlformats.org/officeDocument/2006/relationships/chart" Target="../charts/chart2.xml"/><Relationship Id="rId16" Type="http://schemas.microsoft.com/office/2014/relationships/chartEx" Target="../charts/chartEx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microsoft.com/office/2014/relationships/chartEx" Target="../charts/chartEx1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24</xdr:row>
      <xdr:rowOff>77153</xdr:rowOff>
    </xdr:from>
    <xdr:to>
      <xdr:col>21</xdr:col>
      <xdr:colOff>127634</xdr:colOff>
      <xdr:row>41</xdr:row>
      <xdr:rowOff>136208</xdr:rowOff>
    </xdr:to>
    <xdr:grpSp>
      <xdr:nvGrpSpPr>
        <xdr:cNvPr id="90" name="Grupa 89">
          <a:extLst>
            <a:ext uri="{FF2B5EF4-FFF2-40B4-BE49-F238E27FC236}">
              <a16:creationId xmlns:a16="http://schemas.microsoft.com/office/drawing/2014/main" id="{F5A1D13E-1B86-1780-C957-F70AE8DEEEDD}"/>
            </a:ext>
          </a:extLst>
        </xdr:cNvPr>
        <xdr:cNvGrpSpPr/>
      </xdr:nvGrpSpPr>
      <xdr:grpSpPr>
        <a:xfrm>
          <a:off x="53340" y="4060335"/>
          <a:ext cx="16045468" cy="3051290"/>
          <a:chOff x="57150" y="4439603"/>
          <a:chExt cx="16072484" cy="3183255"/>
        </a:xfrm>
      </xdr:grpSpPr>
      <xdr:graphicFrame macro="">
        <xdr:nvGraphicFramePr>
          <xdr:cNvPr id="39" name="Wykres 38">
            <a:extLst>
              <a:ext uri="{FF2B5EF4-FFF2-40B4-BE49-F238E27FC236}">
                <a16:creationId xmlns:a16="http://schemas.microsoft.com/office/drawing/2014/main" id="{FFB2563A-64CC-45D7-9911-A193B9998EA4}"/>
              </a:ext>
            </a:extLst>
          </xdr:cNvPr>
          <xdr:cNvGraphicFramePr>
            <a:graphicFrameLocks/>
          </xdr:cNvGraphicFramePr>
        </xdr:nvGraphicFramePr>
        <xdr:xfrm>
          <a:off x="3846194" y="4871084"/>
          <a:ext cx="12283440" cy="269176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40" name="Zmienna">
                <a:extLst>
                  <a:ext uri="{FF2B5EF4-FFF2-40B4-BE49-F238E27FC236}">
                    <a16:creationId xmlns:a16="http://schemas.microsoft.com/office/drawing/2014/main" id="{C54160FD-5C8D-40AC-9739-B5AA547EC643}"/>
                  </a:ext>
                </a:extLst>
              </xdr:cNvPr>
              <xdr:cNvGraphicFramePr/>
            </xdr:nvGraphicFramePr>
            <xdr:xfrm>
              <a:off x="57150" y="4439603"/>
              <a:ext cx="3143250" cy="681037"/>
            </xdr:xfrm>
            <a:graphic>
              <a:graphicData uri="http://schemas.microsoft.com/office/drawing/2010/slicer">
                <sle:slicer xmlns:sle="http://schemas.microsoft.com/office/drawing/2010/slicer" name="Zmienna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53340" y="4439603"/>
                <a:ext cx="3144740" cy="680222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41" name="Nośniki energii">
                <a:extLst>
                  <a:ext uri="{FF2B5EF4-FFF2-40B4-BE49-F238E27FC236}">
                    <a16:creationId xmlns:a16="http://schemas.microsoft.com/office/drawing/2014/main" id="{9A9D34F1-4D69-41DB-A568-BCACB11BB335}"/>
                  </a:ext>
                </a:extLst>
              </xdr:cNvPr>
              <xdr:cNvGraphicFramePr/>
            </xdr:nvGraphicFramePr>
            <xdr:xfrm>
              <a:off x="57150" y="5153979"/>
              <a:ext cx="1828800" cy="2446972"/>
            </xdr:xfrm>
            <a:graphic>
              <a:graphicData uri="http://schemas.microsoft.com/office/drawing/2010/slicer">
                <sle:slicer xmlns:sle="http://schemas.microsoft.com/office/drawing/2010/slicer" name="Nośniki energii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53340" y="5153124"/>
                <a:ext cx="1829667" cy="2444043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42" name="Jednostka miary">
                <a:extLst>
                  <a:ext uri="{FF2B5EF4-FFF2-40B4-BE49-F238E27FC236}">
                    <a16:creationId xmlns:a16="http://schemas.microsoft.com/office/drawing/2014/main" id="{6F4FFB49-0A7B-427C-97CB-DC7E2FE6EFAA}"/>
                  </a:ext>
                </a:extLst>
              </xdr:cNvPr>
              <xdr:cNvGraphicFramePr/>
            </xdr:nvGraphicFramePr>
            <xdr:xfrm>
              <a:off x="1964057" y="5152073"/>
              <a:ext cx="1198244" cy="2470785"/>
            </xdr:xfrm>
            <a:graphic>
              <a:graphicData uri="http://schemas.microsoft.com/office/drawing/2010/slicer">
                <sle:slicer xmlns:sle="http://schemas.microsoft.com/office/drawing/2010/slicer" name="Jednostka miary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961151" y="5151220"/>
                <a:ext cx="1198812" cy="2467828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</xdr:grpSp>
    <xdr:clientData/>
  </xdr:twoCellAnchor>
  <xdr:twoCellAnchor>
    <xdr:from>
      <xdr:col>0</xdr:col>
      <xdr:colOff>99059</xdr:colOff>
      <xdr:row>211</xdr:row>
      <xdr:rowOff>114300</xdr:rowOff>
    </xdr:from>
    <xdr:to>
      <xdr:col>11</xdr:col>
      <xdr:colOff>47625</xdr:colOff>
      <xdr:row>232</xdr:row>
      <xdr:rowOff>104775</xdr:rowOff>
    </xdr:to>
    <xdr:graphicFrame macro="">
      <xdr:nvGraphicFramePr>
        <xdr:cNvPr id="44" name="Wykres 43">
          <a:extLst>
            <a:ext uri="{FF2B5EF4-FFF2-40B4-BE49-F238E27FC236}">
              <a16:creationId xmlns:a16="http://schemas.microsoft.com/office/drawing/2014/main" id="{3CBEAA07-7835-4D3E-BAAA-5F26AF306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95250</xdr:colOff>
      <xdr:row>211</xdr:row>
      <xdr:rowOff>136072</xdr:rowOff>
    </xdr:from>
    <xdr:to>
      <xdr:col>21</xdr:col>
      <xdr:colOff>554538</xdr:colOff>
      <xdr:row>232</xdr:row>
      <xdr:rowOff>124370</xdr:rowOff>
    </xdr:to>
    <xdr:graphicFrame macro="">
      <xdr:nvGraphicFramePr>
        <xdr:cNvPr id="45" name="Wykres 44">
          <a:extLst>
            <a:ext uri="{FF2B5EF4-FFF2-40B4-BE49-F238E27FC236}">
              <a16:creationId xmlns:a16="http://schemas.microsoft.com/office/drawing/2014/main" id="{2FEC2E3A-73AF-479C-9650-340BAB535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96883</xdr:colOff>
      <xdr:row>235</xdr:row>
      <xdr:rowOff>37011</xdr:rowOff>
    </xdr:from>
    <xdr:to>
      <xdr:col>20</xdr:col>
      <xdr:colOff>355691</xdr:colOff>
      <xdr:row>254</xdr:row>
      <xdr:rowOff>40821</xdr:rowOff>
    </xdr:to>
    <xdr:grpSp>
      <xdr:nvGrpSpPr>
        <xdr:cNvPr id="85" name="Grupa 84">
          <a:extLst>
            <a:ext uri="{FF2B5EF4-FFF2-40B4-BE49-F238E27FC236}">
              <a16:creationId xmlns:a16="http://schemas.microsoft.com/office/drawing/2014/main" id="{20712CD8-9C70-4FA0-5271-1849C26F53E9}"/>
            </a:ext>
          </a:extLst>
        </xdr:cNvPr>
        <xdr:cNvGrpSpPr/>
      </xdr:nvGrpSpPr>
      <xdr:grpSpPr>
        <a:xfrm>
          <a:off x="93073" y="40405693"/>
          <a:ext cx="15523746" cy="3294264"/>
          <a:chOff x="96883" y="42375636"/>
          <a:chExt cx="15546433" cy="3442335"/>
        </a:xfrm>
      </xdr:grpSpPr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46" name="Nośniki energii 1">
                <a:extLst>
                  <a:ext uri="{FF2B5EF4-FFF2-40B4-BE49-F238E27FC236}">
                    <a16:creationId xmlns:a16="http://schemas.microsoft.com/office/drawing/2014/main" id="{666FAE65-51B3-4AFC-AC93-46E30A9BCA97}"/>
                  </a:ext>
                </a:extLst>
              </xdr:cNvPr>
              <xdr:cNvGraphicFramePr/>
            </xdr:nvGraphicFramePr>
            <xdr:xfrm>
              <a:off x="96883" y="42375636"/>
              <a:ext cx="2153739" cy="3356611"/>
            </xdr:xfrm>
            <a:graphic>
              <a:graphicData uri="http://schemas.microsoft.com/office/drawing/2010/slicer">
                <sle:slicer xmlns:sle="http://schemas.microsoft.com/office/drawing/2010/slicer" name="Nośniki energii 1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93073" y="42375636"/>
                <a:ext cx="2154795" cy="3356611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xdr:graphicFrame macro="">
        <xdr:nvGraphicFramePr>
          <xdr:cNvPr id="47" name="Wykres 46">
            <a:extLst>
              <a:ext uri="{FF2B5EF4-FFF2-40B4-BE49-F238E27FC236}">
                <a16:creationId xmlns:a16="http://schemas.microsoft.com/office/drawing/2014/main" id="{2C8896B1-7341-46C6-B8F8-500304B1D394}"/>
              </a:ext>
            </a:extLst>
          </xdr:cNvPr>
          <xdr:cNvGraphicFramePr>
            <a:graphicFrameLocks/>
          </xdr:cNvGraphicFramePr>
        </xdr:nvGraphicFramePr>
        <xdr:xfrm>
          <a:off x="2883626" y="42655669"/>
          <a:ext cx="12759690" cy="316230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134166</xdr:colOff>
      <xdr:row>184</xdr:row>
      <xdr:rowOff>96201</xdr:rowOff>
    </xdr:from>
    <xdr:to>
      <xdr:col>21</xdr:col>
      <xdr:colOff>355691</xdr:colOff>
      <xdr:row>205</xdr:row>
      <xdr:rowOff>66131</xdr:rowOff>
    </xdr:to>
    <xdr:grpSp>
      <xdr:nvGrpSpPr>
        <xdr:cNvPr id="84" name="Grupa 83">
          <a:extLst>
            <a:ext uri="{FF2B5EF4-FFF2-40B4-BE49-F238E27FC236}">
              <a16:creationId xmlns:a16="http://schemas.microsoft.com/office/drawing/2014/main" id="{D3724244-7CB9-40F8-9C44-689E070721A4}"/>
            </a:ext>
          </a:extLst>
        </xdr:cNvPr>
        <xdr:cNvGrpSpPr/>
      </xdr:nvGrpSpPr>
      <xdr:grpSpPr>
        <a:xfrm>
          <a:off x="130356" y="31594164"/>
          <a:ext cx="16196509" cy="3608653"/>
          <a:chOff x="134166" y="33186051"/>
          <a:chExt cx="16223525" cy="3770405"/>
        </a:xfrm>
      </xdr:grpSpPr>
      <xdr:graphicFrame macro="">
        <xdr:nvGraphicFramePr>
          <xdr:cNvPr id="48" name="Wykres 47">
            <a:extLst>
              <a:ext uri="{FF2B5EF4-FFF2-40B4-BE49-F238E27FC236}">
                <a16:creationId xmlns:a16="http://schemas.microsoft.com/office/drawing/2014/main" id="{380C6981-AC78-4636-89AD-47AA313079BE}"/>
              </a:ext>
            </a:extLst>
          </xdr:cNvPr>
          <xdr:cNvGraphicFramePr>
            <a:graphicFrameLocks/>
          </xdr:cNvGraphicFramePr>
        </xdr:nvGraphicFramePr>
        <xdr:xfrm>
          <a:off x="2453640" y="33654002"/>
          <a:ext cx="13904051" cy="330245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49" name="Nośniki energii 2">
                <a:extLst>
                  <a:ext uri="{FF2B5EF4-FFF2-40B4-BE49-F238E27FC236}">
                    <a16:creationId xmlns:a16="http://schemas.microsoft.com/office/drawing/2014/main" id="{4A065999-1E83-4705-BF1F-0EA0A9FB8ECE}"/>
                  </a:ext>
                </a:extLst>
              </xdr:cNvPr>
              <xdr:cNvGraphicFramePr/>
            </xdr:nvGraphicFramePr>
            <xdr:xfrm>
              <a:off x="134166" y="33186051"/>
              <a:ext cx="1925956" cy="3745094"/>
            </xdr:xfrm>
            <a:graphic>
              <a:graphicData uri="http://schemas.microsoft.com/office/drawing/2010/slicer">
                <sle:slicer xmlns:sle="http://schemas.microsoft.com/office/drawing/2010/slicer" name="Nośniki energii 2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30356" y="33182241"/>
                <a:ext cx="1926861" cy="3746986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</xdr:grpSp>
    <xdr:clientData/>
  </xdr:twoCellAnchor>
  <xdr:twoCellAnchor editAs="absolute">
    <xdr:from>
      <xdr:col>0</xdr:col>
      <xdr:colOff>96883</xdr:colOff>
      <xdr:row>165</xdr:row>
      <xdr:rowOff>125730</xdr:rowOff>
    </xdr:from>
    <xdr:to>
      <xdr:col>3</xdr:col>
      <xdr:colOff>56334</xdr:colOff>
      <xdr:row>183</xdr:row>
      <xdr:rowOff>133078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0" name="Nośniki energii 3">
              <a:extLst>
                <a:ext uri="{FF2B5EF4-FFF2-40B4-BE49-F238E27FC236}">
                  <a16:creationId xmlns:a16="http://schemas.microsoft.com/office/drawing/2014/main" id="{1AA12BFA-AD9F-4502-BB5E-901388A2CD1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ośniki energii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6883" y="29565600"/>
              <a:ext cx="1788251" cy="3255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>
    <xdr:from>
      <xdr:col>3</xdr:col>
      <xdr:colOff>228326</xdr:colOff>
      <xdr:row>165</xdr:row>
      <xdr:rowOff>116339</xdr:rowOff>
    </xdr:from>
    <xdr:to>
      <xdr:col>21</xdr:col>
      <xdr:colOff>380999</xdr:colOff>
      <xdr:row>182</xdr:row>
      <xdr:rowOff>81642</xdr:rowOff>
    </xdr:to>
    <xdr:graphicFrame macro="">
      <xdr:nvGraphicFramePr>
        <xdr:cNvPr id="51" name="Wykres 50">
          <a:extLst>
            <a:ext uri="{FF2B5EF4-FFF2-40B4-BE49-F238E27FC236}">
              <a16:creationId xmlns:a16="http://schemas.microsoft.com/office/drawing/2014/main" id="{D7C1B418-C066-4C1B-85E0-781093EF7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57038</xdr:colOff>
      <xdr:row>140</xdr:row>
      <xdr:rowOff>18378</xdr:rowOff>
    </xdr:from>
    <xdr:to>
      <xdr:col>21</xdr:col>
      <xdr:colOff>283957</xdr:colOff>
      <xdr:row>162</xdr:row>
      <xdr:rowOff>112059</xdr:rowOff>
    </xdr:to>
    <xdr:grpSp>
      <xdr:nvGrpSpPr>
        <xdr:cNvPr id="86" name="Grupa 85">
          <a:extLst>
            <a:ext uri="{FF2B5EF4-FFF2-40B4-BE49-F238E27FC236}">
              <a16:creationId xmlns:a16="http://schemas.microsoft.com/office/drawing/2014/main" id="{4867C002-D5AD-56D5-1991-99511E9650BA}"/>
            </a:ext>
          </a:extLst>
        </xdr:cNvPr>
        <xdr:cNvGrpSpPr/>
      </xdr:nvGrpSpPr>
      <xdr:grpSpPr>
        <a:xfrm>
          <a:off x="60848" y="23903961"/>
          <a:ext cx="16194283" cy="3899871"/>
          <a:chOff x="57038" y="25145328"/>
          <a:chExt cx="16228919" cy="4075131"/>
        </a:xfrm>
      </xdr:grpSpPr>
      <xdr:graphicFrame macro="">
        <xdr:nvGraphicFramePr>
          <xdr:cNvPr id="56" name="Wykres 55">
            <a:extLst>
              <a:ext uri="{FF2B5EF4-FFF2-40B4-BE49-F238E27FC236}">
                <a16:creationId xmlns:a16="http://schemas.microsoft.com/office/drawing/2014/main" id="{F1099C80-3E4C-4FCA-A2F8-666254A4A744}"/>
              </a:ext>
            </a:extLst>
          </xdr:cNvPr>
          <xdr:cNvGraphicFramePr>
            <a:graphicFrameLocks/>
          </xdr:cNvGraphicFramePr>
        </xdr:nvGraphicFramePr>
        <xdr:xfrm>
          <a:off x="2551467" y="25823171"/>
          <a:ext cx="13734490" cy="339728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57" name="Nośniki energii 6">
                <a:extLst>
                  <a:ext uri="{FF2B5EF4-FFF2-40B4-BE49-F238E27FC236}">
                    <a16:creationId xmlns:a16="http://schemas.microsoft.com/office/drawing/2014/main" id="{89E953F5-8044-4AE3-894C-ABFC3AD8E677}"/>
                  </a:ext>
                </a:extLst>
              </xdr:cNvPr>
              <xdr:cNvGraphicFramePr/>
            </xdr:nvGraphicFramePr>
            <xdr:xfrm>
              <a:off x="97266" y="26146685"/>
              <a:ext cx="2166882" cy="2573767"/>
            </xdr:xfrm>
            <a:graphic>
              <a:graphicData uri="http://schemas.microsoft.com/office/drawing/2010/slicer">
                <sle:slicer xmlns:sle="http://schemas.microsoft.com/office/drawing/2010/slicer" name="Nośniki energii 6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01076" y="26149559"/>
                <a:ext cx="2166882" cy="2571361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58" name="Rok">
                <a:extLst>
                  <a:ext uri="{FF2B5EF4-FFF2-40B4-BE49-F238E27FC236}">
                    <a16:creationId xmlns:a16="http://schemas.microsoft.com/office/drawing/2014/main" id="{559EAE80-4418-4621-9D5A-FE80868FFA6A}"/>
                  </a:ext>
                </a:extLst>
              </xdr:cNvPr>
              <xdr:cNvGraphicFramePr/>
            </xdr:nvGraphicFramePr>
            <xdr:xfrm>
              <a:off x="57038" y="25145328"/>
              <a:ext cx="8284173" cy="621590"/>
            </xdr:xfrm>
            <a:graphic>
              <a:graphicData uri="http://schemas.microsoft.com/office/drawing/2010/slicer">
                <sle:slicer xmlns:sle="http://schemas.microsoft.com/office/drawing/2010/slicer" name="Rok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60848" y="25149138"/>
                <a:ext cx="8284173" cy="621009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</xdr:grpSp>
    <xdr:clientData/>
  </xdr:twoCellAnchor>
  <xdr:twoCellAnchor>
    <xdr:from>
      <xdr:col>17</xdr:col>
      <xdr:colOff>860226</xdr:colOff>
      <xdr:row>106</xdr:row>
      <xdr:rowOff>3249</xdr:rowOff>
    </xdr:from>
    <xdr:to>
      <xdr:col>20</xdr:col>
      <xdr:colOff>636160</xdr:colOff>
      <xdr:row>119</xdr:row>
      <xdr:rowOff>9743</xdr:rowOff>
    </xdr:to>
    <xdr:graphicFrame macro="">
      <xdr:nvGraphicFramePr>
        <xdr:cNvPr id="64" name="Wykres 63">
          <a:extLst>
            <a:ext uri="{FF2B5EF4-FFF2-40B4-BE49-F238E27FC236}">
              <a16:creationId xmlns:a16="http://schemas.microsoft.com/office/drawing/2014/main" id="{8F50A66F-5A13-4C56-8378-318D2A0A9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78441</xdr:colOff>
      <xdr:row>104</xdr:row>
      <xdr:rowOff>91778</xdr:rowOff>
    </xdr:from>
    <xdr:to>
      <xdr:col>20</xdr:col>
      <xdr:colOff>673586</xdr:colOff>
      <xdr:row>137</xdr:row>
      <xdr:rowOff>93457</xdr:rowOff>
    </xdr:to>
    <xdr:grpSp>
      <xdr:nvGrpSpPr>
        <xdr:cNvPr id="87" name="Grupa 86">
          <a:extLst>
            <a:ext uri="{FF2B5EF4-FFF2-40B4-BE49-F238E27FC236}">
              <a16:creationId xmlns:a16="http://schemas.microsoft.com/office/drawing/2014/main" id="{6545AF4E-0D06-4C09-302C-56DBA507A85A}"/>
            </a:ext>
          </a:extLst>
        </xdr:cNvPr>
        <xdr:cNvGrpSpPr/>
      </xdr:nvGrpSpPr>
      <xdr:grpSpPr>
        <a:xfrm>
          <a:off x="78441" y="17742815"/>
          <a:ext cx="15848653" cy="5716679"/>
          <a:chOff x="78441" y="18707438"/>
          <a:chExt cx="15878959" cy="5973854"/>
        </a:xfrm>
      </xdr:grpSpPr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59" name="Kierunek">
                <a:extLst>
                  <a:ext uri="{FF2B5EF4-FFF2-40B4-BE49-F238E27FC236}">
                    <a16:creationId xmlns:a16="http://schemas.microsoft.com/office/drawing/2014/main" id="{2FA21EBA-2E1F-41B8-9666-939CB9A7A020}"/>
                  </a:ext>
                </a:extLst>
              </xdr:cNvPr>
              <xdr:cNvGraphicFramePr/>
            </xdr:nvGraphicFramePr>
            <xdr:xfrm>
              <a:off x="78441" y="18707438"/>
              <a:ext cx="3805967" cy="1714163"/>
            </xdr:xfrm>
            <a:graphic>
              <a:graphicData uri="http://schemas.microsoft.com/office/drawing/2010/slicer">
                <sle:slicer xmlns:sle="http://schemas.microsoft.com/office/drawing/2010/slicer" name="Kierunek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78441" y="18703628"/>
                <a:ext cx="3806880" cy="1714163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60" name="Nośnik energii">
                <a:extLst>
                  <a:ext uri="{FF2B5EF4-FFF2-40B4-BE49-F238E27FC236}">
                    <a16:creationId xmlns:a16="http://schemas.microsoft.com/office/drawing/2014/main" id="{B5B51510-CDC2-48BA-9D0C-A5355CD6452C}"/>
                  </a:ext>
                </a:extLst>
              </xdr:cNvPr>
              <xdr:cNvGraphicFramePr/>
            </xdr:nvGraphicFramePr>
            <xdr:xfrm>
              <a:off x="4074346" y="18742735"/>
              <a:ext cx="5488081" cy="1697467"/>
            </xdr:xfrm>
            <a:graphic>
              <a:graphicData uri="http://schemas.microsoft.com/office/drawing/2010/slicer">
                <sle:slicer xmlns:sle="http://schemas.microsoft.com/office/drawing/2010/slicer" name="Nośnik energii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4075305" y="18738925"/>
                <a:ext cx="5489398" cy="1697467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xdr:graphicFrame macro="">
        <xdr:nvGraphicFramePr>
          <xdr:cNvPr id="61" name="Wykres 60">
            <a:extLst>
              <a:ext uri="{FF2B5EF4-FFF2-40B4-BE49-F238E27FC236}">
                <a16:creationId xmlns:a16="http://schemas.microsoft.com/office/drawing/2014/main" id="{6F88DBA6-594A-47F1-8326-EBCF1FA10709}"/>
              </a:ext>
            </a:extLst>
          </xdr:cNvPr>
          <xdr:cNvGraphicFramePr>
            <a:graphicFrameLocks/>
          </xdr:cNvGraphicFramePr>
        </xdr:nvGraphicFramePr>
        <xdr:xfrm>
          <a:off x="87966" y="20513095"/>
          <a:ext cx="10291147" cy="41681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pSp>
        <xdr:nvGrpSpPr>
          <xdr:cNvPr id="68" name="Grupa 67">
            <a:extLst>
              <a:ext uri="{FF2B5EF4-FFF2-40B4-BE49-F238E27FC236}">
                <a16:creationId xmlns:a16="http://schemas.microsoft.com/office/drawing/2014/main" id="{82A2B1F8-7C5D-DC4B-ED61-7C02DA86EDC1}"/>
              </a:ext>
            </a:extLst>
          </xdr:cNvPr>
          <xdr:cNvGrpSpPr/>
        </xdr:nvGrpSpPr>
        <xdr:grpSpPr>
          <a:xfrm>
            <a:off x="10669008" y="19038920"/>
            <a:ext cx="5288392" cy="5365614"/>
            <a:chOff x="10623176" y="18883606"/>
            <a:chExt cx="5309011" cy="5312984"/>
          </a:xfrm>
        </xdr:grpSpPr>
        <xdr:graphicFrame macro="">
          <xdr:nvGraphicFramePr>
            <xdr:cNvPr id="63" name="Wykres 62">
              <a:extLst>
                <a:ext uri="{FF2B5EF4-FFF2-40B4-BE49-F238E27FC236}">
                  <a16:creationId xmlns:a16="http://schemas.microsoft.com/office/drawing/2014/main" id="{B5E8B157-26E5-43D8-8CA0-93901B0A62F3}"/>
                </a:ext>
              </a:extLst>
            </xdr:cNvPr>
            <xdr:cNvGraphicFramePr>
              <a:graphicFrameLocks/>
            </xdr:cNvGraphicFramePr>
          </xdr:nvGraphicFramePr>
          <xdr:xfrm>
            <a:off x="10623176" y="18883606"/>
            <a:ext cx="2593878" cy="233159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0"/>
            </a:graphicData>
          </a:graphic>
        </xdr:graphicFrame>
        <xdr:graphicFrame macro="">
          <xdr:nvGraphicFramePr>
            <xdr:cNvPr id="65" name="Wykres 64">
              <a:extLst>
                <a:ext uri="{FF2B5EF4-FFF2-40B4-BE49-F238E27FC236}">
                  <a16:creationId xmlns:a16="http://schemas.microsoft.com/office/drawing/2014/main" id="{A3CFE69C-8830-44C3-A19C-8C48C97C6DCE}"/>
                </a:ext>
              </a:extLst>
            </xdr:cNvPr>
            <xdr:cNvGraphicFramePr>
              <a:graphicFrameLocks/>
            </xdr:cNvGraphicFramePr>
          </xdr:nvGraphicFramePr>
          <xdr:xfrm>
            <a:off x="10712802" y="21847874"/>
            <a:ext cx="2605314" cy="234114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1"/>
            </a:graphicData>
          </a:graphic>
        </xdr:graphicFrame>
        <xdr:graphicFrame macro="">
          <xdr:nvGraphicFramePr>
            <xdr:cNvPr id="66" name="Wykres 65">
              <a:extLst>
                <a:ext uri="{FF2B5EF4-FFF2-40B4-BE49-F238E27FC236}">
                  <a16:creationId xmlns:a16="http://schemas.microsoft.com/office/drawing/2014/main" id="{A48DCC2C-8922-41EF-B6B1-850F250603C9}"/>
                </a:ext>
              </a:extLst>
            </xdr:cNvPr>
            <xdr:cNvGraphicFramePr>
              <a:graphicFrameLocks/>
            </xdr:cNvGraphicFramePr>
          </xdr:nvGraphicFramePr>
          <xdr:xfrm>
            <a:off x="13216726" y="21851645"/>
            <a:ext cx="2715461" cy="234494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2"/>
            </a:graphicData>
          </a:graphic>
        </xdr:graphicFrame>
      </xdr:grpSp>
    </xdr:grpSp>
    <xdr:clientData/>
  </xdr:twoCellAnchor>
  <xdr:twoCellAnchor>
    <xdr:from>
      <xdr:col>0</xdr:col>
      <xdr:colOff>38100</xdr:colOff>
      <xdr:row>76</xdr:row>
      <xdr:rowOff>97267</xdr:rowOff>
    </xdr:from>
    <xdr:to>
      <xdr:col>21</xdr:col>
      <xdr:colOff>477034</xdr:colOff>
      <xdr:row>101</xdr:row>
      <xdr:rowOff>101077</xdr:rowOff>
    </xdr:to>
    <xdr:grpSp>
      <xdr:nvGrpSpPr>
        <xdr:cNvPr id="74" name="Grupa 73">
          <a:extLst>
            <a:ext uri="{FF2B5EF4-FFF2-40B4-BE49-F238E27FC236}">
              <a16:creationId xmlns:a16="http://schemas.microsoft.com/office/drawing/2014/main" id="{5E3880F7-95E3-8FD2-2986-03D6129D6F42}"/>
            </a:ext>
          </a:extLst>
        </xdr:cNvPr>
        <xdr:cNvGrpSpPr/>
      </xdr:nvGrpSpPr>
      <xdr:grpSpPr>
        <a:xfrm>
          <a:off x="38100" y="12995502"/>
          <a:ext cx="16402488" cy="4333356"/>
          <a:chOff x="-9559" y="13746592"/>
          <a:chExt cx="16446656" cy="4531995"/>
        </a:xfrm>
      </xdr:grpSpPr>
      <xdr:graphicFrame macro="">
        <xdr:nvGraphicFramePr>
          <xdr:cNvPr id="70" name="Wykres 69">
            <a:extLst>
              <a:ext uri="{FF2B5EF4-FFF2-40B4-BE49-F238E27FC236}">
                <a16:creationId xmlns:a16="http://schemas.microsoft.com/office/drawing/2014/main" id="{8038EE48-D602-405B-BF97-69BF8168B173}"/>
              </a:ext>
            </a:extLst>
          </xdr:cNvPr>
          <xdr:cNvGraphicFramePr>
            <a:graphicFrameLocks/>
          </xdr:cNvGraphicFramePr>
        </xdr:nvGraphicFramePr>
        <xdr:xfrm>
          <a:off x="3881354" y="13829628"/>
          <a:ext cx="12555743" cy="442755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71" name="Nośnik energii 1">
                <a:extLst>
                  <a:ext uri="{FF2B5EF4-FFF2-40B4-BE49-F238E27FC236}">
                    <a16:creationId xmlns:a16="http://schemas.microsoft.com/office/drawing/2014/main" id="{9407AD1D-D524-4B58-8883-1FBAB90F42B4}"/>
                  </a:ext>
                </a:extLst>
              </xdr:cNvPr>
              <xdr:cNvGraphicFramePr/>
            </xdr:nvGraphicFramePr>
            <xdr:xfrm>
              <a:off x="-9559" y="13746592"/>
              <a:ext cx="1819387" cy="1986915"/>
            </xdr:xfrm>
            <a:graphic>
              <a:graphicData uri="http://schemas.microsoft.com/office/drawing/2010/slicer">
                <sle:slicer xmlns:sle="http://schemas.microsoft.com/office/drawing/2010/slicer" name="Nośnik energii 1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38100" y="13742782"/>
                <a:ext cx="1818333" cy="1985245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72" name="Grupa gospodarstw domowych">
                <a:extLst>
                  <a:ext uri="{FF2B5EF4-FFF2-40B4-BE49-F238E27FC236}">
                    <a16:creationId xmlns:a16="http://schemas.microsoft.com/office/drawing/2014/main" id="{627B51DA-B5E8-4D4D-82D3-B93216481A1E}"/>
                  </a:ext>
                </a:extLst>
              </xdr:cNvPr>
              <xdr:cNvGraphicFramePr/>
            </xdr:nvGraphicFramePr>
            <xdr:xfrm>
              <a:off x="2096" y="15782365"/>
              <a:ext cx="3730662" cy="2496222"/>
            </xdr:xfrm>
            <a:graphic>
              <a:graphicData uri="http://schemas.microsoft.com/office/drawing/2010/slicer">
                <sle:slicer xmlns:sle="http://schemas.microsoft.com/office/drawing/2010/slicer" name="Grupa gospodarstw domowych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49748" y="15776844"/>
                <a:ext cx="3728500" cy="2494123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73" name="Jednostka miary 1">
                <a:extLst>
                  <a:ext uri="{FF2B5EF4-FFF2-40B4-BE49-F238E27FC236}">
                    <a16:creationId xmlns:a16="http://schemas.microsoft.com/office/drawing/2014/main" id="{224A6D2E-531E-4AD2-A542-2EB0C3553D54}"/>
                  </a:ext>
                </a:extLst>
              </xdr:cNvPr>
              <xdr:cNvGraphicFramePr/>
            </xdr:nvGraphicFramePr>
            <xdr:xfrm>
              <a:off x="1864738" y="13747265"/>
              <a:ext cx="1860400" cy="1466738"/>
            </xdr:xfrm>
            <a:graphic>
              <a:graphicData uri="http://schemas.microsoft.com/office/drawing/2010/slicer">
                <sle:slicer xmlns:sle="http://schemas.microsoft.com/office/drawing/2010/slicer" name="Jednostka miary 1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911311" y="13743454"/>
                <a:ext cx="1859322" cy="1465505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</xdr:grpSp>
    <xdr:clientData/>
  </xdr:twoCellAnchor>
  <xdr:twoCellAnchor>
    <xdr:from>
      <xdr:col>0</xdr:col>
      <xdr:colOff>72390</xdr:colOff>
      <xdr:row>43</xdr:row>
      <xdr:rowOff>95250</xdr:rowOff>
    </xdr:from>
    <xdr:to>
      <xdr:col>21</xdr:col>
      <xdr:colOff>211455</xdr:colOff>
      <xdr:row>74</xdr:row>
      <xdr:rowOff>15240</xdr:rowOff>
    </xdr:to>
    <xdr:grpSp>
      <xdr:nvGrpSpPr>
        <xdr:cNvPr id="89" name="Grupa 88">
          <a:extLst>
            <a:ext uri="{FF2B5EF4-FFF2-40B4-BE49-F238E27FC236}">
              <a16:creationId xmlns:a16="http://schemas.microsoft.com/office/drawing/2014/main" id="{A4CBD4D4-2438-7D41-13D4-1FBF6133F4DE}"/>
            </a:ext>
          </a:extLst>
        </xdr:cNvPr>
        <xdr:cNvGrpSpPr/>
      </xdr:nvGrpSpPr>
      <xdr:grpSpPr>
        <a:xfrm>
          <a:off x="72390" y="7347758"/>
          <a:ext cx="16102619" cy="5296247"/>
          <a:chOff x="72390" y="7858125"/>
          <a:chExt cx="16141065" cy="5530215"/>
        </a:xfrm>
      </xdr:grpSpPr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76" name="Zmienna 1">
                <a:extLst>
                  <a:ext uri="{FF2B5EF4-FFF2-40B4-BE49-F238E27FC236}">
                    <a16:creationId xmlns:a16="http://schemas.microsoft.com/office/drawing/2014/main" id="{4BC96EA4-29B8-4A8F-B882-2D2032C9C278}"/>
                  </a:ext>
                </a:extLst>
              </xdr:cNvPr>
              <xdr:cNvGraphicFramePr/>
            </xdr:nvGraphicFramePr>
            <xdr:xfrm>
              <a:off x="186690" y="7858125"/>
              <a:ext cx="3333750" cy="649605"/>
            </xdr:xfrm>
            <a:graphic>
              <a:graphicData uri="http://schemas.microsoft.com/office/drawing/2010/slicer">
                <sle:slicer xmlns:sle="http://schemas.microsoft.com/office/drawing/2010/slicer" name="Zmienna 1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86663" y="7854315"/>
                <a:ext cx="3332963" cy="65050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</a:r>
              </a:p>
            </xdr:txBody>
          </xdr:sp>
        </mc:Fallback>
      </mc:AlternateContent>
      <xdr:grpSp>
        <xdr:nvGrpSpPr>
          <xdr:cNvPr id="88" name="Grupa 87">
            <a:extLst>
              <a:ext uri="{FF2B5EF4-FFF2-40B4-BE49-F238E27FC236}">
                <a16:creationId xmlns:a16="http://schemas.microsoft.com/office/drawing/2014/main" id="{A35695DF-7B07-A3FF-D94A-CF99F7E81833}"/>
              </a:ext>
            </a:extLst>
          </xdr:cNvPr>
          <xdr:cNvGrpSpPr/>
        </xdr:nvGrpSpPr>
        <xdr:grpSpPr>
          <a:xfrm>
            <a:off x="72390" y="8035290"/>
            <a:ext cx="16137255" cy="5356860"/>
            <a:chOff x="72390" y="8035290"/>
            <a:chExt cx="16144875" cy="5356860"/>
          </a:xfrm>
        </xdr:grpSpPr>
        <xdr:graphicFrame macro="">
          <xdr:nvGraphicFramePr>
            <xdr:cNvPr id="75" name="Wykres 74">
              <a:extLst>
                <a:ext uri="{FF2B5EF4-FFF2-40B4-BE49-F238E27FC236}">
                  <a16:creationId xmlns:a16="http://schemas.microsoft.com/office/drawing/2014/main" id="{AF15EA29-B509-4FD2-83FF-52AF1479E9F6}"/>
                </a:ext>
              </a:extLst>
            </xdr:cNvPr>
            <xdr:cNvGraphicFramePr>
              <a:graphicFrameLocks/>
            </xdr:cNvGraphicFramePr>
          </xdr:nvGraphicFramePr>
          <xdr:xfrm>
            <a:off x="3981450" y="8035290"/>
            <a:ext cx="12235815" cy="535686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4"/>
            </a:graphicData>
          </a:graphic>
        </xdr:graphicFrame>
        <mc:AlternateContent xmlns:mc="http://schemas.openxmlformats.org/markup-compatibility/2006" xmlns:sle15="http://schemas.microsoft.com/office/drawing/2012/slicer">
          <mc:Choice Requires="sle15">
            <xdr:graphicFrame macro="">
              <xdr:nvGraphicFramePr>
                <xdr:cNvPr id="77" name="Nośnik energii 2">
                  <a:extLst>
                    <a:ext uri="{FF2B5EF4-FFF2-40B4-BE49-F238E27FC236}">
                      <a16:creationId xmlns:a16="http://schemas.microsoft.com/office/drawing/2014/main" id="{DB67A6D7-1FAB-4409-8778-04968ABFE329}"/>
                    </a:ext>
                  </a:extLst>
                </xdr:cNvPr>
                <xdr:cNvGraphicFramePr/>
              </xdr:nvGraphicFramePr>
              <xdr:xfrm>
                <a:off x="95250" y="8620125"/>
                <a:ext cx="1828800" cy="1914525"/>
              </xdr:xfrm>
              <a:graphic>
                <a:graphicData uri="http://schemas.microsoft.com/office/drawing/2010/slicer">
                  <sle:slicer xmlns:sle="http://schemas.microsoft.com/office/drawing/2010/slicer" name="Nośnik energii 2"/>
                </a:graphicData>
              </a:graphic>
            </xdr:graphicFrame>
          </mc:Choice>
          <mc:Fallback xmlns="">
            <xdr:sp macro="" textlink="">
              <xdr:nvSpPr>
                <xdr:cNvPr id="0" name=""/>
                <xdr:cNvSpPr>
                  <a:spLocks noTextEdit="1"/>
                </xdr:cNvSpPr>
              </xdr:nvSpPr>
              <xdr:spPr>
                <a:xfrm>
                  <a:off x="95234" y="8617365"/>
                  <a:ext cx="1827505" cy="1917163"/>
                </a:xfrm>
                <a:prstGeom prst="rect">
                  <a:avLst/>
                </a:prstGeom>
                <a:solidFill>
                  <a:prstClr val="white"/>
                </a:solidFill>
                <a:ln w="1">
                  <a:solidFill>
                    <a:prstClr val="green"/>
                  </a:solidFill>
                </a:ln>
              </xdr:spPr>
              <xdr:txBody>
                <a:bodyPr vertOverflow="clip" horzOverflow="clip"/>
                <a:lstStyle/>
                <a:p>
                  <a:r>
                    <a:rPr lang="pl-PL" sz="1100"/>
  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  </a:r>
                </a:p>
              </xdr:txBody>
            </xdr:sp>
          </mc:Fallback>
        </mc:AlternateContent>
        <mc:AlternateContent xmlns:mc="http://schemas.openxmlformats.org/markup-compatibility/2006" xmlns:sle15="http://schemas.microsoft.com/office/drawing/2012/slicer">
          <mc:Choice Requires="sle15">
            <xdr:graphicFrame macro="">
              <xdr:nvGraphicFramePr>
                <xdr:cNvPr id="78" name="Grupa gospodarstw domowych 1">
                  <a:extLst>
                    <a:ext uri="{FF2B5EF4-FFF2-40B4-BE49-F238E27FC236}">
                      <a16:creationId xmlns:a16="http://schemas.microsoft.com/office/drawing/2014/main" id="{00CA6D8E-CC23-4450-BB45-AD697B5AAA89}"/>
                    </a:ext>
                  </a:extLst>
                </xdr:cNvPr>
                <xdr:cNvGraphicFramePr/>
              </xdr:nvGraphicFramePr>
              <xdr:xfrm>
                <a:off x="72390" y="10610850"/>
                <a:ext cx="3718560" cy="2781300"/>
              </xdr:xfrm>
              <a:graphic>
                <a:graphicData uri="http://schemas.microsoft.com/office/drawing/2010/slicer">
                  <sle:slicer xmlns:sle="http://schemas.microsoft.com/office/drawing/2010/slicer" name="Grupa gospodarstw domowych 1"/>
                </a:graphicData>
              </a:graphic>
            </xdr:graphicFrame>
          </mc:Choice>
          <mc:Fallback xmlns="">
            <xdr:sp macro="" textlink="">
              <xdr:nvSpPr>
                <xdr:cNvPr id="0" name=""/>
                <xdr:cNvSpPr>
                  <a:spLocks noTextEdit="1"/>
                </xdr:cNvSpPr>
              </xdr:nvSpPr>
              <xdr:spPr>
                <a:xfrm>
                  <a:off x="72390" y="10610833"/>
                  <a:ext cx="3715928" cy="2785132"/>
                </a:xfrm>
                <a:prstGeom prst="rect">
                  <a:avLst/>
                </a:prstGeom>
                <a:solidFill>
                  <a:prstClr val="white"/>
                </a:solidFill>
                <a:ln w="1">
                  <a:solidFill>
                    <a:prstClr val="green"/>
                  </a:solidFill>
                </a:ln>
              </xdr:spPr>
              <xdr:txBody>
                <a:bodyPr vertOverflow="clip" horzOverflow="clip"/>
                <a:lstStyle/>
                <a:p>
                  <a:r>
                    <a:rPr lang="pl-PL" sz="1100"/>
  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  </a:r>
                </a:p>
              </xdr:txBody>
            </xdr:sp>
          </mc:Fallback>
        </mc:AlternateContent>
        <mc:AlternateContent xmlns:mc="http://schemas.openxmlformats.org/markup-compatibility/2006" xmlns:sle15="http://schemas.microsoft.com/office/drawing/2012/slicer">
          <mc:Choice Requires="sle15">
            <xdr:graphicFrame macro="">
              <xdr:nvGraphicFramePr>
                <xdr:cNvPr id="79" name="Jednostka miary 2">
                  <a:extLst>
                    <a:ext uri="{FF2B5EF4-FFF2-40B4-BE49-F238E27FC236}">
                      <a16:creationId xmlns:a16="http://schemas.microsoft.com/office/drawing/2014/main" id="{4DE403C7-EFF6-469B-8BBC-2C3E2DC90457}"/>
                    </a:ext>
                  </a:extLst>
                </xdr:cNvPr>
                <xdr:cNvGraphicFramePr/>
              </xdr:nvGraphicFramePr>
              <xdr:xfrm>
                <a:off x="1981200" y="8616315"/>
                <a:ext cx="1844040" cy="1680210"/>
              </xdr:xfrm>
              <a:graphic>
                <a:graphicData uri="http://schemas.microsoft.com/office/drawing/2010/slicer">
                  <sle:slicer xmlns:sle="http://schemas.microsoft.com/office/drawing/2010/slicer" name="Jednostka miary 2"/>
                </a:graphicData>
              </a:graphic>
            </xdr:graphicFrame>
          </mc:Choice>
          <mc:Fallback xmlns="">
            <xdr:sp macro="" textlink="">
              <xdr:nvSpPr>
                <xdr:cNvPr id="0" name=""/>
                <xdr:cNvSpPr>
                  <a:spLocks noTextEdit="1"/>
                </xdr:cNvSpPr>
              </xdr:nvSpPr>
              <xdr:spPr>
                <a:xfrm>
                  <a:off x="1979849" y="8613550"/>
                  <a:ext cx="1842735" cy="1682525"/>
                </a:xfrm>
                <a:prstGeom prst="rect">
                  <a:avLst/>
                </a:prstGeom>
                <a:solidFill>
                  <a:prstClr val="white"/>
                </a:solidFill>
                <a:ln w="1">
                  <a:solidFill>
                    <a:prstClr val="green"/>
                  </a:solidFill>
                </a:ln>
              </xdr:spPr>
              <xdr:txBody>
                <a:bodyPr vertOverflow="clip" horzOverflow="clip"/>
                <a:lstStyle/>
                <a:p>
                  <a:r>
                    <a:rPr lang="pl-PL" sz="1100"/>
    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    </a:r>
                </a:p>
              </xdr:txBody>
            </xdr:sp>
          </mc:Fallback>
        </mc:AlternateContent>
      </xdr:grpSp>
    </xdr:grpSp>
    <xdr:clientData/>
  </xdr:twoCellAnchor>
  <xdr:twoCellAnchor>
    <xdr:from>
      <xdr:col>0</xdr:col>
      <xdr:colOff>64770</xdr:colOff>
      <xdr:row>4</xdr:row>
      <xdr:rowOff>167641</xdr:rowOff>
    </xdr:from>
    <xdr:to>
      <xdr:col>5</xdr:col>
      <xdr:colOff>628650</xdr:colOff>
      <xdr:row>22</xdr:row>
      <xdr:rowOff>91441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80" name="Wykres 79">
              <a:extLst>
                <a:ext uri="{FF2B5EF4-FFF2-40B4-BE49-F238E27FC236}">
                  <a16:creationId xmlns:a16="http://schemas.microsoft.com/office/drawing/2014/main" id="{A9345D9A-8832-4F59-BEAE-2A8C305D44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865" y="695326"/>
              <a:ext cx="3609975" cy="31813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4</xdr:col>
      <xdr:colOff>140970</xdr:colOff>
      <xdr:row>3</xdr:row>
      <xdr:rowOff>148590</xdr:rowOff>
    </xdr:from>
    <xdr:to>
      <xdr:col>11</xdr:col>
      <xdr:colOff>11430</xdr:colOff>
      <xdr:row>23</xdr:row>
      <xdr:rowOff>55244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81" name="Wykres 80">
              <a:extLst>
                <a:ext uri="{FF2B5EF4-FFF2-40B4-BE49-F238E27FC236}">
                  <a16:creationId xmlns:a16="http://schemas.microsoft.com/office/drawing/2014/main" id="{FA44A705-BFAF-41F5-902D-0508F7FBA63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77465" y="491490"/>
              <a:ext cx="5191125" cy="35299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9</xdr:col>
      <xdr:colOff>266700</xdr:colOff>
      <xdr:row>4</xdr:row>
      <xdr:rowOff>0</xdr:rowOff>
    </xdr:from>
    <xdr:to>
      <xdr:col>16</xdr:col>
      <xdr:colOff>28575</xdr:colOff>
      <xdr:row>22</xdr:row>
      <xdr:rowOff>168593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82" name="Wykres 81">
              <a:extLst>
                <a:ext uri="{FF2B5EF4-FFF2-40B4-BE49-F238E27FC236}">
                  <a16:creationId xmlns:a16="http://schemas.microsoft.com/office/drawing/2014/main" id="{467D799F-BF9F-4F82-BF9B-23FCFB44F93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77025" y="523875"/>
              <a:ext cx="5351145" cy="342995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15</xdr:col>
      <xdr:colOff>28575</xdr:colOff>
      <xdr:row>4</xdr:row>
      <xdr:rowOff>45719</xdr:rowOff>
    </xdr:from>
    <xdr:to>
      <xdr:col>21</xdr:col>
      <xdr:colOff>544830</xdr:colOff>
      <xdr:row>22</xdr:row>
      <xdr:rowOff>173354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83" name="Wykres 82">
              <a:extLst>
                <a:ext uri="{FF2B5EF4-FFF2-40B4-BE49-F238E27FC236}">
                  <a16:creationId xmlns:a16="http://schemas.microsoft.com/office/drawing/2014/main" id="{425F3B6D-7C49-4DF9-A5B3-52B970AD670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8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313795" y="571499"/>
              <a:ext cx="5236845" cy="33794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jnaga/Desktop/Po%20korektach%20P16_11_I%20P_16_11_W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Sajnaga\Desktop\Po%20korektach%20P16_11_I%20P_16_11_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1"/>
      <sheetName val="1"/>
    </sheetNames>
    <sheetDataSet>
      <sheetData sheetId="0" refreshError="1"/>
      <sheetData sheetId="1">
        <row r="2">
          <cell r="U2">
            <v>0</v>
          </cell>
        </row>
        <row r="638">
          <cell r="K638" t="str">
            <v>14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1"/>
      <sheetName val="1"/>
    </sheetNames>
    <sheetDataSet>
      <sheetData sheetId="0" refreshError="1"/>
      <sheetData sheetId="1">
        <row r="2">
          <cell r="U2">
            <v>0</v>
          </cell>
        </row>
        <row r="638">
          <cell r="K638" t="str">
            <v>14</v>
          </cell>
        </row>
      </sheetData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Zmienna" xr10:uid="{0DF20F02-726B-428D-B6A4-3CC493D77FA1}" sourceName="Zmienna">
  <extLst>
    <x:ext xmlns:x15="http://schemas.microsoft.com/office/spreadsheetml/2010/11/main" uri="{2F2917AC-EB37-4324-AD4E-5DD8C200BD13}">
      <x15:tableSlicerCache tableId="20" column="1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Nośnik_energii" xr10:uid="{512892D1-5E69-45BA-8DFE-6235D71D2C2D}" sourceName="Nośnik energii">
  <extLst>
    <x:ext xmlns:x15="http://schemas.microsoft.com/office/spreadsheetml/2010/11/main" uri="{2F2917AC-EB37-4324-AD4E-5DD8C200BD13}">
      <x15:tableSlicerCache tableId="26" column="2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Nośnik_energii1" xr10:uid="{50DC3A4D-2E98-4923-B7A7-65A77FA23175}" sourceName="Nośnik energii">
  <extLst>
    <x:ext xmlns:x15="http://schemas.microsoft.com/office/spreadsheetml/2010/11/main" uri="{2F2917AC-EB37-4324-AD4E-5DD8C200BD13}">
      <x15:tableSlicerCache tableId="13" column="1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Grupa_gospodarstw_domowych" xr10:uid="{5535EA5E-0A9B-492D-9EF6-81B81A4E6A78}" sourceName="Grupa gospodarstw domowych">
  <extLst>
    <x:ext xmlns:x15="http://schemas.microsoft.com/office/spreadsheetml/2010/11/main" uri="{2F2917AC-EB37-4324-AD4E-5DD8C200BD13}">
      <x15:tableSlicerCache tableId="13" column="2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Jednostka_miary1" xr10:uid="{0B42B0B0-86DA-4FD4-9BF5-728E35EA5AB4}" sourceName="Jednostka miary">
  <extLst>
    <x:ext xmlns:x15="http://schemas.microsoft.com/office/spreadsheetml/2010/11/main" uri="{2F2917AC-EB37-4324-AD4E-5DD8C200BD13}">
      <x15:tableSlicerCache tableId="13" column="3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Zmienna1" xr10:uid="{ADA72E12-7BC1-4F7E-9831-20C82D1EA305}" sourceName="Zmienna">
  <extLst>
    <x:ext xmlns:x15="http://schemas.microsoft.com/office/spreadsheetml/2010/11/main" uri="{2F2917AC-EB37-4324-AD4E-5DD8C200BD13}">
      <x15:tableSlicerCache tableId="12" column="1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Nośnik_energii2" xr10:uid="{4862291F-BCF1-4A65-BA6C-3715128F8E45}" sourceName="Nośnik energii">
  <extLst>
    <x:ext xmlns:x15="http://schemas.microsoft.com/office/spreadsheetml/2010/11/main" uri="{2F2917AC-EB37-4324-AD4E-5DD8C200BD13}">
      <x15:tableSlicerCache tableId="12" column="2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Grupa_gospodarstw_domowych1" xr10:uid="{C5C430AE-C304-4A58-A825-4F481B0EB724}" sourceName="Grupa gospodarstw domowych">
  <extLst>
    <x:ext xmlns:x15="http://schemas.microsoft.com/office/spreadsheetml/2010/11/main" uri="{2F2917AC-EB37-4324-AD4E-5DD8C200BD13}">
      <x15:tableSlicerCache tableId="12" column="3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Jednostka_miary2" xr10:uid="{CBBB8E28-C99E-450D-BE24-D0373992FFAA}" sourceName="Jednostka miary">
  <extLst>
    <x:ext xmlns:x15="http://schemas.microsoft.com/office/spreadsheetml/2010/11/main" uri="{2F2917AC-EB37-4324-AD4E-5DD8C200BD13}">
      <x15:tableSlicerCache tableId="12" column="4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Nośniki_energii" xr10:uid="{2FA37EE1-DA26-4901-B52D-06D7BF3E024E}" sourceName="Nośniki energii">
  <extLst>
    <x:ext xmlns:x15="http://schemas.microsoft.com/office/spreadsheetml/2010/11/main" uri="{2F2917AC-EB37-4324-AD4E-5DD8C200BD13}">
      <x15:tableSlicerCache tableId="20" column="2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Jednostka_miary" xr10:uid="{56C7C21A-7AAD-434C-AEE9-81FFDD92C524}" sourceName="Jednostka miary">
  <extLst>
    <x:ext xmlns:x15="http://schemas.microsoft.com/office/spreadsheetml/2010/11/main" uri="{2F2917AC-EB37-4324-AD4E-5DD8C200BD13}">
      <x15:tableSlicerCache tableId="20" column="3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Nośniki_energii1" xr10:uid="{912C469E-1A92-4C67-BE44-B1DF1573B3E3}" sourceName="Nośniki energii">
  <extLst>
    <x:ext xmlns:x15="http://schemas.microsoft.com/office/spreadsheetml/2010/11/main" uri="{2F2917AC-EB37-4324-AD4E-5DD8C200BD13}">
      <x15:tableSlicerCache tableId="3" column="1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Nośniki_energii2" xr10:uid="{841905AB-E17F-4037-8077-4918842D7DD0}" sourceName="Nośniki energii">
  <extLst>
    <x:ext xmlns:x15="http://schemas.microsoft.com/office/spreadsheetml/2010/11/main" uri="{2F2917AC-EB37-4324-AD4E-5DD8C200BD13}">
      <x15:tableSlicerCache tableId="2" column="1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Nośniki_energii3" xr10:uid="{2134B5A0-64F2-4520-8197-AD913FE92B27}" sourceName="Nośniki energii">
  <extLst>
    <x:ext xmlns:x15="http://schemas.microsoft.com/office/spreadsheetml/2010/11/main" uri="{2F2917AC-EB37-4324-AD4E-5DD8C200BD13}">
      <x15:tableSlicerCache tableId="22" column="1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Nośniki_energii41" xr10:uid="{7F92D782-9B5F-438A-8891-77FCA85749B7}" sourceName="Nośniki energii">
  <extLst>
    <x:ext xmlns:x15="http://schemas.microsoft.com/office/spreadsheetml/2010/11/main" uri="{2F2917AC-EB37-4324-AD4E-5DD8C200BD13}">
      <x15:tableSlicerCache tableId="24" column="1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Rok" xr10:uid="{AB609BD0-DAEC-45CD-B279-F976284F508B}" sourceName="Rok">
  <extLst>
    <x:ext xmlns:x15="http://schemas.microsoft.com/office/spreadsheetml/2010/11/main" uri="{2F2917AC-EB37-4324-AD4E-5DD8C200BD13}">
      <x15:tableSlicerCache tableId="24" column="2"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Kierunek" xr10:uid="{059F2FF8-E498-4383-9AE9-D8E98AEE8B8E}" sourceName="Kierunek">
  <extLst>
    <x:ext xmlns:x15="http://schemas.microsoft.com/office/spreadsheetml/2010/11/main" uri="{2F2917AC-EB37-4324-AD4E-5DD8C200BD13}">
      <x15:tableSlicerCache tableId="26" column="1"/>
    </x:ex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Zmienna" xr10:uid="{9DF8316D-4BB5-4658-93E3-A9D4FDED55B3}" cache="Fragmentator_Zmienna" caption="Zmienna" columnCount="3" style="SlicerStyleDark5" rowHeight="234950"/>
  <slicer name="Nośniki energii" xr10:uid="{ED961A1A-E4C8-4FCE-8DD9-692052CD493B}" cache="Fragmentator_Nośniki_energii" caption="Nośniki energii" style="SlicerStyleDark6" rowHeight="234950"/>
  <slicer name="Jednostka miary" xr10:uid="{EDA8D0A9-9B65-4587-B3B2-01D079ECF32F}" cache="Fragmentator_Jednostka_miary" caption="Jednostka miary" style="SlicerStyleDark6" rowHeight="234950"/>
  <slicer name="Nośniki energii 1" xr10:uid="{49C04560-951B-48E8-BEB2-1FE57A7BA5C6}" cache="Fragmentator_Nośniki_energii1" caption="Nośniki energii" style="SlicerStyleDark6" rowHeight="234950"/>
  <slicer name="Nośniki energii 2" xr10:uid="{1911C6AA-8C56-41BB-927B-62D512C9FAD7}" cache="Fragmentator_Nośniki_energii2" caption="Nośniki energii" style="SlicerStyleDark6" rowHeight="234950"/>
  <slicer name="Nośniki energii 3" xr10:uid="{9F8780C7-A4AE-4C82-80CD-F25D62F56EF9}" cache="Fragmentator_Nośniki_energii3" caption="Nośniki energii" style="SlicerStyleDark6" rowHeight="234950"/>
  <slicer name="Nośniki energii 6" xr10:uid="{3EA48F78-DCF3-4EC6-898D-58592CCAED04}" cache="Fragmentator_Nośniki_energii41" caption="Nośniki energii" style="SlicerStyleDark6" rowHeight="234950"/>
  <slicer name="Rok" xr10:uid="{C9A6963A-7BF0-4247-8817-BAB8B2C9BE53}" cache="Fragmentator_Rok" caption="Rok" columnCount="8" style="SlicerStyleDark5" rowHeight="234950"/>
  <slicer name="Kierunek" xr10:uid="{B1BD7DBE-CF81-4807-9952-FAE983650123}" cache="Fragmentator_Kierunek" caption="Kierunek" style="SlicerStyleDark4" rowHeight="234950"/>
  <slicer name="Nośnik energii" xr10:uid="{C440B436-6AFE-4B41-A66B-2AE266BCA931}" cache="Fragmentator_Nośnik_energii" caption="Nośnik energii" columnCount="2" style="SlicerStyleDark6" rowHeight="234950"/>
  <slicer name="Nośnik energii 1" xr10:uid="{CE6FAA31-2A18-4E87-A38F-7E4AA032D26F}" cache="Fragmentator_Nośnik_energii1" caption="Nośnik energii" style="SlicerStyleDark6" rowHeight="234950"/>
  <slicer name="Grupa gospodarstw domowych" xr10:uid="{51529804-3A77-4092-8A77-62C18F9528BD}" cache="Fragmentator_Grupa_gospodarstw_domowych" caption="Grupa gospodarstw domowych" style="SlicerStyleDark2" rowHeight="234950"/>
  <slicer name="Jednostka miary 1" xr10:uid="{0FCCA855-C6A1-4BBF-9C1A-BC8B125FE3EF}" cache="Fragmentator_Jednostka_miary1" caption="Jednostka miary" style="SlicerStyleDark6" rowHeight="234950"/>
  <slicer name="Zmienna 1" xr10:uid="{8BD6B956-4AA7-4CA7-BE5A-75A18B918AAE}" cache="Fragmentator_Zmienna1" caption="Zmienna" columnCount="2" style="SlicerStyleDark5" rowHeight="234950"/>
  <slicer name="Nośnik energii 2" xr10:uid="{B2F7FA78-25E3-409D-828E-93EE8A0200CE}" cache="Fragmentator_Nośnik_energii2" caption="Nośnik energii" style="SlicerStyleDark6" rowHeight="234950"/>
  <slicer name="Grupa gospodarstw domowych 1" xr10:uid="{FD557228-9B82-4BE7-884D-B8D7E07D14E9}" cache="Fragmentator_Grupa_gospodarstw_domowych1" caption="Grupa gospodarstw domowych" style="SlicerStyleDark2" rowHeight="234950"/>
  <slicer name="Jednostka miary 2" xr10:uid="{A3E10A8E-59E2-44E0-9B48-BCC4CC3121B0}" cache="Fragmentator_Jednostka_miary2" caption="Jednostka miary" style="SlicerStyleDark6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F75B1F-7D61-48FD-BF28-B9E6649F96BE}" name="Tabela1" displayName="Tabela1" ref="A3:C20" totalsRowShown="0" headerRowDxfId="226">
  <autoFilter ref="A3:C20" xr:uid="{9EF75B1F-7D61-48FD-BF28-B9E6649F96BE}"/>
  <tableColumns count="3">
    <tableColumn id="1" xr3:uid="{8311B323-1FC4-41B2-A493-03A5692ACBF8}" name="Województwo" dataDxfId="225" dataCellStyle="Normalny 3"/>
    <tableColumn id="2" xr3:uid="{23FA7E73-6277-48DD-A018-9A6C494183B9}" name="Krajowa populacja _x000a_gospodarstw domowych _x000a_w 2023 r. 1)" dataDxfId="224" dataCellStyle="Normalny 3"/>
    <tableColumn id="3" xr3:uid="{C208F8BA-D61A-4C03-9286-944E37D1F183}" name="Krajowa populacja gospodarstw domowych_x000a_stan na dzień: 31.03.2022 2)" dataDxfId="223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D4619E5-5DF3-48E2-93BD-F1387554F845}" name="Tabela9" displayName="Tabela9" ref="A3:H16" totalsRowShown="0" headerRowDxfId="145" dataDxfId="144" headerRowCellStyle="Normalny 2" dataCellStyle="Normalny 2">
  <autoFilter ref="A3:H16" xr:uid="{FD4619E5-5DF3-48E2-93BD-F1387554F845}"/>
  <tableColumns count="8">
    <tableColumn id="1" xr3:uid="{F5E25CE5-9D27-4C2A-B2D8-3CF8147D6A68}" name="Nośnik energii" dataDxfId="143" dataCellStyle="Normalny 2"/>
    <tableColumn id="2" xr3:uid="{96121889-8646-4D42-84EB-972C403D8BA3}" name="Grupa gospodarstw domowych" dataDxfId="142" dataCellStyle="Normalny 2"/>
    <tableColumn id="3" xr3:uid="{391153C9-B0F0-4C6D-B312-58EBC154D42E}" name="Średnia arytmetyczna" dataDxfId="141" dataCellStyle="Normalny 2"/>
    <tableColumn id="4" xr3:uid="{072DBA22-2157-4D1B-93EF-AB2E88CD3EC1}" name="Pierwszy decyl" dataDxfId="140" dataCellStyle="Normalny 2"/>
    <tableColumn id="5" xr3:uid="{E99774C8-C0AE-41E2-81A3-D851592370FF}" name="Pierwszy kwartyl" dataDxfId="139" dataCellStyle="Normalny 2"/>
    <tableColumn id="6" xr3:uid="{F9C016AB-661F-4825-866D-AEEDEB5A3C15}" name="Mediana" dataDxfId="138" dataCellStyle="Normalny 2"/>
    <tableColumn id="7" xr3:uid="{B9099B3D-5ECD-4620-91BF-6D757E04CB09}" name="Trzeci kwartyl" dataDxfId="137" dataCellStyle="Normalny 2"/>
    <tableColumn id="8" xr3:uid="{206F2715-BF12-42E6-888F-3412D60CE807}" name="Dziewiąty decyl" dataDxfId="136" dataCellStyle="Normalny 2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FBE2C30-210E-4119-B5D2-261137152230}" name="Tabela12" displayName="Tabela12" ref="A3:J40" totalsRowShown="0" headerRowDxfId="135" dataDxfId="134" headerRowCellStyle="Normalny 2" dataCellStyle="Normalny_Tablica 27">
  <autoFilter ref="A3:J40" xr:uid="{3FBE2C30-210E-4119-B5D2-261137152230}">
    <filterColumn colId="0">
      <filters>
        <filter val="Wartość"/>
      </filters>
    </filterColumn>
    <filterColumn colId="2">
      <filters>
        <filter val="Gospodarstwa domowe  nie ogrzewające pomieszczeń energią elektryczną"/>
        <filter val="Gospodarstwa domowe nie ogrzewające pomieszczeń i wody energią elektryczną"/>
        <filter val="Gospodarstwa domowe stosujące do ogrzewania pomieszczeń ciepło z sieci, ale nie wykorzystujące ciepłej wody z sieci"/>
        <filter val="Gospodarstwa domowe stosujące do ogrzewania pomieszczeń gaz ciekły"/>
      </filters>
    </filterColumn>
  </autoFilter>
  <tableColumns count="10">
    <tableColumn id="1" xr3:uid="{37C29ADA-2AF5-4F30-B0C8-051F4231A88F}" name="Zmienna" dataDxfId="133" dataCellStyle="Normalny_Tablica 2"/>
    <tableColumn id="2" xr3:uid="{C8FF89AD-477E-4BB4-9013-566568D2204F}" name="Nośnik energii" dataDxfId="132" dataCellStyle="Normalny_Tablica 2"/>
    <tableColumn id="3" xr3:uid="{2A47D76C-6BD8-4EE1-B5F4-B81C1F0DDC8F}" name="Grupa gospodarstw domowych" dataDxfId="131" dataCellStyle="Normalny 2"/>
    <tableColumn id="4" xr3:uid="{F2DCE5C1-B287-46F4-9199-2BDE585B09D0}" name="Jednostka miary" dataDxfId="130" dataCellStyle="Normalny 2"/>
    <tableColumn id="5" xr3:uid="{B60C9D83-0B13-40DF-8486-37B0D8B58CD8}" name="Średnia arytmetyczna" dataDxfId="129" dataCellStyle="Normalny_Tablica 27"/>
    <tableColumn id="6" xr3:uid="{F70E8E18-3C91-4F3A-85C5-1C1159C57A7C}" name="Pierwszy decyl" dataDxfId="128" dataCellStyle="Normalny_Tablica 27"/>
    <tableColumn id="7" xr3:uid="{A3AB0A78-8C39-49A1-AC6D-EF797C4F0E53}" name="Pierwszy kwartyl" dataDxfId="127" dataCellStyle="Normalny_Tablica 27"/>
    <tableColumn id="8" xr3:uid="{99DC398B-474A-4AA1-9B8B-D09797D5765D}" name="Mediana" dataDxfId="126" dataCellStyle="Normalny_Tablica 27"/>
    <tableColumn id="9" xr3:uid="{AAD18F51-F4F5-4DCE-9C32-F7CAB7A6D218}" name="Trzeci kwartyl" dataDxfId="125" dataCellStyle="Normalny_Tablica 27"/>
    <tableColumn id="10" xr3:uid="{52C63EE7-33C5-4C09-9F50-4DB474AEAED7}" name="Dziewiąty decyl" dataDxfId="124" dataCellStyle="Normalny_Tablica 27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3E945ED-A094-4108-99AF-C13D3EFC923A}" name="Tabela13" displayName="Tabela13" ref="A3:I27" totalsRowShown="0" headerRowDxfId="123" dataDxfId="122" headerRowCellStyle="Normalny 2" dataCellStyle="Normalny_Tablica 27">
  <autoFilter ref="A3:I27" xr:uid="{23E945ED-A094-4108-99AF-C13D3EFC923A}">
    <filterColumn colId="0">
      <filters>
        <filter val="Gaz ziemny"/>
      </filters>
    </filterColumn>
    <filterColumn colId="2">
      <filters>
        <filter val="GJ/osoba"/>
      </filters>
    </filterColumn>
  </autoFilter>
  <tableColumns count="9">
    <tableColumn id="1" xr3:uid="{37E237AE-D80E-47C5-AF82-0C8728E8FC15}" name="Nośnik energii" dataDxfId="121" dataCellStyle="Normalny 2"/>
    <tableColumn id="2" xr3:uid="{B50399D0-F570-4488-A182-BCE45D6CD861}" name="Grupa gospodarstw domowych" dataDxfId="120" dataCellStyle="Normalny 2"/>
    <tableColumn id="3" xr3:uid="{171F7563-620A-4CA7-900B-10CB611E1E1D}" name="Jednostka miary" dataDxfId="119" dataCellStyle="Normalny 2"/>
    <tableColumn id="4" xr3:uid="{7B67CC40-4F50-4FA2-8BC5-7240EC9EFEA7}" name="Średnia arytmetyczna" dataDxfId="118" dataCellStyle="Normalny_Tablica 27"/>
    <tableColumn id="5" xr3:uid="{74878C4D-D245-43B5-9BE8-5026B0F37BAD}" name="Pierwszy decyl" dataDxfId="117" dataCellStyle="Normalny_Tablica 27"/>
    <tableColumn id="6" xr3:uid="{DF169595-3A9B-4142-85A6-021E47419BE1}" name="Pierwszy kwartyl" dataDxfId="116" dataCellStyle="Normalny_Tablica 27"/>
    <tableColumn id="7" xr3:uid="{1D0C1403-1D27-4653-A079-AA7DA1911D0F}" name="Mediana" dataDxfId="115" dataCellStyle="Normalny_Tablica 27"/>
    <tableColumn id="8" xr3:uid="{FF4988C6-6335-48CF-9A53-CE81ACCB3963}" name="Trzeci kwartyl" dataDxfId="114" dataCellStyle="Normalny_Tablica 27"/>
    <tableColumn id="9" xr3:uid="{34FEB0B2-D338-4148-88E4-E17ED0EFC925}" name="Dziewiąty decyl" dataDxfId="113" dataCellStyle="Normalny_Tablica 27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10BAFCA-5ACE-40A8-885A-34E7C0C35764}" name="Tabela21" displayName="Tabela21" ref="A43:M52" totalsRowShown="0" headerRowDxfId="112" dataDxfId="111" headerRowCellStyle="Normalny_Tablica 6" dataCellStyle="Normalny_Tablica 6">
  <autoFilter ref="A43:M52" xr:uid="{A10BAFCA-5ACE-40A8-885A-34E7C0C35764}"/>
  <tableColumns count="13">
    <tableColumn id="1" xr3:uid="{27743583-F66F-4C18-90DF-8827E90BF9F3}" name="Rok" dataDxfId="110" dataCellStyle="Normalny_Tablica 6"/>
    <tableColumn id="2" xr3:uid="{187FE424-33FB-4B99-BB5C-139E283D782D}" name="Energia elektryczna  (GWh)" dataDxfId="109" dataCellStyle="Normalny_Tablica 6"/>
    <tableColumn id="3" xr3:uid="{0DAE07DB-D5E9-49AF-87B7-93D5C959A428}" name="Ciepło z sieci  (TJ)" dataDxfId="108" dataCellStyle="Normalny_Tablica 6"/>
    <tableColumn id="4" xr3:uid="{66493D34-EC74-4C95-AFA5-D68379F742A2}" name="Ciepła woda z sieci  (mln m3)" dataDxfId="107" dataCellStyle="Normalny_Tablica 6"/>
    <tableColumn id="5" xr3:uid="{4042D1DD-ED43-4FE8-82F2-273F73C1A954}" name="Gaz ziemny (GWh)" dataDxfId="106" dataCellStyle="Normalny_Tablica 6"/>
    <tableColumn id="6" xr3:uid="{555CB436-351D-4209-AD11-2F35DA036D66}" name="Gaz ciekły do celów domowych  (tys. t)" dataDxfId="105" dataCellStyle="Normalny_Tablica 6"/>
    <tableColumn id="7" xr3:uid="{5A4564FE-072C-4B8C-889D-5992D9588682}" name="Olej opałowy  (tys. t)" dataDxfId="104" dataCellStyle="Normalny_Tablica 6"/>
    <tableColumn id="8" xr3:uid="{BB6BD066-6256-4D84-BFD4-FD0E78995C39}" name="Węgiel kamienny  (tys. t)" dataDxfId="103" dataCellStyle="Normalny_Tablica 6"/>
    <tableColumn id="9" xr3:uid="{4975ADC6-DB5D-49DA-8A1F-02539D293539}" name="Węgiel brunatny  (tys. t)" dataDxfId="102" dataCellStyle="Normalny_Tablica 6"/>
    <tableColumn id="10" xr3:uid="{7D7E1B3E-493D-42BC-A21D-20C1295F9A1F}" name="Koks  (tys. t)" dataDxfId="101" dataCellStyle="Normalny_Tablica 6"/>
    <tableColumn id="11" xr3:uid="{27332852-0C69-4AE7-AD6F-DBE387052231}" name="Benzyna  (tys. t)" dataDxfId="100" dataCellStyle="Normalny_Tablica 6"/>
    <tableColumn id="12" xr3:uid="{EC968651-6EF2-4955-8502-41C3920DE59F}" name="Gaz ciekły jako paliwo silnikowe (tys. t)" dataDxfId="99" dataCellStyle="Normalny_Tablica 6"/>
    <tableColumn id="13" xr3:uid="{FCDBDEE0-5DE8-4DF0-A8C0-047360A4E475}" name="Olej napędowy  (tys. t)" dataDxfId="98" dataCellStyle="Normalny_Tablica 6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2D8C7B2-1ED3-490E-B327-745D3175A26D}" name="Tabela14" displayName="Tabela14" ref="A3:E31" totalsRowShown="0" headerRowDxfId="97" headerRowCellStyle="Normalny 4 2">
  <autoFilter ref="A3:E31" xr:uid="{82D8C7B2-1ED3-490E-B327-745D3175A26D}"/>
  <tableColumns count="5">
    <tableColumn id="1" xr3:uid="{1973EAD6-F0FC-4B67-86CA-01424C5AEE3D}" name="Kraj" dataDxfId="96" dataCellStyle="Normalny 4 2"/>
    <tableColumn id="2" xr3:uid="{3FAB661A-B6E8-4585-9AB0-FC67856E0B6F}" name="Zużycie krajowe energii (TJ)" dataDxfId="95" dataCellStyle="Normalny 4 2"/>
    <tableColumn id="3" xr3:uid="{BFDA85EF-680D-473C-B447-67806142E2C7}" name="Zużycie energii w gospodarstwach domowych (GJ)" dataDxfId="94" dataCellStyle="Normalny 4 2"/>
    <tableColumn id="4" xr3:uid="{C3DC4210-C7C1-4EE9-B815-FC8368F415DA}" name="Zużycie energii w gospodarstwach domowych (GJ/mieszk.)" dataDxfId="93" dataCellStyle="Normalny 4 2"/>
    <tableColumn id="5" xr3:uid="{F170B386-C62B-4A11-BF91-CB55BAFB1FCB}" name="Gospodarstwa domowe w  zużyciu krajowym energii (%)" dataDxfId="92" dataCellStyle="Normalny 4 2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723A508D-AF6F-419A-9A19-F7751E392CCB}" name="Tabela31" displayName="Tabela31" ref="A8:Q36" totalsRowShown="0" headerRowDxfId="91" headerRowCellStyle="Normalny_37 i 38 nowe">
  <autoFilter ref="A8:Q36" xr:uid="{723A508D-AF6F-419A-9A19-F7751E392CCB}"/>
  <tableColumns count="17">
    <tableColumn id="1" xr3:uid="{F900D4E8-C1AB-4BBD-AF20-7807EC0294B4}" name="Kraj" dataDxfId="90" dataCellStyle="Normalny_37 i 38 nowe"/>
    <tableColumn id="2" xr3:uid="{BC9593E0-175F-4001-92E2-CA9A7090E655}" name="Energia ogółem (GJ/mieszk.)" dataDxfId="89" dataCellStyle="Normalny_37 i 38 nowe"/>
    <tableColumn id="3" xr3:uid="{E5AFC380-C26E-4947-8043-B5B3FEF528E4}" name="Energia elektryczna (GJ/mieszk.)" dataDxfId="88" dataCellStyle="Normalny_37 i 38 nowe"/>
    <tableColumn id="4" xr3:uid="{A459A467-1859-4B00-B20D-7960D6042532}" name="Ciepło z sieci (GJ/mieszk.)" dataDxfId="87" dataCellStyle="Normalny_37 i 38 nowe"/>
    <tableColumn id="5" xr3:uid="{8DBF8B22-4FF1-4A88-A331-3D253CDA6920}" name="Gaz ziemny (GJ/mieszk.)" dataDxfId="86" dataCellStyle="Normalny_37 i 38 nowe"/>
    <tableColumn id="6" xr3:uid="{947FEE44-D0BC-4805-AF8C-A5DB616A84DB}" name="Gaz ciekły LPG (GJ/mieszk.)" dataDxfId="85" dataCellStyle="Normalny_37 i 38 nowe"/>
    <tableColumn id="7" xr3:uid="{27E876F6-3551-48BA-B6B3-321B5B99D30F}" name="Lekki olej opałowy (GJ/mieszk.)" dataDxfId="84" dataCellStyle="Normalny_37 i 38 nowe"/>
    <tableColumn id="8" xr3:uid="{F9585969-B863-4011-B680-6FC0C6AD47D3}" name="Węgiel kamienny (GJ/mieszk.)" dataDxfId="83" dataCellStyle="Normalny_37 i 38 nowe"/>
    <tableColumn id="9" xr3:uid="{D78C2EED-B7D6-477F-A6EC-2D495F62B9DF}" name="Węgiel brunatny (GJ/mieszk.)" dataDxfId="82"/>
    <tableColumn id="10" xr3:uid="{F874FAAD-8C91-4F03-8B3B-61D392CDDCAC}" name="Biomasa stała (GJ/mieszk.)" dataDxfId="81" dataCellStyle="Normalny_37 i 38 nowe"/>
    <tableColumn id="11" xr3:uid="{A651F9E0-5319-447A-805C-39F12ECECC4A}" name="Inne rodzaje biomasy (GJ/mieszk.)" dataDxfId="80" dataCellStyle="Normalny_37 i 38 nowe"/>
    <tableColumn id="12" xr3:uid="{E20F366F-F816-4D72-B7BF-99805F27F34B}" name="Energia słoneczna (GJ/mieszk.)" dataDxfId="79" dataCellStyle="Normalny_37 i 38 nowe"/>
    <tableColumn id="13" xr3:uid="{B266D067-CA89-4B2B-AB9C-6E67020F4938}" name="Energia geotermalna (GJ/mieszk.)" dataDxfId="78"/>
    <tableColumn id="14" xr3:uid="{DC8BEDF1-F4F0-41FE-A003-8B12F45B16E0}" name="Ciepło otoczenia (pompy ciepła) (GJ/mieszk.)" dataDxfId="77" dataCellStyle="Normalny_37 i 38 nowe"/>
    <tableColumn id="15" xr3:uid="{0C061187-B0F4-4AD0-8A49-BC983B9780FA}" name="Inne paliwa ciekłe (GJ/mieszk.)"/>
    <tableColumn id="16" xr3:uid="{7CDB2DA8-6BDE-4269-B7FA-6F9262CBE9F5}" name="Inne paliwa stałe (GJ/mieszk.)" dataDxfId="76"/>
    <tableColumn id="17" xr3:uid="{15CB9680-37F0-4415-AD96-333BB7A051A5}" name="Energia odnawialna (GJ/mieszk.)" dataDxfId="75" dataCellStyle="Normalny_37 i 38 nowe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56A4220-E93B-40C4-9EEF-54399381A74C}" name="Tabela30" displayName="Tabela30" ref="A3:AH31" totalsRowShown="0" headerRowDxfId="74" headerRowCellStyle="Normalny_37 i 38 nowe">
  <autoFilter ref="A3:AH31" xr:uid="{E56A4220-E93B-40C4-9EEF-54399381A74C}"/>
  <tableColumns count="34">
    <tableColumn id="1" xr3:uid="{4363A4D3-E7A6-4EE1-9822-456E010FF7EA}" name="Kraj" dataDxfId="73" dataCellStyle="Normalny_37 i 38 nowe"/>
    <tableColumn id="2" xr3:uid="{959A6D7B-4299-4DAD-9DBD-3F0E65994655}" name="Energia ogółem (TJ)" dataDxfId="72" dataCellStyle="Normalny_37 i 38 nowe"/>
    <tableColumn id="3" xr3:uid="{201163C4-86C9-4BDF-9392-B0736B0DA768}" name="Energia elektryczna (TJ)" dataDxfId="71" dataCellStyle="Normalny_37 i 38 nowe"/>
    <tableColumn id="4" xr3:uid="{20B9CD54-AE8D-4515-9F8E-35DD6153AD6C}" name="Energia elektryczna (%)" dataDxfId="70" dataCellStyle="Normalny_37 i 38 nowe"/>
    <tableColumn id="5" xr3:uid="{F74A4377-6CBA-47C7-9230-E1FFA5B34885}" name="Cieplo z sieci (TJ)" dataDxfId="69" dataCellStyle="Normalny_37 i 38 nowe"/>
    <tableColumn id="6" xr3:uid="{1067D4C4-BF4C-4D64-A826-303532B2F818}" name="Cieplo z sieci (%)" dataDxfId="68" dataCellStyle="Normalny_37 i 38 nowe"/>
    <tableColumn id="7" xr3:uid="{21C8B6C4-BE1E-411F-88AE-7D586BF13587}" name="Gaz ziemny (TJ)" dataDxfId="67" dataCellStyle="Normalny_37 i 38 nowe"/>
    <tableColumn id="8" xr3:uid="{FE48ADB5-27C5-4B88-8A5A-7BCE91BCDAEB}" name="Gaz ziemny (%)" dataDxfId="66" dataCellStyle="Normalny_37 i 38 nowe"/>
    <tableColumn id="9" xr3:uid="{EA9C3EBE-05F0-4E8A-825E-3C84BCA23639}" name="Gaz ciekły LPG (TJ)" dataDxfId="65" dataCellStyle="Normalny_37 i 38 nowe"/>
    <tableColumn id="10" xr3:uid="{BDD26707-7E8F-4AAA-B4B5-4B65E3509B14}" name="Gaz ciekły LPG (%)" dataDxfId="64" dataCellStyle="Normalny_37 i 38 nowe"/>
    <tableColumn id="11" xr3:uid="{D7BDF0E0-8274-4966-BE88-076145F1D195}" name="Lekki olej opałowy (TJ)" dataDxfId="63" dataCellStyle="Normalny_37 i 38 nowe"/>
    <tableColumn id="12" xr3:uid="{C40F2D3B-3545-459D-9A68-D326CBE2E36E}" name="Lekki olej opałowy (%)" dataDxfId="62" dataCellStyle="Normalny_37 i 38 nowe"/>
    <tableColumn id="13" xr3:uid="{1F6EDA95-6122-477A-AE47-B37EFDF29B9B}" name="Węgiel kamienny (TJ)" dataDxfId="61" dataCellStyle="Normalny_37 i 38 nowe"/>
    <tableColumn id="14" xr3:uid="{0597F808-AC57-4FBF-B07C-1482C3F5AFAD}" name="Węgiel kamienny (%)" dataDxfId="60" dataCellStyle="Normalny_37 i 38 nowe"/>
    <tableColumn id="15" xr3:uid="{0DD4B783-78A2-45E1-B9C1-AF547CA6022A}" name="Węgiel brunatny (TJ)" dataDxfId="59"/>
    <tableColumn id="16" xr3:uid="{E53323B6-1719-44AD-A62C-453CB48D510C}" name="Węgiel brunatny (%)" dataDxfId="58"/>
    <tableColumn id="17" xr3:uid="{887DC5E6-168D-4A19-8879-A6D47668B8B7}" name="Koks (TJ)" dataDxfId="57"/>
    <tableColumn id="18" xr3:uid="{6684077E-2417-48A2-82E9-D2EB76459BC7}" name="Koks (%)" dataDxfId="56"/>
    <tableColumn id="19" xr3:uid="{2F72386C-A05F-4A06-87D6-386E643CF8F8}" name="Biomasa stała (TJ)" dataDxfId="55" dataCellStyle="Normalny_37 i 38 nowe"/>
    <tableColumn id="20" xr3:uid="{77D64D5F-28E0-418B-9F1C-81071D7F6536}" name="Biomasa stała (%)" dataDxfId="54" dataCellStyle="Normalny_37 i 38 nowe"/>
    <tableColumn id="21" xr3:uid="{DCD77AFA-ED31-4098-9BC4-7FDCD91177F5}" name="Inne rodzaje biomasy (TJ)" dataDxfId="53" dataCellStyle="Normalny_37 i 38 nowe"/>
    <tableColumn id="22" xr3:uid="{64428364-916D-4AFB-96FC-97B2CD98F7B0}" name="Inne rodzaje biomasy (%)" dataDxfId="52" dataCellStyle="Normalny_37 i 38 nowe"/>
    <tableColumn id="23" xr3:uid="{487F0154-A280-4B54-9D1E-7A22569F958D}" name="Energia słoneczna (TJ)" dataDxfId="51" dataCellStyle="Normalny_37 i 38 nowe"/>
    <tableColumn id="24" xr3:uid="{71686DC2-33D9-42B1-B669-714B0A9FF99D}" name="Energia słoneczna (%)" dataDxfId="50" dataCellStyle="Normalny_37 i 38 nowe"/>
    <tableColumn id="25" xr3:uid="{64D1FEFA-2E39-445D-A9BA-1C19AA88B62F}" name="Energia geotermalna (TJ)" dataDxfId="49"/>
    <tableColumn id="26" xr3:uid="{DFE3FB27-1AEB-43E2-93D7-E9C5395A54E0}" name="Energia geotermalna (%)" dataDxfId="48"/>
    <tableColumn id="27" xr3:uid="{6C3860AE-3992-416E-9BE3-90986A00297E}" name="Ciepło otoczenia (pompy ciepła) (TJ)" dataDxfId="47" dataCellStyle="Normalny_37 i 38 nowe"/>
    <tableColumn id="28" xr3:uid="{0FD34D9B-0FE2-4470-BEE1-06248A9F91C9}" name="Ciepło otoczenia (pompy ciepła) (%)" dataDxfId="46" dataCellStyle="Normalny_37 i 38 nowe"/>
    <tableColumn id="29" xr3:uid="{1FBF7DC5-471C-4C8F-B461-71FB31DCEA1A}" name="Inne paliwa ciekłe (TJ)"/>
    <tableColumn id="30" xr3:uid="{DDF33099-C1D0-4588-8B8F-C18C0D285C89}" name="Inne paliwa ciekłe (%)"/>
    <tableColumn id="31" xr3:uid="{4148E08D-143C-4CC0-ABCF-DC0290D4727B}" name="Inne paliwa stałe (TJ)" dataDxfId="45"/>
    <tableColumn id="32" xr3:uid="{BBE543B7-F363-4522-B375-BCE6F3A1E809}" name="Inne paliwa stałe (%)" dataDxfId="44"/>
    <tableColumn id="33" xr3:uid="{DF20FE55-A69E-4583-9DA5-3AE0F0265F51}" name="Energia odnawialna (TJ)" dataDxfId="43" dataCellStyle="Normalny_37 i 38 nowe"/>
    <tableColumn id="34" xr3:uid="{A0D10304-18EF-4002-96B0-70EB480CD2DD}" name="Energia odnawialna (%)" dataDxfId="42" dataCellStyle="Normalny_37 i 38 nowe"/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2F62871-7FE0-409B-9B96-FB2AC285515B}" name="Tabela29" displayName="Tabela29" ref="A3:D31" totalsRowShown="0" tableBorderDxfId="41">
  <autoFilter ref="A3:D31" xr:uid="{42F62871-7FE0-409B-9B96-FB2AC285515B}"/>
  <tableColumns count="4">
    <tableColumn id="1" xr3:uid="{0E3EC7EB-3BF7-4043-9284-671873089B5B}" name="Kraj" dataDxfId="40"/>
    <tableColumn id="2" xr3:uid="{733F0BDD-A7F9-470F-8BFE-640A234DD06A}" name="Ludność (tys.)" dataDxfId="39"/>
    <tableColumn id="3" xr3:uid="{2BE8051C-A9AB-4A3F-BD9B-D337BEB6B47D}" name="Liczba gospodarstw domowych (tys.)" dataDxfId="38"/>
    <tableColumn id="4" xr3:uid="{95D7ED7B-9025-4760-B885-5F6028CA15A4}" name="Średnia liczba osób w gospodarstwie domowym (tys. os./gd)" dataDxfId="37"/>
  </tableColumns>
  <tableStyleInfo name="TableStyleMedium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65F2B34-4088-4109-B15A-D4D6290D300F}" name="Tabela25" displayName="Tabela25" ref="A13:G19" totalsRowShown="0" headerRowDxfId="36" dataDxfId="35" tableBorderDxfId="34" dataCellStyle="NumberCellStyle">
  <autoFilter ref="A13:G19" xr:uid="{065F2B34-4088-4109-B15A-D4D6290D300F}"/>
  <tableColumns count="7">
    <tableColumn id="1" xr3:uid="{E71F4FBF-D401-4CBF-A7CE-F70512937680}" name="Nośnik energii" dataDxfId="33" dataCellStyle="NumberCellStyle"/>
    <tableColumn id="2" xr3:uid="{1C01F9FE-C4B5-46FB-B906-1BE4254387B2}" name="J.m." dataDxfId="32" dataCellStyle="NumberCellStyle"/>
    <tableColumn id="3" xr3:uid="{AF5E2ADE-2846-47F5-AAD5-D78E80646173}" name="Ogółem" dataDxfId="31" dataCellStyle="NumberCellStyle">
      <calculatedColumnFormula>C4/C$10*100</calculatedColumnFormula>
    </tableColumn>
    <tableColumn id="4" xr3:uid="{1A7C3ABB-B5F2-4AD9-B9BC-71564CD71CB7}" name="Ogrzewanie pomieszczeń" dataDxfId="30" dataCellStyle="NumberCellStyle">
      <calculatedColumnFormula>D4/D$10*100</calculatedColumnFormula>
    </tableColumn>
    <tableColumn id="5" xr3:uid="{82F0BBB8-2A50-4C92-85C7-B7C9741AA8A3}" name="Ogrzewanie wody" dataDxfId="29" dataCellStyle="NumberCellStyle">
      <calculatedColumnFormula>E4/E$10*100</calculatedColumnFormula>
    </tableColumn>
    <tableColumn id="6" xr3:uid="{EB318B9A-5E91-480F-B16A-4A97D629EC90}" name="Gotowanie posiłków" dataDxfId="28" dataCellStyle="NumberCellStyle">
      <calculatedColumnFormula>F4/F$10*100</calculatedColumnFormula>
    </tableColumn>
    <tableColumn id="7" xr3:uid="{BC29FB44-0E7D-4087-95B1-48A82121E7DC}" name="Oświetlenie (razem z urządzeniami elektrycznymi)" dataDxfId="27" dataCellStyle="NumberCellStyle">
      <calculatedColumnFormula>G4/G$10*100</calculatedColumnFormula>
    </tableColumn>
  </tableColumns>
  <tableStyleInfo name="TableStyleMedium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EF73F37E-43CF-4C46-9B05-3EDEC80FDE03}" name="Tabela26" displayName="Tabela26" ref="A26:C55" totalsRowShown="0" headerRowDxfId="26">
  <autoFilter ref="A26:C55" xr:uid="{EF73F37E-43CF-4C46-9B05-3EDEC80FDE03}">
    <filterColumn colId="1">
      <filters>
        <filter val="Energia elektryczna"/>
      </filters>
    </filterColumn>
  </autoFilter>
  <tableColumns count="3">
    <tableColumn id="1" xr3:uid="{183E1E29-D992-4396-AED0-1BD59120ACF2}" name="Kierunek" dataDxfId="25"/>
    <tableColumn id="2" xr3:uid="{B6FA5F97-29C4-41AA-A194-9F178E6B3402}" name="Nośnik energii" dataDxfId="24"/>
    <tableColumn id="3" xr3:uid="{58867164-D285-42BC-AD9E-D51F5841EBD1}" name="Ilość (TJ)" dataDxfId="2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E5C28C1-3448-445F-A6EE-2CA01FC0417F}" name="Tabela2" displayName="Tabela2" ref="A3:H16" totalsRowShown="0" headerRowDxfId="222" dataDxfId="221">
  <autoFilter ref="A3:H16" xr:uid="{4E5C28C1-3448-445F-A6EE-2CA01FC0417F}">
    <filterColumn colId="0">
      <filters>
        <filter val="Energia elektryczna"/>
      </filters>
    </filterColumn>
  </autoFilter>
  <tableColumns count="8">
    <tableColumn id="1" xr3:uid="{C13EC9EA-5904-400F-95E4-12A49CB2C710}" name="Nośniki energii" dataDxfId="220"/>
    <tableColumn id="2" xr3:uid="{32875F94-1A2B-4F41-A224-8E2D5E5BC15C}" name="w jakimkolwiek celu grzewczym (bez działalności rolniczej)" dataDxfId="219"/>
    <tableColumn id="3" xr3:uid="{3C2220B3-C03F-4603-B35F-F7C9C9399F9F}" name="do ogrzewania pomieszczeń - nośnik podstawowy" dataDxfId="218"/>
    <tableColumn id="4" xr3:uid="{A1799B61-A5BB-4504-A1C6-3AB27EEB9491}" name="do ogrzewania pomieszczeń - nośnik dodatkowy używany często" dataDxfId="217"/>
    <tableColumn id="5" xr3:uid="{E284F933-2012-4609-83B8-8409660EF3B0}" name="do ogrzewania pomieszczeń - nośnik dodatkowy używany rzadko" dataDxfId="216"/>
    <tableColumn id="6" xr3:uid="{1B6C044E-1C69-4E65-A134-B1F286FD7F10}" name="do ogrzewania wody" dataDxfId="215"/>
    <tableColumn id="7" xr3:uid="{3346F17A-EB38-4E2B-8922-95E67F3C6B0C}" name="do gotowania posiłków" dataDxfId="214"/>
    <tableColumn id="8" xr3:uid="{363C48C3-ACC4-4667-B395-6B5575EDE5BC}" name="do produkcyjnej działalności rolniczej" dataDxfId="213"/>
  </tableColumns>
  <tableStyleInfo name="TableStyleMedium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E003034C-BA82-4C6A-BA2B-280BB14B0937}" name="Tabela2528" displayName="Tabela2528" ref="A13:G19" totalsRowShown="0" headerRowDxfId="22" dataDxfId="21" tableBorderDxfId="20" dataCellStyle="NumberCellStyle">
  <autoFilter ref="A13:G19" xr:uid="{065F2B34-4088-4109-B15A-D4D6290D300F}"/>
  <tableColumns count="7">
    <tableColumn id="1" xr3:uid="{AE1F38C8-534F-467E-827E-AB5C4CD5DDA4}" name="Nośnik energii" dataDxfId="19" dataCellStyle="NumberCellStyle"/>
    <tableColumn id="2" xr3:uid="{622F6A81-BB03-488C-BB62-E52C2A461D16}" name="J.m." dataDxfId="18" dataCellStyle="NumberCellStyle"/>
    <tableColumn id="3" xr3:uid="{96550FBA-F0BF-415C-AA75-0F18D1EBF2FD}" name="Ogółem" dataDxfId="17" dataCellStyle="NumberCellStyle">
      <calculatedColumnFormula>C4/C$10</calculatedColumnFormula>
    </tableColumn>
    <tableColumn id="4" xr3:uid="{32550176-F17B-4228-890E-58314DFBE0F6}" name="Ogrzewanie pomieszczeń" dataDxfId="16" dataCellStyle="NumberCellStyle">
      <calculatedColumnFormula>D4/D$10</calculatedColumnFormula>
    </tableColumn>
    <tableColumn id="5" xr3:uid="{FC3EA9FA-1BC8-499E-8D05-EDED3BC92273}" name="Ogrzewanie wody" dataDxfId="15" dataCellStyle="NumberCellStyle">
      <calculatedColumnFormula>E4/E$10</calculatedColumnFormula>
    </tableColumn>
    <tableColumn id="6" xr3:uid="{5251DA38-F771-45D9-A1D6-4E627552791D}" name="Gotowanie posiłków" dataDxfId="14" dataCellStyle="NumberCellStyle">
      <calculatedColumnFormula>F4/F$10</calculatedColumnFormula>
    </tableColumn>
    <tableColumn id="7" xr3:uid="{8AF5E00D-2A3A-4636-86F4-0D6181C474DB}" name="Oświetlenie (razem z urządzeniami elektrycznymi)" dataDxfId="13" dataCellStyle="NumberCellStyle">
      <calculatedColumnFormula>G4/G$10</calculatedColumnFormula>
    </tableColumn>
  </tableColumns>
  <tableStyleInfo name="TableStyleMedium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F0BE9149-B274-477A-AD58-AAC29AA528C5}" name="Tabela2629" displayName="Tabela2629" ref="A26:C61" totalsRowShown="0" headerRowDxfId="12">
  <autoFilter ref="A26:C61" xr:uid="{EF73F37E-43CF-4C46-9B05-3EDEC80FDE03}"/>
  <tableColumns count="3">
    <tableColumn id="1" xr3:uid="{60D80670-08A5-4008-BCF1-F7D9837D430B}" name="Kierunek" dataDxfId="11"/>
    <tableColumn id="2" xr3:uid="{04EF13D4-4E00-4A69-98B6-410B84152F8C}" name="Nośnik energii" dataDxfId="10"/>
    <tableColumn id="3" xr3:uid="{C75DDA0D-11FB-46BA-8C13-068BA15FC96E}" name="Ilość (TJ)" dataDxfId="9"/>
  </tableColumns>
  <tableStyleInfo name="TableStyleMedium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808AB06F-37DA-4ABB-A0C8-21849DA81E98}" name="Tabela2325" displayName="Tabela2325" ref="A35:C99" totalsRowShown="0">
  <autoFilter ref="A35:C99" xr:uid="{9C944BAB-B784-47E2-8E29-AE85A338B2E8}"/>
  <tableColumns count="3">
    <tableColumn id="1" xr3:uid="{93F6A57D-7E84-4660-8BB0-F62FBB3B3B8A}" name="Nośniki energii"/>
    <tableColumn id="2" xr3:uid="{70BF322B-2A6D-460B-A8D3-F091F945728A}" name="Rok"/>
    <tableColumn id="3" xr3:uid="{98AB4FE7-4BD7-4202-810D-77B342C5EFBF}" name="Wartość" dataDxfId="8"/>
  </tableColumns>
  <tableStyleInfo name="TableStyleMedium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88E6996E-C2F3-4A49-AC7E-E65DAA6B85E5}" name="Tabela22" displayName="Tabela22" ref="A21:F32" totalsRowShown="0" headerRowDxfId="7" dataDxfId="6">
  <autoFilter ref="A21:F32" xr:uid="{88E6996E-C2F3-4A49-AC7E-E65DAA6B85E5}"/>
  <tableColumns count="6">
    <tableColumn id="1" xr3:uid="{A0F6509B-0519-4AE5-9F67-2C37F5562B59}" name="Nośniki energii" dataDxfId="5"/>
    <tableColumn id="2" xr3:uid="{672E7482-2C8C-4BCB-B109-01941866B71F}" name="J.m." dataDxfId="4"/>
    <tableColumn id="3" xr3:uid="{F3F60156-2D17-4CF2-9A1C-C2D9872BA4E3}" name="Zużycie w gospodarstwach domowych" dataDxfId="3"/>
    <tableColumn id="4" xr3:uid="{1759EC96-BF9B-41BD-96FF-46097171637C}" name="Zużycie w gospodarstwach domowych (PJ)" dataDxfId="2"/>
    <tableColumn id="5" xr3:uid="{3D509F57-F7C8-4A6D-8109-960A486BE66B}" name="Zużycie w gospodarstwach domowych (%)" dataDxfId="1"/>
    <tableColumn id="6" xr3:uid="{5DCE4056-A3FF-454B-81AD-8A202943205D}" name="Udział gospodarstw domowych w zużyciu krajowym (%)" dataDxfId="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41142D9-8B09-483B-ADF5-75114C81ACB6}" name="Tabela3" displayName="Tabela3" ref="A3:E14" totalsRowShown="0" headerRowDxfId="212" dataDxfId="211" tableBorderDxfId="210" headerRowCellStyle="Normalny 2" dataCellStyle="Normalny 2">
  <autoFilter ref="A3:E14" xr:uid="{441142D9-8B09-483B-ADF5-75114C81ACB6}">
    <filterColumn colId="0">
      <filters>
        <filter val="Węgiel kamienny"/>
      </filters>
    </filterColumn>
  </autoFilter>
  <tableColumns count="5">
    <tableColumn id="1" xr3:uid="{B429FD52-A442-4582-AE82-E7F9C04FFEF1}" name="Nośniki energii" dataDxfId="209" dataCellStyle="Normalny 2"/>
    <tableColumn id="2" xr3:uid="{8284DB2D-98A4-4D99-AA7C-0E0A926A57F2}" name=" użytkujące dany nośnik" dataDxfId="208" dataCellStyle="Normalny 2"/>
    <tableColumn id="3" xr3:uid="{0CFDCA42-2471-4FFB-901F-14FD06E45FA0}" name="z których uzyskano informację o ilości zużycia nośnika" dataDxfId="207" dataCellStyle="Normalny 2"/>
    <tableColumn id="4" xr3:uid="{C81F6055-BCBE-42FC-ABA3-637CE50A2232}" name=" z których uzyskano informację o należności za zużycie nośnika" dataDxfId="206" dataCellStyle="Normalny 2"/>
    <tableColumn id="5" xr3:uid="{8DA49F54-A120-429B-8EBC-985577DB3279}" name="z których uzyskano obie informacje: o ilości i  należności" dataDxfId="205" dataCellStyle="Normalny 2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4FFDAD2-AF32-4284-A7E2-D8502F5FD53A}" name="Tabela4" displayName="Tabela4" ref="A3:H24" totalsRowShown="0" headerRowDxfId="204" dataDxfId="202" headerRowBorderDxfId="203" tableBorderDxfId="201" headerRowCellStyle="Normalny 2" dataCellStyle="Normalny 2">
  <autoFilter ref="A3:H24" xr:uid="{14FFDAD2-AF32-4284-A7E2-D8502F5FD53A}"/>
  <tableColumns count="8">
    <tableColumn id="1" xr3:uid="{99B5B6E3-85B0-4351-B20C-7F7673B4A4F2}" name="Nośniki energii" dataDxfId="200" dataCellStyle="Normalny 2"/>
    <tableColumn id="2" xr3:uid="{E410FA78-0A02-4155-B38A-7AA262F60F0C}" name="Jednostka miary" dataDxfId="199" dataCellStyle="Normalny 2"/>
    <tableColumn id="3" xr3:uid="{357BFE73-45CC-4BCB-8AAF-2A81D85F58BF}" name="Średnia arytmetyczna"/>
    <tableColumn id="4" xr3:uid="{E767ADB9-B3F7-4294-96B7-B09D43274D4E}" name="Pierwszy decyl" dataDxfId="198" dataCellStyle="Normalny 2"/>
    <tableColumn id="5" xr3:uid="{0BE30FC5-5DFC-4592-A9B3-5A0F821CDC34}" name="Pierwszy kwartyl" dataDxfId="197" dataCellStyle="Normalny 2"/>
    <tableColumn id="6" xr3:uid="{2A712AB3-A9C0-4DC2-8055-A2AC3EEE5102}" name="Mediana" dataDxfId="196" dataCellStyle="Normalny 2"/>
    <tableColumn id="7" xr3:uid="{B5A991AB-22F4-45AC-A366-D33AE3240A3A}" name="Trzeci kwartyl" dataDxfId="195" dataCellStyle="Normalny 2"/>
    <tableColumn id="8" xr3:uid="{61C4D913-9242-45C4-B90F-CEB67FB74328}" name="Dziewiąty decyl" dataDxfId="194" dataCellStyle="Normalny 2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5A7B82C-6845-4C2A-AD41-E2189D0E6E09}" name="Tabela5" displayName="Tabela5" ref="A3:G14" totalsRowShown="0" headerRowDxfId="193" dataDxfId="192" dataCellStyle="Normalny 2">
  <autoFilter ref="A3:G14" xr:uid="{F5A7B82C-6845-4C2A-AD41-E2189D0E6E09}"/>
  <tableColumns count="7">
    <tableColumn id="1" xr3:uid="{97235AA9-8B5F-4E16-9A76-F9789D6FACB0}" name="Nośniki energii" dataDxfId="191" dataCellStyle="Normalny 2"/>
    <tableColumn id="2" xr3:uid="{B95C3E5F-76A5-419B-883D-CD29E642F705}" name="Średnia arytme-tyczna" dataDxfId="190" dataCellStyle="Normalny 2"/>
    <tableColumn id="3" xr3:uid="{F4932848-D592-48E5-BF83-4F2B6B0D0966}" name="Pierwszy decyl" dataDxfId="189" dataCellStyle="Normalny 2"/>
    <tableColumn id="4" xr3:uid="{61C93C77-184F-453F-8EE6-E5C41E1D19B3}" name="Pierwszy kwartyl" dataDxfId="188" dataCellStyle="Normalny 2"/>
    <tableColumn id="5" xr3:uid="{B0B9648D-D2E9-470D-B828-8C366D0003E4}" name="Mediana" dataDxfId="187" dataCellStyle="Normalny 2"/>
    <tableColumn id="6" xr3:uid="{423C66AE-AFCD-4846-A680-7F6DDC96F48F}" name="Trzeci kwartyl" dataDxfId="186" dataCellStyle="Normalny 2"/>
    <tableColumn id="7" xr3:uid="{963F6D7E-7F81-4382-8443-9BBACC42671E}" name="Dziewiąty decyl" dataDxfId="185" dataCellStyle="Normalny 2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0CCB492-AC38-4060-82D7-1F8287E5E45C}" name="Tabela6" displayName="Tabela6" ref="A3:H24" totalsRowShown="0" headerRowDxfId="184" dataDxfId="183" headerRowCellStyle="Normalny 2" dataCellStyle="Normalny 2">
  <autoFilter ref="A3:H24" xr:uid="{A0CCB492-AC38-4060-82D7-1F8287E5E45C}"/>
  <tableColumns count="8">
    <tableColumn id="1" xr3:uid="{8A65C1AC-1B5C-44A7-80A5-6F9914683F4A}" name="Nośniki energii" dataDxfId="182" dataCellStyle="Normalny 2"/>
    <tableColumn id="2" xr3:uid="{0B7754F7-BAE6-4ADE-8159-6D5A387F9313}" name="Jednostka miary" dataDxfId="181"/>
    <tableColumn id="3" xr3:uid="{CF3FFBE3-8047-4E05-97A3-776E1DEA1594}" name="Średnia arytmetyczna" dataDxfId="180" dataCellStyle="Normalny 2"/>
    <tableColumn id="4" xr3:uid="{91EFC6E7-8739-4405-950F-FBE7924D7F01}" name="Pierwszy decyl" dataDxfId="179" dataCellStyle="Normalny 2"/>
    <tableColumn id="5" xr3:uid="{51F0CA7F-F0B3-4804-A015-21A7F3F43C53}" name="Pierwszy kwartyl" dataDxfId="178" dataCellStyle="Normalny 2"/>
    <tableColumn id="6" xr3:uid="{73312518-394F-4376-8781-F42E01676207}" name="Mediana" dataDxfId="177" dataCellStyle="Normalny 2"/>
    <tableColumn id="7" xr3:uid="{4336643C-F380-4582-8CA5-57EEE64EDF2A}" name="Trzeci kwartyl" dataDxfId="176" dataCellStyle="Normalny 2"/>
    <tableColumn id="8" xr3:uid="{55408CB2-DBE6-45D4-9B31-D597CADD3F81}" name="Dziewiąty decyl" dataDxfId="175" dataCellStyle="Normalny 2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2568E1C-ADDB-4E04-ADEA-360CC9935C16}" name="Tabela7" displayName="Tabela7" ref="A3:E24" totalsRowShown="0" headerRowDxfId="174" dataDxfId="173" headerRowCellStyle="Normalny 2" dataCellStyle="Normalny 2">
  <autoFilter ref="A3:E24" xr:uid="{A2568E1C-ADDB-4E04-ADEA-360CC9935C16}"/>
  <tableColumns count="5">
    <tableColumn id="1" xr3:uid="{72E2A6A6-7D75-4157-A4C6-7A669F625352}" name="Nośniki energii" dataDxfId="172" dataCellStyle="Normalny 2"/>
    <tableColumn id="2" xr3:uid="{144EEA2B-80F2-4CEC-B578-BCB6D9355A83}" name="Jednostka miary" dataDxfId="171" dataCellStyle="Normalny 2"/>
    <tableColumn id="3" xr3:uid="{E213A6F8-1CCC-4DD5-992B-0FCBAAD64F8A}" name="Ilość  (jm)" dataDxfId="170" dataCellStyle="Normalny 2">
      <calculatedColumnFormula>'Tabl. 20'!C4</calculatedColumnFormula>
    </tableColumn>
    <tableColumn id="4" xr3:uid="{B749C3F2-A41B-492F-88E2-FED07EEB2E07}" name="Wartość  (zł)" dataDxfId="169" dataCellStyle="Normalny 2"/>
    <tableColumn id="5" xr3:uid="{248B2D5D-93CD-4A26-8499-16ACFD64A2AC}" name="Cena (zł/jm)" dataDxfId="168" dataCellStyle="Normalny 2">
      <calculatedColumnFormula>'Tabl. 22'!C4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F28A9FD-459F-4B9A-B22A-ACBA1CC50796}" name="Tabela20" displayName="Tabela20" ref="A3:I56" totalsRowShown="0" headerRowDxfId="167" dataDxfId="166" headerRowCellStyle="Normalny 2" dataCellStyle="Normalny 2">
  <autoFilter ref="A3:I56" xr:uid="{2F28A9FD-459F-4B9A-B22A-ACBA1CC50796}">
    <filterColumn colId="0">
      <filters>
        <filter val="Cena"/>
      </filters>
    </filterColumn>
    <filterColumn colId="1">
      <filters>
        <filter val="Ciepła woda z sieci"/>
        <filter val="Drewno opałowe"/>
      </filters>
    </filterColumn>
    <filterColumn colId="2">
      <filters>
        <filter val="zł/GJ"/>
      </filters>
    </filterColumn>
  </autoFilter>
  <tableColumns count="9">
    <tableColumn id="1" xr3:uid="{24C6BF20-082C-4A8C-B66C-273B3D66C3A8}" name="Zmienna" dataDxfId="165" dataCellStyle="Normalny 2"/>
    <tableColumn id="2" xr3:uid="{1028100A-322D-45DC-BAEF-5D0E1E981D66}" name="Nośniki energii" dataDxfId="164" dataCellStyle="Normalny 2"/>
    <tableColumn id="3" xr3:uid="{67797B40-38F5-4051-93D6-E47A5B3A7DFD}" name="Jednostka miary" dataDxfId="163"/>
    <tableColumn id="4" xr3:uid="{CC0EA318-8095-4028-A23E-A2DEE211E893}" name="Średnia arytmetyczna" dataDxfId="162" dataCellStyle="Normalny 2"/>
    <tableColumn id="5" xr3:uid="{9BF99D62-91E0-4302-B5A1-4D4D58E7F8FE}" name="Pierwszy decyl" dataDxfId="161" dataCellStyle="Normalny 2"/>
    <tableColumn id="6" xr3:uid="{EEADA8FF-EE8F-4755-93DF-90F23B8CAEB3}" name="Pierwszy kwartyl" dataDxfId="160" dataCellStyle="Normalny 2"/>
    <tableColumn id="7" xr3:uid="{D75E8305-6E9B-4E24-87C5-0CB9984EDBE1}" name="Mediana" dataDxfId="159" dataCellStyle="Normalny 2"/>
    <tableColumn id="8" xr3:uid="{2DE89CA6-A130-43A8-9BAA-D9A31828D301}" name="Trzeci kwartyl" dataDxfId="158" dataCellStyle="Normalny 2"/>
    <tableColumn id="9" xr3:uid="{5D18C57D-C7C4-4815-86F8-A088AF91B9ED}" name="Dziewiąty decyl" dataDxfId="157" dataCellStyle="Normalny 2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15FE770-C8F2-4C15-A69E-EACD67E8C3FD}" name="Tabela8" displayName="Tabela8" ref="A3:I27" totalsRowShown="0" headerRowDxfId="156" dataDxfId="155" headerRowCellStyle="Normalny 2" dataCellStyle="Normalny_Tablica 27">
  <autoFilter ref="A3:I27" xr:uid="{D15FE770-C8F2-4C15-A69E-EACD67E8C3FD}"/>
  <tableColumns count="9">
    <tableColumn id="1" xr3:uid="{1939B8D3-3677-4224-80D8-A9ACE5D1828D}" name="Nośnik energii" dataDxfId="154" dataCellStyle="Normalny_Tablica 2"/>
    <tableColumn id="2" xr3:uid="{18160A1F-1547-4BE5-8102-C5F79BF9EFC2}" name="Grupa gospodarstw domowych" dataDxfId="153" dataCellStyle="Normalny 2"/>
    <tableColumn id="3" xr3:uid="{A327A6FC-EDE3-448D-BB19-6597F82EB718}" name="Jednostka miary" dataDxfId="152" dataCellStyle="Normalny 2"/>
    <tableColumn id="4" xr3:uid="{2803A83C-7454-422B-B16F-D084C92DDB9F}" name="Średnia arytmetyczna" dataDxfId="151" dataCellStyle="Normalny_Tablica 27"/>
    <tableColumn id="5" xr3:uid="{69E3EBD7-CF9F-4D16-A31D-AD36E1110622}" name="Pierwszy decyl" dataDxfId="150" dataCellStyle="Normalny_Tablica 27"/>
    <tableColumn id="6" xr3:uid="{D35C63F7-75DD-4BEB-8443-4F248C466024}" name="Pierwszy kwartyl" dataDxfId="149" dataCellStyle="Normalny_Tablica 27"/>
    <tableColumn id="7" xr3:uid="{A7F13C62-9C39-45AC-901E-26129C53177C}" name="Mediana" dataDxfId="148" dataCellStyle="Normalny_Tablica 27"/>
    <tableColumn id="8" xr3:uid="{BA5435C9-96C1-4D87-9D13-2A44F8F9977C}" name="Trzeci kwartyl" dataDxfId="147" dataCellStyle="Normalny_Tablica 27"/>
    <tableColumn id="9" xr3:uid="{D85E59A0-E95E-4187-A763-D91FDED0C239}" name="Dziewiąty decyl" dataDxfId="146" dataCellStyle="Normalny_Tablica 2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EFDB2-C4AC-49F7-AEBA-F7C63E73F05B}">
  <sheetPr>
    <tabColor rgb="FFFF0000"/>
  </sheetPr>
  <dimension ref="A1:U85"/>
  <sheetViews>
    <sheetView workbookViewId="0">
      <selection activeCell="R23" sqref="R23"/>
    </sheetView>
  </sheetViews>
  <sheetFormatPr defaultRowHeight="14.4" x14ac:dyDescent="0.3"/>
  <sheetData>
    <row r="1" spans="1:21" ht="17.399999999999999" x14ac:dyDescent="0.3">
      <c r="A1" s="893" t="s">
        <v>885</v>
      </c>
    </row>
    <row r="2" spans="1:21" x14ac:dyDescent="0.3">
      <c r="A2" s="249"/>
    </row>
    <row r="3" spans="1:21" x14ac:dyDescent="0.3">
      <c r="A3" s="249" t="s">
        <v>881</v>
      </c>
    </row>
    <row r="4" spans="1:21" x14ac:dyDescent="0.3">
      <c r="A4" s="249" t="s">
        <v>886</v>
      </c>
    </row>
    <row r="5" spans="1:21" x14ac:dyDescent="0.3">
      <c r="A5" s="249" t="s">
        <v>882</v>
      </c>
    </row>
    <row r="6" spans="1:21" x14ac:dyDescent="0.3">
      <c r="A6" s="249" t="s">
        <v>883</v>
      </c>
    </row>
    <row r="7" spans="1:21" x14ac:dyDescent="0.3">
      <c r="A7" s="249" t="s">
        <v>884</v>
      </c>
    </row>
    <row r="8" spans="1:21" x14ac:dyDescent="0.3">
      <c r="A8" s="977"/>
      <c r="B8" s="977"/>
      <c r="C8" s="977"/>
      <c r="D8" s="977"/>
      <c r="E8" s="977"/>
      <c r="F8" s="977"/>
      <c r="G8" s="977"/>
      <c r="H8" s="977"/>
      <c r="I8" s="977"/>
      <c r="J8" s="977"/>
      <c r="K8" s="977"/>
      <c r="L8" s="977"/>
      <c r="M8" s="977"/>
      <c r="N8" s="977"/>
      <c r="O8" s="977"/>
      <c r="P8" s="977"/>
      <c r="Q8" s="977"/>
      <c r="R8" s="977"/>
      <c r="S8" s="977"/>
      <c r="T8" s="977"/>
      <c r="U8" s="977"/>
    </row>
    <row r="9" spans="1:21" x14ac:dyDescent="0.3">
      <c r="A9" s="136" t="s">
        <v>887</v>
      </c>
      <c r="B9" s="977"/>
      <c r="C9" s="977"/>
      <c r="D9" s="977"/>
      <c r="E9" s="977"/>
      <c r="F9" s="977"/>
      <c r="G9" s="977"/>
      <c r="H9" s="977"/>
      <c r="I9" s="977"/>
      <c r="J9" s="977"/>
      <c r="K9" s="977"/>
      <c r="L9" s="977"/>
      <c r="M9" s="977"/>
      <c r="N9" s="977"/>
      <c r="O9" s="977"/>
      <c r="P9" s="977"/>
      <c r="Q9" s="977"/>
      <c r="R9" s="977"/>
      <c r="S9" s="977"/>
      <c r="T9" s="977"/>
      <c r="U9" s="977"/>
    </row>
    <row r="10" spans="1:21" x14ac:dyDescent="0.3">
      <c r="A10" s="978" t="s">
        <v>275</v>
      </c>
      <c r="B10" s="977"/>
      <c r="C10" s="977"/>
      <c r="D10" s="977"/>
      <c r="E10" s="977"/>
      <c r="F10" s="977"/>
      <c r="G10" s="977"/>
      <c r="H10" s="977"/>
      <c r="I10" s="977"/>
      <c r="J10" s="977"/>
      <c r="K10" s="977"/>
      <c r="L10" s="977"/>
      <c r="M10" s="977"/>
      <c r="N10" s="977"/>
      <c r="O10" s="977"/>
      <c r="P10" s="977"/>
      <c r="Q10" s="977"/>
      <c r="R10" s="977"/>
      <c r="S10" s="977"/>
      <c r="T10" s="977"/>
      <c r="U10" s="977"/>
    </row>
    <row r="11" spans="1:21" x14ac:dyDescent="0.3">
      <c r="A11" s="978" t="s">
        <v>0</v>
      </c>
      <c r="B11" s="977"/>
      <c r="C11" s="977"/>
      <c r="D11" s="977"/>
      <c r="E11" s="977"/>
      <c r="F11" s="977"/>
      <c r="G11" s="977"/>
      <c r="H11" s="977"/>
      <c r="I11" s="977"/>
      <c r="J11" s="977"/>
      <c r="K11" s="977"/>
      <c r="L11" s="977"/>
      <c r="M11" s="977"/>
      <c r="N11" s="977"/>
      <c r="O11" s="977"/>
      <c r="P11" s="977"/>
      <c r="Q11" s="977"/>
      <c r="R11" s="977"/>
      <c r="S11" s="977"/>
      <c r="T11" s="977"/>
      <c r="U11" s="977"/>
    </row>
    <row r="12" spans="1:21" x14ac:dyDescent="0.3">
      <c r="A12" s="978" t="s">
        <v>27</v>
      </c>
      <c r="B12" s="977"/>
      <c r="C12" s="977"/>
      <c r="D12" s="977"/>
      <c r="E12" s="977"/>
      <c r="F12" s="977"/>
      <c r="G12" s="977"/>
      <c r="H12" s="977"/>
      <c r="I12" s="977"/>
      <c r="J12" s="977"/>
      <c r="K12" s="977"/>
      <c r="L12" s="977"/>
      <c r="M12" s="977"/>
      <c r="N12" s="977"/>
      <c r="O12" s="977"/>
      <c r="P12" s="977"/>
      <c r="Q12" s="977"/>
      <c r="R12" s="977"/>
      <c r="S12" s="977"/>
      <c r="T12" s="977"/>
      <c r="U12" s="977"/>
    </row>
    <row r="13" spans="1:21" x14ac:dyDescent="0.3">
      <c r="A13" s="978" t="s">
        <v>59</v>
      </c>
      <c r="B13" s="977"/>
      <c r="C13" s="977"/>
      <c r="D13" s="977"/>
      <c r="E13" s="977"/>
      <c r="F13" s="977"/>
      <c r="G13" s="977"/>
      <c r="H13" s="977"/>
      <c r="I13" s="977"/>
      <c r="J13" s="977"/>
      <c r="K13" s="977"/>
      <c r="L13" s="977"/>
      <c r="M13" s="977"/>
      <c r="N13" s="977"/>
      <c r="O13" s="977"/>
      <c r="P13" s="977"/>
      <c r="Q13" s="977"/>
      <c r="R13" s="977"/>
      <c r="S13" s="977"/>
      <c r="T13" s="977"/>
      <c r="U13" s="977"/>
    </row>
    <row r="14" spans="1:21" x14ac:dyDescent="0.3">
      <c r="A14" s="978" t="s">
        <v>888</v>
      </c>
      <c r="B14" s="977"/>
      <c r="C14" s="977"/>
      <c r="D14" s="977"/>
      <c r="E14" s="977"/>
      <c r="F14" s="977"/>
      <c r="G14" s="977"/>
      <c r="H14" s="977"/>
      <c r="I14" s="977"/>
      <c r="J14" s="977"/>
      <c r="K14" s="977"/>
      <c r="L14" s="977"/>
      <c r="M14" s="977"/>
      <c r="N14" s="977"/>
      <c r="O14" s="977"/>
      <c r="P14" s="977"/>
      <c r="Q14" s="977"/>
      <c r="R14" s="977"/>
      <c r="S14" s="977"/>
      <c r="T14" s="977"/>
      <c r="U14" s="977"/>
    </row>
    <row r="15" spans="1:21" x14ac:dyDescent="0.3">
      <c r="A15" s="978" t="s">
        <v>294</v>
      </c>
      <c r="B15" s="977"/>
      <c r="C15" s="977"/>
      <c r="D15" s="977"/>
      <c r="E15" s="977"/>
      <c r="F15" s="977"/>
      <c r="G15" s="977"/>
      <c r="H15" s="977"/>
      <c r="I15" s="977"/>
      <c r="J15" s="977"/>
      <c r="K15" s="977"/>
      <c r="L15" s="977"/>
      <c r="M15" s="977"/>
      <c r="N15" s="977"/>
      <c r="O15" s="977"/>
      <c r="P15" s="977"/>
      <c r="Q15" s="977"/>
      <c r="R15" s="977"/>
      <c r="S15" s="977"/>
      <c r="T15" s="977"/>
      <c r="U15" s="977"/>
    </row>
    <row r="16" spans="1:21" x14ac:dyDescent="0.3">
      <c r="A16" s="978" t="s">
        <v>297</v>
      </c>
      <c r="B16" s="977"/>
      <c r="C16" s="977"/>
      <c r="D16" s="977"/>
      <c r="E16" s="977"/>
      <c r="F16" s="977"/>
      <c r="G16" s="977"/>
      <c r="H16" s="977"/>
      <c r="I16" s="977"/>
      <c r="J16" s="977"/>
      <c r="K16" s="977"/>
      <c r="L16" s="977"/>
      <c r="M16" s="977"/>
      <c r="N16" s="977"/>
      <c r="O16" s="977"/>
      <c r="P16" s="977"/>
      <c r="Q16" s="977"/>
      <c r="R16" s="977"/>
      <c r="S16" s="977"/>
      <c r="T16" s="977"/>
      <c r="U16" s="977"/>
    </row>
    <row r="17" spans="1:21" x14ac:dyDescent="0.3">
      <c r="A17" s="978" t="s">
        <v>889</v>
      </c>
      <c r="B17" s="977"/>
      <c r="C17" s="977"/>
      <c r="D17" s="977"/>
      <c r="E17" s="977"/>
      <c r="F17" s="977"/>
      <c r="G17" s="977"/>
      <c r="H17" s="977"/>
      <c r="I17" s="977"/>
      <c r="J17" s="977"/>
      <c r="K17" s="977"/>
      <c r="L17" s="977"/>
      <c r="M17" s="977"/>
      <c r="N17" s="977"/>
      <c r="O17" s="977"/>
      <c r="P17" s="977"/>
      <c r="Q17" s="977"/>
      <c r="R17" s="977"/>
      <c r="S17" s="977"/>
      <c r="T17" s="977"/>
      <c r="U17" s="977"/>
    </row>
    <row r="18" spans="1:21" x14ac:dyDescent="0.3">
      <c r="A18" s="978" t="s">
        <v>890</v>
      </c>
      <c r="B18" s="977"/>
      <c r="C18" s="977"/>
      <c r="D18" s="977"/>
      <c r="E18" s="977"/>
      <c r="F18" s="977"/>
      <c r="G18" s="977"/>
      <c r="H18" s="977"/>
      <c r="I18" s="977"/>
      <c r="J18" s="977"/>
      <c r="K18" s="977"/>
      <c r="L18" s="977"/>
      <c r="M18" s="977"/>
      <c r="N18" s="977"/>
      <c r="O18" s="977"/>
      <c r="P18" s="977"/>
      <c r="Q18" s="977"/>
      <c r="R18" s="977"/>
      <c r="S18" s="977"/>
      <c r="T18" s="977"/>
      <c r="U18" s="977"/>
    </row>
    <row r="19" spans="1:21" x14ac:dyDescent="0.3">
      <c r="A19" s="978" t="s">
        <v>114</v>
      </c>
      <c r="B19" s="977"/>
      <c r="C19" s="977"/>
      <c r="D19" s="977"/>
      <c r="E19" s="977"/>
      <c r="F19" s="977"/>
      <c r="G19" s="977"/>
      <c r="H19" s="977"/>
      <c r="I19" s="977"/>
      <c r="J19" s="977"/>
      <c r="K19" s="977"/>
      <c r="L19" s="977"/>
      <c r="M19" s="977"/>
      <c r="N19" s="977"/>
      <c r="O19" s="977"/>
      <c r="P19" s="977"/>
      <c r="Q19" s="977"/>
      <c r="R19" s="977"/>
      <c r="S19" s="977"/>
      <c r="T19" s="977"/>
      <c r="U19" s="977"/>
    </row>
    <row r="20" spans="1:21" x14ac:dyDescent="0.3">
      <c r="A20" s="979" t="s">
        <v>891</v>
      </c>
      <c r="B20" s="977"/>
      <c r="C20" s="977"/>
      <c r="D20" s="977"/>
      <c r="E20" s="977"/>
      <c r="F20" s="977"/>
      <c r="G20" s="977"/>
      <c r="H20" s="977"/>
      <c r="I20" s="977"/>
      <c r="J20" s="977"/>
      <c r="K20" s="977"/>
      <c r="L20" s="977"/>
      <c r="M20" s="977"/>
      <c r="N20" s="977"/>
      <c r="O20" s="977"/>
      <c r="P20" s="977"/>
      <c r="Q20" s="977"/>
      <c r="R20" s="977"/>
      <c r="S20" s="977"/>
      <c r="T20" s="977"/>
      <c r="U20" s="977"/>
    </row>
    <row r="21" spans="1:21" x14ac:dyDescent="0.3">
      <c r="A21" s="978" t="s">
        <v>120</v>
      </c>
      <c r="B21" s="977"/>
      <c r="C21" s="977"/>
      <c r="D21" s="977"/>
      <c r="E21" s="977"/>
      <c r="F21" s="977"/>
      <c r="G21" s="977"/>
      <c r="H21" s="977"/>
      <c r="I21" s="977"/>
      <c r="J21" s="977"/>
      <c r="K21" s="977"/>
      <c r="L21" s="977"/>
      <c r="M21" s="977"/>
      <c r="N21" s="977"/>
      <c r="O21" s="977"/>
      <c r="P21" s="977"/>
      <c r="Q21" s="977"/>
      <c r="R21" s="977"/>
      <c r="S21" s="977"/>
      <c r="T21" s="977"/>
      <c r="U21" s="977"/>
    </row>
    <row r="22" spans="1:21" x14ac:dyDescent="0.3">
      <c r="A22" s="978" t="s">
        <v>892</v>
      </c>
      <c r="B22" s="977"/>
      <c r="C22" s="977"/>
      <c r="D22" s="977"/>
      <c r="E22" s="977"/>
      <c r="F22" s="977"/>
      <c r="G22" s="977"/>
      <c r="H22" s="977"/>
      <c r="I22" s="977"/>
      <c r="J22" s="977"/>
      <c r="K22" s="977"/>
      <c r="L22" s="977"/>
      <c r="M22" s="977"/>
      <c r="N22" s="977"/>
      <c r="O22" s="977"/>
      <c r="P22" s="977"/>
      <c r="Q22" s="977"/>
      <c r="R22" s="977"/>
      <c r="S22" s="977"/>
      <c r="T22" s="977"/>
      <c r="U22" s="977"/>
    </row>
    <row r="23" spans="1:21" x14ac:dyDescent="0.3">
      <c r="A23" s="978" t="s">
        <v>348</v>
      </c>
      <c r="B23" s="977"/>
      <c r="C23" s="977"/>
      <c r="D23" s="977"/>
      <c r="E23" s="977"/>
      <c r="F23" s="977"/>
      <c r="G23" s="977"/>
      <c r="H23" s="977"/>
      <c r="I23" s="977"/>
      <c r="J23" s="977"/>
      <c r="K23" s="977"/>
      <c r="L23" s="977"/>
      <c r="M23" s="977"/>
      <c r="N23" s="977"/>
      <c r="O23" s="977"/>
      <c r="P23" s="977"/>
      <c r="Q23" s="977"/>
      <c r="R23" s="977"/>
      <c r="S23" s="977"/>
      <c r="T23" s="977"/>
      <c r="U23" s="977"/>
    </row>
    <row r="24" spans="1:21" x14ac:dyDescent="0.3">
      <c r="A24" s="978" t="s">
        <v>126</v>
      </c>
      <c r="B24" s="977"/>
      <c r="C24" s="977"/>
      <c r="D24" s="977"/>
      <c r="E24" s="977"/>
      <c r="F24" s="977"/>
      <c r="G24" s="977"/>
      <c r="H24" s="977"/>
      <c r="I24" s="977"/>
      <c r="J24" s="977"/>
      <c r="K24" s="977"/>
      <c r="L24" s="977"/>
      <c r="M24" s="977"/>
      <c r="N24" s="977"/>
      <c r="O24" s="977"/>
      <c r="P24" s="977"/>
      <c r="Q24" s="977"/>
      <c r="R24" s="977"/>
      <c r="S24" s="977"/>
      <c r="T24" s="977"/>
      <c r="U24" s="977"/>
    </row>
    <row r="25" spans="1:21" x14ac:dyDescent="0.3">
      <c r="A25" s="978" t="s">
        <v>138</v>
      </c>
      <c r="B25" s="977"/>
      <c r="C25" s="977"/>
      <c r="D25" s="977"/>
      <c r="E25" s="977"/>
      <c r="F25" s="977"/>
      <c r="G25" s="977"/>
      <c r="H25" s="977"/>
      <c r="I25" s="977"/>
      <c r="J25" s="977"/>
      <c r="K25" s="977"/>
      <c r="L25" s="977"/>
      <c r="M25" s="977"/>
      <c r="N25" s="977"/>
      <c r="O25" s="977"/>
      <c r="P25" s="977"/>
      <c r="Q25" s="977"/>
      <c r="R25" s="977"/>
      <c r="S25" s="977"/>
      <c r="T25" s="977"/>
      <c r="U25" s="977"/>
    </row>
    <row r="26" spans="1:21" x14ac:dyDescent="0.3">
      <c r="A26" s="978" t="s">
        <v>908</v>
      </c>
      <c r="B26" s="977"/>
      <c r="C26" s="977"/>
      <c r="D26" s="977"/>
      <c r="E26" s="977"/>
      <c r="F26" s="977"/>
      <c r="G26" s="977"/>
      <c r="H26" s="977"/>
      <c r="I26" s="977"/>
      <c r="J26" s="977"/>
      <c r="K26" s="977"/>
      <c r="L26" s="977"/>
      <c r="M26" s="977"/>
      <c r="N26" s="977"/>
      <c r="O26" s="977"/>
      <c r="P26" s="977"/>
      <c r="Q26" s="977"/>
      <c r="R26" s="977"/>
      <c r="S26" s="977"/>
      <c r="T26" s="977"/>
      <c r="U26" s="977"/>
    </row>
    <row r="27" spans="1:21" x14ac:dyDescent="0.3">
      <c r="A27" s="978" t="s">
        <v>148</v>
      </c>
      <c r="B27" s="977"/>
      <c r="C27" s="977"/>
      <c r="D27" s="977"/>
      <c r="E27" s="977"/>
      <c r="F27" s="977"/>
      <c r="G27" s="977"/>
      <c r="H27" s="977"/>
      <c r="I27" s="977"/>
      <c r="J27" s="977"/>
      <c r="K27" s="977"/>
      <c r="L27" s="977"/>
      <c r="M27" s="977"/>
      <c r="N27" s="977"/>
      <c r="O27" s="977"/>
      <c r="P27" s="977"/>
      <c r="Q27" s="977"/>
      <c r="R27" s="977"/>
      <c r="S27" s="977"/>
      <c r="T27" s="977"/>
      <c r="U27" s="977"/>
    </row>
    <row r="28" spans="1:21" x14ac:dyDescent="0.3">
      <c r="A28" s="978" t="s">
        <v>893</v>
      </c>
      <c r="B28" s="977"/>
      <c r="C28" s="977"/>
      <c r="D28" s="977"/>
      <c r="E28" s="977"/>
      <c r="F28" s="977"/>
      <c r="G28" s="977"/>
      <c r="H28" s="977"/>
      <c r="I28" s="977"/>
      <c r="J28" s="977"/>
      <c r="K28" s="977"/>
      <c r="L28" s="977"/>
      <c r="M28" s="977"/>
      <c r="N28" s="977"/>
      <c r="O28" s="977"/>
      <c r="P28" s="977"/>
      <c r="Q28" s="977"/>
      <c r="R28" s="977"/>
      <c r="S28" s="977"/>
      <c r="T28" s="977"/>
      <c r="U28" s="977"/>
    </row>
    <row r="29" spans="1:21" x14ac:dyDescent="0.3">
      <c r="A29" s="978" t="s">
        <v>169</v>
      </c>
      <c r="B29" s="977"/>
      <c r="C29" s="977"/>
      <c r="D29" s="977"/>
      <c r="E29" s="977"/>
      <c r="F29" s="977"/>
      <c r="G29" s="977"/>
      <c r="H29" s="977"/>
      <c r="I29" s="977"/>
      <c r="J29" s="977"/>
      <c r="K29" s="977"/>
      <c r="L29" s="977"/>
      <c r="M29" s="977"/>
      <c r="N29" s="977"/>
      <c r="O29" s="977"/>
      <c r="P29" s="977"/>
      <c r="Q29" s="977"/>
      <c r="R29" s="977"/>
      <c r="S29" s="977"/>
      <c r="T29" s="977"/>
      <c r="U29" s="977"/>
    </row>
    <row r="30" spans="1:21" x14ac:dyDescent="0.3">
      <c r="A30" s="978" t="s">
        <v>647</v>
      </c>
      <c r="B30" s="977"/>
      <c r="C30" s="977"/>
      <c r="D30" s="977"/>
      <c r="E30" s="977"/>
      <c r="F30" s="977"/>
      <c r="G30" s="977"/>
      <c r="H30" s="977"/>
      <c r="I30" s="977"/>
      <c r="J30" s="977"/>
      <c r="K30" s="977"/>
      <c r="L30" s="977"/>
      <c r="M30" s="977"/>
      <c r="N30" s="977"/>
      <c r="O30" s="977"/>
      <c r="P30" s="977"/>
      <c r="Q30" s="977"/>
      <c r="R30" s="977"/>
      <c r="S30" s="977"/>
      <c r="T30" s="977"/>
      <c r="U30" s="977"/>
    </row>
    <row r="31" spans="1:21" x14ac:dyDescent="0.3">
      <c r="A31" s="978" t="s">
        <v>353</v>
      </c>
      <c r="B31" s="977"/>
      <c r="C31" s="977"/>
      <c r="D31" s="977"/>
      <c r="E31" s="977"/>
      <c r="F31" s="977"/>
      <c r="G31" s="977"/>
      <c r="H31" s="977"/>
      <c r="I31" s="977"/>
      <c r="J31" s="977"/>
      <c r="K31" s="977"/>
      <c r="L31" s="977"/>
      <c r="M31" s="977"/>
      <c r="N31" s="977"/>
      <c r="O31" s="977"/>
      <c r="P31" s="977"/>
      <c r="Q31" s="977"/>
      <c r="R31" s="977"/>
      <c r="S31" s="977"/>
      <c r="T31" s="977"/>
      <c r="U31" s="977"/>
    </row>
    <row r="32" spans="1:21" x14ac:dyDescent="0.3">
      <c r="A32" s="978" t="s">
        <v>894</v>
      </c>
      <c r="B32" s="977"/>
      <c r="C32" s="977"/>
      <c r="D32" s="977"/>
      <c r="E32" s="977"/>
      <c r="F32" s="977"/>
      <c r="G32" s="977"/>
      <c r="H32" s="977"/>
      <c r="I32" s="977"/>
      <c r="J32" s="977"/>
      <c r="K32" s="977"/>
      <c r="L32" s="977"/>
      <c r="M32" s="977"/>
      <c r="N32" s="977"/>
      <c r="O32" s="977"/>
      <c r="P32" s="977"/>
      <c r="Q32" s="977"/>
      <c r="R32" s="977"/>
      <c r="S32" s="977"/>
      <c r="T32" s="977"/>
      <c r="U32" s="977"/>
    </row>
    <row r="33" spans="1:21" x14ac:dyDescent="0.3">
      <c r="A33" s="979" t="s">
        <v>656</v>
      </c>
      <c r="B33" s="977"/>
      <c r="C33" s="977"/>
      <c r="D33" s="977"/>
      <c r="E33" s="977"/>
      <c r="F33" s="977"/>
      <c r="G33" s="977"/>
      <c r="H33" s="977"/>
      <c r="I33" s="977"/>
      <c r="J33" s="977"/>
      <c r="K33" s="977"/>
      <c r="L33" s="977"/>
      <c r="M33" s="977"/>
      <c r="N33" s="977"/>
      <c r="O33" s="977"/>
      <c r="P33" s="977"/>
      <c r="Q33" s="977"/>
      <c r="R33" s="977"/>
      <c r="S33" s="977"/>
      <c r="T33" s="977"/>
      <c r="U33" s="977"/>
    </row>
    <row r="34" spans="1:21" x14ac:dyDescent="0.3">
      <c r="A34" s="979" t="s">
        <v>657</v>
      </c>
      <c r="B34" s="977"/>
      <c r="C34" s="977"/>
      <c r="D34" s="977"/>
      <c r="E34" s="977"/>
      <c r="F34" s="977"/>
      <c r="G34" s="977"/>
      <c r="H34" s="977"/>
      <c r="I34" s="977"/>
      <c r="J34" s="977"/>
      <c r="K34" s="977"/>
      <c r="L34" s="977"/>
      <c r="M34" s="977"/>
      <c r="N34" s="977"/>
      <c r="O34" s="977"/>
      <c r="P34" s="977"/>
      <c r="Q34" s="977"/>
      <c r="R34" s="977"/>
      <c r="S34" s="977"/>
      <c r="T34" s="977"/>
      <c r="U34" s="977"/>
    </row>
    <row r="35" spans="1:21" x14ac:dyDescent="0.3">
      <c r="A35" s="978" t="s">
        <v>207</v>
      </c>
      <c r="B35" s="977"/>
      <c r="C35" s="977"/>
      <c r="D35" s="977"/>
      <c r="E35" s="977"/>
      <c r="F35" s="977"/>
      <c r="G35" s="977"/>
      <c r="H35" s="977"/>
      <c r="I35" s="977"/>
      <c r="J35" s="977"/>
      <c r="K35" s="977"/>
      <c r="L35" s="977"/>
      <c r="M35" s="977"/>
      <c r="N35" s="977"/>
      <c r="O35" s="977"/>
      <c r="P35" s="977"/>
      <c r="Q35" s="977"/>
      <c r="R35" s="977"/>
      <c r="S35" s="977"/>
      <c r="T35" s="977"/>
      <c r="U35" s="977"/>
    </row>
    <row r="36" spans="1:21" x14ac:dyDescent="0.3">
      <c r="A36" s="979" t="s">
        <v>530</v>
      </c>
      <c r="B36" s="977"/>
      <c r="C36" s="977"/>
      <c r="D36" s="977"/>
      <c r="E36" s="977"/>
      <c r="F36" s="977"/>
      <c r="G36" s="977"/>
      <c r="H36" s="977"/>
      <c r="I36" s="977"/>
      <c r="J36" s="977"/>
      <c r="K36" s="977"/>
      <c r="L36" s="977"/>
      <c r="M36" s="977"/>
      <c r="N36" s="977"/>
      <c r="O36" s="977"/>
      <c r="P36" s="977"/>
      <c r="Q36" s="977"/>
      <c r="R36" s="977"/>
      <c r="S36" s="977"/>
      <c r="T36" s="977"/>
      <c r="U36" s="977"/>
    </row>
    <row r="37" spans="1:21" x14ac:dyDescent="0.3">
      <c r="A37" s="979" t="s">
        <v>663</v>
      </c>
      <c r="B37" s="977"/>
      <c r="C37" s="977"/>
      <c r="D37" s="977"/>
      <c r="E37" s="977"/>
      <c r="F37" s="977"/>
      <c r="G37" s="977"/>
      <c r="H37" s="977"/>
      <c r="I37" s="977"/>
      <c r="J37" s="977"/>
      <c r="K37" s="977"/>
      <c r="L37" s="977"/>
      <c r="M37" s="977"/>
      <c r="N37" s="977"/>
      <c r="O37" s="977"/>
      <c r="P37" s="977"/>
      <c r="Q37" s="977"/>
      <c r="R37" s="977"/>
      <c r="S37" s="977"/>
      <c r="T37" s="977"/>
      <c r="U37" s="977"/>
    </row>
    <row r="38" spans="1:21" x14ac:dyDescent="0.3">
      <c r="A38" s="979" t="s">
        <v>238</v>
      </c>
      <c r="B38" s="977"/>
      <c r="C38" s="977"/>
      <c r="D38" s="977"/>
      <c r="E38" s="977"/>
      <c r="F38" s="977"/>
      <c r="G38" s="977"/>
      <c r="H38" s="977"/>
      <c r="I38" s="977"/>
      <c r="J38" s="977"/>
      <c r="K38" s="977"/>
      <c r="L38" s="977"/>
      <c r="M38" s="977"/>
      <c r="N38" s="977"/>
      <c r="O38" s="977"/>
      <c r="P38" s="977"/>
      <c r="Q38" s="977"/>
      <c r="R38" s="977"/>
      <c r="S38" s="977"/>
      <c r="T38" s="977"/>
      <c r="U38" s="977"/>
    </row>
    <row r="39" spans="1:21" x14ac:dyDescent="0.3">
      <c r="A39" s="979" t="s">
        <v>251</v>
      </c>
      <c r="B39" s="977"/>
      <c r="C39" s="977"/>
      <c r="D39" s="977"/>
      <c r="E39" s="977"/>
      <c r="F39" s="977"/>
      <c r="G39" s="977"/>
      <c r="H39" s="977"/>
      <c r="I39" s="977"/>
      <c r="J39" s="977"/>
      <c r="K39" s="977"/>
      <c r="L39" s="977"/>
      <c r="M39" s="977"/>
      <c r="N39" s="977"/>
      <c r="O39" s="977"/>
      <c r="P39" s="977"/>
      <c r="Q39" s="977"/>
      <c r="R39" s="977"/>
      <c r="S39" s="977"/>
      <c r="T39" s="977"/>
      <c r="U39" s="977"/>
    </row>
    <row r="40" spans="1:21" x14ac:dyDescent="0.3">
      <c r="A40" s="978" t="s">
        <v>895</v>
      </c>
      <c r="B40" s="977"/>
      <c r="C40" s="977"/>
      <c r="D40" s="977"/>
      <c r="E40" s="977"/>
      <c r="F40" s="977"/>
      <c r="G40" s="977"/>
      <c r="H40" s="977"/>
      <c r="I40" s="977"/>
      <c r="J40" s="977"/>
      <c r="K40" s="977"/>
      <c r="L40" s="977"/>
      <c r="M40" s="977"/>
      <c r="N40" s="977"/>
      <c r="O40" s="977"/>
      <c r="P40" s="977"/>
      <c r="Q40" s="977"/>
      <c r="R40" s="977"/>
      <c r="S40" s="977"/>
      <c r="T40" s="977"/>
      <c r="U40" s="977"/>
    </row>
    <row r="41" spans="1:21" x14ac:dyDescent="0.3">
      <c r="A41" s="978" t="s">
        <v>896</v>
      </c>
      <c r="B41" s="977"/>
      <c r="C41" s="977"/>
      <c r="D41" s="977"/>
      <c r="E41" s="977"/>
      <c r="F41" s="977"/>
      <c r="G41" s="977"/>
      <c r="H41" s="977"/>
      <c r="I41" s="977"/>
      <c r="J41" s="977"/>
      <c r="K41" s="977"/>
      <c r="L41" s="977"/>
      <c r="M41" s="977"/>
      <c r="N41" s="977"/>
      <c r="O41" s="977"/>
      <c r="P41" s="977"/>
      <c r="Q41" s="977"/>
      <c r="R41" s="977"/>
      <c r="S41" s="977"/>
      <c r="T41" s="977"/>
      <c r="U41" s="977"/>
    </row>
    <row r="42" spans="1:21" x14ac:dyDescent="0.3">
      <c r="A42" s="978" t="s">
        <v>897</v>
      </c>
      <c r="B42" s="977"/>
      <c r="C42" s="977"/>
      <c r="D42" s="977"/>
      <c r="E42" s="977"/>
      <c r="F42" s="977"/>
      <c r="G42" s="977"/>
      <c r="H42" s="977"/>
      <c r="I42" s="977"/>
      <c r="J42" s="977"/>
      <c r="K42" s="977"/>
      <c r="L42" s="977"/>
      <c r="M42" s="977"/>
      <c r="N42" s="977"/>
      <c r="O42" s="977"/>
      <c r="P42" s="977"/>
      <c r="Q42" s="977"/>
      <c r="R42" s="977"/>
      <c r="S42" s="977"/>
      <c r="T42" s="977"/>
      <c r="U42" s="977"/>
    </row>
    <row r="43" spans="1:21" x14ac:dyDescent="0.3">
      <c r="A43" s="978" t="s">
        <v>898</v>
      </c>
      <c r="B43" s="977"/>
      <c r="C43" s="977"/>
      <c r="D43" s="977"/>
      <c r="E43" s="977"/>
      <c r="F43" s="977"/>
      <c r="G43" s="977"/>
      <c r="H43" s="977"/>
      <c r="I43" s="977"/>
      <c r="J43" s="977"/>
      <c r="K43" s="977"/>
      <c r="L43" s="977"/>
      <c r="M43" s="977"/>
      <c r="N43" s="977"/>
      <c r="O43" s="977"/>
      <c r="P43" s="977"/>
      <c r="Q43" s="977"/>
      <c r="R43" s="977"/>
      <c r="S43" s="977"/>
      <c r="T43" s="977"/>
      <c r="U43" s="977"/>
    </row>
    <row r="44" spans="1:21" x14ac:dyDescent="0.3">
      <c r="A44" s="978" t="s">
        <v>899</v>
      </c>
      <c r="B44" s="977"/>
      <c r="C44" s="977"/>
      <c r="D44" s="977"/>
      <c r="E44" s="977"/>
      <c r="F44" s="977"/>
      <c r="G44" s="977"/>
      <c r="H44" s="977"/>
      <c r="I44" s="977"/>
      <c r="J44" s="977"/>
      <c r="K44" s="977"/>
      <c r="L44" s="977"/>
      <c r="M44" s="977"/>
      <c r="N44" s="977"/>
      <c r="O44" s="977"/>
      <c r="P44" s="977"/>
      <c r="Q44" s="977"/>
      <c r="R44" s="977"/>
      <c r="S44" s="977"/>
      <c r="T44" s="977"/>
      <c r="U44" s="977"/>
    </row>
    <row r="45" spans="1:21" x14ac:dyDescent="0.3">
      <c r="A45" s="978" t="s">
        <v>900</v>
      </c>
      <c r="B45" s="977"/>
      <c r="C45" s="977"/>
      <c r="D45" s="977"/>
      <c r="E45" s="977"/>
      <c r="F45" s="977"/>
      <c r="G45" s="977"/>
      <c r="H45" s="977"/>
      <c r="I45" s="977"/>
      <c r="J45" s="977"/>
      <c r="K45" s="977"/>
      <c r="L45" s="977"/>
      <c r="M45" s="977"/>
      <c r="N45" s="977"/>
      <c r="O45" s="977"/>
      <c r="P45" s="977"/>
      <c r="Q45" s="977"/>
      <c r="R45" s="977"/>
      <c r="S45" s="977"/>
      <c r="T45" s="977"/>
      <c r="U45" s="977"/>
    </row>
    <row r="46" spans="1:21" x14ac:dyDescent="0.3">
      <c r="A46" s="978" t="s">
        <v>901</v>
      </c>
      <c r="B46" s="977"/>
      <c r="C46" s="977"/>
      <c r="D46" s="977"/>
      <c r="E46" s="977"/>
      <c r="F46" s="977"/>
      <c r="G46" s="977"/>
      <c r="H46" s="977"/>
      <c r="I46" s="977"/>
      <c r="J46" s="977"/>
      <c r="K46" s="977"/>
      <c r="L46" s="977"/>
      <c r="M46" s="977"/>
      <c r="N46" s="977"/>
      <c r="O46" s="977"/>
      <c r="P46" s="977"/>
      <c r="Q46" s="977"/>
      <c r="R46" s="977"/>
      <c r="S46" s="977"/>
      <c r="T46" s="977"/>
      <c r="U46" s="977"/>
    </row>
    <row r="47" spans="1:21" x14ac:dyDescent="0.3">
      <c r="A47" s="978" t="s">
        <v>902</v>
      </c>
      <c r="B47" s="977"/>
      <c r="C47" s="977"/>
      <c r="D47" s="977"/>
      <c r="E47" s="977"/>
      <c r="F47" s="977"/>
      <c r="G47" s="977"/>
      <c r="H47" s="977"/>
      <c r="I47" s="977"/>
      <c r="J47" s="977"/>
      <c r="K47" s="977"/>
      <c r="L47" s="977"/>
      <c r="M47" s="977"/>
      <c r="N47" s="977"/>
      <c r="O47" s="977"/>
      <c r="P47" s="977"/>
      <c r="Q47" s="977"/>
      <c r="R47" s="977"/>
      <c r="S47" s="977"/>
      <c r="T47" s="977"/>
      <c r="U47" s="977"/>
    </row>
    <row r="48" spans="1:21" x14ac:dyDescent="0.3">
      <c r="A48" s="978" t="s">
        <v>903</v>
      </c>
      <c r="B48" s="977"/>
      <c r="C48" s="977"/>
      <c r="D48" s="977"/>
      <c r="E48" s="977"/>
      <c r="F48" s="977"/>
      <c r="G48" s="977"/>
      <c r="H48" s="977"/>
      <c r="I48" s="977"/>
      <c r="J48" s="977"/>
      <c r="K48" s="977"/>
      <c r="L48" s="977"/>
      <c r="M48" s="977"/>
      <c r="N48" s="977"/>
      <c r="O48" s="977"/>
      <c r="P48" s="977"/>
      <c r="Q48" s="977"/>
      <c r="R48" s="977"/>
      <c r="S48" s="977"/>
      <c r="T48" s="977"/>
      <c r="U48" s="977"/>
    </row>
    <row r="49" spans="1:21" x14ac:dyDescent="0.3">
      <c r="A49" s="978" t="s">
        <v>904</v>
      </c>
      <c r="B49" s="977"/>
      <c r="C49" s="977"/>
      <c r="D49" s="977"/>
      <c r="E49" s="977"/>
      <c r="F49" s="977"/>
      <c r="G49" s="977"/>
      <c r="H49" s="977"/>
      <c r="I49" s="977"/>
      <c r="J49" s="977"/>
      <c r="K49" s="977"/>
      <c r="L49" s="977"/>
      <c r="M49" s="977"/>
      <c r="N49" s="977"/>
      <c r="O49" s="977"/>
      <c r="P49" s="977"/>
      <c r="Q49" s="977"/>
      <c r="R49" s="977"/>
      <c r="S49" s="977"/>
      <c r="T49" s="977"/>
      <c r="U49" s="977"/>
    </row>
    <row r="50" spans="1:21" x14ac:dyDescent="0.3">
      <c r="A50" s="977"/>
      <c r="B50" s="977"/>
      <c r="C50" s="977"/>
      <c r="D50" s="977"/>
      <c r="E50" s="977"/>
      <c r="F50" s="977"/>
      <c r="G50" s="977"/>
      <c r="H50" s="977"/>
      <c r="I50" s="977"/>
      <c r="J50" s="977"/>
      <c r="K50" s="977"/>
      <c r="L50" s="977"/>
      <c r="M50" s="977"/>
      <c r="N50" s="977"/>
      <c r="O50" s="977"/>
      <c r="P50" s="977"/>
      <c r="Q50" s="977"/>
      <c r="R50" s="977"/>
      <c r="S50" s="977"/>
      <c r="T50" s="977"/>
      <c r="U50" s="977"/>
    </row>
    <row r="51" spans="1:21" x14ac:dyDescent="0.3">
      <c r="A51" s="136" t="s">
        <v>905</v>
      </c>
      <c r="B51" s="977"/>
      <c r="C51" s="977"/>
      <c r="D51" s="977"/>
      <c r="E51" s="977"/>
      <c r="F51" s="977"/>
      <c r="G51" s="977"/>
      <c r="H51" s="977"/>
      <c r="I51" s="977"/>
      <c r="J51" s="977"/>
      <c r="K51" s="977"/>
      <c r="L51" s="977"/>
      <c r="M51" s="977"/>
      <c r="N51" s="977"/>
      <c r="O51" s="977"/>
      <c r="P51" s="977"/>
      <c r="Q51" s="977"/>
      <c r="R51" s="977"/>
      <c r="S51" s="977"/>
      <c r="T51" s="977"/>
      <c r="U51" s="977"/>
    </row>
    <row r="52" spans="1:21" x14ac:dyDescent="0.3">
      <c r="A52" s="979" t="s">
        <v>875</v>
      </c>
      <c r="B52" s="977"/>
      <c r="C52" s="977"/>
      <c r="D52" s="977"/>
      <c r="E52" s="977"/>
      <c r="F52" s="977"/>
      <c r="G52" s="977"/>
      <c r="H52" s="977"/>
      <c r="I52" s="977"/>
      <c r="J52" s="977"/>
      <c r="K52" s="977"/>
      <c r="L52" s="977"/>
      <c r="M52" s="977"/>
      <c r="N52" s="977"/>
      <c r="O52" s="977"/>
      <c r="P52" s="977"/>
      <c r="Q52" s="977"/>
      <c r="R52" s="977"/>
      <c r="S52" s="977"/>
      <c r="T52" s="977"/>
      <c r="U52" s="977"/>
    </row>
    <row r="53" spans="1:21" x14ac:dyDescent="0.3">
      <c r="A53" s="979" t="s">
        <v>673</v>
      </c>
      <c r="B53" s="977"/>
      <c r="C53" s="977"/>
      <c r="D53" s="977"/>
      <c r="E53" s="977"/>
      <c r="F53" s="977"/>
      <c r="G53" s="977"/>
      <c r="H53" s="977"/>
      <c r="I53" s="977"/>
      <c r="J53" s="977"/>
      <c r="K53" s="977"/>
      <c r="L53" s="977"/>
      <c r="M53" s="977"/>
      <c r="N53" s="977"/>
      <c r="O53" s="977"/>
      <c r="P53" s="977"/>
      <c r="Q53" s="977"/>
      <c r="R53" s="977"/>
      <c r="S53" s="977"/>
      <c r="T53" s="977"/>
      <c r="U53" s="977"/>
    </row>
    <row r="54" spans="1:21" x14ac:dyDescent="0.3">
      <c r="A54" s="979" t="s">
        <v>689</v>
      </c>
      <c r="B54" s="977"/>
      <c r="C54" s="977"/>
      <c r="D54" s="977"/>
      <c r="E54" s="977"/>
      <c r="F54" s="977"/>
      <c r="G54" s="977"/>
      <c r="H54" s="977"/>
      <c r="I54" s="977"/>
      <c r="J54" s="977"/>
      <c r="K54" s="977"/>
      <c r="L54" s="977"/>
      <c r="M54" s="977"/>
      <c r="N54" s="977"/>
      <c r="O54" s="977"/>
      <c r="P54" s="977"/>
      <c r="Q54" s="977"/>
      <c r="R54" s="977"/>
      <c r="S54" s="977"/>
      <c r="T54" s="977"/>
      <c r="U54" s="977"/>
    </row>
    <row r="55" spans="1:21" x14ac:dyDescent="0.3">
      <c r="A55" s="979" t="s">
        <v>700</v>
      </c>
      <c r="B55" s="977"/>
      <c r="C55" s="977"/>
      <c r="D55" s="977"/>
      <c r="E55" s="977"/>
      <c r="F55" s="977"/>
      <c r="G55" s="977"/>
      <c r="H55" s="977"/>
      <c r="I55" s="977"/>
      <c r="J55" s="977"/>
      <c r="K55" s="977"/>
      <c r="L55" s="977"/>
      <c r="M55" s="977"/>
      <c r="N55" s="977"/>
      <c r="O55" s="977"/>
      <c r="P55" s="977"/>
      <c r="Q55" s="977"/>
      <c r="R55" s="977"/>
      <c r="S55" s="977"/>
      <c r="T55" s="977"/>
      <c r="U55" s="977"/>
    </row>
    <row r="56" spans="1:21" x14ac:dyDescent="0.3">
      <c r="A56" s="979" t="s">
        <v>719</v>
      </c>
      <c r="B56" s="977"/>
      <c r="C56" s="977"/>
      <c r="D56" s="977"/>
      <c r="E56" s="977"/>
      <c r="F56" s="977"/>
      <c r="G56" s="977"/>
      <c r="H56" s="977"/>
      <c r="I56" s="977"/>
      <c r="J56" s="977"/>
      <c r="K56" s="977"/>
      <c r="L56" s="977"/>
      <c r="M56" s="977"/>
      <c r="N56" s="977"/>
      <c r="O56" s="977"/>
      <c r="P56" s="977"/>
      <c r="Q56" s="977"/>
      <c r="R56" s="977"/>
      <c r="S56" s="977"/>
      <c r="T56" s="977"/>
      <c r="U56" s="977"/>
    </row>
    <row r="57" spans="1:21" x14ac:dyDescent="0.3">
      <c r="A57" s="979" t="s">
        <v>728</v>
      </c>
      <c r="B57" s="977"/>
      <c r="C57" s="977"/>
      <c r="D57" s="977"/>
      <c r="E57" s="977"/>
      <c r="F57" s="977"/>
      <c r="G57" s="977"/>
      <c r="H57" s="977"/>
      <c r="I57" s="977"/>
      <c r="J57" s="977"/>
      <c r="K57" s="977"/>
      <c r="L57" s="977"/>
      <c r="M57" s="977"/>
      <c r="N57" s="977"/>
      <c r="O57" s="977"/>
      <c r="P57" s="977"/>
      <c r="Q57" s="977"/>
      <c r="R57" s="977"/>
      <c r="S57" s="977"/>
      <c r="T57" s="977"/>
      <c r="U57" s="977"/>
    </row>
    <row r="58" spans="1:21" x14ac:dyDescent="0.3">
      <c r="A58" s="979" t="s">
        <v>734</v>
      </c>
      <c r="B58" s="977"/>
      <c r="C58" s="977"/>
      <c r="D58" s="977"/>
      <c r="E58" s="977"/>
      <c r="F58" s="977"/>
      <c r="G58" s="977"/>
      <c r="H58" s="977"/>
      <c r="I58" s="977"/>
      <c r="J58" s="977"/>
      <c r="K58" s="977"/>
      <c r="L58" s="977"/>
      <c r="M58" s="977"/>
      <c r="N58" s="977"/>
      <c r="O58" s="977"/>
      <c r="P58" s="977"/>
      <c r="Q58" s="977"/>
      <c r="R58" s="977"/>
      <c r="S58" s="977"/>
      <c r="T58" s="977"/>
      <c r="U58" s="977"/>
    </row>
    <row r="59" spans="1:21" x14ac:dyDescent="0.3">
      <c r="A59" s="979" t="s">
        <v>741</v>
      </c>
      <c r="B59" s="977"/>
      <c r="C59" s="977"/>
      <c r="D59" s="977"/>
      <c r="E59" s="977"/>
      <c r="F59" s="977"/>
      <c r="G59" s="977"/>
      <c r="H59" s="977"/>
      <c r="I59" s="977"/>
      <c r="J59" s="977"/>
      <c r="K59" s="977"/>
      <c r="L59" s="977"/>
      <c r="M59" s="977"/>
      <c r="N59" s="977"/>
      <c r="O59" s="977"/>
      <c r="P59" s="977"/>
      <c r="Q59" s="977"/>
      <c r="R59" s="977"/>
      <c r="S59" s="977"/>
      <c r="T59" s="977"/>
      <c r="U59" s="977"/>
    </row>
    <row r="60" spans="1:21" x14ac:dyDescent="0.3">
      <c r="A60" s="979" t="s">
        <v>748</v>
      </c>
      <c r="B60" s="977"/>
      <c r="C60" s="977"/>
      <c r="D60" s="977"/>
      <c r="E60" s="977"/>
      <c r="F60" s="977"/>
      <c r="G60" s="977"/>
      <c r="H60" s="977"/>
      <c r="I60" s="977"/>
      <c r="J60" s="977"/>
      <c r="K60" s="977"/>
      <c r="L60" s="977"/>
      <c r="M60" s="977"/>
      <c r="N60" s="977"/>
      <c r="O60" s="977"/>
      <c r="P60" s="977"/>
      <c r="Q60" s="977"/>
      <c r="R60" s="977"/>
      <c r="S60" s="977"/>
      <c r="T60" s="977"/>
      <c r="U60" s="977"/>
    </row>
    <row r="61" spans="1:21" x14ac:dyDescent="0.3">
      <c r="A61" s="979" t="s">
        <v>754</v>
      </c>
      <c r="B61" s="977"/>
      <c r="C61" s="977"/>
      <c r="D61" s="977"/>
      <c r="E61" s="977"/>
      <c r="F61" s="977"/>
      <c r="G61" s="977"/>
      <c r="H61" s="977"/>
      <c r="I61" s="977"/>
      <c r="J61" s="977"/>
      <c r="K61" s="977"/>
      <c r="L61" s="977"/>
      <c r="M61" s="977"/>
      <c r="N61" s="977"/>
      <c r="O61" s="977"/>
      <c r="P61" s="977"/>
      <c r="Q61" s="977"/>
      <c r="R61" s="977"/>
      <c r="S61" s="977"/>
      <c r="T61" s="977"/>
      <c r="U61" s="977"/>
    </row>
    <row r="62" spans="1:21" x14ac:dyDescent="0.3">
      <c r="A62" s="979" t="s">
        <v>762</v>
      </c>
      <c r="B62" s="977"/>
      <c r="C62" s="977"/>
      <c r="D62" s="977"/>
      <c r="E62" s="977"/>
      <c r="F62" s="977"/>
      <c r="G62" s="977"/>
      <c r="H62" s="977"/>
      <c r="I62" s="977"/>
      <c r="J62" s="977"/>
      <c r="K62" s="977"/>
      <c r="L62" s="977"/>
      <c r="M62" s="977"/>
      <c r="N62" s="977"/>
      <c r="O62" s="977"/>
      <c r="P62" s="977"/>
      <c r="Q62" s="977"/>
      <c r="R62" s="977"/>
      <c r="S62" s="977"/>
      <c r="T62" s="977"/>
      <c r="U62" s="977"/>
    </row>
    <row r="63" spans="1:21" x14ac:dyDescent="0.3">
      <c r="A63" s="979" t="s">
        <v>768</v>
      </c>
      <c r="B63" s="977"/>
      <c r="C63" s="977"/>
      <c r="D63" s="977"/>
      <c r="E63" s="977"/>
      <c r="F63" s="977"/>
      <c r="G63" s="977"/>
      <c r="H63" s="977"/>
      <c r="I63" s="977"/>
      <c r="J63" s="977"/>
      <c r="K63" s="977"/>
      <c r="L63" s="977"/>
      <c r="M63" s="977"/>
      <c r="N63" s="977"/>
      <c r="O63" s="977"/>
      <c r="P63" s="977"/>
      <c r="Q63" s="977"/>
      <c r="R63" s="977"/>
      <c r="S63" s="977"/>
      <c r="T63" s="977"/>
      <c r="U63" s="977"/>
    </row>
    <row r="64" spans="1:21" x14ac:dyDescent="0.3">
      <c r="A64" s="979" t="s">
        <v>879</v>
      </c>
      <c r="B64" s="977"/>
      <c r="C64" s="977"/>
      <c r="D64" s="977"/>
      <c r="E64" s="977"/>
      <c r="F64" s="977"/>
      <c r="G64" s="977"/>
      <c r="H64" s="977"/>
      <c r="I64" s="977"/>
      <c r="J64" s="977"/>
      <c r="K64" s="977"/>
      <c r="L64" s="977"/>
      <c r="M64" s="977"/>
      <c r="N64" s="977"/>
      <c r="O64" s="977"/>
      <c r="P64" s="977"/>
      <c r="Q64" s="977"/>
      <c r="R64" s="977"/>
      <c r="S64" s="977"/>
      <c r="T64" s="977"/>
      <c r="U64" s="977"/>
    </row>
    <row r="65" spans="1:21" x14ac:dyDescent="0.3">
      <c r="A65" s="979" t="s">
        <v>878</v>
      </c>
      <c r="B65" s="977"/>
      <c r="C65" s="977"/>
      <c r="D65" s="977"/>
      <c r="E65" s="977"/>
      <c r="F65" s="977"/>
      <c r="G65" s="977"/>
      <c r="H65" s="977"/>
      <c r="I65" s="977"/>
      <c r="J65" s="977"/>
      <c r="K65" s="977"/>
      <c r="L65" s="977"/>
      <c r="M65" s="977"/>
      <c r="N65" s="977"/>
      <c r="O65" s="977"/>
      <c r="P65" s="977"/>
      <c r="Q65" s="977"/>
      <c r="R65" s="977"/>
      <c r="S65" s="977"/>
      <c r="T65" s="977"/>
      <c r="U65" s="977"/>
    </row>
    <row r="66" spans="1:21" x14ac:dyDescent="0.3">
      <c r="A66" s="979" t="s">
        <v>877</v>
      </c>
      <c r="B66" s="977"/>
      <c r="C66" s="977"/>
      <c r="D66" s="977"/>
      <c r="E66" s="977"/>
      <c r="F66" s="977"/>
      <c r="G66" s="977"/>
      <c r="H66" s="977"/>
      <c r="I66" s="977"/>
      <c r="J66" s="977"/>
      <c r="K66" s="977"/>
      <c r="L66" s="977"/>
      <c r="M66" s="977"/>
      <c r="N66" s="977"/>
      <c r="O66" s="977"/>
      <c r="P66" s="977"/>
      <c r="Q66" s="977"/>
      <c r="R66" s="977"/>
      <c r="S66" s="977"/>
      <c r="T66" s="977"/>
      <c r="U66" s="977"/>
    </row>
    <row r="67" spans="1:21" x14ac:dyDescent="0.3">
      <c r="A67" s="979" t="s">
        <v>804</v>
      </c>
      <c r="B67" s="977"/>
      <c r="C67" s="977"/>
      <c r="D67" s="977"/>
      <c r="E67" s="977"/>
      <c r="F67" s="977"/>
      <c r="G67" s="977"/>
      <c r="H67" s="977"/>
      <c r="I67" s="977"/>
      <c r="J67" s="977"/>
      <c r="K67" s="977"/>
      <c r="L67" s="977"/>
      <c r="M67" s="977"/>
      <c r="N67" s="977"/>
      <c r="O67" s="977"/>
      <c r="P67" s="977"/>
      <c r="Q67" s="977"/>
      <c r="R67" s="977"/>
      <c r="S67" s="977"/>
      <c r="T67" s="977"/>
      <c r="U67" s="977"/>
    </row>
    <row r="68" spans="1:21" x14ac:dyDescent="0.3">
      <c r="A68" s="979" t="s">
        <v>813</v>
      </c>
      <c r="B68" s="977"/>
      <c r="C68" s="977"/>
      <c r="D68" s="977"/>
      <c r="E68" s="977"/>
      <c r="F68" s="977"/>
      <c r="G68" s="977"/>
      <c r="H68" s="977"/>
      <c r="I68" s="977"/>
      <c r="J68" s="977"/>
      <c r="K68" s="977"/>
      <c r="L68" s="977"/>
      <c r="M68" s="977"/>
      <c r="N68" s="977"/>
      <c r="O68" s="977"/>
      <c r="P68" s="977"/>
      <c r="Q68" s="977"/>
      <c r="R68" s="977"/>
      <c r="S68" s="977"/>
      <c r="T68" s="977"/>
      <c r="U68" s="977"/>
    </row>
    <row r="69" spans="1:21" x14ac:dyDescent="0.3">
      <c r="A69" s="979" t="s">
        <v>1024</v>
      </c>
      <c r="B69" s="977"/>
      <c r="C69" s="977"/>
      <c r="D69" s="977"/>
      <c r="E69" s="977"/>
      <c r="F69" s="977"/>
      <c r="G69" s="977"/>
      <c r="H69" s="977"/>
      <c r="I69" s="977"/>
      <c r="J69" s="977"/>
      <c r="K69" s="977"/>
      <c r="L69" s="977"/>
      <c r="M69" s="977"/>
      <c r="N69" s="977"/>
      <c r="O69" s="977"/>
      <c r="P69" s="977"/>
      <c r="Q69" s="977"/>
      <c r="R69" s="977"/>
      <c r="S69" s="977"/>
      <c r="T69" s="977"/>
      <c r="U69" s="977"/>
    </row>
    <row r="70" spans="1:21" x14ac:dyDescent="0.3">
      <c r="A70" s="979" t="s">
        <v>846</v>
      </c>
      <c r="B70" s="977"/>
      <c r="C70" s="977"/>
      <c r="D70" s="977"/>
      <c r="E70" s="977"/>
      <c r="F70" s="977"/>
      <c r="G70" s="977"/>
      <c r="H70" s="977"/>
      <c r="I70" s="977"/>
      <c r="J70" s="977"/>
      <c r="K70" s="977"/>
      <c r="L70" s="977"/>
      <c r="M70" s="977"/>
      <c r="N70" s="977"/>
      <c r="O70" s="977"/>
      <c r="P70" s="977"/>
      <c r="Q70" s="977"/>
      <c r="R70" s="977"/>
      <c r="S70" s="977"/>
      <c r="T70" s="977"/>
      <c r="U70" s="977"/>
    </row>
    <row r="71" spans="1:21" x14ac:dyDescent="0.3">
      <c r="A71" s="979" t="s">
        <v>859</v>
      </c>
      <c r="B71" s="977"/>
      <c r="C71" s="977"/>
      <c r="D71" s="977"/>
      <c r="E71" s="977"/>
      <c r="F71" s="977"/>
      <c r="G71" s="977"/>
      <c r="H71" s="977"/>
      <c r="I71" s="977"/>
      <c r="J71" s="977"/>
      <c r="K71" s="977"/>
      <c r="L71" s="977"/>
      <c r="M71" s="977"/>
      <c r="N71" s="977"/>
      <c r="O71" s="977"/>
      <c r="P71" s="977"/>
      <c r="Q71" s="977"/>
      <c r="R71" s="977"/>
      <c r="S71" s="977"/>
      <c r="T71" s="977"/>
      <c r="U71" s="977"/>
    </row>
    <row r="72" spans="1:21" x14ac:dyDescent="0.3">
      <c r="A72" s="979" t="s">
        <v>862</v>
      </c>
      <c r="B72" s="977"/>
      <c r="C72" s="977"/>
      <c r="D72" s="977"/>
      <c r="E72" s="977"/>
      <c r="F72" s="977"/>
      <c r="G72" s="977"/>
      <c r="H72" s="977"/>
      <c r="I72" s="977"/>
      <c r="J72" s="977"/>
      <c r="K72" s="977"/>
      <c r="L72" s="977"/>
      <c r="M72" s="977"/>
      <c r="N72" s="977"/>
      <c r="O72" s="977"/>
      <c r="P72" s="977"/>
      <c r="Q72" s="977"/>
      <c r="R72" s="977"/>
      <c r="S72" s="977"/>
      <c r="T72" s="977"/>
      <c r="U72" s="977"/>
    </row>
    <row r="73" spans="1:21" x14ac:dyDescent="0.3">
      <c r="A73" s="979" t="s">
        <v>906</v>
      </c>
      <c r="B73" s="977"/>
      <c r="C73" s="977"/>
      <c r="D73" s="977"/>
      <c r="E73" s="977"/>
      <c r="F73" s="977"/>
      <c r="G73" s="977"/>
      <c r="H73" s="977"/>
      <c r="I73" s="977"/>
      <c r="J73" s="977"/>
      <c r="K73" s="977"/>
      <c r="L73" s="977"/>
      <c r="M73" s="977"/>
      <c r="N73" s="977"/>
      <c r="O73" s="977"/>
      <c r="P73" s="977"/>
      <c r="Q73" s="977"/>
      <c r="R73" s="977"/>
      <c r="S73" s="977"/>
      <c r="T73" s="977"/>
      <c r="U73" s="977"/>
    </row>
    <row r="74" spans="1:21" x14ac:dyDescent="0.3">
      <c r="A74" s="977"/>
      <c r="B74" s="977"/>
      <c r="C74" s="977"/>
      <c r="D74" s="977"/>
      <c r="E74" s="977"/>
      <c r="F74" s="977"/>
      <c r="G74" s="977"/>
      <c r="H74" s="977"/>
      <c r="I74" s="977"/>
      <c r="J74" s="977"/>
      <c r="K74" s="977"/>
      <c r="L74" s="977"/>
      <c r="M74" s="977"/>
      <c r="N74" s="977"/>
      <c r="O74" s="977"/>
      <c r="P74" s="977"/>
      <c r="Q74" s="977"/>
      <c r="R74" s="977"/>
      <c r="S74" s="977"/>
      <c r="T74" s="977"/>
      <c r="U74" s="977"/>
    </row>
    <row r="75" spans="1:21" x14ac:dyDescent="0.3">
      <c r="A75" s="977"/>
      <c r="B75" s="977"/>
      <c r="C75" s="977"/>
      <c r="D75" s="977"/>
      <c r="E75" s="977"/>
      <c r="F75" s="977"/>
      <c r="G75" s="977"/>
      <c r="H75" s="977"/>
      <c r="I75" s="977"/>
      <c r="J75" s="977"/>
      <c r="K75" s="977"/>
      <c r="L75" s="977"/>
      <c r="M75" s="977"/>
      <c r="N75" s="977"/>
      <c r="O75" s="977"/>
      <c r="P75" s="977"/>
      <c r="Q75" s="977"/>
      <c r="R75" s="977"/>
      <c r="S75" s="977"/>
      <c r="T75" s="977"/>
      <c r="U75" s="977"/>
    </row>
    <row r="76" spans="1:21" x14ac:dyDescent="0.3">
      <c r="A76" s="977"/>
      <c r="B76" s="977"/>
      <c r="C76" s="977"/>
      <c r="D76" s="977"/>
      <c r="E76" s="977"/>
      <c r="F76" s="977"/>
      <c r="G76" s="977"/>
      <c r="H76" s="977"/>
      <c r="I76" s="977"/>
      <c r="J76" s="977"/>
      <c r="K76" s="977"/>
      <c r="L76" s="977"/>
      <c r="M76" s="977"/>
      <c r="N76" s="977"/>
      <c r="O76" s="977"/>
      <c r="P76" s="977"/>
      <c r="Q76" s="977"/>
      <c r="R76" s="977"/>
      <c r="S76" s="977"/>
      <c r="T76" s="977"/>
      <c r="U76" s="977"/>
    </row>
    <row r="77" spans="1:21" x14ac:dyDescent="0.3">
      <c r="A77" s="977"/>
      <c r="B77" s="977"/>
      <c r="C77" s="977"/>
      <c r="D77" s="977"/>
      <c r="E77" s="977"/>
      <c r="F77" s="977"/>
      <c r="G77" s="977"/>
      <c r="H77" s="977"/>
      <c r="I77" s="977"/>
      <c r="J77" s="977"/>
      <c r="K77" s="977"/>
      <c r="L77" s="977"/>
      <c r="M77" s="977"/>
      <c r="N77" s="977"/>
      <c r="O77" s="977"/>
      <c r="P77" s="977"/>
      <c r="Q77" s="977"/>
      <c r="R77" s="977"/>
      <c r="S77" s="977"/>
      <c r="T77" s="977"/>
      <c r="U77" s="977"/>
    </row>
    <row r="78" spans="1:21" x14ac:dyDescent="0.3">
      <c r="A78" s="977"/>
      <c r="B78" s="977"/>
      <c r="C78" s="977"/>
      <c r="D78" s="977"/>
      <c r="E78" s="977"/>
      <c r="F78" s="977"/>
      <c r="G78" s="977"/>
      <c r="H78" s="977"/>
      <c r="I78" s="977"/>
      <c r="J78" s="977"/>
      <c r="K78" s="977"/>
      <c r="L78" s="977"/>
      <c r="M78" s="977"/>
      <c r="N78" s="977"/>
      <c r="O78" s="977"/>
      <c r="P78" s="977"/>
      <c r="Q78" s="977"/>
      <c r="R78" s="977"/>
      <c r="S78" s="977"/>
      <c r="T78" s="977"/>
      <c r="U78" s="977"/>
    </row>
    <row r="79" spans="1:21" x14ac:dyDescent="0.3">
      <c r="A79" s="977"/>
      <c r="B79" s="977"/>
      <c r="C79" s="977"/>
      <c r="D79" s="977"/>
      <c r="E79" s="977"/>
      <c r="F79" s="977"/>
      <c r="G79" s="977"/>
      <c r="H79" s="977"/>
      <c r="I79" s="977"/>
      <c r="J79" s="977"/>
      <c r="K79" s="977"/>
      <c r="L79" s="977"/>
      <c r="M79" s="977"/>
      <c r="N79" s="977"/>
      <c r="O79" s="977"/>
      <c r="P79" s="977"/>
      <c r="Q79" s="977"/>
      <c r="R79" s="977"/>
      <c r="S79" s="977"/>
      <c r="T79" s="977"/>
      <c r="U79" s="977"/>
    </row>
    <row r="80" spans="1:21" x14ac:dyDescent="0.3">
      <c r="A80" s="977"/>
      <c r="B80" s="977"/>
      <c r="C80" s="977"/>
      <c r="D80" s="977"/>
      <c r="E80" s="977"/>
      <c r="F80" s="977"/>
      <c r="G80" s="977"/>
      <c r="H80" s="977"/>
      <c r="I80" s="977"/>
      <c r="J80" s="977"/>
      <c r="K80" s="977"/>
      <c r="L80" s="977"/>
      <c r="M80" s="977"/>
      <c r="N80" s="977"/>
      <c r="O80" s="977"/>
      <c r="P80" s="977"/>
      <c r="Q80" s="977"/>
      <c r="R80" s="977"/>
      <c r="S80" s="977"/>
      <c r="T80" s="977"/>
      <c r="U80" s="977"/>
    </row>
    <row r="81" spans="1:21" x14ac:dyDescent="0.3">
      <c r="A81" s="977"/>
      <c r="B81" s="977"/>
      <c r="C81" s="977"/>
      <c r="D81" s="977"/>
      <c r="E81" s="977"/>
      <c r="F81" s="977"/>
      <c r="G81" s="977"/>
      <c r="H81" s="977"/>
      <c r="I81" s="977"/>
      <c r="J81" s="977"/>
      <c r="K81" s="977"/>
      <c r="L81" s="977"/>
      <c r="M81" s="977"/>
      <c r="N81" s="977"/>
      <c r="O81" s="977"/>
      <c r="P81" s="977"/>
      <c r="Q81" s="977"/>
      <c r="R81" s="977"/>
      <c r="S81" s="977"/>
      <c r="T81" s="977"/>
      <c r="U81" s="977"/>
    </row>
    <row r="82" spans="1:21" x14ac:dyDescent="0.3">
      <c r="A82" s="977"/>
      <c r="B82" s="977"/>
      <c r="C82" s="977"/>
      <c r="D82" s="977"/>
      <c r="E82" s="977"/>
      <c r="F82" s="977"/>
      <c r="G82" s="977"/>
      <c r="H82" s="977"/>
      <c r="I82" s="977"/>
      <c r="J82" s="977"/>
      <c r="K82" s="977"/>
      <c r="L82" s="977"/>
      <c r="M82" s="977"/>
      <c r="N82" s="977"/>
      <c r="O82" s="977"/>
      <c r="P82" s="977"/>
      <c r="Q82" s="977"/>
      <c r="R82" s="977"/>
      <c r="S82" s="977"/>
      <c r="T82" s="977"/>
      <c r="U82" s="977"/>
    </row>
    <row r="83" spans="1:21" x14ac:dyDescent="0.3">
      <c r="A83" s="977"/>
      <c r="B83" s="977"/>
      <c r="C83" s="977"/>
      <c r="D83" s="977"/>
      <c r="E83" s="977"/>
      <c r="F83" s="977"/>
      <c r="G83" s="977"/>
      <c r="H83" s="977"/>
      <c r="I83" s="977"/>
      <c r="J83" s="977"/>
      <c r="K83" s="977"/>
      <c r="L83" s="977"/>
      <c r="M83" s="977"/>
      <c r="N83" s="977"/>
      <c r="O83" s="977"/>
      <c r="P83" s="977"/>
      <c r="Q83" s="977"/>
      <c r="R83" s="977"/>
      <c r="S83" s="977"/>
      <c r="T83" s="977"/>
      <c r="U83" s="977"/>
    </row>
    <row r="85" spans="1:21" ht="17.399999999999999" customHeight="1" x14ac:dyDescent="0.3"/>
  </sheetData>
  <hyperlinks>
    <hyperlink ref="A10" location="'Tabl. 1'!A1" display="Tabl. 1.  Liczba gospodarstw domowych" xr:uid="{A8BA0BAC-D7E1-4C03-A2E1-F9077F55442E}"/>
    <hyperlink ref="A11" location="'Tabl. 2'!A1" display="Tabl. 2.  Charakterystyka mieszkań - cechy ilościowe" xr:uid="{7B2B5995-695F-4BB2-BBBD-E50358850837}"/>
    <hyperlink ref="A12" location="'Tabl. 3'!A1" display="Tabl. 3.  Charakterystyka  mieszkań - cechy jakościowe" xr:uid="{923CA803-C43C-4DDE-971F-10FA33ADDDFF}"/>
    <hyperlink ref="A13" location="'Tabl. 4'!A1" display="Tabl. 4.  Działalność rolnicza gospodarstw domowych" xr:uid="{7D7EF70C-4CDF-4433-AE3B-BC28F5EE79E1}"/>
    <hyperlink ref="A14" location="'Tabl. 5'!A1" display="Tabl. 5.  Gospodarstwa domowe wykorzystujące poszczególne nośniki energii w celach grzewczych, z wyszczególnieniem celów wykorzystania (%)" xr:uid="{CC4D9C09-9C0E-4503-9206-701EF0F24F0F}"/>
    <hyperlink ref="A15" location="'Tabl. 6'!A1" display="Tabl. 6.  Wyposażenie gospodarstw domowych w urządzenia do ogrzewania pomieszczeń i ogrzewania wody" xr:uid="{52633E3C-BBDB-4AB7-954E-9B4FBBB40204}"/>
    <hyperlink ref="A16" location="'Tabl. 7'!A1" display="Tabl. 7.  Charakterystyka wieku urządzeń do ogrzewania pomieszczeń i ogrzewania wody" xr:uid="{405B18F6-12A9-4DA0-B804-FE29EE319159}"/>
    <hyperlink ref="A17" location="'Tabl. 8'!A1" display="Tabl. 8.  Wyposażenie gospodarstw domowych w kotły centralnego ogrzewania i ogrzewacze wody  na poszczególne nośniki energii" xr:uid="{5DCBE9E4-67C0-4826-A989-6B288863FAD8}"/>
    <hyperlink ref="A18" location="'Tabl. 9'!A1" display="Tabl. 9.  Wyposażenie gospodarstw domowych w urządzenia do gotowania posiłków" xr:uid="{C72343BD-60C4-403D-B967-84CBED435395}"/>
    <hyperlink ref="A19" location="'Tabl. 10'!A1" display="Tabl. 10.  Charakterystyka wieku urządzeń do gotowania posiłków" xr:uid="{11936C48-A34C-46E4-8336-DCBAC88425BD}"/>
    <hyperlink ref="A20" location="'Tabl. 11'!A1" display="Tabl. 11.  Wyposażenie gospodarstw domowych w urządzenia wentylacji mechanicznej i klimatyzacji" xr:uid="{185BF169-6DAB-4A80-92DB-0DBFF9B50479}"/>
    <hyperlink ref="A21" location="'Tabl. 12'!A1" display="Tabl. 12.  Charakterystyka wieku urządzeń wentylacji mechanicznej i klimatyzacji" xr:uid="{434C8274-1640-41DE-B69B-06B35C3CB045}"/>
    <hyperlink ref="A22" location="'Tabl. 13'!A1" display="Tabl. 13.  Wyposażenie gospodarstw domowych w żarówki" xr:uid="{58C1AB4B-6ED5-4175-9918-9136DFD4CDA7}"/>
    <hyperlink ref="A23" location="'Tabl. 14'!A1" display="Tabl. 14.  Charakterystyka liczby żarówek na jednostkę powierzchni użytkowej mieszkania" xr:uid="{01FF9CE5-9480-4C74-A132-9A70F34860C4}"/>
    <hyperlink ref="A24" location="'Tabl. 15'!A1" display="Tabl. 15.  Wyposażenie gospodarstw domowych w urządzenia AGD i RTV" xr:uid="{46993D7C-BCE6-4B47-8148-BADFEC4A59D0}"/>
    <hyperlink ref="A25" location="'Tabl. 16'!A1" display="Tabl. 16.  Charakterystyka wieku urządzeń AGD i RTV" xr:uid="{59E89BCC-345C-4150-A73D-6DF886311C15}"/>
    <hyperlink ref="A26" location="'Tabl. 17'!A1" display="Tabl. 17.  Urządzenia w poszczególnych klasach efektywności energetycznej" xr:uid="{51C03333-4F0A-4C40-BF8C-71425BE4CB17}"/>
    <hyperlink ref="A27" location="'Tabl. 18'!A1" display="Tabl. 18.  Wyposażenie mieszkań w urządzenia pomiarowe i regulacyjne" xr:uid="{262E255F-B5B0-4226-9B56-381B426B65FC}"/>
    <hyperlink ref="A28" location="'Tabl. 19'!A1" display="Tabl. 19.  Gospodarstwa domowe, z których uzyskano informacje o ilościach zużycia i wartościach poszczególnych nośników energii (%)" xr:uid="{94AB4DAE-9983-4BA4-A48F-2FAEE8AB7DED}"/>
    <hyperlink ref="A29" location="'Tabl. 20'!A1" display="Tabl. 20.  Charakterystyka ilości zużytych nośników energii" xr:uid="{E7C2118C-3234-4D31-AEDB-41600F55EAA0}"/>
    <hyperlink ref="A30" location="'Tabl. 21'!A1" display="Tabl. 21.  Charakterystyka wartości zużytych nośników energii (zł)" xr:uid="{701D06AA-A9D7-43FA-9F81-C97734534970}"/>
    <hyperlink ref="A31" location="'Tabl. 23'!A1" display="Tabl. 23.  Średnie ilości, średnie wartości i średnie ceny zużytych nośników energii" xr:uid="{2E98038F-C98A-43C8-84BD-32C24DC85994}"/>
    <hyperlink ref="A32" location="'Tabl. 24'!A1" display="Tabl. 24.  Gospodarstwa domowe w poszczególnych przedziałach rocznego zużycia nośników energii" xr:uid="{5E94D1F0-5EBC-4B31-9ABA-45333C4D3D36}"/>
    <hyperlink ref="A33" location="'Tabl. 25'!A1" display="Tabl. 25.  Charakterystyka ilości nośników energii zużytych na jednostkę powierzchni użytkowej mieszkania" xr:uid="{7382A1C7-3548-435E-8E27-17696C1B8370}"/>
    <hyperlink ref="A34" location="'Tabl. 26'!A1" display="Tabl. 26.  Charakterystyka wartości nośników energii zużytych na jednostkę powierzchni użytkowej mieszkania (w zł/m2)" xr:uid="{CE83D05E-AC6E-4856-B9CD-F487C5D8EC9D}"/>
    <hyperlink ref="A35" location="'Tabl. 27'!A1" display="Tabl. 27.  Charakterystyka ilości nośników energii zużytych na 1 osobę zamieszkującą w mieszkaniu" xr:uid="{A75D09F5-4047-46A4-9F18-F88B2C47E53A}"/>
    <hyperlink ref="A36" location="'Tabl. 28'!A1" display="Tabl. 28.  Charakterystyka wartości nośników energii zużytych na 1 osobę zamieszkującą w mieszkaniu" xr:uid="{A0318C4D-4B12-4BE5-8911-51DF32B13D3B}"/>
    <hyperlink ref="A37" location="'Tabl. 29'!A1" display="Tabl. 29.  Gospodarstwa domowe wykorzystujące paliwa z biomasy według rodzajów paliw i źródeł ich pochodzenia" xr:uid="{1811FF04-4A21-4422-9C4C-665D4F0B895D}"/>
    <hyperlink ref="A38" location="'Tabl. 30_31'!A1" display="Tabl. 30.  Kolektory słoneczne w gospodarstwach domowych" xr:uid="{60E7495D-8236-44BE-ADD5-C15B75F33DE5}"/>
    <hyperlink ref="A39" location="'Tabl. 30_31'!A18" display="Tabl. 31.  Pompy ciepła w gospodarstwach domowych" xr:uid="{4A40D2C7-6EE7-4946-BDAC-445D36EFAF64}"/>
    <hyperlink ref="A40" location="'Tabl. 32'!A1" display="Tabl. 32.  Wyposażenie gospodarstw domowych w samochody osobowe i charakterystyka techniczna samochodów" xr:uid="{4602DF7C-B32F-431D-AF5F-9FD239B3C677}"/>
    <hyperlink ref="A41" location="'Tabl. 33'!A1" display="Tabl. 33.  Samochody osobowe w gospodarstwach domowych - liczba samochodów i zużycie paliw" xr:uid="{9E4BF3A4-45BB-4879-A9CC-787112D36A45}"/>
    <hyperlink ref="A42" location="'Tabl. 34'!A1" display="Tabl. 34.  Samochody osobowe w gospodarstwach domowych - przebiegi roczne,  wiek samochodów oraz pojemność i moc silników" xr:uid="{ABDA1139-10E6-412E-9395-A7312F56487B}"/>
    <hyperlink ref="A43" location="'Tabl. 35'!A1" display="Tabl. 35.  Średnie roczne zużycie paliw silnikowych i wydatki gospodarstw domowych na paliwa silnikowe" xr:uid="{D3417375-D25A-4CC7-8335-31DC058E07B5}"/>
    <hyperlink ref="A44" location="'Tab. 36'!A1" display="Tabl. 36.  Oszacowanie zużycia nośników energii w gospodarstwach domowych w roku 2009, 2012, 2015, 2018, 2019, 2020, 2021, 2022 i 2023" xr:uid="{C023976D-383D-402D-967E-B86045E5A2B7}"/>
    <hyperlink ref="A45" location="'Tabl. 37'!A1" display="Tabl. 37.  Zużycie energii w gospodarstwach domowych oraz udział gospodarstw domowych w zużyciu krajowym energii w Polsce i krajach UE w 2022 roku" xr:uid="{118743C7-B6A3-408B-84D1-80516F0B326F}"/>
    <hyperlink ref="A46" location="'Tabl. 38'!A1" display="Tabl. 38. Zużycie energii w gospodarstwach domowych w podziale na nośniki energii w Polsce i krajach Unii Europejskiej oraz udział poszczególnych krajów w zużyciu energii w UE-27 w 2022 roku" xr:uid="{3DFF27BE-3761-4C42-8044-496B6151CC6F}"/>
    <hyperlink ref="A47" location="'Tabl. 39'!A1" display="Tabl. 39. Struktura zużycia energii w gospodarstwach domowych w przeliczeniu na 1 mieszkańca w podziale na nośniki energii w Polsce i krajach UE-27 w 2022 roku" xr:uid="{E9AF2238-AAB9-4F12-A966-99721508A0EA}"/>
    <hyperlink ref="A48" location="'Tabl. 40'!A1" display="Tabl. 40. Struktura zużycia energii w gospodarstwach domowych w podziale na nośniki energii w Polsce i krajach UE-27 w 2022 roku" xr:uid="{AC5B0B27-797F-4C1D-AF83-17D61DDD7434}"/>
    <hyperlink ref="A49" location="'Tabl. 41'!A1" display="'Tabl. 41'!A1" xr:uid="{39D8ACE3-A6A1-4F4D-A0AD-087DD5E4D8A7}"/>
    <hyperlink ref="A52" location="'Tabl. 1.1'!A1" display="Tabl. 1.1.  Ludność, liczba gospodarstw domowych oraz średnia liczba osób w gospodarstwie domowym w Polsce i krajach Unii Europejskiej" xr:uid="{E5B18DDF-A771-4DAB-8FFC-463CD359C473}"/>
    <hyperlink ref="A53" location="'Tabl. 2.1'!A1" display="Tabl. 2.1.  Udziały urządzeń w poszczególnych klasach efektywności energetycznej" xr:uid="{BEDE49DA-B6F6-4DAA-AC88-A6FEEFB3052B}"/>
    <hyperlink ref="A54" location="'Tabl. 3.1'!A1" display="Tabl. 3.1.  Zużycie nośników energii i wydatki gospodarstw domowych" xr:uid="{07B1BB98-3B41-4047-BA60-31D08D2A909A}"/>
    <hyperlink ref="A55" location="'Tabl. 3.2'!A1" display="Tabl. 3.2.  Średnie zużycie, wydatki i ceny energii elektrycznej w gospodarstwach domowych" xr:uid="{B288E2D4-6668-43C4-B201-EBD08AF34C2E}"/>
    <hyperlink ref="A56" location="'Tabl. 3.3_3.4'!A1" display="Tabl. 3.3.  Średnie zużycie, wydatki i ceny ciepła sieciowego w gospodarstwach domowych" xr:uid="{A29CCA42-18FB-43C3-A495-9FD88370FBA2}"/>
    <hyperlink ref="A57" location="'Tabl. 3.3_3.4'!A9" display="Tabl. 3.4.  Średnie zużycie, wydatki i ceny ciepłej wody w gospodarstwach domowych" xr:uid="{1DA81ECD-FE39-4141-9FBF-02C41B57149F}"/>
    <hyperlink ref="A58" location="'Tabl. 3.5'!A1" display="Tabl. 3.5.  Średnie zużycie, wydatki i ceny gazu ziemnego w gospodarstwach domowych" xr:uid="{77C1AB8D-871E-4D74-889A-BFB6D4461BD3}"/>
    <hyperlink ref="A59" location="'Tabl. 3.6'!A1" display="Tabl. 3.6.  Średnie zużycie, wydatki i ceny gazu ciekłego w gospodarstwach domowych" xr:uid="{C5BDD5B7-7C12-48CE-A2EE-2F14E834BDC6}"/>
    <hyperlink ref="A60" location="'Tabl. 3.7'!A1" display="Tabl. 3.7.  Średnie zużycie, wydatki i ceny oleju opałowego w gospodarstwach domowych" xr:uid="{3BFBD4CB-C7F6-4606-94B1-9864D2C8367F}"/>
    <hyperlink ref="A61" location="'Tabl. 3.8_3.10'!A1" display="Tabl. 3.8.  Średnie zużycie, wydatki i ceny węgla kamiennego w gospodarstwach domowych" xr:uid="{CBCDB6C3-B2F4-4433-B9B7-025B3669F333}"/>
    <hyperlink ref="A62" location="'Tabl. 3.8_3.10'!A9" display="Tabl. 3.9.  Średnie zużycie, wydatki i ceny węgla brunatnego w gospodarstwach domowych " xr:uid="{944E53D7-2E49-4332-99D2-8C0C6F4D2592}"/>
    <hyperlink ref="A63" location="'Tabl. 3.8_3.10'!A17" display="Tabl. 3.10.  Średnie zużycie, wydatki i ceny koksu w gospodarstwach domowych" xr:uid="{25F3976F-1F9D-46EF-AA9D-B6BAEC3B765C}"/>
    <hyperlink ref="A64" location="'Tabl. 3.11_3.12'!A1" display="Tabl. 3.11.  Średnie zużycie, wydatki i ceny drewna opałowego w gospodarstwach domowych" xr:uid="{97C5E464-965A-4CED-B003-30693F010D96}"/>
    <hyperlink ref="A65" location="'Tabl. 3.11_3.12'!A9" display="Tabl. 3.12.  Średnie zużycie, wydatki i ceny innego rodzaju biomasy w gospodarstwach domowych" xr:uid="{9232C29C-65DC-4CCC-9A53-4CA02CC7D4D1}"/>
    <hyperlink ref="A66" location="'Tabl. 4.1'!A1" display="Tabl. 4.1.  Zużycie energii w gospodarstwach domowych w Polsce według nośników i kierunków użytkowania" xr:uid="{09727DED-2B6A-48E2-84D0-6720D92EFF51}"/>
    <hyperlink ref="A67" location="'Tabl. 4.2'!A1" display="Tabl. 4.2.  Struktura zużycia nośników energii w gospodarstwach domowych według kierunków użytkowania" xr:uid="{1294A7CD-4AF5-4B43-850C-3FE4EA8F2E7E}"/>
    <hyperlink ref="A68" location="'Tabl. 4.3'!A1" display="Tabl. 4.3.  Porównanie cen nośników energii w ujęciu nominalnym i realnym dla roku 2002, 2009, 2012, 2015, 2018, 2021, 2022 i 2023" xr:uid="{5E727690-053A-4FA7-9C93-1F132260F32D}"/>
    <hyperlink ref="A69" location="'Tabl. 4.4'!A1" display="Tabl. 4.4.  Przeciętne miesięczne wydatki na użytkowanie mieszkania i nośniki energii na 1 osobę w gospodarstwach domowych wg grup społeczno-ekonomicznych                     " xr:uid="{A9C1D912-A2CB-405A-BBB9-427AFBFA2FBE}"/>
    <hyperlink ref="A70" location="'Tabl. 5.1'!A1" display="Tabl. 5.1.  Zużycie nośników energii w gospodarstwach domowych" xr:uid="{77ED3E4C-B9F1-44BF-95A2-EC090A2F29E3}"/>
    <hyperlink ref="A71" location="'Tabl. 5.2'!A1" display="Tabl. 5.2.  Zużycie paliw przez samochody osobowe w gospodarstwach domowych" xr:uid="{C1E07A13-D44E-436B-A573-29BB14E56E18}"/>
    <hyperlink ref="A72" location="'Tabl. 5.3'!A1" display="Tabl. 5.3.  Wielkości stopniodni grzania w latach 2002-2023" xr:uid="{C5B02B7F-C9BD-4115-A2F6-96E266B7F43F}"/>
    <hyperlink ref="A73" location="'Tabl. 5.4'!A1" display="Tabl. 5.4.  Zużycie wybranych nośników energii na cele grzewcze na 1 m2 powierzchni użytkowej mieszkania w budynkach ocieplonych i nieocieplonych" xr:uid="{6BF9BC7B-5D4F-46B1-8654-8ED4B018CE5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F9"/>
  <sheetViews>
    <sheetView showGridLines="0" zoomScaleNormal="100" workbookViewId="0">
      <selection activeCell="E2" sqref="E2"/>
    </sheetView>
  </sheetViews>
  <sheetFormatPr defaultRowHeight="13.2" x14ac:dyDescent="0.25"/>
  <cols>
    <col min="1" max="1" width="19.88671875" style="2" customWidth="1"/>
    <col min="2" max="2" width="16.5546875" style="2" customWidth="1"/>
    <col min="3" max="3" width="16.44140625" style="2" customWidth="1"/>
    <col min="4" max="4" width="15.5546875" style="2" customWidth="1"/>
    <col min="5" max="256" width="9.109375" style="2"/>
    <col min="257" max="257" width="19.88671875" style="2" customWidth="1"/>
    <col min="258" max="260" width="16.5546875" style="2" customWidth="1"/>
    <col min="261" max="512" width="9.109375" style="2"/>
    <col min="513" max="513" width="19.88671875" style="2" customWidth="1"/>
    <col min="514" max="516" width="16.5546875" style="2" customWidth="1"/>
    <col min="517" max="768" width="9.109375" style="2"/>
    <col min="769" max="769" width="19.88671875" style="2" customWidth="1"/>
    <col min="770" max="772" width="16.5546875" style="2" customWidth="1"/>
    <col min="773" max="1024" width="9.109375" style="2"/>
    <col min="1025" max="1025" width="19.88671875" style="2" customWidth="1"/>
    <col min="1026" max="1028" width="16.5546875" style="2" customWidth="1"/>
    <col min="1029" max="1280" width="9.109375" style="2"/>
    <col min="1281" max="1281" width="19.88671875" style="2" customWidth="1"/>
    <col min="1282" max="1284" width="16.5546875" style="2" customWidth="1"/>
    <col min="1285" max="1536" width="9.109375" style="2"/>
    <col min="1537" max="1537" width="19.88671875" style="2" customWidth="1"/>
    <col min="1538" max="1540" width="16.5546875" style="2" customWidth="1"/>
    <col min="1541" max="1792" width="9.109375" style="2"/>
    <col min="1793" max="1793" width="19.88671875" style="2" customWidth="1"/>
    <col min="1794" max="1796" width="16.5546875" style="2" customWidth="1"/>
    <col min="1797" max="2048" width="9.109375" style="2"/>
    <col min="2049" max="2049" width="19.88671875" style="2" customWidth="1"/>
    <col min="2050" max="2052" width="16.5546875" style="2" customWidth="1"/>
    <col min="2053" max="2304" width="9.109375" style="2"/>
    <col min="2305" max="2305" width="19.88671875" style="2" customWidth="1"/>
    <col min="2306" max="2308" width="16.5546875" style="2" customWidth="1"/>
    <col min="2309" max="2560" width="9.109375" style="2"/>
    <col min="2561" max="2561" width="19.88671875" style="2" customWidth="1"/>
    <col min="2562" max="2564" width="16.5546875" style="2" customWidth="1"/>
    <col min="2565" max="2816" width="9.109375" style="2"/>
    <col min="2817" max="2817" width="19.88671875" style="2" customWidth="1"/>
    <col min="2818" max="2820" width="16.5546875" style="2" customWidth="1"/>
    <col min="2821" max="3072" width="9.109375" style="2"/>
    <col min="3073" max="3073" width="19.88671875" style="2" customWidth="1"/>
    <col min="3074" max="3076" width="16.5546875" style="2" customWidth="1"/>
    <col min="3077" max="3328" width="9.109375" style="2"/>
    <col min="3329" max="3329" width="19.88671875" style="2" customWidth="1"/>
    <col min="3330" max="3332" width="16.5546875" style="2" customWidth="1"/>
    <col min="3333" max="3584" width="9.109375" style="2"/>
    <col min="3585" max="3585" width="19.88671875" style="2" customWidth="1"/>
    <col min="3586" max="3588" width="16.5546875" style="2" customWidth="1"/>
    <col min="3589" max="3840" width="9.109375" style="2"/>
    <col min="3841" max="3841" width="19.88671875" style="2" customWidth="1"/>
    <col min="3842" max="3844" width="16.5546875" style="2" customWidth="1"/>
    <col min="3845" max="4096" width="9.109375" style="2"/>
    <col min="4097" max="4097" width="19.88671875" style="2" customWidth="1"/>
    <col min="4098" max="4100" width="16.5546875" style="2" customWidth="1"/>
    <col min="4101" max="4352" width="9.109375" style="2"/>
    <col min="4353" max="4353" width="19.88671875" style="2" customWidth="1"/>
    <col min="4354" max="4356" width="16.5546875" style="2" customWidth="1"/>
    <col min="4357" max="4608" width="9.109375" style="2"/>
    <col min="4609" max="4609" width="19.88671875" style="2" customWidth="1"/>
    <col min="4610" max="4612" width="16.5546875" style="2" customWidth="1"/>
    <col min="4613" max="4864" width="9.109375" style="2"/>
    <col min="4865" max="4865" width="19.88671875" style="2" customWidth="1"/>
    <col min="4866" max="4868" width="16.5546875" style="2" customWidth="1"/>
    <col min="4869" max="5120" width="9.109375" style="2"/>
    <col min="5121" max="5121" width="19.88671875" style="2" customWidth="1"/>
    <col min="5122" max="5124" width="16.5546875" style="2" customWidth="1"/>
    <col min="5125" max="5376" width="9.109375" style="2"/>
    <col min="5377" max="5377" width="19.88671875" style="2" customWidth="1"/>
    <col min="5378" max="5380" width="16.5546875" style="2" customWidth="1"/>
    <col min="5381" max="5632" width="9.109375" style="2"/>
    <col min="5633" max="5633" width="19.88671875" style="2" customWidth="1"/>
    <col min="5634" max="5636" width="16.5546875" style="2" customWidth="1"/>
    <col min="5637" max="5888" width="9.109375" style="2"/>
    <col min="5889" max="5889" width="19.88671875" style="2" customWidth="1"/>
    <col min="5890" max="5892" width="16.5546875" style="2" customWidth="1"/>
    <col min="5893" max="6144" width="9.109375" style="2"/>
    <col min="6145" max="6145" width="19.88671875" style="2" customWidth="1"/>
    <col min="6146" max="6148" width="16.5546875" style="2" customWidth="1"/>
    <col min="6149" max="6400" width="9.109375" style="2"/>
    <col min="6401" max="6401" width="19.88671875" style="2" customWidth="1"/>
    <col min="6402" max="6404" width="16.5546875" style="2" customWidth="1"/>
    <col min="6405" max="6656" width="9.109375" style="2"/>
    <col min="6657" max="6657" width="19.88671875" style="2" customWidth="1"/>
    <col min="6658" max="6660" width="16.5546875" style="2" customWidth="1"/>
    <col min="6661" max="6912" width="9.109375" style="2"/>
    <col min="6913" max="6913" width="19.88671875" style="2" customWidth="1"/>
    <col min="6914" max="6916" width="16.5546875" style="2" customWidth="1"/>
    <col min="6917" max="7168" width="9.109375" style="2"/>
    <col min="7169" max="7169" width="19.88671875" style="2" customWidth="1"/>
    <col min="7170" max="7172" width="16.5546875" style="2" customWidth="1"/>
    <col min="7173" max="7424" width="9.109375" style="2"/>
    <col min="7425" max="7425" width="19.88671875" style="2" customWidth="1"/>
    <col min="7426" max="7428" width="16.5546875" style="2" customWidth="1"/>
    <col min="7429" max="7680" width="9.109375" style="2"/>
    <col min="7681" max="7681" width="19.88671875" style="2" customWidth="1"/>
    <col min="7682" max="7684" width="16.5546875" style="2" customWidth="1"/>
    <col min="7685" max="7936" width="9.109375" style="2"/>
    <col min="7937" max="7937" width="19.88671875" style="2" customWidth="1"/>
    <col min="7938" max="7940" width="16.5546875" style="2" customWidth="1"/>
    <col min="7941" max="8192" width="9.109375" style="2"/>
    <col min="8193" max="8193" width="19.88671875" style="2" customWidth="1"/>
    <col min="8194" max="8196" width="16.5546875" style="2" customWidth="1"/>
    <col min="8197" max="8448" width="9.109375" style="2"/>
    <col min="8449" max="8449" width="19.88671875" style="2" customWidth="1"/>
    <col min="8450" max="8452" width="16.5546875" style="2" customWidth="1"/>
    <col min="8453" max="8704" width="9.109375" style="2"/>
    <col min="8705" max="8705" width="19.88671875" style="2" customWidth="1"/>
    <col min="8706" max="8708" width="16.5546875" style="2" customWidth="1"/>
    <col min="8709" max="8960" width="9.109375" style="2"/>
    <col min="8961" max="8961" width="19.88671875" style="2" customWidth="1"/>
    <col min="8962" max="8964" width="16.5546875" style="2" customWidth="1"/>
    <col min="8965" max="9216" width="9.109375" style="2"/>
    <col min="9217" max="9217" width="19.88671875" style="2" customWidth="1"/>
    <col min="9218" max="9220" width="16.5546875" style="2" customWidth="1"/>
    <col min="9221" max="9472" width="9.109375" style="2"/>
    <col min="9473" max="9473" width="19.88671875" style="2" customWidth="1"/>
    <col min="9474" max="9476" width="16.5546875" style="2" customWidth="1"/>
    <col min="9477" max="9728" width="9.109375" style="2"/>
    <col min="9729" max="9729" width="19.88671875" style="2" customWidth="1"/>
    <col min="9730" max="9732" width="16.5546875" style="2" customWidth="1"/>
    <col min="9733" max="9984" width="9.109375" style="2"/>
    <col min="9985" max="9985" width="19.88671875" style="2" customWidth="1"/>
    <col min="9986" max="9988" width="16.5546875" style="2" customWidth="1"/>
    <col min="9989" max="10240" width="9.109375" style="2"/>
    <col min="10241" max="10241" width="19.88671875" style="2" customWidth="1"/>
    <col min="10242" max="10244" width="16.5546875" style="2" customWidth="1"/>
    <col min="10245" max="10496" width="9.109375" style="2"/>
    <col min="10497" max="10497" width="19.88671875" style="2" customWidth="1"/>
    <col min="10498" max="10500" width="16.5546875" style="2" customWidth="1"/>
    <col min="10501" max="10752" width="9.109375" style="2"/>
    <col min="10753" max="10753" width="19.88671875" style="2" customWidth="1"/>
    <col min="10754" max="10756" width="16.5546875" style="2" customWidth="1"/>
    <col min="10757" max="11008" width="9.109375" style="2"/>
    <col min="11009" max="11009" width="19.88671875" style="2" customWidth="1"/>
    <col min="11010" max="11012" width="16.5546875" style="2" customWidth="1"/>
    <col min="11013" max="11264" width="9.109375" style="2"/>
    <col min="11265" max="11265" width="19.88671875" style="2" customWidth="1"/>
    <col min="11266" max="11268" width="16.5546875" style="2" customWidth="1"/>
    <col min="11269" max="11520" width="9.109375" style="2"/>
    <col min="11521" max="11521" width="19.88671875" style="2" customWidth="1"/>
    <col min="11522" max="11524" width="16.5546875" style="2" customWidth="1"/>
    <col min="11525" max="11776" width="9.109375" style="2"/>
    <col min="11777" max="11777" width="19.88671875" style="2" customWidth="1"/>
    <col min="11778" max="11780" width="16.5546875" style="2" customWidth="1"/>
    <col min="11781" max="12032" width="9.109375" style="2"/>
    <col min="12033" max="12033" width="19.88671875" style="2" customWidth="1"/>
    <col min="12034" max="12036" width="16.5546875" style="2" customWidth="1"/>
    <col min="12037" max="12288" width="9.109375" style="2"/>
    <col min="12289" max="12289" width="19.88671875" style="2" customWidth="1"/>
    <col min="12290" max="12292" width="16.5546875" style="2" customWidth="1"/>
    <col min="12293" max="12544" width="9.109375" style="2"/>
    <col min="12545" max="12545" width="19.88671875" style="2" customWidth="1"/>
    <col min="12546" max="12548" width="16.5546875" style="2" customWidth="1"/>
    <col min="12549" max="12800" width="9.109375" style="2"/>
    <col min="12801" max="12801" width="19.88671875" style="2" customWidth="1"/>
    <col min="12802" max="12804" width="16.5546875" style="2" customWidth="1"/>
    <col min="12805" max="13056" width="9.109375" style="2"/>
    <col min="13057" max="13057" width="19.88671875" style="2" customWidth="1"/>
    <col min="13058" max="13060" width="16.5546875" style="2" customWidth="1"/>
    <col min="13061" max="13312" width="9.109375" style="2"/>
    <col min="13313" max="13313" width="19.88671875" style="2" customWidth="1"/>
    <col min="13314" max="13316" width="16.5546875" style="2" customWidth="1"/>
    <col min="13317" max="13568" width="9.109375" style="2"/>
    <col min="13569" max="13569" width="19.88671875" style="2" customWidth="1"/>
    <col min="13570" max="13572" width="16.5546875" style="2" customWidth="1"/>
    <col min="13573" max="13824" width="9.109375" style="2"/>
    <col min="13825" max="13825" width="19.88671875" style="2" customWidth="1"/>
    <col min="13826" max="13828" width="16.5546875" style="2" customWidth="1"/>
    <col min="13829" max="14080" width="9.109375" style="2"/>
    <col min="14081" max="14081" width="19.88671875" style="2" customWidth="1"/>
    <col min="14082" max="14084" width="16.5546875" style="2" customWidth="1"/>
    <col min="14085" max="14336" width="9.109375" style="2"/>
    <col min="14337" max="14337" width="19.88671875" style="2" customWidth="1"/>
    <col min="14338" max="14340" width="16.5546875" style="2" customWidth="1"/>
    <col min="14341" max="14592" width="9.109375" style="2"/>
    <col min="14593" max="14593" width="19.88671875" style="2" customWidth="1"/>
    <col min="14594" max="14596" width="16.5546875" style="2" customWidth="1"/>
    <col min="14597" max="14848" width="9.109375" style="2"/>
    <col min="14849" max="14849" width="19.88671875" style="2" customWidth="1"/>
    <col min="14850" max="14852" width="16.5546875" style="2" customWidth="1"/>
    <col min="14853" max="15104" width="9.109375" style="2"/>
    <col min="15105" max="15105" width="19.88671875" style="2" customWidth="1"/>
    <col min="15106" max="15108" width="16.5546875" style="2" customWidth="1"/>
    <col min="15109" max="15360" width="9.109375" style="2"/>
    <col min="15361" max="15361" width="19.88671875" style="2" customWidth="1"/>
    <col min="15362" max="15364" width="16.5546875" style="2" customWidth="1"/>
    <col min="15365" max="15616" width="9.109375" style="2"/>
    <col min="15617" max="15617" width="19.88671875" style="2" customWidth="1"/>
    <col min="15618" max="15620" width="16.5546875" style="2" customWidth="1"/>
    <col min="15621" max="15872" width="9.109375" style="2"/>
    <col min="15873" max="15873" width="19.88671875" style="2" customWidth="1"/>
    <col min="15874" max="15876" width="16.5546875" style="2" customWidth="1"/>
    <col min="15877" max="16128" width="9.109375" style="2"/>
    <col min="16129" max="16129" width="19.88671875" style="2" customWidth="1"/>
    <col min="16130" max="16132" width="16.5546875" style="2" customWidth="1"/>
    <col min="16133" max="16384" width="9.109375" style="2"/>
  </cols>
  <sheetData>
    <row r="1" spans="1:6" ht="15.6" x14ac:dyDescent="0.25">
      <c r="A1" s="522" t="s">
        <v>889</v>
      </c>
    </row>
    <row r="2" spans="1:6" ht="15.6" x14ac:dyDescent="0.3">
      <c r="A2" s="30"/>
      <c r="D2" s="55">
        <v>2023</v>
      </c>
      <c r="E2" s="894" t="s">
        <v>907</v>
      </c>
    </row>
    <row r="3" spans="1:6" ht="69" x14ac:dyDescent="0.25">
      <c r="A3" s="1040" t="s">
        <v>101</v>
      </c>
      <c r="B3" s="558" t="s">
        <v>102</v>
      </c>
      <c r="C3" s="558" t="s">
        <v>103</v>
      </c>
      <c r="D3" s="559" t="s">
        <v>104</v>
      </c>
      <c r="E3" s="25"/>
    </row>
    <row r="4" spans="1:6" ht="13.8" x14ac:dyDescent="0.25">
      <c r="A4" s="1041"/>
      <c r="B4" s="1038" t="s">
        <v>31</v>
      </c>
      <c r="C4" s="1038"/>
      <c r="D4" s="1039"/>
      <c r="E4" s="25"/>
    </row>
    <row r="5" spans="1:6" ht="13.8" x14ac:dyDescent="0.25">
      <c r="A5" s="37" t="s">
        <v>105</v>
      </c>
      <c r="B5" s="32">
        <v>5.0469119283815678</v>
      </c>
      <c r="C5" s="32">
        <v>13.192912834315708</v>
      </c>
      <c r="D5" s="35">
        <v>12.332001036923893</v>
      </c>
      <c r="E5" s="25"/>
    </row>
    <row r="6" spans="1:6" ht="15" x14ac:dyDescent="0.25">
      <c r="A6" s="37" t="s">
        <v>106</v>
      </c>
      <c r="B6" s="32">
        <v>0.85459752942953227</v>
      </c>
      <c r="C6" s="32">
        <v>0.46466561058042577</v>
      </c>
      <c r="D6" s="35">
        <v>1.0855099507715442</v>
      </c>
      <c r="E6" s="25"/>
      <c r="F6" s="297"/>
    </row>
    <row r="7" spans="1:6" ht="13.8" x14ac:dyDescent="0.25">
      <c r="A7" s="37" t="s">
        <v>74</v>
      </c>
      <c r="B7" s="32">
        <v>0.38530504765895718</v>
      </c>
      <c r="C7" s="32">
        <v>0.15329173163061752</v>
      </c>
      <c r="D7" s="34" t="s">
        <v>272</v>
      </c>
      <c r="E7" s="25"/>
    </row>
    <row r="8" spans="1:6" ht="13.8" x14ac:dyDescent="0.25">
      <c r="A8" s="37" t="s">
        <v>107</v>
      </c>
      <c r="B8" s="32">
        <v>13.76471248413131</v>
      </c>
      <c r="C8" s="32">
        <v>13.466082905729309</v>
      </c>
      <c r="D8" s="35">
        <v>7.0194203554764592</v>
      </c>
      <c r="E8" s="25"/>
    </row>
    <row r="9" spans="1:6" ht="13.8" x14ac:dyDescent="0.25">
      <c r="A9" s="37" t="s">
        <v>70</v>
      </c>
      <c r="B9" s="33" t="s">
        <v>272</v>
      </c>
      <c r="C9" s="33" t="s">
        <v>272</v>
      </c>
      <c r="D9" s="35">
        <v>20.456907596125333</v>
      </c>
      <c r="E9" s="25"/>
    </row>
  </sheetData>
  <mergeCells count="2">
    <mergeCell ref="B4:D4"/>
    <mergeCell ref="A3:A4"/>
  </mergeCells>
  <hyperlinks>
    <hyperlink ref="E2" location="INFO!A1" display="POWRÓT" xr:uid="{82546E50-DFB0-47A6-B3BD-4161940221CF}"/>
  </hyperlink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>
    <pageSetUpPr fitToPage="1"/>
  </sheetPr>
  <dimension ref="A1:E13"/>
  <sheetViews>
    <sheetView showGridLines="0" zoomScaleNormal="100" workbookViewId="0">
      <selection activeCell="E1" sqref="E1"/>
    </sheetView>
  </sheetViews>
  <sheetFormatPr defaultRowHeight="13.2" x14ac:dyDescent="0.25"/>
  <cols>
    <col min="1" max="1" width="40.6640625" style="2" customWidth="1"/>
    <col min="2" max="2" width="14.5546875" style="2" customWidth="1"/>
    <col min="3" max="3" width="20" style="2" customWidth="1"/>
    <col min="4" max="4" width="13.88671875" style="2" customWidth="1"/>
    <col min="5" max="255" width="9.109375" style="2"/>
    <col min="256" max="256" width="44.5546875" style="2" customWidth="1"/>
    <col min="257" max="257" width="14.5546875" style="2" customWidth="1"/>
    <col min="258" max="258" width="21.88671875" style="2" customWidth="1"/>
    <col min="259" max="259" width="13.88671875" style="2" customWidth="1"/>
    <col min="260" max="511" width="9.109375" style="2"/>
    <col min="512" max="512" width="44.5546875" style="2" customWidth="1"/>
    <col min="513" max="513" width="14.5546875" style="2" customWidth="1"/>
    <col min="514" max="514" width="21.88671875" style="2" customWidth="1"/>
    <col min="515" max="515" width="13.88671875" style="2" customWidth="1"/>
    <col min="516" max="767" width="9.109375" style="2"/>
    <col min="768" max="768" width="44.5546875" style="2" customWidth="1"/>
    <col min="769" max="769" width="14.5546875" style="2" customWidth="1"/>
    <col min="770" max="770" width="21.88671875" style="2" customWidth="1"/>
    <col min="771" max="771" width="13.88671875" style="2" customWidth="1"/>
    <col min="772" max="1023" width="9.109375" style="2"/>
    <col min="1024" max="1024" width="44.5546875" style="2" customWidth="1"/>
    <col min="1025" max="1025" width="14.5546875" style="2" customWidth="1"/>
    <col min="1026" max="1026" width="21.88671875" style="2" customWidth="1"/>
    <col min="1027" max="1027" width="13.88671875" style="2" customWidth="1"/>
    <col min="1028" max="1279" width="9.109375" style="2"/>
    <col min="1280" max="1280" width="44.5546875" style="2" customWidth="1"/>
    <col min="1281" max="1281" width="14.5546875" style="2" customWidth="1"/>
    <col min="1282" max="1282" width="21.88671875" style="2" customWidth="1"/>
    <col min="1283" max="1283" width="13.88671875" style="2" customWidth="1"/>
    <col min="1284" max="1535" width="9.109375" style="2"/>
    <col min="1536" max="1536" width="44.5546875" style="2" customWidth="1"/>
    <col min="1537" max="1537" width="14.5546875" style="2" customWidth="1"/>
    <col min="1538" max="1538" width="21.88671875" style="2" customWidth="1"/>
    <col min="1539" max="1539" width="13.88671875" style="2" customWidth="1"/>
    <col min="1540" max="1791" width="9.109375" style="2"/>
    <col min="1792" max="1792" width="44.5546875" style="2" customWidth="1"/>
    <col min="1793" max="1793" width="14.5546875" style="2" customWidth="1"/>
    <col min="1794" max="1794" width="21.88671875" style="2" customWidth="1"/>
    <col min="1795" max="1795" width="13.88671875" style="2" customWidth="1"/>
    <col min="1796" max="2047" width="9.109375" style="2"/>
    <col min="2048" max="2048" width="44.5546875" style="2" customWidth="1"/>
    <col min="2049" max="2049" width="14.5546875" style="2" customWidth="1"/>
    <col min="2050" max="2050" width="21.88671875" style="2" customWidth="1"/>
    <col min="2051" max="2051" width="13.88671875" style="2" customWidth="1"/>
    <col min="2052" max="2303" width="9.109375" style="2"/>
    <col min="2304" max="2304" width="44.5546875" style="2" customWidth="1"/>
    <col min="2305" max="2305" width="14.5546875" style="2" customWidth="1"/>
    <col min="2306" max="2306" width="21.88671875" style="2" customWidth="1"/>
    <col min="2307" max="2307" width="13.88671875" style="2" customWidth="1"/>
    <col min="2308" max="2559" width="9.109375" style="2"/>
    <col min="2560" max="2560" width="44.5546875" style="2" customWidth="1"/>
    <col min="2561" max="2561" width="14.5546875" style="2" customWidth="1"/>
    <col min="2562" max="2562" width="21.88671875" style="2" customWidth="1"/>
    <col min="2563" max="2563" width="13.88671875" style="2" customWidth="1"/>
    <col min="2564" max="2815" width="9.109375" style="2"/>
    <col min="2816" max="2816" width="44.5546875" style="2" customWidth="1"/>
    <col min="2817" max="2817" width="14.5546875" style="2" customWidth="1"/>
    <col min="2818" max="2818" width="21.88671875" style="2" customWidth="1"/>
    <col min="2819" max="2819" width="13.88671875" style="2" customWidth="1"/>
    <col min="2820" max="3071" width="9.109375" style="2"/>
    <col min="3072" max="3072" width="44.5546875" style="2" customWidth="1"/>
    <col min="3073" max="3073" width="14.5546875" style="2" customWidth="1"/>
    <col min="3074" max="3074" width="21.88671875" style="2" customWidth="1"/>
    <col min="3075" max="3075" width="13.88671875" style="2" customWidth="1"/>
    <col min="3076" max="3327" width="9.109375" style="2"/>
    <col min="3328" max="3328" width="44.5546875" style="2" customWidth="1"/>
    <col min="3329" max="3329" width="14.5546875" style="2" customWidth="1"/>
    <col min="3330" max="3330" width="21.88671875" style="2" customWidth="1"/>
    <col min="3331" max="3331" width="13.88671875" style="2" customWidth="1"/>
    <col min="3332" max="3583" width="9.109375" style="2"/>
    <col min="3584" max="3584" width="44.5546875" style="2" customWidth="1"/>
    <col min="3585" max="3585" width="14.5546875" style="2" customWidth="1"/>
    <col min="3586" max="3586" width="21.88671875" style="2" customWidth="1"/>
    <col min="3587" max="3587" width="13.88671875" style="2" customWidth="1"/>
    <col min="3588" max="3839" width="9.109375" style="2"/>
    <col min="3840" max="3840" width="44.5546875" style="2" customWidth="1"/>
    <col min="3841" max="3841" width="14.5546875" style="2" customWidth="1"/>
    <col min="3842" max="3842" width="21.88671875" style="2" customWidth="1"/>
    <col min="3843" max="3843" width="13.88671875" style="2" customWidth="1"/>
    <col min="3844" max="4095" width="9.109375" style="2"/>
    <col min="4096" max="4096" width="44.5546875" style="2" customWidth="1"/>
    <col min="4097" max="4097" width="14.5546875" style="2" customWidth="1"/>
    <col min="4098" max="4098" width="21.88671875" style="2" customWidth="1"/>
    <col min="4099" max="4099" width="13.88671875" style="2" customWidth="1"/>
    <col min="4100" max="4351" width="9.109375" style="2"/>
    <col min="4352" max="4352" width="44.5546875" style="2" customWidth="1"/>
    <col min="4353" max="4353" width="14.5546875" style="2" customWidth="1"/>
    <col min="4354" max="4354" width="21.88671875" style="2" customWidth="1"/>
    <col min="4355" max="4355" width="13.88671875" style="2" customWidth="1"/>
    <col min="4356" max="4607" width="9.109375" style="2"/>
    <col min="4608" max="4608" width="44.5546875" style="2" customWidth="1"/>
    <col min="4609" max="4609" width="14.5546875" style="2" customWidth="1"/>
    <col min="4610" max="4610" width="21.88671875" style="2" customWidth="1"/>
    <col min="4611" max="4611" width="13.88671875" style="2" customWidth="1"/>
    <col min="4612" max="4863" width="9.109375" style="2"/>
    <col min="4864" max="4864" width="44.5546875" style="2" customWidth="1"/>
    <col min="4865" max="4865" width="14.5546875" style="2" customWidth="1"/>
    <col min="4866" max="4866" width="21.88671875" style="2" customWidth="1"/>
    <col min="4867" max="4867" width="13.88671875" style="2" customWidth="1"/>
    <col min="4868" max="5119" width="9.109375" style="2"/>
    <col min="5120" max="5120" width="44.5546875" style="2" customWidth="1"/>
    <col min="5121" max="5121" width="14.5546875" style="2" customWidth="1"/>
    <col min="5122" max="5122" width="21.88671875" style="2" customWidth="1"/>
    <col min="5123" max="5123" width="13.88671875" style="2" customWidth="1"/>
    <col min="5124" max="5375" width="9.109375" style="2"/>
    <col min="5376" max="5376" width="44.5546875" style="2" customWidth="1"/>
    <col min="5377" max="5377" width="14.5546875" style="2" customWidth="1"/>
    <col min="5378" max="5378" width="21.88671875" style="2" customWidth="1"/>
    <col min="5379" max="5379" width="13.88671875" style="2" customWidth="1"/>
    <col min="5380" max="5631" width="9.109375" style="2"/>
    <col min="5632" max="5632" width="44.5546875" style="2" customWidth="1"/>
    <col min="5633" max="5633" width="14.5546875" style="2" customWidth="1"/>
    <col min="5634" max="5634" width="21.88671875" style="2" customWidth="1"/>
    <col min="5635" max="5635" width="13.88671875" style="2" customWidth="1"/>
    <col min="5636" max="5887" width="9.109375" style="2"/>
    <col min="5888" max="5888" width="44.5546875" style="2" customWidth="1"/>
    <col min="5889" max="5889" width="14.5546875" style="2" customWidth="1"/>
    <col min="5890" max="5890" width="21.88671875" style="2" customWidth="1"/>
    <col min="5891" max="5891" width="13.88671875" style="2" customWidth="1"/>
    <col min="5892" max="6143" width="9.109375" style="2"/>
    <col min="6144" max="6144" width="44.5546875" style="2" customWidth="1"/>
    <col min="6145" max="6145" width="14.5546875" style="2" customWidth="1"/>
    <col min="6146" max="6146" width="21.88671875" style="2" customWidth="1"/>
    <col min="6147" max="6147" width="13.88671875" style="2" customWidth="1"/>
    <col min="6148" max="6399" width="9.109375" style="2"/>
    <col min="6400" max="6400" width="44.5546875" style="2" customWidth="1"/>
    <col min="6401" max="6401" width="14.5546875" style="2" customWidth="1"/>
    <col min="6402" max="6402" width="21.88671875" style="2" customWidth="1"/>
    <col min="6403" max="6403" width="13.88671875" style="2" customWidth="1"/>
    <col min="6404" max="6655" width="9.109375" style="2"/>
    <col min="6656" max="6656" width="44.5546875" style="2" customWidth="1"/>
    <col min="6657" max="6657" width="14.5546875" style="2" customWidth="1"/>
    <col min="6658" max="6658" width="21.88671875" style="2" customWidth="1"/>
    <col min="6659" max="6659" width="13.88671875" style="2" customWidth="1"/>
    <col min="6660" max="6911" width="9.109375" style="2"/>
    <col min="6912" max="6912" width="44.5546875" style="2" customWidth="1"/>
    <col min="6913" max="6913" width="14.5546875" style="2" customWidth="1"/>
    <col min="6914" max="6914" width="21.88671875" style="2" customWidth="1"/>
    <col min="6915" max="6915" width="13.88671875" style="2" customWidth="1"/>
    <col min="6916" max="7167" width="9.109375" style="2"/>
    <col min="7168" max="7168" width="44.5546875" style="2" customWidth="1"/>
    <col min="7169" max="7169" width="14.5546875" style="2" customWidth="1"/>
    <col min="7170" max="7170" width="21.88671875" style="2" customWidth="1"/>
    <col min="7171" max="7171" width="13.88671875" style="2" customWidth="1"/>
    <col min="7172" max="7423" width="9.109375" style="2"/>
    <col min="7424" max="7424" width="44.5546875" style="2" customWidth="1"/>
    <col min="7425" max="7425" width="14.5546875" style="2" customWidth="1"/>
    <col min="7426" max="7426" width="21.88671875" style="2" customWidth="1"/>
    <col min="7427" max="7427" width="13.88671875" style="2" customWidth="1"/>
    <col min="7428" max="7679" width="9.109375" style="2"/>
    <col min="7680" max="7680" width="44.5546875" style="2" customWidth="1"/>
    <col min="7681" max="7681" width="14.5546875" style="2" customWidth="1"/>
    <col min="7682" max="7682" width="21.88671875" style="2" customWidth="1"/>
    <col min="7683" max="7683" width="13.88671875" style="2" customWidth="1"/>
    <col min="7684" max="7935" width="9.109375" style="2"/>
    <col min="7936" max="7936" width="44.5546875" style="2" customWidth="1"/>
    <col min="7937" max="7937" width="14.5546875" style="2" customWidth="1"/>
    <col min="7938" max="7938" width="21.88671875" style="2" customWidth="1"/>
    <col min="7939" max="7939" width="13.88671875" style="2" customWidth="1"/>
    <col min="7940" max="8191" width="9.109375" style="2"/>
    <col min="8192" max="8192" width="44.5546875" style="2" customWidth="1"/>
    <col min="8193" max="8193" width="14.5546875" style="2" customWidth="1"/>
    <col min="8194" max="8194" width="21.88671875" style="2" customWidth="1"/>
    <col min="8195" max="8195" width="13.88671875" style="2" customWidth="1"/>
    <col min="8196" max="8447" width="9.109375" style="2"/>
    <col min="8448" max="8448" width="44.5546875" style="2" customWidth="1"/>
    <col min="8449" max="8449" width="14.5546875" style="2" customWidth="1"/>
    <col min="8450" max="8450" width="21.88671875" style="2" customWidth="1"/>
    <col min="8451" max="8451" width="13.88671875" style="2" customWidth="1"/>
    <col min="8452" max="8703" width="9.109375" style="2"/>
    <col min="8704" max="8704" width="44.5546875" style="2" customWidth="1"/>
    <col min="8705" max="8705" width="14.5546875" style="2" customWidth="1"/>
    <col min="8706" max="8706" width="21.88671875" style="2" customWidth="1"/>
    <col min="8707" max="8707" width="13.88671875" style="2" customWidth="1"/>
    <col min="8708" max="8959" width="9.109375" style="2"/>
    <col min="8960" max="8960" width="44.5546875" style="2" customWidth="1"/>
    <col min="8961" max="8961" width="14.5546875" style="2" customWidth="1"/>
    <col min="8962" max="8962" width="21.88671875" style="2" customWidth="1"/>
    <col min="8963" max="8963" width="13.88671875" style="2" customWidth="1"/>
    <col min="8964" max="9215" width="9.109375" style="2"/>
    <col min="9216" max="9216" width="44.5546875" style="2" customWidth="1"/>
    <col min="9217" max="9217" width="14.5546875" style="2" customWidth="1"/>
    <col min="9218" max="9218" width="21.88671875" style="2" customWidth="1"/>
    <col min="9219" max="9219" width="13.88671875" style="2" customWidth="1"/>
    <col min="9220" max="9471" width="9.109375" style="2"/>
    <col min="9472" max="9472" width="44.5546875" style="2" customWidth="1"/>
    <col min="9473" max="9473" width="14.5546875" style="2" customWidth="1"/>
    <col min="9474" max="9474" width="21.88671875" style="2" customWidth="1"/>
    <col min="9475" max="9475" width="13.88671875" style="2" customWidth="1"/>
    <col min="9476" max="9727" width="9.109375" style="2"/>
    <col min="9728" max="9728" width="44.5546875" style="2" customWidth="1"/>
    <col min="9729" max="9729" width="14.5546875" style="2" customWidth="1"/>
    <col min="9730" max="9730" width="21.88671875" style="2" customWidth="1"/>
    <col min="9731" max="9731" width="13.88671875" style="2" customWidth="1"/>
    <col min="9732" max="9983" width="9.109375" style="2"/>
    <col min="9984" max="9984" width="44.5546875" style="2" customWidth="1"/>
    <col min="9985" max="9985" width="14.5546875" style="2" customWidth="1"/>
    <col min="9986" max="9986" width="21.88671875" style="2" customWidth="1"/>
    <col min="9987" max="9987" width="13.88671875" style="2" customWidth="1"/>
    <col min="9988" max="10239" width="9.109375" style="2"/>
    <col min="10240" max="10240" width="44.5546875" style="2" customWidth="1"/>
    <col min="10241" max="10241" width="14.5546875" style="2" customWidth="1"/>
    <col min="10242" max="10242" width="21.88671875" style="2" customWidth="1"/>
    <col min="10243" max="10243" width="13.88671875" style="2" customWidth="1"/>
    <col min="10244" max="10495" width="9.109375" style="2"/>
    <col min="10496" max="10496" width="44.5546875" style="2" customWidth="1"/>
    <col min="10497" max="10497" width="14.5546875" style="2" customWidth="1"/>
    <col min="10498" max="10498" width="21.88671875" style="2" customWidth="1"/>
    <col min="10499" max="10499" width="13.88671875" style="2" customWidth="1"/>
    <col min="10500" max="10751" width="9.109375" style="2"/>
    <col min="10752" max="10752" width="44.5546875" style="2" customWidth="1"/>
    <col min="10753" max="10753" width="14.5546875" style="2" customWidth="1"/>
    <col min="10754" max="10754" width="21.88671875" style="2" customWidth="1"/>
    <col min="10755" max="10755" width="13.88671875" style="2" customWidth="1"/>
    <col min="10756" max="11007" width="9.109375" style="2"/>
    <col min="11008" max="11008" width="44.5546875" style="2" customWidth="1"/>
    <col min="11009" max="11009" width="14.5546875" style="2" customWidth="1"/>
    <col min="11010" max="11010" width="21.88671875" style="2" customWidth="1"/>
    <col min="11011" max="11011" width="13.88671875" style="2" customWidth="1"/>
    <col min="11012" max="11263" width="9.109375" style="2"/>
    <col min="11264" max="11264" width="44.5546875" style="2" customWidth="1"/>
    <col min="11265" max="11265" width="14.5546875" style="2" customWidth="1"/>
    <col min="11266" max="11266" width="21.88671875" style="2" customWidth="1"/>
    <col min="11267" max="11267" width="13.88671875" style="2" customWidth="1"/>
    <col min="11268" max="11519" width="9.109375" style="2"/>
    <col min="11520" max="11520" width="44.5546875" style="2" customWidth="1"/>
    <col min="11521" max="11521" width="14.5546875" style="2" customWidth="1"/>
    <col min="11522" max="11522" width="21.88671875" style="2" customWidth="1"/>
    <col min="11523" max="11523" width="13.88671875" style="2" customWidth="1"/>
    <col min="11524" max="11775" width="9.109375" style="2"/>
    <col min="11776" max="11776" width="44.5546875" style="2" customWidth="1"/>
    <col min="11777" max="11777" width="14.5546875" style="2" customWidth="1"/>
    <col min="11778" max="11778" width="21.88671875" style="2" customWidth="1"/>
    <col min="11779" max="11779" width="13.88671875" style="2" customWidth="1"/>
    <col min="11780" max="12031" width="9.109375" style="2"/>
    <col min="12032" max="12032" width="44.5546875" style="2" customWidth="1"/>
    <col min="12033" max="12033" width="14.5546875" style="2" customWidth="1"/>
    <col min="12034" max="12034" width="21.88671875" style="2" customWidth="1"/>
    <col min="12035" max="12035" width="13.88671875" style="2" customWidth="1"/>
    <col min="12036" max="12287" width="9.109375" style="2"/>
    <col min="12288" max="12288" width="44.5546875" style="2" customWidth="1"/>
    <col min="12289" max="12289" width="14.5546875" style="2" customWidth="1"/>
    <col min="12290" max="12290" width="21.88671875" style="2" customWidth="1"/>
    <col min="12291" max="12291" width="13.88671875" style="2" customWidth="1"/>
    <col min="12292" max="12543" width="9.109375" style="2"/>
    <col min="12544" max="12544" width="44.5546875" style="2" customWidth="1"/>
    <col min="12545" max="12545" width="14.5546875" style="2" customWidth="1"/>
    <col min="12546" max="12546" width="21.88671875" style="2" customWidth="1"/>
    <col min="12547" max="12547" width="13.88671875" style="2" customWidth="1"/>
    <col min="12548" max="12799" width="9.109375" style="2"/>
    <col min="12800" max="12800" width="44.5546875" style="2" customWidth="1"/>
    <col min="12801" max="12801" width="14.5546875" style="2" customWidth="1"/>
    <col min="12802" max="12802" width="21.88671875" style="2" customWidth="1"/>
    <col min="12803" max="12803" width="13.88671875" style="2" customWidth="1"/>
    <col min="12804" max="13055" width="9.109375" style="2"/>
    <col min="13056" max="13056" width="44.5546875" style="2" customWidth="1"/>
    <col min="13057" max="13057" width="14.5546875" style="2" customWidth="1"/>
    <col min="13058" max="13058" width="21.88671875" style="2" customWidth="1"/>
    <col min="13059" max="13059" width="13.88671875" style="2" customWidth="1"/>
    <col min="13060" max="13311" width="9.109375" style="2"/>
    <col min="13312" max="13312" width="44.5546875" style="2" customWidth="1"/>
    <col min="13313" max="13313" width="14.5546875" style="2" customWidth="1"/>
    <col min="13314" max="13314" width="21.88671875" style="2" customWidth="1"/>
    <col min="13315" max="13315" width="13.88671875" style="2" customWidth="1"/>
    <col min="13316" max="13567" width="9.109375" style="2"/>
    <col min="13568" max="13568" width="44.5546875" style="2" customWidth="1"/>
    <col min="13569" max="13569" width="14.5546875" style="2" customWidth="1"/>
    <col min="13570" max="13570" width="21.88671875" style="2" customWidth="1"/>
    <col min="13571" max="13571" width="13.88671875" style="2" customWidth="1"/>
    <col min="13572" max="13823" width="9.109375" style="2"/>
    <col min="13824" max="13824" width="44.5546875" style="2" customWidth="1"/>
    <col min="13825" max="13825" width="14.5546875" style="2" customWidth="1"/>
    <col min="13826" max="13826" width="21.88671875" style="2" customWidth="1"/>
    <col min="13827" max="13827" width="13.88671875" style="2" customWidth="1"/>
    <col min="13828" max="14079" width="9.109375" style="2"/>
    <col min="14080" max="14080" width="44.5546875" style="2" customWidth="1"/>
    <col min="14081" max="14081" width="14.5546875" style="2" customWidth="1"/>
    <col min="14082" max="14082" width="21.88671875" style="2" customWidth="1"/>
    <col min="14083" max="14083" width="13.88671875" style="2" customWidth="1"/>
    <col min="14084" max="14335" width="9.109375" style="2"/>
    <col min="14336" max="14336" width="44.5546875" style="2" customWidth="1"/>
    <col min="14337" max="14337" width="14.5546875" style="2" customWidth="1"/>
    <col min="14338" max="14338" width="21.88671875" style="2" customWidth="1"/>
    <col min="14339" max="14339" width="13.88671875" style="2" customWidth="1"/>
    <col min="14340" max="14591" width="9.109375" style="2"/>
    <col min="14592" max="14592" width="44.5546875" style="2" customWidth="1"/>
    <col min="14593" max="14593" width="14.5546875" style="2" customWidth="1"/>
    <col min="14594" max="14594" width="21.88671875" style="2" customWidth="1"/>
    <col min="14595" max="14595" width="13.88671875" style="2" customWidth="1"/>
    <col min="14596" max="14847" width="9.109375" style="2"/>
    <col min="14848" max="14848" width="44.5546875" style="2" customWidth="1"/>
    <col min="14849" max="14849" width="14.5546875" style="2" customWidth="1"/>
    <col min="14850" max="14850" width="21.88671875" style="2" customWidth="1"/>
    <col min="14851" max="14851" width="13.88671875" style="2" customWidth="1"/>
    <col min="14852" max="15103" width="9.109375" style="2"/>
    <col min="15104" max="15104" width="44.5546875" style="2" customWidth="1"/>
    <col min="15105" max="15105" width="14.5546875" style="2" customWidth="1"/>
    <col min="15106" max="15106" width="21.88671875" style="2" customWidth="1"/>
    <col min="15107" max="15107" width="13.88671875" style="2" customWidth="1"/>
    <col min="15108" max="15359" width="9.109375" style="2"/>
    <col min="15360" max="15360" width="44.5546875" style="2" customWidth="1"/>
    <col min="15361" max="15361" width="14.5546875" style="2" customWidth="1"/>
    <col min="15362" max="15362" width="21.88671875" style="2" customWidth="1"/>
    <col min="15363" max="15363" width="13.88671875" style="2" customWidth="1"/>
    <col min="15364" max="15615" width="9.109375" style="2"/>
    <col min="15616" max="15616" width="44.5546875" style="2" customWidth="1"/>
    <col min="15617" max="15617" width="14.5546875" style="2" customWidth="1"/>
    <col min="15618" max="15618" width="21.88671875" style="2" customWidth="1"/>
    <col min="15619" max="15619" width="13.88671875" style="2" customWidth="1"/>
    <col min="15620" max="15871" width="9.109375" style="2"/>
    <col min="15872" max="15872" width="44.5546875" style="2" customWidth="1"/>
    <col min="15873" max="15873" width="14.5546875" style="2" customWidth="1"/>
    <col min="15874" max="15874" width="21.88671875" style="2" customWidth="1"/>
    <col min="15875" max="15875" width="13.88671875" style="2" customWidth="1"/>
    <col min="15876" max="16127" width="9.109375" style="2"/>
    <col min="16128" max="16128" width="44.5546875" style="2" customWidth="1"/>
    <col min="16129" max="16129" width="14.5546875" style="2" customWidth="1"/>
    <col min="16130" max="16130" width="21.88671875" style="2" customWidth="1"/>
    <col min="16131" max="16131" width="13.88671875" style="2" customWidth="1"/>
    <col min="16132" max="16384" width="9.109375" style="2"/>
  </cols>
  <sheetData>
    <row r="1" spans="1:5" ht="15.6" x14ac:dyDescent="0.3">
      <c r="A1" s="23" t="s">
        <v>890</v>
      </c>
      <c r="E1" s="894" t="s">
        <v>907</v>
      </c>
    </row>
    <row r="2" spans="1:5" ht="15.6" x14ac:dyDescent="0.3">
      <c r="A2" s="23"/>
      <c r="D2" s="55">
        <v>2023</v>
      </c>
    </row>
    <row r="3" spans="1:5" s="5" customFormat="1" ht="52.8" x14ac:dyDescent="0.3">
      <c r="A3" s="1030" t="s">
        <v>82</v>
      </c>
      <c r="B3" s="546" t="s">
        <v>83</v>
      </c>
      <c r="C3" s="1042" t="s">
        <v>108</v>
      </c>
      <c r="D3" s="554" t="s">
        <v>109</v>
      </c>
      <c r="E3" s="529"/>
    </row>
    <row r="4" spans="1:5" s="5" customFormat="1" x14ac:dyDescent="0.3">
      <c r="A4" s="1031"/>
      <c r="B4" s="540" t="s">
        <v>31</v>
      </c>
      <c r="C4" s="1043"/>
      <c r="D4" s="541" t="s">
        <v>85</v>
      </c>
      <c r="E4" s="529"/>
    </row>
    <row r="5" spans="1:5" ht="27.6" x14ac:dyDescent="0.25">
      <c r="A5" s="130" t="s">
        <v>110</v>
      </c>
      <c r="B5" s="32">
        <v>10.515005464627878</v>
      </c>
      <c r="C5" s="250">
        <v>1.0059119032735939</v>
      </c>
      <c r="D5" s="251">
        <v>5.8889770274407995</v>
      </c>
    </row>
    <row r="6" spans="1:5" ht="13.8" x14ac:dyDescent="0.25">
      <c r="A6" s="249" t="s">
        <v>342</v>
      </c>
      <c r="B6" s="32">
        <v>11.026946809036284</v>
      </c>
      <c r="C6" s="250">
        <v>1.0003894445354493</v>
      </c>
      <c r="D6" s="251">
        <v>4.5565555718597803</v>
      </c>
    </row>
    <row r="7" spans="1:5" ht="13.8" x14ac:dyDescent="0.25">
      <c r="A7" s="249" t="s">
        <v>343</v>
      </c>
      <c r="B7" s="32">
        <v>16.935919934940809</v>
      </c>
      <c r="C7" s="250">
        <v>1.0018846070770668</v>
      </c>
      <c r="D7" s="251">
        <v>6.3647943664673132</v>
      </c>
    </row>
    <row r="8" spans="1:5" ht="13.8" x14ac:dyDescent="0.25">
      <c r="A8" s="249" t="s">
        <v>112</v>
      </c>
      <c r="B8" s="32">
        <v>59.754956186791844</v>
      </c>
      <c r="C8" s="250">
        <v>1.0022260730523358</v>
      </c>
      <c r="D8" s="251">
        <v>8.5574234163168974</v>
      </c>
    </row>
    <row r="9" spans="1:5" ht="13.8" x14ac:dyDescent="0.25">
      <c r="A9" s="249" t="s">
        <v>113</v>
      </c>
      <c r="B9" s="32">
        <v>22.455405603742879</v>
      </c>
      <c r="C9" s="250">
        <v>1</v>
      </c>
      <c r="D9" s="251">
        <v>8.7299031039194883</v>
      </c>
    </row>
    <row r="10" spans="1:5" ht="13.8" x14ac:dyDescent="0.25">
      <c r="A10" s="249" t="s">
        <v>100</v>
      </c>
      <c r="B10" s="32">
        <v>1.0871871294294913</v>
      </c>
      <c r="C10" s="250">
        <v>1</v>
      </c>
      <c r="D10" s="251">
        <v>24.320109935011942</v>
      </c>
      <c r="E10" s="109"/>
    </row>
    <row r="11" spans="1:5" ht="16.8" x14ac:dyDescent="0.25">
      <c r="A11" s="249" t="s">
        <v>529</v>
      </c>
      <c r="B11" s="32">
        <v>69.910640052559998</v>
      </c>
      <c r="C11" s="250">
        <v>1.0021140557602377</v>
      </c>
      <c r="D11" s="111" t="s">
        <v>272</v>
      </c>
      <c r="E11" s="109"/>
    </row>
    <row r="13" spans="1:5" x14ac:dyDescent="0.25">
      <c r="A13" s="357" t="s">
        <v>630</v>
      </c>
    </row>
  </sheetData>
  <mergeCells count="2">
    <mergeCell ref="A3:A4"/>
    <mergeCell ref="C3:C4"/>
  </mergeCells>
  <hyperlinks>
    <hyperlink ref="E1" location="INFO!A1" display="POWRÓT" xr:uid="{221880AF-F186-4C64-A087-0E08755E79EB}"/>
  </hyperlinks>
  <pageMargins left="0.75" right="0.75" top="1" bottom="1" header="0.5" footer="0.5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>
    <pageSetUpPr fitToPage="1"/>
  </sheetPr>
  <dimension ref="A1:H12"/>
  <sheetViews>
    <sheetView showGridLines="0" zoomScaleNormal="100" workbookViewId="0">
      <selection activeCell="E1" sqref="E1"/>
    </sheetView>
  </sheetViews>
  <sheetFormatPr defaultRowHeight="13.2" x14ac:dyDescent="0.25"/>
  <cols>
    <col min="1" max="1" width="41.33203125" style="2" customWidth="1"/>
    <col min="2" max="256" width="9.109375" style="2"/>
    <col min="257" max="257" width="45.109375" style="2" customWidth="1"/>
    <col min="258" max="512" width="9.109375" style="2"/>
    <col min="513" max="513" width="45.109375" style="2" customWidth="1"/>
    <col min="514" max="768" width="9.109375" style="2"/>
    <col min="769" max="769" width="45.109375" style="2" customWidth="1"/>
    <col min="770" max="1024" width="9.109375" style="2"/>
    <col min="1025" max="1025" width="45.109375" style="2" customWidth="1"/>
    <col min="1026" max="1280" width="9.109375" style="2"/>
    <col min="1281" max="1281" width="45.109375" style="2" customWidth="1"/>
    <col min="1282" max="1536" width="9.109375" style="2"/>
    <col min="1537" max="1537" width="45.109375" style="2" customWidth="1"/>
    <col min="1538" max="1792" width="9.109375" style="2"/>
    <col min="1793" max="1793" width="45.109375" style="2" customWidth="1"/>
    <col min="1794" max="2048" width="9.109375" style="2"/>
    <col min="2049" max="2049" width="45.109375" style="2" customWidth="1"/>
    <col min="2050" max="2304" width="9.109375" style="2"/>
    <col min="2305" max="2305" width="45.109375" style="2" customWidth="1"/>
    <col min="2306" max="2560" width="9.109375" style="2"/>
    <col min="2561" max="2561" width="45.109375" style="2" customWidth="1"/>
    <col min="2562" max="2816" width="9.109375" style="2"/>
    <col min="2817" max="2817" width="45.109375" style="2" customWidth="1"/>
    <col min="2818" max="3072" width="9.109375" style="2"/>
    <col min="3073" max="3073" width="45.109375" style="2" customWidth="1"/>
    <col min="3074" max="3328" width="9.109375" style="2"/>
    <col min="3329" max="3329" width="45.109375" style="2" customWidth="1"/>
    <col min="3330" max="3584" width="9.109375" style="2"/>
    <col min="3585" max="3585" width="45.109375" style="2" customWidth="1"/>
    <col min="3586" max="3840" width="9.109375" style="2"/>
    <col min="3841" max="3841" width="45.109375" style="2" customWidth="1"/>
    <col min="3842" max="4096" width="9.109375" style="2"/>
    <col min="4097" max="4097" width="45.109375" style="2" customWidth="1"/>
    <col min="4098" max="4352" width="9.109375" style="2"/>
    <col min="4353" max="4353" width="45.109375" style="2" customWidth="1"/>
    <col min="4354" max="4608" width="9.109375" style="2"/>
    <col min="4609" max="4609" width="45.109375" style="2" customWidth="1"/>
    <col min="4610" max="4864" width="9.109375" style="2"/>
    <col min="4865" max="4865" width="45.109375" style="2" customWidth="1"/>
    <col min="4866" max="5120" width="9.109375" style="2"/>
    <col min="5121" max="5121" width="45.109375" style="2" customWidth="1"/>
    <col min="5122" max="5376" width="9.109375" style="2"/>
    <col min="5377" max="5377" width="45.109375" style="2" customWidth="1"/>
    <col min="5378" max="5632" width="9.109375" style="2"/>
    <col min="5633" max="5633" width="45.109375" style="2" customWidth="1"/>
    <col min="5634" max="5888" width="9.109375" style="2"/>
    <col min="5889" max="5889" width="45.109375" style="2" customWidth="1"/>
    <col min="5890" max="6144" width="9.109375" style="2"/>
    <col min="6145" max="6145" width="45.109375" style="2" customWidth="1"/>
    <col min="6146" max="6400" width="9.109375" style="2"/>
    <col min="6401" max="6401" width="45.109375" style="2" customWidth="1"/>
    <col min="6402" max="6656" width="9.109375" style="2"/>
    <col min="6657" max="6657" width="45.109375" style="2" customWidth="1"/>
    <col min="6658" max="6912" width="9.109375" style="2"/>
    <col min="6913" max="6913" width="45.109375" style="2" customWidth="1"/>
    <col min="6914" max="7168" width="9.109375" style="2"/>
    <col min="7169" max="7169" width="45.109375" style="2" customWidth="1"/>
    <col min="7170" max="7424" width="9.109375" style="2"/>
    <col min="7425" max="7425" width="45.109375" style="2" customWidth="1"/>
    <col min="7426" max="7680" width="9.109375" style="2"/>
    <col min="7681" max="7681" width="45.109375" style="2" customWidth="1"/>
    <col min="7682" max="7936" width="9.109375" style="2"/>
    <col min="7937" max="7937" width="45.109375" style="2" customWidth="1"/>
    <col min="7938" max="8192" width="9.109375" style="2"/>
    <col min="8193" max="8193" width="45.109375" style="2" customWidth="1"/>
    <col min="8194" max="8448" width="9.109375" style="2"/>
    <col min="8449" max="8449" width="45.109375" style="2" customWidth="1"/>
    <col min="8450" max="8704" width="9.109375" style="2"/>
    <col min="8705" max="8705" width="45.109375" style="2" customWidth="1"/>
    <col min="8706" max="8960" width="9.109375" style="2"/>
    <col min="8961" max="8961" width="45.109375" style="2" customWidth="1"/>
    <col min="8962" max="9216" width="9.109375" style="2"/>
    <col min="9217" max="9217" width="45.109375" style="2" customWidth="1"/>
    <col min="9218" max="9472" width="9.109375" style="2"/>
    <col min="9473" max="9473" width="45.109375" style="2" customWidth="1"/>
    <col min="9474" max="9728" width="9.109375" style="2"/>
    <col min="9729" max="9729" width="45.109375" style="2" customWidth="1"/>
    <col min="9730" max="9984" width="9.109375" style="2"/>
    <col min="9985" max="9985" width="45.109375" style="2" customWidth="1"/>
    <col min="9986" max="10240" width="9.109375" style="2"/>
    <col min="10241" max="10241" width="45.109375" style="2" customWidth="1"/>
    <col min="10242" max="10496" width="9.109375" style="2"/>
    <col min="10497" max="10497" width="45.109375" style="2" customWidth="1"/>
    <col min="10498" max="10752" width="9.109375" style="2"/>
    <col min="10753" max="10753" width="45.109375" style="2" customWidth="1"/>
    <col min="10754" max="11008" width="9.109375" style="2"/>
    <col min="11009" max="11009" width="45.109375" style="2" customWidth="1"/>
    <col min="11010" max="11264" width="9.109375" style="2"/>
    <col min="11265" max="11265" width="45.109375" style="2" customWidth="1"/>
    <col min="11266" max="11520" width="9.109375" style="2"/>
    <col min="11521" max="11521" width="45.109375" style="2" customWidth="1"/>
    <col min="11522" max="11776" width="9.109375" style="2"/>
    <col min="11777" max="11777" width="45.109375" style="2" customWidth="1"/>
    <col min="11778" max="12032" width="9.109375" style="2"/>
    <col min="12033" max="12033" width="45.109375" style="2" customWidth="1"/>
    <col min="12034" max="12288" width="9.109375" style="2"/>
    <col min="12289" max="12289" width="45.109375" style="2" customWidth="1"/>
    <col min="12290" max="12544" width="9.109375" style="2"/>
    <col min="12545" max="12545" width="45.109375" style="2" customWidth="1"/>
    <col min="12546" max="12800" width="9.109375" style="2"/>
    <col min="12801" max="12801" width="45.109375" style="2" customWidth="1"/>
    <col min="12802" max="13056" width="9.109375" style="2"/>
    <col min="13057" max="13057" width="45.109375" style="2" customWidth="1"/>
    <col min="13058" max="13312" width="9.109375" style="2"/>
    <col min="13313" max="13313" width="45.109375" style="2" customWidth="1"/>
    <col min="13314" max="13568" width="9.109375" style="2"/>
    <col min="13569" max="13569" width="45.109375" style="2" customWidth="1"/>
    <col min="13570" max="13824" width="9.109375" style="2"/>
    <col min="13825" max="13825" width="45.109375" style="2" customWidth="1"/>
    <col min="13826" max="14080" width="9.109375" style="2"/>
    <col min="14081" max="14081" width="45.109375" style="2" customWidth="1"/>
    <col min="14082" max="14336" width="9.109375" style="2"/>
    <col min="14337" max="14337" width="45.109375" style="2" customWidth="1"/>
    <col min="14338" max="14592" width="9.109375" style="2"/>
    <col min="14593" max="14593" width="45.109375" style="2" customWidth="1"/>
    <col min="14594" max="14848" width="9.109375" style="2"/>
    <col min="14849" max="14849" width="45.109375" style="2" customWidth="1"/>
    <col min="14850" max="15104" width="9.109375" style="2"/>
    <col min="15105" max="15105" width="45.109375" style="2" customWidth="1"/>
    <col min="15106" max="15360" width="9.109375" style="2"/>
    <col min="15361" max="15361" width="45.109375" style="2" customWidth="1"/>
    <col min="15362" max="15616" width="9.109375" style="2"/>
    <col min="15617" max="15617" width="45.109375" style="2" customWidth="1"/>
    <col min="15618" max="15872" width="9.109375" style="2"/>
    <col min="15873" max="15873" width="45.109375" style="2" customWidth="1"/>
    <col min="15874" max="16128" width="9.109375" style="2"/>
    <col min="16129" max="16129" width="45.109375" style="2" customWidth="1"/>
    <col min="16130" max="16384" width="9.109375" style="2"/>
  </cols>
  <sheetData>
    <row r="1" spans="1:8" ht="15.6" x14ac:dyDescent="0.3">
      <c r="A1" s="23" t="s">
        <v>114</v>
      </c>
      <c r="E1" s="894" t="s">
        <v>907</v>
      </c>
    </row>
    <row r="2" spans="1:8" ht="15.6" x14ac:dyDescent="0.3">
      <c r="A2" s="23"/>
      <c r="G2" s="55">
        <v>2023</v>
      </c>
    </row>
    <row r="3" spans="1:8" ht="39.6" x14ac:dyDescent="0.25">
      <c r="A3" s="1040" t="s">
        <v>82</v>
      </c>
      <c r="B3" s="546" t="s">
        <v>115</v>
      </c>
      <c r="C3" s="546" t="s">
        <v>5</v>
      </c>
      <c r="D3" s="546" t="s">
        <v>6</v>
      </c>
      <c r="E3" s="560" t="s">
        <v>7</v>
      </c>
      <c r="F3" s="546" t="s">
        <v>8</v>
      </c>
      <c r="G3" s="547" t="s">
        <v>9</v>
      </c>
      <c r="H3" s="25"/>
    </row>
    <row r="4" spans="1:8" x14ac:dyDescent="0.25">
      <c r="A4" s="1041"/>
      <c r="B4" s="1014" t="s">
        <v>85</v>
      </c>
      <c r="C4" s="1014"/>
      <c r="D4" s="1014"/>
      <c r="E4" s="1014"/>
      <c r="F4" s="1014"/>
      <c r="G4" s="1015"/>
      <c r="H4" s="25"/>
    </row>
    <row r="5" spans="1:8" ht="27.6" x14ac:dyDescent="0.25">
      <c r="A5" s="98" t="s">
        <v>110</v>
      </c>
      <c r="B5" s="184">
        <f>'Tabl. 9'!D5</f>
        <v>5.8889770274407995</v>
      </c>
      <c r="C5" s="184">
        <v>1.3962459910720844</v>
      </c>
      <c r="D5" s="184">
        <v>2.61296278617082</v>
      </c>
      <c r="E5" s="184">
        <v>3.9365194049948782</v>
      </c>
      <c r="F5" s="184">
        <v>6.9362059570807952</v>
      </c>
      <c r="G5" s="185">
        <v>9.6577110097453378</v>
      </c>
      <c r="H5" s="25"/>
    </row>
    <row r="6" spans="1:8" ht="13.8" x14ac:dyDescent="0.25">
      <c r="A6" s="91" t="s">
        <v>342</v>
      </c>
      <c r="B6" s="184">
        <f>'Tabl. 9'!D6</f>
        <v>4.5565555718597803</v>
      </c>
      <c r="C6" s="184">
        <v>0.34969738556812163</v>
      </c>
      <c r="D6" s="184">
        <v>1.4593548206226721</v>
      </c>
      <c r="E6" s="184">
        <v>4.1947638830377096</v>
      </c>
      <c r="F6" s="184">
        <v>5.0207581762918476</v>
      </c>
      <c r="G6" s="185">
        <v>7.5466504326314592</v>
      </c>
      <c r="H6" s="25"/>
    </row>
    <row r="7" spans="1:8" ht="13.8" x14ac:dyDescent="0.25">
      <c r="A7" s="91" t="s">
        <v>343</v>
      </c>
      <c r="B7" s="184">
        <f>'Tabl. 9'!D7</f>
        <v>6.3647943664673132</v>
      </c>
      <c r="C7" s="184">
        <v>0.80529240811201586</v>
      </c>
      <c r="D7" s="184">
        <v>2.158856311491355</v>
      </c>
      <c r="E7" s="184">
        <v>4.1947638830377096</v>
      </c>
      <c r="F7" s="184">
        <v>7.5476440850785469</v>
      </c>
      <c r="G7" s="185">
        <v>12.012887784716231</v>
      </c>
      <c r="H7" s="25"/>
    </row>
    <row r="8" spans="1:8" ht="13.8" x14ac:dyDescent="0.25">
      <c r="A8" s="91" t="s">
        <v>112</v>
      </c>
      <c r="B8" s="184">
        <f>'Tabl. 9'!D8</f>
        <v>8.5574234163168974</v>
      </c>
      <c r="C8" s="184">
        <v>1.8368509925317511</v>
      </c>
      <c r="D8" s="184">
        <v>3.8193438860086677</v>
      </c>
      <c r="E8" s="184">
        <v>7.8530207618477021</v>
      </c>
      <c r="F8" s="184">
        <v>9.8775824840522901</v>
      </c>
      <c r="G8" s="185">
        <v>14.272398684623443</v>
      </c>
      <c r="H8" s="25"/>
    </row>
    <row r="9" spans="1:8" ht="13.8" x14ac:dyDescent="0.25">
      <c r="A9" s="91" t="s">
        <v>113</v>
      </c>
      <c r="B9" s="184">
        <f>'Tabl. 9'!D9</f>
        <v>8.7299031039194883</v>
      </c>
      <c r="C9" s="184">
        <v>1.4638655874812614</v>
      </c>
      <c r="D9" s="184">
        <v>4.0525991640277628</v>
      </c>
      <c r="E9" s="184">
        <v>6.1911135916774249</v>
      </c>
      <c r="F9" s="184">
        <v>11.153682301609999</v>
      </c>
      <c r="G9" s="185">
        <v>18.560375860054886</v>
      </c>
      <c r="H9" s="25"/>
    </row>
    <row r="10" spans="1:8" ht="13.8" x14ac:dyDescent="0.25">
      <c r="A10" s="91" t="s">
        <v>100</v>
      </c>
      <c r="B10" s="184">
        <f>'Tabl. 9'!D10</f>
        <v>24.320109935011942</v>
      </c>
      <c r="C10" s="184">
        <v>1.2696906702157016</v>
      </c>
      <c r="D10" s="184">
        <v>4.8216945594357288</v>
      </c>
      <c r="E10" s="184">
        <v>14.459751721774861</v>
      </c>
      <c r="F10" s="184">
        <v>44.866491512426734</v>
      </c>
      <c r="G10" s="185">
        <v>49.1334514419149</v>
      </c>
      <c r="H10" s="25"/>
    </row>
    <row r="12" spans="1:8" ht="15" x14ac:dyDescent="0.25">
      <c r="A12" s="297"/>
    </row>
  </sheetData>
  <mergeCells count="2">
    <mergeCell ref="B4:G4"/>
    <mergeCell ref="A3:A4"/>
  </mergeCells>
  <hyperlinks>
    <hyperlink ref="E1" location="INFO!A1" display="POWRÓT" xr:uid="{7F56DF43-9348-419A-9F4E-945176921D5C}"/>
  </hyperlinks>
  <pageMargins left="0.75" right="0.75" top="1" bottom="1" header="0.5" footer="0.5"/>
  <pageSetup paperSize="9" scale="8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>
    <pageSetUpPr fitToPage="1"/>
  </sheetPr>
  <dimension ref="A1:G13"/>
  <sheetViews>
    <sheetView showGridLines="0" zoomScaleNormal="100" workbookViewId="0">
      <selection activeCell="F1" sqref="F1"/>
    </sheetView>
  </sheetViews>
  <sheetFormatPr defaultRowHeight="13.2" x14ac:dyDescent="0.25"/>
  <cols>
    <col min="1" max="1" width="36.109375" style="2" customWidth="1"/>
    <col min="2" max="2" width="18.109375" style="2" customWidth="1"/>
    <col min="3" max="3" width="19.88671875" style="2" customWidth="1"/>
    <col min="4" max="4" width="15.109375" style="2" customWidth="1"/>
    <col min="5" max="5" width="11.88671875" style="2" customWidth="1"/>
    <col min="6" max="256" width="9.109375" style="2"/>
    <col min="257" max="257" width="40.44140625" style="2" customWidth="1"/>
    <col min="258" max="258" width="18.109375" style="2" customWidth="1"/>
    <col min="259" max="259" width="24.88671875" style="2" customWidth="1"/>
    <col min="260" max="260" width="15.109375" style="2" customWidth="1"/>
    <col min="261" max="512" width="9.109375" style="2"/>
    <col min="513" max="513" width="40.44140625" style="2" customWidth="1"/>
    <col min="514" max="514" width="18.109375" style="2" customWidth="1"/>
    <col min="515" max="515" width="24.88671875" style="2" customWidth="1"/>
    <col min="516" max="516" width="15.109375" style="2" customWidth="1"/>
    <col min="517" max="768" width="9.109375" style="2"/>
    <col min="769" max="769" width="40.44140625" style="2" customWidth="1"/>
    <col min="770" max="770" width="18.109375" style="2" customWidth="1"/>
    <col min="771" max="771" width="24.88671875" style="2" customWidth="1"/>
    <col min="772" max="772" width="15.109375" style="2" customWidth="1"/>
    <col min="773" max="1024" width="9.109375" style="2"/>
    <col min="1025" max="1025" width="40.44140625" style="2" customWidth="1"/>
    <col min="1026" max="1026" width="18.109375" style="2" customWidth="1"/>
    <col min="1027" max="1027" width="24.88671875" style="2" customWidth="1"/>
    <col min="1028" max="1028" width="15.109375" style="2" customWidth="1"/>
    <col min="1029" max="1280" width="9.109375" style="2"/>
    <col min="1281" max="1281" width="40.44140625" style="2" customWidth="1"/>
    <col min="1282" max="1282" width="18.109375" style="2" customWidth="1"/>
    <col min="1283" max="1283" width="24.88671875" style="2" customWidth="1"/>
    <col min="1284" max="1284" width="15.109375" style="2" customWidth="1"/>
    <col min="1285" max="1536" width="9.109375" style="2"/>
    <col min="1537" max="1537" width="40.44140625" style="2" customWidth="1"/>
    <col min="1538" max="1538" width="18.109375" style="2" customWidth="1"/>
    <col min="1539" max="1539" width="24.88671875" style="2" customWidth="1"/>
    <col min="1540" max="1540" width="15.109375" style="2" customWidth="1"/>
    <col min="1541" max="1792" width="9.109375" style="2"/>
    <col min="1793" max="1793" width="40.44140625" style="2" customWidth="1"/>
    <col min="1794" max="1794" width="18.109375" style="2" customWidth="1"/>
    <col min="1795" max="1795" width="24.88671875" style="2" customWidth="1"/>
    <col min="1796" max="1796" width="15.109375" style="2" customWidth="1"/>
    <col min="1797" max="2048" width="9.109375" style="2"/>
    <col min="2049" max="2049" width="40.44140625" style="2" customWidth="1"/>
    <col min="2050" max="2050" width="18.109375" style="2" customWidth="1"/>
    <col min="2051" max="2051" width="24.88671875" style="2" customWidth="1"/>
    <col min="2052" max="2052" width="15.109375" style="2" customWidth="1"/>
    <col min="2053" max="2304" width="9.109375" style="2"/>
    <col min="2305" max="2305" width="40.44140625" style="2" customWidth="1"/>
    <col min="2306" max="2306" width="18.109375" style="2" customWidth="1"/>
    <col min="2307" max="2307" width="24.88671875" style="2" customWidth="1"/>
    <col min="2308" max="2308" width="15.109375" style="2" customWidth="1"/>
    <col min="2309" max="2560" width="9.109375" style="2"/>
    <col min="2561" max="2561" width="40.44140625" style="2" customWidth="1"/>
    <col min="2562" max="2562" width="18.109375" style="2" customWidth="1"/>
    <col min="2563" max="2563" width="24.88671875" style="2" customWidth="1"/>
    <col min="2564" max="2564" width="15.109375" style="2" customWidth="1"/>
    <col min="2565" max="2816" width="9.109375" style="2"/>
    <col min="2817" max="2817" width="40.44140625" style="2" customWidth="1"/>
    <col min="2818" max="2818" width="18.109375" style="2" customWidth="1"/>
    <col min="2819" max="2819" width="24.88671875" style="2" customWidth="1"/>
    <col min="2820" max="2820" width="15.109375" style="2" customWidth="1"/>
    <col min="2821" max="3072" width="9.109375" style="2"/>
    <col min="3073" max="3073" width="40.44140625" style="2" customWidth="1"/>
    <col min="3074" max="3074" width="18.109375" style="2" customWidth="1"/>
    <col min="3075" max="3075" width="24.88671875" style="2" customWidth="1"/>
    <col min="3076" max="3076" width="15.109375" style="2" customWidth="1"/>
    <col min="3077" max="3328" width="9.109375" style="2"/>
    <col min="3329" max="3329" width="40.44140625" style="2" customWidth="1"/>
    <col min="3330" max="3330" width="18.109375" style="2" customWidth="1"/>
    <col min="3331" max="3331" width="24.88671875" style="2" customWidth="1"/>
    <col min="3332" max="3332" width="15.109375" style="2" customWidth="1"/>
    <col min="3333" max="3584" width="9.109375" style="2"/>
    <col min="3585" max="3585" width="40.44140625" style="2" customWidth="1"/>
    <col min="3586" max="3586" width="18.109375" style="2" customWidth="1"/>
    <col min="3587" max="3587" width="24.88671875" style="2" customWidth="1"/>
    <col min="3588" max="3588" width="15.109375" style="2" customWidth="1"/>
    <col min="3589" max="3840" width="9.109375" style="2"/>
    <col min="3841" max="3841" width="40.44140625" style="2" customWidth="1"/>
    <col min="3842" max="3842" width="18.109375" style="2" customWidth="1"/>
    <col min="3843" max="3843" width="24.88671875" style="2" customWidth="1"/>
    <col min="3844" max="3844" width="15.109375" style="2" customWidth="1"/>
    <col min="3845" max="4096" width="9.109375" style="2"/>
    <col min="4097" max="4097" width="40.44140625" style="2" customWidth="1"/>
    <col min="4098" max="4098" width="18.109375" style="2" customWidth="1"/>
    <col min="4099" max="4099" width="24.88671875" style="2" customWidth="1"/>
    <col min="4100" max="4100" width="15.109375" style="2" customWidth="1"/>
    <col min="4101" max="4352" width="9.109375" style="2"/>
    <col min="4353" max="4353" width="40.44140625" style="2" customWidth="1"/>
    <col min="4354" max="4354" width="18.109375" style="2" customWidth="1"/>
    <col min="4355" max="4355" width="24.88671875" style="2" customWidth="1"/>
    <col min="4356" max="4356" width="15.109375" style="2" customWidth="1"/>
    <col min="4357" max="4608" width="9.109375" style="2"/>
    <col min="4609" max="4609" width="40.44140625" style="2" customWidth="1"/>
    <col min="4610" max="4610" width="18.109375" style="2" customWidth="1"/>
    <col min="4611" max="4611" width="24.88671875" style="2" customWidth="1"/>
    <col min="4612" max="4612" width="15.109375" style="2" customWidth="1"/>
    <col min="4613" max="4864" width="9.109375" style="2"/>
    <col min="4865" max="4865" width="40.44140625" style="2" customWidth="1"/>
    <col min="4866" max="4866" width="18.109375" style="2" customWidth="1"/>
    <col min="4867" max="4867" width="24.88671875" style="2" customWidth="1"/>
    <col min="4868" max="4868" width="15.109375" style="2" customWidth="1"/>
    <col min="4869" max="5120" width="9.109375" style="2"/>
    <col min="5121" max="5121" width="40.44140625" style="2" customWidth="1"/>
    <col min="5122" max="5122" width="18.109375" style="2" customWidth="1"/>
    <col min="5123" max="5123" width="24.88671875" style="2" customWidth="1"/>
    <col min="5124" max="5124" width="15.109375" style="2" customWidth="1"/>
    <col min="5125" max="5376" width="9.109375" style="2"/>
    <col min="5377" max="5377" width="40.44140625" style="2" customWidth="1"/>
    <col min="5378" max="5378" width="18.109375" style="2" customWidth="1"/>
    <col min="5379" max="5379" width="24.88671875" style="2" customWidth="1"/>
    <col min="5380" max="5380" width="15.109375" style="2" customWidth="1"/>
    <col min="5381" max="5632" width="9.109375" style="2"/>
    <col min="5633" max="5633" width="40.44140625" style="2" customWidth="1"/>
    <col min="5634" max="5634" width="18.109375" style="2" customWidth="1"/>
    <col min="5635" max="5635" width="24.88671875" style="2" customWidth="1"/>
    <col min="5636" max="5636" width="15.109375" style="2" customWidth="1"/>
    <col min="5637" max="5888" width="9.109375" style="2"/>
    <col min="5889" max="5889" width="40.44140625" style="2" customWidth="1"/>
    <col min="5890" max="5890" width="18.109375" style="2" customWidth="1"/>
    <col min="5891" max="5891" width="24.88671875" style="2" customWidth="1"/>
    <col min="5892" max="5892" width="15.109375" style="2" customWidth="1"/>
    <col min="5893" max="6144" width="9.109375" style="2"/>
    <col min="6145" max="6145" width="40.44140625" style="2" customWidth="1"/>
    <col min="6146" max="6146" width="18.109375" style="2" customWidth="1"/>
    <col min="6147" max="6147" width="24.88671875" style="2" customWidth="1"/>
    <col min="6148" max="6148" width="15.109375" style="2" customWidth="1"/>
    <col min="6149" max="6400" width="9.109375" style="2"/>
    <col min="6401" max="6401" width="40.44140625" style="2" customWidth="1"/>
    <col min="6402" max="6402" width="18.109375" style="2" customWidth="1"/>
    <col min="6403" max="6403" width="24.88671875" style="2" customWidth="1"/>
    <col min="6404" max="6404" width="15.109375" style="2" customWidth="1"/>
    <col min="6405" max="6656" width="9.109375" style="2"/>
    <col min="6657" max="6657" width="40.44140625" style="2" customWidth="1"/>
    <col min="6658" max="6658" width="18.109375" style="2" customWidth="1"/>
    <col min="6659" max="6659" width="24.88671875" style="2" customWidth="1"/>
    <col min="6660" max="6660" width="15.109375" style="2" customWidth="1"/>
    <col min="6661" max="6912" width="9.109375" style="2"/>
    <col min="6913" max="6913" width="40.44140625" style="2" customWidth="1"/>
    <col min="6914" max="6914" width="18.109375" style="2" customWidth="1"/>
    <col min="6915" max="6915" width="24.88671875" style="2" customWidth="1"/>
    <col min="6916" max="6916" width="15.109375" style="2" customWidth="1"/>
    <col min="6917" max="7168" width="9.109375" style="2"/>
    <col min="7169" max="7169" width="40.44140625" style="2" customWidth="1"/>
    <col min="7170" max="7170" width="18.109375" style="2" customWidth="1"/>
    <col min="7171" max="7171" width="24.88671875" style="2" customWidth="1"/>
    <col min="7172" max="7172" width="15.109375" style="2" customWidth="1"/>
    <col min="7173" max="7424" width="9.109375" style="2"/>
    <col min="7425" max="7425" width="40.44140625" style="2" customWidth="1"/>
    <col min="7426" max="7426" width="18.109375" style="2" customWidth="1"/>
    <col min="7427" max="7427" width="24.88671875" style="2" customWidth="1"/>
    <col min="7428" max="7428" width="15.109375" style="2" customWidth="1"/>
    <col min="7429" max="7680" width="9.109375" style="2"/>
    <col min="7681" max="7681" width="40.44140625" style="2" customWidth="1"/>
    <col min="7682" max="7682" width="18.109375" style="2" customWidth="1"/>
    <col min="7683" max="7683" width="24.88671875" style="2" customWidth="1"/>
    <col min="7684" max="7684" width="15.109375" style="2" customWidth="1"/>
    <col min="7685" max="7936" width="9.109375" style="2"/>
    <col min="7937" max="7937" width="40.44140625" style="2" customWidth="1"/>
    <col min="7938" max="7938" width="18.109375" style="2" customWidth="1"/>
    <col min="7939" max="7939" width="24.88671875" style="2" customWidth="1"/>
    <col min="7940" max="7940" width="15.109375" style="2" customWidth="1"/>
    <col min="7941" max="8192" width="9.109375" style="2"/>
    <col min="8193" max="8193" width="40.44140625" style="2" customWidth="1"/>
    <col min="8194" max="8194" width="18.109375" style="2" customWidth="1"/>
    <col min="8195" max="8195" width="24.88671875" style="2" customWidth="1"/>
    <col min="8196" max="8196" width="15.109375" style="2" customWidth="1"/>
    <col min="8197" max="8448" width="9.109375" style="2"/>
    <col min="8449" max="8449" width="40.44140625" style="2" customWidth="1"/>
    <col min="8450" max="8450" width="18.109375" style="2" customWidth="1"/>
    <col min="8451" max="8451" width="24.88671875" style="2" customWidth="1"/>
    <col min="8452" max="8452" width="15.109375" style="2" customWidth="1"/>
    <col min="8453" max="8704" width="9.109375" style="2"/>
    <col min="8705" max="8705" width="40.44140625" style="2" customWidth="1"/>
    <col min="8706" max="8706" width="18.109375" style="2" customWidth="1"/>
    <col min="8707" max="8707" width="24.88671875" style="2" customWidth="1"/>
    <col min="8708" max="8708" width="15.109375" style="2" customWidth="1"/>
    <col min="8709" max="8960" width="9.109375" style="2"/>
    <col min="8961" max="8961" width="40.44140625" style="2" customWidth="1"/>
    <col min="8962" max="8962" width="18.109375" style="2" customWidth="1"/>
    <col min="8963" max="8963" width="24.88671875" style="2" customWidth="1"/>
    <col min="8964" max="8964" width="15.109375" style="2" customWidth="1"/>
    <col min="8965" max="9216" width="9.109375" style="2"/>
    <col min="9217" max="9217" width="40.44140625" style="2" customWidth="1"/>
    <col min="9218" max="9218" width="18.109375" style="2" customWidth="1"/>
    <col min="9219" max="9219" width="24.88671875" style="2" customWidth="1"/>
    <col min="9220" max="9220" width="15.109375" style="2" customWidth="1"/>
    <col min="9221" max="9472" width="9.109375" style="2"/>
    <col min="9473" max="9473" width="40.44140625" style="2" customWidth="1"/>
    <col min="9474" max="9474" width="18.109375" style="2" customWidth="1"/>
    <col min="9475" max="9475" width="24.88671875" style="2" customWidth="1"/>
    <col min="9476" max="9476" width="15.109375" style="2" customWidth="1"/>
    <col min="9477" max="9728" width="9.109375" style="2"/>
    <col min="9729" max="9729" width="40.44140625" style="2" customWidth="1"/>
    <col min="9730" max="9730" width="18.109375" style="2" customWidth="1"/>
    <col min="9731" max="9731" width="24.88671875" style="2" customWidth="1"/>
    <col min="9732" max="9732" width="15.109375" style="2" customWidth="1"/>
    <col min="9733" max="9984" width="9.109375" style="2"/>
    <col min="9985" max="9985" width="40.44140625" style="2" customWidth="1"/>
    <col min="9986" max="9986" width="18.109375" style="2" customWidth="1"/>
    <col min="9987" max="9987" width="24.88671875" style="2" customWidth="1"/>
    <col min="9988" max="9988" width="15.109375" style="2" customWidth="1"/>
    <col min="9989" max="10240" width="9.109375" style="2"/>
    <col min="10241" max="10241" width="40.44140625" style="2" customWidth="1"/>
    <col min="10242" max="10242" width="18.109375" style="2" customWidth="1"/>
    <col min="10243" max="10243" width="24.88671875" style="2" customWidth="1"/>
    <col min="10244" max="10244" width="15.109375" style="2" customWidth="1"/>
    <col min="10245" max="10496" width="9.109375" style="2"/>
    <col min="10497" max="10497" width="40.44140625" style="2" customWidth="1"/>
    <col min="10498" max="10498" width="18.109375" style="2" customWidth="1"/>
    <col min="10499" max="10499" width="24.88671875" style="2" customWidth="1"/>
    <col min="10500" max="10500" width="15.109375" style="2" customWidth="1"/>
    <col min="10501" max="10752" width="9.109375" style="2"/>
    <col min="10753" max="10753" width="40.44140625" style="2" customWidth="1"/>
    <col min="10754" max="10754" width="18.109375" style="2" customWidth="1"/>
    <col min="10755" max="10755" width="24.88671875" style="2" customWidth="1"/>
    <col min="10756" max="10756" width="15.109375" style="2" customWidth="1"/>
    <col min="10757" max="11008" width="9.109375" style="2"/>
    <col min="11009" max="11009" width="40.44140625" style="2" customWidth="1"/>
    <col min="11010" max="11010" width="18.109375" style="2" customWidth="1"/>
    <col min="11011" max="11011" width="24.88671875" style="2" customWidth="1"/>
    <col min="11012" max="11012" width="15.109375" style="2" customWidth="1"/>
    <col min="11013" max="11264" width="9.109375" style="2"/>
    <col min="11265" max="11265" width="40.44140625" style="2" customWidth="1"/>
    <col min="11266" max="11266" width="18.109375" style="2" customWidth="1"/>
    <col min="11267" max="11267" width="24.88671875" style="2" customWidth="1"/>
    <col min="11268" max="11268" width="15.109375" style="2" customWidth="1"/>
    <col min="11269" max="11520" width="9.109375" style="2"/>
    <col min="11521" max="11521" width="40.44140625" style="2" customWidth="1"/>
    <col min="11522" max="11522" width="18.109375" style="2" customWidth="1"/>
    <col min="11523" max="11523" width="24.88671875" style="2" customWidth="1"/>
    <col min="11524" max="11524" width="15.109375" style="2" customWidth="1"/>
    <col min="11525" max="11776" width="9.109375" style="2"/>
    <col min="11777" max="11777" width="40.44140625" style="2" customWidth="1"/>
    <col min="11778" max="11778" width="18.109375" style="2" customWidth="1"/>
    <col min="11779" max="11779" width="24.88671875" style="2" customWidth="1"/>
    <col min="11780" max="11780" width="15.109375" style="2" customWidth="1"/>
    <col min="11781" max="12032" width="9.109375" style="2"/>
    <col min="12033" max="12033" width="40.44140625" style="2" customWidth="1"/>
    <col min="12034" max="12034" width="18.109375" style="2" customWidth="1"/>
    <col min="12035" max="12035" width="24.88671875" style="2" customWidth="1"/>
    <col min="12036" max="12036" width="15.109375" style="2" customWidth="1"/>
    <col min="12037" max="12288" width="9.109375" style="2"/>
    <col min="12289" max="12289" width="40.44140625" style="2" customWidth="1"/>
    <col min="12290" max="12290" width="18.109375" style="2" customWidth="1"/>
    <col min="12291" max="12291" width="24.88671875" style="2" customWidth="1"/>
    <col min="12292" max="12292" width="15.109375" style="2" customWidth="1"/>
    <col min="12293" max="12544" width="9.109375" style="2"/>
    <col min="12545" max="12545" width="40.44140625" style="2" customWidth="1"/>
    <col min="12546" max="12546" width="18.109375" style="2" customWidth="1"/>
    <col min="12547" max="12547" width="24.88671875" style="2" customWidth="1"/>
    <col min="12548" max="12548" width="15.109375" style="2" customWidth="1"/>
    <col min="12549" max="12800" width="9.109375" style="2"/>
    <col min="12801" max="12801" width="40.44140625" style="2" customWidth="1"/>
    <col min="12802" max="12802" width="18.109375" style="2" customWidth="1"/>
    <col min="12803" max="12803" width="24.88671875" style="2" customWidth="1"/>
    <col min="12804" max="12804" width="15.109375" style="2" customWidth="1"/>
    <col min="12805" max="13056" width="9.109375" style="2"/>
    <col min="13057" max="13057" width="40.44140625" style="2" customWidth="1"/>
    <col min="13058" max="13058" width="18.109375" style="2" customWidth="1"/>
    <col min="13059" max="13059" width="24.88671875" style="2" customWidth="1"/>
    <col min="13060" max="13060" width="15.109375" style="2" customWidth="1"/>
    <col min="13061" max="13312" width="9.109375" style="2"/>
    <col min="13313" max="13313" width="40.44140625" style="2" customWidth="1"/>
    <col min="13314" max="13314" width="18.109375" style="2" customWidth="1"/>
    <col min="13315" max="13315" width="24.88671875" style="2" customWidth="1"/>
    <col min="13316" max="13316" width="15.109375" style="2" customWidth="1"/>
    <col min="13317" max="13568" width="9.109375" style="2"/>
    <col min="13569" max="13569" width="40.44140625" style="2" customWidth="1"/>
    <col min="13570" max="13570" width="18.109375" style="2" customWidth="1"/>
    <col min="13571" max="13571" width="24.88671875" style="2" customWidth="1"/>
    <col min="13572" max="13572" width="15.109375" style="2" customWidth="1"/>
    <col min="13573" max="13824" width="9.109375" style="2"/>
    <col min="13825" max="13825" width="40.44140625" style="2" customWidth="1"/>
    <col min="13826" max="13826" width="18.109375" style="2" customWidth="1"/>
    <col min="13827" max="13827" width="24.88671875" style="2" customWidth="1"/>
    <col min="13828" max="13828" width="15.109375" style="2" customWidth="1"/>
    <col min="13829" max="14080" width="9.109375" style="2"/>
    <col min="14081" max="14081" width="40.44140625" style="2" customWidth="1"/>
    <col min="14082" max="14082" width="18.109375" style="2" customWidth="1"/>
    <col min="14083" max="14083" width="24.88671875" style="2" customWidth="1"/>
    <col min="14084" max="14084" width="15.109375" style="2" customWidth="1"/>
    <col min="14085" max="14336" width="9.109375" style="2"/>
    <col min="14337" max="14337" width="40.44140625" style="2" customWidth="1"/>
    <col min="14338" max="14338" width="18.109375" style="2" customWidth="1"/>
    <col min="14339" max="14339" width="24.88671875" style="2" customWidth="1"/>
    <col min="14340" max="14340" width="15.109375" style="2" customWidth="1"/>
    <col min="14341" max="14592" width="9.109375" style="2"/>
    <col min="14593" max="14593" width="40.44140625" style="2" customWidth="1"/>
    <col min="14594" max="14594" width="18.109375" style="2" customWidth="1"/>
    <col min="14595" max="14595" width="24.88671875" style="2" customWidth="1"/>
    <col min="14596" max="14596" width="15.109375" style="2" customWidth="1"/>
    <col min="14597" max="14848" width="9.109375" style="2"/>
    <col min="14849" max="14849" width="40.44140625" style="2" customWidth="1"/>
    <col min="14850" max="14850" width="18.109375" style="2" customWidth="1"/>
    <col min="14851" max="14851" width="24.88671875" style="2" customWidth="1"/>
    <col min="14852" max="14852" width="15.109375" style="2" customWidth="1"/>
    <col min="14853" max="15104" width="9.109375" style="2"/>
    <col min="15105" max="15105" width="40.44140625" style="2" customWidth="1"/>
    <col min="15106" max="15106" width="18.109375" style="2" customWidth="1"/>
    <col min="15107" max="15107" width="24.88671875" style="2" customWidth="1"/>
    <col min="15108" max="15108" width="15.109375" style="2" customWidth="1"/>
    <col min="15109" max="15360" width="9.109375" style="2"/>
    <col min="15361" max="15361" width="40.44140625" style="2" customWidth="1"/>
    <col min="15362" max="15362" width="18.109375" style="2" customWidth="1"/>
    <col min="15363" max="15363" width="24.88671875" style="2" customWidth="1"/>
    <col min="15364" max="15364" width="15.109375" style="2" customWidth="1"/>
    <col min="15365" max="15616" width="9.109375" style="2"/>
    <col min="15617" max="15617" width="40.44140625" style="2" customWidth="1"/>
    <col min="15618" max="15618" width="18.109375" style="2" customWidth="1"/>
    <col min="15619" max="15619" width="24.88671875" style="2" customWidth="1"/>
    <col min="15620" max="15620" width="15.109375" style="2" customWidth="1"/>
    <col min="15621" max="15872" width="9.109375" style="2"/>
    <col min="15873" max="15873" width="40.44140625" style="2" customWidth="1"/>
    <col min="15874" max="15874" width="18.109375" style="2" customWidth="1"/>
    <col min="15875" max="15875" width="24.88671875" style="2" customWidth="1"/>
    <col min="15876" max="15876" width="15.109375" style="2" customWidth="1"/>
    <col min="15877" max="16128" width="9.109375" style="2"/>
    <col min="16129" max="16129" width="40.44140625" style="2" customWidth="1"/>
    <col min="16130" max="16130" width="18.109375" style="2" customWidth="1"/>
    <col min="16131" max="16131" width="24.88671875" style="2" customWidth="1"/>
    <col min="16132" max="16132" width="15.109375" style="2" customWidth="1"/>
    <col min="16133" max="16384" width="9.109375" style="2"/>
  </cols>
  <sheetData>
    <row r="1" spans="1:7" ht="15.6" x14ac:dyDescent="0.3">
      <c r="A1" s="23" t="s">
        <v>891</v>
      </c>
      <c r="F1" s="894" t="s">
        <v>907</v>
      </c>
    </row>
    <row r="2" spans="1:7" ht="15.6" x14ac:dyDescent="0.3">
      <c r="A2" s="30"/>
      <c r="D2" s="55">
        <v>2023</v>
      </c>
    </row>
    <row r="3" spans="1:7" customFormat="1" ht="39.6" x14ac:dyDescent="0.3">
      <c r="A3" s="1044" t="s">
        <v>82</v>
      </c>
      <c r="B3" s="533" t="s">
        <v>510</v>
      </c>
      <c r="C3" s="1046" t="s">
        <v>486</v>
      </c>
      <c r="D3" s="534" t="s">
        <v>84</v>
      </c>
    </row>
    <row r="4" spans="1:7" customFormat="1" ht="14.4" x14ac:dyDescent="0.3">
      <c r="A4" s="1045"/>
      <c r="B4" s="535" t="s">
        <v>31</v>
      </c>
      <c r="C4" s="1047"/>
      <c r="D4" s="561" t="s">
        <v>85</v>
      </c>
    </row>
    <row r="5" spans="1:7" ht="16.8" x14ac:dyDescent="0.25">
      <c r="A5" s="37" t="s">
        <v>475</v>
      </c>
      <c r="B5" s="32">
        <v>0.30850054928760223</v>
      </c>
      <c r="C5" s="32">
        <v>1</v>
      </c>
      <c r="D5" s="290">
        <v>6.7323571335272492</v>
      </c>
      <c r="E5" s="291"/>
      <c r="G5" s="60"/>
    </row>
    <row r="6" spans="1:7" ht="27.6" x14ac:dyDescent="0.25">
      <c r="A6" s="204" t="s">
        <v>298</v>
      </c>
      <c r="B6" s="32">
        <v>1.35271608824917</v>
      </c>
      <c r="C6" s="32">
        <v>1.4819535883250483</v>
      </c>
      <c r="D6" s="185">
        <v>7.1667868873891312</v>
      </c>
      <c r="E6" s="291"/>
    </row>
    <row r="7" spans="1:7" ht="27.6" x14ac:dyDescent="0.25">
      <c r="A7" s="204" t="s">
        <v>299</v>
      </c>
      <c r="B7" s="32">
        <v>0.73268260906545213</v>
      </c>
      <c r="C7" s="32">
        <v>1.8822124146240766</v>
      </c>
      <c r="D7" s="185">
        <v>1.7867902666227375</v>
      </c>
      <c r="E7" s="291"/>
      <c r="G7" s="109"/>
    </row>
    <row r="8" spans="1:7" ht="13.8" x14ac:dyDescent="0.25">
      <c r="A8" s="37" t="s">
        <v>116</v>
      </c>
      <c r="B8" s="96">
        <v>0.58940316200453935</v>
      </c>
      <c r="C8" s="96">
        <v>1.2955034942891137</v>
      </c>
      <c r="D8" s="40">
        <v>9.3974263433231453</v>
      </c>
      <c r="E8" s="292"/>
      <c r="G8" s="60"/>
    </row>
    <row r="9" spans="1:7" ht="13.8" x14ac:dyDescent="0.25">
      <c r="A9" s="37" t="s">
        <v>117</v>
      </c>
      <c r="B9" s="32">
        <v>0.58326040331130946</v>
      </c>
      <c r="C9" s="32">
        <v>1.0770061069469501</v>
      </c>
      <c r="D9" s="185">
        <v>3.4539548003490812</v>
      </c>
      <c r="E9" s="292"/>
    </row>
    <row r="10" spans="1:7" ht="13.8" x14ac:dyDescent="0.25">
      <c r="A10" s="37" t="s">
        <v>118</v>
      </c>
      <c r="B10" s="32">
        <v>15.661335063632565</v>
      </c>
      <c r="C10" s="32">
        <v>1.3154794412672062</v>
      </c>
      <c r="D10" s="185">
        <v>6.6155424127240936</v>
      </c>
      <c r="E10" s="292"/>
    </row>
    <row r="11" spans="1:7" ht="13.8" x14ac:dyDescent="0.25">
      <c r="A11" s="37" t="s">
        <v>119</v>
      </c>
      <c r="B11" s="32">
        <v>0.29419214352980738</v>
      </c>
      <c r="C11" s="32">
        <v>1.0729770441231818</v>
      </c>
      <c r="D11" s="185">
        <v>2.9611004416833873</v>
      </c>
      <c r="E11" s="292"/>
    </row>
    <row r="13" spans="1:7" ht="15.6" x14ac:dyDescent="0.25">
      <c r="A13" s="43"/>
    </row>
  </sheetData>
  <mergeCells count="2">
    <mergeCell ref="A3:A4"/>
    <mergeCell ref="C3:C4"/>
  </mergeCells>
  <hyperlinks>
    <hyperlink ref="F1" location="INFO!A1" display="POWRÓT" xr:uid="{8563A380-2E29-494D-A449-EDF89063D6CA}"/>
  </hyperlinks>
  <pageMargins left="0.75" right="0.75" top="1" bottom="1" header="0.5" footer="0.5"/>
  <pageSetup paperSize="9" scale="9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>
    <pageSetUpPr fitToPage="1"/>
  </sheetPr>
  <dimension ref="A1:H24"/>
  <sheetViews>
    <sheetView showGridLines="0" zoomScaleNormal="100" workbookViewId="0">
      <selection activeCell="F1" sqref="F1"/>
    </sheetView>
  </sheetViews>
  <sheetFormatPr defaultRowHeight="13.2" x14ac:dyDescent="0.25"/>
  <cols>
    <col min="1" max="1" width="31.88671875" style="2" customWidth="1"/>
    <col min="2" max="4" width="11.88671875" style="2" customWidth="1"/>
    <col min="5" max="7" width="10" style="2" customWidth="1"/>
    <col min="8" max="249" width="9.109375" style="2"/>
    <col min="250" max="250" width="31.88671875" style="2" customWidth="1"/>
    <col min="251" max="253" width="11.88671875" style="2" customWidth="1"/>
    <col min="254" max="256" width="10" style="2" customWidth="1"/>
    <col min="257" max="505" width="9.109375" style="2"/>
    <col min="506" max="506" width="31.88671875" style="2" customWidth="1"/>
    <col min="507" max="509" width="11.88671875" style="2" customWidth="1"/>
    <col min="510" max="512" width="10" style="2" customWidth="1"/>
    <col min="513" max="761" width="9.109375" style="2"/>
    <col min="762" max="762" width="31.88671875" style="2" customWidth="1"/>
    <col min="763" max="765" width="11.88671875" style="2" customWidth="1"/>
    <col min="766" max="768" width="10" style="2" customWidth="1"/>
    <col min="769" max="1017" width="9.109375" style="2"/>
    <col min="1018" max="1018" width="31.88671875" style="2" customWidth="1"/>
    <col min="1019" max="1021" width="11.88671875" style="2" customWidth="1"/>
    <col min="1022" max="1024" width="10" style="2" customWidth="1"/>
    <col min="1025" max="1273" width="9.109375" style="2"/>
    <col min="1274" max="1274" width="31.88671875" style="2" customWidth="1"/>
    <col min="1275" max="1277" width="11.88671875" style="2" customWidth="1"/>
    <col min="1278" max="1280" width="10" style="2" customWidth="1"/>
    <col min="1281" max="1529" width="9.109375" style="2"/>
    <col min="1530" max="1530" width="31.88671875" style="2" customWidth="1"/>
    <col min="1531" max="1533" width="11.88671875" style="2" customWidth="1"/>
    <col min="1534" max="1536" width="10" style="2" customWidth="1"/>
    <col min="1537" max="1785" width="9.109375" style="2"/>
    <col min="1786" max="1786" width="31.88671875" style="2" customWidth="1"/>
    <col min="1787" max="1789" width="11.88671875" style="2" customWidth="1"/>
    <col min="1790" max="1792" width="10" style="2" customWidth="1"/>
    <col min="1793" max="2041" width="9.109375" style="2"/>
    <col min="2042" max="2042" width="31.88671875" style="2" customWidth="1"/>
    <col min="2043" max="2045" width="11.88671875" style="2" customWidth="1"/>
    <col min="2046" max="2048" width="10" style="2" customWidth="1"/>
    <col min="2049" max="2297" width="9.109375" style="2"/>
    <col min="2298" max="2298" width="31.88671875" style="2" customWidth="1"/>
    <col min="2299" max="2301" width="11.88671875" style="2" customWidth="1"/>
    <col min="2302" max="2304" width="10" style="2" customWidth="1"/>
    <col min="2305" max="2553" width="9.109375" style="2"/>
    <col min="2554" max="2554" width="31.88671875" style="2" customWidth="1"/>
    <col min="2555" max="2557" width="11.88671875" style="2" customWidth="1"/>
    <col min="2558" max="2560" width="10" style="2" customWidth="1"/>
    <col min="2561" max="2809" width="9.109375" style="2"/>
    <col min="2810" max="2810" width="31.88671875" style="2" customWidth="1"/>
    <col min="2811" max="2813" width="11.88671875" style="2" customWidth="1"/>
    <col min="2814" max="2816" width="10" style="2" customWidth="1"/>
    <col min="2817" max="3065" width="9.109375" style="2"/>
    <col min="3066" max="3066" width="31.88671875" style="2" customWidth="1"/>
    <col min="3067" max="3069" width="11.88671875" style="2" customWidth="1"/>
    <col min="3070" max="3072" width="10" style="2" customWidth="1"/>
    <col min="3073" max="3321" width="9.109375" style="2"/>
    <col min="3322" max="3322" width="31.88671875" style="2" customWidth="1"/>
    <col min="3323" max="3325" width="11.88671875" style="2" customWidth="1"/>
    <col min="3326" max="3328" width="10" style="2" customWidth="1"/>
    <col min="3329" max="3577" width="9.109375" style="2"/>
    <col min="3578" max="3578" width="31.88671875" style="2" customWidth="1"/>
    <col min="3579" max="3581" width="11.88671875" style="2" customWidth="1"/>
    <col min="3582" max="3584" width="10" style="2" customWidth="1"/>
    <col min="3585" max="3833" width="9.109375" style="2"/>
    <col min="3834" max="3834" width="31.88671875" style="2" customWidth="1"/>
    <col min="3835" max="3837" width="11.88671875" style="2" customWidth="1"/>
    <col min="3838" max="3840" width="10" style="2" customWidth="1"/>
    <col min="3841" max="4089" width="9.109375" style="2"/>
    <col min="4090" max="4090" width="31.88671875" style="2" customWidth="1"/>
    <col min="4091" max="4093" width="11.88671875" style="2" customWidth="1"/>
    <col min="4094" max="4096" width="10" style="2" customWidth="1"/>
    <col min="4097" max="4345" width="9.109375" style="2"/>
    <col min="4346" max="4346" width="31.88671875" style="2" customWidth="1"/>
    <col min="4347" max="4349" width="11.88671875" style="2" customWidth="1"/>
    <col min="4350" max="4352" width="10" style="2" customWidth="1"/>
    <col min="4353" max="4601" width="9.109375" style="2"/>
    <col min="4602" max="4602" width="31.88671875" style="2" customWidth="1"/>
    <col min="4603" max="4605" width="11.88671875" style="2" customWidth="1"/>
    <col min="4606" max="4608" width="10" style="2" customWidth="1"/>
    <col min="4609" max="4857" width="9.109375" style="2"/>
    <col min="4858" max="4858" width="31.88671875" style="2" customWidth="1"/>
    <col min="4859" max="4861" width="11.88671875" style="2" customWidth="1"/>
    <col min="4862" max="4864" width="10" style="2" customWidth="1"/>
    <col min="4865" max="5113" width="9.109375" style="2"/>
    <col min="5114" max="5114" width="31.88671875" style="2" customWidth="1"/>
    <col min="5115" max="5117" width="11.88671875" style="2" customWidth="1"/>
    <col min="5118" max="5120" width="10" style="2" customWidth="1"/>
    <col min="5121" max="5369" width="9.109375" style="2"/>
    <col min="5370" max="5370" width="31.88671875" style="2" customWidth="1"/>
    <col min="5371" max="5373" width="11.88671875" style="2" customWidth="1"/>
    <col min="5374" max="5376" width="10" style="2" customWidth="1"/>
    <col min="5377" max="5625" width="9.109375" style="2"/>
    <col min="5626" max="5626" width="31.88671875" style="2" customWidth="1"/>
    <col min="5627" max="5629" width="11.88671875" style="2" customWidth="1"/>
    <col min="5630" max="5632" width="10" style="2" customWidth="1"/>
    <col min="5633" max="5881" width="9.109375" style="2"/>
    <col min="5882" max="5882" width="31.88671875" style="2" customWidth="1"/>
    <col min="5883" max="5885" width="11.88671875" style="2" customWidth="1"/>
    <col min="5886" max="5888" width="10" style="2" customWidth="1"/>
    <col min="5889" max="6137" width="9.109375" style="2"/>
    <col min="6138" max="6138" width="31.88671875" style="2" customWidth="1"/>
    <col min="6139" max="6141" width="11.88671875" style="2" customWidth="1"/>
    <col min="6142" max="6144" width="10" style="2" customWidth="1"/>
    <col min="6145" max="6393" width="9.109375" style="2"/>
    <col min="6394" max="6394" width="31.88671875" style="2" customWidth="1"/>
    <col min="6395" max="6397" width="11.88671875" style="2" customWidth="1"/>
    <col min="6398" max="6400" width="10" style="2" customWidth="1"/>
    <col min="6401" max="6649" width="9.109375" style="2"/>
    <col min="6650" max="6650" width="31.88671875" style="2" customWidth="1"/>
    <col min="6651" max="6653" width="11.88671875" style="2" customWidth="1"/>
    <col min="6654" max="6656" width="10" style="2" customWidth="1"/>
    <col min="6657" max="6905" width="9.109375" style="2"/>
    <col min="6906" max="6906" width="31.88671875" style="2" customWidth="1"/>
    <col min="6907" max="6909" width="11.88671875" style="2" customWidth="1"/>
    <col min="6910" max="6912" width="10" style="2" customWidth="1"/>
    <col min="6913" max="7161" width="9.109375" style="2"/>
    <col min="7162" max="7162" width="31.88671875" style="2" customWidth="1"/>
    <col min="7163" max="7165" width="11.88671875" style="2" customWidth="1"/>
    <col min="7166" max="7168" width="10" style="2" customWidth="1"/>
    <col min="7169" max="7417" width="9.109375" style="2"/>
    <col min="7418" max="7418" width="31.88671875" style="2" customWidth="1"/>
    <col min="7419" max="7421" width="11.88671875" style="2" customWidth="1"/>
    <col min="7422" max="7424" width="10" style="2" customWidth="1"/>
    <col min="7425" max="7673" width="9.109375" style="2"/>
    <col min="7674" max="7674" width="31.88671875" style="2" customWidth="1"/>
    <col min="7675" max="7677" width="11.88671875" style="2" customWidth="1"/>
    <col min="7678" max="7680" width="10" style="2" customWidth="1"/>
    <col min="7681" max="7929" width="9.109375" style="2"/>
    <col min="7930" max="7930" width="31.88671875" style="2" customWidth="1"/>
    <col min="7931" max="7933" width="11.88671875" style="2" customWidth="1"/>
    <col min="7934" max="7936" width="10" style="2" customWidth="1"/>
    <col min="7937" max="8185" width="9.109375" style="2"/>
    <col min="8186" max="8186" width="31.88671875" style="2" customWidth="1"/>
    <col min="8187" max="8189" width="11.88671875" style="2" customWidth="1"/>
    <col min="8190" max="8192" width="10" style="2" customWidth="1"/>
    <col min="8193" max="8441" width="9.109375" style="2"/>
    <col min="8442" max="8442" width="31.88671875" style="2" customWidth="1"/>
    <col min="8443" max="8445" width="11.88671875" style="2" customWidth="1"/>
    <col min="8446" max="8448" width="10" style="2" customWidth="1"/>
    <col min="8449" max="8697" width="9.109375" style="2"/>
    <col min="8698" max="8698" width="31.88671875" style="2" customWidth="1"/>
    <col min="8699" max="8701" width="11.88671875" style="2" customWidth="1"/>
    <col min="8702" max="8704" width="10" style="2" customWidth="1"/>
    <col min="8705" max="8953" width="9.109375" style="2"/>
    <col min="8954" max="8954" width="31.88671875" style="2" customWidth="1"/>
    <col min="8955" max="8957" width="11.88671875" style="2" customWidth="1"/>
    <col min="8958" max="8960" width="10" style="2" customWidth="1"/>
    <col min="8961" max="9209" width="9.109375" style="2"/>
    <col min="9210" max="9210" width="31.88671875" style="2" customWidth="1"/>
    <col min="9211" max="9213" width="11.88671875" style="2" customWidth="1"/>
    <col min="9214" max="9216" width="10" style="2" customWidth="1"/>
    <col min="9217" max="9465" width="9.109375" style="2"/>
    <col min="9466" max="9466" width="31.88671875" style="2" customWidth="1"/>
    <col min="9467" max="9469" width="11.88671875" style="2" customWidth="1"/>
    <col min="9470" max="9472" width="10" style="2" customWidth="1"/>
    <col min="9473" max="9721" width="9.109375" style="2"/>
    <col min="9722" max="9722" width="31.88671875" style="2" customWidth="1"/>
    <col min="9723" max="9725" width="11.88671875" style="2" customWidth="1"/>
    <col min="9726" max="9728" width="10" style="2" customWidth="1"/>
    <col min="9729" max="9977" width="9.109375" style="2"/>
    <col min="9978" max="9978" width="31.88671875" style="2" customWidth="1"/>
    <col min="9979" max="9981" width="11.88671875" style="2" customWidth="1"/>
    <col min="9982" max="9984" width="10" style="2" customWidth="1"/>
    <col min="9985" max="10233" width="9.109375" style="2"/>
    <col min="10234" max="10234" width="31.88671875" style="2" customWidth="1"/>
    <col min="10235" max="10237" width="11.88671875" style="2" customWidth="1"/>
    <col min="10238" max="10240" width="10" style="2" customWidth="1"/>
    <col min="10241" max="10489" width="9.109375" style="2"/>
    <col min="10490" max="10490" width="31.88671875" style="2" customWidth="1"/>
    <col min="10491" max="10493" width="11.88671875" style="2" customWidth="1"/>
    <col min="10494" max="10496" width="10" style="2" customWidth="1"/>
    <col min="10497" max="10745" width="9.109375" style="2"/>
    <col min="10746" max="10746" width="31.88671875" style="2" customWidth="1"/>
    <col min="10747" max="10749" width="11.88671875" style="2" customWidth="1"/>
    <col min="10750" max="10752" width="10" style="2" customWidth="1"/>
    <col min="10753" max="11001" width="9.109375" style="2"/>
    <col min="11002" max="11002" width="31.88671875" style="2" customWidth="1"/>
    <col min="11003" max="11005" width="11.88671875" style="2" customWidth="1"/>
    <col min="11006" max="11008" width="10" style="2" customWidth="1"/>
    <col min="11009" max="11257" width="9.109375" style="2"/>
    <col min="11258" max="11258" width="31.88671875" style="2" customWidth="1"/>
    <col min="11259" max="11261" width="11.88671875" style="2" customWidth="1"/>
    <col min="11262" max="11264" width="10" style="2" customWidth="1"/>
    <col min="11265" max="11513" width="9.109375" style="2"/>
    <col min="11514" max="11514" width="31.88671875" style="2" customWidth="1"/>
    <col min="11515" max="11517" width="11.88671875" style="2" customWidth="1"/>
    <col min="11518" max="11520" width="10" style="2" customWidth="1"/>
    <col min="11521" max="11769" width="9.109375" style="2"/>
    <col min="11770" max="11770" width="31.88671875" style="2" customWidth="1"/>
    <col min="11771" max="11773" width="11.88671875" style="2" customWidth="1"/>
    <col min="11774" max="11776" width="10" style="2" customWidth="1"/>
    <col min="11777" max="12025" width="9.109375" style="2"/>
    <col min="12026" max="12026" width="31.88671875" style="2" customWidth="1"/>
    <col min="12027" max="12029" width="11.88671875" style="2" customWidth="1"/>
    <col min="12030" max="12032" width="10" style="2" customWidth="1"/>
    <col min="12033" max="12281" width="9.109375" style="2"/>
    <col min="12282" max="12282" width="31.88671875" style="2" customWidth="1"/>
    <col min="12283" max="12285" width="11.88671875" style="2" customWidth="1"/>
    <col min="12286" max="12288" width="10" style="2" customWidth="1"/>
    <col min="12289" max="12537" width="9.109375" style="2"/>
    <col min="12538" max="12538" width="31.88671875" style="2" customWidth="1"/>
    <col min="12539" max="12541" width="11.88671875" style="2" customWidth="1"/>
    <col min="12542" max="12544" width="10" style="2" customWidth="1"/>
    <col min="12545" max="12793" width="9.109375" style="2"/>
    <col min="12794" max="12794" width="31.88671875" style="2" customWidth="1"/>
    <col min="12795" max="12797" width="11.88671875" style="2" customWidth="1"/>
    <col min="12798" max="12800" width="10" style="2" customWidth="1"/>
    <col min="12801" max="13049" width="9.109375" style="2"/>
    <col min="13050" max="13050" width="31.88671875" style="2" customWidth="1"/>
    <col min="13051" max="13053" width="11.88671875" style="2" customWidth="1"/>
    <col min="13054" max="13056" width="10" style="2" customWidth="1"/>
    <col min="13057" max="13305" width="9.109375" style="2"/>
    <col min="13306" max="13306" width="31.88671875" style="2" customWidth="1"/>
    <col min="13307" max="13309" width="11.88671875" style="2" customWidth="1"/>
    <col min="13310" max="13312" width="10" style="2" customWidth="1"/>
    <col min="13313" max="13561" width="9.109375" style="2"/>
    <col min="13562" max="13562" width="31.88671875" style="2" customWidth="1"/>
    <col min="13563" max="13565" width="11.88671875" style="2" customWidth="1"/>
    <col min="13566" max="13568" width="10" style="2" customWidth="1"/>
    <col min="13569" max="13817" width="9.109375" style="2"/>
    <col min="13818" max="13818" width="31.88671875" style="2" customWidth="1"/>
    <col min="13819" max="13821" width="11.88671875" style="2" customWidth="1"/>
    <col min="13822" max="13824" width="10" style="2" customWidth="1"/>
    <col min="13825" max="14073" width="9.109375" style="2"/>
    <col min="14074" max="14074" width="31.88671875" style="2" customWidth="1"/>
    <col min="14075" max="14077" width="11.88671875" style="2" customWidth="1"/>
    <col min="14078" max="14080" width="10" style="2" customWidth="1"/>
    <col min="14081" max="14329" width="9.109375" style="2"/>
    <col min="14330" max="14330" width="31.88671875" style="2" customWidth="1"/>
    <col min="14331" max="14333" width="11.88671875" style="2" customWidth="1"/>
    <col min="14334" max="14336" width="10" style="2" customWidth="1"/>
    <col min="14337" max="14585" width="9.109375" style="2"/>
    <col min="14586" max="14586" width="31.88671875" style="2" customWidth="1"/>
    <col min="14587" max="14589" width="11.88671875" style="2" customWidth="1"/>
    <col min="14590" max="14592" width="10" style="2" customWidth="1"/>
    <col min="14593" max="14841" width="9.109375" style="2"/>
    <col min="14842" max="14842" width="31.88671875" style="2" customWidth="1"/>
    <col min="14843" max="14845" width="11.88671875" style="2" customWidth="1"/>
    <col min="14846" max="14848" width="10" style="2" customWidth="1"/>
    <col min="14849" max="15097" width="9.109375" style="2"/>
    <col min="15098" max="15098" width="31.88671875" style="2" customWidth="1"/>
    <col min="15099" max="15101" width="11.88671875" style="2" customWidth="1"/>
    <col min="15102" max="15104" width="10" style="2" customWidth="1"/>
    <col min="15105" max="15353" width="9.109375" style="2"/>
    <col min="15354" max="15354" width="31.88671875" style="2" customWidth="1"/>
    <col min="15355" max="15357" width="11.88671875" style="2" customWidth="1"/>
    <col min="15358" max="15360" width="10" style="2" customWidth="1"/>
    <col min="15361" max="15609" width="9.109375" style="2"/>
    <col min="15610" max="15610" width="31.88671875" style="2" customWidth="1"/>
    <col min="15611" max="15613" width="11.88671875" style="2" customWidth="1"/>
    <col min="15614" max="15616" width="10" style="2" customWidth="1"/>
    <col min="15617" max="15865" width="9.109375" style="2"/>
    <col min="15866" max="15866" width="31.88671875" style="2" customWidth="1"/>
    <col min="15867" max="15869" width="11.88671875" style="2" customWidth="1"/>
    <col min="15870" max="15872" width="10" style="2" customWidth="1"/>
    <col min="15873" max="16121" width="9.109375" style="2"/>
    <col min="16122" max="16122" width="31.88671875" style="2" customWidth="1"/>
    <col min="16123" max="16125" width="11.88671875" style="2" customWidth="1"/>
    <col min="16126" max="16128" width="10" style="2" customWidth="1"/>
    <col min="16129" max="16384" width="9.109375" style="2"/>
  </cols>
  <sheetData>
    <row r="1" spans="1:8" ht="15.6" x14ac:dyDescent="0.3">
      <c r="A1" s="23" t="s">
        <v>120</v>
      </c>
      <c r="F1" s="894" t="s">
        <v>907</v>
      </c>
    </row>
    <row r="2" spans="1:8" ht="14.4" x14ac:dyDescent="0.3">
      <c r="A2" s="36"/>
      <c r="G2" s="55">
        <v>2023</v>
      </c>
    </row>
    <row r="3" spans="1:8" customFormat="1" ht="26.4" x14ac:dyDescent="0.3">
      <c r="A3" s="1048" t="s">
        <v>82</v>
      </c>
      <c r="B3" s="562" t="s">
        <v>121</v>
      </c>
      <c r="C3" s="562" t="s">
        <v>5</v>
      </c>
      <c r="D3" s="562" t="s">
        <v>6</v>
      </c>
      <c r="E3" s="562" t="s">
        <v>7</v>
      </c>
      <c r="F3" s="562" t="s">
        <v>8</v>
      </c>
      <c r="G3" s="536" t="s">
        <v>9</v>
      </c>
    </row>
    <row r="4" spans="1:8" customFormat="1" ht="14.4" x14ac:dyDescent="0.3">
      <c r="A4" s="1049"/>
      <c r="B4" s="1050" t="s">
        <v>85</v>
      </c>
      <c r="C4" s="1050"/>
      <c r="D4" s="1050"/>
      <c r="E4" s="1050"/>
      <c r="F4" s="1050"/>
      <c r="G4" s="1051"/>
    </row>
    <row r="5" spans="1:8" customFormat="1" ht="14.4" x14ac:dyDescent="0.3">
      <c r="A5" s="279" t="s">
        <v>147</v>
      </c>
      <c r="B5" s="186">
        <f>'Tabl. 11'!D5</f>
        <v>6.7323571335272492</v>
      </c>
      <c r="C5" s="280">
        <v>1</v>
      </c>
      <c r="D5" s="280">
        <v>1</v>
      </c>
      <c r="E5" s="280">
        <v>5.8966681369700167</v>
      </c>
      <c r="F5" s="280">
        <v>7.9447813480244935</v>
      </c>
      <c r="G5" s="281">
        <v>8.1296601313561592</v>
      </c>
      <c r="H5" s="282"/>
    </row>
    <row r="6" spans="1:8" customFormat="1" ht="14.4" x14ac:dyDescent="0.3">
      <c r="A6" s="279" t="s">
        <v>487</v>
      </c>
      <c r="B6" s="186">
        <f>'Tabl. 11'!D6</f>
        <v>7.1667868873891312</v>
      </c>
      <c r="C6" s="283">
        <v>0.6299605249474366</v>
      </c>
      <c r="D6" s="283">
        <v>0.72860637422855623</v>
      </c>
      <c r="E6" s="283">
        <v>2.2138720191304397</v>
      </c>
      <c r="F6" s="283">
        <v>10.225782715388958</v>
      </c>
      <c r="G6" s="284">
        <v>12.427181454381236</v>
      </c>
      <c r="H6" s="282"/>
    </row>
    <row r="7" spans="1:8" s="6" customFormat="1" ht="27.6" x14ac:dyDescent="0.25">
      <c r="A7" s="76" t="s">
        <v>299</v>
      </c>
      <c r="B7" s="186">
        <f>'Tabl. 11'!D7</f>
        <v>1.7867902666227375</v>
      </c>
      <c r="C7" s="186">
        <v>0.34199518933533946</v>
      </c>
      <c r="D7" s="186">
        <v>0.5371390644604912</v>
      </c>
      <c r="E7" s="186">
        <v>1</v>
      </c>
      <c r="F7" s="186">
        <v>1.8609098482280635</v>
      </c>
      <c r="G7" s="187">
        <v>4.3320150555702277</v>
      </c>
    </row>
    <row r="8" spans="1:8" s="6" customFormat="1" ht="13.8" x14ac:dyDescent="0.25">
      <c r="A8" s="76" t="s">
        <v>300</v>
      </c>
      <c r="B8" s="205">
        <f>'Tabl. 11'!D8</f>
        <v>9.3974263433231453</v>
      </c>
      <c r="C8" s="205">
        <v>2.1936483459365759</v>
      </c>
      <c r="D8" s="205">
        <v>2.8710831811346091</v>
      </c>
      <c r="E8" s="205">
        <v>7.7423997637768132</v>
      </c>
      <c r="F8" s="205">
        <v>11.951418279024816</v>
      </c>
      <c r="G8" s="317">
        <v>17.826057185490431</v>
      </c>
    </row>
    <row r="9" spans="1:8" s="6" customFormat="1" ht="13.8" x14ac:dyDescent="0.25">
      <c r="A9" s="76" t="s">
        <v>117</v>
      </c>
      <c r="B9" s="186">
        <f>'Tabl. 11'!D9</f>
        <v>3.4539548003490812</v>
      </c>
      <c r="C9" s="186">
        <v>0.96149971353827224</v>
      </c>
      <c r="D9" s="186">
        <v>1.2599210498948732</v>
      </c>
      <c r="E9" s="186">
        <v>2</v>
      </c>
      <c r="F9" s="186">
        <v>3.6986498579255147</v>
      </c>
      <c r="G9" s="187">
        <v>7.238851278556834</v>
      </c>
    </row>
    <row r="10" spans="1:8" s="6" customFormat="1" ht="13.8" x14ac:dyDescent="0.25">
      <c r="A10" s="76" t="s">
        <v>118</v>
      </c>
      <c r="B10" s="186">
        <f>'Tabl. 11'!D10</f>
        <v>6.6155424127240936</v>
      </c>
      <c r="C10" s="186">
        <v>1.2419520587095996</v>
      </c>
      <c r="D10" s="186">
        <v>3.4822172003243108</v>
      </c>
      <c r="E10" s="186">
        <v>4.1947638830377096</v>
      </c>
      <c r="F10" s="186">
        <v>8.6430638256926997</v>
      </c>
      <c r="G10" s="187">
        <v>13.584749001485125</v>
      </c>
    </row>
    <row r="11" spans="1:8" s="6" customFormat="1" ht="13.8" x14ac:dyDescent="0.25">
      <c r="A11" s="37" t="s">
        <v>301</v>
      </c>
      <c r="B11" s="186">
        <f>'Tabl. 11'!D11</f>
        <v>2.9611004416833873</v>
      </c>
      <c r="C11" s="186">
        <v>1</v>
      </c>
      <c r="D11" s="186">
        <v>2.4435012957366835</v>
      </c>
      <c r="E11" s="186">
        <v>2.464845135985791</v>
      </c>
      <c r="F11" s="186">
        <v>2.6454393709118955</v>
      </c>
      <c r="G11" s="187">
        <v>3.4990388100810335</v>
      </c>
      <c r="H11" s="71"/>
    </row>
    <row r="12" spans="1:8" s="6" customFormat="1" x14ac:dyDescent="0.25">
      <c r="B12" s="323"/>
    </row>
    <row r="13" spans="1:8" s="6" customFormat="1" ht="15.6" x14ac:dyDescent="0.25">
      <c r="A13" s="43"/>
      <c r="B13" s="323"/>
    </row>
    <row r="14" spans="1:8" s="6" customFormat="1" x14ac:dyDescent="0.25">
      <c r="B14" s="323"/>
    </row>
    <row r="15" spans="1:8" s="6" customFormat="1" x14ac:dyDescent="0.25">
      <c r="B15" s="323"/>
    </row>
    <row r="16" spans="1:8" s="6" customFormat="1" x14ac:dyDescent="0.3"/>
    <row r="17" s="6" customFormat="1" x14ac:dyDescent="0.3"/>
    <row r="18" s="6" customFormat="1" x14ac:dyDescent="0.3"/>
    <row r="19" s="6" customFormat="1" x14ac:dyDescent="0.3"/>
    <row r="20" s="6" customFormat="1" x14ac:dyDescent="0.3"/>
    <row r="21" s="6" customFormat="1" x14ac:dyDescent="0.3"/>
    <row r="22" s="6" customFormat="1" x14ac:dyDescent="0.3"/>
    <row r="23" s="6" customFormat="1" x14ac:dyDescent="0.3"/>
    <row r="24" s="6" customFormat="1" x14ac:dyDescent="0.3"/>
  </sheetData>
  <mergeCells count="2">
    <mergeCell ref="A3:A4"/>
    <mergeCell ref="B4:G4"/>
  </mergeCells>
  <hyperlinks>
    <hyperlink ref="F1" location="INFO!A1" display="POWRÓT" xr:uid="{0B229FE0-61EE-4CF9-951D-1870C3AD51CE}"/>
  </hyperlinks>
  <pageMargins left="0.75" right="0.75" top="1" bottom="1" header="0.5" footer="0.5"/>
  <pageSetup paperSize="9" scale="8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>
    <pageSetUpPr fitToPage="1"/>
  </sheetPr>
  <dimension ref="A1:D26"/>
  <sheetViews>
    <sheetView showGridLines="0" zoomScaleNormal="100" workbookViewId="0">
      <selection activeCell="D1" sqref="D1"/>
    </sheetView>
  </sheetViews>
  <sheetFormatPr defaultRowHeight="13.2" x14ac:dyDescent="0.25"/>
  <cols>
    <col min="1" max="1" width="31.88671875" style="2" customWidth="1"/>
    <col min="2" max="2" width="18.109375" style="2" customWidth="1"/>
    <col min="3" max="3" width="20.88671875" style="2" customWidth="1"/>
    <col min="4" max="255" width="9.109375" style="2"/>
    <col min="256" max="256" width="31.88671875" style="2" customWidth="1"/>
    <col min="257" max="257" width="18.109375" style="2" customWidth="1"/>
    <col min="258" max="258" width="20.88671875" style="2" customWidth="1"/>
    <col min="259" max="259" width="19.44140625" style="2" customWidth="1"/>
    <col min="260" max="511" width="9.109375" style="2"/>
    <col min="512" max="512" width="31.88671875" style="2" customWidth="1"/>
    <col min="513" max="513" width="18.109375" style="2" customWidth="1"/>
    <col min="514" max="514" width="20.88671875" style="2" customWidth="1"/>
    <col min="515" max="515" width="19.44140625" style="2" customWidth="1"/>
    <col min="516" max="767" width="9.109375" style="2"/>
    <col min="768" max="768" width="31.88671875" style="2" customWidth="1"/>
    <col min="769" max="769" width="18.109375" style="2" customWidth="1"/>
    <col min="770" max="770" width="20.88671875" style="2" customWidth="1"/>
    <col min="771" max="771" width="19.44140625" style="2" customWidth="1"/>
    <col min="772" max="1023" width="9.109375" style="2"/>
    <col min="1024" max="1024" width="31.88671875" style="2" customWidth="1"/>
    <col min="1025" max="1025" width="18.109375" style="2" customWidth="1"/>
    <col min="1026" max="1026" width="20.88671875" style="2" customWidth="1"/>
    <col min="1027" max="1027" width="19.44140625" style="2" customWidth="1"/>
    <col min="1028" max="1279" width="9.109375" style="2"/>
    <col min="1280" max="1280" width="31.88671875" style="2" customWidth="1"/>
    <col min="1281" max="1281" width="18.109375" style="2" customWidth="1"/>
    <col min="1282" max="1282" width="20.88671875" style="2" customWidth="1"/>
    <col min="1283" max="1283" width="19.44140625" style="2" customWidth="1"/>
    <col min="1284" max="1535" width="9.109375" style="2"/>
    <col min="1536" max="1536" width="31.88671875" style="2" customWidth="1"/>
    <col min="1537" max="1537" width="18.109375" style="2" customWidth="1"/>
    <col min="1538" max="1538" width="20.88671875" style="2" customWidth="1"/>
    <col min="1539" max="1539" width="19.44140625" style="2" customWidth="1"/>
    <col min="1540" max="1791" width="9.109375" style="2"/>
    <col min="1792" max="1792" width="31.88671875" style="2" customWidth="1"/>
    <col min="1793" max="1793" width="18.109375" style="2" customWidth="1"/>
    <col min="1794" max="1794" width="20.88671875" style="2" customWidth="1"/>
    <col min="1795" max="1795" width="19.44140625" style="2" customWidth="1"/>
    <col min="1796" max="2047" width="9.109375" style="2"/>
    <col min="2048" max="2048" width="31.88671875" style="2" customWidth="1"/>
    <col min="2049" max="2049" width="18.109375" style="2" customWidth="1"/>
    <col min="2050" max="2050" width="20.88671875" style="2" customWidth="1"/>
    <col min="2051" max="2051" width="19.44140625" style="2" customWidth="1"/>
    <col min="2052" max="2303" width="9.109375" style="2"/>
    <col min="2304" max="2304" width="31.88671875" style="2" customWidth="1"/>
    <col min="2305" max="2305" width="18.109375" style="2" customWidth="1"/>
    <col min="2306" max="2306" width="20.88671875" style="2" customWidth="1"/>
    <col min="2307" max="2307" width="19.44140625" style="2" customWidth="1"/>
    <col min="2308" max="2559" width="9.109375" style="2"/>
    <col min="2560" max="2560" width="31.88671875" style="2" customWidth="1"/>
    <col min="2561" max="2561" width="18.109375" style="2" customWidth="1"/>
    <col min="2562" max="2562" width="20.88671875" style="2" customWidth="1"/>
    <col min="2563" max="2563" width="19.44140625" style="2" customWidth="1"/>
    <col min="2564" max="2815" width="9.109375" style="2"/>
    <col min="2816" max="2816" width="31.88671875" style="2" customWidth="1"/>
    <col min="2817" max="2817" width="18.109375" style="2" customWidth="1"/>
    <col min="2818" max="2818" width="20.88671875" style="2" customWidth="1"/>
    <col min="2819" max="2819" width="19.44140625" style="2" customWidth="1"/>
    <col min="2820" max="3071" width="9.109375" style="2"/>
    <col min="3072" max="3072" width="31.88671875" style="2" customWidth="1"/>
    <col min="3073" max="3073" width="18.109375" style="2" customWidth="1"/>
    <col min="3074" max="3074" width="20.88671875" style="2" customWidth="1"/>
    <col min="3075" max="3075" width="19.44140625" style="2" customWidth="1"/>
    <col min="3076" max="3327" width="9.109375" style="2"/>
    <col min="3328" max="3328" width="31.88671875" style="2" customWidth="1"/>
    <col min="3329" max="3329" width="18.109375" style="2" customWidth="1"/>
    <col min="3330" max="3330" width="20.88671875" style="2" customWidth="1"/>
    <col min="3331" max="3331" width="19.44140625" style="2" customWidth="1"/>
    <col min="3332" max="3583" width="9.109375" style="2"/>
    <col min="3584" max="3584" width="31.88671875" style="2" customWidth="1"/>
    <col min="3585" max="3585" width="18.109375" style="2" customWidth="1"/>
    <col min="3586" max="3586" width="20.88671875" style="2" customWidth="1"/>
    <col min="3587" max="3587" width="19.44140625" style="2" customWidth="1"/>
    <col min="3588" max="3839" width="9.109375" style="2"/>
    <col min="3840" max="3840" width="31.88671875" style="2" customWidth="1"/>
    <col min="3841" max="3841" width="18.109375" style="2" customWidth="1"/>
    <col min="3842" max="3842" width="20.88671875" style="2" customWidth="1"/>
    <col min="3843" max="3843" width="19.44140625" style="2" customWidth="1"/>
    <col min="3844" max="4095" width="9.109375" style="2"/>
    <col min="4096" max="4096" width="31.88671875" style="2" customWidth="1"/>
    <col min="4097" max="4097" width="18.109375" style="2" customWidth="1"/>
    <col min="4098" max="4098" width="20.88671875" style="2" customWidth="1"/>
    <col min="4099" max="4099" width="19.44140625" style="2" customWidth="1"/>
    <col min="4100" max="4351" width="9.109375" style="2"/>
    <col min="4352" max="4352" width="31.88671875" style="2" customWidth="1"/>
    <col min="4353" max="4353" width="18.109375" style="2" customWidth="1"/>
    <col min="4354" max="4354" width="20.88671875" style="2" customWidth="1"/>
    <col min="4355" max="4355" width="19.44140625" style="2" customWidth="1"/>
    <col min="4356" max="4607" width="9.109375" style="2"/>
    <col min="4608" max="4608" width="31.88671875" style="2" customWidth="1"/>
    <col min="4609" max="4609" width="18.109375" style="2" customWidth="1"/>
    <col min="4610" max="4610" width="20.88671875" style="2" customWidth="1"/>
    <col min="4611" max="4611" width="19.44140625" style="2" customWidth="1"/>
    <col min="4612" max="4863" width="9.109375" style="2"/>
    <col min="4864" max="4864" width="31.88671875" style="2" customWidth="1"/>
    <col min="4865" max="4865" width="18.109375" style="2" customWidth="1"/>
    <col min="4866" max="4866" width="20.88671875" style="2" customWidth="1"/>
    <col min="4867" max="4867" width="19.44140625" style="2" customWidth="1"/>
    <col min="4868" max="5119" width="9.109375" style="2"/>
    <col min="5120" max="5120" width="31.88671875" style="2" customWidth="1"/>
    <col min="5121" max="5121" width="18.109375" style="2" customWidth="1"/>
    <col min="5122" max="5122" width="20.88671875" style="2" customWidth="1"/>
    <col min="5123" max="5123" width="19.44140625" style="2" customWidth="1"/>
    <col min="5124" max="5375" width="9.109375" style="2"/>
    <col min="5376" max="5376" width="31.88671875" style="2" customWidth="1"/>
    <col min="5377" max="5377" width="18.109375" style="2" customWidth="1"/>
    <col min="5378" max="5378" width="20.88671875" style="2" customWidth="1"/>
    <col min="5379" max="5379" width="19.44140625" style="2" customWidth="1"/>
    <col min="5380" max="5631" width="9.109375" style="2"/>
    <col min="5632" max="5632" width="31.88671875" style="2" customWidth="1"/>
    <col min="5633" max="5633" width="18.109375" style="2" customWidth="1"/>
    <col min="5634" max="5634" width="20.88671875" style="2" customWidth="1"/>
    <col min="5635" max="5635" width="19.44140625" style="2" customWidth="1"/>
    <col min="5636" max="5887" width="9.109375" style="2"/>
    <col min="5888" max="5888" width="31.88671875" style="2" customWidth="1"/>
    <col min="5889" max="5889" width="18.109375" style="2" customWidth="1"/>
    <col min="5890" max="5890" width="20.88671875" style="2" customWidth="1"/>
    <col min="5891" max="5891" width="19.44140625" style="2" customWidth="1"/>
    <col min="5892" max="6143" width="9.109375" style="2"/>
    <col min="6144" max="6144" width="31.88671875" style="2" customWidth="1"/>
    <col min="6145" max="6145" width="18.109375" style="2" customWidth="1"/>
    <col min="6146" max="6146" width="20.88671875" style="2" customWidth="1"/>
    <col min="6147" max="6147" width="19.44140625" style="2" customWidth="1"/>
    <col min="6148" max="6399" width="9.109375" style="2"/>
    <col min="6400" max="6400" width="31.88671875" style="2" customWidth="1"/>
    <col min="6401" max="6401" width="18.109375" style="2" customWidth="1"/>
    <col min="6402" max="6402" width="20.88671875" style="2" customWidth="1"/>
    <col min="6403" max="6403" width="19.44140625" style="2" customWidth="1"/>
    <col min="6404" max="6655" width="9.109375" style="2"/>
    <col min="6656" max="6656" width="31.88671875" style="2" customWidth="1"/>
    <col min="6657" max="6657" width="18.109375" style="2" customWidth="1"/>
    <col min="6658" max="6658" width="20.88671875" style="2" customWidth="1"/>
    <col min="6659" max="6659" width="19.44140625" style="2" customWidth="1"/>
    <col min="6660" max="6911" width="9.109375" style="2"/>
    <col min="6912" max="6912" width="31.88671875" style="2" customWidth="1"/>
    <col min="6913" max="6913" width="18.109375" style="2" customWidth="1"/>
    <col min="6914" max="6914" width="20.88671875" style="2" customWidth="1"/>
    <col min="6915" max="6915" width="19.44140625" style="2" customWidth="1"/>
    <col min="6916" max="7167" width="9.109375" style="2"/>
    <col min="7168" max="7168" width="31.88671875" style="2" customWidth="1"/>
    <col min="7169" max="7169" width="18.109375" style="2" customWidth="1"/>
    <col min="7170" max="7170" width="20.88671875" style="2" customWidth="1"/>
    <col min="7171" max="7171" width="19.44140625" style="2" customWidth="1"/>
    <col min="7172" max="7423" width="9.109375" style="2"/>
    <col min="7424" max="7424" width="31.88671875" style="2" customWidth="1"/>
    <col min="7425" max="7425" width="18.109375" style="2" customWidth="1"/>
    <col min="7426" max="7426" width="20.88671875" style="2" customWidth="1"/>
    <col min="7427" max="7427" width="19.44140625" style="2" customWidth="1"/>
    <col min="7428" max="7679" width="9.109375" style="2"/>
    <col min="7680" max="7680" width="31.88671875" style="2" customWidth="1"/>
    <col min="7681" max="7681" width="18.109375" style="2" customWidth="1"/>
    <col min="7682" max="7682" width="20.88671875" style="2" customWidth="1"/>
    <col min="7683" max="7683" width="19.44140625" style="2" customWidth="1"/>
    <col min="7684" max="7935" width="9.109375" style="2"/>
    <col min="7936" max="7936" width="31.88671875" style="2" customWidth="1"/>
    <col min="7937" max="7937" width="18.109375" style="2" customWidth="1"/>
    <col min="7938" max="7938" width="20.88671875" style="2" customWidth="1"/>
    <col min="7939" max="7939" width="19.44140625" style="2" customWidth="1"/>
    <col min="7940" max="8191" width="9.109375" style="2"/>
    <col min="8192" max="8192" width="31.88671875" style="2" customWidth="1"/>
    <col min="8193" max="8193" width="18.109375" style="2" customWidth="1"/>
    <col min="8194" max="8194" width="20.88671875" style="2" customWidth="1"/>
    <col min="8195" max="8195" width="19.44140625" style="2" customWidth="1"/>
    <col min="8196" max="8447" width="9.109375" style="2"/>
    <col min="8448" max="8448" width="31.88671875" style="2" customWidth="1"/>
    <col min="8449" max="8449" width="18.109375" style="2" customWidth="1"/>
    <col min="8450" max="8450" width="20.88671875" style="2" customWidth="1"/>
    <col min="8451" max="8451" width="19.44140625" style="2" customWidth="1"/>
    <col min="8452" max="8703" width="9.109375" style="2"/>
    <col min="8704" max="8704" width="31.88671875" style="2" customWidth="1"/>
    <col min="8705" max="8705" width="18.109375" style="2" customWidth="1"/>
    <col min="8706" max="8706" width="20.88671875" style="2" customWidth="1"/>
    <col min="8707" max="8707" width="19.44140625" style="2" customWidth="1"/>
    <col min="8708" max="8959" width="9.109375" style="2"/>
    <col min="8960" max="8960" width="31.88671875" style="2" customWidth="1"/>
    <col min="8961" max="8961" width="18.109375" style="2" customWidth="1"/>
    <col min="8962" max="8962" width="20.88671875" style="2" customWidth="1"/>
    <col min="8963" max="8963" width="19.44140625" style="2" customWidth="1"/>
    <col min="8964" max="9215" width="9.109375" style="2"/>
    <col min="9216" max="9216" width="31.88671875" style="2" customWidth="1"/>
    <col min="9217" max="9217" width="18.109375" style="2" customWidth="1"/>
    <col min="9218" max="9218" width="20.88671875" style="2" customWidth="1"/>
    <col min="9219" max="9219" width="19.44140625" style="2" customWidth="1"/>
    <col min="9220" max="9471" width="9.109375" style="2"/>
    <col min="9472" max="9472" width="31.88671875" style="2" customWidth="1"/>
    <col min="9473" max="9473" width="18.109375" style="2" customWidth="1"/>
    <col min="9474" max="9474" width="20.88671875" style="2" customWidth="1"/>
    <col min="9475" max="9475" width="19.44140625" style="2" customWidth="1"/>
    <col min="9476" max="9727" width="9.109375" style="2"/>
    <col min="9728" max="9728" width="31.88671875" style="2" customWidth="1"/>
    <col min="9729" max="9729" width="18.109375" style="2" customWidth="1"/>
    <col min="9730" max="9730" width="20.88671875" style="2" customWidth="1"/>
    <col min="9731" max="9731" width="19.44140625" style="2" customWidth="1"/>
    <col min="9732" max="9983" width="9.109375" style="2"/>
    <col min="9984" max="9984" width="31.88671875" style="2" customWidth="1"/>
    <col min="9985" max="9985" width="18.109375" style="2" customWidth="1"/>
    <col min="9986" max="9986" width="20.88671875" style="2" customWidth="1"/>
    <col min="9987" max="9987" width="19.44140625" style="2" customWidth="1"/>
    <col min="9988" max="10239" width="9.109375" style="2"/>
    <col min="10240" max="10240" width="31.88671875" style="2" customWidth="1"/>
    <col min="10241" max="10241" width="18.109375" style="2" customWidth="1"/>
    <col min="10242" max="10242" width="20.88671875" style="2" customWidth="1"/>
    <col min="10243" max="10243" width="19.44140625" style="2" customWidth="1"/>
    <col min="10244" max="10495" width="9.109375" style="2"/>
    <col min="10496" max="10496" width="31.88671875" style="2" customWidth="1"/>
    <col min="10497" max="10497" width="18.109375" style="2" customWidth="1"/>
    <col min="10498" max="10498" width="20.88671875" style="2" customWidth="1"/>
    <col min="10499" max="10499" width="19.44140625" style="2" customWidth="1"/>
    <col min="10500" max="10751" width="9.109375" style="2"/>
    <col min="10752" max="10752" width="31.88671875" style="2" customWidth="1"/>
    <col min="10753" max="10753" width="18.109375" style="2" customWidth="1"/>
    <col min="10754" max="10754" width="20.88671875" style="2" customWidth="1"/>
    <col min="10755" max="10755" width="19.44140625" style="2" customWidth="1"/>
    <col min="10756" max="11007" width="9.109375" style="2"/>
    <col min="11008" max="11008" width="31.88671875" style="2" customWidth="1"/>
    <col min="11009" max="11009" width="18.109375" style="2" customWidth="1"/>
    <col min="11010" max="11010" width="20.88671875" style="2" customWidth="1"/>
    <col min="11011" max="11011" width="19.44140625" style="2" customWidth="1"/>
    <col min="11012" max="11263" width="9.109375" style="2"/>
    <col min="11264" max="11264" width="31.88671875" style="2" customWidth="1"/>
    <col min="11265" max="11265" width="18.109375" style="2" customWidth="1"/>
    <col min="11266" max="11266" width="20.88671875" style="2" customWidth="1"/>
    <col min="11267" max="11267" width="19.44140625" style="2" customWidth="1"/>
    <col min="11268" max="11519" width="9.109375" style="2"/>
    <col min="11520" max="11520" width="31.88671875" style="2" customWidth="1"/>
    <col min="11521" max="11521" width="18.109375" style="2" customWidth="1"/>
    <col min="11522" max="11522" width="20.88671875" style="2" customWidth="1"/>
    <col min="11523" max="11523" width="19.44140625" style="2" customWidth="1"/>
    <col min="11524" max="11775" width="9.109375" style="2"/>
    <col min="11776" max="11776" width="31.88671875" style="2" customWidth="1"/>
    <col min="11777" max="11777" width="18.109375" style="2" customWidth="1"/>
    <col min="11778" max="11778" width="20.88671875" style="2" customWidth="1"/>
    <col min="11779" max="11779" width="19.44140625" style="2" customWidth="1"/>
    <col min="11780" max="12031" width="9.109375" style="2"/>
    <col min="12032" max="12032" width="31.88671875" style="2" customWidth="1"/>
    <col min="12033" max="12033" width="18.109375" style="2" customWidth="1"/>
    <col min="12034" max="12034" width="20.88671875" style="2" customWidth="1"/>
    <col min="12035" max="12035" width="19.44140625" style="2" customWidth="1"/>
    <col min="12036" max="12287" width="9.109375" style="2"/>
    <col min="12288" max="12288" width="31.88671875" style="2" customWidth="1"/>
    <col min="12289" max="12289" width="18.109375" style="2" customWidth="1"/>
    <col min="12290" max="12290" width="20.88671875" style="2" customWidth="1"/>
    <col min="12291" max="12291" width="19.44140625" style="2" customWidth="1"/>
    <col min="12292" max="12543" width="9.109375" style="2"/>
    <col min="12544" max="12544" width="31.88671875" style="2" customWidth="1"/>
    <col min="12545" max="12545" width="18.109375" style="2" customWidth="1"/>
    <col min="12546" max="12546" width="20.88671875" style="2" customWidth="1"/>
    <col min="12547" max="12547" width="19.44140625" style="2" customWidth="1"/>
    <col min="12548" max="12799" width="9.109375" style="2"/>
    <col min="12800" max="12800" width="31.88671875" style="2" customWidth="1"/>
    <col min="12801" max="12801" width="18.109375" style="2" customWidth="1"/>
    <col min="12802" max="12802" width="20.88671875" style="2" customWidth="1"/>
    <col min="12803" max="12803" width="19.44140625" style="2" customWidth="1"/>
    <col min="12804" max="13055" width="9.109375" style="2"/>
    <col min="13056" max="13056" width="31.88671875" style="2" customWidth="1"/>
    <col min="13057" max="13057" width="18.109375" style="2" customWidth="1"/>
    <col min="13058" max="13058" width="20.88671875" style="2" customWidth="1"/>
    <col min="13059" max="13059" width="19.44140625" style="2" customWidth="1"/>
    <col min="13060" max="13311" width="9.109375" style="2"/>
    <col min="13312" max="13312" width="31.88671875" style="2" customWidth="1"/>
    <col min="13313" max="13313" width="18.109375" style="2" customWidth="1"/>
    <col min="13314" max="13314" width="20.88671875" style="2" customWidth="1"/>
    <col min="13315" max="13315" width="19.44140625" style="2" customWidth="1"/>
    <col min="13316" max="13567" width="9.109375" style="2"/>
    <col min="13568" max="13568" width="31.88671875" style="2" customWidth="1"/>
    <col min="13569" max="13569" width="18.109375" style="2" customWidth="1"/>
    <col min="13570" max="13570" width="20.88671875" style="2" customWidth="1"/>
    <col min="13571" max="13571" width="19.44140625" style="2" customWidth="1"/>
    <col min="13572" max="13823" width="9.109375" style="2"/>
    <col min="13824" max="13824" width="31.88671875" style="2" customWidth="1"/>
    <col min="13825" max="13825" width="18.109375" style="2" customWidth="1"/>
    <col min="13826" max="13826" width="20.88671875" style="2" customWidth="1"/>
    <col min="13827" max="13827" width="19.44140625" style="2" customWidth="1"/>
    <col min="13828" max="14079" width="9.109375" style="2"/>
    <col min="14080" max="14080" width="31.88671875" style="2" customWidth="1"/>
    <col min="14081" max="14081" width="18.109375" style="2" customWidth="1"/>
    <col min="14082" max="14082" width="20.88671875" style="2" customWidth="1"/>
    <col min="14083" max="14083" width="19.44140625" style="2" customWidth="1"/>
    <col min="14084" max="14335" width="9.109375" style="2"/>
    <col min="14336" max="14336" width="31.88671875" style="2" customWidth="1"/>
    <col min="14337" max="14337" width="18.109375" style="2" customWidth="1"/>
    <col min="14338" max="14338" width="20.88671875" style="2" customWidth="1"/>
    <col min="14339" max="14339" width="19.44140625" style="2" customWidth="1"/>
    <col min="14340" max="14591" width="9.109375" style="2"/>
    <col min="14592" max="14592" width="31.88671875" style="2" customWidth="1"/>
    <col min="14593" max="14593" width="18.109375" style="2" customWidth="1"/>
    <col min="14594" max="14594" width="20.88671875" style="2" customWidth="1"/>
    <col min="14595" max="14595" width="19.44140625" style="2" customWidth="1"/>
    <col min="14596" max="14847" width="9.109375" style="2"/>
    <col min="14848" max="14848" width="31.88671875" style="2" customWidth="1"/>
    <col min="14849" max="14849" width="18.109375" style="2" customWidth="1"/>
    <col min="14850" max="14850" width="20.88671875" style="2" customWidth="1"/>
    <col min="14851" max="14851" width="19.44140625" style="2" customWidth="1"/>
    <col min="14852" max="15103" width="9.109375" style="2"/>
    <col min="15104" max="15104" width="31.88671875" style="2" customWidth="1"/>
    <col min="15105" max="15105" width="18.109375" style="2" customWidth="1"/>
    <col min="15106" max="15106" width="20.88671875" style="2" customWidth="1"/>
    <col min="15107" max="15107" width="19.44140625" style="2" customWidth="1"/>
    <col min="15108" max="15359" width="9.109375" style="2"/>
    <col min="15360" max="15360" width="31.88671875" style="2" customWidth="1"/>
    <col min="15361" max="15361" width="18.109375" style="2" customWidth="1"/>
    <col min="15362" max="15362" width="20.88671875" style="2" customWidth="1"/>
    <col min="15363" max="15363" width="19.44140625" style="2" customWidth="1"/>
    <col min="15364" max="15615" width="9.109375" style="2"/>
    <col min="15616" max="15616" width="31.88671875" style="2" customWidth="1"/>
    <col min="15617" max="15617" width="18.109375" style="2" customWidth="1"/>
    <col min="15618" max="15618" width="20.88671875" style="2" customWidth="1"/>
    <col min="15619" max="15619" width="19.44140625" style="2" customWidth="1"/>
    <col min="15620" max="15871" width="9.109375" style="2"/>
    <col min="15872" max="15872" width="31.88671875" style="2" customWidth="1"/>
    <col min="15873" max="15873" width="18.109375" style="2" customWidth="1"/>
    <col min="15874" max="15874" width="20.88671875" style="2" customWidth="1"/>
    <col min="15875" max="15875" width="19.44140625" style="2" customWidth="1"/>
    <col min="15876" max="16127" width="9.109375" style="2"/>
    <col min="16128" max="16128" width="31.88671875" style="2" customWidth="1"/>
    <col min="16129" max="16129" width="18.109375" style="2" customWidth="1"/>
    <col min="16130" max="16130" width="20.88671875" style="2" customWidth="1"/>
    <col min="16131" max="16131" width="19.44140625" style="2" customWidth="1"/>
    <col min="16132" max="16384" width="9.109375" style="2"/>
  </cols>
  <sheetData>
    <row r="1" spans="1:4" ht="15.6" x14ac:dyDescent="0.3">
      <c r="A1" s="23" t="s">
        <v>892</v>
      </c>
      <c r="D1" s="894" t="s">
        <v>907</v>
      </c>
    </row>
    <row r="2" spans="1:4" ht="14.4" x14ac:dyDescent="0.3">
      <c r="A2" s="36"/>
      <c r="C2" s="55">
        <v>2023</v>
      </c>
    </row>
    <row r="3" spans="1:4" customFormat="1" ht="39.6" x14ac:dyDescent="0.3">
      <c r="A3" s="1052" t="s">
        <v>122</v>
      </c>
      <c r="B3" s="533" t="s">
        <v>123</v>
      </c>
      <c r="C3" s="1054" t="s">
        <v>488</v>
      </c>
    </row>
    <row r="4" spans="1:4" customFormat="1" ht="14.4" x14ac:dyDescent="0.3">
      <c r="A4" s="1053"/>
      <c r="B4" s="562" t="s">
        <v>31</v>
      </c>
      <c r="C4" s="1055"/>
    </row>
    <row r="5" spans="1:4" s="6" customFormat="1" ht="13.8" x14ac:dyDescent="0.25">
      <c r="A5" s="97" t="s">
        <v>303</v>
      </c>
      <c r="B5" s="116">
        <v>100</v>
      </c>
      <c r="C5" s="117">
        <v>17.960934718084044</v>
      </c>
    </row>
    <row r="6" spans="1:4" s="6" customFormat="1" ht="13.8" x14ac:dyDescent="0.25">
      <c r="A6" s="98" t="s">
        <v>124</v>
      </c>
      <c r="B6" s="118">
        <v>28.33661515660549</v>
      </c>
      <c r="C6" s="119">
        <v>6.1975931404389994</v>
      </c>
    </row>
    <row r="7" spans="1:4" s="6" customFormat="1" ht="13.8" x14ac:dyDescent="0.25">
      <c r="A7" s="98" t="s">
        <v>273</v>
      </c>
      <c r="B7" s="118">
        <v>15.148206713221338</v>
      </c>
      <c r="C7" s="119">
        <v>8.3753464514942628</v>
      </c>
    </row>
    <row r="8" spans="1:4" s="6" customFormat="1" ht="13.8" x14ac:dyDescent="0.25">
      <c r="A8" s="98" t="s">
        <v>344</v>
      </c>
      <c r="B8" s="118">
        <v>9.3139295152300559</v>
      </c>
      <c r="C8" s="119">
        <v>2.1439694080618259</v>
      </c>
    </row>
    <row r="9" spans="1:4" s="6" customFormat="1" ht="13.8" x14ac:dyDescent="0.25">
      <c r="A9" s="98" t="s">
        <v>345</v>
      </c>
      <c r="B9" s="118">
        <v>31.390154577118931</v>
      </c>
      <c r="C9" s="119">
        <v>7.6775861305999307</v>
      </c>
    </row>
    <row r="10" spans="1:4" s="6" customFormat="1" ht="13.8" x14ac:dyDescent="0.25">
      <c r="A10" s="98" t="s">
        <v>346</v>
      </c>
      <c r="B10" s="118">
        <v>74.761753855785088</v>
      </c>
      <c r="C10" s="119">
        <v>14.981980510878017</v>
      </c>
    </row>
    <row r="11" spans="1:4" s="6" customFormat="1" ht="13.8" x14ac:dyDescent="0.25">
      <c r="A11" s="98" t="s">
        <v>347</v>
      </c>
      <c r="B11" s="118">
        <v>8.69542498223446</v>
      </c>
      <c r="C11" s="119">
        <v>9.2263825056325075</v>
      </c>
    </row>
    <row r="12" spans="1:4" s="6" customFormat="1" ht="27.6" x14ac:dyDescent="0.25">
      <c r="A12" s="97" t="s">
        <v>639</v>
      </c>
      <c r="B12" s="120">
        <v>100</v>
      </c>
      <c r="C12" s="120">
        <v>19.123970547823479</v>
      </c>
    </row>
    <row r="13" spans="1:4" s="6" customFormat="1" ht="27.6" x14ac:dyDescent="0.25">
      <c r="A13" s="98" t="s">
        <v>125</v>
      </c>
      <c r="B13" s="118">
        <v>44.918806354351787</v>
      </c>
      <c r="C13" s="119">
        <v>2.4308968655138243</v>
      </c>
    </row>
    <row r="14" spans="1:4" s="6" customFormat="1" x14ac:dyDescent="0.3"/>
    <row r="15" spans="1:4" s="6" customFormat="1" x14ac:dyDescent="0.3"/>
    <row r="16" spans="1:4" s="6" customFormat="1" x14ac:dyDescent="0.3"/>
    <row r="17" s="6" customFormat="1" x14ac:dyDescent="0.3"/>
    <row r="18" s="6" customFormat="1" x14ac:dyDescent="0.3"/>
    <row r="19" s="6" customFormat="1" x14ac:dyDescent="0.3"/>
    <row r="20" s="6" customFormat="1" x14ac:dyDescent="0.3"/>
    <row r="21" s="6" customFormat="1" x14ac:dyDescent="0.3"/>
    <row r="22" s="6" customFormat="1" x14ac:dyDescent="0.3"/>
    <row r="23" s="6" customFormat="1" x14ac:dyDescent="0.3"/>
    <row r="24" s="6" customFormat="1" x14ac:dyDescent="0.3"/>
    <row r="25" s="6" customFormat="1" x14ac:dyDescent="0.3"/>
    <row r="26" s="6" customFormat="1" x14ac:dyDescent="0.3"/>
  </sheetData>
  <mergeCells count="2">
    <mergeCell ref="A3:A4"/>
    <mergeCell ref="C3:C4"/>
  </mergeCells>
  <hyperlinks>
    <hyperlink ref="D1" location="INFO!A1" display="POWRÓT" xr:uid="{61A77943-8C0E-4F34-947A-4407D8D2EADE}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>
    <pageSetUpPr fitToPage="1"/>
  </sheetPr>
  <dimension ref="A1:H27"/>
  <sheetViews>
    <sheetView showGridLines="0" zoomScaleNormal="100" workbookViewId="0">
      <selection activeCell="H1" sqref="H1"/>
    </sheetView>
  </sheetViews>
  <sheetFormatPr defaultRowHeight="13.2" x14ac:dyDescent="0.25"/>
  <cols>
    <col min="1" max="1" width="29.33203125" style="2" customWidth="1"/>
    <col min="2" max="7" width="10.88671875" style="2" customWidth="1"/>
    <col min="8" max="256" width="9.109375" style="2"/>
    <col min="257" max="257" width="31.88671875" style="2" customWidth="1"/>
    <col min="258" max="263" width="10.88671875" style="2" customWidth="1"/>
    <col min="264" max="512" width="9.109375" style="2"/>
    <col min="513" max="513" width="31.88671875" style="2" customWidth="1"/>
    <col min="514" max="519" width="10.88671875" style="2" customWidth="1"/>
    <col min="520" max="768" width="9.109375" style="2"/>
    <col min="769" max="769" width="31.88671875" style="2" customWidth="1"/>
    <col min="770" max="775" width="10.88671875" style="2" customWidth="1"/>
    <col min="776" max="1024" width="9.109375" style="2"/>
    <col min="1025" max="1025" width="31.88671875" style="2" customWidth="1"/>
    <col min="1026" max="1031" width="10.88671875" style="2" customWidth="1"/>
    <col min="1032" max="1280" width="9.109375" style="2"/>
    <col min="1281" max="1281" width="31.88671875" style="2" customWidth="1"/>
    <col min="1282" max="1287" width="10.88671875" style="2" customWidth="1"/>
    <col min="1288" max="1536" width="9.109375" style="2"/>
    <col min="1537" max="1537" width="31.88671875" style="2" customWidth="1"/>
    <col min="1538" max="1543" width="10.88671875" style="2" customWidth="1"/>
    <col min="1544" max="1792" width="9.109375" style="2"/>
    <col min="1793" max="1793" width="31.88671875" style="2" customWidth="1"/>
    <col min="1794" max="1799" width="10.88671875" style="2" customWidth="1"/>
    <col min="1800" max="2048" width="9.109375" style="2"/>
    <col min="2049" max="2049" width="31.88671875" style="2" customWidth="1"/>
    <col min="2050" max="2055" width="10.88671875" style="2" customWidth="1"/>
    <col min="2056" max="2304" width="9.109375" style="2"/>
    <col min="2305" max="2305" width="31.88671875" style="2" customWidth="1"/>
    <col min="2306" max="2311" width="10.88671875" style="2" customWidth="1"/>
    <col min="2312" max="2560" width="9.109375" style="2"/>
    <col min="2561" max="2561" width="31.88671875" style="2" customWidth="1"/>
    <col min="2562" max="2567" width="10.88671875" style="2" customWidth="1"/>
    <col min="2568" max="2816" width="9.109375" style="2"/>
    <col min="2817" max="2817" width="31.88671875" style="2" customWidth="1"/>
    <col min="2818" max="2823" width="10.88671875" style="2" customWidth="1"/>
    <col min="2824" max="3072" width="9.109375" style="2"/>
    <col min="3073" max="3073" width="31.88671875" style="2" customWidth="1"/>
    <col min="3074" max="3079" width="10.88671875" style="2" customWidth="1"/>
    <col min="3080" max="3328" width="9.109375" style="2"/>
    <col min="3329" max="3329" width="31.88671875" style="2" customWidth="1"/>
    <col min="3330" max="3335" width="10.88671875" style="2" customWidth="1"/>
    <col min="3336" max="3584" width="9.109375" style="2"/>
    <col min="3585" max="3585" width="31.88671875" style="2" customWidth="1"/>
    <col min="3586" max="3591" width="10.88671875" style="2" customWidth="1"/>
    <col min="3592" max="3840" width="9.109375" style="2"/>
    <col min="3841" max="3841" width="31.88671875" style="2" customWidth="1"/>
    <col min="3842" max="3847" width="10.88671875" style="2" customWidth="1"/>
    <col min="3848" max="4096" width="9.109375" style="2"/>
    <col min="4097" max="4097" width="31.88671875" style="2" customWidth="1"/>
    <col min="4098" max="4103" width="10.88671875" style="2" customWidth="1"/>
    <col min="4104" max="4352" width="9.109375" style="2"/>
    <col min="4353" max="4353" width="31.88671875" style="2" customWidth="1"/>
    <col min="4354" max="4359" width="10.88671875" style="2" customWidth="1"/>
    <col min="4360" max="4608" width="9.109375" style="2"/>
    <col min="4609" max="4609" width="31.88671875" style="2" customWidth="1"/>
    <col min="4610" max="4615" width="10.88671875" style="2" customWidth="1"/>
    <col min="4616" max="4864" width="9.109375" style="2"/>
    <col min="4865" max="4865" width="31.88671875" style="2" customWidth="1"/>
    <col min="4866" max="4871" width="10.88671875" style="2" customWidth="1"/>
    <col min="4872" max="5120" width="9.109375" style="2"/>
    <col min="5121" max="5121" width="31.88671875" style="2" customWidth="1"/>
    <col min="5122" max="5127" width="10.88671875" style="2" customWidth="1"/>
    <col min="5128" max="5376" width="9.109375" style="2"/>
    <col min="5377" max="5377" width="31.88671875" style="2" customWidth="1"/>
    <col min="5378" max="5383" width="10.88671875" style="2" customWidth="1"/>
    <col min="5384" max="5632" width="9.109375" style="2"/>
    <col min="5633" max="5633" width="31.88671875" style="2" customWidth="1"/>
    <col min="5634" max="5639" width="10.88671875" style="2" customWidth="1"/>
    <col min="5640" max="5888" width="9.109375" style="2"/>
    <col min="5889" max="5889" width="31.88671875" style="2" customWidth="1"/>
    <col min="5890" max="5895" width="10.88671875" style="2" customWidth="1"/>
    <col min="5896" max="6144" width="9.109375" style="2"/>
    <col min="6145" max="6145" width="31.88671875" style="2" customWidth="1"/>
    <col min="6146" max="6151" width="10.88671875" style="2" customWidth="1"/>
    <col min="6152" max="6400" width="9.109375" style="2"/>
    <col min="6401" max="6401" width="31.88671875" style="2" customWidth="1"/>
    <col min="6402" max="6407" width="10.88671875" style="2" customWidth="1"/>
    <col min="6408" max="6656" width="9.109375" style="2"/>
    <col min="6657" max="6657" width="31.88671875" style="2" customWidth="1"/>
    <col min="6658" max="6663" width="10.88671875" style="2" customWidth="1"/>
    <col min="6664" max="6912" width="9.109375" style="2"/>
    <col min="6913" max="6913" width="31.88671875" style="2" customWidth="1"/>
    <col min="6914" max="6919" width="10.88671875" style="2" customWidth="1"/>
    <col min="6920" max="7168" width="9.109375" style="2"/>
    <col min="7169" max="7169" width="31.88671875" style="2" customWidth="1"/>
    <col min="7170" max="7175" width="10.88671875" style="2" customWidth="1"/>
    <col min="7176" max="7424" width="9.109375" style="2"/>
    <col min="7425" max="7425" width="31.88671875" style="2" customWidth="1"/>
    <col min="7426" max="7431" width="10.88671875" style="2" customWidth="1"/>
    <col min="7432" max="7680" width="9.109375" style="2"/>
    <col min="7681" max="7681" width="31.88671875" style="2" customWidth="1"/>
    <col min="7682" max="7687" width="10.88671875" style="2" customWidth="1"/>
    <col min="7688" max="7936" width="9.109375" style="2"/>
    <col min="7937" max="7937" width="31.88671875" style="2" customWidth="1"/>
    <col min="7938" max="7943" width="10.88671875" style="2" customWidth="1"/>
    <col min="7944" max="8192" width="9.109375" style="2"/>
    <col min="8193" max="8193" width="31.88671875" style="2" customWidth="1"/>
    <col min="8194" max="8199" width="10.88671875" style="2" customWidth="1"/>
    <col min="8200" max="8448" width="9.109375" style="2"/>
    <col min="8449" max="8449" width="31.88671875" style="2" customWidth="1"/>
    <col min="8450" max="8455" width="10.88671875" style="2" customWidth="1"/>
    <col min="8456" max="8704" width="9.109375" style="2"/>
    <col min="8705" max="8705" width="31.88671875" style="2" customWidth="1"/>
    <col min="8706" max="8711" width="10.88671875" style="2" customWidth="1"/>
    <col min="8712" max="8960" width="9.109375" style="2"/>
    <col min="8961" max="8961" width="31.88671875" style="2" customWidth="1"/>
    <col min="8962" max="8967" width="10.88671875" style="2" customWidth="1"/>
    <col min="8968" max="9216" width="9.109375" style="2"/>
    <col min="9217" max="9217" width="31.88671875" style="2" customWidth="1"/>
    <col min="9218" max="9223" width="10.88671875" style="2" customWidth="1"/>
    <col min="9224" max="9472" width="9.109375" style="2"/>
    <col min="9473" max="9473" width="31.88671875" style="2" customWidth="1"/>
    <col min="9474" max="9479" width="10.88671875" style="2" customWidth="1"/>
    <col min="9480" max="9728" width="9.109375" style="2"/>
    <col min="9729" max="9729" width="31.88671875" style="2" customWidth="1"/>
    <col min="9730" max="9735" width="10.88671875" style="2" customWidth="1"/>
    <col min="9736" max="9984" width="9.109375" style="2"/>
    <col min="9985" max="9985" width="31.88671875" style="2" customWidth="1"/>
    <col min="9986" max="9991" width="10.88671875" style="2" customWidth="1"/>
    <col min="9992" max="10240" width="9.109375" style="2"/>
    <col min="10241" max="10241" width="31.88671875" style="2" customWidth="1"/>
    <col min="10242" max="10247" width="10.88671875" style="2" customWidth="1"/>
    <col min="10248" max="10496" width="9.109375" style="2"/>
    <col min="10497" max="10497" width="31.88671875" style="2" customWidth="1"/>
    <col min="10498" max="10503" width="10.88671875" style="2" customWidth="1"/>
    <col min="10504" max="10752" width="9.109375" style="2"/>
    <col min="10753" max="10753" width="31.88671875" style="2" customWidth="1"/>
    <col min="10754" max="10759" width="10.88671875" style="2" customWidth="1"/>
    <col min="10760" max="11008" width="9.109375" style="2"/>
    <col min="11009" max="11009" width="31.88671875" style="2" customWidth="1"/>
    <col min="11010" max="11015" width="10.88671875" style="2" customWidth="1"/>
    <col min="11016" max="11264" width="9.109375" style="2"/>
    <col min="11265" max="11265" width="31.88671875" style="2" customWidth="1"/>
    <col min="11266" max="11271" width="10.88671875" style="2" customWidth="1"/>
    <col min="11272" max="11520" width="9.109375" style="2"/>
    <col min="11521" max="11521" width="31.88671875" style="2" customWidth="1"/>
    <col min="11522" max="11527" width="10.88671875" style="2" customWidth="1"/>
    <col min="11528" max="11776" width="9.109375" style="2"/>
    <col min="11777" max="11777" width="31.88671875" style="2" customWidth="1"/>
    <col min="11778" max="11783" width="10.88671875" style="2" customWidth="1"/>
    <col min="11784" max="12032" width="9.109375" style="2"/>
    <col min="12033" max="12033" width="31.88671875" style="2" customWidth="1"/>
    <col min="12034" max="12039" width="10.88671875" style="2" customWidth="1"/>
    <col min="12040" max="12288" width="9.109375" style="2"/>
    <col min="12289" max="12289" width="31.88671875" style="2" customWidth="1"/>
    <col min="12290" max="12295" width="10.88671875" style="2" customWidth="1"/>
    <col min="12296" max="12544" width="9.109375" style="2"/>
    <col min="12545" max="12545" width="31.88671875" style="2" customWidth="1"/>
    <col min="12546" max="12551" width="10.88671875" style="2" customWidth="1"/>
    <col min="12552" max="12800" width="9.109375" style="2"/>
    <col min="12801" max="12801" width="31.88671875" style="2" customWidth="1"/>
    <col min="12802" max="12807" width="10.88671875" style="2" customWidth="1"/>
    <col min="12808" max="13056" width="9.109375" style="2"/>
    <col min="13057" max="13057" width="31.88671875" style="2" customWidth="1"/>
    <col min="13058" max="13063" width="10.88671875" style="2" customWidth="1"/>
    <col min="13064" max="13312" width="9.109375" style="2"/>
    <col min="13313" max="13313" width="31.88671875" style="2" customWidth="1"/>
    <col min="13314" max="13319" width="10.88671875" style="2" customWidth="1"/>
    <col min="13320" max="13568" width="9.109375" style="2"/>
    <col min="13569" max="13569" width="31.88671875" style="2" customWidth="1"/>
    <col min="13570" max="13575" width="10.88671875" style="2" customWidth="1"/>
    <col min="13576" max="13824" width="9.109375" style="2"/>
    <col min="13825" max="13825" width="31.88671875" style="2" customWidth="1"/>
    <col min="13826" max="13831" width="10.88671875" style="2" customWidth="1"/>
    <col min="13832" max="14080" width="9.109375" style="2"/>
    <col min="14081" max="14081" width="31.88671875" style="2" customWidth="1"/>
    <col min="14082" max="14087" width="10.88671875" style="2" customWidth="1"/>
    <col min="14088" max="14336" width="9.109375" style="2"/>
    <col min="14337" max="14337" width="31.88671875" style="2" customWidth="1"/>
    <col min="14338" max="14343" width="10.88671875" style="2" customWidth="1"/>
    <col min="14344" max="14592" width="9.109375" style="2"/>
    <col min="14593" max="14593" width="31.88671875" style="2" customWidth="1"/>
    <col min="14594" max="14599" width="10.88671875" style="2" customWidth="1"/>
    <col min="14600" max="14848" width="9.109375" style="2"/>
    <col min="14849" max="14849" width="31.88671875" style="2" customWidth="1"/>
    <col min="14850" max="14855" width="10.88671875" style="2" customWidth="1"/>
    <col min="14856" max="15104" width="9.109375" style="2"/>
    <col min="15105" max="15105" width="31.88671875" style="2" customWidth="1"/>
    <col min="15106" max="15111" width="10.88671875" style="2" customWidth="1"/>
    <col min="15112" max="15360" width="9.109375" style="2"/>
    <col min="15361" max="15361" width="31.88671875" style="2" customWidth="1"/>
    <col min="15362" max="15367" width="10.88671875" style="2" customWidth="1"/>
    <col min="15368" max="15616" width="9.109375" style="2"/>
    <col min="15617" max="15617" width="31.88671875" style="2" customWidth="1"/>
    <col min="15618" max="15623" width="10.88671875" style="2" customWidth="1"/>
    <col min="15624" max="15872" width="9.109375" style="2"/>
    <col min="15873" max="15873" width="31.88671875" style="2" customWidth="1"/>
    <col min="15874" max="15879" width="10.88671875" style="2" customWidth="1"/>
    <col min="15880" max="16128" width="9.109375" style="2"/>
    <col min="16129" max="16129" width="31.88671875" style="2" customWidth="1"/>
    <col min="16130" max="16135" width="10.88671875" style="2" customWidth="1"/>
    <col min="16136" max="16384" width="9.109375" style="2"/>
  </cols>
  <sheetData>
    <row r="1" spans="1:8" ht="20.100000000000001" customHeight="1" x14ac:dyDescent="0.3">
      <c r="A1" s="99" t="s">
        <v>348</v>
      </c>
      <c r="H1" s="894" t="s">
        <v>907</v>
      </c>
    </row>
    <row r="2" spans="1:8" ht="20.100000000000001" customHeight="1" x14ac:dyDescent="0.3">
      <c r="A2" s="36"/>
      <c r="G2" s="55">
        <v>2023</v>
      </c>
    </row>
    <row r="3" spans="1:8" s="6" customFormat="1" ht="39.6" x14ac:dyDescent="0.3">
      <c r="A3" s="563" t="s">
        <v>122</v>
      </c>
      <c r="B3" s="540" t="s">
        <v>4</v>
      </c>
      <c r="C3" s="540" t="s">
        <v>5</v>
      </c>
      <c r="D3" s="540" t="s">
        <v>6</v>
      </c>
      <c r="E3" s="540" t="s">
        <v>7</v>
      </c>
      <c r="F3" s="540" t="s">
        <v>8</v>
      </c>
      <c r="G3" s="542" t="s">
        <v>9</v>
      </c>
    </row>
    <row r="4" spans="1:8" s="6" customFormat="1" ht="13.8" customHeight="1" x14ac:dyDescent="0.25">
      <c r="A4" s="252" t="s">
        <v>303</v>
      </c>
      <c r="B4" s="253">
        <v>0.27057670589788818</v>
      </c>
      <c r="C4" s="194">
        <v>0.11505606573756152</v>
      </c>
      <c r="D4" s="194">
        <v>0.16905275927088159</v>
      </c>
      <c r="E4" s="194">
        <v>0.23171427872593597</v>
      </c>
      <c r="F4" s="254">
        <v>0.32443420950476248</v>
      </c>
      <c r="G4" s="253">
        <v>0.41357012915510705</v>
      </c>
      <c r="H4" s="71"/>
    </row>
    <row r="5" spans="1:8" s="6" customFormat="1" ht="13.8" customHeight="1" x14ac:dyDescent="0.25">
      <c r="A5" s="98" t="s">
        <v>124</v>
      </c>
      <c r="B5" s="181">
        <v>0.10510283044599245</v>
      </c>
      <c r="C5" s="179">
        <v>1.9982111102498992E-2</v>
      </c>
      <c r="D5" s="179">
        <v>3.8579559759509323E-2</v>
      </c>
      <c r="E5" s="179">
        <v>7.3700443308746727E-2</v>
      </c>
      <c r="F5" s="255">
        <v>0.12805208898118656</v>
      </c>
      <c r="G5" s="181">
        <v>0.20253543320505357</v>
      </c>
    </row>
    <row r="6" spans="1:8" s="6" customFormat="1" ht="13.8" customHeight="1" x14ac:dyDescent="0.25">
      <c r="A6" s="98" t="s">
        <v>273</v>
      </c>
      <c r="B6" s="181">
        <v>0.13205341819149649</v>
      </c>
      <c r="C6" s="179">
        <v>2.5477890017568987E-2</v>
      </c>
      <c r="D6" s="179">
        <v>4.7131586563807545E-2</v>
      </c>
      <c r="E6" s="179">
        <v>0.11160203432267859</v>
      </c>
      <c r="F6" s="255">
        <v>0.1718674796948112</v>
      </c>
      <c r="G6" s="181">
        <v>0.24643878354978033</v>
      </c>
    </row>
    <row r="7" spans="1:8" s="6" customFormat="1" ht="13.8" customHeight="1" x14ac:dyDescent="0.25">
      <c r="A7" s="98" t="s">
        <v>344</v>
      </c>
      <c r="B7" s="181">
        <v>3.3799104449903791E-2</v>
      </c>
      <c r="C7" s="179">
        <v>9.2491082913700607E-3</v>
      </c>
      <c r="D7" s="179">
        <v>1.6106005314137344E-2</v>
      </c>
      <c r="E7" s="179">
        <v>2.2822023537740693E-2</v>
      </c>
      <c r="F7" s="255">
        <v>3.9805774973843758E-2</v>
      </c>
      <c r="G7" s="181">
        <v>5.5274701399055132E-2</v>
      </c>
    </row>
    <row r="8" spans="1:8" s="6" customFormat="1" ht="13.8" customHeight="1" x14ac:dyDescent="0.25">
      <c r="A8" s="98" t="s">
        <v>345</v>
      </c>
      <c r="B8" s="181">
        <v>0.13211708569665748</v>
      </c>
      <c r="C8" s="179">
        <v>2.9996456102777905E-2</v>
      </c>
      <c r="D8" s="179">
        <v>4.8296824728827008E-2</v>
      </c>
      <c r="E8" s="179">
        <v>8.8757001056792628E-2</v>
      </c>
      <c r="F8" s="255">
        <v>0.15384279975668133</v>
      </c>
      <c r="G8" s="181">
        <v>0.27426432841877713</v>
      </c>
    </row>
    <row r="9" spans="1:8" s="6" customFormat="1" ht="13.8" customHeight="1" x14ac:dyDescent="0.25">
      <c r="A9" s="98" t="s">
        <v>346</v>
      </c>
      <c r="B9" s="181">
        <v>0.21969508789998532</v>
      </c>
      <c r="C9" s="179">
        <v>5.8666647034407111E-2</v>
      </c>
      <c r="D9" s="179">
        <v>0.11526472643948853</v>
      </c>
      <c r="E9" s="179">
        <v>0.17303207679290752</v>
      </c>
      <c r="F9" s="255">
        <v>0.27416225069237476</v>
      </c>
      <c r="G9" s="181">
        <v>0.37549823673024985</v>
      </c>
    </row>
    <row r="10" spans="1:8" s="6" customFormat="1" ht="13.8" customHeight="1" x14ac:dyDescent="0.25">
      <c r="A10" s="98" t="s">
        <v>347</v>
      </c>
      <c r="B10" s="179">
        <v>0.14153485075548314</v>
      </c>
      <c r="C10" s="179">
        <v>3.1435417827623928E-2</v>
      </c>
      <c r="D10" s="179">
        <v>4.4204273901748303E-2</v>
      </c>
      <c r="E10" s="179">
        <v>9.8242874694170729E-2</v>
      </c>
      <c r="F10" s="179">
        <v>0.20286745617459276</v>
      </c>
      <c r="G10" s="181">
        <v>0.25475258452442351</v>
      </c>
    </row>
    <row r="11" spans="1:8" s="6" customFormat="1" ht="13.8" customHeight="1" x14ac:dyDescent="0.3"/>
    <row r="12" spans="1:8" s="6" customFormat="1" ht="13.8" customHeight="1" x14ac:dyDescent="0.3"/>
    <row r="13" spans="1:8" s="6" customFormat="1" ht="13.8" customHeight="1" x14ac:dyDescent="0.3"/>
    <row r="14" spans="1:8" s="6" customFormat="1" ht="13.8" customHeight="1" x14ac:dyDescent="0.3"/>
    <row r="15" spans="1:8" s="6" customFormat="1" ht="13.8" customHeight="1" x14ac:dyDescent="0.3"/>
    <row r="16" spans="1:8" s="6" customFormat="1" ht="13.8" customHeight="1" x14ac:dyDescent="0.3"/>
    <row r="17" s="6" customFormat="1" ht="13.8" customHeight="1" x14ac:dyDescent="0.3"/>
    <row r="18" s="6" customFormat="1" ht="13.8" customHeight="1" x14ac:dyDescent="0.3"/>
    <row r="19" s="6" customFormat="1" ht="13.8" customHeight="1" x14ac:dyDescent="0.3"/>
    <row r="20" s="6" customFormat="1" ht="13.8" customHeight="1" x14ac:dyDescent="0.3"/>
    <row r="21" s="6" customFormat="1" x14ac:dyDescent="0.3"/>
    <row r="22" s="6" customFormat="1" x14ac:dyDescent="0.3"/>
    <row r="23" s="6" customFormat="1" x14ac:dyDescent="0.3"/>
    <row r="24" s="6" customFormat="1" x14ac:dyDescent="0.3"/>
    <row r="25" s="6" customFormat="1" x14ac:dyDescent="0.3"/>
    <row r="26" s="6" customFormat="1" x14ac:dyDescent="0.3"/>
    <row r="27" s="6" customFormat="1" x14ac:dyDescent="0.3"/>
  </sheetData>
  <hyperlinks>
    <hyperlink ref="H1" location="INFO!A1" display="POWRÓT" xr:uid="{2251D17C-D792-4520-BAE2-BE84BEE1E4F8}"/>
  </hyperlinks>
  <pageMargins left="0.75" right="0.75" top="1" bottom="1" header="0.5" footer="0.5"/>
  <pageSetup paperSize="9" scale="9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>
    <pageSetUpPr fitToPage="1"/>
  </sheetPr>
  <dimension ref="A1:I26"/>
  <sheetViews>
    <sheetView showGridLines="0" zoomScaleNormal="100" workbookViewId="0">
      <selection activeCell="E1" sqref="E1"/>
    </sheetView>
  </sheetViews>
  <sheetFormatPr defaultRowHeight="13.2" x14ac:dyDescent="0.25"/>
  <cols>
    <col min="1" max="1" width="34.88671875" style="2" customWidth="1"/>
    <col min="2" max="4" width="15" style="2" customWidth="1"/>
    <col min="5" max="5" width="12.88671875" style="2" customWidth="1"/>
    <col min="6" max="9" width="9.109375" style="2"/>
    <col min="10" max="13" width="11.5546875" style="2" bestFit="1" customWidth="1"/>
    <col min="14" max="256" width="9.109375" style="2"/>
    <col min="257" max="257" width="31.88671875" style="2" customWidth="1"/>
    <col min="258" max="260" width="15" style="2" customWidth="1"/>
    <col min="261" max="512" width="9.109375" style="2"/>
    <col min="513" max="513" width="31.88671875" style="2" customWidth="1"/>
    <col min="514" max="516" width="15" style="2" customWidth="1"/>
    <col min="517" max="768" width="9.109375" style="2"/>
    <col min="769" max="769" width="31.88671875" style="2" customWidth="1"/>
    <col min="770" max="772" width="15" style="2" customWidth="1"/>
    <col min="773" max="1024" width="9.109375" style="2"/>
    <col min="1025" max="1025" width="31.88671875" style="2" customWidth="1"/>
    <col min="1026" max="1028" width="15" style="2" customWidth="1"/>
    <col min="1029" max="1280" width="9.109375" style="2"/>
    <col min="1281" max="1281" width="31.88671875" style="2" customWidth="1"/>
    <col min="1282" max="1284" width="15" style="2" customWidth="1"/>
    <col min="1285" max="1536" width="9.109375" style="2"/>
    <col min="1537" max="1537" width="31.88671875" style="2" customWidth="1"/>
    <col min="1538" max="1540" width="15" style="2" customWidth="1"/>
    <col min="1541" max="1792" width="9.109375" style="2"/>
    <col min="1793" max="1793" width="31.88671875" style="2" customWidth="1"/>
    <col min="1794" max="1796" width="15" style="2" customWidth="1"/>
    <col min="1797" max="2048" width="9.109375" style="2"/>
    <col min="2049" max="2049" width="31.88671875" style="2" customWidth="1"/>
    <col min="2050" max="2052" width="15" style="2" customWidth="1"/>
    <col min="2053" max="2304" width="9.109375" style="2"/>
    <col min="2305" max="2305" width="31.88671875" style="2" customWidth="1"/>
    <col min="2306" max="2308" width="15" style="2" customWidth="1"/>
    <col min="2309" max="2560" width="9.109375" style="2"/>
    <col min="2561" max="2561" width="31.88671875" style="2" customWidth="1"/>
    <col min="2562" max="2564" width="15" style="2" customWidth="1"/>
    <col min="2565" max="2816" width="9.109375" style="2"/>
    <col min="2817" max="2817" width="31.88671875" style="2" customWidth="1"/>
    <col min="2818" max="2820" width="15" style="2" customWidth="1"/>
    <col min="2821" max="3072" width="9.109375" style="2"/>
    <col min="3073" max="3073" width="31.88671875" style="2" customWidth="1"/>
    <col min="3074" max="3076" width="15" style="2" customWidth="1"/>
    <col min="3077" max="3328" width="9.109375" style="2"/>
    <col min="3329" max="3329" width="31.88671875" style="2" customWidth="1"/>
    <col min="3330" max="3332" width="15" style="2" customWidth="1"/>
    <col min="3333" max="3584" width="9.109375" style="2"/>
    <col min="3585" max="3585" width="31.88671875" style="2" customWidth="1"/>
    <col min="3586" max="3588" width="15" style="2" customWidth="1"/>
    <col min="3589" max="3840" width="9.109375" style="2"/>
    <col min="3841" max="3841" width="31.88671875" style="2" customWidth="1"/>
    <col min="3842" max="3844" width="15" style="2" customWidth="1"/>
    <col min="3845" max="4096" width="9.109375" style="2"/>
    <col min="4097" max="4097" width="31.88671875" style="2" customWidth="1"/>
    <col min="4098" max="4100" width="15" style="2" customWidth="1"/>
    <col min="4101" max="4352" width="9.109375" style="2"/>
    <col min="4353" max="4353" width="31.88671875" style="2" customWidth="1"/>
    <col min="4354" max="4356" width="15" style="2" customWidth="1"/>
    <col min="4357" max="4608" width="9.109375" style="2"/>
    <col min="4609" max="4609" width="31.88671875" style="2" customWidth="1"/>
    <col min="4610" max="4612" width="15" style="2" customWidth="1"/>
    <col min="4613" max="4864" width="9.109375" style="2"/>
    <col min="4865" max="4865" width="31.88671875" style="2" customWidth="1"/>
    <col min="4866" max="4868" width="15" style="2" customWidth="1"/>
    <col min="4869" max="5120" width="9.109375" style="2"/>
    <col min="5121" max="5121" width="31.88671875" style="2" customWidth="1"/>
    <col min="5122" max="5124" width="15" style="2" customWidth="1"/>
    <col min="5125" max="5376" width="9.109375" style="2"/>
    <col min="5377" max="5377" width="31.88671875" style="2" customWidth="1"/>
    <col min="5378" max="5380" width="15" style="2" customWidth="1"/>
    <col min="5381" max="5632" width="9.109375" style="2"/>
    <col min="5633" max="5633" width="31.88671875" style="2" customWidth="1"/>
    <col min="5634" max="5636" width="15" style="2" customWidth="1"/>
    <col min="5637" max="5888" width="9.109375" style="2"/>
    <col min="5889" max="5889" width="31.88671875" style="2" customWidth="1"/>
    <col min="5890" max="5892" width="15" style="2" customWidth="1"/>
    <col min="5893" max="6144" width="9.109375" style="2"/>
    <col min="6145" max="6145" width="31.88671875" style="2" customWidth="1"/>
    <col min="6146" max="6148" width="15" style="2" customWidth="1"/>
    <col min="6149" max="6400" width="9.109375" style="2"/>
    <col min="6401" max="6401" width="31.88671875" style="2" customWidth="1"/>
    <col min="6402" max="6404" width="15" style="2" customWidth="1"/>
    <col min="6405" max="6656" width="9.109375" style="2"/>
    <col min="6657" max="6657" width="31.88671875" style="2" customWidth="1"/>
    <col min="6658" max="6660" width="15" style="2" customWidth="1"/>
    <col min="6661" max="6912" width="9.109375" style="2"/>
    <col min="6913" max="6913" width="31.88671875" style="2" customWidth="1"/>
    <col min="6914" max="6916" width="15" style="2" customWidth="1"/>
    <col min="6917" max="7168" width="9.109375" style="2"/>
    <col min="7169" max="7169" width="31.88671875" style="2" customWidth="1"/>
    <col min="7170" max="7172" width="15" style="2" customWidth="1"/>
    <col min="7173" max="7424" width="9.109375" style="2"/>
    <col min="7425" max="7425" width="31.88671875" style="2" customWidth="1"/>
    <col min="7426" max="7428" width="15" style="2" customWidth="1"/>
    <col min="7429" max="7680" width="9.109375" style="2"/>
    <col min="7681" max="7681" width="31.88671875" style="2" customWidth="1"/>
    <col min="7682" max="7684" width="15" style="2" customWidth="1"/>
    <col min="7685" max="7936" width="9.109375" style="2"/>
    <col min="7937" max="7937" width="31.88671875" style="2" customWidth="1"/>
    <col min="7938" max="7940" width="15" style="2" customWidth="1"/>
    <col min="7941" max="8192" width="9.109375" style="2"/>
    <col min="8193" max="8193" width="31.88671875" style="2" customWidth="1"/>
    <col min="8194" max="8196" width="15" style="2" customWidth="1"/>
    <col min="8197" max="8448" width="9.109375" style="2"/>
    <col min="8449" max="8449" width="31.88671875" style="2" customWidth="1"/>
    <col min="8450" max="8452" width="15" style="2" customWidth="1"/>
    <col min="8453" max="8704" width="9.109375" style="2"/>
    <col min="8705" max="8705" width="31.88671875" style="2" customWidth="1"/>
    <col min="8706" max="8708" width="15" style="2" customWidth="1"/>
    <col min="8709" max="8960" width="9.109375" style="2"/>
    <col min="8961" max="8961" width="31.88671875" style="2" customWidth="1"/>
    <col min="8962" max="8964" width="15" style="2" customWidth="1"/>
    <col min="8965" max="9216" width="9.109375" style="2"/>
    <col min="9217" max="9217" width="31.88671875" style="2" customWidth="1"/>
    <col min="9218" max="9220" width="15" style="2" customWidth="1"/>
    <col min="9221" max="9472" width="9.109375" style="2"/>
    <col min="9473" max="9473" width="31.88671875" style="2" customWidth="1"/>
    <col min="9474" max="9476" width="15" style="2" customWidth="1"/>
    <col min="9477" max="9728" width="9.109375" style="2"/>
    <col min="9729" max="9729" width="31.88671875" style="2" customWidth="1"/>
    <col min="9730" max="9732" width="15" style="2" customWidth="1"/>
    <col min="9733" max="9984" width="9.109375" style="2"/>
    <col min="9985" max="9985" width="31.88671875" style="2" customWidth="1"/>
    <col min="9986" max="9988" width="15" style="2" customWidth="1"/>
    <col min="9989" max="10240" width="9.109375" style="2"/>
    <col min="10241" max="10241" width="31.88671875" style="2" customWidth="1"/>
    <col min="10242" max="10244" width="15" style="2" customWidth="1"/>
    <col min="10245" max="10496" width="9.109375" style="2"/>
    <col min="10497" max="10497" width="31.88671875" style="2" customWidth="1"/>
    <col min="10498" max="10500" width="15" style="2" customWidth="1"/>
    <col min="10501" max="10752" width="9.109375" style="2"/>
    <col min="10753" max="10753" width="31.88671875" style="2" customWidth="1"/>
    <col min="10754" max="10756" width="15" style="2" customWidth="1"/>
    <col min="10757" max="11008" width="9.109375" style="2"/>
    <col min="11009" max="11009" width="31.88671875" style="2" customWidth="1"/>
    <col min="11010" max="11012" width="15" style="2" customWidth="1"/>
    <col min="11013" max="11264" width="9.109375" style="2"/>
    <col min="11265" max="11265" width="31.88671875" style="2" customWidth="1"/>
    <col min="11266" max="11268" width="15" style="2" customWidth="1"/>
    <col min="11269" max="11520" width="9.109375" style="2"/>
    <col min="11521" max="11521" width="31.88671875" style="2" customWidth="1"/>
    <col min="11522" max="11524" width="15" style="2" customWidth="1"/>
    <col min="11525" max="11776" width="9.109375" style="2"/>
    <col min="11777" max="11777" width="31.88671875" style="2" customWidth="1"/>
    <col min="11778" max="11780" width="15" style="2" customWidth="1"/>
    <col min="11781" max="12032" width="9.109375" style="2"/>
    <col min="12033" max="12033" width="31.88671875" style="2" customWidth="1"/>
    <col min="12034" max="12036" width="15" style="2" customWidth="1"/>
    <col min="12037" max="12288" width="9.109375" style="2"/>
    <col min="12289" max="12289" width="31.88671875" style="2" customWidth="1"/>
    <col min="12290" max="12292" width="15" style="2" customWidth="1"/>
    <col min="12293" max="12544" width="9.109375" style="2"/>
    <col min="12545" max="12545" width="31.88671875" style="2" customWidth="1"/>
    <col min="12546" max="12548" width="15" style="2" customWidth="1"/>
    <col min="12549" max="12800" width="9.109375" style="2"/>
    <col min="12801" max="12801" width="31.88671875" style="2" customWidth="1"/>
    <col min="12802" max="12804" width="15" style="2" customWidth="1"/>
    <col min="12805" max="13056" width="9.109375" style="2"/>
    <col min="13057" max="13057" width="31.88671875" style="2" customWidth="1"/>
    <col min="13058" max="13060" width="15" style="2" customWidth="1"/>
    <col min="13061" max="13312" width="9.109375" style="2"/>
    <col min="13313" max="13313" width="31.88671875" style="2" customWidth="1"/>
    <col min="13314" max="13316" width="15" style="2" customWidth="1"/>
    <col min="13317" max="13568" width="9.109375" style="2"/>
    <col min="13569" max="13569" width="31.88671875" style="2" customWidth="1"/>
    <col min="13570" max="13572" width="15" style="2" customWidth="1"/>
    <col min="13573" max="13824" width="9.109375" style="2"/>
    <col min="13825" max="13825" width="31.88671875" style="2" customWidth="1"/>
    <col min="13826" max="13828" width="15" style="2" customWidth="1"/>
    <col min="13829" max="14080" width="9.109375" style="2"/>
    <col min="14081" max="14081" width="31.88671875" style="2" customWidth="1"/>
    <col min="14082" max="14084" width="15" style="2" customWidth="1"/>
    <col min="14085" max="14336" width="9.109375" style="2"/>
    <col min="14337" max="14337" width="31.88671875" style="2" customWidth="1"/>
    <col min="14338" max="14340" width="15" style="2" customWidth="1"/>
    <col min="14341" max="14592" width="9.109375" style="2"/>
    <col min="14593" max="14593" width="31.88671875" style="2" customWidth="1"/>
    <col min="14594" max="14596" width="15" style="2" customWidth="1"/>
    <col min="14597" max="14848" width="9.109375" style="2"/>
    <col min="14849" max="14849" width="31.88671875" style="2" customWidth="1"/>
    <col min="14850" max="14852" width="15" style="2" customWidth="1"/>
    <col min="14853" max="15104" width="9.109375" style="2"/>
    <col min="15105" max="15105" width="31.88671875" style="2" customWidth="1"/>
    <col min="15106" max="15108" width="15" style="2" customWidth="1"/>
    <col min="15109" max="15360" width="9.109375" style="2"/>
    <col min="15361" max="15361" width="31.88671875" style="2" customWidth="1"/>
    <col min="15362" max="15364" width="15" style="2" customWidth="1"/>
    <col min="15365" max="15616" width="9.109375" style="2"/>
    <col min="15617" max="15617" width="31.88671875" style="2" customWidth="1"/>
    <col min="15618" max="15620" width="15" style="2" customWidth="1"/>
    <col min="15621" max="15872" width="9.109375" style="2"/>
    <col min="15873" max="15873" width="31.88671875" style="2" customWidth="1"/>
    <col min="15874" max="15876" width="15" style="2" customWidth="1"/>
    <col min="15877" max="16128" width="9.109375" style="2"/>
    <col min="16129" max="16129" width="31.88671875" style="2" customWidth="1"/>
    <col min="16130" max="16132" width="15" style="2" customWidth="1"/>
    <col min="16133" max="16384" width="9.109375" style="2"/>
  </cols>
  <sheetData>
    <row r="1" spans="1:9" ht="20.100000000000001" customHeight="1" x14ac:dyDescent="0.3">
      <c r="A1" s="23" t="s">
        <v>126</v>
      </c>
      <c r="E1" s="894" t="s">
        <v>907</v>
      </c>
    </row>
    <row r="2" spans="1:9" ht="20.100000000000001" customHeight="1" x14ac:dyDescent="0.3">
      <c r="A2" s="36"/>
      <c r="E2" s="55">
        <v>2023</v>
      </c>
    </row>
    <row r="3" spans="1:9" customFormat="1" ht="84.6" customHeight="1" x14ac:dyDescent="0.3">
      <c r="A3" s="1056" t="s">
        <v>82</v>
      </c>
      <c r="B3" s="533" t="s">
        <v>485</v>
      </c>
      <c r="C3" s="1046" t="s">
        <v>486</v>
      </c>
      <c r="D3" s="534" t="s">
        <v>84</v>
      </c>
      <c r="F3" s="285"/>
    </row>
    <row r="4" spans="1:9" customFormat="1" ht="13.8" customHeight="1" x14ac:dyDescent="0.3">
      <c r="A4" s="1057"/>
      <c r="B4" s="535" t="s">
        <v>31</v>
      </c>
      <c r="C4" s="1047"/>
      <c r="D4" s="536" t="s">
        <v>85</v>
      </c>
    </row>
    <row r="5" spans="1:9" s="6" customFormat="1" ht="14.4" customHeight="1" x14ac:dyDescent="0.25">
      <c r="A5" s="76" t="s">
        <v>127</v>
      </c>
      <c r="B5" s="118">
        <v>12.786934951229087</v>
      </c>
      <c r="C5" s="118">
        <v>1.0335824446154771</v>
      </c>
      <c r="D5" s="188">
        <v>7.9570875518181348</v>
      </c>
    </row>
    <row r="6" spans="1:9" s="6" customFormat="1" ht="14.4" customHeight="1" x14ac:dyDescent="0.25">
      <c r="A6" s="76" t="s">
        <v>128</v>
      </c>
      <c r="B6" s="118">
        <v>80.714363213611023</v>
      </c>
      <c r="C6" s="118">
        <v>1.0231108720376094</v>
      </c>
      <c r="D6" s="188">
        <v>7.8958963126146946</v>
      </c>
      <c r="E6" s="2"/>
      <c r="F6" s="2"/>
    </row>
    <row r="7" spans="1:9" s="6" customFormat="1" ht="14.4" customHeight="1" x14ac:dyDescent="0.25">
      <c r="A7" s="76" t="s">
        <v>129</v>
      </c>
      <c r="B7" s="118">
        <v>12.069418993258724</v>
      </c>
      <c r="C7" s="118">
        <v>1.0666499218220369</v>
      </c>
      <c r="D7" s="188">
        <v>9.1486226716731736</v>
      </c>
      <c r="E7" s="2"/>
      <c r="F7" s="2"/>
    </row>
    <row r="8" spans="1:9" s="6" customFormat="1" ht="14.4" customHeight="1" x14ac:dyDescent="0.25">
      <c r="A8" s="76" t="s">
        <v>130</v>
      </c>
      <c r="B8" s="118">
        <v>88.01092824064024</v>
      </c>
      <c r="C8" s="118">
        <v>1.0185310532327976</v>
      </c>
      <c r="D8" s="188">
        <v>6.7699246550969612</v>
      </c>
      <c r="E8" s="2"/>
      <c r="F8" s="2"/>
    </row>
    <row r="9" spans="1:9" s="6" customFormat="1" ht="14.4" customHeight="1" x14ac:dyDescent="0.25">
      <c r="A9" s="76" t="s">
        <v>131</v>
      </c>
      <c r="B9" s="118">
        <v>5.5308459007509017</v>
      </c>
      <c r="C9" s="118">
        <v>1</v>
      </c>
      <c r="D9" s="188">
        <v>2.386889060604847</v>
      </c>
      <c r="E9" s="2"/>
      <c r="F9" s="2"/>
    </row>
    <row r="10" spans="1:9" s="6" customFormat="1" ht="14.4" customHeight="1" x14ac:dyDescent="0.25">
      <c r="A10" s="76" t="s">
        <v>132</v>
      </c>
      <c r="B10" s="118">
        <v>9.8068200571674904</v>
      </c>
      <c r="C10" s="118">
        <v>1.0890067927722544</v>
      </c>
      <c r="D10" s="188">
        <v>1.9735192776196224</v>
      </c>
      <c r="E10" s="2"/>
      <c r="F10" s="2"/>
    </row>
    <row r="11" spans="1:9" s="6" customFormat="1" ht="14.4" customHeight="1" x14ac:dyDescent="0.25">
      <c r="A11" s="76" t="s">
        <v>133</v>
      </c>
      <c r="B11" s="118">
        <v>1.0309772102696282</v>
      </c>
      <c r="C11" s="118">
        <v>1</v>
      </c>
      <c r="D11" s="188">
        <v>22.301159719336617</v>
      </c>
      <c r="E11" s="2"/>
      <c r="F11" s="2"/>
    </row>
    <row r="12" spans="1:9" s="6" customFormat="1" ht="14.4" customHeight="1" x14ac:dyDescent="0.25">
      <c r="A12" s="76" t="s">
        <v>134</v>
      </c>
      <c r="B12" s="118">
        <v>53.396429783412643</v>
      </c>
      <c r="C12" s="118">
        <v>1.0232505344983911</v>
      </c>
      <c r="D12" s="188">
        <v>5.772257163163629</v>
      </c>
      <c r="E12" s="2"/>
      <c r="F12" s="2"/>
    </row>
    <row r="13" spans="1:9" s="6" customFormat="1" ht="14.4" customHeight="1" x14ac:dyDescent="0.25">
      <c r="A13" s="76" t="s">
        <v>135</v>
      </c>
      <c r="B13" s="118">
        <v>87.348960200232455</v>
      </c>
      <c r="C13" s="118">
        <v>1.3777528064398952</v>
      </c>
      <c r="D13" s="188">
        <v>6.5963251325657204</v>
      </c>
      <c r="E13" s="2"/>
      <c r="F13" s="2"/>
      <c r="H13" s="121"/>
      <c r="I13" s="122"/>
    </row>
    <row r="14" spans="1:9" s="6" customFormat="1" ht="14.4" customHeight="1" x14ac:dyDescent="0.25">
      <c r="A14" s="353" t="s">
        <v>523</v>
      </c>
      <c r="B14" s="118">
        <v>0.93326406842684106</v>
      </c>
      <c r="C14" s="118">
        <v>1.0329412432520526</v>
      </c>
      <c r="D14" s="339" t="s">
        <v>272</v>
      </c>
      <c r="E14" s="2"/>
      <c r="F14" s="2"/>
      <c r="H14" s="47"/>
      <c r="I14" s="47"/>
    </row>
    <row r="15" spans="1:9" s="6" customFormat="1" ht="14.4" customHeight="1" x14ac:dyDescent="0.25">
      <c r="A15" s="353" t="s">
        <v>524</v>
      </c>
      <c r="B15" s="118">
        <v>76.931154145364673</v>
      </c>
      <c r="C15" s="118">
        <v>1.3164643622523904</v>
      </c>
      <c r="D15" s="339" t="s">
        <v>272</v>
      </c>
      <c r="E15" s="2"/>
      <c r="F15" s="2"/>
      <c r="H15" s="47"/>
      <c r="I15" s="47"/>
    </row>
    <row r="16" spans="1:9" s="6" customFormat="1" ht="14.4" customHeight="1" x14ac:dyDescent="0.25">
      <c r="A16" s="353" t="s">
        <v>525</v>
      </c>
      <c r="B16" s="118">
        <v>23.1968357848619</v>
      </c>
      <c r="C16" s="118">
        <v>1.2811322834689201</v>
      </c>
      <c r="D16" s="339" t="s">
        <v>272</v>
      </c>
      <c r="E16" s="2"/>
      <c r="F16" s="2"/>
      <c r="H16" s="47"/>
      <c r="I16" s="47"/>
    </row>
    <row r="17" spans="1:9" s="6" customFormat="1" ht="14.4" customHeight="1" x14ac:dyDescent="0.25">
      <c r="A17" s="206" t="s">
        <v>526</v>
      </c>
      <c r="B17" s="118">
        <v>10.646281577092365</v>
      </c>
      <c r="C17" s="118">
        <v>1</v>
      </c>
      <c r="D17" s="339" t="s">
        <v>272</v>
      </c>
      <c r="E17" s="2"/>
      <c r="F17" s="2"/>
      <c r="H17" s="47"/>
      <c r="I17" s="47"/>
    </row>
    <row r="18" spans="1:9" s="6" customFormat="1" ht="14.4" customHeight="1" x14ac:dyDescent="0.25">
      <c r="A18" s="206" t="s">
        <v>527</v>
      </c>
      <c r="B18" s="118">
        <v>64.936277103829994</v>
      </c>
      <c r="C18" s="118">
        <v>1.1016844345636736</v>
      </c>
      <c r="D18" s="339" t="s">
        <v>272</v>
      </c>
      <c r="E18" s="2"/>
      <c r="F18" s="2"/>
      <c r="H18" s="47"/>
      <c r="I18" s="47"/>
    </row>
    <row r="19" spans="1:9" s="6" customFormat="1" ht="14.4" customHeight="1" x14ac:dyDescent="0.25">
      <c r="A19" s="206" t="s">
        <v>136</v>
      </c>
      <c r="B19" s="118">
        <v>17.070853512776058</v>
      </c>
      <c r="C19" s="118">
        <v>1.1002890848958133</v>
      </c>
      <c r="D19" s="188">
        <v>6.7847799110354146</v>
      </c>
      <c r="E19" s="2"/>
      <c r="F19" s="2"/>
    </row>
    <row r="20" spans="1:9" s="6" customFormat="1" ht="14.4" customHeight="1" x14ac:dyDescent="0.25">
      <c r="A20" s="206" t="s">
        <v>137</v>
      </c>
      <c r="B20" s="118">
        <v>69.355263494462775</v>
      </c>
      <c r="C20" s="118">
        <v>1.4827436508199445</v>
      </c>
      <c r="D20" s="188">
        <v>4.7037057191117917</v>
      </c>
      <c r="E20" s="2"/>
      <c r="F20" s="2"/>
    </row>
    <row r="21" spans="1:9" s="6" customFormat="1" ht="14.4" customHeight="1" x14ac:dyDescent="0.25">
      <c r="A21" s="206" t="s">
        <v>304</v>
      </c>
      <c r="B21" s="118">
        <v>32.956220254743677</v>
      </c>
      <c r="C21" s="118">
        <v>1.0091880769557613</v>
      </c>
      <c r="D21" s="188">
        <v>4.6148215618113486</v>
      </c>
      <c r="E21" s="2"/>
      <c r="F21" s="2"/>
    </row>
    <row r="22" spans="1:9" s="6" customFormat="1" ht="14.4" customHeight="1" x14ac:dyDescent="0.25">
      <c r="A22" s="2"/>
      <c r="F22" s="2"/>
      <c r="G22" s="2"/>
    </row>
    <row r="23" spans="1:9" ht="14.4" customHeight="1" x14ac:dyDescent="0.25">
      <c r="A23" s="357" t="s">
        <v>631</v>
      </c>
    </row>
    <row r="24" spans="1:9" ht="14.4" customHeight="1" x14ac:dyDescent="0.25"/>
    <row r="25" spans="1:9" x14ac:dyDescent="0.25">
      <c r="A25" s="109"/>
    </row>
    <row r="26" spans="1:9" x14ac:dyDescent="0.25">
      <c r="A26" s="60"/>
    </row>
  </sheetData>
  <mergeCells count="2">
    <mergeCell ref="A3:A4"/>
    <mergeCell ref="C3:C4"/>
  </mergeCells>
  <hyperlinks>
    <hyperlink ref="E1" location="INFO!A1" display="POWRÓT" xr:uid="{85C88F70-F9D9-44AA-8A9F-6BDAB9C17E5C}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G20"/>
  <sheetViews>
    <sheetView showGridLines="0" zoomScaleNormal="100" workbookViewId="0">
      <selection activeCell="E1" sqref="E1"/>
    </sheetView>
  </sheetViews>
  <sheetFormatPr defaultRowHeight="13.2" x14ac:dyDescent="0.25"/>
  <cols>
    <col min="1" max="1" width="34.5546875" style="2" customWidth="1"/>
    <col min="2" max="7" width="8.5546875" style="2" customWidth="1"/>
    <col min="8" max="250" width="9.109375" style="2"/>
    <col min="251" max="251" width="31.88671875" style="2" customWidth="1"/>
    <col min="252" max="506" width="9.109375" style="2"/>
    <col min="507" max="507" width="31.88671875" style="2" customWidth="1"/>
    <col min="508" max="762" width="9.109375" style="2"/>
    <col min="763" max="763" width="31.88671875" style="2" customWidth="1"/>
    <col min="764" max="1018" width="9.109375" style="2"/>
    <col min="1019" max="1019" width="31.88671875" style="2" customWidth="1"/>
    <col min="1020" max="1274" width="9.109375" style="2"/>
    <col min="1275" max="1275" width="31.88671875" style="2" customWidth="1"/>
    <col min="1276" max="1530" width="9.109375" style="2"/>
    <col min="1531" max="1531" width="31.88671875" style="2" customWidth="1"/>
    <col min="1532" max="1786" width="9.109375" style="2"/>
    <col min="1787" max="1787" width="31.88671875" style="2" customWidth="1"/>
    <col min="1788" max="2042" width="9.109375" style="2"/>
    <col min="2043" max="2043" width="31.88671875" style="2" customWidth="1"/>
    <col min="2044" max="2298" width="9.109375" style="2"/>
    <col min="2299" max="2299" width="31.88671875" style="2" customWidth="1"/>
    <col min="2300" max="2554" width="9.109375" style="2"/>
    <col min="2555" max="2555" width="31.88671875" style="2" customWidth="1"/>
    <col min="2556" max="2810" width="9.109375" style="2"/>
    <col min="2811" max="2811" width="31.88671875" style="2" customWidth="1"/>
    <col min="2812" max="3066" width="9.109375" style="2"/>
    <col min="3067" max="3067" width="31.88671875" style="2" customWidth="1"/>
    <col min="3068" max="3322" width="9.109375" style="2"/>
    <col min="3323" max="3323" width="31.88671875" style="2" customWidth="1"/>
    <col min="3324" max="3578" width="9.109375" style="2"/>
    <col min="3579" max="3579" width="31.88671875" style="2" customWidth="1"/>
    <col min="3580" max="3834" width="9.109375" style="2"/>
    <col min="3835" max="3835" width="31.88671875" style="2" customWidth="1"/>
    <col min="3836" max="4090" width="9.109375" style="2"/>
    <col min="4091" max="4091" width="31.88671875" style="2" customWidth="1"/>
    <col min="4092" max="4346" width="9.109375" style="2"/>
    <col min="4347" max="4347" width="31.88671875" style="2" customWidth="1"/>
    <col min="4348" max="4602" width="9.109375" style="2"/>
    <col min="4603" max="4603" width="31.88671875" style="2" customWidth="1"/>
    <col min="4604" max="4858" width="9.109375" style="2"/>
    <col min="4859" max="4859" width="31.88671875" style="2" customWidth="1"/>
    <col min="4860" max="5114" width="9.109375" style="2"/>
    <col min="5115" max="5115" width="31.88671875" style="2" customWidth="1"/>
    <col min="5116" max="5370" width="9.109375" style="2"/>
    <col min="5371" max="5371" width="31.88671875" style="2" customWidth="1"/>
    <col min="5372" max="5626" width="9.109375" style="2"/>
    <col min="5627" max="5627" width="31.88671875" style="2" customWidth="1"/>
    <col min="5628" max="5882" width="9.109375" style="2"/>
    <col min="5883" max="5883" width="31.88671875" style="2" customWidth="1"/>
    <col min="5884" max="6138" width="9.109375" style="2"/>
    <col min="6139" max="6139" width="31.88671875" style="2" customWidth="1"/>
    <col min="6140" max="6394" width="9.109375" style="2"/>
    <col min="6395" max="6395" width="31.88671875" style="2" customWidth="1"/>
    <col min="6396" max="6650" width="9.109375" style="2"/>
    <col min="6651" max="6651" width="31.88671875" style="2" customWidth="1"/>
    <col min="6652" max="6906" width="9.109375" style="2"/>
    <col min="6907" max="6907" width="31.88671875" style="2" customWidth="1"/>
    <col min="6908" max="7162" width="9.109375" style="2"/>
    <col min="7163" max="7163" width="31.88671875" style="2" customWidth="1"/>
    <col min="7164" max="7418" width="9.109375" style="2"/>
    <col min="7419" max="7419" width="31.88671875" style="2" customWidth="1"/>
    <col min="7420" max="7674" width="9.109375" style="2"/>
    <col min="7675" max="7675" width="31.88671875" style="2" customWidth="1"/>
    <col min="7676" max="7930" width="9.109375" style="2"/>
    <col min="7931" max="7931" width="31.88671875" style="2" customWidth="1"/>
    <col min="7932" max="8186" width="9.109375" style="2"/>
    <col min="8187" max="8187" width="31.88671875" style="2" customWidth="1"/>
    <col min="8188" max="8442" width="9.109375" style="2"/>
    <col min="8443" max="8443" width="31.88671875" style="2" customWidth="1"/>
    <col min="8444" max="8698" width="9.109375" style="2"/>
    <col min="8699" max="8699" width="31.88671875" style="2" customWidth="1"/>
    <col min="8700" max="8954" width="9.109375" style="2"/>
    <col min="8955" max="8955" width="31.88671875" style="2" customWidth="1"/>
    <col min="8956" max="9210" width="9.109375" style="2"/>
    <col min="9211" max="9211" width="31.88671875" style="2" customWidth="1"/>
    <col min="9212" max="9466" width="9.109375" style="2"/>
    <col min="9467" max="9467" width="31.88671875" style="2" customWidth="1"/>
    <col min="9468" max="9722" width="9.109375" style="2"/>
    <col min="9723" max="9723" width="31.88671875" style="2" customWidth="1"/>
    <col min="9724" max="9978" width="9.109375" style="2"/>
    <col min="9979" max="9979" width="31.88671875" style="2" customWidth="1"/>
    <col min="9980" max="10234" width="9.109375" style="2"/>
    <col min="10235" max="10235" width="31.88671875" style="2" customWidth="1"/>
    <col min="10236" max="10490" width="9.109375" style="2"/>
    <col min="10491" max="10491" width="31.88671875" style="2" customWidth="1"/>
    <col min="10492" max="10746" width="9.109375" style="2"/>
    <col min="10747" max="10747" width="31.88671875" style="2" customWidth="1"/>
    <col min="10748" max="11002" width="9.109375" style="2"/>
    <col min="11003" max="11003" width="31.88671875" style="2" customWidth="1"/>
    <col min="11004" max="11258" width="9.109375" style="2"/>
    <col min="11259" max="11259" width="31.88671875" style="2" customWidth="1"/>
    <col min="11260" max="11514" width="9.109375" style="2"/>
    <col min="11515" max="11515" width="31.88671875" style="2" customWidth="1"/>
    <col min="11516" max="11770" width="9.109375" style="2"/>
    <col min="11771" max="11771" width="31.88671875" style="2" customWidth="1"/>
    <col min="11772" max="12026" width="9.109375" style="2"/>
    <col min="12027" max="12027" width="31.88671875" style="2" customWidth="1"/>
    <col min="12028" max="12282" width="9.109375" style="2"/>
    <col min="12283" max="12283" width="31.88671875" style="2" customWidth="1"/>
    <col min="12284" max="12538" width="9.109375" style="2"/>
    <col min="12539" max="12539" width="31.88671875" style="2" customWidth="1"/>
    <col min="12540" max="12794" width="9.109375" style="2"/>
    <col min="12795" max="12795" width="31.88671875" style="2" customWidth="1"/>
    <col min="12796" max="13050" width="9.109375" style="2"/>
    <col min="13051" max="13051" width="31.88671875" style="2" customWidth="1"/>
    <col min="13052" max="13306" width="9.109375" style="2"/>
    <col min="13307" max="13307" width="31.88671875" style="2" customWidth="1"/>
    <col min="13308" max="13562" width="9.109375" style="2"/>
    <col min="13563" max="13563" width="31.88671875" style="2" customWidth="1"/>
    <col min="13564" max="13818" width="9.109375" style="2"/>
    <col min="13819" max="13819" width="31.88671875" style="2" customWidth="1"/>
    <col min="13820" max="14074" width="9.109375" style="2"/>
    <col min="14075" max="14075" width="31.88671875" style="2" customWidth="1"/>
    <col min="14076" max="14330" width="9.109375" style="2"/>
    <col min="14331" max="14331" width="31.88671875" style="2" customWidth="1"/>
    <col min="14332" max="14586" width="9.109375" style="2"/>
    <col min="14587" max="14587" width="31.88671875" style="2" customWidth="1"/>
    <col min="14588" max="14842" width="9.109375" style="2"/>
    <col min="14843" max="14843" width="31.88671875" style="2" customWidth="1"/>
    <col min="14844" max="15098" width="9.109375" style="2"/>
    <col min="15099" max="15099" width="31.88671875" style="2" customWidth="1"/>
    <col min="15100" max="15354" width="9.109375" style="2"/>
    <col min="15355" max="15355" width="31.88671875" style="2" customWidth="1"/>
    <col min="15356" max="15610" width="9.109375" style="2"/>
    <col min="15611" max="15611" width="31.88671875" style="2" customWidth="1"/>
    <col min="15612" max="15866" width="9.109375" style="2"/>
    <col min="15867" max="15867" width="31.88671875" style="2" customWidth="1"/>
    <col min="15868" max="16122" width="9.109375" style="2"/>
    <col min="16123" max="16123" width="31.88671875" style="2" customWidth="1"/>
    <col min="16124" max="16384" width="9.109375" style="2"/>
  </cols>
  <sheetData>
    <row r="1" spans="1:7" ht="20.100000000000001" customHeight="1" x14ac:dyDescent="0.3">
      <c r="A1" s="23" t="s">
        <v>138</v>
      </c>
      <c r="E1" s="894" t="s">
        <v>907</v>
      </c>
    </row>
    <row r="2" spans="1:7" ht="20.100000000000001" customHeight="1" x14ac:dyDescent="0.3">
      <c r="A2" s="36"/>
      <c r="G2" s="55">
        <v>2023</v>
      </c>
    </row>
    <row r="3" spans="1:7" customFormat="1" ht="63" customHeight="1" x14ac:dyDescent="0.3">
      <c r="A3" s="1056" t="s">
        <v>82</v>
      </c>
      <c r="B3" s="564" t="s">
        <v>489</v>
      </c>
      <c r="C3" s="564" t="s">
        <v>5</v>
      </c>
      <c r="D3" s="564" t="s">
        <v>6</v>
      </c>
      <c r="E3" s="564" t="s">
        <v>7</v>
      </c>
      <c r="F3" s="564" t="s">
        <v>8</v>
      </c>
      <c r="G3" s="565" t="s">
        <v>490</v>
      </c>
    </row>
    <row r="4" spans="1:7" customFormat="1" ht="18" customHeight="1" x14ac:dyDescent="0.3">
      <c r="A4" s="1057"/>
      <c r="B4" s="1058" t="s">
        <v>85</v>
      </c>
      <c r="C4" s="1059"/>
      <c r="D4" s="1059"/>
      <c r="E4" s="1059"/>
      <c r="F4" s="1059"/>
      <c r="G4" s="1059"/>
    </row>
    <row r="5" spans="1:7" s="6" customFormat="1" ht="12.6" customHeight="1" x14ac:dyDescent="0.25">
      <c r="A5" s="76" t="s">
        <v>127</v>
      </c>
      <c r="B5" s="186">
        <f>'Tabl. 15'!D5</f>
        <v>7.9570875518181348</v>
      </c>
      <c r="C5" s="186">
        <v>0.99508659129917076</v>
      </c>
      <c r="D5" s="186">
        <v>3.1845453402911224</v>
      </c>
      <c r="E5" s="186">
        <v>6.1911135916774249</v>
      </c>
      <c r="F5" s="186">
        <v>8.6780231503800191</v>
      </c>
      <c r="G5" s="187">
        <v>16.568036747822596</v>
      </c>
    </row>
    <row r="6" spans="1:7" s="6" customFormat="1" ht="12.6" customHeight="1" x14ac:dyDescent="0.25">
      <c r="A6" s="76" t="s">
        <v>128</v>
      </c>
      <c r="B6" s="186">
        <f>'Tabl. 15'!D6</f>
        <v>7.8958963126146946</v>
      </c>
      <c r="C6" s="186">
        <v>1.7576330504486462</v>
      </c>
      <c r="D6" s="186">
        <v>3.6172631928009356</v>
      </c>
      <c r="E6" s="186">
        <v>6.1866692863648129</v>
      </c>
      <c r="F6" s="186">
        <v>9.6082722981474635</v>
      </c>
      <c r="G6" s="187">
        <v>14.034265152250908</v>
      </c>
    </row>
    <row r="7" spans="1:7" s="6" customFormat="1" ht="12.6" customHeight="1" x14ac:dyDescent="0.25">
      <c r="A7" s="76" t="s">
        <v>129</v>
      </c>
      <c r="B7" s="186">
        <f>'Tabl. 15'!D7</f>
        <v>9.1486226716731736</v>
      </c>
      <c r="C7" s="186">
        <v>1.6126578995522232</v>
      </c>
      <c r="D7" s="186">
        <v>3.7582515549752067</v>
      </c>
      <c r="E7" s="186">
        <v>9.1806340329246865</v>
      </c>
      <c r="F7" s="186">
        <v>9.8421050067440561</v>
      </c>
      <c r="G7" s="187">
        <v>15.770479571496574</v>
      </c>
    </row>
    <row r="8" spans="1:7" s="6" customFormat="1" ht="12.6" customHeight="1" x14ac:dyDescent="0.25">
      <c r="A8" s="76" t="s">
        <v>130</v>
      </c>
      <c r="B8" s="186">
        <f>'Tabl. 15'!D8</f>
        <v>6.7699246550969612</v>
      </c>
      <c r="C8" s="186">
        <v>1.0604317109617729</v>
      </c>
      <c r="D8" s="186">
        <v>2.6382976370396141</v>
      </c>
      <c r="E8" s="186">
        <v>5.1900353461009008</v>
      </c>
      <c r="F8" s="186">
        <v>8.5954209388950584</v>
      </c>
      <c r="G8" s="187">
        <v>11.098099127674427</v>
      </c>
    </row>
    <row r="9" spans="1:7" s="6" customFormat="1" ht="12.6" customHeight="1" x14ac:dyDescent="0.25">
      <c r="A9" s="76" t="s">
        <v>131</v>
      </c>
      <c r="B9" s="186">
        <f>'Tabl. 15'!D9</f>
        <v>2.386889060604847</v>
      </c>
      <c r="C9" s="186">
        <v>0.6299605249474366</v>
      </c>
      <c r="D9" s="186">
        <v>0.78003143364446403</v>
      </c>
      <c r="E9" s="186">
        <v>1</v>
      </c>
      <c r="F9" s="186">
        <v>2.3482253435778841</v>
      </c>
      <c r="G9" s="187">
        <v>4.6103485568940306</v>
      </c>
    </row>
    <row r="10" spans="1:7" s="6" customFormat="1" ht="12.6" customHeight="1" x14ac:dyDescent="0.25">
      <c r="A10" s="76" t="s">
        <v>132</v>
      </c>
      <c r="B10" s="186">
        <f>'Tabl. 15'!D10</f>
        <v>1.9735192776196224</v>
      </c>
      <c r="C10" s="186">
        <v>0.76314282836888792</v>
      </c>
      <c r="D10" s="186">
        <v>0.94494078742115484</v>
      </c>
      <c r="E10" s="186">
        <v>1</v>
      </c>
      <c r="F10" s="186">
        <v>1.8577535311766236</v>
      </c>
      <c r="G10" s="187">
        <v>3.3776866668009387</v>
      </c>
    </row>
    <row r="11" spans="1:7" s="6" customFormat="1" ht="12.6" customHeight="1" x14ac:dyDescent="0.25">
      <c r="A11" s="76" t="s">
        <v>133</v>
      </c>
      <c r="B11" s="186">
        <f>'Tabl. 15'!D11</f>
        <v>22.301159719336617</v>
      </c>
      <c r="C11" s="186">
        <v>9.2226492367872179</v>
      </c>
      <c r="D11" s="186">
        <v>13.54507431924927</v>
      </c>
      <c r="E11" s="186">
        <v>16.779055532150839</v>
      </c>
      <c r="F11" s="186">
        <v>24.406821326808444</v>
      </c>
      <c r="G11" s="187">
        <v>51.333587178212859</v>
      </c>
    </row>
    <row r="12" spans="1:7" s="6" customFormat="1" ht="12.6" customHeight="1" x14ac:dyDescent="0.25">
      <c r="A12" s="76" t="s">
        <v>134</v>
      </c>
      <c r="B12" s="186">
        <f>'Tabl. 15'!D12</f>
        <v>5.772257163163629</v>
      </c>
      <c r="C12" s="186">
        <v>1</v>
      </c>
      <c r="D12" s="186">
        <v>2.0376979927444583</v>
      </c>
      <c r="E12" s="186">
        <v>4.1947638830377096</v>
      </c>
      <c r="F12" s="186">
        <v>7.0017890513503858</v>
      </c>
      <c r="G12" s="187">
        <v>9.9411529552714981</v>
      </c>
    </row>
    <row r="13" spans="1:7" s="6" customFormat="1" ht="12.6" customHeight="1" x14ac:dyDescent="0.25">
      <c r="A13" s="76" t="s">
        <v>135</v>
      </c>
      <c r="B13" s="186">
        <f>'Tabl. 15'!D13</f>
        <v>6.5963251325657204</v>
      </c>
      <c r="C13" s="186">
        <v>1.1439759101003246</v>
      </c>
      <c r="D13" s="186">
        <v>3.0913658754093047</v>
      </c>
      <c r="E13" s="186">
        <v>4.1947638830377096</v>
      </c>
      <c r="F13" s="186">
        <v>8.9132312011669761</v>
      </c>
      <c r="G13" s="187">
        <v>10.233038460696715</v>
      </c>
    </row>
    <row r="14" spans="1:7" s="6" customFormat="1" ht="12.6" customHeight="1" x14ac:dyDescent="0.25">
      <c r="A14" s="76" t="s">
        <v>136</v>
      </c>
      <c r="B14" s="186">
        <f>'Tabl. 15'!D19</f>
        <v>6.7847799110354146</v>
      </c>
      <c r="C14" s="186">
        <v>0.82957548936027026</v>
      </c>
      <c r="D14" s="186">
        <v>2.7215100584358609</v>
      </c>
      <c r="E14" s="186">
        <v>3.7146681550064553</v>
      </c>
      <c r="F14" s="186">
        <v>8.6592550247890507</v>
      </c>
      <c r="G14" s="187">
        <v>14.871001957128723</v>
      </c>
    </row>
    <row r="15" spans="1:7" s="6" customFormat="1" ht="12.6" customHeight="1" x14ac:dyDescent="0.25">
      <c r="A15" s="76" t="s">
        <v>137</v>
      </c>
      <c r="B15" s="186">
        <f>'Tabl. 15'!D20</f>
        <v>4.7037057191117917</v>
      </c>
      <c r="C15" s="186">
        <v>1.0054345451371514</v>
      </c>
      <c r="D15" s="186">
        <v>1.7856952447488716</v>
      </c>
      <c r="E15" s="186">
        <v>3.2018924962701001</v>
      </c>
      <c r="F15" s="186">
        <v>5.0309568993992659</v>
      </c>
      <c r="G15" s="187">
        <v>9.8011635554591461</v>
      </c>
    </row>
    <row r="16" spans="1:7" s="6" customFormat="1" ht="12.6" customHeight="1" x14ac:dyDescent="0.25">
      <c r="A16" s="76" t="s">
        <v>304</v>
      </c>
      <c r="B16" s="186">
        <f>'Tabl. 15'!D21</f>
        <v>4.6148215618113486</v>
      </c>
      <c r="C16" s="186">
        <v>1</v>
      </c>
      <c r="D16" s="186">
        <v>1.4650143852714783</v>
      </c>
      <c r="E16" s="186">
        <v>3.2018924962701001</v>
      </c>
      <c r="F16" s="186">
        <v>5.1607908304995727</v>
      </c>
      <c r="G16" s="187">
        <v>8.5732630054809515</v>
      </c>
    </row>
    <row r="17" s="6" customFormat="1" ht="12.6" customHeight="1" x14ac:dyDescent="0.3"/>
    <row r="18" ht="12.6" customHeight="1" x14ac:dyDescent="0.25"/>
    <row r="19" ht="12.6" customHeight="1" x14ac:dyDescent="0.25"/>
    <row r="20" ht="12.6" customHeight="1" x14ac:dyDescent="0.25"/>
  </sheetData>
  <mergeCells count="2">
    <mergeCell ref="A3:A4"/>
    <mergeCell ref="B4:G4"/>
  </mergeCells>
  <hyperlinks>
    <hyperlink ref="E1" location="INFO!A1" display="POWRÓT" xr:uid="{BCCD9A3B-C6B5-422D-9326-4865DDC4067B}"/>
  </hyperlink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>
    <pageSetUpPr fitToPage="1"/>
  </sheetPr>
  <dimension ref="A1:M19"/>
  <sheetViews>
    <sheetView showGridLines="0" zoomScaleNormal="100" workbookViewId="0">
      <selection activeCell="G1" sqref="G1"/>
    </sheetView>
  </sheetViews>
  <sheetFormatPr defaultRowHeight="13.2" x14ac:dyDescent="0.25"/>
  <cols>
    <col min="1" max="1" width="33.5546875" style="2" customWidth="1"/>
    <col min="2" max="3" width="8.109375" style="2" customWidth="1"/>
    <col min="4" max="4" width="8.5546875" style="2" customWidth="1"/>
    <col min="5" max="5" width="8.44140625" style="2" customWidth="1"/>
    <col min="6" max="6" width="8.109375" style="2" customWidth="1"/>
    <col min="7" max="7" width="8.44140625" style="2" customWidth="1"/>
    <col min="8" max="8" width="8.109375" style="2" customWidth="1"/>
    <col min="9" max="9" width="8.5546875" style="2" customWidth="1"/>
    <col min="10" max="10" width="8.88671875" style="2" customWidth="1"/>
    <col min="11" max="11" width="9.109375" style="2"/>
    <col min="12" max="12" width="10.5546875" style="2" customWidth="1"/>
    <col min="13" max="246" width="9.109375" style="2"/>
    <col min="247" max="247" width="31.88671875" style="2" customWidth="1"/>
    <col min="248" max="502" width="9.109375" style="2"/>
    <col min="503" max="503" width="31.88671875" style="2" customWidth="1"/>
    <col min="504" max="758" width="9.109375" style="2"/>
    <col min="759" max="759" width="31.88671875" style="2" customWidth="1"/>
    <col min="760" max="1014" width="9.109375" style="2"/>
    <col min="1015" max="1015" width="31.88671875" style="2" customWidth="1"/>
    <col min="1016" max="1270" width="9.109375" style="2"/>
    <col min="1271" max="1271" width="31.88671875" style="2" customWidth="1"/>
    <col min="1272" max="1526" width="9.109375" style="2"/>
    <col min="1527" max="1527" width="31.88671875" style="2" customWidth="1"/>
    <col min="1528" max="1782" width="9.109375" style="2"/>
    <col min="1783" max="1783" width="31.88671875" style="2" customWidth="1"/>
    <col min="1784" max="2038" width="9.109375" style="2"/>
    <col min="2039" max="2039" width="31.88671875" style="2" customWidth="1"/>
    <col min="2040" max="2294" width="9.109375" style="2"/>
    <col min="2295" max="2295" width="31.88671875" style="2" customWidth="1"/>
    <col min="2296" max="2550" width="9.109375" style="2"/>
    <col min="2551" max="2551" width="31.88671875" style="2" customWidth="1"/>
    <col min="2552" max="2806" width="9.109375" style="2"/>
    <col min="2807" max="2807" width="31.88671875" style="2" customWidth="1"/>
    <col min="2808" max="3062" width="9.109375" style="2"/>
    <col min="3063" max="3063" width="31.88671875" style="2" customWidth="1"/>
    <col min="3064" max="3318" width="9.109375" style="2"/>
    <col min="3319" max="3319" width="31.88671875" style="2" customWidth="1"/>
    <col min="3320" max="3574" width="9.109375" style="2"/>
    <col min="3575" max="3575" width="31.88671875" style="2" customWidth="1"/>
    <col min="3576" max="3830" width="9.109375" style="2"/>
    <col min="3831" max="3831" width="31.88671875" style="2" customWidth="1"/>
    <col min="3832" max="4086" width="9.109375" style="2"/>
    <col min="4087" max="4087" width="31.88671875" style="2" customWidth="1"/>
    <col min="4088" max="4342" width="9.109375" style="2"/>
    <col min="4343" max="4343" width="31.88671875" style="2" customWidth="1"/>
    <col min="4344" max="4598" width="9.109375" style="2"/>
    <col min="4599" max="4599" width="31.88671875" style="2" customWidth="1"/>
    <col min="4600" max="4854" width="9.109375" style="2"/>
    <col min="4855" max="4855" width="31.88671875" style="2" customWidth="1"/>
    <col min="4856" max="5110" width="9.109375" style="2"/>
    <col min="5111" max="5111" width="31.88671875" style="2" customWidth="1"/>
    <col min="5112" max="5366" width="9.109375" style="2"/>
    <col min="5367" max="5367" width="31.88671875" style="2" customWidth="1"/>
    <col min="5368" max="5622" width="9.109375" style="2"/>
    <col min="5623" max="5623" width="31.88671875" style="2" customWidth="1"/>
    <col min="5624" max="5878" width="9.109375" style="2"/>
    <col min="5879" max="5879" width="31.88671875" style="2" customWidth="1"/>
    <col min="5880" max="6134" width="9.109375" style="2"/>
    <col min="6135" max="6135" width="31.88671875" style="2" customWidth="1"/>
    <col min="6136" max="6390" width="9.109375" style="2"/>
    <col min="6391" max="6391" width="31.88671875" style="2" customWidth="1"/>
    <col min="6392" max="6646" width="9.109375" style="2"/>
    <col min="6647" max="6647" width="31.88671875" style="2" customWidth="1"/>
    <col min="6648" max="6902" width="9.109375" style="2"/>
    <col min="6903" max="6903" width="31.88671875" style="2" customWidth="1"/>
    <col min="6904" max="7158" width="9.109375" style="2"/>
    <col min="7159" max="7159" width="31.88671875" style="2" customWidth="1"/>
    <col min="7160" max="7414" width="9.109375" style="2"/>
    <col min="7415" max="7415" width="31.88671875" style="2" customWidth="1"/>
    <col min="7416" max="7670" width="9.109375" style="2"/>
    <col min="7671" max="7671" width="31.88671875" style="2" customWidth="1"/>
    <col min="7672" max="7926" width="9.109375" style="2"/>
    <col min="7927" max="7927" width="31.88671875" style="2" customWidth="1"/>
    <col min="7928" max="8182" width="9.109375" style="2"/>
    <col min="8183" max="8183" width="31.88671875" style="2" customWidth="1"/>
    <col min="8184" max="8438" width="9.109375" style="2"/>
    <col min="8439" max="8439" width="31.88671875" style="2" customWidth="1"/>
    <col min="8440" max="8694" width="9.109375" style="2"/>
    <col min="8695" max="8695" width="31.88671875" style="2" customWidth="1"/>
    <col min="8696" max="8950" width="9.109375" style="2"/>
    <col min="8951" max="8951" width="31.88671875" style="2" customWidth="1"/>
    <col min="8952" max="9206" width="9.109375" style="2"/>
    <col min="9207" max="9207" width="31.88671875" style="2" customWidth="1"/>
    <col min="9208" max="9462" width="9.109375" style="2"/>
    <col min="9463" max="9463" width="31.88671875" style="2" customWidth="1"/>
    <col min="9464" max="9718" width="9.109375" style="2"/>
    <col min="9719" max="9719" width="31.88671875" style="2" customWidth="1"/>
    <col min="9720" max="9974" width="9.109375" style="2"/>
    <col min="9975" max="9975" width="31.88671875" style="2" customWidth="1"/>
    <col min="9976" max="10230" width="9.109375" style="2"/>
    <col min="10231" max="10231" width="31.88671875" style="2" customWidth="1"/>
    <col min="10232" max="10486" width="9.109375" style="2"/>
    <col min="10487" max="10487" width="31.88671875" style="2" customWidth="1"/>
    <col min="10488" max="10742" width="9.109375" style="2"/>
    <col min="10743" max="10743" width="31.88671875" style="2" customWidth="1"/>
    <col min="10744" max="10998" width="9.109375" style="2"/>
    <col min="10999" max="10999" width="31.88671875" style="2" customWidth="1"/>
    <col min="11000" max="11254" width="9.109375" style="2"/>
    <col min="11255" max="11255" width="31.88671875" style="2" customWidth="1"/>
    <col min="11256" max="11510" width="9.109375" style="2"/>
    <col min="11511" max="11511" width="31.88671875" style="2" customWidth="1"/>
    <col min="11512" max="11766" width="9.109375" style="2"/>
    <col min="11767" max="11767" width="31.88671875" style="2" customWidth="1"/>
    <col min="11768" max="12022" width="9.109375" style="2"/>
    <col min="12023" max="12023" width="31.88671875" style="2" customWidth="1"/>
    <col min="12024" max="12278" width="9.109375" style="2"/>
    <col min="12279" max="12279" width="31.88671875" style="2" customWidth="1"/>
    <col min="12280" max="12534" width="9.109375" style="2"/>
    <col min="12535" max="12535" width="31.88671875" style="2" customWidth="1"/>
    <col min="12536" max="12790" width="9.109375" style="2"/>
    <col min="12791" max="12791" width="31.88671875" style="2" customWidth="1"/>
    <col min="12792" max="13046" width="9.109375" style="2"/>
    <col min="13047" max="13047" width="31.88671875" style="2" customWidth="1"/>
    <col min="13048" max="13302" width="9.109375" style="2"/>
    <col min="13303" max="13303" width="31.88671875" style="2" customWidth="1"/>
    <col min="13304" max="13558" width="9.109375" style="2"/>
    <col min="13559" max="13559" width="31.88671875" style="2" customWidth="1"/>
    <col min="13560" max="13814" width="9.109375" style="2"/>
    <col min="13815" max="13815" width="31.88671875" style="2" customWidth="1"/>
    <col min="13816" max="14070" width="9.109375" style="2"/>
    <col min="14071" max="14071" width="31.88671875" style="2" customWidth="1"/>
    <col min="14072" max="14326" width="9.109375" style="2"/>
    <col min="14327" max="14327" width="31.88671875" style="2" customWidth="1"/>
    <col min="14328" max="14582" width="9.109375" style="2"/>
    <col min="14583" max="14583" width="31.88671875" style="2" customWidth="1"/>
    <col min="14584" max="14838" width="9.109375" style="2"/>
    <col min="14839" max="14839" width="31.88671875" style="2" customWidth="1"/>
    <col min="14840" max="15094" width="9.109375" style="2"/>
    <col min="15095" max="15095" width="31.88671875" style="2" customWidth="1"/>
    <col min="15096" max="15350" width="9.109375" style="2"/>
    <col min="15351" max="15351" width="31.88671875" style="2" customWidth="1"/>
    <col min="15352" max="15606" width="9.109375" style="2"/>
    <col min="15607" max="15607" width="31.88671875" style="2" customWidth="1"/>
    <col min="15608" max="15862" width="9.109375" style="2"/>
    <col min="15863" max="15863" width="31.88671875" style="2" customWidth="1"/>
    <col min="15864" max="16118" width="9.109375" style="2"/>
    <col min="16119" max="16119" width="31.88671875" style="2" customWidth="1"/>
    <col min="16120" max="16384" width="9.109375" style="2"/>
  </cols>
  <sheetData>
    <row r="1" spans="1:13" ht="20.100000000000001" customHeight="1" x14ac:dyDescent="0.3">
      <c r="A1" s="23" t="s">
        <v>908</v>
      </c>
      <c r="G1" s="894" t="s">
        <v>907</v>
      </c>
      <c r="K1" s="64"/>
    </row>
    <row r="2" spans="1:13" ht="14.4" x14ac:dyDescent="0.3">
      <c r="A2" s="36"/>
      <c r="I2" s="55"/>
      <c r="L2" s="55">
        <v>2023</v>
      </c>
    </row>
    <row r="3" spans="1:13" s="6" customFormat="1" ht="24" customHeight="1" x14ac:dyDescent="0.3">
      <c r="A3" s="1060" t="s">
        <v>82</v>
      </c>
      <c r="B3" s="1062" t="s">
        <v>139</v>
      </c>
      <c r="C3" s="1063"/>
      <c r="D3" s="1063"/>
      <c r="E3" s="1063"/>
      <c r="F3" s="1063"/>
      <c r="G3" s="1063"/>
      <c r="H3" s="1063"/>
      <c r="I3" s="1063"/>
      <c r="J3" s="1063"/>
      <c r="K3" s="1065"/>
      <c r="L3" s="1060" t="s">
        <v>41</v>
      </c>
    </row>
    <row r="4" spans="1:13" s="6" customFormat="1" ht="20.100000000000001" customHeight="1" x14ac:dyDescent="0.3">
      <c r="A4" s="1064"/>
      <c r="B4" s="75" t="s">
        <v>349</v>
      </c>
      <c r="C4" s="75" t="s">
        <v>350</v>
      </c>
      <c r="D4" s="75" t="s">
        <v>351</v>
      </c>
      <c r="E4" s="75" t="s">
        <v>140</v>
      </c>
      <c r="F4" s="75" t="s">
        <v>141</v>
      </c>
      <c r="G4" s="75" t="s">
        <v>142</v>
      </c>
      <c r="H4" s="75" t="s">
        <v>143</v>
      </c>
      <c r="I4" s="75" t="s">
        <v>144</v>
      </c>
      <c r="J4" s="75" t="s">
        <v>145</v>
      </c>
      <c r="K4" s="75" t="s">
        <v>146</v>
      </c>
      <c r="L4" s="1061"/>
    </row>
    <row r="5" spans="1:13" s="6" customFormat="1" ht="20.100000000000001" customHeight="1" x14ac:dyDescent="0.3">
      <c r="A5" s="1061"/>
      <c r="B5" s="1062" t="s">
        <v>31</v>
      </c>
      <c r="C5" s="1063"/>
      <c r="D5" s="1063"/>
      <c r="E5" s="1063"/>
      <c r="F5" s="1063"/>
      <c r="G5" s="1063"/>
      <c r="H5" s="1063"/>
      <c r="I5" s="1063"/>
      <c r="J5" s="1063"/>
      <c r="K5" s="1063"/>
      <c r="L5" s="1063"/>
    </row>
    <row r="6" spans="1:13" s="25" customFormat="1" ht="13.8" x14ac:dyDescent="0.25">
      <c r="A6" s="98" t="s">
        <v>147</v>
      </c>
      <c r="B6" s="100">
        <v>27.182524935485031</v>
      </c>
      <c r="C6" s="100">
        <v>5.0609376884624924</v>
      </c>
      <c r="D6" s="100">
        <v>23.318359239373201</v>
      </c>
      <c r="E6" s="507" t="s">
        <v>272</v>
      </c>
      <c r="F6" s="507" t="s">
        <v>272</v>
      </c>
      <c r="G6" s="100" t="s">
        <v>496</v>
      </c>
      <c r="H6" s="100" t="s">
        <v>496</v>
      </c>
      <c r="I6" s="507" t="s">
        <v>272</v>
      </c>
      <c r="J6" s="507" t="s">
        <v>272</v>
      </c>
      <c r="K6" s="507" t="s">
        <v>272</v>
      </c>
      <c r="L6" s="177">
        <v>44.438178136679277</v>
      </c>
      <c r="M6" s="365"/>
    </row>
    <row r="7" spans="1:13" s="25" customFormat="1" ht="27.6" x14ac:dyDescent="0.25">
      <c r="A7" s="98" t="s">
        <v>302</v>
      </c>
      <c r="B7" s="100">
        <v>11.165425541001518</v>
      </c>
      <c r="C7" s="100">
        <v>27.368287533626543</v>
      </c>
      <c r="D7" s="100">
        <v>12.864162275097643</v>
      </c>
      <c r="E7" s="507" t="s">
        <v>272</v>
      </c>
      <c r="F7" s="507" t="s">
        <v>272</v>
      </c>
      <c r="G7" s="100" t="s">
        <v>496</v>
      </c>
      <c r="H7" s="507" t="s">
        <v>272</v>
      </c>
      <c r="I7" s="100" t="s">
        <v>496</v>
      </c>
      <c r="J7" s="100" t="s">
        <v>496</v>
      </c>
      <c r="K7" s="507" t="s">
        <v>272</v>
      </c>
      <c r="L7" s="178">
        <v>48.602124650274298</v>
      </c>
      <c r="M7" s="365"/>
    </row>
    <row r="8" spans="1:13" s="25" customFormat="1" ht="27.6" x14ac:dyDescent="0.25">
      <c r="A8" s="98" t="s">
        <v>299</v>
      </c>
      <c r="B8" s="100">
        <v>1.2456788547972926</v>
      </c>
      <c r="C8" s="100">
        <v>33.425964631236695</v>
      </c>
      <c r="D8" s="100">
        <v>33.870204507879883</v>
      </c>
      <c r="E8" s="100">
        <v>1.1735989842351633</v>
      </c>
      <c r="F8" s="100" t="s">
        <v>496</v>
      </c>
      <c r="G8" s="507" t="s">
        <v>272</v>
      </c>
      <c r="H8" s="100" t="s">
        <v>496</v>
      </c>
      <c r="I8" s="100" t="s">
        <v>496</v>
      </c>
      <c r="J8" s="100" t="s">
        <v>496</v>
      </c>
      <c r="K8" s="507" t="s">
        <v>272</v>
      </c>
      <c r="L8" s="177">
        <v>30.284553021850954</v>
      </c>
      <c r="M8" s="365"/>
    </row>
    <row r="9" spans="1:13" s="25" customFormat="1" ht="27.6" x14ac:dyDescent="0.25">
      <c r="A9" s="98" t="s">
        <v>110</v>
      </c>
      <c r="B9" s="508" t="s">
        <v>272</v>
      </c>
      <c r="C9" s="508" t="s">
        <v>272</v>
      </c>
      <c r="D9" s="508" t="s">
        <v>272</v>
      </c>
      <c r="E9" s="100">
        <v>61.575819372219797</v>
      </c>
      <c r="F9" s="100">
        <v>5.1387337238874347</v>
      </c>
      <c r="G9" s="507" t="s">
        <v>272</v>
      </c>
      <c r="H9" s="507" t="s">
        <v>272</v>
      </c>
      <c r="I9" s="100">
        <v>2.4634558730818028E-2</v>
      </c>
      <c r="J9" s="507" t="s">
        <v>272</v>
      </c>
      <c r="K9" s="507" t="s">
        <v>272</v>
      </c>
      <c r="L9" s="101">
        <v>33.260812345161938</v>
      </c>
      <c r="M9" s="365"/>
    </row>
    <row r="10" spans="1:13" s="25" customFormat="1" ht="13.8" x14ac:dyDescent="0.25">
      <c r="A10" s="98" t="s">
        <v>111</v>
      </c>
      <c r="B10" s="508" t="s">
        <v>272</v>
      </c>
      <c r="C10" s="508" t="s">
        <v>272</v>
      </c>
      <c r="D10" s="508" t="s">
        <v>272</v>
      </c>
      <c r="E10" s="100">
        <v>55.124213195001197</v>
      </c>
      <c r="F10" s="100">
        <v>5.746957962893501</v>
      </c>
      <c r="G10" s="100">
        <v>1.6325824776365678</v>
      </c>
      <c r="H10" s="507" t="s">
        <v>272</v>
      </c>
      <c r="I10" s="100">
        <v>1.2756117413517882</v>
      </c>
      <c r="J10" s="507" t="s">
        <v>272</v>
      </c>
      <c r="K10" s="100" t="s">
        <v>496</v>
      </c>
      <c r="L10" s="101">
        <v>36.220634623116943</v>
      </c>
      <c r="M10" s="365"/>
    </row>
    <row r="11" spans="1:13" s="25" customFormat="1" ht="13.8" x14ac:dyDescent="0.25">
      <c r="A11" s="98" t="s">
        <v>112</v>
      </c>
      <c r="B11" s="508" t="s">
        <v>272</v>
      </c>
      <c r="C11" s="508" t="s">
        <v>272</v>
      </c>
      <c r="D11" s="508" t="s">
        <v>272</v>
      </c>
      <c r="E11" s="100">
        <v>40.397292468474241</v>
      </c>
      <c r="F11" s="100">
        <v>5.5004228334982814</v>
      </c>
      <c r="G11" s="100">
        <v>2.0324295623512416</v>
      </c>
      <c r="H11" s="100">
        <v>2.2829647666031696</v>
      </c>
      <c r="I11" s="100">
        <v>2.1298164106796125</v>
      </c>
      <c r="J11" s="507" t="s">
        <v>272</v>
      </c>
      <c r="K11" s="100">
        <v>1.7403091333236969</v>
      </c>
      <c r="L11" s="101">
        <v>45.916764825069755</v>
      </c>
      <c r="M11" s="365"/>
    </row>
    <row r="12" spans="1:13" s="25" customFormat="1" ht="13.8" x14ac:dyDescent="0.25">
      <c r="A12" s="98" t="s">
        <v>127</v>
      </c>
      <c r="B12" s="100">
        <v>18.687300395256891</v>
      </c>
      <c r="C12" s="100">
        <v>38.536122334994751</v>
      </c>
      <c r="D12" s="100">
        <v>16.794645275344564</v>
      </c>
      <c r="E12" s="100">
        <v>9.3623231864626462</v>
      </c>
      <c r="F12" s="100">
        <v>3.207833350353039</v>
      </c>
      <c r="G12" s="100">
        <v>0.56505819356646814</v>
      </c>
      <c r="H12" s="100">
        <v>3.0505272106551495</v>
      </c>
      <c r="I12" s="100">
        <v>2.178581982721735</v>
      </c>
      <c r="J12" s="100">
        <v>0.62045034584758896</v>
      </c>
      <c r="K12" s="100">
        <v>0.23158861924998264</v>
      </c>
      <c r="L12" s="101">
        <v>6.7655691055471863</v>
      </c>
      <c r="M12" s="365"/>
    </row>
    <row r="13" spans="1:13" s="25" customFormat="1" ht="13.8" x14ac:dyDescent="0.25">
      <c r="A13" s="98" t="s">
        <v>128</v>
      </c>
      <c r="B13" s="100">
        <v>20.526328935006632</v>
      </c>
      <c r="C13" s="100">
        <v>26.641962725126614</v>
      </c>
      <c r="D13" s="100">
        <v>16.563808981725295</v>
      </c>
      <c r="E13" s="100">
        <v>9.1527311727344713</v>
      </c>
      <c r="F13" s="100">
        <v>1.1503646305051427</v>
      </c>
      <c r="G13" s="100">
        <v>0.89686393775960849</v>
      </c>
      <c r="H13" s="100">
        <v>0.51325386100571813</v>
      </c>
      <c r="I13" s="100">
        <v>0.21929464447437261</v>
      </c>
      <c r="J13" s="100">
        <v>0.15772156184045347</v>
      </c>
      <c r="K13" s="100">
        <v>8.2066843215984495E-2</v>
      </c>
      <c r="L13" s="101">
        <v>24.095602706605717</v>
      </c>
      <c r="M13" s="365"/>
    </row>
    <row r="14" spans="1:13" s="25" customFormat="1" ht="13.8" x14ac:dyDescent="0.25">
      <c r="A14" s="98" t="s">
        <v>129</v>
      </c>
      <c r="B14" s="100">
        <v>8.2419034288574391</v>
      </c>
      <c r="C14" s="100">
        <v>28.360690161128961</v>
      </c>
      <c r="D14" s="100">
        <v>13.583685761581842</v>
      </c>
      <c r="E14" s="100">
        <v>12.959515959301093</v>
      </c>
      <c r="F14" s="100">
        <v>1.4485796442662304</v>
      </c>
      <c r="G14" s="100">
        <v>3.9220335416283212</v>
      </c>
      <c r="H14" s="100">
        <v>0.11138867709494346</v>
      </c>
      <c r="I14" s="100">
        <v>3.5897998952974137</v>
      </c>
      <c r="J14" s="100">
        <v>2.9237891758419137</v>
      </c>
      <c r="K14" s="100">
        <v>0.29759970379592832</v>
      </c>
      <c r="L14" s="101">
        <v>24.561014051205916</v>
      </c>
      <c r="M14" s="365"/>
    </row>
    <row r="15" spans="1:13" s="25" customFormat="1" ht="27.6" x14ac:dyDescent="0.25">
      <c r="A15" s="98" t="s">
        <v>352</v>
      </c>
      <c r="B15" s="102">
        <v>22.919832790340124</v>
      </c>
      <c r="C15" s="102">
        <v>28.314779509123667</v>
      </c>
      <c r="D15" s="102">
        <v>15.368939841143673</v>
      </c>
      <c r="E15" s="102">
        <v>8.8591115525559498</v>
      </c>
      <c r="F15" s="102">
        <v>1.0134595135211331</v>
      </c>
      <c r="G15" s="102">
        <v>1.2424964045021378</v>
      </c>
      <c r="H15" s="102">
        <v>2.1990605288439395</v>
      </c>
      <c r="I15" s="102">
        <v>0.29857613421844026</v>
      </c>
      <c r="J15" s="100">
        <v>0.13899241036486554</v>
      </c>
      <c r="K15" s="100">
        <v>6.5189208418490185E-2</v>
      </c>
      <c r="L15" s="103">
        <v>19.5795621069676</v>
      </c>
      <c r="M15" s="365"/>
    </row>
    <row r="16" spans="1:13" s="25" customFormat="1" ht="13.8" x14ac:dyDescent="0.25">
      <c r="A16" s="98" t="s">
        <v>131</v>
      </c>
      <c r="B16" s="100">
        <v>64.085991677161914</v>
      </c>
      <c r="C16" s="100">
        <v>9.7491497514980541</v>
      </c>
      <c r="D16" s="100">
        <v>5.389432395997737</v>
      </c>
      <c r="E16" s="100">
        <v>8.1399839946106383</v>
      </c>
      <c r="F16" s="100">
        <v>0.33522447506723901</v>
      </c>
      <c r="G16" s="507" t="s">
        <v>272</v>
      </c>
      <c r="H16" s="100">
        <v>0.8840801411923197</v>
      </c>
      <c r="I16" s="100">
        <v>1.6181686457767699</v>
      </c>
      <c r="J16" s="100" t="s">
        <v>496</v>
      </c>
      <c r="K16" s="100" t="s">
        <v>496</v>
      </c>
      <c r="L16" s="101">
        <v>9.7979689186953181</v>
      </c>
      <c r="M16" s="365"/>
    </row>
    <row r="17" spans="1:13" s="25" customFormat="1" ht="13.8" x14ac:dyDescent="0.25">
      <c r="A17" s="98" t="s">
        <v>132</v>
      </c>
      <c r="B17" s="100">
        <v>57.522283366098428</v>
      </c>
      <c r="C17" s="100">
        <v>27.894963432162967</v>
      </c>
      <c r="D17" s="100">
        <v>9.8184366327788535</v>
      </c>
      <c r="E17" s="100">
        <v>4.2416738252979806</v>
      </c>
      <c r="F17" s="100">
        <v>8.616131328743841E-2</v>
      </c>
      <c r="G17" s="100">
        <v>0.43648143037434434</v>
      </c>
      <c r="H17" s="100">
        <v>0</v>
      </c>
      <c r="I17" s="100" t="s">
        <v>496</v>
      </c>
      <c r="J17" s="100" t="s">
        <v>496</v>
      </c>
      <c r="K17" s="100">
        <v>0</v>
      </c>
      <c r="L17" s="101">
        <v>0</v>
      </c>
      <c r="M17" s="365"/>
    </row>
    <row r="18" spans="1:13" s="25" customFormat="1" ht="13.8" x14ac:dyDescent="0.25">
      <c r="A18" s="98" t="s">
        <v>134</v>
      </c>
      <c r="B18" s="100">
        <v>24.058800488686291</v>
      </c>
      <c r="C18" s="100">
        <v>28.695623767512036</v>
      </c>
      <c r="D18" s="100">
        <v>12.210745719135948</v>
      </c>
      <c r="E18" s="100">
        <v>7.5788027979071231</v>
      </c>
      <c r="F18" s="100">
        <v>1.8449371669245977</v>
      </c>
      <c r="G18" s="100">
        <v>1.4958062645470032</v>
      </c>
      <c r="H18" s="100">
        <v>0.50876206982407357</v>
      </c>
      <c r="I18" s="100">
        <v>4.6308846058798574</v>
      </c>
      <c r="J18" s="507" t="s">
        <v>272</v>
      </c>
      <c r="K18" s="100">
        <v>6.3150643294587805E-2</v>
      </c>
      <c r="L18" s="101">
        <v>18.912486476288493</v>
      </c>
      <c r="M18" s="365"/>
    </row>
    <row r="19" spans="1:13" x14ac:dyDescent="0.25">
      <c r="L19" s="175"/>
    </row>
  </sheetData>
  <mergeCells count="4">
    <mergeCell ref="L3:L4"/>
    <mergeCell ref="B5:L5"/>
    <mergeCell ref="A3:A5"/>
    <mergeCell ref="B3:K3"/>
  </mergeCells>
  <hyperlinks>
    <hyperlink ref="G1" location="INFO!A1" display="POWRÓT" xr:uid="{9D204BA3-4AAD-4C6F-B8D4-195B694E2475}"/>
  </hyperlinks>
  <pageMargins left="0.75" right="0.75" top="1" bottom="1" header="0.5" footer="0.5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36312-60D1-4153-88D6-568703627A7E}">
  <sheetPr>
    <tabColor rgb="FF0070C0"/>
  </sheetPr>
  <dimension ref="A1:V255"/>
  <sheetViews>
    <sheetView showGridLines="0" tabSelected="1" topLeftCell="A82" zoomScale="55" zoomScaleNormal="55" workbookViewId="0">
      <selection activeCell="W13" sqref="W13"/>
    </sheetView>
  </sheetViews>
  <sheetFormatPr defaultRowHeight="14.4" x14ac:dyDescent="0.3"/>
  <cols>
    <col min="6" max="6" width="10.88671875" bestFit="1" customWidth="1"/>
    <col min="7" max="7" width="2.77734375" customWidth="1"/>
    <col min="8" max="8" width="26.5546875" customWidth="1"/>
    <col min="10" max="10" width="10.6640625" customWidth="1"/>
    <col min="12" max="12" width="3.88671875" customWidth="1"/>
    <col min="13" max="13" width="26.5546875" customWidth="1"/>
    <col min="14" max="14" width="11.33203125" customWidth="1"/>
    <col min="15" max="15" width="9.77734375" customWidth="1"/>
    <col min="16" max="16" width="10.44140625" customWidth="1"/>
    <col min="17" max="17" width="5" customWidth="1"/>
    <col min="18" max="18" width="29.21875" customWidth="1"/>
    <col min="19" max="19" width="3.5546875" customWidth="1"/>
    <col min="20" max="20" width="10.109375" customWidth="1"/>
    <col min="21" max="21" width="10.44140625" customWidth="1"/>
  </cols>
  <sheetData>
    <row r="1" spans="1:22" ht="5.4" customHeight="1" x14ac:dyDescent="0.3"/>
    <row r="2" spans="1:22" ht="6.6" customHeight="1" thickBot="1" x14ac:dyDescent="0.35"/>
    <row r="3" spans="1:22" ht="15" thickBot="1" x14ac:dyDescent="0.35">
      <c r="A3" s="895" t="s">
        <v>966</v>
      </c>
      <c r="B3" s="896"/>
      <c r="C3" s="896"/>
      <c r="D3" s="896"/>
      <c r="E3" s="896"/>
      <c r="F3" s="896"/>
      <c r="H3" s="897" t="s">
        <v>909</v>
      </c>
      <c r="I3" s="896"/>
      <c r="J3" s="898">
        <f>'Tabl. 1.1 (2)'!C40</f>
        <v>449206.57900000003</v>
      </c>
      <c r="K3" s="975" t="s">
        <v>1023</v>
      </c>
      <c r="M3" s="897" t="s">
        <v>970</v>
      </c>
      <c r="N3" s="896"/>
      <c r="O3" s="899">
        <f>'Tabl. 40 (2)'!C36</f>
        <v>10150068.942</v>
      </c>
      <c r="P3" s="975" t="s">
        <v>1023</v>
      </c>
      <c r="R3" s="897" t="s">
        <v>1008</v>
      </c>
      <c r="S3" s="896"/>
      <c r="T3" s="900">
        <f>'Tabl. 39 (2)'!D40</f>
        <v>5.6839719674665954</v>
      </c>
      <c r="U3" s="901"/>
      <c r="V3" s="975" t="s">
        <v>1023</v>
      </c>
    </row>
    <row r="4" spans="1:22" x14ac:dyDescent="0.3">
      <c r="A4" s="896"/>
      <c r="B4" s="896"/>
      <c r="C4" s="896"/>
      <c r="D4" s="896"/>
      <c r="E4" s="896"/>
      <c r="F4" s="896"/>
      <c r="H4" s="896"/>
      <c r="I4" s="896"/>
      <c r="J4" s="896"/>
      <c r="K4" s="896"/>
      <c r="M4" s="896"/>
      <c r="N4" s="896"/>
      <c r="O4" s="896"/>
      <c r="P4" s="896"/>
      <c r="R4" s="896"/>
      <c r="S4" s="896"/>
      <c r="T4" s="896"/>
      <c r="U4" s="901"/>
      <c r="V4" s="901"/>
    </row>
    <row r="5" spans="1:22" x14ac:dyDescent="0.3">
      <c r="A5" s="896"/>
      <c r="B5" s="896"/>
      <c r="C5" s="896"/>
      <c r="D5" s="896"/>
      <c r="E5" s="896"/>
      <c r="F5" s="899">
        <f>'Tabl. 1'!C4</f>
        <v>12535765</v>
      </c>
      <c r="H5" s="896"/>
      <c r="I5" s="896"/>
      <c r="J5" s="896"/>
      <c r="K5" s="896"/>
      <c r="M5" s="896"/>
      <c r="N5" s="896"/>
      <c r="O5" s="896"/>
      <c r="P5" s="896"/>
      <c r="R5" s="896"/>
      <c r="S5" s="896"/>
      <c r="T5" s="896"/>
      <c r="U5" s="901"/>
      <c r="V5" s="901"/>
    </row>
    <row r="6" spans="1:22" x14ac:dyDescent="0.3">
      <c r="A6" s="896"/>
      <c r="B6" s="896"/>
      <c r="C6" s="896"/>
      <c r="D6" s="896"/>
      <c r="E6" s="896"/>
      <c r="F6" s="896"/>
      <c r="H6" s="896"/>
      <c r="I6" s="896"/>
      <c r="J6" s="896"/>
      <c r="K6" s="896"/>
      <c r="M6" s="896"/>
      <c r="N6" s="896"/>
      <c r="O6" s="896"/>
      <c r="P6" s="896"/>
      <c r="R6" s="896"/>
      <c r="S6" s="896"/>
      <c r="T6" s="896"/>
      <c r="U6" s="901"/>
      <c r="V6" s="901"/>
    </row>
    <row r="7" spans="1:22" x14ac:dyDescent="0.3">
      <c r="A7" s="896"/>
      <c r="B7" s="896"/>
      <c r="C7" s="896"/>
      <c r="D7" s="896"/>
      <c r="E7" s="896"/>
      <c r="F7" s="896"/>
      <c r="H7" s="896"/>
      <c r="I7" s="896"/>
      <c r="J7" s="896"/>
      <c r="K7" s="896"/>
      <c r="M7" s="896"/>
      <c r="N7" s="896"/>
      <c r="O7" s="896"/>
      <c r="P7" s="896"/>
      <c r="R7" s="896"/>
      <c r="S7" s="896"/>
      <c r="T7" s="896"/>
      <c r="U7" s="901"/>
      <c r="V7" s="901"/>
    </row>
    <row r="8" spans="1:22" x14ac:dyDescent="0.3">
      <c r="A8" s="896"/>
      <c r="B8" s="896"/>
      <c r="C8" s="896"/>
      <c r="D8" s="896"/>
      <c r="E8" s="896"/>
      <c r="F8" s="896"/>
      <c r="H8" s="896"/>
      <c r="I8" s="896"/>
      <c r="J8" s="896"/>
      <c r="K8" s="896"/>
      <c r="M8" s="896"/>
      <c r="N8" s="896"/>
      <c r="O8" s="896"/>
      <c r="P8" s="896"/>
      <c r="R8" s="896"/>
      <c r="S8" s="896"/>
      <c r="T8" s="896"/>
      <c r="U8" s="901"/>
      <c r="V8" s="901"/>
    </row>
    <row r="9" spans="1:22" x14ac:dyDescent="0.3">
      <c r="A9" s="896"/>
      <c r="B9" s="896"/>
      <c r="C9" s="896"/>
      <c r="D9" s="896"/>
      <c r="E9" s="896"/>
      <c r="F9" s="896"/>
      <c r="H9" s="896"/>
      <c r="I9" s="896"/>
      <c r="J9" s="896"/>
      <c r="K9" s="896"/>
      <c r="M9" s="896"/>
      <c r="N9" s="896"/>
      <c r="O9" s="896"/>
      <c r="P9" s="896"/>
      <c r="R9" s="896"/>
      <c r="S9" s="896"/>
      <c r="T9" s="896"/>
      <c r="U9" s="901"/>
      <c r="V9" s="901"/>
    </row>
    <row r="10" spans="1:22" x14ac:dyDescent="0.3">
      <c r="A10" s="896"/>
      <c r="B10" s="896"/>
      <c r="C10" s="896"/>
      <c r="D10" s="896"/>
      <c r="E10" s="896"/>
      <c r="F10" s="896"/>
      <c r="H10" s="896"/>
      <c r="I10" s="896"/>
      <c r="J10" s="896"/>
      <c r="K10" s="896"/>
      <c r="M10" s="896"/>
      <c r="N10" s="896"/>
      <c r="O10" s="896"/>
      <c r="P10" s="896"/>
      <c r="R10" s="896"/>
      <c r="S10" s="896"/>
      <c r="T10" s="896"/>
      <c r="U10" s="901"/>
      <c r="V10" s="901"/>
    </row>
    <row r="11" spans="1:22" x14ac:dyDescent="0.3">
      <c r="A11" s="896"/>
      <c r="B11" s="896"/>
      <c r="C11" s="896"/>
      <c r="D11" s="896"/>
      <c r="E11" s="896"/>
      <c r="F11" s="896"/>
      <c r="H11" s="896"/>
      <c r="I11" s="896"/>
      <c r="J11" s="896"/>
      <c r="K11" s="896"/>
      <c r="M11" s="896"/>
      <c r="N11" s="896"/>
      <c r="O11" s="896"/>
      <c r="P11" s="896"/>
      <c r="R11" s="896"/>
      <c r="S11" s="896"/>
      <c r="T11" s="896"/>
      <c r="U11" s="901"/>
      <c r="V11" s="901"/>
    </row>
    <row r="12" spans="1:22" x14ac:dyDescent="0.3">
      <c r="A12" s="896"/>
      <c r="B12" s="896"/>
      <c r="C12" s="896"/>
      <c r="D12" s="896"/>
      <c r="E12" s="896"/>
      <c r="F12" s="896"/>
      <c r="H12" s="896"/>
      <c r="I12" s="896"/>
      <c r="J12" s="896"/>
      <c r="K12" s="896"/>
      <c r="M12" s="896"/>
      <c r="N12" s="896"/>
      <c r="O12" s="896"/>
      <c r="P12" s="896"/>
      <c r="R12" s="896"/>
      <c r="S12" s="896"/>
      <c r="T12" s="896"/>
      <c r="U12" s="901"/>
      <c r="V12" s="901"/>
    </row>
    <row r="13" spans="1:22" x14ac:dyDescent="0.3">
      <c r="A13" s="896"/>
      <c r="B13" s="896"/>
      <c r="C13" s="896"/>
      <c r="D13" s="896"/>
      <c r="E13" s="896"/>
      <c r="F13" s="896"/>
      <c r="H13" s="896"/>
      <c r="I13" s="896"/>
      <c r="J13" s="896"/>
      <c r="K13" s="896"/>
      <c r="M13" s="896"/>
      <c r="N13" s="896"/>
      <c r="O13" s="896"/>
      <c r="P13" s="896"/>
      <c r="R13" s="896"/>
      <c r="S13" s="896"/>
      <c r="T13" s="896"/>
      <c r="U13" s="901"/>
      <c r="V13" s="901"/>
    </row>
    <row r="14" spans="1:22" x14ac:dyDescent="0.3">
      <c r="A14" s="896"/>
      <c r="B14" s="896"/>
      <c r="C14" s="896"/>
      <c r="D14" s="896"/>
      <c r="E14" s="896"/>
      <c r="F14" s="896"/>
      <c r="H14" s="896"/>
      <c r="I14" s="896"/>
      <c r="J14" s="896"/>
      <c r="K14" s="896"/>
      <c r="M14" s="896"/>
      <c r="N14" s="896"/>
      <c r="O14" s="896"/>
      <c r="P14" s="896"/>
      <c r="R14" s="896"/>
      <c r="S14" s="896"/>
      <c r="T14" s="896"/>
      <c r="U14" s="901"/>
      <c r="V14" s="901"/>
    </row>
    <row r="15" spans="1:22" x14ac:dyDescent="0.3">
      <c r="A15" s="896"/>
      <c r="B15" s="896"/>
      <c r="C15" s="896"/>
      <c r="D15" s="896"/>
      <c r="E15" s="896"/>
      <c r="F15" s="896"/>
      <c r="H15" s="896"/>
      <c r="I15" s="896"/>
      <c r="J15" s="896"/>
      <c r="K15" s="896"/>
      <c r="M15" s="896"/>
      <c r="N15" s="896"/>
      <c r="O15" s="896"/>
      <c r="P15" s="896"/>
      <c r="R15" s="896"/>
      <c r="S15" s="896"/>
      <c r="T15" s="896"/>
      <c r="U15" s="901"/>
      <c r="V15" s="901"/>
    </row>
    <row r="16" spans="1:22" x14ac:dyDescent="0.3">
      <c r="A16" s="896"/>
      <c r="B16" s="896"/>
      <c r="C16" s="896"/>
      <c r="D16" s="896"/>
      <c r="E16" s="896"/>
      <c r="F16" s="896"/>
      <c r="H16" s="896"/>
      <c r="I16" s="896"/>
      <c r="J16" s="896"/>
      <c r="K16" s="896"/>
      <c r="M16" s="896"/>
      <c r="N16" s="896"/>
      <c r="O16" s="896"/>
      <c r="P16" s="896"/>
      <c r="R16" s="896"/>
      <c r="S16" s="896"/>
      <c r="T16" s="896"/>
      <c r="U16" s="901"/>
      <c r="V16" s="901"/>
    </row>
    <row r="17" spans="1:22" x14ac:dyDescent="0.3">
      <c r="A17" s="896"/>
      <c r="B17" s="896"/>
      <c r="C17" s="896"/>
      <c r="D17" s="896"/>
      <c r="E17" s="896"/>
      <c r="F17" s="896"/>
      <c r="H17" s="896"/>
      <c r="I17" s="896"/>
      <c r="J17" s="896"/>
      <c r="K17" s="896"/>
      <c r="M17" s="896"/>
      <c r="N17" s="896"/>
      <c r="O17" s="896"/>
      <c r="P17" s="896"/>
      <c r="R17" s="896"/>
      <c r="S17" s="896"/>
      <c r="T17" s="896"/>
      <c r="U17" s="901"/>
      <c r="V17" s="901"/>
    </row>
    <row r="18" spans="1:22" x14ac:dyDescent="0.3">
      <c r="A18" s="896"/>
      <c r="B18" s="896"/>
      <c r="C18" s="896"/>
      <c r="D18" s="896"/>
      <c r="E18" s="896"/>
      <c r="F18" s="896"/>
      <c r="H18" s="896"/>
      <c r="I18" s="896"/>
      <c r="J18" s="896"/>
      <c r="K18" s="896"/>
      <c r="M18" s="896"/>
      <c r="N18" s="896"/>
      <c r="O18" s="896"/>
      <c r="P18" s="896"/>
      <c r="R18" s="896"/>
      <c r="S18" s="896"/>
      <c r="T18" s="896"/>
      <c r="U18" s="901"/>
      <c r="V18" s="901"/>
    </row>
    <row r="19" spans="1:22" x14ac:dyDescent="0.3">
      <c r="A19" s="896"/>
      <c r="B19" s="896"/>
      <c r="C19" s="896"/>
      <c r="D19" s="896"/>
      <c r="E19" s="896"/>
      <c r="F19" s="896"/>
      <c r="H19" s="896"/>
      <c r="I19" s="896"/>
      <c r="J19" s="896"/>
      <c r="K19" s="896"/>
      <c r="M19" s="896"/>
      <c r="N19" s="896"/>
      <c r="O19" s="896"/>
      <c r="P19" s="896"/>
      <c r="R19" s="896"/>
      <c r="S19" s="896"/>
      <c r="T19" s="896"/>
      <c r="U19" s="901"/>
      <c r="V19" s="901"/>
    </row>
    <row r="20" spans="1:22" x14ac:dyDescent="0.3">
      <c r="A20" s="896"/>
      <c r="B20" s="896"/>
      <c r="C20" s="896"/>
      <c r="D20" s="896"/>
      <c r="E20" s="896"/>
      <c r="F20" s="896"/>
      <c r="H20" s="896"/>
      <c r="I20" s="896"/>
      <c r="J20" s="896"/>
      <c r="K20" s="896"/>
      <c r="M20" s="896"/>
      <c r="N20" s="896"/>
      <c r="O20" s="896"/>
      <c r="P20" s="896"/>
      <c r="R20" s="896"/>
      <c r="S20" s="896"/>
      <c r="T20" s="896"/>
      <c r="U20" s="901"/>
      <c r="V20" s="901"/>
    </row>
    <row r="21" spans="1:22" x14ac:dyDescent="0.3">
      <c r="A21" s="896"/>
      <c r="B21" s="896"/>
      <c r="C21" s="896"/>
      <c r="D21" s="896"/>
      <c r="E21" s="896"/>
      <c r="F21" s="896"/>
      <c r="H21" s="896"/>
      <c r="I21" s="896"/>
      <c r="J21" s="896"/>
      <c r="K21" s="896"/>
      <c r="M21" s="896"/>
      <c r="N21" s="896"/>
      <c r="O21" s="896"/>
      <c r="P21" s="896"/>
      <c r="R21" s="896"/>
      <c r="S21" s="896"/>
      <c r="T21" s="896"/>
      <c r="U21" s="901"/>
      <c r="V21" s="901"/>
    </row>
    <row r="22" spans="1:22" x14ac:dyDescent="0.3">
      <c r="A22" s="896"/>
      <c r="B22" s="896"/>
      <c r="C22" s="896"/>
      <c r="D22" s="896"/>
      <c r="E22" s="896"/>
      <c r="F22" s="896"/>
      <c r="H22" s="896"/>
      <c r="I22" s="896"/>
      <c r="J22" s="896"/>
      <c r="K22" s="896"/>
      <c r="M22" s="896"/>
      <c r="N22" s="896"/>
      <c r="O22" s="896"/>
      <c r="P22" s="896"/>
      <c r="R22" s="896"/>
      <c r="S22" s="896"/>
      <c r="T22" s="896"/>
      <c r="U22" s="901"/>
      <c r="V22" s="901"/>
    </row>
    <row r="23" spans="1:22" x14ac:dyDescent="0.3">
      <c r="A23" s="896"/>
      <c r="B23" s="896"/>
      <c r="C23" s="896"/>
      <c r="D23" s="896"/>
      <c r="E23" s="896"/>
      <c r="F23" s="896"/>
      <c r="H23" s="896"/>
      <c r="I23" s="896"/>
      <c r="J23" s="896"/>
      <c r="K23" s="896"/>
      <c r="M23" s="896"/>
      <c r="N23" s="896"/>
      <c r="O23" s="896"/>
      <c r="P23" s="896"/>
      <c r="R23" s="896"/>
      <c r="S23" s="896"/>
      <c r="T23" s="896"/>
      <c r="U23" s="901"/>
      <c r="V23" s="901"/>
    </row>
    <row r="25" spans="1:22" ht="18" x14ac:dyDescent="0.3">
      <c r="A25" s="896"/>
      <c r="B25" s="896"/>
      <c r="C25" s="896"/>
      <c r="D25" s="896"/>
      <c r="E25" s="896"/>
      <c r="F25" s="896"/>
      <c r="G25" s="896"/>
      <c r="H25" s="902"/>
      <c r="I25" s="895" t="s">
        <v>911</v>
      </c>
      <c r="J25" s="896"/>
      <c r="K25" s="896"/>
      <c r="L25" s="903"/>
      <c r="M25" s="896"/>
      <c r="N25" s="896"/>
      <c r="O25" s="896"/>
      <c r="P25" s="896"/>
      <c r="Q25" s="896"/>
      <c r="R25" s="896"/>
      <c r="S25" s="896"/>
      <c r="T25" s="896"/>
      <c r="U25" s="896"/>
      <c r="V25" s="896"/>
    </row>
    <row r="26" spans="1:22" x14ac:dyDescent="0.3">
      <c r="A26" s="896"/>
      <c r="B26" s="896"/>
      <c r="C26" s="896"/>
      <c r="D26" s="896"/>
      <c r="E26" s="896"/>
      <c r="F26" s="896"/>
      <c r="G26" s="896"/>
      <c r="H26" s="896"/>
      <c r="I26" s="896"/>
      <c r="J26" s="896"/>
      <c r="K26" s="896"/>
      <c r="L26" s="896"/>
      <c r="M26" s="896"/>
      <c r="N26" s="896"/>
      <c r="O26" s="896"/>
      <c r="P26" s="896"/>
      <c r="Q26" s="896"/>
      <c r="R26" s="896"/>
      <c r="S26" s="896"/>
      <c r="T26" s="896"/>
      <c r="U26" s="896"/>
      <c r="V26" s="896"/>
    </row>
    <row r="27" spans="1:22" x14ac:dyDescent="0.3">
      <c r="A27" s="896"/>
      <c r="B27" s="896"/>
      <c r="C27" s="896"/>
      <c r="D27" s="896"/>
      <c r="E27" s="896"/>
      <c r="F27" s="896"/>
      <c r="G27" s="896"/>
      <c r="H27" s="896"/>
      <c r="I27" s="896"/>
      <c r="J27" s="896"/>
      <c r="K27" s="896"/>
      <c r="L27" s="896"/>
      <c r="M27" s="896"/>
      <c r="N27" s="896"/>
      <c r="O27" s="896"/>
      <c r="P27" s="896"/>
      <c r="Q27" s="896"/>
      <c r="R27" s="896"/>
      <c r="S27" s="896"/>
      <c r="T27" s="896"/>
      <c r="U27" s="896"/>
      <c r="V27" s="896"/>
    </row>
    <row r="28" spans="1:22" x14ac:dyDescent="0.3">
      <c r="A28" s="896"/>
      <c r="B28" s="896"/>
      <c r="C28" s="896"/>
      <c r="D28" s="896"/>
      <c r="E28" s="896"/>
      <c r="F28" s="896"/>
      <c r="G28" s="896"/>
      <c r="H28" s="896"/>
      <c r="I28" s="896"/>
      <c r="J28" s="896"/>
      <c r="K28" s="896"/>
      <c r="L28" s="896"/>
      <c r="M28" s="896"/>
      <c r="N28" s="896"/>
      <c r="O28" s="896"/>
      <c r="P28" s="896"/>
      <c r="Q28" s="896"/>
      <c r="R28" s="896"/>
      <c r="S28" s="896"/>
      <c r="T28" s="896"/>
      <c r="U28" s="896"/>
      <c r="V28" s="896"/>
    </row>
    <row r="29" spans="1:22" x14ac:dyDescent="0.3">
      <c r="A29" s="896"/>
      <c r="B29" s="896"/>
      <c r="C29" s="896"/>
      <c r="D29" s="896"/>
      <c r="E29" s="896"/>
      <c r="F29" s="896"/>
      <c r="G29" s="896"/>
      <c r="H29" s="896"/>
      <c r="I29" s="896"/>
      <c r="J29" s="896"/>
      <c r="K29" s="896"/>
      <c r="L29" s="896"/>
      <c r="M29" s="896"/>
      <c r="N29" s="896"/>
      <c r="O29" s="896"/>
      <c r="P29" s="896"/>
      <c r="Q29" s="896"/>
      <c r="R29" s="896"/>
      <c r="S29" s="896"/>
      <c r="T29" s="896"/>
      <c r="U29" s="896"/>
      <c r="V29" s="896"/>
    </row>
    <row r="30" spans="1:22" x14ac:dyDescent="0.3">
      <c r="A30" s="896"/>
      <c r="B30" s="896"/>
      <c r="C30" s="896"/>
      <c r="D30" s="896"/>
      <c r="E30" s="896"/>
      <c r="F30" s="896"/>
      <c r="G30" s="896"/>
      <c r="H30" s="896"/>
      <c r="I30" s="896"/>
      <c r="J30" s="896"/>
      <c r="K30" s="896"/>
      <c r="L30" s="896"/>
      <c r="M30" s="896"/>
      <c r="N30" s="896"/>
      <c r="O30" s="896"/>
      <c r="P30" s="896"/>
      <c r="Q30" s="896"/>
      <c r="R30" s="896"/>
      <c r="S30" s="896"/>
      <c r="T30" s="896"/>
      <c r="U30" s="896"/>
      <c r="V30" s="896"/>
    </row>
    <row r="31" spans="1:22" x14ac:dyDescent="0.3">
      <c r="A31" s="896"/>
      <c r="B31" s="896"/>
      <c r="C31" s="896"/>
      <c r="D31" s="896"/>
      <c r="E31" s="896"/>
      <c r="F31" s="896"/>
      <c r="G31" s="896"/>
      <c r="H31" s="896"/>
      <c r="I31" s="896"/>
      <c r="J31" s="896"/>
      <c r="K31" s="896"/>
      <c r="L31" s="896"/>
      <c r="M31" s="896"/>
      <c r="N31" s="896"/>
      <c r="O31" s="896"/>
      <c r="P31" s="896"/>
      <c r="Q31" s="896"/>
      <c r="R31" s="896"/>
      <c r="S31" s="896"/>
      <c r="T31" s="896"/>
      <c r="U31" s="896"/>
      <c r="V31" s="896"/>
    </row>
    <row r="32" spans="1:22" x14ac:dyDescent="0.3">
      <c r="A32" s="896"/>
      <c r="B32" s="896"/>
      <c r="C32" s="896"/>
      <c r="D32" s="896"/>
      <c r="E32" s="896"/>
      <c r="F32" s="896"/>
      <c r="G32" s="896"/>
      <c r="H32" s="896"/>
      <c r="I32" s="896"/>
      <c r="J32" s="896"/>
      <c r="K32" s="896"/>
      <c r="L32" s="896"/>
      <c r="M32" s="896"/>
      <c r="N32" s="896"/>
      <c r="O32" s="896"/>
      <c r="P32" s="896"/>
      <c r="Q32" s="896"/>
      <c r="R32" s="896"/>
      <c r="S32" s="896"/>
      <c r="T32" s="896"/>
      <c r="U32" s="896"/>
      <c r="V32" s="896"/>
    </row>
    <row r="33" spans="1:22" x14ac:dyDescent="0.3">
      <c r="A33" s="896"/>
      <c r="B33" s="896"/>
      <c r="C33" s="896"/>
      <c r="D33" s="896"/>
      <c r="E33" s="896"/>
      <c r="F33" s="896"/>
      <c r="G33" s="896"/>
      <c r="H33" s="896"/>
      <c r="I33" s="896"/>
      <c r="J33" s="896"/>
      <c r="K33" s="896"/>
      <c r="L33" s="896"/>
      <c r="M33" s="896"/>
      <c r="N33" s="896"/>
      <c r="O33" s="896"/>
      <c r="P33" s="896"/>
      <c r="Q33" s="896"/>
      <c r="R33" s="896"/>
      <c r="S33" s="896"/>
      <c r="T33" s="896"/>
      <c r="U33" s="896"/>
      <c r="V33" s="896"/>
    </row>
    <row r="34" spans="1:22" x14ac:dyDescent="0.3">
      <c r="A34" s="896"/>
      <c r="B34" s="896"/>
      <c r="C34" s="896"/>
      <c r="D34" s="896"/>
      <c r="E34" s="896"/>
      <c r="F34" s="896"/>
      <c r="G34" s="896"/>
      <c r="H34" s="896"/>
      <c r="I34" s="896"/>
      <c r="J34" s="896"/>
      <c r="K34" s="896"/>
      <c r="L34" s="896"/>
      <c r="M34" s="896"/>
      <c r="N34" s="896"/>
      <c r="O34" s="896"/>
      <c r="P34" s="896"/>
      <c r="Q34" s="896"/>
      <c r="R34" s="896"/>
      <c r="S34" s="896"/>
      <c r="T34" s="896"/>
      <c r="U34" s="896"/>
      <c r="V34" s="896"/>
    </row>
    <row r="35" spans="1:22" x14ac:dyDescent="0.3">
      <c r="A35" s="896"/>
      <c r="B35" s="896"/>
      <c r="C35" s="896"/>
      <c r="D35" s="896"/>
      <c r="E35" s="896"/>
      <c r="F35" s="896"/>
      <c r="G35" s="896"/>
      <c r="H35" s="896"/>
      <c r="I35" s="896"/>
      <c r="J35" s="896"/>
      <c r="K35" s="896"/>
      <c r="L35" s="896"/>
      <c r="M35" s="896"/>
      <c r="N35" s="896"/>
      <c r="O35" s="896"/>
      <c r="P35" s="896"/>
      <c r="Q35" s="896"/>
      <c r="R35" s="896"/>
      <c r="S35" s="896"/>
      <c r="T35" s="896"/>
      <c r="U35" s="896"/>
      <c r="V35" s="896"/>
    </row>
    <row r="36" spans="1:22" x14ac:dyDescent="0.3">
      <c r="A36" s="896"/>
      <c r="B36" s="896"/>
      <c r="C36" s="896"/>
      <c r="D36" s="896"/>
      <c r="E36" s="896"/>
      <c r="F36" s="896"/>
      <c r="G36" s="896"/>
      <c r="H36" s="896"/>
      <c r="I36" s="896"/>
      <c r="J36" s="896"/>
      <c r="K36" s="896"/>
      <c r="L36" s="896"/>
      <c r="M36" s="896"/>
      <c r="N36" s="896"/>
      <c r="O36" s="896"/>
      <c r="P36" s="896"/>
      <c r="Q36" s="896"/>
      <c r="R36" s="896"/>
      <c r="S36" s="896"/>
      <c r="T36" s="896"/>
      <c r="U36" s="896"/>
      <c r="V36" s="896"/>
    </row>
    <row r="37" spans="1:22" x14ac:dyDescent="0.3">
      <c r="A37" s="896"/>
      <c r="B37" s="896"/>
      <c r="C37" s="896"/>
      <c r="D37" s="896"/>
      <c r="E37" s="896"/>
      <c r="F37" s="896"/>
      <c r="G37" s="896"/>
      <c r="H37" s="896"/>
      <c r="I37" s="896"/>
      <c r="J37" s="896"/>
      <c r="K37" s="896"/>
      <c r="L37" s="896"/>
      <c r="M37" s="896"/>
      <c r="N37" s="896"/>
      <c r="O37" s="896"/>
      <c r="P37" s="896"/>
      <c r="Q37" s="896"/>
      <c r="R37" s="896"/>
      <c r="S37" s="896"/>
      <c r="T37" s="896"/>
      <c r="U37" s="896"/>
      <c r="V37" s="896"/>
    </row>
    <row r="38" spans="1:22" x14ac:dyDescent="0.3">
      <c r="A38" s="896"/>
      <c r="B38" s="896"/>
      <c r="C38" s="896"/>
      <c r="D38" s="896"/>
      <c r="E38" s="896"/>
      <c r="F38" s="896"/>
      <c r="G38" s="896"/>
      <c r="H38" s="896"/>
      <c r="I38" s="896"/>
      <c r="J38" s="896"/>
      <c r="K38" s="896"/>
      <c r="L38" s="896"/>
      <c r="M38" s="896"/>
      <c r="N38" s="896"/>
      <c r="O38" s="896"/>
      <c r="P38" s="896"/>
      <c r="Q38" s="896"/>
      <c r="R38" s="896"/>
      <c r="S38" s="896"/>
      <c r="T38" s="896"/>
      <c r="U38" s="896"/>
      <c r="V38" s="896"/>
    </row>
    <row r="39" spans="1:22" x14ac:dyDescent="0.3">
      <c r="A39" s="896"/>
      <c r="B39" s="896"/>
      <c r="C39" s="896"/>
      <c r="D39" s="896"/>
      <c r="E39" s="896"/>
      <c r="F39" s="896"/>
      <c r="G39" s="896"/>
      <c r="H39" s="896"/>
      <c r="I39" s="896"/>
      <c r="J39" s="896"/>
      <c r="K39" s="896"/>
      <c r="L39" s="896"/>
      <c r="M39" s="896"/>
      <c r="N39" s="896"/>
      <c r="O39" s="896"/>
      <c r="P39" s="896"/>
      <c r="Q39" s="896"/>
      <c r="R39" s="896"/>
      <c r="S39" s="896"/>
      <c r="T39" s="896"/>
      <c r="U39" s="896"/>
      <c r="V39" s="896"/>
    </row>
    <row r="40" spans="1:22" x14ac:dyDescent="0.3">
      <c r="A40" s="896"/>
      <c r="B40" s="896"/>
      <c r="C40" s="896"/>
      <c r="D40" s="896"/>
      <c r="E40" s="896"/>
      <c r="F40" s="896"/>
      <c r="G40" s="896"/>
      <c r="H40" s="896"/>
      <c r="I40" s="896"/>
      <c r="J40" s="896"/>
      <c r="K40" s="896"/>
      <c r="L40" s="896"/>
      <c r="M40" s="896"/>
      <c r="N40" s="896"/>
      <c r="O40" s="896"/>
      <c r="P40" s="896"/>
      <c r="Q40" s="896"/>
      <c r="R40" s="896"/>
      <c r="S40" s="896"/>
      <c r="T40" s="896"/>
      <c r="U40" s="896"/>
      <c r="V40" s="896"/>
    </row>
    <row r="41" spans="1:22" x14ac:dyDescent="0.3">
      <c r="A41" s="896"/>
      <c r="B41" s="896"/>
      <c r="C41" s="896"/>
      <c r="D41" s="896"/>
      <c r="E41" s="896"/>
      <c r="F41" s="896"/>
      <c r="G41" s="896"/>
      <c r="H41" s="896"/>
      <c r="I41" s="896"/>
      <c r="J41" s="896"/>
      <c r="K41" s="896"/>
      <c r="L41" s="896"/>
      <c r="M41" s="896"/>
      <c r="N41" s="896"/>
      <c r="O41" s="896"/>
      <c r="P41" s="896"/>
      <c r="Q41" s="896"/>
      <c r="R41" s="896"/>
      <c r="S41" s="896"/>
      <c r="T41" s="896"/>
      <c r="U41" s="896"/>
      <c r="V41" s="896"/>
    </row>
    <row r="42" spans="1:22" x14ac:dyDescent="0.3">
      <c r="A42" s="896"/>
      <c r="B42" s="896"/>
      <c r="C42" s="896"/>
      <c r="D42" s="896"/>
      <c r="E42" s="896"/>
      <c r="F42" s="896"/>
      <c r="G42" s="896"/>
      <c r="H42" s="896"/>
      <c r="I42" s="896"/>
      <c r="J42" s="896"/>
      <c r="K42" s="896"/>
      <c r="L42" s="896"/>
      <c r="M42" s="896"/>
      <c r="N42" s="896"/>
      <c r="O42" s="896"/>
      <c r="P42" s="896"/>
      <c r="Q42" s="896"/>
      <c r="R42" s="896"/>
      <c r="S42" s="896"/>
      <c r="T42" s="896"/>
      <c r="U42" s="896"/>
      <c r="V42" s="896"/>
    </row>
    <row r="43" spans="1:22" ht="7.8" customHeight="1" x14ac:dyDescent="0.3"/>
    <row r="44" spans="1:22" x14ac:dyDescent="0.3">
      <c r="A44" s="896"/>
      <c r="B44" s="896"/>
      <c r="C44" s="896"/>
      <c r="D44" s="896"/>
      <c r="E44" s="896"/>
      <c r="F44" s="896"/>
      <c r="G44" s="896"/>
      <c r="H44" s="902"/>
      <c r="I44" s="895" t="s">
        <v>912</v>
      </c>
      <c r="J44" s="896"/>
      <c r="K44" s="896"/>
      <c r="L44" s="896"/>
      <c r="M44" s="896"/>
      <c r="N44" s="896"/>
      <c r="O44" s="896"/>
      <c r="P44" s="896"/>
      <c r="Q44" s="896"/>
      <c r="R44" s="896"/>
      <c r="S44" s="896"/>
      <c r="T44" s="896"/>
      <c r="U44" s="896"/>
      <c r="V44" s="896"/>
    </row>
    <row r="45" spans="1:22" x14ac:dyDescent="0.3">
      <c r="A45" s="896"/>
      <c r="B45" s="896"/>
      <c r="C45" s="896"/>
      <c r="D45" s="896"/>
      <c r="E45" s="896"/>
      <c r="F45" s="896"/>
      <c r="G45" s="896"/>
      <c r="H45" s="896"/>
      <c r="I45" s="896"/>
      <c r="J45" s="896"/>
      <c r="K45" s="896"/>
      <c r="L45" s="896"/>
      <c r="M45" s="896"/>
      <c r="N45" s="896"/>
      <c r="O45" s="896"/>
      <c r="P45" s="896"/>
      <c r="Q45" s="896"/>
      <c r="R45" s="896"/>
      <c r="S45" s="896"/>
      <c r="T45" s="896"/>
      <c r="U45" s="896"/>
      <c r="V45" s="896"/>
    </row>
    <row r="46" spans="1:22" x14ac:dyDescent="0.3">
      <c r="A46" s="896"/>
      <c r="B46" s="896"/>
      <c r="C46" s="896"/>
      <c r="D46" s="896"/>
      <c r="E46" s="896"/>
      <c r="F46" s="896"/>
      <c r="G46" s="896"/>
      <c r="H46" s="896"/>
      <c r="I46" s="896"/>
      <c r="J46" s="896"/>
      <c r="K46" s="896"/>
      <c r="L46" s="896"/>
      <c r="M46" s="896"/>
      <c r="N46" s="896"/>
      <c r="O46" s="896"/>
      <c r="P46" s="896"/>
      <c r="Q46" s="896"/>
      <c r="R46" s="896"/>
      <c r="S46" s="896"/>
      <c r="T46" s="896"/>
      <c r="U46" s="896"/>
      <c r="V46" s="896"/>
    </row>
    <row r="47" spans="1:22" x14ac:dyDescent="0.3">
      <c r="A47" s="896"/>
      <c r="B47" s="896"/>
      <c r="C47" s="896"/>
      <c r="D47" s="896"/>
      <c r="E47" s="896"/>
      <c r="F47" s="896"/>
      <c r="G47" s="896"/>
      <c r="H47" s="896"/>
      <c r="I47" s="896"/>
      <c r="J47" s="896"/>
      <c r="K47" s="896"/>
      <c r="L47" s="896"/>
      <c r="M47" s="896"/>
      <c r="N47" s="896"/>
      <c r="O47" s="896"/>
      <c r="P47" s="896"/>
      <c r="Q47" s="896"/>
      <c r="R47" s="896"/>
      <c r="S47" s="896"/>
      <c r="T47" s="896"/>
      <c r="U47" s="896"/>
      <c r="V47" s="896"/>
    </row>
    <row r="48" spans="1:22" x14ac:dyDescent="0.3">
      <c r="A48" s="896"/>
      <c r="B48" s="896"/>
      <c r="C48" s="896"/>
      <c r="D48" s="896"/>
      <c r="E48" s="896"/>
      <c r="F48" s="896"/>
      <c r="G48" s="896"/>
      <c r="H48" s="896"/>
      <c r="I48" s="896"/>
      <c r="J48" s="896"/>
      <c r="K48" s="896"/>
      <c r="L48" s="896"/>
      <c r="M48" s="896"/>
      <c r="N48" s="896"/>
      <c r="O48" s="896"/>
      <c r="P48" s="896"/>
      <c r="Q48" s="896"/>
      <c r="R48" s="896"/>
      <c r="S48" s="896"/>
      <c r="T48" s="896"/>
      <c r="U48" s="896"/>
      <c r="V48" s="896"/>
    </row>
    <row r="49" spans="1:22" x14ac:dyDescent="0.3">
      <c r="A49" s="896"/>
      <c r="B49" s="896"/>
      <c r="C49" s="896"/>
      <c r="D49" s="896"/>
      <c r="E49" s="896"/>
      <c r="F49" s="896"/>
      <c r="G49" s="896"/>
      <c r="H49" s="896"/>
      <c r="I49" s="896"/>
      <c r="J49" s="896"/>
      <c r="K49" s="896"/>
      <c r="L49" s="896"/>
      <c r="M49" s="896"/>
      <c r="N49" s="896"/>
      <c r="O49" s="896"/>
      <c r="P49" s="896"/>
      <c r="Q49" s="896"/>
      <c r="R49" s="896"/>
      <c r="S49" s="896"/>
      <c r="T49" s="896"/>
      <c r="U49" s="896"/>
      <c r="V49" s="896"/>
    </row>
    <row r="50" spans="1:22" x14ac:dyDescent="0.3">
      <c r="A50" s="896"/>
      <c r="B50" s="896"/>
      <c r="C50" s="896"/>
      <c r="D50" s="896"/>
      <c r="E50" s="896"/>
      <c r="F50" s="896"/>
      <c r="G50" s="896"/>
      <c r="H50" s="896"/>
      <c r="I50" s="896"/>
      <c r="J50" s="896"/>
      <c r="K50" s="896"/>
      <c r="L50" s="896"/>
      <c r="M50" s="896"/>
      <c r="N50" s="896"/>
      <c r="O50" s="896"/>
      <c r="P50" s="896"/>
      <c r="Q50" s="896"/>
      <c r="R50" s="896"/>
      <c r="S50" s="896"/>
      <c r="T50" s="896"/>
      <c r="U50" s="896"/>
      <c r="V50" s="896"/>
    </row>
    <row r="51" spans="1:22" x14ac:dyDescent="0.3">
      <c r="A51" s="896"/>
      <c r="B51" s="896"/>
      <c r="C51" s="896"/>
      <c r="D51" s="896"/>
      <c r="E51" s="896"/>
      <c r="F51" s="896"/>
      <c r="G51" s="896"/>
      <c r="H51" s="896"/>
      <c r="I51" s="896"/>
      <c r="J51" s="896"/>
      <c r="K51" s="896"/>
      <c r="L51" s="896"/>
      <c r="M51" s="896"/>
      <c r="N51" s="896"/>
      <c r="O51" s="896"/>
      <c r="P51" s="896"/>
      <c r="Q51" s="896"/>
      <c r="R51" s="896"/>
      <c r="S51" s="896"/>
      <c r="T51" s="896"/>
      <c r="U51" s="896"/>
      <c r="V51" s="896"/>
    </row>
    <row r="52" spans="1:22" x14ac:dyDescent="0.3">
      <c r="A52" s="896"/>
      <c r="B52" s="896"/>
      <c r="C52" s="896"/>
      <c r="D52" s="896"/>
      <c r="E52" s="896"/>
      <c r="F52" s="896"/>
      <c r="G52" s="896"/>
      <c r="H52" s="896"/>
      <c r="I52" s="896"/>
      <c r="J52" s="896"/>
      <c r="K52" s="896"/>
      <c r="L52" s="896"/>
      <c r="M52" s="896"/>
      <c r="N52" s="896"/>
      <c r="O52" s="896"/>
      <c r="P52" s="896"/>
      <c r="Q52" s="896"/>
      <c r="R52" s="896"/>
      <c r="S52" s="896"/>
      <c r="T52" s="896"/>
      <c r="U52" s="896"/>
      <c r="V52" s="896"/>
    </row>
    <row r="53" spans="1:22" x14ac:dyDescent="0.3">
      <c r="A53" s="896"/>
      <c r="B53" s="896"/>
      <c r="C53" s="896"/>
      <c r="D53" s="896"/>
      <c r="E53" s="896"/>
      <c r="F53" s="896"/>
      <c r="G53" s="896"/>
      <c r="H53" s="896"/>
      <c r="I53" s="896"/>
      <c r="J53" s="896"/>
      <c r="K53" s="896"/>
      <c r="L53" s="896"/>
      <c r="M53" s="896"/>
      <c r="N53" s="896"/>
      <c r="O53" s="896"/>
      <c r="P53" s="896"/>
      <c r="Q53" s="896"/>
      <c r="R53" s="896"/>
      <c r="S53" s="896"/>
      <c r="T53" s="896"/>
      <c r="U53" s="896"/>
      <c r="V53" s="896"/>
    </row>
    <row r="54" spans="1:22" x14ac:dyDescent="0.3">
      <c r="A54" s="896"/>
      <c r="B54" s="896"/>
      <c r="C54" s="896"/>
      <c r="D54" s="896"/>
      <c r="E54" s="896"/>
      <c r="F54" s="896"/>
      <c r="G54" s="896"/>
      <c r="H54" s="896"/>
      <c r="I54" s="896"/>
      <c r="J54" s="896"/>
      <c r="K54" s="896"/>
      <c r="L54" s="896"/>
      <c r="M54" s="896"/>
      <c r="N54" s="896"/>
      <c r="O54" s="896"/>
      <c r="P54" s="896"/>
      <c r="Q54" s="896"/>
      <c r="R54" s="896"/>
      <c r="S54" s="896"/>
      <c r="T54" s="896"/>
      <c r="U54" s="896"/>
      <c r="V54" s="896"/>
    </row>
    <row r="55" spans="1:22" x14ac:dyDescent="0.3">
      <c r="A55" s="896"/>
      <c r="B55" s="896"/>
      <c r="C55" s="896"/>
      <c r="D55" s="896"/>
      <c r="E55" s="896"/>
      <c r="F55" s="896"/>
      <c r="G55" s="896"/>
      <c r="H55" s="896"/>
      <c r="I55" s="896"/>
      <c r="J55" s="896"/>
      <c r="K55" s="896"/>
      <c r="L55" s="896"/>
      <c r="M55" s="896"/>
      <c r="N55" s="896"/>
      <c r="O55" s="896"/>
      <c r="P55" s="896"/>
      <c r="Q55" s="896"/>
      <c r="R55" s="896"/>
      <c r="S55" s="896"/>
      <c r="T55" s="896"/>
      <c r="U55" s="896"/>
      <c r="V55" s="896"/>
    </row>
    <row r="56" spans="1:22" x14ac:dyDescent="0.3">
      <c r="A56" s="896"/>
      <c r="B56" s="896"/>
      <c r="C56" s="896"/>
      <c r="D56" s="896"/>
      <c r="E56" s="896"/>
      <c r="F56" s="896"/>
      <c r="G56" s="896"/>
      <c r="H56" s="896"/>
      <c r="I56" s="896"/>
      <c r="J56" s="896"/>
      <c r="K56" s="896"/>
      <c r="L56" s="896"/>
      <c r="M56" s="896"/>
      <c r="N56" s="896"/>
      <c r="O56" s="896"/>
      <c r="P56" s="896"/>
      <c r="Q56" s="896"/>
      <c r="R56" s="896"/>
      <c r="S56" s="896"/>
      <c r="T56" s="896"/>
      <c r="U56" s="896"/>
      <c r="V56" s="896"/>
    </row>
    <row r="57" spans="1:22" x14ac:dyDescent="0.3">
      <c r="A57" s="896"/>
      <c r="B57" s="896"/>
      <c r="C57" s="896"/>
      <c r="D57" s="896"/>
      <c r="E57" s="896"/>
      <c r="F57" s="896"/>
      <c r="G57" s="896"/>
      <c r="H57" s="896"/>
      <c r="I57" s="896"/>
      <c r="J57" s="896"/>
      <c r="K57" s="896"/>
      <c r="L57" s="896"/>
      <c r="M57" s="896"/>
      <c r="N57" s="896"/>
      <c r="O57" s="896"/>
      <c r="P57" s="896"/>
      <c r="Q57" s="896"/>
      <c r="R57" s="896"/>
      <c r="S57" s="896"/>
      <c r="T57" s="896"/>
      <c r="U57" s="896"/>
      <c r="V57" s="896"/>
    </row>
    <row r="58" spans="1:22" x14ac:dyDescent="0.3">
      <c r="A58" s="896"/>
      <c r="B58" s="896"/>
      <c r="C58" s="896"/>
      <c r="D58" s="896"/>
      <c r="E58" s="896"/>
      <c r="F58" s="896"/>
      <c r="G58" s="896"/>
      <c r="H58" s="896"/>
      <c r="I58" s="896"/>
      <c r="J58" s="896"/>
      <c r="K58" s="896"/>
      <c r="L58" s="896"/>
      <c r="M58" s="896"/>
      <c r="N58" s="896"/>
      <c r="O58" s="896"/>
      <c r="P58" s="896"/>
      <c r="Q58" s="896"/>
      <c r="R58" s="896"/>
      <c r="S58" s="896"/>
      <c r="T58" s="896"/>
      <c r="U58" s="896"/>
      <c r="V58" s="896"/>
    </row>
    <row r="59" spans="1:22" x14ac:dyDescent="0.3">
      <c r="A59" s="896"/>
      <c r="B59" s="896"/>
      <c r="C59" s="896"/>
      <c r="D59" s="896"/>
      <c r="E59" s="896"/>
      <c r="F59" s="896"/>
      <c r="G59" s="896"/>
      <c r="H59" s="896"/>
      <c r="I59" s="896"/>
      <c r="J59" s="896"/>
      <c r="K59" s="896"/>
      <c r="L59" s="896"/>
      <c r="M59" s="896"/>
      <c r="N59" s="896"/>
      <c r="O59" s="896"/>
      <c r="P59" s="896"/>
      <c r="Q59" s="896"/>
      <c r="R59" s="896"/>
      <c r="S59" s="896"/>
      <c r="T59" s="896"/>
      <c r="U59" s="896"/>
      <c r="V59" s="896"/>
    </row>
    <row r="60" spans="1:22" x14ac:dyDescent="0.3">
      <c r="A60" s="896"/>
      <c r="B60" s="896"/>
      <c r="C60" s="896"/>
      <c r="D60" s="896"/>
      <c r="E60" s="896"/>
      <c r="F60" s="896"/>
      <c r="G60" s="896"/>
      <c r="H60" s="896"/>
      <c r="I60" s="896"/>
      <c r="J60" s="896"/>
      <c r="K60" s="896"/>
      <c r="L60" s="896"/>
      <c r="M60" s="896"/>
      <c r="N60" s="896"/>
      <c r="O60" s="896"/>
      <c r="P60" s="896"/>
      <c r="Q60" s="896"/>
      <c r="R60" s="896"/>
      <c r="S60" s="896"/>
      <c r="T60" s="896"/>
      <c r="U60" s="896"/>
      <c r="V60" s="896"/>
    </row>
    <row r="61" spans="1:22" x14ac:dyDescent="0.3">
      <c r="A61" s="896"/>
      <c r="B61" s="896"/>
      <c r="C61" s="896"/>
      <c r="D61" s="896"/>
      <c r="E61" s="896"/>
      <c r="F61" s="896"/>
      <c r="G61" s="896"/>
      <c r="H61" s="896"/>
      <c r="I61" s="896"/>
      <c r="J61" s="896"/>
      <c r="K61" s="896"/>
      <c r="L61" s="896"/>
      <c r="M61" s="896"/>
      <c r="N61" s="896"/>
      <c r="O61" s="896"/>
      <c r="P61" s="896"/>
      <c r="Q61" s="896"/>
      <c r="R61" s="896"/>
      <c r="S61" s="896"/>
      <c r="T61" s="896"/>
      <c r="U61" s="896"/>
      <c r="V61" s="896"/>
    </row>
    <row r="62" spans="1:22" x14ac:dyDescent="0.3">
      <c r="A62" s="896"/>
      <c r="B62" s="896"/>
      <c r="C62" s="896"/>
      <c r="D62" s="896"/>
      <c r="E62" s="896"/>
      <c r="F62" s="896"/>
      <c r="G62" s="896"/>
      <c r="H62" s="896"/>
      <c r="I62" s="896"/>
      <c r="J62" s="896"/>
      <c r="K62" s="896"/>
      <c r="L62" s="896"/>
      <c r="M62" s="896"/>
      <c r="N62" s="896"/>
      <c r="O62" s="896"/>
      <c r="P62" s="896"/>
      <c r="Q62" s="896"/>
      <c r="R62" s="896"/>
      <c r="S62" s="896"/>
      <c r="T62" s="896"/>
      <c r="U62" s="896"/>
      <c r="V62" s="896"/>
    </row>
    <row r="63" spans="1:22" x14ac:dyDescent="0.3">
      <c r="A63" s="896"/>
      <c r="B63" s="896"/>
      <c r="C63" s="896"/>
      <c r="D63" s="896"/>
      <c r="E63" s="896"/>
      <c r="F63" s="896"/>
      <c r="G63" s="896"/>
      <c r="H63" s="896"/>
      <c r="I63" s="896"/>
      <c r="J63" s="896"/>
      <c r="K63" s="896"/>
      <c r="L63" s="896"/>
      <c r="M63" s="896"/>
      <c r="N63" s="896"/>
      <c r="O63" s="896"/>
      <c r="P63" s="896"/>
      <c r="Q63" s="896"/>
      <c r="R63" s="896"/>
      <c r="S63" s="896"/>
      <c r="T63" s="896"/>
      <c r="U63" s="896"/>
      <c r="V63" s="896"/>
    </row>
    <row r="64" spans="1:22" x14ac:dyDescent="0.3">
      <c r="A64" s="896"/>
      <c r="B64" s="896"/>
      <c r="C64" s="896"/>
      <c r="D64" s="896"/>
      <c r="E64" s="896"/>
      <c r="F64" s="896"/>
      <c r="G64" s="896"/>
      <c r="H64" s="896"/>
      <c r="I64" s="896"/>
      <c r="J64" s="896"/>
      <c r="K64" s="896"/>
      <c r="L64" s="896"/>
      <c r="M64" s="896"/>
      <c r="N64" s="896"/>
      <c r="O64" s="896"/>
      <c r="P64" s="896"/>
      <c r="Q64" s="896"/>
      <c r="R64" s="896"/>
      <c r="S64" s="896"/>
      <c r="T64" s="896"/>
      <c r="U64" s="896"/>
      <c r="V64" s="896"/>
    </row>
    <row r="65" spans="1:22" x14ac:dyDescent="0.3">
      <c r="A65" s="896"/>
      <c r="B65" s="896"/>
      <c r="C65" s="896"/>
      <c r="D65" s="896"/>
      <c r="E65" s="896"/>
      <c r="F65" s="896"/>
      <c r="G65" s="896"/>
      <c r="H65" s="896"/>
      <c r="I65" s="896"/>
      <c r="J65" s="896"/>
      <c r="K65" s="896"/>
      <c r="L65" s="896"/>
      <c r="M65" s="896"/>
      <c r="N65" s="896"/>
      <c r="O65" s="896"/>
      <c r="P65" s="896"/>
      <c r="Q65" s="896"/>
      <c r="R65" s="896"/>
      <c r="S65" s="896"/>
      <c r="T65" s="896"/>
      <c r="U65" s="896"/>
      <c r="V65" s="896"/>
    </row>
    <row r="66" spans="1:22" x14ac:dyDescent="0.3">
      <c r="A66" s="896"/>
      <c r="B66" s="896"/>
      <c r="C66" s="896"/>
      <c r="D66" s="896"/>
      <c r="E66" s="896"/>
      <c r="F66" s="896"/>
      <c r="G66" s="896"/>
      <c r="H66" s="896"/>
      <c r="I66" s="896"/>
      <c r="J66" s="896"/>
      <c r="K66" s="896"/>
      <c r="L66" s="896"/>
      <c r="M66" s="896"/>
      <c r="N66" s="896"/>
      <c r="O66" s="896"/>
      <c r="P66" s="896"/>
      <c r="Q66" s="896"/>
      <c r="R66" s="896"/>
      <c r="S66" s="896"/>
      <c r="T66" s="896"/>
      <c r="U66" s="896"/>
      <c r="V66" s="896"/>
    </row>
    <row r="67" spans="1:22" x14ac:dyDescent="0.3">
      <c r="A67" s="896"/>
      <c r="B67" s="896"/>
      <c r="C67" s="896"/>
      <c r="D67" s="896"/>
      <c r="E67" s="896"/>
      <c r="F67" s="896"/>
      <c r="G67" s="896"/>
      <c r="H67" s="896"/>
      <c r="I67" s="896"/>
      <c r="J67" s="896"/>
      <c r="K67" s="896"/>
      <c r="L67" s="896"/>
      <c r="M67" s="896"/>
      <c r="N67" s="896"/>
      <c r="O67" s="896"/>
      <c r="P67" s="896"/>
      <c r="Q67" s="896"/>
      <c r="R67" s="896"/>
      <c r="S67" s="896"/>
      <c r="T67" s="896"/>
      <c r="U67" s="896"/>
      <c r="V67" s="896"/>
    </row>
    <row r="68" spans="1:22" x14ac:dyDescent="0.3">
      <c r="A68" s="896"/>
      <c r="B68" s="896"/>
      <c r="C68" s="896"/>
      <c r="D68" s="896"/>
      <c r="E68" s="896"/>
      <c r="F68" s="896"/>
      <c r="G68" s="896"/>
      <c r="H68" s="896"/>
      <c r="I68" s="896"/>
      <c r="J68" s="896"/>
      <c r="K68" s="896"/>
      <c r="L68" s="896"/>
      <c r="M68" s="896"/>
      <c r="N68" s="896"/>
      <c r="O68" s="896"/>
      <c r="P68" s="896"/>
      <c r="Q68" s="896"/>
      <c r="R68" s="896"/>
      <c r="S68" s="896"/>
      <c r="T68" s="896"/>
      <c r="U68" s="896"/>
      <c r="V68" s="896"/>
    </row>
    <row r="69" spans="1:22" x14ac:dyDescent="0.3">
      <c r="A69" s="896"/>
      <c r="B69" s="896"/>
      <c r="C69" s="896"/>
      <c r="D69" s="896"/>
      <c r="E69" s="896"/>
      <c r="F69" s="896"/>
      <c r="G69" s="896"/>
      <c r="H69" s="896"/>
      <c r="I69" s="896"/>
      <c r="J69" s="896"/>
      <c r="K69" s="896"/>
      <c r="L69" s="896"/>
      <c r="M69" s="896"/>
      <c r="N69" s="896"/>
      <c r="O69" s="896"/>
      <c r="P69" s="896"/>
      <c r="Q69" s="896"/>
      <c r="R69" s="896"/>
      <c r="S69" s="896"/>
      <c r="T69" s="896"/>
      <c r="U69" s="896"/>
      <c r="V69" s="896"/>
    </row>
    <row r="70" spans="1:22" x14ac:dyDescent="0.3">
      <c r="A70" s="896"/>
      <c r="B70" s="896"/>
      <c r="C70" s="896"/>
      <c r="D70" s="896"/>
      <c r="E70" s="896"/>
      <c r="F70" s="896"/>
      <c r="G70" s="896"/>
      <c r="H70" s="896"/>
      <c r="I70" s="896"/>
      <c r="J70" s="896"/>
      <c r="K70" s="896"/>
      <c r="L70" s="896"/>
      <c r="M70" s="896"/>
      <c r="N70" s="896"/>
      <c r="O70" s="896"/>
      <c r="P70" s="896"/>
      <c r="Q70" s="896"/>
      <c r="R70" s="896"/>
      <c r="S70" s="896"/>
      <c r="T70" s="896"/>
      <c r="U70" s="896"/>
      <c r="V70" s="896"/>
    </row>
    <row r="71" spans="1:22" x14ac:dyDescent="0.3">
      <c r="A71" s="896"/>
      <c r="B71" s="896"/>
      <c r="C71" s="896"/>
      <c r="D71" s="896"/>
      <c r="E71" s="896"/>
      <c r="F71" s="896"/>
      <c r="G71" s="896"/>
      <c r="H71" s="896"/>
      <c r="I71" s="896"/>
      <c r="J71" s="896"/>
      <c r="K71" s="896"/>
      <c r="L71" s="896"/>
      <c r="M71" s="896"/>
      <c r="N71" s="896"/>
      <c r="O71" s="896"/>
      <c r="P71" s="896"/>
      <c r="Q71" s="896"/>
      <c r="R71" s="896"/>
      <c r="S71" s="896"/>
      <c r="T71" s="896"/>
      <c r="U71" s="896"/>
      <c r="V71" s="896"/>
    </row>
    <row r="72" spans="1:22" x14ac:dyDescent="0.3">
      <c r="A72" s="896"/>
      <c r="B72" s="896"/>
      <c r="C72" s="896"/>
      <c r="D72" s="896"/>
      <c r="E72" s="896"/>
      <c r="F72" s="896"/>
      <c r="G72" s="896"/>
      <c r="H72" s="896"/>
      <c r="I72" s="896"/>
      <c r="J72" s="896"/>
      <c r="K72" s="896"/>
      <c r="L72" s="896"/>
      <c r="M72" s="896"/>
      <c r="N72" s="896"/>
      <c r="O72" s="896"/>
      <c r="P72" s="896"/>
      <c r="Q72" s="896"/>
      <c r="R72" s="896"/>
      <c r="S72" s="896"/>
      <c r="T72" s="896"/>
      <c r="U72" s="896"/>
      <c r="V72" s="896"/>
    </row>
    <row r="73" spans="1:22" x14ac:dyDescent="0.3">
      <c r="A73" s="896"/>
      <c r="B73" s="896"/>
      <c r="C73" s="896"/>
      <c r="D73" s="896"/>
      <c r="E73" s="896"/>
      <c r="F73" s="896"/>
      <c r="G73" s="896"/>
      <c r="H73" s="896"/>
      <c r="I73" s="896"/>
      <c r="J73" s="896"/>
      <c r="K73" s="896"/>
      <c r="L73" s="896"/>
      <c r="M73" s="896"/>
      <c r="N73" s="896"/>
      <c r="O73" s="896"/>
      <c r="P73" s="896"/>
      <c r="Q73" s="896"/>
      <c r="R73" s="896"/>
      <c r="S73" s="896"/>
      <c r="T73" s="896"/>
      <c r="U73" s="896"/>
      <c r="V73" s="896"/>
    </row>
    <row r="74" spans="1:22" x14ac:dyDescent="0.3">
      <c r="A74" s="896"/>
      <c r="B74" s="896"/>
      <c r="C74" s="896"/>
      <c r="D74" s="896"/>
      <c r="E74" s="896"/>
      <c r="F74" s="896"/>
      <c r="G74" s="896"/>
      <c r="H74" s="896"/>
      <c r="I74" s="896"/>
      <c r="J74" s="896"/>
      <c r="K74" s="896"/>
      <c r="L74" s="896"/>
      <c r="M74" s="896"/>
      <c r="N74" s="896"/>
      <c r="O74" s="896"/>
      <c r="P74" s="896"/>
      <c r="Q74" s="896"/>
      <c r="R74" s="896"/>
      <c r="S74" s="896"/>
      <c r="T74" s="896"/>
      <c r="U74" s="896"/>
      <c r="V74" s="896"/>
    </row>
    <row r="75" spans="1:22" x14ac:dyDescent="0.3">
      <c r="A75" s="896"/>
      <c r="B75" s="896"/>
      <c r="C75" s="896"/>
      <c r="D75" s="896"/>
      <c r="E75" s="896"/>
      <c r="F75" s="896"/>
      <c r="G75" s="896"/>
      <c r="H75" s="896"/>
      <c r="I75" s="896"/>
      <c r="J75" s="896"/>
      <c r="K75" s="896"/>
      <c r="L75" s="896"/>
      <c r="M75" s="896"/>
      <c r="N75" s="896"/>
      <c r="O75" s="896"/>
      <c r="P75" s="896"/>
      <c r="Q75" s="896"/>
      <c r="R75" s="896"/>
      <c r="S75" s="896"/>
      <c r="T75" s="896"/>
      <c r="U75" s="896"/>
      <c r="V75" s="896"/>
    </row>
    <row r="76" spans="1:22" ht="7.8" customHeight="1" x14ac:dyDescent="0.3"/>
    <row r="77" spans="1:22" x14ac:dyDescent="0.3">
      <c r="A77" s="896"/>
      <c r="B77" s="896"/>
      <c r="C77" s="896"/>
      <c r="D77" s="896"/>
      <c r="E77" s="896"/>
      <c r="F77" s="896"/>
      <c r="G77" s="896"/>
      <c r="H77" s="902"/>
      <c r="I77" s="895" t="s">
        <v>913</v>
      </c>
      <c r="J77" s="896"/>
      <c r="K77" s="896"/>
      <c r="L77" s="896"/>
      <c r="M77" s="896"/>
      <c r="N77" s="896"/>
      <c r="O77" s="896"/>
      <c r="P77" s="896"/>
      <c r="Q77" s="896"/>
      <c r="R77" s="896"/>
      <c r="S77" s="896"/>
      <c r="T77" s="896"/>
      <c r="U77" s="896"/>
      <c r="V77" s="896"/>
    </row>
    <row r="78" spans="1:22" x14ac:dyDescent="0.3">
      <c r="A78" s="896"/>
      <c r="B78" s="896"/>
      <c r="C78" s="896"/>
      <c r="D78" s="896"/>
      <c r="E78" s="896"/>
      <c r="F78" s="896"/>
      <c r="G78" s="896"/>
      <c r="H78" s="896"/>
      <c r="I78" s="896"/>
      <c r="J78" s="896"/>
      <c r="K78" s="896"/>
      <c r="L78" s="896"/>
      <c r="M78" s="896"/>
      <c r="N78" s="896"/>
      <c r="O78" s="896"/>
      <c r="P78" s="896"/>
      <c r="Q78" s="896"/>
      <c r="R78" s="896"/>
      <c r="S78" s="896"/>
      <c r="T78" s="896"/>
      <c r="U78" s="896"/>
      <c r="V78" s="896"/>
    </row>
    <row r="79" spans="1:22" x14ac:dyDescent="0.3">
      <c r="A79" s="896"/>
      <c r="B79" s="896"/>
      <c r="C79" s="896"/>
      <c r="D79" s="896"/>
      <c r="E79" s="896"/>
      <c r="F79" s="896"/>
      <c r="G79" s="896"/>
      <c r="H79" s="896"/>
      <c r="I79" s="896"/>
      <c r="J79" s="896"/>
      <c r="K79" s="896"/>
      <c r="L79" s="896"/>
      <c r="M79" s="896"/>
      <c r="N79" s="896"/>
      <c r="O79" s="896"/>
      <c r="P79" s="896"/>
      <c r="Q79" s="896"/>
      <c r="R79" s="896"/>
      <c r="S79" s="896"/>
      <c r="T79" s="896"/>
      <c r="U79" s="896"/>
      <c r="V79" s="896"/>
    </row>
    <row r="80" spans="1:22" x14ac:dyDescent="0.3">
      <c r="A80" s="896"/>
      <c r="B80" s="896"/>
      <c r="C80" s="896"/>
      <c r="D80" s="896"/>
      <c r="E80" s="896"/>
      <c r="F80" s="896"/>
      <c r="G80" s="896"/>
      <c r="H80" s="896"/>
      <c r="I80" s="896"/>
      <c r="J80" s="896"/>
      <c r="K80" s="896"/>
      <c r="L80" s="896"/>
      <c r="M80" s="896"/>
      <c r="N80" s="896"/>
      <c r="O80" s="896"/>
      <c r="P80" s="896"/>
      <c r="Q80" s="896"/>
      <c r="R80" s="896"/>
      <c r="S80" s="896"/>
      <c r="T80" s="896"/>
      <c r="U80" s="896"/>
      <c r="V80" s="896"/>
    </row>
    <row r="81" spans="1:22" x14ac:dyDescent="0.3">
      <c r="A81" s="896"/>
      <c r="B81" s="896"/>
      <c r="C81" s="896"/>
      <c r="D81" s="896"/>
      <c r="E81" s="896"/>
      <c r="F81" s="896"/>
      <c r="G81" s="896"/>
      <c r="H81" s="896"/>
      <c r="I81" s="896"/>
      <c r="J81" s="896"/>
      <c r="K81" s="896"/>
      <c r="L81" s="896"/>
      <c r="M81" s="896"/>
      <c r="N81" s="896"/>
      <c r="O81" s="896"/>
      <c r="P81" s="896"/>
      <c r="Q81" s="896"/>
      <c r="R81" s="896"/>
      <c r="S81" s="896"/>
      <c r="T81" s="896"/>
      <c r="U81" s="896"/>
      <c r="V81" s="896"/>
    </row>
    <row r="82" spans="1:22" x14ac:dyDescent="0.3">
      <c r="A82" s="896"/>
      <c r="B82" s="896"/>
      <c r="C82" s="896"/>
      <c r="D82" s="896"/>
      <c r="E82" s="896"/>
      <c r="F82" s="896"/>
      <c r="G82" s="896"/>
      <c r="H82" s="896"/>
      <c r="I82" s="896"/>
      <c r="J82" s="896"/>
      <c r="K82" s="896"/>
      <c r="L82" s="896"/>
      <c r="M82" s="896"/>
      <c r="N82" s="896"/>
      <c r="O82" s="896"/>
      <c r="P82" s="896"/>
      <c r="Q82" s="896"/>
      <c r="R82" s="896"/>
      <c r="S82" s="896"/>
      <c r="T82" s="896"/>
      <c r="U82" s="896"/>
      <c r="V82" s="896"/>
    </row>
    <row r="83" spans="1:22" x14ac:dyDescent="0.3">
      <c r="A83" s="896"/>
      <c r="B83" s="896"/>
      <c r="C83" s="896"/>
      <c r="D83" s="896"/>
      <c r="E83" s="896"/>
      <c r="F83" s="896"/>
      <c r="G83" s="896"/>
      <c r="H83" s="896"/>
      <c r="I83" s="896"/>
      <c r="J83" s="896"/>
      <c r="K83" s="896"/>
      <c r="L83" s="896"/>
      <c r="M83" s="896"/>
      <c r="N83" s="896"/>
      <c r="O83" s="896"/>
      <c r="P83" s="896"/>
      <c r="Q83" s="896"/>
      <c r="R83" s="896"/>
      <c r="S83" s="896"/>
      <c r="T83" s="896"/>
      <c r="U83" s="896"/>
      <c r="V83" s="896"/>
    </row>
    <row r="84" spans="1:22" x14ac:dyDescent="0.3">
      <c r="A84" s="896"/>
      <c r="B84" s="896"/>
      <c r="C84" s="896"/>
      <c r="D84" s="896"/>
      <c r="E84" s="896"/>
      <c r="F84" s="896"/>
      <c r="G84" s="896"/>
      <c r="H84" s="896"/>
      <c r="I84" s="896"/>
      <c r="J84" s="896"/>
      <c r="K84" s="896"/>
      <c r="L84" s="896"/>
      <c r="M84" s="896"/>
      <c r="N84" s="896"/>
      <c r="O84" s="896"/>
      <c r="P84" s="896"/>
      <c r="Q84" s="896"/>
      <c r="R84" s="896"/>
      <c r="S84" s="896"/>
      <c r="T84" s="896"/>
      <c r="U84" s="896"/>
      <c r="V84" s="896"/>
    </row>
    <row r="85" spans="1:22" x14ac:dyDescent="0.3">
      <c r="A85" s="896"/>
      <c r="B85" s="896"/>
      <c r="C85" s="896"/>
      <c r="D85" s="896"/>
      <c r="E85" s="896"/>
      <c r="F85" s="896"/>
      <c r="G85" s="896"/>
      <c r="H85" s="896"/>
      <c r="I85" s="896"/>
      <c r="J85" s="896"/>
      <c r="K85" s="896"/>
      <c r="L85" s="896"/>
      <c r="M85" s="896"/>
      <c r="N85" s="896"/>
      <c r="O85" s="896"/>
      <c r="P85" s="896"/>
      <c r="Q85" s="896"/>
      <c r="R85" s="896"/>
      <c r="S85" s="896"/>
      <c r="T85" s="896"/>
      <c r="U85" s="896"/>
      <c r="V85" s="896"/>
    </row>
    <row r="86" spans="1:22" x14ac:dyDescent="0.3">
      <c r="A86" s="896"/>
      <c r="B86" s="896"/>
      <c r="C86" s="896"/>
      <c r="D86" s="896"/>
      <c r="E86" s="896"/>
      <c r="F86" s="896"/>
      <c r="G86" s="896"/>
      <c r="H86" s="896"/>
      <c r="I86" s="896"/>
      <c r="J86" s="896"/>
      <c r="K86" s="896"/>
      <c r="L86" s="896"/>
      <c r="M86" s="896"/>
      <c r="N86" s="896"/>
      <c r="O86" s="896"/>
      <c r="P86" s="896"/>
      <c r="Q86" s="896"/>
      <c r="R86" s="896"/>
      <c r="S86" s="896"/>
      <c r="T86" s="896"/>
      <c r="U86" s="896"/>
      <c r="V86" s="896"/>
    </row>
    <row r="87" spans="1:22" x14ac:dyDescent="0.3">
      <c r="A87" s="896"/>
      <c r="B87" s="896"/>
      <c r="C87" s="896"/>
      <c r="D87" s="896"/>
      <c r="E87" s="896"/>
      <c r="F87" s="896"/>
      <c r="G87" s="896"/>
      <c r="H87" s="896"/>
      <c r="I87" s="896"/>
      <c r="J87" s="896"/>
      <c r="K87" s="896"/>
      <c r="L87" s="896"/>
      <c r="M87" s="896"/>
      <c r="N87" s="896"/>
      <c r="O87" s="896"/>
      <c r="P87" s="896"/>
      <c r="Q87" s="896"/>
      <c r="R87" s="896"/>
      <c r="S87" s="896"/>
      <c r="T87" s="896"/>
      <c r="U87" s="896"/>
      <c r="V87" s="896"/>
    </row>
    <row r="88" spans="1:22" x14ac:dyDescent="0.3">
      <c r="A88" s="896"/>
      <c r="B88" s="896"/>
      <c r="C88" s="896"/>
      <c r="D88" s="896"/>
      <c r="E88" s="896"/>
      <c r="F88" s="896"/>
      <c r="G88" s="896"/>
      <c r="H88" s="896"/>
      <c r="I88" s="896"/>
      <c r="J88" s="896"/>
      <c r="K88" s="896"/>
      <c r="L88" s="896"/>
      <c r="M88" s="896"/>
      <c r="N88" s="896"/>
      <c r="O88" s="896"/>
      <c r="P88" s="896"/>
      <c r="Q88" s="896"/>
      <c r="R88" s="896"/>
      <c r="S88" s="896"/>
      <c r="T88" s="896"/>
      <c r="U88" s="896"/>
      <c r="V88" s="896"/>
    </row>
    <row r="89" spans="1:22" x14ac:dyDescent="0.3">
      <c r="A89" s="896"/>
      <c r="B89" s="896"/>
      <c r="C89" s="896"/>
      <c r="D89" s="896"/>
      <c r="E89" s="896"/>
      <c r="F89" s="896"/>
      <c r="G89" s="896"/>
      <c r="H89" s="896"/>
      <c r="I89" s="896"/>
      <c r="J89" s="896"/>
      <c r="K89" s="896"/>
      <c r="L89" s="896"/>
      <c r="M89" s="896"/>
      <c r="N89" s="896"/>
      <c r="O89" s="896"/>
      <c r="P89" s="896"/>
      <c r="Q89" s="896"/>
      <c r="R89" s="896"/>
      <c r="S89" s="896"/>
      <c r="T89" s="896"/>
      <c r="U89" s="896"/>
      <c r="V89" s="896"/>
    </row>
    <row r="90" spans="1:22" x14ac:dyDescent="0.3">
      <c r="A90" s="896"/>
      <c r="B90" s="896"/>
      <c r="C90" s="896"/>
      <c r="D90" s="896"/>
      <c r="E90" s="896"/>
      <c r="F90" s="896"/>
      <c r="G90" s="896"/>
      <c r="H90" s="896"/>
      <c r="I90" s="896"/>
      <c r="J90" s="896"/>
      <c r="K90" s="896"/>
      <c r="L90" s="896"/>
      <c r="M90" s="896"/>
      <c r="N90" s="896"/>
      <c r="O90" s="896"/>
      <c r="P90" s="896"/>
      <c r="Q90" s="896"/>
      <c r="R90" s="896"/>
      <c r="S90" s="896"/>
      <c r="T90" s="896"/>
      <c r="U90" s="896"/>
      <c r="V90" s="896"/>
    </row>
    <row r="91" spans="1:22" x14ac:dyDescent="0.3">
      <c r="A91" s="896"/>
      <c r="B91" s="896"/>
      <c r="C91" s="896"/>
      <c r="D91" s="896"/>
      <c r="E91" s="896"/>
      <c r="F91" s="896"/>
      <c r="G91" s="896"/>
      <c r="H91" s="896"/>
      <c r="I91" s="896"/>
      <c r="J91" s="896"/>
      <c r="K91" s="896"/>
      <c r="L91" s="896"/>
      <c r="M91" s="896"/>
      <c r="N91" s="896"/>
      <c r="O91" s="896"/>
      <c r="P91" s="896"/>
      <c r="Q91" s="896"/>
      <c r="R91" s="896"/>
      <c r="S91" s="896"/>
      <c r="T91" s="896"/>
      <c r="U91" s="896"/>
      <c r="V91" s="896"/>
    </row>
    <row r="92" spans="1:22" x14ac:dyDescent="0.3">
      <c r="A92" s="896"/>
      <c r="B92" s="896"/>
      <c r="C92" s="896"/>
      <c r="D92" s="896"/>
      <c r="E92" s="896"/>
      <c r="F92" s="896"/>
      <c r="G92" s="896"/>
      <c r="H92" s="896"/>
      <c r="I92" s="896"/>
      <c r="J92" s="896"/>
      <c r="K92" s="896"/>
      <c r="L92" s="896"/>
      <c r="M92" s="896"/>
      <c r="N92" s="896"/>
      <c r="O92" s="896"/>
      <c r="P92" s="896"/>
      <c r="Q92" s="896"/>
      <c r="R92" s="896"/>
      <c r="S92" s="896"/>
      <c r="T92" s="896"/>
      <c r="U92" s="896"/>
      <c r="V92" s="896"/>
    </row>
    <row r="93" spans="1:22" x14ac:dyDescent="0.3">
      <c r="A93" s="896"/>
      <c r="B93" s="896"/>
      <c r="C93" s="896"/>
      <c r="D93" s="896"/>
      <c r="E93" s="896"/>
      <c r="F93" s="896"/>
      <c r="G93" s="896"/>
      <c r="H93" s="896"/>
      <c r="I93" s="896"/>
      <c r="J93" s="896"/>
      <c r="K93" s="896"/>
      <c r="L93" s="896"/>
      <c r="M93" s="896"/>
      <c r="N93" s="896"/>
      <c r="O93" s="896"/>
      <c r="P93" s="896"/>
      <c r="Q93" s="896"/>
      <c r="R93" s="896"/>
      <c r="S93" s="896"/>
      <c r="T93" s="896"/>
      <c r="U93" s="896"/>
      <c r="V93" s="896"/>
    </row>
    <row r="94" spans="1:22" x14ac:dyDescent="0.3">
      <c r="A94" s="896"/>
      <c r="B94" s="896"/>
      <c r="C94" s="896"/>
      <c r="D94" s="896"/>
      <c r="E94" s="896"/>
      <c r="F94" s="896"/>
      <c r="G94" s="896"/>
      <c r="H94" s="896"/>
      <c r="I94" s="896"/>
      <c r="J94" s="896"/>
      <c r="K94" s="896"/>
      <c r="L94" s="896"/>
      <c r="M94" s="896"/>
      <c r="N94" s="896"/>
      <c r="O94" s="896"/>
      <c r="P94" s="896"/>
      <c r="Q94" s="896"/>
      <c r="R94" s="896"/>
      <c r="S94" s="896"/>
      <c r="T94" s="896"/>
      <c r="U94" s="896"/>
      <c r="V94" s="896"/>
    </row>
    <row r="95" spans="1:22" x14ac:dyDescent="0.3">
      <c r="A95" s="896"/>
      <c r="B95" s="896"/>
      <c r="C95" s="896"/>
      <c r="D95" s="896"/>
      <c r="E95" s="896"/>
      <c r="F95" s="896"/>
      <c r="G95" s="896"/>
      <c r="H95" s="896"/>
      <c r="I95" s="896"/>
      <c r="J95" s="896"/>
      <c r="K95" s="896"/>
      <c r="L95" s="896"/>
      <c r="M95" s="896"/>
      <c r="N95" s="896"/>
      <c r="O95" s="896"/>
      <c r="P95" s="896"/>
      <c r="Q95" s="896"/>
      <c r="R95" s="896"/>
      <c r="S95" s="896"/>
      <c r="T95" s="896"/>
      <c r="U95" s="896"/>
      <c r="V95" s="896"/>
    </row>
    <row r="96" spans="1:22" x14ac:dyDescent="0.3">
      <c r="A96" s="896"/>
      <c r="B96" s="896"/>
      <c r="C96" s="896"/>
      <c r="D96" s="896"/>
      <c r="E96" s="896"/>
      <c r="F96" s="896"/>
      <c r="G96" s="896"/>
      <c r="H96" s="896"/>
      <c r="I96" s="896"/>
      <c r="J96" s="896"/>
      <c r="K96" s="896"/>
      <c r="L96" s="896"/>
      <c r="M96" s="896"/>
      <c r="N96" s="896"/>
      <c r="O96" s="896"/>
      <c r="P96" s="896"/>
      <c r="Q96" s="896"/>
      <c r="R96" s="896"/>
      <c r="S96" s="896"/>
      <c r="T96" s="896"/>
      <c r="U96" s="896"/>
      <c r="V96" s="896"/>
    </row>
    <row r="97" spans="1:22" x14ac:dyDescent="0.3">
      <c r="A97" s="896"/>
      <c r="B97" s="896"/>
      <c r="C97" s="896"/>
      <c r="D97" s="896"/>
      <c r="E97" s="896"/>
      <c r="F97" s="896"/>
      <c r="G97" s="896"/>
      <c r="H97" s="896"/>
      <c r="I97" s="896"/>
      <c r="J97" s="896"/>
      <c r="K97" s="896"/>
      <c r="L97" s="896"/>
      <c r="M97" s="896"/>
      <c r="N97" s="896"/>
      <c r="O97" s="896"/>
      <c r="P97" s="896"/>
      <c r="Q97" s="896"/>
      <c r="R97" s="896"/>
      <c r="S97" s="896"/>
      <c r="T97" s="896"/>
      <c r="U97" s="896"/>
      <c r="V97" s="896"/>
    </row>
    <row r="98" spans="1:22" x14ac:dyDescent="0.3">
      <c r="A98" s="896"/>
      <c r="B98" s="896"/>
      <c r="C98" s="896"/>
      <c r="D98" s="896"/>
      <c r="E98" s="896"/>
      <c r="F98" s="896"/>
      <c r="G98" s="896"/>
      <c r="H98" s="896"/>
      <c r="I98" s="896"/>
      <c r="J98" s="896"/>
      <c r="K98" s="896"/>
      <c r="L98" s="896"/>
      <c r="M98" s="896"/>
      <c r="N98" s="896"/>
      <c r="O98" s="896"/>
      <c r="P98" s="896"/>
      <c r="Q98" s="896"/>
      <c r="R98" s="896"/>
      <c r="S98" s="896"/>
      <c r="T98" s="896"/>
      <c r="U98" s="896"/>
      <c r="V98" s="896"/>
    </row>
    <row r="99" spans="1:22" x14ac:dyDescent="0.3">
      <c r="A99" s="896"/>
      <c r="B99" s="896"/>
      <c r="C99" s="896"/>
      <c r="D99" s="896"/>
      <c r="E99" s="896"/>
      <c r="F99" s="896"/>
      <c r="G99" s="896"/>
      <c r="H99" s="896"/>
      <c r="I99" s="896"/>
      <c r="J99" s="896"/>
      <c r="K99" s="896"/>
      <c r="L99" s="896"/>
      <c r="M99" s="896"/>
      <c r="N99" s="896"/>
      <c r="O99" s="896"/>
      <c r="P99" s="896"/>
      <c r="Q99" s="896"/>
      <c r="R99" s="896"/>
      <c r="S99" s="896"/>
      <c r="T99" s="896"/>
      <c r="U99" s="896"/>
      <c r="V99" s="896"/>
    </row>
    <row r="100" spans="1:22" x14ac:dyDescent="0.3">
      <c r="A100" s="896"/>
      <c r="B100" s="896"/>
      <c r="C100" s="896"/>
      <c r="D100" s="896"/>
      <c r="E100" s="896"/>
      <c r="F100" s="896"/>
      <c r="G100" s="896"/>
      <c r="H100" s="896"/>
      <c r="I100" s="896"/>
      <c r="J100" s="896"/>
      <c r="K100" s="896"/>
      <c r="L100" s="896"/>
      <c r="M100" s="896"/>
      <c r="N100" s="896"/>
      <c r="O100" s="896"/>
      <c r="P100" s="896"/>
      <c r="Q100" s="896"/>
      <c r="R100" s="896"/>
      <c r="S100" s="896"/>
      <c r="T100" s="896"/>
      <c r="U100" s="896"/>
      <c r="V100" s="896"/>
    </row>
    <row r="101" spans="1:22" x14ac:dyDescent="0.3">
      <c r="A101" s="896"/>
      <c r="B101" s="896"/>
      <c r="C101" s="896"/>
      <c r="D101" s="896"/>
      <c r="E101" s="896"/>
      <c r="F101" s="896"/>
      <c r="G101" s="896"/>
      <c r="H101" s="896"/>
      <c r="I101" s="896"/>
      <c r="J101" s="896"/>
      <c r="K101" s="896"/>
      <c r="L101" s="896"/>
      <c r="M101" s="896"/>
      <c r="N101" s="896"/>
      <c r="O101" s="896"/>
      <c r="P101" s="896"/>
      <c r="Q101" s="896"/>
      <c r="R101" s="896"/>
      <c r="S101" s="896"/>
      <c r="T101" s="896"/>
      <c r="U101" s="896"/>
      <c r="V101" s="896"/>
    </row>
    <row r="102" spans="1:22" x14ac:dyDescent="0.3">
      <c r="A102" s="896"/>
      <c r="B102" s="896"/>
      <c r="C102" s="896"/>
      <c r="D102" s="896"/>
      <c r="E102" s="896"/>
      <c r="F102" s="896"/>
      <c r="G102" s="896"/>
      <c r="H102" s="896"/>
      <c r="I102" s="896"/>
      <c r="J102" s="896"/>
      <c r="K102" s="896"/>
      <c r="L102" s="896"/>
      <c r="M102" s="896"/>
      <c r="N102" s="896"/>
      <c r="O102" s="896"/>
      <c r="P102" s="896"/>
      <c r="Q102" s="896"/>
      <c r="R102" s="896"/>
      <c r="S102" s="896"/>
      <c r="T102" s="896"/>
      <c r="U102" s="896"/>
      <c r="V102" s="896"/>
    </row>
    <row r="103" spans="1:22" ht="6" customHeight="1" x14ac:dyDescent="0.3"/>
    <row r="104" spans="1:22" x14ac:dyDescent="0.3">
      <c r="A104" s="896"/>
      <c r="B104" s="896"/>
      <c r="C104" s="896"/>
      <c r="D104" s="896"/>
      <c r="E104" s="896"/>
      <c r="F104" s="896"/>
      <c r="G104" s="896"/>
      <c r="H104" s="895" t="s">
        <v>914</v>
      </c>
      <c r="I104" s="896"/>
      <c r="J104" s="896"/>
      <c r="K104" s="896"/>
      <c r="L104" s="896"/>
      <c r="M104" s="896"/>
      <c r="N104" s="896"/>
      <c r="O104" s="896"/>
      <c r="P104" s="896"/>
      <c r="Q104" s="896"/>
      <c r="R104" s="896"/>
      <c r="S104" s="896"/>
      <c r="T104" s="896"/>
      <c r="U104" s="896"/>
      <c r="V104" s="896"/>
    </row>
    <row r="105" spans="1:22" x14ac:dyDescent="0.3">
      <c r="A105" s="896"/>
      <c r="B105" s="896"/>
      <c r="C105" s="896"/>
      <c r="D105" s="896"/>
      <c r="E105" s="896"/>
      <c r="F105" s="896"/>
      <c r="G105" s="896"/>
      <c r="H105" s="896"/>
      <c r="I105" s="896"/>
      <c r="J105" s="896"/>
      <c r="K105" s="896"/>
      <c r="L105" s="896"/>
      <c r="M105" s="896"/>
      <c r="N105" s="896"/>
      <c r="O105" s="906"/>
      <c r="P105" s="906"/>
      <c r="Q105" s="906"/>
      <c r="R105" s="906"/>
      <c r="S105" s="906"/>
      <c r="T105" s="906"/>
      <c r="U105" s="906"/>
      <c r="V105" s="896"/>
    </row>
    <row r="106" spans="1:22" x14ac:dyDescent="0.3">
      <c r="A106" s="896"/>
      <c r="B106" s="896"/>
      <c r="C106" s="896"/>
      <c r="D106" s="896"/>
      <c r="E106" s="896"/>
      <c r="F106" s="896"/>
      <c r="G106" s="896"/>
      <c r="H106" s="896"/>
      <c r="I106" s="896"/>
      <c r="J106" s="896"/>
      <c r="K106" s="896"/>
      <c r="L106" s="896"/>
      <c r="M106" s="896"/>
      <c r="N106" s="896"/>
      <c r="O106" s="906"/>
      <c r="P106" s="906"/>
      <c r="Q106" s="906"/>
      <c r="R106" s="906"/>
      <c r="S106" s="906"/>
      <c r="T106" s="906"/>
      <c r="U106" s="906"/>
      <c r="V106" s="896"/>
    </row>
    <row r="107" spans="1:22" x14ac:dyDescent="0.3">
      <c r="A107" s="896"/>
      <c r="B107" s="896"/>
      <c r="C107" s="896"/>
      <c r="D107" s="896"/>
      <c r="E107" s="896"/>
      <c r="F107" s="896"/>
      <c r="G107" s="896"/>
      <c r="H107" s="896"/>
      <c r="I107" s="896"/>
      <c r="J107" s="896"/>
      <c r="K107" s="896"/>
      <c r="L107" s="896"/>
      <c r="M107" s="896"/>
      <c r="N107" s="896"/>
      <c r="O107" s="906"/>
      <c r="P107" s="906"/>
      <c r="Q107" s="906"/>
      <c r="R107" s="906"/>
      <c r="S107" s="906"/>
      <c r="T107" s="906"/>
      <c r="U107" s="906"/>
      <c r="V107" s="896"/>
    </row>
    <row r="108" spans="1:22" x14ac:dyDescent="0.3">
      <c r="A108" s="896"/>
      <c r="B108" s="896"/>
      <c r="C108" s="896"/>
      <c r="D108" s="896"/>
      <c r="E108" s="896"/>
      <c r="F108" s="896"/>
      <c r="G108" s="896"/>
      <c r="H108" s="896"/>
      <c r="I108" s="896"/>
      <c r="J108" s="896"/>
      <c r="K108" s="896"/>
      <c r="L108" s="896"/>
      <c r="M108" s="896"/>
      <c r="N108" s="896"/>
      <c r="O108" s="906"/>
      <c r="P108" s="906"/>
      <c r="Q108" s="906"/>
      <c r="R108" s="906"/>
      <c r="S108" s="906"/>
      <c r="T108" s="906"/>
      <c r="U108" s="906"/>
      <c r="V108" s="896"/>
    </row>
    <row r="109" spans="1:22" x14ac:dyDescent="0.3">
      <c r="A109" s="896"/>
      <c r="B109" s="896"/>
      <c r="C109" s="896"/>
      <c r="D109" s="896"/>
      <c r="E109" s="896"/>
      <c r="F109" s="896"/>
      <c r="G109" s="896"/>
      <c r="H109" s="896"/>
      <c r="I109" s="896"/>
      <c r="J109" s="896"/>
      <c r="K109" s="896"/>
      <c r="L109" s="896"/>
      <c r="M109" s="896"/>
      <c r="N109" s="896"/>
      <c r="O109" s="906"/>
      <c r="P109" s="906"/>
      <c r="Q109" s="906"/>
      <c r="R109" s="906"/>
      <c r="S109" s="906"/>
      <c r="T109" s="906"/>
      <c r="U109" s="906"/>
      <c r="V109" s="896"/>
    </row>
    <row r="110" spans="1:22" x14ac:dyDescent="0.3">
      <c r="A110" s="896"/>
      <c r="B110" s="896"/>
      <c r="C110" s="896"/>
      <c r="D110" s="896"/>
      <c r="E110" s="896"/>
      <c r="F110" s="896"/>
      <c r="G110" s="896"/>
      <c r="H110" s="896"/>
      <c r="I110" s="896"/>
      <c r="J110" s="896"/>
      <c r="K110" s="896"/>
      <c r="L110" s="896"/>
      <c r="M110" s="896"/>
      <c r="N110" s="896"/>
      <c r="O110" s="906"/>
      <c r="P110" s="906"/>
      <c r="Q110" s="906"/>
      <c r="R110" s="906"/>
      <c r="S110" s="906"/>
      <c r="T110" s="906"/>
      <c r="U110" s="906"/>
      <c r="V110" s="896"/>
    </row>
    <row r="111" spans="1:22" x14ac:dyDescent="0.3">
      <c r="A111" s="896"/>
      <c r="B111" s="896"/>
      <c r="C111" s="896"/>
      <c r="D111" s="896"/>
      <c r="E111" s="896"/>
      <c r="F111" s="896"/>
      <c r="G111" s="896"/>
      <c r="H111" s="896"/>
      <c r="I111" s="896"/>
      <c r="J111" s="896"/>
      <c r="K111" s="896"/>
      <c r="L111" s="896"/>
      <c r="M111" s="896"/>
      <c r="N111" s="896"/>
      <c r="O111" s="906"/>
      <c r="P111" s="906"/>
      <c r="Q111" s="906"/>
      <c r="R111" s="906"/>
      <c r="S111" s="906"/>
      <c r="T111" s="906"/>
      <c r="U111" s="906"/>
      <c r="V111" s="896"/>
    </row>
    <row r="112" spans="1:22" x14ac:dyDescent="0.3">
      <c r="A112" s="896"/>
      <c r="B112" s="896"/>
      <c r="C112" s="896"/>
      <c r="D112" s="896"/>
      <c r="E112" s="896"/>
      <c r="F112" s="896"/>
      <c r="G112" s="896"/>
      <c r="H112" s="896"/>
      <c r="I112" s="896"/>
      <c r="J112" s="896"/>
      <c r="K112" s="896"/>
      <c r="L112" s="896"/>
      <c r="M112" s="896"/>
      <c r="N112" s="896"/>
      <c r="O112" s="906"/>
      <c r="P112" s="906"/>
      <c r="Q112" s="906"/>
      <c r="R112" s="906"/>
      <c r="S112" s="906"/>
      <c r="T112" s="906"/>
      <c r="U112" s="906"/>
      <c r="V112" s="896"/>
    </row>
    <row r="113" spans="1:22" x14ac:dyDescent="0.3">
      <c r="A113" s="896"/>
      <c r="B113" s="896"/>
      <c r="C113" s="896"/>
      <c r="D113" s="896"/>
      <c r="E113" s="896"/>
      <c r="F113" s="896"/>
      <c r="G113" s="896"/>
      <c r="H113" s="896"/>
      <c r="I113" s="896"/>
      <c r="J113" s="896"/>
      <c r="K113" s="896"/>
      <c r="L113" s="896"/>
      <c r="M113" s="896"/>
      <c r="N113" s="896"/>
      <c r="O113" s="906"/>
      <c r="P113" s="906"/>
      <c r="Q113" s="906"/>
      <c r="R113" s="906"/>
      <c r="S113" s="906"/>
      <c r="T113" s="906"/>
      <c r="U113" s="906"/>
      <c r="V113" s="896"/>
    </row>
    <row r="114" spans="1:22" x14ac:dyDescent="0.3">
      <c r="A114" s="896"/>
      <c r="B114" s="896"/>
      <c r="C114" s="896"/>
      <c r="D114" s="896"/>
      <c r="E114" s="896"/>
      <c r="F114" s="896"/>
      <c r="G114" s="896"/>
      <c r="H114" s="896"/>
      <c r="I114" s="896"/>
      <c r="J114" s="896"/>
      <c r="K114" s="896"/>
      <c r="L114" s="896"/>
      <c r="M114" s="896"/>
      <c r="N114" s="896"/>
      <c r="O114" s="906"/>
      <c r="P114" s="906"/>
      <c r="Q114" s="906"/>
      <c r="R114" s="906"/>
      <c r="S114" s="906"/>
      <c r="T114" s="906"/>
      <c r="U114" s="906"/>
      <c r="V114" s="896"/>
    </row>
    <row r="115" spans="1:22" x14ac:dyDescent="0.3">
      <c r="A115" s="896"/>
      <c r="B115" s="896"/>
      <c r="C115" s="896"/>
      <c r="D115" s="896"/>
      <c r="E115" s="896"/>
      <c r="F115" s="896"/>
      <c r="G115" s="896"/>
      <c r="H115" s="896"/>
      <c r="I115" s="896"/>
      <c r="J115" s="896"/>
      <c r="K115" s="896"/>
      <c r="L115" s="896"/>
      <c r="M115" s="896"/>
      <c r="N115" s="896"/>
      <c r="O115" s="906"/>
      <c r="P115" s="906"/>
      <c r="Q115" s="906"/>
      <c r="R115" s="906"/>
      <c r="S115" s="906"/>
      <c r="T115" s="906"/>
      <c r="U115" s="906"/>
      <c r="V115" s="896"/>
    </row>
    <row r="116" spans="1:22" x14ac:dyDescent="0.3">
      <c r="A116" s="896"/>
      <c r="B116" s="896"/>
      <c r="C116" s="896"/>
      <c r="D116" s="896"/>
      <c r="E116" s="896"/>
      <c r="F116" s="896"/>
      <c r="G116" s="896"/>
      <c r="H116" s="896"/>
      <c r="I116" s="896"/>
      <c r="J116" s="896"/>
      <c r="K116" s="896"/>
      <c r="L116" s="896"/>
      <c r="M116" s="896"/>
      <c r="N116" s="896"/>
      <c r="O116" s="906"/>
      <c r="P116" s="906"/>
      <c r="Q116" s="906"/>
      <c r="R116" s="906"/>
      <c r="S116" s="906"/>
      <c r="T116" s="906"/>
      <c r="U116" s="906"/>
      <c r="V116" s="896"/>
    </row>
    <row r="117" spans="1:22" x14ac:dyDescent="0.3">
      <c r="A117" s="896"/>
      <c r="B117" s="896"/>
      <c r="C117" s="896"/>
      <c r="D117" s="896"/>
      <c r="E117" s="896"/>
      <c r="F117" s="896"/>
      <c r="G117" s="896"/>
      <c r="H117" s="896"/>
      <c r="I117" s="896"/>
      <c r="J117" s="896"/>
      <c r="K117" s="896"/>
      <c r="L117" s="896"/>
      <c r="M117" s="896"/>
      <c r="N117" s="896"/>
      <c r="O117" s="906"/>
      <c r="P117" s="906"/>
      <c r="Q117" s="906"/>
      <c r="R117" s="906"/>
      <c r="S117" s="906"/>
      <c r="T117" s="906"/>
      <c r="U117" s="906"/>
      <c r="V117" s="896"/>
    </row>
    <row r="118" spans="1:22" x14ac:dyDescent="0.3">
      <c r="A118" s="896"/>
      <c r="B118" s="896"/>
      <c r="C118" s="896"/>
      <c r="D118" s="896"/>
      <c r="E118" s="896"/>
      <c r="F118" s="896"/>
      <c r="G118" s="896"/>
      <c r="H118" s="896"/>
      <c r="I118" s="896"/>
      <c r="J118" s="896"/>
      <c r="K118" s="896"/>
      <c r="L118" s="896"/>
      <c r="M118" s="896"/>
      <c r="N118" s="896"/>
      <c r="O118" s="906"/>
      <c r="P118" s="906"/>
      <c r="Q118" s="906"/>
      <c r="R118" s="906"/>
      <c r="S118" s="906"/>
      <c r="T118" s="906"/>
      <c r="U118" s="906"/>
      <c r="V118" s="896"/>
    </row>
    <row r="119" spans="1:22" x14ac:dyDescent="0.3">
      <c r="A119" s="896"/>
      <c r="B119" s="896"/>
      <c r="C119" s="896"/>
      <c r="D119" s="896"/>
      <c r="E119" s="896"/>
      <c r="F119" s="896"/>
      <c r="G119" s="896"/>
      <c r="H119" s="896"/>
      <c r="I119" s="896"/>
      <c r="J119" s="896"/>
      <c r="K119" s="896"/>
      <c r="L119" s="896"/>
      <c r="M119" s="896"/>
      <c r="N119" s="896"/>
      <c r="O119" s="906"/>
      <c r="P119" s="906"/>
      <c r="Q119" s="906"/>
      <c r="R119" s="906"/>
      <c r="S119" s="906"/>
      <c r="T119" s="906"/>
      <c r="U119" s="906"/>
      <c r="V119" s="896"/>
    </row>
    <row r="120" spans="1:22" x14ac:dyDescent="0.3">
      <c r="A120" s="896"/>
      <c r="B120" s="896"/>
      <c r="C120" s="896"/>
      <c r="D120" s="896"/>
      <c r="E120" s="896"/>
      <c r="F120" s="896"/>
      <c r="G120" s="896"/>
      <c r="H120" s="896"/>
      <c r="I120" s="896"/>
      <c r="J120" s="896"/>
      <c r="K120" s="896"/>
      <c r="L120" s="896"/>
      <c r="M120" s="896"/>
      <c r="N120" s="896"/>
      <c r="O120" s="906"/>
      <c r="P120" s="906"/>
      <c r="Q120" s="906"/>
      <c r="R120" s="906"/>
      <c r="S120" s="906"/>
      <c r="T120" s="906"/>
      <c r="U120" s="906"/>
      <c r="V120" s="896"/>
    </row>
    <row r="121" spans="1:22" x14ac:dyDescent="0.3">
      <c r="A121" s="896"/>
      <c r="B121" s="896"/>
      <c r="C121" s="896"/>
      <c r="D121" s="896"/>
      <c r="E121" s="896"/>
      <c r="F121" s="896"/>
      <c r="G121" s="896"/>
      <c r="H121" s="896"/>
      <c r="I121" s="896"/>
      <c r="J121" s="896"/>
      <c r="K121" s="896"/>
      <c r="L121" s="896"/>
      <c r="M121" s="896"/>
      <c r="N121" s="896"/>
      <c r="O121" s="906"/>
      <c r="P121" s="906"/>
      <c r="Q121" s="906"/>
      <c r="R121" s="906"/>
      <c r="S121" s="906"/>
      <c r="T121" s="906"/>
      <c r="U121" s="906"/>
      <c r="V121" s="896"/>
    </row>
    <row r="122" spans="1:22" x14ac:dyDescent="0.3">
      <c r="A122" s="896"/>
      <c r="B122" s="896"/>
      <c r="C122" s="896"/>
      <c r="D122" s="896"/>
      <c r="E122" s="896"/>
      <c r="F122" s="896"/>
      <c r="G122" s="896"/>
      <c r="H122" s="896"/>
      <c r="I122" s="896"/>
      <c r="J122" s="896"/>
      <c r="K122" s="896"/>
      <c r="L122" s="896"/>
      <c r="M122" s="896"/>
      <c r="N122" s="896"/>
      <c r="O122" s="906"/>
      <c r="P122" s="906"/>
      <c r="Q122" s="906"/>
      <c r="R122" s="906"/>
      <c r="S122" s="906"/>
      <c r="T122" s="906"/>
      <c r="U122" s="906"/>
      <c r="V122" s="896"/>
    </row>
    <row r="123" spans="1:22" x14ac:dyDescent="0.3">
      <c r="A123" s="896"/>
      <c r="B123" s="896"/>
      <c r="C123" s="896"/>
      <c r="D123" s="896"/>
      <c r="E123" s="896"/>
      <c r="F123" s="896"/>
      <c r="G123" s="896"/>
      <c r="H123" s="896"/>
      <c r="I123" s="896"/>
      <c r="J123" s="896"/>
      <c r="K123" s="896"/>
      <c r="L123" s="896"/>
      <c r="M123" s="896"/>
      <c r="N123" s="896"/>
      <c r="O123" s="906"/>
      <c r="P123" s="906"/>
      <c r="Q123" s="906"/>
      <c r="R123" s="906"/>
      <c r="S123" s="906"/>
      <c r="T123" s="906"/>
      <c r="U123" s="906"/>
      <c r="V123" s="896"/>
    </row>
    <row r="124" spans="1:22" x14ac:dyDescent="0.3">
      <c r="A124" s="896"/>
      <c r="B124" s="896"/>
      <c r="C124" s="896"/>
      <c r="D124" s="896"/>
      <c r="E124" s="896"/>
      <c r="F124" s="896"/>
      <c r="G124" s="896"/>
      <c r="H124" s="896"/>
      <c r="I124" s="896"/>
      <c r="J124" s="896"/>
      <c r="K124" s="896"/>
      <c r="L124" s="896"/>
      <c r="M124" s="896"/>
      <c r="N124" s="896"/>
      <c r="O124" s="906"/>
      <c r="P124" s="906"/>
      <c r="Q124" s="906"/>
      <c r="R124" s="906"/>
      <c r="S124" s="906"/>
      <c r="T124" s="906"/>
      <c r="U124" s="906"/>
      <c r="V124" s="896"/>
    </row>
    <row r="125" spans="1:22" x14ac:dyDescent="0.3">
      <c r="A125" s="896"/>
      <c r="B125" s="896"/>
      <c r="C125" s="896"/>
      <c r="D125" s="896"/>
      <c r="E125" s="896"/>
      <c r="F125" s="896"/>
      <c r="G125" s="896"/>
      <c r="H125" s="896"/>
      <c r="I125" s="896"/>
      <c r="J125" s="896"/>
      <c r="K125" s="896"/>
      <c r="L125" s="896"/>
      <c r="M125" s="896"/>
      <c r="N125" s="896"/>
      <c r="O125" s="906"/>
      <c r="P125" s="906"/>
      <c r="Q125" s="906"/>
      <c r="R125" s="906"/>
      <c r="S125" s="906"/>
      <c r="T125" s="906"/>
      <c r="U125" s="906"/>
      <c r="V125" s="896"/>
    </row>
    <row r="126" spans="1:22" x14ac:dyDescent="0.3">
      <c r="A126" s="896"/>
      <c r="B126" s="896"/>
      <c r="C126" s="896"/>
      <c r="D126" s="896"/>
      <c r="E126" s="896"/>
      <c r="F126" s="896"/>
      <c r="G126" s="896"/>
      <c r="H126" s="896"/>
      <c r="I126" s="896"/>
      <c r="J126" s="896"/>
      <c r="K126" s="896"/>
      <c r="L126" s="896"/>
      <c r="M126" s="896"/>
      <c r="N126" s="896"/>
      <c r="O126" s="906"/>
      <c r="P126" s="906"/>
      <c r="Q126" s="906"/>
      <c r="R126" s="906"/>
      <c r="S126" s="906"/>
      <c r="T126" s="906"/>
      <c r="U126" s="906"/>
      <c r="V126" s="896"/>
    </row>
    <row r="127" spans="1:22" x14ac:dyDescent="0.3">
      <c r="A127" s="896"/>
      <c r="B127" s="896"/>
      <c r="C127" s="896"/>
      <c r="D127" s="896"/>
      <c r="E127" s="896"/>
      <c r="F127" s="896"/>
      <c r="G127" s="896"/>
      <c r="H127" s="896"/>
      <c r="I127" s="896"/>
      <c r="J127" s="896"/>
      <c r="K127" s="896"/>
      <c r="L127" s="896"/>
      <c r="M127" s="896"/>
      <c r="N127" s="896"/>
      <c r="O127" s="906"/>
      <c r="P127" s="906"/>
      <c r="Q127" s="906"/>
      <c r="R127" s="906"/>
      <c r="S127" s="906"/>
      <c r="T127" s="906"/>
      <c r="U127" s="906"/>
      <c r="V127" s="896"/>
    </row>
    <row r="128" spans="1:22" x14ac:dyDescent="0.3">
      <c r="A128" s="896"/>
      <c r="B128" s="896"/>
      <c r="C128" s="896"/>
      <c r="D128" s="896"/>
      <c r="E128" s="896"/>
      <c r="F128" s="896"/>
      <c r="G128" s="896"/>
      <c r="H128" s="896"/>
      <c r="I128" s="896"/>
      <c r="J128" s="896"/>
      <c r="K128" s="896"/>
      <c r="L128" s="896"/>
      <c r="M128" s="896"/>
      <c r="N128" s="896"/>
      <c r="O128" s="906"/>
      <c r="P128" s="906"/>
      <c r="Q128" s="906"/>
      <c r="R128" s="906"/>
      <c r="S128" s="906"/>
      <c r="T128" s="906"/>
      <c r="U128" s="906"/>
      <c r="V128" s="896"/>
    </row>
    <row r="129" spans="1:22" x14ac:dyDescent="0.3">
      <c r="A129" s="896"/>
      <c r="B129" s="896"/>
      <c r="C129" s="896"/>
      <c r="D129" s="896"/>
      <c r="E129" s="896"/>
      <c r="F129" s="896"/>
      <c r="G129" s="896"/>
      <c r="H129" s="896"/>
      <c r="I129" s="896"/>
      <c r="J129" s="896"/>
      <c r="K129" s="896"/>
      <c r="L129" s="896"/>
      <c r="M129" s="896"/>
      <c r="N129" s="896"/>
      <c r="O129" s="906"/>
      <c r="P129" s="906"/>
      <c r="Q129" s="906"/>
      <c r="R129" s="906"/>
      <c r="S129" s="906"/>
      <c r="T129" s="906"/>
      <c r="U129" s="906"/>
      <c r="V129" s="896"/>
    </row>
    <row r="130" spans="1:22" x14ac:dyDescent="0.3">
      <c r="A130" s="896"/>
      <c r="B130" s="896"/>
      <c r="C130" s="896"/>
      <c r="D130" s="896"/>
      <c r="E130" s="896"/>
      <c r="F130" s="896"/>
      <c r="G130" s="896"/>
      <c r="H130" s="896"/>
      <c r="I130" s="896"/>
      <c r="J130" s="896"/>
      <c r="K130" s="896"/>
      <c r="L130" s="896"/>
      <c r="M130" s="896"/>
      <c r="N130" s="896"/>
      <c r="O130" s="906"/>
      <c r="P130" s="906"/>
      <c r="Q130" s="906"/>
      <c r="R130" s="906"/>
      <c r="S130" s="906"/>
      <c r="T130" s="906"/>
      <c r="U130" s="906"/>
      <c r="V130" s="896"/>
    </row>
    <row r="131" spans="1:22" x14ac:dyDescent="0.3">
      <c r="A131" s="896"/>
      <c r="B131" s="896"/>
      <c r="C131" s="896"/>
      <c r="D131" s="896"/>
      <c r="E131" s="896"/>
      <c r="F131" s="896"/>
      <c r="G131" s="896"/>
      <c r="H131" s="896"/>
      <c r="I131" s="896"/>
      <c r="J131" s="896"/>
      <c r="K131" s="896"/>
      <c r="L131" s="896"/>
      <c r="M131" s="896"/>
      <c r="N131" s="896"/>
      <c r="O131" s="906"/>
      <c r="P131" s="906"/>
      <c r="Q131" s="906"/>
      <c r="R131" s="906"/>
      <c r="S131" s="906"/>
      <c r="T131" s="906"/>
      <c r="U131" s="906"/>
      <c r="V131" s="896"/>
    </row>
    <row r="132" spans="1:22" x14ac:dyDescent="0.3">
      <c r="A132" s="896"/>
      <c r="B132" s="896"/>
      <c r="C132" s="896"/>
      <c r="D132" s="896"/>
      <c r="E132" s="896"/>
      <c r="F132" s="896"/>
      <c r="G132" s="896"/>
      <c r="H132" s="896"/>
      <c r="I132" s="896"/>
      <c r="J132" s="896"/>
      <c r="K132" s="896"/>
      <c r="L132" s="896"/>
      <c r="M132" s="896"/>
      <c r="N132" s="896"/>
      <c r="O132" s="906"/>
      <c r="P132" s="906"/>
      <c r="Q132" s="906"/>
      <c r="R132" s="906"/>
      <c r="S132" s="906"/>
      <c r="T132" s="906"/>
      <c r="U132" s="906"/>
      <c r="V132" s="896"/>
    </row>
    <row r="133" spans="1:22" x14ac:dyDescent="0.3">
      <c r="A133" s="896"/>
      <c r="B133" s="896"/>
      <c r="C133" s="896"/>
      <c r="D133" s="896"/>
      <c r="E133" s="896"/>
      <c r="F133" s="896"/>
      <c r="G133" s="896"/>
      <c r="H133" s="896"/>
      <c r="I133" s="896"/>
      <c r="J133" s="896"/>
      <c r="K133" s="896"/>
      <c r="L133" s="896"/>
      <c r="M133" s="896"/>
      <c r="N133" s="896"/>
      <c r="O133" s="906"/>
      <c r="P133" s="906"/>
      <c r="Q133" s="906"/>
      <c r="R133" s="906"/>
      <c r="S133" s="906"/>
      <c r="T133" s="906"/>
      <c r="U133" s="906"/>
      <c r="V133" s="896"/>
    </row>
    <row r="134" spans="1:22" x14ac:dyDescent="0.3">
      <c r="A134" s="896"/>
      <c r="B134" s="896"/>
      <c r="C134" s="896"/>
      <c r="D134" s="896"/>
      <c r="E134" s="896"/>
      <c r="F134" s="896"/>
      <c r="G134" s="896"/>
      <c r="H134" s="896"/>
      <c r="I134" s="896"/>
      <c r="J134" s="896"/>
      <c r="K134" s="896"/>
      <c r="L134" s="896"/>
      <c r="M134" s="896"/>
      <c r="N134" s="896"/>
      <c r="O134" s="906"/>
      <c r="P134" s="906"/>
      <c r="Q134" s="906"/>
      <c r="R134" s="906"/>
      <c r="S134" s="906"/>
      <c r="T134" s="906"/>
      <c r="U134" s="906"/>
      <c r="V134" s="896"/>
    </row>
    <row r="135" spans="1:22" x14ac:dyDescent="0.3">
      <c r="A135" s="896"/>
      <c r="B135" s="896"/>
      <c r="C135" s="896"/>
      <c r="D135" s="896"/>
      <c r="E135" s="896"/>
      <c r="F135" s="896"/>
      <c r="G135" s="896"/>
      <c r="H135" s="896"/>
      <c r="I135" s="896"/>
      <c r="J135" s="896"/>
      <c r="K135" s="896"/>
      <c r="L135" s="896"/>
      <c r="M135" s="896"/>
      <c r="N135" s="896"/>
      <c r="O135" s="906"/>
      <c r="P135" s="906"/>
      <c r="Q135" s="906"/>
      <c r="R135" s="906"/>
      <c r="S135" s="906"/>
      <c r="T135" s="906"/>
      <c r="U135" s="906"/>
      <c r="V135" s="896"/>
    </row>
    <row r="136" spans="1:22" x14ac:dyDescent="0.3">
      <c r="A136" s="896"/>
      <c r="B136" s="896"/>
      <c r="C136" s="896"/>
      <c r="D136" s="896"/>
      <c r="E136" s="896"/>
      <c r="F136" s="896"/>
      <c r="G136" s="896"/>
      <c r="H136" s="896"/>
      <c r="I136" s="896"/>
      <c r="J136" s="896"/>
      <c r="K136" s="896"/>
      <c r="L136" s="896"/>
      <c r="M136" s="896"/>
      <c r="N136" s="896"/>
      <c r="O136" s="906"/>
      <c r="P136" s="906"/>
      <c r="Q136" s="906"/>
      <c r="R136" s="906"/>
      <c r="S136" s="906"/>
      <c r="T136" s="906"/>
      <c r="U136" s="906"/>
      <c r="V136" s="896"/>
    </row>
    <row r="137" spans="1:22" x14ac:dyDescent="0.3">
      <c r="A137" s="896"/>
      <c r="B137" s="896"/>
      <c r="C137" s="896"/>
      <c r="D137" s="896"/>
      <c r="E137" s="896"/>
      <c r="F137" s="896"/>
      <c r="G137" s="896"/>
      <c r="H137" s="896"/>
      <c r="I137" s="896"/>
      <c r="J137" s="896"/>
      <c r="K137" s="896"/>
      <c r="L137" s="896"/>
      <c r="M137" s="896"/>
      <c r="N137" s="896"/>
      <c r="O137" s="906"/>
      <c r="P137" s="906"/>
      <c r="Q137" s="906"/>
      <c r="R137" s="906"/>
      <c r="S137" s="906"/>
      <c r="T137" s="906"/>
      <c r="U137" s="906"/>
      <c r="V137" s="896"/>
    </row>
    <row r="138" spans="1:22" x14ac:dyDescent="0.3">
      <c r="A138" s="896"/>
      <c r="B138" s="896"/>
      <c r="C138" s="896"/>
      <c r="D138" s="896"/>
      <c r="E138" s="896"/>
      <c r="F138" s="896"/>
      <c r="G138" s="896"/>
      <c r="H138" s="896"/>
      <c r="I138" s="896"/>
      <c r="J138" s="896"/>
      <c r="K138" s="896"/>
      <c r="L138" s="896"/>
      <c r="M138" s="896"/>
      <c r="N138" s="896"/>
      <c r="O138" s="896"/>
      <c r="P138" s="896"/>
      <c r="Q138" s="896"/>
      <c r="R138" s="896"/>
      <c r="S138" s="896"/>
      <c r="T138" s="896"/>
      <c r="U138" s="896"/>
      <c r="V138" s="896"/>
    </row>
    <row r="140" spans="1:22" x14ac:dyDescent="0.3">
      <c r="A140" s="896"/>
      <c r="B140" s="896"/>
      <c r="C140" s="896"/>
      <c r="D140" s="896"/>
      <c r="E140" s="896"/>
      <c r="F140" s="896"/>
      <c r="G140" s="896"/>
      <c r="H140" s="895" t="s">
        <v>915</v>
      </c>
      <c r="I140" s="896"/>
      <c r="J140" s="896"/>
      <c r="K140" s="896"/>
      <c r="L140" s="896"/>
      <c r="M140" s="896"/>
      <c r="N140" s="896"/>
      <c r="O140" s="896"/>
      <c r="P140" s="896"/>
      <c r="Q140" s="896"/>
      <c r="R140" s="896"/>
      <c r="S140" s="896"/>
      <c r="T140" s="896"/>
      <c r="U140" s="896"/>
      <c r="V140" s="896"/>
    </row>
    <row r="141" spans="1:22" x14ac:dyDescent="0.3">
      <c r="A141" s="896"/>
      <c r="B141" s="896"/>
      <c r="C141" s="896"/>
      <c r="D141" s="896"/>
      <c r="E141" s="896"/>
      <c r="F141" s="896"/>
      <c r="G141" s="896"/>
      <c r="H141" s="896"/>
      <c r="I141" s="896"/>
      <c r="J141" s="896"/>
      <c r="K141" s="896"/>
      <c r="L141" s="896"/>
      <c r="M141" s="896"/>
      <c r="N141" s="896"/>
      <c r="O141" s="896"/>
      <c r="P141" s="896"/>
      <c r="Q141" s="896"/>
      <c r="R141" s="896"/>
      <c r="S141" s="896"/>
      <c r="T141" s="896"/>
      <c r="U141" s="896"/>
      <c r="V141" s="896"/>
    </row>
    <row r="142" spans="1:22" x14ac:dyDescent="0.3">
      <c r="A142" s="896"/>
      <c r="B142" s="896"/>
      <c r="C142" s="896"/>
      <c r="D142" s="896"/>
      <c r="E142" s="896"/>
      <c r="F142" s="896"/>
      <c r="G142" s="896"/>
      <c r="H142" s="896"/>
      <c r="I142" s="896"/>
      <c r="J142" s="896"/>
      <c r="K142" s="896"/>
      <c r="L142" s="896"/>
      <c r="M142" s="896"/>
      <c r="N142" s="896"/>
      <c r="O142" s="896"/>
      <c r="P142" s="896"/>
      <c r="Q142" s="896"/>
      <c r="R142" s="896"/>
      <c r="S142" s="896"/>
      <c r="T142" s="896"/>
      <c r="U142" s="896"/>
      <c r="V142" s="896"/>
    </row>
    <row r="143" spans="1:22" x14ac:dyDescent="0.3">
      <c r="A143" s="896"/>
      <c r="B143" s="896"/>
      <c r="C143" s="896"/>
      <c r="D143" s="896"/>
      <c r="E143" s="896"/>
      <c r="F143" s="896"/>
      <c r="G143" s="896"/>
      <c r="H143" s="896"/>
      <c r="I143" s="896"/>
      <c r="J143" s="896"/>
      <c r="K143" s="896"/>
      <c r="L143" s="896"/>
      <c r="M143" s="896"/>
      <c r="N143" s="896"/>
      <c r="O143" s="896"/>
      <c r="P143" s="896"/>
      <c r="Q143" s="896"/>
      <c r="R143" s="896"/>
      <c r="S143" s="896"/>
      <c r="T143" s="896"/>
      <c r="U143" s="896"/>
      <c r="V143" s="896"/>
    </row>
    <row r="144" spans="1:22" x14ac:dyDescent="0.3">
      <c r="A144" s="896"/>
      <c r="B144" s="896"/>
      <c r="C144" s="896"/>
      <c r="D144" s="896"/>
      <c r="E144" s="896"/>
      <c r="F144" s="896"/>
      <c r="G144" s="896"/>
      <c r="H144" s="896"/>
      <c r="I144" s="896"/>
      <c r="J144" s="896"/>
      <c r="K144" s="896"/>
      <c r="L144" s="896"/>
      <c r="M144" s="896"/>
      <c r="N144" s="896"/>
      <c r="O144" s="896"/>
      <c r="P144" s="896"/>
      <c r="Q144" s="896"/>
      <c r="R144" s="896"/>
      <c r="S144" s="896"/>
      <c r="T144" s="896"/>
      <c r="U144" s="896"/>
      <c r="V144" s="896"/>
    </row>
    <row r="145" spans="1:22" x14ac:dyDescent="0.3">
      <c r="A145" s="896"/>
      <c r="B145" s="896"/>
      <c r="C145" s="896"/>
      <c r="D145" s="896"/>
      <c r="E145" s="896"/>
      <c r="F145" s="896"/>
      <c r="G145" s="896"/>
      <c r="H145" s="896"/>
      <c r="I145" s="896"/>
      <c r="J145" s="896"/>
      <c r="K145" s="896"/>
      <c r="L145" s="896"/>
      <c r="M145" s="896"/>
      <c r="N145" s="896"/>
      <c r="O145" s="896"/>
      <c r="P145" s="896"/>
      <c r="Q145" s="896"/>
      <c r="R145" s="896"/>
      <c r="S145" s="896"/>
      <c r="T145" s="896"/>
      <c r="U145" s="896"/>
      <c r="V145" s="896"/>
    </row>
    <row r="146" spans="1:22" x14ac:dyDescent="0.3">
      <c r="A146" s="896"/>
      <c r="B146" s="896"/>
      <c r="C146" s="896"/>
      <c r="D146" s="896"/>
      <c r="E146" s="896"/>
      <c r="F146" s="896"/>
      <c r="G146" s="896"/>
      <c r="H146" s="896"/>
      <c r="I146" s="896"/>
      <c r="J146" s="896"/>
      <c r="K146" s="896"/>
      <c r="L146" s="896"/>
      <c r="M146" s="896"/>
      <c r="N146" s="896"/>
      <c r="O146" s="896"/>
      <c r="P146" s="896"/>
      <c r="Q146" s="896"/>
      <c r="R146" s="896"/>
      <c r="S146" s="896"/>
      <c r="T146" s="896"/>
      <c r="U146" s="896"/>
      <c r="V146" s="896"/>
    </row>
    <row r="147" spans="1:22" x14ac:dyDescent="0.3">
      <c r="A147" s="896"/>
      <c r="B147" s="896"/>
      <c r="C147" s="896"/>
      <c r="D147" s="896"/>
      <c r="E147" s="896"/>
      <c r="F147" s="896"/>
      <c r="G147" s="896"/>
      <c r="H147" s="896"/>
      <c r="I147" s="896"/>
      <c r="J147" s="896"/>
      <c r="K147" s="896"/>
      <c r="L147" s="896"/>
      <c r="M147" s="896"/>
      <c r="N147" s="896"/>
      <c r="O147" s="896"/>
      <c r="P147" s="896"/>
      <c r="Q147" s="896"/>
      <c r="R147" s="896"/>
      <c r="S147" s="896"/>
      <c r="T147" s="896"/>
      <c r="U147" s="896"/>
      <c r="V147" s="896"/>
    </row>
    <row r="148" spans="1:22" x14ac:dyDescent="0.3">
      <c r="A148" s="896"/>
      <c r="B148" s="896"/>
      <c r="C148" s="896"/>
      <c r="D148" s="896"/>
      <c r="E148" s="896"/>
      <c r="F148" s="896"/>
      <c r="G148" s="896"/>
      <c r="H148" s="896"/>
      <c r="I148" s="896"/>
      <c r="J148" s="896"/>
      <c r="K148" s="896"/>
      <c r="L148" s="896"/>
      <c r="M148" s="896"/>
      <c r="N148" s="896"/>
      <c r="O148" s="896"/>
      <c r="P148" s="896"/>
      <c r="Q148" s="896"/>
      <c r="R148" s="896"/>
      <c r="S148" s="896"/>
      <c r="T148" s="896"/>
      <c r="U148" s="896"/>
      <c r="V148" s="896"/>
    </row>
    <row r="149" spans="1:22" x14ac:dyDescent="0.3">
      <c r="A149" s="896"/>
      <c r="B149" s="896"/>
      <c r="C149" s="896"/>
      <c r="D149" s="896"/>
      <c r="E149" s="896"/>
      <c r="F149" s="896"/>
      <c r="G149" s="896"/>
      <c r="H149" s="896"/>
      <c r="I149" s="896"/>
      <c r="J149" s="896"/>
      <c r="K149" s="896"/>
      <c r="L149" s="896"/>
      <c r="M149" s="896"/>
      <c r="N149" s="896"/>
      <c r="O149" s="896"/>
      <c r="P149" s="896"/>
      <c r="Q149" s="896"/>
      <c r="R149" s="896"/>
      <c r="S149" s="896"/>
      <c r="T149" s="896"/>
      <c r="U149" s="896"/>
      <c r="V149" s="896"/>
    </row>
    <row r="150" spans="1:22" x14ac:dyDescent="0.3">
      <c r="A150" s="896"/>
      <c r="B150" s="896"/>
      <c r="C150" s="896"/>
      <c r="D150" s="896"/>
      <c r="E150" s="896"/>
      <c r="F150" s="896"/>
      <c r="G150" s="896"/>
      <c r="H150" s="896"/>
      <c r="I150" s="896"/>
      <c r="J150" s="896"/>
      <c r="K150" s="896"/>
      <c r="L150" s="896"/>
      <c r="M150" s="896"/>
      <c r="N150" s="896"/>
      <c r="O150" s="896"/>
      <c r="P150" s="896"/>
      <c r="Q150" s="896"/>
      <c r="R150" s="896"/>
      <c r="S150" s="896"/>
      <c r="T150" s="896"/>
      <c r="U150" s="896"/>
      <c r="V150" s="896"/>
    </row>
    <row r="151" spans="1:22" x14ac:dyDescent="0.3">
      <c r="A151" s="896"/>
      <c r="B151" s="896"/>
      <c r="C151" s="896"/>
      <c r="D151" s="896"/>
      <c r="E151" s="896"/>
      <c r="F151" s="896"/>
      <c r="G151" s="896"/>
      <c r="H151" s="896"/>
      <c r="I151" s="896"/>
      <c r="J151" s="896"/>
      <c r="K151" s="896"/>
      <c r="L151" s="896"/>
      <c r="M151" s="896"/>
      <c r="N151" s="896"/>
      <c r="O151" s="896"/>
      <c r="P151" s="896"/>
      <c r="Q151" s="896"/>
      <c r="R151" s="896"/>
      <c r="S151" s="896"/>
      <c r="T151" s="896"/>
      <c r="U151" s="896"/>
      <c r="V151" s="896"/>
    </row>
    <row r="152" spans="1:22" x14ac:dyDescent="0.3">
      <c r="A152" s="896"/>
      <c r="B152" s="896"/>
      <c r="C152" s="896"/>
      <c r="D152" s="896"/>
      <c r="E152" s="896"/>
      <c r="F152" s="896"/>
      <c r="G152" s="896"/>
      <c r="H152" s="896"/>
      <c r="I152" s="896"/>
      <c r="J152" s="896"/>
      <c r="K152" s="896"/>
      <c r="L152" s="896"/>
      <c r="M152" s="896"/>
      <c r="N152" s="896"/>
      <c r="O152" s="896"/>
      <c r="P152" s="896"/>
      <c r="Q152" s="896"/>
      <c r="R152" s="896"/>
      <c r="S152" s="896"/>
      <c r="T152" s="896"/>
      <c r="U152" s="896"/>
      <c r="V152" s="896"/>
    </row>
    <row r="153" spans="1:22" x14ac:dyDescent="0.3">
      <c r="A153" s="896"/>
      <c r="B153" s="896"/>
      <c r="C153" s="896"/>
      <c r="D153" s="896"/>
      <c r="E153" s="896"/>
      <c r="F153" s="896"/>
      <c r="G153" s="896"/>
      <c r="H153" s="896"/>
      <c r="I153" s="896"/>
      <c r="J153" s="896"/>
      <c r="K153" s="896"/>
      <c r="L153" s="896"/>
      <c r="M153" s="896"/>
      <c r="N153" s="896"/>
      <c r="O153" s="896"/>
      <c r="P153" s="896"/>
      <c r="Q153" s="896"/>
      <c r="R153" s="896"/>
      <c r="S153" s="896"/>
      <c r="T153" s="896"/>
      <c r="U153" s="896"/>
      <c r="V153" s="896"/>
    </row>
    <row r="154" spans="1:22" x14ac:dyDescent="0.3">
      <c r="A154" s="896"/>
      <c r="B154" s="896"/>
      <c r="C154" s="896"/>
      <c r="D154" s="896"/>
      <c r="E154" s="896"/>
      <c r="F154" s="896"/>
      <c r="G154" s="896"/>
      <c r="H154" s="896"/>
      <c r="I154" s="896"/>
      <c r="J154" s="896"/>
      <c r="K154" s="896"/>
      <c r="L154" s="896"/>
      <c r="M154" s="896"/>
      <c r="N154" s="896"/>
      <c r="O154" s="896"/>
      <c r="P154" s="896"/>
      <c r="Q154" s="896"/>
      <c r="R154" s="896"/>
      <c r="S154" s="896"/>
      <c r="T154" s="896"/>
      <c r="U154" s="896"/>
      <c r="V154" s="896"/>
    </row>
    <row r="155" spans="1:22" x14ac:dyDescent="0.3">
      <c r="A155" s="896"/>
      <c r="B155" s="896"/>
      <c r="C155" s="896"/>
      <c r="D155" s="896"/>
      <c r="E155" s="896"/>
      <c r="F155" s="896"/>
      <c r="G155" s="896"/>
      <c r="H155" s="896"/>
      <c r="I155" s="896"/>
      <c r="J155" s="896"/>
      <c r="K155" s="896"/>
      <c r="L155" s="896"/>
      <c r="M155" s="896"/>
      <c r="N155" s="896"/>
      <c r="O155" s="896"/>
      <c r="P155" s="896"/>
      <c r="Q155" s="896"/>
      <c r="R155" s="896"/>
      <c r="S155" s="896"/>
      <c r="T155" s="896"/>
      <c r="U155" s="896"/>
      <c r="V155" s="896"/>
    </row>
    <row r="156" spans="1:22" x14ac:dyDescent="0.3">
      <c r="A156" s="896"/>
      <c r="B156" s="896"/>
      <c r="C156" s="896"/>
      <c r="D156" s="896"/>
      <c r="E156" s="896"/>
      <c r="F156" s="896"/>
      <c r="G156" s="896"/>
      <c r="H156" s="896"/>
      <c r="I156" s="896"/>
      <c r="J156" s="896"/>
      <c r="K156" s="896"/>
      <c r="L156" s="896"/>
      <c r="M156" s="896"/>
      <c r="N156" s="896"/>
      <c r="O156" s="896"/>
      <c r="P156" s="896"/>
      <c r="Q156" s="896"/>
      <c r="R156" s="896"/>
      <c r="S156" s="896"/>
      <c r="T156" s="896"/>
      <c r="U156" s="896"/>
      <c r="V156" s="896"/>
    </row>
    <row r="157" spans="1:22" x14ac:dyDescent="0.3">
      <c r="A157" s="896"/>
      <c r="B157" s="896"/>
      <c r="C157" s="896"/>
      <c r="D157" s="896"/>
      <c r="E157" s="896"/>
      <c r="F157" s="896"/>
      <c r="G157" s="896"/>
      <c r="H157" s="896"/>
      <c r="I157" s="896"/>
      <c r="J157" s="896"/>
      <c r="K157" s="896"/>
      <c r="L157" s="896"/>
      <c r="M157" s="896"/>
      <c r="N157" s="896"/>
      <c r="O157" s="896"/>
      <c r="P157" s="896"/>
      <c r="Q157" s="896"/>
      <c r="R157" s="896"/>
      <c r="S157" s="896"/>
      <c r="T157" s="896"/>
      <c r="U157" s="896"/>
      <c r="V157" s="896"/>
    </row>
    <row r="158" spans="1:22" x14ac:dyDescent="0.3">
      <c r="A158" s="896"/>
      <c r="B158" s="896"/>
      <c r="C158" s="896"/>
      <c r="D158" s="896"/>
      <c r="E158" s="896"/>
      <c r="F158" s="896"/>
      <c r="G158" s="896"/>
      <c r="H158" s="896"/>
      <c r="I158" s="896"/>
      <c r="J158" s="896"/>
      <c r="K158" s="896"/>
      <c r="L158" s="896"/>
      <c r="M158" s="896"/>
      <c r="N158" s="896"/>
      <c r="O158" s="896"/>
      <c r="P158" s="896"/>
      <c r="Q158" s="896"/>
      <c r="R158" s="896"/>
      <c r="S158" s="896"/>
      <c r="T158" s="896"/>
      <c r="U158" s="896"/>
      <c r="V158" s="896"/>
    </row>
    <row r="159" spans="1:22" x14ac:dyDescent="0.3">
      <c r="A159" s="896"/>
      <c r="B159" s="896"/>
      <c r="C159" s="896"/>
      <c r="D159" s="896"/>
      <c r="E159" s="896"/>
      <c r="F159" s="896"/>
      <c r="G159" s="896"/>
      <c r="H159" s="896"/>
      <c r="I159" s="896"/>
      <c r="J159" s="896"/>
      <c r="K159" s="896"/>
      <c r="L159" s="896"/>
      <c r="M159" s="896"/>
      <c r="N159" s="896"/>
      <c r="O159" s="896"/>
      <c r="P159" s="896"/>
      <c r="Q159" s="896"/>
      <c r="R159" s="896"/>
      <c r="S159" s="896"/>
      <c r="T159" s="896"/>
      <c r="U159" s="896"/>
      <c r="V159" s="896"/>
    </row>
    <row r="160" spans="1:22" x14ac:dyDescent="0.3">
      <c r="A160" s="896"/>
      <c r="B160" s="896"/>
      <c r="C160" s="896"/>
      <c r="D160" s="896"/>
      <c r="E160" s="896"/>
      <c r="F160" s="896"/>
      <c r="G160" s="896"/>
      <c r="H160" s="896"/>
      <c r="I160" s="896"/>
      <c r="J160" s="896"/>
      <c r="K160" s="896"/>
      <c r="L160" s="896"/>
      <c r="M160" s="896"/>
      <c r="N160" s="896"/>
      <c r="O160" s="896"/>
      <c r="P160" s="896"/>
      <c r="Q160" s="896"/>
      <c r="R160" s="896"/>
      <c r="S160" s="896"/>
      <c r="T160" s="896"/>
      <c r="U160" s="896"/>
      <c r="V160" s="896"/>
    </row>
    <row r="161" spans="1:22" x14ac:dyDescent="0.3">
      <c r="A161" s="896"/>
      <c r="B161" s="896"/>
      <c r="C161" s="896"/>
      <c r="D161" s="896"/>
      <c r="E161" s="896"/>
      <c r="F161" s="896"/>
      <c r="G161" s="896"/>
      <c r="H161" s="896"/>
      <c r="I161" s="896"/>
      <c r="J161" s="896"/>
      <c r="K161" s="896"/>
      <c r="L161" s="896"/>
      <c r="M161" s="896"/>
      <c r="N161" s="896"/>
      <c r="O161" s="896"/>
      <c r="P161" s="896"/>
      <c r="Q161" s="896"/>
      <c r="R161" s="896"/>
      <c r="S161" s="896"/>
      <c r="T161" s="896"/>
      <c r="U161" s="896"/>
      <c r="V161" s="896"/>
    </row>
    <row r="162" spans="1:22" x14ac:dyDescent="0.3">
      <c r="A162" s="896"/>
      <c r="B162" s="896"/>
      <c r="C162" s="896"/>
      <c r="D162" s="896"/>
      <c r="E162" s="896"/>
      <c r="F162" s="896"/>
      <c r="G162" s="896"/>
      <c r="H162" s="896"/>
      <c r="I162" s="896"/>
      <c r="J162" s="896"/>
      <c r="K162" s="896"/>
      <c r="L162" s="896"/>
      <c r="M162" s="896"/>
      <c r="N162" s="896"/>
      <c r="O162" s="896"/>
      <c r="P162" s="896"/>
      <c r="Q162" s="896"/>
      <c r="R162" s="896"/>
      <c r="S162" s="896"/>
      <c r="T162" s="896"/>
      <c r="U162" s="896"/>
      <c r="V162" s="896"/>
    </row>
    <row r="163" spans="1:22" x14ac:dyDescent="0.3">
      <c r="A163" s="896"/>
      <c r="B163" s="896"/>
      <c r="C163" s="896"/>
      <c r="D163" s="896"/>
      <c r="E163" s="896"/>
      <c r="F163" s="896"/>
      <c r="G163" s="896"/>
      <c r="H163" s="896"/>
      <c r="I163" s="896"/>
      <c r="J163" s="896"/>
      <c r="K163" s="896"/>
      <c r="L163" s="896"/>
      <c r="M163" s="896"/>
      <c r="N163" s="896"/>
      <c r="O163" s="896"/>
      <c r="P163" s="896"/>
      <c r="Q163" s="896"/>
      <c r="R163" s="896"/>
      <c r="S163" s="896"/>
      <c r="T163" s="896"/>
      <c r="U163" s="896"/>
      <c r="V163" s="896"/>
    </row>
    <row r="165" spans="1:22" x14ac:dyDescent="0.3">
      <c r="A165" s="896"/>
      <c r="B165" s="896"/>
      <c r="C165" s="896"/>
      <c r="D165" s="896"/>
      <c r="E165" s="896"/>
      <c r="F165" s="896"/>
      <c r="G165" s="896"/>
      <c r="H165" s="895" t="s">
        <v>916</v>
      </c>
      <c r="I165" s="896"/>
      <c r="J165" s="896"/>
      <c r="K165" s="896"/>
      <c r="L165" s="896"/>
      <c r="M165" s="896"/>
      <c r="N165" s="896"/>
      <c r="O165" s="896"/>
      <c r="P165" s="896"/>
      <c r="Q165" s="896"/>
      <c r="R165" s="896"/>
      <c r="S165" s="896"/>
      <c r="T165" s="896"/>
      <c r="U165" s="896"/>
      <c r="V165" s="896"/>
    </row>
    <row r="166" spans="1:22" x14ac:dyDescent="0.3">
      <c r="A166" s="896"/>
      <c r="B166" s="896"/>
      <c r="C166" s="896"/>
      <c r="D166" s="896"/>
      <c r="E166" s="896"/>
      <c r="F166" s="896"/>
      <c r="G166" s="896"/>
      <c r="H166" s="896"/>
      <c r="I166" s="896"/>
      <c r="J166" s="896"/>
      <c r="K166" s="896"/>
      <c r="L166" s="896"/>
      <c r="M166" s="896"/>
      <c r="N166" s="896"/>
      <c r="O166" s="896"/>
      <c r="P166" s="896"/>
      <c r="Q166" s="896"/>
      <c r="R166" s="896"/>
      <c r="S166" s="896"/>
      <c r="T166" s="896"/>
      <c r="U166" s="896"/>
      <c r="V166" s="896"/>
    </row>
    <row r="167" spans="1:22" x14ac:dyDescent="0.3">
      <c r="A167" s="896"/>
      <c r="B167" s="896"/>
      <c r="C167" s="896"/>
      <c r="D167" s="896"/>
      <c r="E167" s="896"/>
      <c r="F167" s="896"/>
      <c r="G167" s="896"/>
      <c r="H167" s="904"/>
      <c r="I167" s="896"/>
      <c r="J167" s="896"/>
      <c r="K167" s="896"/>
      <c r="L167" s="896"/>
      <c r="M167" s="896"/>
      <c r="N167" s="896"/>
      <c r="O167" s="896"/>
      <c r="P167" s="896"/>
      <c r="Q167" s="896"/>
      <c r="R167" s="896"/>
      <c r="S167" s="896"/>
      <c r="T167" s="896"/>
      <c r="U167" s="896"/>
      <c r="V167" s="896"/>
    </row>
    <row r="168" spans="1:22" x14ac:dyDescent="0.3">
      <c r="A168" s="896"/>
      <c r="B168" s="896"/>
      <c r="C168" s="896"/>
      <c r="D168" s="896"/>
      <c r="E168" s="896"/>
      <c r="F168" s="896"/>
      <c r="G168" s="896"/>
      <c r="H168" s="896"/>
      <c r="I168" s="896"/>
      <c r="J168" s="896"/>
      <c r="K168" s="896"/>
      <c r="L168" s="896"/>
      <c r="M168" s="896"/>
      <c r="N168" s="896"/>
      <c r="O168" s="896"/>
      <c r="P168" s="896"/>
      <c r="Q168" s="896"/>
      <c r="R168" s="896"/>
      <c r="S168" s="896"/>
      <c r="T168" s="896"/>
      <c r="U168" s="896"/>
      <c r="V168" s="896"/>
    </row>
    <row r="169" spans="1:22" x14ac:dyDescent="0.3">
      <c r="A169" s="896"/>
      <c r="B169" s="896"/>
      <c r="C169" s="896"/>
      <c r="D169" s="896"/>
      <c r="E169" s="896"/>
      <c r="F169" s="896"/>
      <c r="G169" s="896"/>
      <c r="H169" s="896"/>
      <c r="I169" s="896"/>
      <c r="J169" s="896"/>
      <c r="K169" s="896"/>
      <c r="L169" s="896"/>
      <c r="M169" s="896"/>
      <c r="N169" s="896"/>
      <c r="O169" s="896"/>
      <c r="P169" s="896"/>
      <c r="Q169" s="896"/>
      <c r="R169" s="896"/>
      <c r="S169" s="896"/>
      <c r="T169" s="896"/>
      <c r="U169" s="896"/>
      <c r="V169" s="896"/>
    </row>
    <row r="170" spans="1:22" x14ac:dyDescent="0.3">
      <c r="A170" s="896"/>
      <c r="B170" s="896"/>
      <c r="C170" s="896"/>
      <c r="D170" s="896"/>
      <c r="E170" s="896"/>
      <c r="F170" s="896"/>
      <c r="G170" s="896"/>
      <c r="H170" s="896"/>
      <c r="I170" s="896"/>
      <c r="J170" s="896"/>
      <c r="K170" s="896"/>
      <c r="L170" s="896"/>
      <c r="M170" s="896"/>
      <c r="N170" s="896"/>
      <c r="O170" s="896"/>
      <c r="P170" s="896"/>
      <c r="Q170" s="896"/>
      <c r="R170" s="896"/>
      <c r="S170" s="896"/>
      <c r="T170" s="896"/>
      <c r="U170" s="896"/>
      <c r="V170" s="896"/>
    </row>
    <row r="171" spans="1:22" x14ac:dyDescent="0.3">
      <c r="A171" s="896"/>
      <c r="B171" s="896"/>
      <c r="C171" s="896"/>
      <c r="D171" s="896"/>
      <c r="E171" s="896"/>
      <c r="F171" s="896"/>
      <c r="G171" s="896"/>
      <c r="H171" s="896"/>
      <c r="I171" s="896"/>
      <c r="J171" s="896"/>
      <c r="K171" s="896"/>
      <c r="L171" s="896"/>
      <c r="M171" s="896"/>
      <c r="N171" s="896"/>
      <c r="O171" s="896"/>
      <c r="P171" s="896"/>
      <c r="Q171" s="896"/>
      <c r="R171" s="896"/>
      <c r="S171" s="896"/>
      <c r="T171" s="896"/>
      <c r="U171" s="896"/>
      <c r="V171" s="896"/>
    </row>
    <row r="172" spans="1:22" x14ac:dyDescent="0.3">
      <c r="A172" s="896"/>
      <c r="B172" s="896"/>
      <c r="C172" s="896"/>
      <c r="D172" s="896"/>
      <c r="E172" s="896"/>
      <c r="F172" s="896"/>
      <c r="G172" s="896"/>
      <c r="H172" s="896"/>
      <c r="I172" s="896"/>
      <c r="J172" s="896"/>
      <c r="K172" s="896"/>
      <c r="L172" s="896"/>
      <c r="M172" s="896"/>
      <c r="N172" s="896"/>
      <c r="O172" s="896"/>
      <c r="P172" s="896"/>
      <c r="Q172" s="896"/>
      <c r="R172" s="896"/>
      <c r="S172" s="896"/>
      <c r="T172" s="896"/>
      <c r="U172" s="896"/>
      <c r="V172" s="896"/>
    </row>
    <row r="173" spans="1:22" x14ac:dyDescent="0.3">
      <c r="A173" s="896"/>
      <c r="B173" s="896"/>
      <c r="C173" s="896"/>
      <c r="D173" s="896"/>
      <c r="E173" s="896"/>
      <c r="F173" s="896"/>
      <c r="G173" s="896"/>
      <c r="H173" s="896"/>
      <c r="I173" s="896"/>
      <c r="J173" s="896"/>
      <c r="K173" s="896"/>
      <c r="L173" s="896"/>
      <c r="M173" s="896"/>
      <c r="N173" s="896"/>
      <c r="O173" s="896"/>
      <c r="P173" s="896"/>
      <c r="Q173" s="896"/>
      <c r="R173" s="896"/>
      <c r="S173" s="896"/>
      <c r="T173" s="896"/>
      <c r="U173" s="896"/>
      <c r="V173" s="896"/>
    </row>
    <row r="174" spans="1:22" x14ac:dyDescent="0.3">
      <c r="A174" s="896"/>
      <c r="B174" s="896"/>
      <c r="C174" s="896"/>
      <c r="D174" s="896"/>
      <c r="E174" s="896"/>
      <c r="F174" s="896"/>
      <c r="G174" s="896"/>
      <c r="H174" s="896"/>
      <c r="I174" s="896"/>
      <c r="J174" s="896"/>
      <c r="K174" s="896"/>
      <c r="L174" s="896"/>
      <c r="M174" s="896"/>
      <c r="N174" s="896"/>
      <c r="O174" s="896"/>
      <c r="P174" s="896"/>
      <c r="Q174" s="896"/>
      <c r="R174" s="896"/>
      <c r="S174" s="896"/>
      <c r="T174" s="896"/>
      <c r="U174" s="896"/>
      <c r="V174" s="896"/>
    </row>
    <row r="175" spans="1:22" x14ac:dyDescent="0.3">
      <c r="A175" s="896"/>
      <c r="B175" s="896"/>
      <c r="C175" s="896"/>
      <c r="D175" s="896"/>
      <c r="E175" s="896"/>
      <c r="F175" s="896"/>
      <c r="G175" s="896"/>
      <c r="H175" s="896"/>
      <c r="I175" s="896"/>
      <c r="J175" s="896"/>
      <c r="K175" s="896"/>
      <c r="L175" s="896"/>
      <c r="M175" s="896"/>
      <c r="N175" s="896"/>
      <c r="O175" s="896"/>
      <c r="P175" s="896"/>
      <c r="Q175" s="896"/>
      <c r="R175" s="896"/>
      <c r="S175" s="896"/>
      <c r="T175" s="896"/>
      <c r="U175" s="896"/>
      <c r="V175" s="896"/>
    </row>
    <row r="176" spans="1:22" x14ac:dyDescent="0.3">
      <c r="A176" s="896"/>
      <c r="B176" s="896"/>
      <c r="C176" s="896"/>
      <c r="D176" s="896"/>
      <c r="E176" s="896"/>
      <c r="F176" s="896"/>
      <c r="G176" s="896"/>
      <c r="H176" s="896"/>
      <c r="I176" s="896"/>
      <c r="J176" s="896"/>
      <c r="K176" s="896"/>
      <c r="L176" s="896"/>
      <c r="M176" s="896"/>
      <c r="N176" s="896"/>
      <c r="O176" s="896"/>
      <c r="P176" s="896"/>
      <c r="Q176" s="896"/>
      <c r="R176" s="896"/>
      <c r="S176" s="896"/>
      <c r="T176" s="896"/>
      <c r="U176" s="896"/>
      <c r="V176" s="896"/>
    </row>
    <row r="177" spans="1:22" x14ac:dyDescent="0.3">
      <c r="A177" s="896"/>
      <c r="B177" s="896"/>
      <c r="C177" s="896"/>
      <c r="D177" s="896"/>
      <c r="E177" s="896"/>
      <c r="F177" s="896"/>
      <c r="G177" s="896"/>
      <c r="H177" s="896"/>
      <c r="I177" s="896"/>
      <c r="J177" s="896"/>
      <c r="K177" s="896"/>
      <c r="L177" s="896"/>
      <c r="M177" s="896"/>
      <c r="N177" s="896"/>
      <c r="O177" s="896"/>
      <c r="P177" s="896"/>
      <c r="Q177" s="896"/>
      <c r="R177" s="896"/>
      <c r="S177" s="896"/>
      <c r="T177" s="896"/>
      <c r="U177" s="896"/>
      <c r="V177" s="896"/>
    </row>
    <row r="178" spans="1:22" x14ac:dyDescent="0.3">
      <c r="A178" s="896"/>
      <c r="B178" s="896"/>
      <c r="C178" s="896"/>
      <c r="D178" s="896"/>
      <c r="E178" s="896"/>
      <c r="F178" s="896"/>
      <c r="G178" s="896"/>
      <c r="H178" s="896"/>
      <c r="I178" s="896"/>
      <c r="J178" s="896"/>
      <c r="K178" s="896"/>
      <c r="L178" s="896"/>
      <c r="M178" s="896"/>
      <c r="N178" s="896"/>
      <c r="O178" s="896"/>
      <c r="P178" s="896"/>
      <c r="Q178" s="896"/>
      <c r="R178" s="896"/>
      <c r="S178" s="896"/>
      <c r="T178" s="896"/>
      <c r="U178" s="896"/>
      <c r="V178" s="896"/>
    </row>
    <row r="179" spans="1:22" x14ac:dyDescent="0.3">
      <c r="A179" s="896"/>
      <c r="B179" s="896"/>
      <c r="C179" s="896"/>
      <c r="D179" s="896"/>
      <c r="E179" s="896"/>
      <c r="F179" s="896"/>
      <c r="G179" s="896"/>
      <c r="H179" s="896"/>
      <c r="I179" s="896"/>
      <c r="J179" s="896"/>
      <c r="K179" s="896"/>
      <c r="L179" s="896"/>
      <c r="M179" s="896"/>
      <c r="N179" s="896"/>
      <c r="O179" s="896"/>
      <c r="P179" s="896"/>
      <c r="Q179" s="896"/>
      <c r="R179" s="896"/>
      <c r="S179" s="896"/>
      <c r="T179" s="896"/>
      <c r="U179" s="896"/>
      <c r="V179" s="896"/>
    </row>
    <row r="180" spans="1:22" x14ac:dyDescent="0.3">
      <c r="A180" s="896"/>
      <c r="B180" s="896"/>
      <c r="C180" s="896"/>
      <c r="D180" s="896"/>
      <c r="E180" s="896"/>
      <c r="F180" s="896"/>
      <c r="G180" s="896"/>
      <c r="H180" s="896"/>
      <c r="I180" s="896"/>
      <c r="J180" s="896"/>
      <c r="K180" s="896"/>
      <c r="L180" s="896"/>
      <c r="M180" s="896"/>
      <c r="N180" s="896"/>
      <c r="O180" s="896"/>
      <c r="P180" s="896"/>
      <c r="Q180" s="896"/>
      <c r="R180" s="896"/>
      <c r="S180" s="896"/>
      <c r="T180" s="896"/>
      <c r="U180" s="896"/>
      <c r="V180" s="896"/>
    </row>
    <row r="181" spans="1:22" x14ac:dyDescent="0.3">
      <c r="A181" s="896"/>
      <c r="B181" s="896"/>
      <c r="C181" s="896"/>
      <c r="D181" s="896"/>
      <c r="E181" s="896"/>
      <c r="F181" s="896"/>
      <c r="G181" s="896"/>
      <c r="H181" s="896"/>
      <c r="I181" s="896"/>
      <c r="J181" s="896"/>
      <c r="K181" s="896"/>
      <c r="L181" s="896"/>
      <c r="M181" s="896"/>
      <c r="N181" s="896"/>
      <c r="O181" s="896"/>
      <c r="P181" s="896"/>
      <c r="Q181" s="896"/>
      <c r="R181" s="896"/>
      <c r="S181" s="896"/>
      <c r="T181" s="896"/>
      <c r="U181" s="896"/>
      <c r="V181" s="896"/>
    </row>
    <row r="182" spans="1:22" x14ac:dyDescent="0.3">
      <c r="A182" s="896"/>
      <c r="B182" s="896"/>
      <c r="C182" s="896"/>
      <c r="D182" s="896"/>
      <c r="E182" s="896"/>
      <c r="F182" s="896"/>
      <c r="G182" s="896"/>
      <c r="H182" s="896"/>
      <c r="I182" s="896"/>
      <c r="J182" s="896"/>
      <c r="K182" s="896"/>
      <c r="L182" s="896"/>
      <c r="M182" s="896"/>
      <c r="N182" s="896"/>
      <c r="O182" s="896"/>
      <c r="P182" s="896"/>
      <c r="Q182" s="896"/>
      <c r="R182" s="896"/>
      <c r="S182" s="896"/>
      <c r="T182" s="896"/>
      <c r="U182" s="896"/>
      <c r="V182" s="896"/>
    </row>
    <row r="183" spans="1:22" x14ac:dyDescent="0.3">
      <c r="A183" s="896"/>
      <c r="B183" s="896"/>
      <c r="C183" s="896"/>
      <c r="D183" s="896"/>
      <c r="E183" s="896"/>
      <c r="F183" s="896"/>
      <c r="G183" s="896"/>
      <c r="H183" s="896"/>
      <c r="I183" s="896"/>
      <c r="J183" s="896"/>
      <c r="K183" s="896"/>
      <c r="L183" s="896"/>
      <c r="M183" s="896"/>
      <c r="N183" s="896"/>
      <c r="O183" s="896"/>
      <c r="P183" s="896"/>
      <c r="Q183" s="896"/>
      <c r="R183" s="896"/>
      <c r="S183" s="896"/>
      <c r="T183" s="896"/>
      <c r="U183" s="896"/>
      <c r="V183" s="896"/>
    </row>
    <row r="185" spans="1:22" x14ac:dyDescent="0.3">
      <c r="A185" s="896"/>
      <c r="B185" s="896"/>
      <c r="C185" s="896"/>
      <c r="D185" s="896"/>
      <c r="E185" s="896"/>
      <c r="F185" s="896"/>
      <c r="G185" s="896"/>
      <c r="H185" s="896"/>
      <c r="I185" s="896"/>
      <c r="J185" s="896"/>
      <c r="K185" s="896"/>
      <c r="L185" s="896"/>
      <c r="M185" s="896"/>
      <c r="N185" s="896"/>
      <c r="O185" s="896"/>
      <c r="P185" s="896"/>
      <c r="Q185" s="896"/>
      <c r="R185" s="896"/>
      <c r="S185" s="896"/>
      <c r="T185" s="896"/>
      <c r="U185" s="896"/>
      <c r="V185" s="896"/>
    </row>
    <row r="186" spans="1:22" x14ac:dyDescent="0.3">
      <c r="A186" s="896"/>
      <c r="B186" s="896"/>
      <c r="C186" s="896"/>
      <c r="D186" s="896"/>
      <c r="E186" s="896"/>
      <c r="F186" s="896"/>
      <c r="G186" s="896"/>
      <c r="H186" s="896"/>
      <c r="I186" s="895" t="s">
        <v>917</v>
      </c>
      <c r="J186" s="896"/>
      <c r="K186" s="896"/>
      <c r="L186" s="896"/>
      <c r="M186" s="896"/>
      <c r="N186" s="896"/>
      <c r="O186" s="896"/>
      <c r="P186" s="896"/>
      <c r="Q186" s="896"/>
      <c r="R186" s="896"/>
      <c r="S186" s="896"/>
      <c r="T186" s="896"/>
      <c r="U186" s="896"/>
      <c r="V186" s="896"/>
    </row>
    <row r="187" spans="1:22" x14ac:dyDescent="0.3">
      <c r="A187" s="896"/>
      <c r="B187" s="896"/>
      <c r="C187" s="896"/>
      <c r="D187" s="896"/>
      <c r="E187" s="896"/>
      <c r="F187" s="896"/>
      <c r="G187" s="896"/>
      <c r="H187" s="896"/>
      <c r="I187" s="896"/>
      <c r="J187" s="896"/>
      <c r="K187" s="896"/>
      <c r="L187" s="896"/>
      <c r="M187" s="896"/>
      <c r="N187" s="896"/>
      <c r="O187" s="896"/>
      <c r="P187" s="896"/>
      <c r="Q187" s="896"/>
      <c r="R187" s="896"/>
      <c r="S187" s="896"/>
      <c r="T187" s="896"/>
      <c r="U187" s="896"/>
      <c r="V187" s="896"/>
    </row>
    <row r="188" spans="1:22" x14ac:dyDescent="0.3">
      <c r="A188" s="896"/>
      <c r="B188" s="896"/>
      <c r="C188" s="896"/>
      <c r="D188" s="896"/>
      <c r="E188" s="896"/>
      <c r="F188" s="896"/>
      <c r="G188" s="896"/>
      <c r="H188" s="896"/>
      <c r="I188" s="896"/>
      <c r="J188" s="896"/>
      <c r="K188" s="896"/>
      <c r="L188" s="896"/>
      <c r="M188" s="896"/>
      <c r="N188" s="896"/>
      <c r="O188" s="896"/>
      <c r="P188" s="896"/>
      <c r="Q188" s="896"/>
      <c r="R188" s="896"/>
      <c r="S188" s="896"/>
      <c r="T188" s="896"/>
      <c r="U188" s="896"/>
      <c r="V188" s="896"/>
    </row>
    <row r="189" spans="1:22" x14ac:dyDescent="0.3">
      <c r="A189" s="896"/>
      <c r="B189" s="896"/>
      <c r="C189" s="896"/>
      <c r="D189" s="896"/>
      <c r="E189" s="896"/>
      <c r="F189" s="896"/>
      <c r="G189" s="896"/>
      <c r="H189" s="896"/>
      <c r="I189" s="896"/>
      <c r="J189" s="896"/>
      <c r="K189" s="896"/>
      <c r="L189" s="896"/>
      <c r="M189" s="896"/>
      <c r="N189" s="896"/>
      <c r="O189" s="896"/>
      <c r="P189" s="896"/>
      <c r="Q189" s="896"/>
      <c r="R189" s="896"/>
      <c r="S189" s="896"/>
      <c r="T189" s="896"/>
      <c r="U189" s="896"/>
      <c r="V189" s="896"/>
    </row>
    <row r="190" spans="1:22" x14ac:dyDescent="0.3">
      <c r="A190" s="896"/>
      <c r="B190" s="896"/>
      <c r="C190" s="896"/>
      <c r="D190" s="896"/>
      <c r="E190" s="896"/>
      <c r="F190" s="896"/>
      <c r="G190" s="896"/>
      <c r="H190" s="896"/>
      <c r="I190" s="896"/>
      <c r="J190" s="896"/>
      <c r="K190" s="896"/>
      <c r="L190" s="896"/>
      <c r="M190" s="896"/>
      <c r="N190" s="896"/>
      <c r="O190" s="896"/>
      <c r="P190" s="896"/>
      <c r="Q190" s="896"/>
      <c r="R190" s="896"/>
      <c r="S190" s="896"/>
      <c r="T190" s="896"/>
      <c r="U190" s="896"/>
      <c r="V190" s="896"/>
    </row>
    <row r="191" spans="1:22" x14ac:dyDescent="0.3">
      <c r="A191" s="896"/>
      <c r="B191" s="896"/>
      <c r="C191" s="896"/>
      <c r="D191" s="896"/>
      <c r="E191" s="896"/>
      <c r="F191" s="896"/>
      <c r="G191" s="896"/>
      <c r="H191" s="896"/>
      <c r="I191" s="896"/>
      <c r="J191" s="896"/>
      <c r="K191" s="896"/>
      <c r="L191" s="896"/>
      <c r="M191" s="896"/>
      <c r="N191" s="896"/>
      <c r="O191" s="896"/>
      <c r="P191" s="896"/>
      <c r="Q191" s="896"/>
      <c r="R191" s="896"/>
      <c r="S191" s="896"/>
      <c r="T191" s="896"/>
      <c r="U191" s="896"/>
      <c r="V191" s="896"/>
    </row>
    <row r="192" spans="1:22" x14ac:dyDescent="0.3">
      <c r="A192" s="896"/>
      <c r="B192" s="896"/>
      <c r="C192" s="896"/>
      <c r="D192" s="896"/>
      <c r="E192" s="896"/>
      <c r="F192" s="896"/>
      <c r="G192" s="896"/>
      <c r="H192" s="896"/>
      <c r="I192" s="896"/>
      <c r="J192" s="896"/>
      <c r="K192" s="896"/>
      <c r="L192" s="896"/>
      <c r="M192" s="896"/>
      <c r="N192" s="896"/>
      <c r="O192" s="896"/>
      <c r="P192" s="896"/>
      <c r="Q192" s="896"/>
      <c r="R192" s="896"/>
      <c r="S192" s="896"/>
      <c r="T192" s="896"/>
      <c r="U192" s="896"/>
      <c r="V192" s="896"/>
    </row>
    <row r="193" spans="1:22" x14ac:dyDescent="0.3">
      <c r="A193" s="896"/>
      <c r="B193" s="896"/>
      <c r="C193" s="896"/>
      <c r="D193" s="896"/>
      <c r="E193" s="896"/>
      <c r="F193" s="896"/>
      <c r="G193" s="896"/>
      <c r="H193" s="896"/>
      <c r="I193" s="896"/>
      <c r="J193" s="896"/>
      <c r="K193" s="896"/>
      <c r="L193" s="896"/>
      <c r="M193" s="896"/>
      <c r="N193" s="896"/>
      <c r="O193" s="896"/>
      <c r="P193" s="896"/>
      <c r="Q193" s="896"/>
      <c r="R193" s="896"/>
      <c r="S193" s="896"/>
      <c r="T193" s="896"/>
      <c r="U193" s="896"/>
      <c r="V193" s="896"/>
    </row>
    <row r="194" spans="1:22" x14ac:dyDescent="0.3">
      <c r="A194" s="896"/>
      <c r="B194" s="896"/>
      <c r="C194" s="896"/>
      <c r="D194" s="896"/>
      <c r="E194" s="896"/>
      <c r="F194" s="896"/>
      <c r="G194" s="896"/>
      <c r="H194" s="896"/>
      <c r="I194" s="896"/>
      <c r="J194" s="896"/>
      <c r="K194" s="896"/>
      <c r="L194" s="896"/>
      <c r="M194" s="896"/>
      <c r="N194" s="896"/>
      <c r="O194" s="896"/>
      <c r="P194" s="896"/>
      <c r="Q194" s="896"/>
      <c r="R194" s="896"/>
      <c r="S194" s="896"/>
      <c r="T194" s="896"/>
      <c r="U194" s="896"/>
      <c r="V194" s="896"/>
    </row>
    <row r="195" spans="1:22" x14ac:dyDescent="0.3">
      <c r="A195" s="896"/>
      <c r="B195" s="896"/>
      <c r="C195" s="896"/>
      <c r="D195" s="896"/>
      <c r="E195" s="896"/>
      <c r="F195" s="896"/>
      <c r="G195" s="896"/>
      <c r="H195" s="896"/>
      <c r="I195" s="896"/>
      <c r="J195" s="896"/>
      <c r="K195" s="896"/>
      <c r="L195" s="896"/>
      <c r="M195" s="896"/>
      <c r="N195" s="896"/>
      <c r="O195" s="896"/>
      <c r="P195" s="896"/>
      <c r="Q195" s="896"/>
      <c r="R195" s="896"/>
      <c r="S195" s="896"/>
      <c r="T195" s="896"/>
      <c r="U195" s="896"/>
      <c r="V195" s="896"/>
    </row>
    <row r="196" spans="1:22" x14ac:dyDescent="0.3">
      <c r="A196" s="896"/>
      <c r="B196" s="896"/>
      <c r="C196" s="896"/>
      <c r="D196" s="896"/>
      <c r="E196" s="896"/>
      <c r="F196" s="896"/>
      <c r="G196" s="896"/>
      <c r="H196" s="896"/>
      <c r="I196" s="896"/>
      <c r="J196" s="896"/>
      <c r="K196" s="896"/>
      <c r="L196" s="896"/>
      <c r="M196" s="896"/>
      <c r="N196" s="896"/>
      <c r="O196" s="896"/>
      <c r="P196" s="896"/>
      <c r="Q196" s="896"/>
      <c r="R196" s="896"/>
      <c r="S196" s="896"/>
      <c r="T196" s="896"/>
      <c r="U196" s="896"/>
      <c r="V196" s="896"/>
    </row>
    <row r="197" spans="1:22" x14ac:dyDescent="0.3">
      <c r="A197" s="896"/>
      <c r="B197" s="896"/>
      <c r="C197" s="896"/>
      <c r="D197" s="896"/>
      <c r="E197" s="896"/>
      <c r="F197" s="896"/>
      <c r="G197" s="896"/>
      <c r="H197" s="896"/>
      <c r="I197" s="896"/>
      <c r="J197" s="896"/>
      <c r="K197" s="896"/>
      <c r="L197" s="896"/>
      <c r="M197" s="896"/>
      <c r="N197" s="896"/>
      <c r="O197" s="896"/>
      <c r="P197" s="896"/>
      <c r="Q197" s="896"/>
      <c r="R197" s="896"/>
      <c r="S197" s="896"/>
      <c r="T197" s="896"/>
      <c r="U197" s="896"/>
      <c r="V197" s="896"/>
    </row>
    <row r="198" spans="1:22" x14ac:dyDescent="0.3">
      <c r="A198" s="896"/>
      <c r="B198" s="896"/>
      <c r="C198" s="896"/>
      <c r="D198" s="896"/>
      <c r="E198" s="896"/>
      <c r="F198" s="896"/>
      <c r="G198" s="896"/>
      <c r="H198" s="896"/>
      <c r="I198" s="896"/>
      <c r="J198" s="896"/>
      <c r="K198" s="896"/>
      <c r="L198" s="896"/>
      <c r="M198" s="896"/>
      <c r="N198" s="896"/>
      <c r="O198" s="896"/>
      <c r="P198" s="896"/>
      <c r="Q198" s="896"/>
      <c r="R198" s="896"/>
      <c r="S198" s="896"/>
      <c r="T198" s="896"/>
      <c r="U198" s="896"/>
      <c r="V198" s="896"/>
    </row>
    <row r="199" spans="1:22" x14ac:dyDescent="0.3">
      <c r="A199" s="896"/>
      <c r="B199" s="896"/>
      <c r="C199" s="896"/>
      <c r="D199" s="896"/>
      <c r="E199" s="896"/>
      <c r="F199" s="896"/>
      <c r="G199" s="896"/>
      <c r="H199" s="896"/>
      <c r="I199" s="896"/>
      <c r="J199" s="896"/>
      <c r="K199" s="896"/>
      <c r="L199" s="896"/>
      <c r="M199" s="896"/>
      <c r="N199" s="896"/>
      <c r="O199" s="896"/>
      <c r="P199" s="896"/>
      <c r="Q199" s="896"/>
      <c r="R199" s="896"/>
      <c r="S199" s="896"/>
      <c r="T199" s="896"/>
      <c r="U199" s="896"/>
      <c r="V199" s="896"/>
    </row>
    <row r="200" spans="1:22" x14ac:dyDescent="0.3">
      <c r="A200" s="896"/>
      <c r="B200" s="896"/>
      <c r="C200" s="896"/>
      <c r="D200" s="896"/>
      <c r="E200" s="896"/>
      <c r="F200" s="896"/>
      <c r="G200" s="896"/>
      <c r="H200" s="896"/>
      <c r="I200" s="896"/>
      <c r="J200" s="896"/>
      <c r="K200" s="896"/>
      <c r="L200" s="896"/>
      <c r="M200" s="896"/>
      <c r="N200" s="896"/>
      <c r="O200" s="896"/>
      <c r="P200" s="896"/>
      <c r="Q200" s="896"/>
      <c r="R200" s="896"/>
      <c r="S200" s="896"/>
      <c r="T200" s="896"/>
      <c r="U200" s="896"/>
      <c r="V200" s="896"/>
    </row>
    <row r="201" spans="1:22" x14ac:dyDescent="0.3">
      <c r="A201" s="896"/>
      <c r="B201" s="896"/>
      <c r="C201" s="896"/>
      <c r="D201" s="896"/>
      <c r="E201" s="896"/>
      <c r="F201" s="896"/>
      <c r="G201" s="896"/>
      <c r="H201" s="896"/>
      <c r="I201" s="896"/>
      <c r="J201" s="896"/>
      <c r="K201" s="896"/>
      <c r="L201" s="896"/>
      <c r="M201" s="896"/>
      <c r="N201" s="896"/>
      <c r="O201" s="896"/>
      <c r="P201" s="896"/>
      <c r="Q201" s="896"/>
      <c r="R201" s="896"/>
      <c r="S201" s="896"/>
      <c r="T201" s="896"/>
      <c r="U201" s="896"/>
      <c r="V201" s="896"/>
    </row>
    <row r="202" spans="1:22" x14ac:dyDescent="0.3">
      <c r="A202" s="896"/>
      <c r="B202" s="896"/>
      <c r="C202" s="896"/>
      <c r="D202" s="896"/>
      <c r="E202" s="896"/>
      <c r="F202" s="896"/>
      <c r="G202" s="896"/>
      <c r="H202" s="896"/>
      <c r="I202" s="896"/>
      <c r="J202" s="896"/>
      <c r="K202" s="896"/>
      <c r="L202" s="896"/>
      <c r="M202" s="896"/>
      <c r="N202" s="896"/>
      <c r="O202" s="896"/>
      <c r="P202" s="896"/>
      <c r="Q202" s="896"/>
      <c r="R202" s="896"/>
      <c r="S202" s="896"/>
      <c r="T202" s="896"/>
      <c r="U202" s="896"/>
      <c r="V202" s="896"/>
    </row>
    <row r="203" spans="1:22" x14ac:dyDescent="0.3">
      <c r="A203" s="896"/>
      <c r="B203" s="896"/>
      <c r="C203" s="896"/>
      <c r="D203" s="896"/>
      <c r="E203" s="896"/>
      <c r="F203" s="896"/>
      <c r="G203" s="896"/>
      <c r="H203" s="896"/>
      <c r="I203" s="896"/>
      <c r="J203" s="896"/>
      <c r="K203" s="896"/>
      <c r="L203" s="896"/>
      <c r="M203" s="896"/>
      <c r="N203" s="896"/>
      <c r="O203" s="896"/>
      <c r="P203" s="896"/>
      <c r="Q203" s="896"/>
      <c r="R203" s="896"/>
      <c r="S203" s="896"/>
      <c r="T203" s="896"/>
      <c r="U203" s="896"/>
      <c r="V203" s="896"/>
    </row>
    <row r="204" spans="1:22" x14ac:dyDescent="0.3">
      <c r="A204" s="896"/>
      <c r="B204" s="896"/>
      <c r="C204" s="896"/>
      <c r="D204" s="896"/>
      <c r="E204" s="896"/>
      <c r="F204" s="896"/>
      <c r="G204" s="896"/>
      <c r="H204" s="896"/>
      <c r="I204" s="896"/>
      <c r="J204" s="896"/>
      <c r="K204" s="896"/>
      <c r="L204" s="896"/>
      <c r="M204" s="896"/>
      <c r="N204" s="896"/>
      <c r="O204" s="896"/>
      <c r="P204" s="896"/>
      <c r="Q204" s="896"/>
      <c r="R204" s="896"/>
      <c r="S204" s="896"/>
      <c r="T204" s="896"/>
      <c r="U204" s="896"/>
      <c r="V204" s="896"/>
    </row>
    <row r="205" spans="1:22" x14ac:dyDescent="0.3">
      <c r="A205" s="896"/>
      <c r="B205" s="896"/>
      <c r="C205" s="896"/>
      <c r="D205" s="896"/>
      <c r="E205" s="896"/>
      <c r="F205" s="896"/>
      <c r="G205" s="896"/>
      <c r="H205" s="896"/>
      <c r="I205" s="896"/>
      <c r="J205" s="896"/>
      <c r="K205" s="896"/>
      <c r="L205" s="896"/>
      <c r="M205" s="896"/>
      <c r="N205" s="896"/>
      <c r="O205" s="896"/>
      <c r="P205" s="896"/>
      <c r="Q205" s="896"/>
      <c r="R205" s="896"/>
      <c r="S205" s="896"/>
      <c r="T205" s="896"/>
      <c r="U205" s="896"/>
      <c r="V205" s="896"/>
    </row>
    <row r="206" spans="1:22" x14ac:dyDescent="0.3">
      <c r="A206" s="896"/>
      <c r="B206" s="896"/>
      <c r="C206" s="896"/>
      <c r="D206" s="896"/>
      <c r="E206" s="896"/>
      <c r="F206" s="896"/>
      <c r="G206" s="896"/>
      <c r="H206" s="896"/>
      <c r="I206" s="896"/>
      <c r="J206" s="896"/>
      <c r="K206" s="896"/>
      <c r="L206" s="896"/>
      <c r="M206" s="896"/>
      <c r="N206" s="896"/>
      <c r="O206" s="896"/>
      <c r="P206" s="896"/>
      <c r="Q206" s="896"/>
      <c r="R206" s="896"/>
      <c r="S206" s="896"/>
      <c r="T206" s="896"/>
      <c r="U206" s="896"/>
      <c r="V206" s="896"/>
    </row>
    <row r="208" spans="1:22" x14ac:dyDescent="0.3">
      <c r="A208" s="896"/>
      <c r="B208" s="896"/>
      <c r="C208" s="896"/>
      <c r="D208" s="896"/>
      <c r="E208" s="896"/>
      <c r="F208" s="896"/>
      <c r="G208" s="896"/>
      <c r="H208" s="896"/>
      <c r="I208" s="896"/>
      <c r="J208" s="896"/>
      <c r="K208" s="896"/>
      <c r="L208" s="896"/>
      <c r="N208" s="896"/>
      <c r="O208" s="896"/>
      <c r="P208" s="896"/>
      <c r="Q208" s="896"/>
      <c r="R208" s="896"/>
      <c r="S208" s="896"/>
      <c r="T208" s="896"/>
      <c r="U208" s="896"/>
      <c r="V208" s="896"/>
    </row>
    <row r="209" spans="1:22" ht="14.4" customHeight="1" x14ac:dyDescent="0.3">
      <c r="A209" s="980" t="s">
        <v>918</v>
      </c>
      <c r="B209" s="980"/>
      <c r="C209" s="980"/>
      <c r="D209" s="980"/>
      <c r="E209" s="980"/>
      <c r="F209" s="980"/>
      <c r="G209" s="980"/>
      <c r="H209" s="980"/>
      <c r="I209" s="980"/>
      <c r="J209" s="980"/>
      <c r="K209" s="980"/>
      <c r="L209" s="980"/>
      <c r="N209" s="981" t="s">
        <v>950</v>
      </c>
      <c r="O209" s="981"/>
      <c r="P209" s="981"/>
      <c r="Q209" s="981"/>
      <c r="R209" s="981"/>
      <c r="S209" s="981"/>
      <c r="T209" s="981"/>
      <c r="U209" s="981"/>
      <c r="V209" s="981"/>
    </row>
    <row r="210" spans="1:22" ht="15" thickBot="1" x14ac:dyDescent="0.35">
      <c r="A210" s="896"/>
      <c r="B210" s="896"/>
      <c r="C210" s="896"/>
      <c r="D210" s="896"/>
      <c r="E210" s="896"/>
      <c r="F210" s="896"/>
      <c r="G210" s="896"/>
      <c r="H210" s="896"/>
      <c r="I210" s="896"/>
      <c r="J210" s="896"/>
      <c r="K210" s="896"/>
      <c r="L210" s="896"/>
      <c r="N210" s="905"/>
      <c r="O210" s="905"/>
      <c r="P210" s="905"/>
      <c r="Q210" s="905"/>
      <c r="R210" s="905"/>
      <c r="S210" s="905"/>
      <c r="T210" s="896"/>
      <c r="U210" s="896"/>
      <c r="V210" s="896"/>
    </row>
    <row r="211" spans="1:22" ht="15" thickBot="1" x14ac:dyDescent="0.35">
      <c r="A211" s="982" t="s">
        <v>930</v>
      </c>
      <c r="B211" s="983"/>
      <c r="C211" s="983"/>
      <c r="D211" s="983"/>
      <c r="E211" s="983"/>
      <c r="F211" s="983"/>
      <c r="G211" s="983"/>
      <c r="H211" s="983"/>
      <c r="I211" s="983"/>
      <c r="J211" s="983"/>
      <c r="K211" s="983"/>
      <c r="L211" s="984"/>
      <c r="N211" s="985" t="s">
        <v>942</v>
      </c>
      <c r="O211" s="986"/>
      <c r="P211" s="986"/>
      <c r="Q211" s="986"/>
      <c r="R211" s="986"/>
      <c r="S211" s="986"/>
      <c r="T211" s="986"/>
      <c r="U211" s="986"/>
      <c r="V211" s="987"/>
    </row>
    <row r="212" spans="1:22" x14ac:dyDescent="0.3">
      <c r="A212" s="896"/>
      <c r="B212" s="896"/>
      <c r="C212" s="896"/>
      <c r="D212" s="896"/>
      <c r="E212" s="896"/>
      <c r="F212" s="896"/>
      <c r="G212" s="896"/>
      <c r="H212" s="896"/>
      <c r="I212" s="896"/>
      <c r="J212" s="896"/>
      <c r="K212" s="896"/>
      <c r="L212" s="896"/>
      <c r="N212" s="896"/>
      <c r="O212" s="896"/>
      <c r="P212" s="896"/>
      <c r="Q212" s="896"/>
      <c r="R212" s="896"/>
      <c r="S212" s="896"/>
      <c r="T212" s="896"/>
      <c r="U212" s="896"/>
      <c r="V212" s="896"/>
    </row>
    <row r="213" spans="1:22" x14ac:dyDescent="0.3">
      <c r="A213" s="896"/>
      <c r="B213" s="896"/>
      <c r="C213" s="896"/>
      <c r="D213" s="896"/>
      <c r="E213" s="896"/>
      <c r="F213" s="896"/>
      <c r="G213" s="896"/>
      <c r="H213" s="896"/>
      <c r="I213" s="896"/>
      <c r="J213" s="896"/>
      <c r="K213" s="896"/>
      <c r="L213" s="896"/>
      <c r="N213" s="896"/>
      <c r="O213" s="896"/>
      <c r="P213" s="896"/>
      <c r="Q213" s="896"/>
      <c r="R213" s="896"/>
      <c r="S213" s="896"/>
      <c r="T213" s="896"/>
      <c r="U213" s="896"/>
      <c r="V213" s="896"/>
    </row>
    <row r="214" spans="1:22" x14ac:dyDescent="0.3">
      <c r="A214" s="896"/>
      <c r="B214" s="896"/>
      <c r="C214" s="896"/>
      <c r="D214" s="896"/>
      <c r="E214" s="896"/>
      <c r="F214" s="896"/>
      <c r="G214" s="896"/>
      <c r="H214" s="896"/>
      <c r="I214" s="896"/>
      <c r="J214" s="896"/>
      <c r="K214" s="896"/>
      <c r="L214" s="896"/>
      <c r="N214" s="896"/>
      <c r="O214" s="896"/>
      <c r="P214" s="896"/>
      <c r="Q214" s="896"/>
      <c r="R214" s="896"/>
      <c r="S214" s="896"/>
      <c r="T214" s="896"/>
      <c r="U214" s="896"/>
      <c r="V214" s="896"/>
    </row>
    <row r="215" spans="1:22" x14ac:dyDescent="0.3">
      <c r="A215" s="896"/>
      <c r="B215" s="896"/>
      <c r="C215" s="896"/>
      <c r="D215" s="896"/>
      <c r="E215" s="896"/>
      <c r="F215" s="896"/>
      <c r="G215" s="896"/>
      <c r="H215" s="896"/>
      <c r="I215" s="896"/>
      <c r="J215" s="896"/>
      <c r="K215" s="896"/>
      <c r="L215" s="896"/>
      <c r="N215" s="896"/>
      <c r="O215" s="896"/>
      <c r="P215" s="896"/>
      <c r="Q215" s="896"/>
      <c r="R215" s="896"/>
      <c r="S215" s="896"/>
      <c r="T215" s="896"/>
      <c r="U215" s="896"/>
      <c r="V215" s="896"/>
    </row>
    <row r="216" spans="1:22" x14ac:dyDescent="0.3">
      <c r="A216" s="896"/>
      <c r="B216" s="896"/>
      <c r="C216" s="896"/>
      <c r="D216" s="896"/>
      <c r="E216" s="896"/>
      <c r="F216" s="896"/>
      <c r="G216" s="896"/>
      <c r="H216" s="896"/>
      <c r="I216" s="896"/>
      <c r="J216" s="896"/>
      <c r="K216" s="896"/>
      <c r="L216" s="896"/>
      <c r="N216" s="896"/>
      <c r="O216" s="896"/>
      <c r="P216" s="896"/>
      <c r="Q216" s="896"/>
      <c r="R216" s="896"/>
      <c r="S216" s="896"/>
      <c r="T216" s="896"/>
      <c r="U216" s="896"/>
      <c r="V216" s="896"/>
    </row>
    <row r="217" spans="1:22" x14ac:dyDescent="0.3">
      <c r="A217" s="896"/>
      <c r="B217" s="896"/>
      <c r="C217" s="896"/>
      <c r="D217" s="896"/>
      <c r="E217" s="896"/>
      <c r="F217" s="896"/>
      <c r="G217" s="896"/>
      <c r="H217" s="896"/>
      <c r="I217" s="896"/>
      <c r="J217" s="896"/>
      <c r="K217" s="896"/>
      <c r="L217" s="896"/>
      <c r="N217" s="896"/>
      <c r="O217" s="896"/>
      <c r="P217" s="896"/>
      <c r="Q217" s="896"/>
      <c r="R217" s="896"/>
      <c r="S217" s="896"/>
      <c r="T217" s="896"/>
      <c r="U217" s="896"/>
      <c r="V217" s="896"/>
    </row>
    <row r="218" spans="1:22" x14ac:dyDescent="0.3">
      <c r="A218" s="896"/>
      <c r="B218" s="896"/>
      <c r="C218" s="896"/>
      <c r="D218" s="896"/>
      <c r="E218" s="896"/>
      <c r="F218" s="896"/>
      <c r="G218" s="896"/>
      <c r="H218" s="896"/>
      <c r="I218" s="896"/>
      <c r="J218" s="896"/>
      <c r="K218" s="896"/>
      <c r="L218" s="896"/>
      <c r="N218" s="896"/>
      <c r="O218" s="896"/>
      <c r="P218" s="896"/>
      <c r="Q218" s="896"/>
      <c r="R218" s="896"/>
      <c r="S218" s="896"/>
      <c r="T218" s="896"/>
      <c r="U218" s="896"/>
      <c r="V218" s="896"/>
    </row>
    <row r="219" spans="1:22" x14ac:dyDescent="0.3">
      <c r="A219" s="896"/>
      <c r="B219" s="896"/>
      <c r="C219" s="896"/>
      <c r="D219" s="896"/>
      <c r="E219" s="896"/>
      <c r="F219" s="896"/>
      <c r="G219" s="896"/>
      <c r="H219" s="896"/>
      <c r="I219" s="896"/>
      <c r="J219" s="896"/>
      <c r="K219" s="896"/>
      <c r="L219" s="896"/>
      <c r="N219" s="896"/>
      <c r="O219" s="896"/>
      <c r="P219" s="896"/>
      <c r="Q219" s="896"/>
      <c r="R219" s="896"/>
      <c r="S219" s="896"/>
      <c r="T219" s="896"/>
      <c r="U219" s="896"/>
      <c r="V219" s="896"/>
    </row>
    <row r="220" spans="1:22" x14ac:dyDescent="0.3">
      <c r="A220" s="896"/>
      <c r="B220" s="896"/>
      <c r="C220" s="896"/>
      <c r="D220" s="896"/>
      <c r="E220" s="896"/>
      <c r="F220" s="896"/>
      <c r="G220" s="896"/>
      <c r="H220" s="896"/>
      <c r="I220" s="896"/>
      <c r="J220" s="896"/>
      <c r="K220" s="896"/>
      <c r="L220" s="896"/>
      <c r="N220" s="896"/>
      <c r="O220" s="896"/>
      <c r="P220" s="896"/>
      <c r="Q220" s="896"/>
      <c r="R220" s="896"/>
      <c r="S220" s="896"/>
      <c r="T220" s="896"/>
      <c r="U220" s="896"/>
      <c r="V220" s="896"/>
    </row>
    <row r="221" spans="1:22" x14ac:dyDescent="0.3">
      <c r="A221" s="896"/>
      <c r="B221" s="896"/>
      <c r="C221" s="896"/>
      <c r="D221" s="896"/>
      <c r="E221" s="896"/>
      <c r="F221" s="896"/>
      <c r="G221" s="896"/>
      <c r="H221" s="896"/>
      <c r="I221" s="896"/>
      <c r="J221" s="896"/>
      <c r="K221" s="896"/>
      <c r="L221" s="896"/>
      <c r="N221" s="896"/>
      <c r="O221" s="896"/>
      <c r="P221" s="896"/>
      <c r="Q221" s="896"/>
      <c r="R221" s="896"/>
      <c r="S221" s="896"/>
      <c r="T221" s="896"/>
      <c r="U221" s="896"/>
      <c r="V221" s="896"/>
    </row>
    <row r="222" spans="1:22" x14ac:dyDescent="0.3">
      <c r="A222" s="896"/>
      <c r="B222" s="896"/>
      <c r="C222" s="896"/>
      <c r="D222" s="896"/>
      <c r="E222" s="896"/>
      <c r="F222" s="896"/>
      <c r="G222" s="896"/>
      <c r="H222" s="896"/>
      <c r="I222" s="896"/>
      <c r="J222" s="896"/>
      <c r="K222" s="896"/>
      <c r="L222" s="896"/>
      <c r="N222" s="896"/>
      <c r="O222" s="896"/>
      <c r="P222" s="896"/>
      <c r="Q222" s="896"/>
      <c r="R222" s="896"/>
      <c r="S222" s="896"/>
      <c r="T222" s="896"/>
      <c r="U222" s="896"/>
      <c r="V222" s="896"/>
    </row>
    <row r="223" spans="1:22" x14ac:dyDescent="0.3">
      <c r="A223" s="896"/>
      <c r="B223" s="896"/>
      <c r="C223" s="896"/>
      <c r="D223" s="896"/>
      <c r="E223" s="896"/>
      <c r="F223" s="896"/>
      <c r="G223" s="896"/>
      <c r="H223" s="896"/>
      <c r="I223" s="896"/>
      <c r="J223" s="896"/>
      <c r="K223" s="896"/>
      <c r="L223" s="896"/>
      <c r="N223" s="896"/>
      <c r="O223" s="896"/>
      <c r="P223" s="896"/>
      <c r="Q223" s="896"/>
      <c r="R223" s="896"/>
      <c r="S223" s="896"/>
      <c r="T223" s="896"/>
      <c r="U223" s="896"/>
      <c r="V223" s="896"/>
    </row>
    <row r="224" spans="1:22" x14ac:dyDescent="0.3">
      <c r="A224" s="896"/>
      <c r="B224" s="896"/>
      <c r="C224" s="896"/>
      <c r="D224" s="896"/>
      <c r="E224" s="896"/>
      <c r="F224" s="896"/>
      <c r="G224" s="896"/>
      <c r="H224" s="896"/>
      <c r="I224" s="896"/>
      <c r="J224" s="896"/>
      <c r="K224" s="896"/>
      <c r="L224" s="896"/>
      <c r="N224" s="896"/>
      <c r="O224" s="896"/>
      <c r="P224" s="896"/>
      <c r="Q224" s="896"/>
      <c r="R224" s="896"/>
      <c r="S224" s="896"/>
      <c r="T224" s="896"/>
      <c r="U224" s="896"/>
      <c r="V224" s="896"/>
    </row>
    <row r="225" spans="1:22" x14ac:dyDescent="0.3">
      <c r="A225" s="896"/>
      <c r="B225" s="896"/>
      <c r="C225" s="896"/>
      <c r="D225" s="896"/>
      <c r="E225" s="896"/>
      <c r="F225" s="896"/>
      <c r="G225" s="896"/>
      <c r="H225" s="896"/>
      <c r="I225" s="896"/>
      <c r="J225" s="896"/>
      <c r="K225" s="896"/>
      <c r="L225" s="896"/>
      <c r="N225" s="896"/>
      <c r="O225" s="896"/>
      <c r="P225" s="896"/>
      <c r="Q225" s="896"/>
      <c r="R225" s="896"/>
      <c r="S225" s="896"/>
      <c r="T225" s="896"/>
      <c r="U225" s="896"/>
      <c r="V225" s="896"/>
    </row>
    <row r="226" spans="1:22" x14ac:dyDescent="0.3">
      <c r="A226" s="896"/>
      <c r="B226" s="896"/>
      <c r="C226" s="896"/>
      <c r="D226" s="896"/>
      <c r="E226" s="896"/>
      <c r="F226" s="896"/>
      <c r="G226" s="896"/>
      <c r="H226" s="896"/>
      <c r="I226" s="896"/>
      <c r="J226" s="896"/>
      <c r="K226" s="896"/>
      <c r="L226" s="896"/>
      <c r="N226" s="896"/>
      <c r="O226" s="896"/>
      <c r="P226" s="896"/>
      <c r="Q226" s="896"/>
      <c r="R226" s="896"/>
      <c r="S226" s="896"/>
      <c r="T226" s="896"/>
      <c r="U226" s="896"/>
      <c r="V226" s="896"/>
    </row>
    <row r="227" spans="1:22" x14ac:dyDescent="0.3">
      <c r="A227" s="896"/>
      <c r="B227" s="896"/>
      <c r="C227" s="896"/>
      <c r="D227" s="896"/>
      <c r="E227" s="896"/>
      <c r="F227" s="896"/>
      <c r="G227" s="896"/>
      <c r="H227" s="896"/>
      <c r="I227" s="896"/>
      <c r="J227" s="896"/>
      <c r="K227" s="896"/>
      <c r="L227" s="896"/>
      <c r="N227" s="896"/>
      <c r="O227" s="896"/>
      <c r="P227" s="896"/>
      <c r="Q227" s="896"/>
      <c r="R227" s="896"/>
      <c r="S227" s="896"/>
      <c r="T227" s="896"/>
      <c r="U227" s="896"/>
      <c r="V227" s="896"/>
    </row>
    <row r="228" spans="1:22" x14ac:dyDescent="0.3">
      <c r="A228" s="896"/>
      <c r="B228" s="896"/>
      <c r="C228" s="896"/>
      <c r="D228" s="896"/>
      <c r="E228" s="896"/>
      <c r="F228" s="896"/>
      <c r="G228" s="896"/>
      <c r="H228" s="896"/>
      <c r="I228" s="896"/>
      <c r="J228" s="896"/>
      <c r="K228" s="896"/>
      <c r="L228" s="896"/>
      <c r="N228" s="896"/>
      <c r="O228" s="896"/>
      <c r="P228" s="896"/>
      <c r="Q228" s="896"/>
      <c r="R228" s="896"/>
      <c r="S228" s="896"/>
      <c r="T228" s="896"/>
      <c r="U228" s="896"/>
      <c r="V228" s="896"/>
    </row>
    <row r="229" spans="1:22" x14ac:dyDescent="0.3">
      <c r="A229" s="896"/>
      <c r="B229" s="896"/>
      <c r="C229" s="896"/>
      <c r="D229" s="896"/>
      <c r="E229" s="896"/>
      <c r="F229" s="896"/>
      <c r="G229" s="896"/>
      <c r="H229" s="896"/>
      <c r="I229" s="896"/>
      <c r="J229" s="896"/>
      <c r="K229" s="896"/>
      <c r="L229" s="896"/>
      <c r="N229" s="896"/>
      <c r="O229" s="896"/>
      <c r="P229" s="896"/>
      <c r="Q229" s="896"/>
      <c r="R229" s="896"/>
      <c r="S229" s="896"/>
      <c r="T229" s="896"/>
      <c r="U229" s="896"/>
      <c r="V229" s="896"/>
    </row>
    <row r="230" spans="1:22" x14ac:dyDescent="0.3">
      <c r="A230" s="896"/>
      <c r="B230" s="896"/>
      <c r="C230" s="896"/>
      <c r="D230" s="896"/>
      <c r="E230" s="896"/>
      <c r="F230" s="896"/>
      <c r="G230" s="896"/>
      <c r="H230" s="896"/>
      <c r="I230" s="896"/>
      <c r="J230" s="896"/>
      <c r="K230" s="896"/>
      <c r="L230" s="896"/>
      <c r="N230" s="896"/>
      <c r="O230" s="896"/>
      <c r="P230" s="896"/>
      <c r="Q230" s="896"/>
      <c r="R230" s="896"/>
      <c r="S230" s="896"/>
      <c r="T230" s="896"/>
      <c r="U230" s="896"/>
      <c r="V230" s="896"/>
    </row>
    <row r="231" spans="1:22" x14ac:dyDescent="0.3">
      <c r="A231" s="896"/>
      <c r="B231" s="896"/>
      <c r="C231" s="896"/>
      <c r="D231" s="896"/>
      <c r="E231" s="896"/>
      <c r="F231" s="896"/>
      <c r="G231" s="896"/>
      <c r="H231" s="896"/>
      <c r="I231" s="896"/>
      <c r="J231" s="896"/>
      <c r="K231" s="896"/>
      <c r="L231" s="896"/>
      <c r="N231" s="896"/>
      <c r="O231" s="896"/>
      <c r="P231" s="896"/>
      <c r="Q231" s="896"/>
      <c r="R231" s="896"/>
      <c r="S231" s="896"/>
      <c r="T231" s="896"/>
      <c r="U231" s="896"/>
      <c r="V231" s="896"/>
    </row>
    <row r="232" spans="1:22" x14ac:dyDescent="0.3">
      <c r="A232" s="896"/>
      <c r="B232" s="896"/>
      <c r="C232" s="896"/>
      <c r="D232" s="896"/>
      <c r="E232" s="896"/>
      <c r="F232" s="896"/>
      <c r="G232" s="896"/>
      <c r="H232" s="896"/>
      <c r="I232" s="896"/>
      <c r="J232" s="896"/>
      <c r="K232" s="896"/>
      <c r="L232" s="896"/>
      <c r="N232" s="896"/>
      <c r="O232" s="896"/>
      <c r="P232" s="896"/>
      <c r="Q232" s="896"/>
      <c r="R232" s="896"/>
      <c r="S232" s="896"/>
      <c r="T232" s="896"/>
      <c r="U232" s="896"/>
      <c r="V232" s="896"/>
    </row>
    <row r="233" spans="1:22" x14ac:dyDescent="0.3">
      <c r="A233" s="896"/>
      <c r="B233" s="896"/>
      <c r="C233" s="896"/>
      <c r="D233" s="896"/>
      <c r="E233" s="896"/>
      <c r="F233" s="896"/>
      <c r="G233" s="896"/>
      <c r="H233" s="896"/>
      <c r="I233" s="896"/>
      <c r="J233" s="896"/>
      <c r="K233" s="896"/>
      <c r="L233" s="896"/>
      <c r="N233" s="896"/>
      <c r="O233" s="896"/>
      <c r="P233" s="896"/>
      <c r="Q233" s="896"/>
      <c r="R233" s="896"/>
      <c r="S233" s="896"/>
      <c r="T233" s="896"/>
      <c r="U233" s="896"/>
      <c r="V233" s="896"/>
    </row>
    <row r="235" spans="1:22" x14ac:dyDescent="0.3">
      <c r="A235" s="906"/>
      <c r="B235" s="906"/>
      <c r="C235" s="906"/>
      <c r="D235" s="906"/>
      <c r="E235" s="906"/>
      <c r="F235" s="906"/>
      <c r="G235" s="906"/>
      <c r="H235" s="906"/>
      <c r="I235" s="906"/>
      <c r="J235" s="906"/>
      <c r="K235" s="906"/>
      <c r="L235" s="906"/>
      <c r="M235" s="906"/>
      <c r="N235" s="906"/>
      <c r="O235" s="906"/>
      <c r="P235" s="906"/>
      <c r="Q235" s="906"/>
      <c r="R235" s="906"/>
      <c r="S235" s="906"/>
      <c r="T235" s="906"/>
      <c r="U235" s="906"/>
      <c r="V235" s="906"/>
    </row>
    <row r="236" spans="1:22" x14ac:dyDescent="0.3">
      <c r="A236" s="906"/>
      <c r="B236" s="906"/>
      <c r="C236" s="906"/>
      <c r="D236" s="906"/>
      <c r="E236" s="906"/>
      <c r="F236" s="906"/>
      <c r="G236" s="906"/>
      <c r="H236" s="906"/>
      <c r="I236" s="907" t="s">
        <v>921</v>
      </c>
      <c r="J236" s="906"/>
      <c r="K236" s="906"/>
      <c r="L236" s="906"/>
      <c r="M236" s="906"/>
      <c r="N236" s="906"/>
      <c r="O236" s="906"/>
      <c r="P236" s="906"/>
      <c r="Q236" s="906"/>
      <c r="R236" s="906"/>
      <c r="S236" s="906"/>
      <c r="T236" s="906"/>
      <c r="U236" s="906"/>
      <c r="V236" s="906"/>
    </row>
    <row r="237" spans="1:22" x14ac:dyDescent="0.3">
      <c r="A237" s="906"/>
      <c r="B237" s="906"/>
      <c r="C237" s="906"/>
      <c r="D237" s="906"/>
      <c r="E237" s="906"/>
      <c r="F237" s="906"/>
      <c r="G237" s="906"/>
      <c r="H237" s="906"/>
      <c r="I237" s="906"/>
      <c r="J237" s="906"/>
      <c r="K237" s="906"/>
      <c r="L237" s="906"/>
      <c r="M237" s="906"/>
      <c r="N237" s="906"/>
      <c r="O237" s="906"/>
      <c r="P237" s="906"/>
      <c r="Q237" s="906"/>
      <c r="R237" s="906"/>
      <c r="S237" s="906"/>
      <c r="T237" s="906"/>
      <c r="U237" s="906"/>
      <c r="V237" s="906"/>
    </row>
    <row r="238" spans="1:22" x14ac:dyDescent="0.3">
      <c r="A238" s="906"/>
      <c r="B238" s="906"/>
      <c r="C238" s="906"/>
      <c r="D238" s="906"/>
      <c r="E238" s="906"/>
      <c r="F238" s="906"/>
      <c r="G238" s="906"/>
      <c r="H238" s="906"/>
      <c r="I238" s="906"/>
      <c r="J238" s="906"/>
      <c r="K238" s="906"/>
      <c r="L238" s="906"/>
      <c r="M238" s="906"/>
      <c r="N238" s="906"/>
      <c r="O238" s="906"/>
      <c r="P238" s="906"/>
      <c r="Q238" s="906"/>
      <c r="R238" s="906"/>
      <c r="S238" s="906"/>
      <c r="T238" s="906"/>
      <c r="U238" s="906"/>
      <c r="V238" s="906"/>
    </row>
    <row r="239" spans="1:22" x14ac:dyDescent="0.3">
      <c r="A239" s="906"/>
      <c r="B239" s="906"/>
      <c r="C239" s="906"/>
      <c r="D239" s="906"/>
      <c r="E239" s="906"/>
      <c r="F239" s="906"/>
      <c r="G239" s="906"/>
      <c r="H239" s="906"/>
      <c r="I239" s="906"/>
      <c r="J239" s="906"/>
      <c r="K239" s="906"/>
      <c r="L239" s="906"/>
      <c r="M239" s="906"/>
      <c r="N239" s="906"/>
      <c r="O239" s="906"/>
      <c r="P239" s="906"/>
      <c r="Q239" s="906"/>
      <c r="R239" s="906"/>
      <c r="S239" s="906"/>
      <c r="T239" s="906"/>
      <c r="U239" s="906"/>
      <c r="V239" s="906"/>
    </row>
    <row r="240" spans="1:22" x14ac:dyDescent="0.3">
      <c r="A240" s="906"/>
      <c r="B240" s="906"/>
      <c r="C240" s="906"/>
      <c r="D240" s="906"/>
      <c r="E240" s="906"/>
      <c r="F240" s="906"/>
      <c r="G240" s="906"/>
      <c r="H240" s="906"/>
      <c r="I240" s="906"/>
      <c r="J240" s="906"/>
      <c r="K240" s="906"/>
      <c r="L240" s="906"/>
      <c r="M240" s="906"/>
      <c r="N240" s="906"/>
      <c r="O240" s="906"/>
      <c r="P240" s="906"/>
      <c r="Q240" s="906"/>
      <c r="R240" s="906"/>
      <c r="S240" s="906"/>
      <c r="T240" s="906"/>
      <c r="U240" s="906"/>
      <c r="V240" s="906"/>
    </row>
    <row r="241" spans="1:22" x14ac:dyDescent="0.3">
      <c r="A241" s="906"/>
      <c r="B241" s="906"/>
      <c r="C241" s="906"/>
      <c r="D241" s="906"/>
      <c r="E241" s="906"/>
      <c r="F241" s="906"/>
      <c r="G241" s="906"/>
      <c r="H241" s="906"/>
      <c r="I241" s="906"/>
      <c r="J241" s="906"/>
      <c r="K241" s="906"/>
      <c r="L241" s="906"/>
      <c r="M241" s="906"/>
      <c r="N241" s="906"/>
      <c r="O241" s="906"/>
      <c r="P241" s="906"/>
      <c r="Q241" s="906"/>
      <c r="R241" s="906"/>
      <c r="S241" s="906"/>
      <c r="T241" s="906"/>
      <c r="U241" s="906"/>
      <c r="V241" s="906"/>
    </row>
    <row r="242" spans="1:22" x14ac:dyDescent="0.3">
      <c r="A242" s="906"/>
      <c r="B242" s="906"/>
      <c r="C242" s="906"/>
      <c r="D242" s="906"/>
      <c r="E242" s="906"/>
      <c r="F242" s="906"/>
      <c r="G242" s="906"/>
      <c r="H242" s="906"/>
      <c r="I242" s="906"/>
      <c r="J242" s="906"/>
      <c r="K242" s="906"/>
      <c r="L242" s="906"/>
      <c r="M242" s="906"/>
      <c r="N242" s="906"/>
      <c r="O242" s="906"/>
      <c r="P242" s="906"/>
      <c r="Q242" s="906"/>
      <c r="R242" s="906"/>
      <c r="S242" s="906"/>
      <c r="T242" s="906"/>
      <c r="U242" s="906"/>
      <c r="V242" s="906"/>
    </row>
    <row r="243" spans="1:22" x14ac:dyDescent="0.3">
      <c r="A243" s="906"/>
      <c r="B243" s="906"/>
      <c r="C243" s="906"/>
      <c r="D243" s="906"/>
      <c r="E243" s="906"/>
      <c r="F243" s="906"/>
      <c r="G243" s="906"/>
      <c r="H243" s="906"/>
      <c r="I243" s="906"/>
      <c r="J243" s="906"/>
      <c r="K243" s="906"/>
      <c r="L243" s="906"/>
      <c r="M243" s="906"/>
      <c r="N243" s="906"/>
      <c r="O243" s="906"/>
      <c r="P243" s="906"/>
      <c r="Q243" s="906"/>
      <c r="R243" s="906"/>
      <c r="S243" s="906"/>
      <c r="T243" s="906"/>
      <c r="U243" s="906"/>
      <c r="V243" s="906"/>
    </row>
    <row r="244" spans="1:22" x14ac:dyDescent="0.3">
      <c r="A244" s="906"/>
      <c r="B244" s="906"/>
      <c r="C244" s="906"/>
      <c r="D244" s="906"/>
      <c r="E244" s="906"/>
      <c r="F244" s="906"/>
      <c r="G244" s="906"/>
      <c r="H244" s="906"/>
      <c r="I244" s="906"/>
      <c r="J244" s="906"/>
      <c r="K244" s="906"/>
      <c r="L244" s="906"/>
      <c r="M244" s="906"/>
      <c r="N244" s="906"/>
      <c r="O244" s="906"/>
      <c r="P244" s="906"/>
      <c r="Q244" s="906"/>
      <c r="R244" s="906"/>
      <c r="S244" s="906"/>
      <c r="T244" s="906"/>
      <c r="U244" s="906"/>
      <c r="V244" s="906"/>
    </row>
    <row r="245" spans="1:22" x14ac:dyDescent="0.3">
      <c r="A245" s="906"/>
      <c r="B245" s="906"/>
      <c r="C245" s="906"/>
      <c r="D245" s="906"/>
      <c r="E245" s="906"/>
      <c r="F245" s="906"/>
      <c r="G245" s="906"/>
      <c r="H245" s="906"/>
      <c r="I245" s="906"/>
      <c r="J245" s="906"/>
      <c r="K245" s="906"/>
      <c r="L245" s="906"/>
      <c r="M245" s="906"/>
      <c r="N245" s="906"/>
      <c r="O245" s="906"/>
      <c r="P245" s="906"/>
      <c r="Q245" s="906"/>
      <c r="R245" s="906"/>
      <c r="S245" s="906"/>
      <c r="T245" s="906"/>
      <c r="U245" s="906"/>
      <c r="V245" s="906"/>
    </row>
    <row r="246" spans="1:22" x14ac:dyDescent="0.3">
      <c r="A246" s="906"/>
      <c r="B246" s="906"/>
      <c r="C246" s="906"/>
      <c r="D246" s="906"/>
      <c r="E246" s="906"/>
      <c r="F246" s="906"/>
      <c r="G246" s="906"/>
      <c r="H246" s="906"/>
      <c r="I246" s="906"/>
      <c r="J246" s="906"/>
      <c r="K246" s="906"/>
      <c r="L246" s="906"/>
      <c r="M246" s="906"/>
      <c r="N246" s="906"/>
      <c r="O246" s="906"/>
      <c r="P246" s="906"/>
      <c r="Q246" s="906"/>
      <c r="R246" s="906"/>
      <c r="S246" s="906"/>
      <c r="T246" s="906"/>
      <c r="U246" s="906"/>
      <c r="V246" s="906"/>
    </row>
    <row r="247" spans="1:22" x14ac:dyDescent="0.3">
      <c r="A247" s="906"/>
      <c r="B247" s="906"/>
      <c r="C247" s="906"/>
      <c r="D247" s="906"/>
      <c r="E247" s="906"/>
      <c r="F247" s="906"/>
      <c r="G247" s="906"/>
      <c r="H247" s="906"/>
      <c r="I247" s="906"/>
      <c r="J247" s="906"/>
      <c r="K247" s="906"/>
      <c r="L247" s="906"/>
      <c r="M247" s="906"/>
      <c r="N247" s="906"/>
      <c r="O247" s="906"/>
      <c r="P247" s="906"/>
      <c r="Q247" s="906"/>
      <c r="R247" s="906"/>
      <c r="S247" s="906"/>
      <c r="T247" s="906"/>
      <c r="U247" s="906"/>
      <c r="V247" s="906"/>
    </row>
    <row r="248" spans="1:22" x14ac:dyDescent="0.3">
      <c r="A248" s="906"/>
      <c r="B248" s="906"/>
      <c r="C248" s="906"/>
      <c r="D248" s="906"/>
      <c r="E248" s="906"/>
      <c r="F248" s="906"/>
      <c r="G248" s="906"/>
      <c r="H248" s="906"/>
      <c r="I248" s="906"/>
      <c r="J248" s="906"/>
      <c r="K248" s="906"/>
      <c r="L248" s="906"/>
      <c r="M248" s="906"/>
      <c r="N248" s="906"/>
      <c r="O248" s="906"/>
      <c r="P248" s="906"/>
      <c r="Q248" s="906"/>
      <c r="R248" s="906"/>
      <c r="S248" s="906"/>
      <c r="T248" s="906"/>
      <c r="U248" s="906"/>
      <c r="V248" s="906"/>
    </row>
    <row r="249" spans="1:22" x14ac:dyDescent="0.3">
      <c r="A249" s="906"/>
      <c r="B249" s="906"/>
      <c r="C249" s="906"/>
      <c r="D249" s="906"/>
      <c r="E249" s="906"/>
      <c r="F249" s="906"/>
      <c r="G249" s="906"/>
      <c r="H249" s="906"/>
      <c r="I249" s="906"/>
      <c r="J249" s="906"/>
      <c r="K249" s="906"/>
      <c r="L249" s="906"/>
      <c r="M249" s="906"/>
      <c r="N249" s="906"/>
      <c r="O249" s="906"/>
      <c r="P249" s="906"/>
      <c r="Q249" s="906"/>
      <c r="R249" s="906"/>
      <c r="S249" s="906"/>
      <c r="T249" s="906"/>
      <c r="U249" s="906"/>
      <c r="V249" s="906"/>
    </row>
    <row r="250" spans="1:22" x14ac:dyDescent="0.3">
      <c r="A250" s="906"/>
      <c r="B250" s="906"/>
      <c r="C250" s="906"/>
      <c r="D250" s="906"/>
      <c r="E250" s="906"/>
      <c r="F250" s="906"/>
      <c r="G250" s="906"/>
      <c r="H250" s="906"/>
      <c r="I250" s="906"/>
      <c r="J250" s="906"/>
      <c r="K250" s="906"/>
      <c r="L250" s="906"/>
      <c r="M250" s="906"/>
      <c r="N250" s="906"/>
      <c r="O250" s="906"/>
      <c r="P250" s="906"/>
      <c r="Q250" s="906"/>
      <c r="R250" s="906"/>
      <c r="S250" s="906"/>
      <c r="T250" s="906"/>
      <c r="U250" s="906"/>
      <c r="V250" s="906"/>
    </row>
    <row r="251" spans="1:22" x14ac:dyDescent="0.3">
      <c r="A251" s="906"/>
      <c r="B251" s="906"/>
      <c r="C251" s="906"/>
      <c r="D251" s="906"/>
      <c r="E251" s="906"/>
      <c r="F251" s="906"/>
      <c r="G251" s="906"/>
      <c r="H251" s="906"/>
      <c r="I251" s="906"/>
      <c r="J251" s="906"/>
      <c r="K251" s="906"/>
      <c r="L251" s="906"/>
      <c r="M251" s="906"/>
      <c r="N251" s="906"/>
      <c r="O251" s="906"/>
      <c r="P251" s="906"/>
      <c r="Q251" s="906"/>
      <c r="R251" s="906"/>
      <c r="S251" s="906"/>
      <c r="T251" s="906"/>
      <c r="U251" s="906"/>
      <c r="V251" s="906"/>
    </row>
    <row r="252" spans="1:22" x14ac:dyDescent="0.3">
      <c r="A252" s="906"/>
      <c r="B252" s="906"/>
      <c r="C252" s="906"/>
      <c r="D252" s="906"/>
      <c r="E252" s="906"/>
      <c r="F252" s="906"/>
      <c r="G252" s="906"/>
      <c r="H252" s="906"/>
      <c r="I252" s="906"/>
      <c r="J252" s="906"/>
      <c r="K252" s="906"/>
      <c r="L252" s="906"/>
      <c r="M252" s="906"/>
      <c r="N252" s="906"/>
      <c r="O252" s="906"/>
      <c r="P252" s="906"/>
      <c r="Q252" s="906"/>
      <c r="R252" s="906"/>
      <c r="S252" s="906"/>
      <c r="T252" s="906"/>
      <c r="U252" s="906"/>
      <c r="V252" s="906"/>
    </row>
    <row r="253" spans="1:22" x14ac:dyDescent="0.3">
      <c r="A253" s="906"/>
      <c r="B253" s="906"/>
      <c r="C253" s="906"/>
      <c r="D253" s="906"/>
      <c r="E253" s="906"/>
      <c r="F253" s="906"/>
      <c r="G253" s="906"/>
      <c r="H253" s="906"/>
      <c r="I253" s="906"/>
      <c r="J253" s="906"/>
      <c r="K253" s="906"/>
      <c r="L253" s="906"/>
      <c r="M253" s="906"/>
      <c r="N253" s="906"/>
      <c r="O253" s="906"/>
      <c r="P253" s="906"/>
      <c r="Q253" s="906"/>
      <c r="R253" s="906"/>
      <c r="S253" s="906"/>
      <c r="T253" s="906"/>
      <c r="U253" s="906"/>
      <c r="V253" s="906"/>
    </row>
    <row r="254" spans="1:22" x14ac:dyDescent="0.3">
      <c r="A254" s="906"/>
      <c r="B254" s="906"/>
      <c r="C254" s="906"/>
      <c r="D254" s="906"/>
      <c r="E254" s="906"/>
      <c r="F254" s="906"/>
      <c r="G254" s="906"/>
      <c r="H254" s="906"/>
      <c r="I254" s="906"/>
      <c r="J254" s="906"/>
      <c r="K254" s="906"/>
      <c r="L254" s="906"/>
      <c r="M254" s="906"/>
      <c r="N254" s="906"/>
      <c r="O254" s="906"/>
      <c r="P254" s="906"/>
      <c r="Q254" s="906"/>
      <c r="R254" s="906"/>
      <c r="S254" s="906"/>
      <c r="T254" s="906"/>
      <c r="U254" s="906"/>
      <c r="V254" s="906"/>
    </row>
    <row r="255" spans="1:22" x14ac:dyDescent="0.3">
      <c r="A255" s="906"/>
      <c r="B255" s="906"/>
      <c r="C255" s="906"/>
      <c r="D255" s="906"/>
      <c r="E255" s="906"/>
      <c r="F255" s="906"/>
      <c r="G255" s="906"/>
      <c r="H255" s="906"/>
      <c r="I255" s="906"/>
      <c r="J255" s="906"/>
      <c r="K255" s="906"/>
      <c r="L255" s="906"/>
      <c r="M255" s="906"/>
      <c r="N255" s="906"/>
      <c r="O255" s="906"/>
      <c r="P255" s="906"/>
      <c r="Q255" s="906"/>
      <c r="R255" s="906"/>
      <c r="S255" s="906"/>
      <c r="T255" s="906"/>
      <c r="U255" s="906"/>
      <c r="V255" s="906"/>
    </row>
  </sheetData>
  <mergeCells count="4">
    <mergeCell ref="A209:L209"/>
    <mergeCell ref="N209:V209"/>
    <mergeCell ref="A211:L211"/>
    <mergeCell ref="N211:V21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F7F9A51-9A3D-4B0E-8636-E9AC1891B379}">
          <x14:formula1>
            <xm:f>'Tabl. 24 (2)'!$P$17:$P$22</xm:f>
          </x14:formula1>
          <xm:sqref>A211:L211</xm:sqref>
        </x14:dataValidation>
        <x14:dataValidation type="list" allowBlank="1" showInputMessage="1" showErrorMessage="1" xr:uid="{39A3AEE8-E85B-46DD-B881-5576C11396AE}">
          <x14:formula1>
            <xm:f>'Tabl. 36 (2)'!$W$19:$W$30</xm:f>
          </x14:formula1>
          <xm:sqref>N211:V211</xm:sqref>
        </x14:dataValidation>
        <x14:dataValidation type="list" allowBlank="1" showInputMessage="1" showErrorMessage="1" xr:uid="{EF9CE802-03DE-4B0B-91C8-B05664C6663E}">
          <x14:formula1>
            <xm:f>'Tabl. 1.1 (2)'!$H$4:$H$6</xm:f>
          </x14:formula1>
          <xm:sqref>H3</xm:sqref>
        </x14:dataValidation>
        <x14:dataValidation type="list" allowBlank="1" showInputMessage="1" showErrorMessage="1" xr:uid="{A846874F-EFB8-4C4F-B7EC-7C0670A5FCD7}">
          <x14:formula1>
            <xm:f>'Tabl. 40 (2)'!$H$35:$H$51</xm:f>
          </x14:formula1>
          <xm:sqref>M3</xm:sqref>
        </x14:dataValidation>
        <x14:dataValidation type="list" allowBlank="1" showInputMessage="1" showErrorMessage="1" xr:uid="{D6E13E9D-623D-434D-95E4-9CF76B663E04}">
          <x14:formula1>
            <xm:f>'Tabl. 39 (2)'!$S$10:$S$25</xm:f>
          </x14:formula1>
          <xm:sqref>R3</xm:sqref>
        </x14:dataValidation>
      </x14:dataValidations>
    </ext>
    <ext xmlns:x15="http://schemas.microsoft.com/office/spreadsheetml/2010/11/main" uri="{3A4CF648-6AED-40f4-86FF-DC5316D8AED3}">
      <x14:slicerList xmlns:x14="http://schemas.microsoft.com/office/spreadsheetml/2009/9/main">
        <x14:slicer r:id="rId2"/>
      </x14:slicerList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/>
  <dimension ref="A1:I27"/>
  <sheetViews>
    <sheetView showGridLines="0" zoomScaleNormal="100" workbookViewId="0">
      <selection activeCell="A11" sqref="A11"/>
    </sheetView>
  </sheetViews>
  <sheetFormatPr defaultColWidth="9.109375" defaultRowHeight="13.2" x14ac:dyDescent="0.25"/>
  <cols>
    <col min="1" max="1" width="33.88671875" style="2" customWidth="1"/>
    <col min="2" max="2" width="12.88671875" style="2" customWidth="1"/>
    <col min="3" max="3" width="17.109375" style="2" customWidth="1"/>
    <col min="4" max="4" width="15.88671875" style="2" customWidth="1"/>
    <col min="5" max="5" width="3.5546875" style="2" customWidth="1"/>
    <col min="6" max="256" width="9.109375" style="2"/>
    <col min="257" max="257" width="31.88671875" style="2" customWidth="1"/>
    <col min="258" max="258" width="11.88671875" style="2" customWidth="1"/>
    <col min="259" max="260" width="15.88671875" style="2" customWidth="1"/>
    <col min="261" max="512" width="9.109375" style="2"/>
    <col min="513" max="513" width="31.88671875" style="2" customWidth="1"/>
    <col min="514" max="514" width="11.88671875" style="2" customWidth="1"/>
    <col min="515" max="516" width="15.88671875" style="2" customWidth="1"/>
    <col min="517" max="768" width="9.109375" style="2"/>
    <col min="769" max="769" width="31.88671875" style="2" customWidth="1"/>
    <col min="770" max="770" width="11.88671875" style="2" customWidth="1"/>
    <col min="771" max="772" width="15.88671875" style="2" customWidth="1"/>
    <col min="773" max="1024" width="9.109375" style="2"/>
    <col min="1025" max="1025" width="31.88671875" style="2" customWidth="1"/>
    <col min="1026" max="1026" width="11.88671875" style="2" customWidth="1"/>
    <col min="1027" max="1028" width="15.88671875" style="2" customWidth="1"/>
    <col min="1029" max="1280" width="9.109375" style="2"/>
    <col min="1281" max="1281" width="31.88671875" style="2" customWidth="1"/>
    <col min="1282" max="1282" width="11.88671875" style="2" customWidth="1"/>
    <col min="1283" max="1284" width="15.88671875" style="2" customWidth="1"/>
    <col min="1285" max="1536" width="9.109375" style="2"/>
    <col min="1537" max="1537" width="31.88671875" style="2" customWidth="1"/>
    <col min="1538" max="1538" width="11.88671875" style="2" customWidth="1"/>
    <col min="1539" max="1540" width="15.88671875" style="2" customWidth="1"/>
    <col min="1541" max="1792" width="9.109375" style="2"/>
    <col min="1793" max="1793" width="31.88671875" style="2" customWidth="1"/>
    <col min="1794" max="1794" width="11.88671875" style="2" customWidth="1"/>
    <col min="1795" max="1796" width="15.88671875" style="2" customWidth="1"/>
    <col min="1797" max="2048" width="9.109375" style="2"/>
    <col min="2049" max="2049" width="31.88671875" style="2" customWidth="1"/>
    <col min="2050" max="2050" width="11.88671875" style="2" customWidth="1"/>
    <col min="2051" max="2052" width="15.88671875" style="2" customWidth="1"/>
    <col min="2053" max="2304" width="9.109375" style="2"/>
    <col min="2305" max="2305" width="31.88671875" style="2" customWidth="1"/>
    <col min="2306" max="2306" width="11.88671875" style="2" customWidth="1"/>
    <col min="2307" max="2308" width="15.88671875" style="2" customWidth="1"/>
    <col min="2309" max="2560" width="9.109375" style="2"/>
    <col min="2561" max="2561" width="31.88671875" style="2" customWidth="1"/>
    <col min="2562" max="2562" width="11.88671875" style="2" customWidth="1"/>
    <col min="2563" max="2564" width="15.88671875" style="2" customWidth="1"/>
    <col min="2565" max="2816" width="9.109375" style="2"/>
    <col min="2817" max="2817" width="31.88671875" style="2" customWidth="1"/>
    <col min="2818" max="2818" width="11.88671875" style="2" customWidth="1"/>
    <col min="2819" max="2820" width="15.88671875" style="2" customWidth="1"/>
    <col min="2821" max="3072" width="9.109375" style="2"/>
    <col min="3073" max="3073" width="31.88671875" style="2" customWidth="1"/>
    <col min="3074" max="3074" width="11.88671875" style="2" customWidth="1"/>
    <col min="3075" max="3076" width="15.88671875" style="2" customWidth="1"/>
    <col min="3077" max="3328" width="9.109375" style="2"/>
    <col min="3329" max="3329" width="31.88671875" style="2" customWidth="1"/>
    <col min="3330" max="3330" width="11.88671875" style="2" customWidth="1"/>
    <col min="3331" max="3332" width="15.88671875" style="2" customWidth="1"/>
    <col min="3333" max="3584" width="9.109375" style="2"/>
    <col min="3585" max="3585" width="31.88671875" style="2" customWidth="1"/>
    <col min="3586" max="3586" width="11.88671875" style="2" customWidth="1"/>
    <col min="3587" max="3588" width="15.88671875" style="2" customWidth="1"/>
    <col min="3589" max="3840" width="9.109375" style="2"/>
    <col min="3841" max="3841" width="31.88671875" style="2" customWidth="1"/>
    <col min="3842" max="3842" width="11.88671875" style="2" customWidth="1"/>
    <col min="3843" max="3844" width="15.88671875" style="2" customWidth="1"/>
    <col min="3845" max="4096" width="9.109375" style="2"/>
    <col min="4097" max="4097" width="31.88671875" style="2" customWidth="1"/>
    <col min="4098" max="4098" width="11.88671875" style="2" customWidth="1"/>
    <col min="4099" max="4100" width="15.88671875" style="2" customWidth="1"/>
    <col min="4101" max="4352" width="9.109375" style="2"/>
    <col min="4353" max="4353" width="31.88671875" style="2" customWidth="1"/>
    <col min="4354" max="4354" width="11.88671875" style="2" customWidth="1"/>
    <col min="4355" max="4356" width="15.88671875" style="2" customWidth="1"/>
    <col min="4357" max="4608" width="9.109375" style="2"/>
    <col min="4609" max="4609" width="31.88671875" style="2" customWidth="1"/>
    <col min="4610" max="4610" width="11.88671875" style="2" customWidth="1"/>
    <col min="4611" max="4612" width="15.88671875" style="2" customWidth="1"/>
    <col min="4613" max="4864" width="9.109375" style="2"/>
    <col min="4865" max="4865" width="31.88671875" style="2" customWidth="1"/>
    <col min="4866" max="4866" width="11.88671875" style="2" customWidth="1"/>
    <col min="4867" max="4868" width="15.88671875" style="2" customWidth="1"/>
    <col min="4869" max="5120" width="9.109375" style="2"/>
    <col min="5121" max="5121" width="31.88671875" style="2" customWidth="1"/>
    <col min="5122" max="5122" width="11.88671875" style="2" customWidth="1"/>
    <col min="5123" max="5124" width="15.88671875" style="2" customWidth="1"/>
    <col min="5125" max="5376" width="9.109375" style="2"/>
    <col min="5377" max="5377" width="31.88671875" style="2" customWidth="1"/>
    <col min="5378" max="5378" width="11.88671875" style="2" customWidth="1"/>
    <col min="5379" max="5380" width="15.88671875" style="2" customWidth="1"/>
    <col min="5381" max="5632" width="9.109375" style="2"/>
    <col min="5633" max="5633" width="31.88671875" style="2" customWidth="1"/>
    <col min="5634" max="5634" width="11.88671875" style="2" customWidth="1"/>
    <col min="5635" max="5636" width="15.88671875" style="2" customWidth="1"/>
    <col min="5637" max="5888" width="9.109375" style="2"/>
    <col min="5889" max="5889" width="31.88671875" style="2" customWidth="1"/>
    <col min="5890" max="5890" width="11.88671875" style="2" customWidth="1"/>
    <col min="5891" max="5892" width="15.88671875" style="2" customWidth="1"/>
    <col min="5893" max="6144" width="9.109375" style="2"/>
    <col min="6145" max="6145" width="31.88671875" style="2" customWidth="1"/>
    <col min="6146" max="6146" width="11.88671875" style="2" customWidth="1"/>
    <col min="6147" max="6148" width="15.88671875" style="2" customWidth="1"/>
    <col min="6149" max="6400" width="9.109375" style="2"/>
    <col min="6401" max="6401" width="31.88671875" style="2" customWidth="1"/>
    <col min="6402" max="6402" width="11.88671875" style="2" customWidth="1"/>
    <col min="6403" max="6404" width="15.88671875" style="2" customWidth="1"/>
    <col min="6405" max="6656" width="9.109375" style="2"/>
    <col min="6657" max="6657" width="31.88671875" style="2" customWidth="1"/>
    <col min="6658" max="6658" width="11.88671875" style="2" customWidth="1"/>
    <col min="6659" max="6660" width="15.88671875" style="2" customWidth="1"/>
    <col min="6661" max="6912" width="9.109375" style="2"/>
    <col min="6913" max="6913" width="31.88671875" style="2" customWidth="1"/>
    <col min="6914" max="6914" width="11.88671875" style="2" customWidth="1"/>
    <col min="6915" max="6916" width="15.88671875" style="2" customWidth="1"/>
    <col min="6917" max="7168" width="9.109375" style="2"/>
    <col min="7169" max="7169" width="31.88671875" style="2" customWidth="1"/>
    <col min="7170" max="7170" width="11.88671875" style="2" customWidth="1"/>
    <col min="7171" max="7172" width="15.88671875" style="2" customWidth="1"/>
    <col min="7173" max="7424" width="9.109375" style="2"/>
    <col min="7425" max="7425" width="31.88671875" style="2" customWidth="1"/>
    <col min="7426" max="7426" width="11.88671875" style="2" customWidth="1"/>
    <col min="7427" max="7428" width="15.88671875" style="2" customWidth="1"/>
    <col min="7429" max="7680" width="9.109375" style="2"/>
    <col min="7681" max="7681" width="31.88671875" style="2" customWidth="1"/>
    <col min="7682" max="7682" width="11.88671875" style="2" customWidth="1"/>
    <col min="7683" max="7684" width="15.88671875" style="2" customWidth="1"/>
    <col min="7685" max="7936" width="9.109375" style="2"/>
    <col min="7937" max="7937" width="31.88671875" style="2" customWidth="1"/>
    <col min="7938" max="7938" width="11.88671875" style="2" customWidth="1"/>
    <col min="7939" max="7940" width="15.88671875" style="2" customWidth="1"/>
    <col min="7941" max="8192" width="9.109375" style="2"/>
    <col min="8193" max="8193" width="31.88671875" style="2" customWidth="1"/>
    <col min="8194" max="8194" width="11.88671875" style="2" customWidth="1"/>
    <col min="8195" max="8196" width="15.88671875" style="2" customWidth="1"/>
    <col min="8197" max="8448" width="9.109375" style="2"/>
    <col min="8449" max="8449" width="31.88671875" style="2" customWidth="1"/>
    <col min="8450" max="8450" width="11.88671875" style="2" customWidth="1"/>
    <col min="8451" max="8452" width="15.88671875" style="2" customWidth="1"/>
    <col min="8453" max="8704" width="9.109375" style="2"/>
    <col min="8705" max="8705" width="31.88671875" style="2" customWidth="1"/>
    <col min="8706" max="8706" width="11.88671875" style="2" customWidth="1"/>
    <col min="8707" max="8708" width="15.88671875" style="2" customWidth="1"/>
    <col min="8709" max="8960" width="9.109375" style="2"/>
    <col min="8961" max="8961" width="31.88671875" style="2" customWidth="1"/>
    <col min="8962" max="8962" width="11.88671875" style="2" customWidth="1"/>
    <col min="8963" max="8964" width="15.88671875" style="2" customWidth="1"/>
    <col min="8965" max="9216" width="9.109375" style="2"/>
    <col min="9217" max="9217" width="31.88671875" style="2" customWidth="1"/>
    <col min="9218" max="9218" width="11.88671875" style="2" customWidth="1"/>
    <col min="9219" max="9220" width="15.88671875" style="2" customWidth="1"/>
    <col min="9221" max="9472" width="9.109375" style="2"/>
    <col min="9473" max="9473" width="31.88671875" style="2" customWidth="1"/>
    <col min="9474" max="9474" width="11.88671875" style="2" customWidth="1"/>
    <col min="9475" max="9476" width="15.88671875" style="2" customWidth="1"/>
    <col min="9477" max="9728" width="9.109375" style="2"/>
    <col min="9729" max="9729" width="31.88671875" style="2" customWidth="1"/>
    <col min="9730" max="9730" width="11.88671875" style="2" customWidth="1"/>
    <col min="9731" max="9732" width="15.88671875" style="2" customWidth="1"/>
    <col min="9733" max="9984" width="9.109375" style="2"/>
    <col min="9985" max="9985" width="31.88671875" style="2" customWidth="1"/>
    <col min="9986" max="9986" width="11.88671875" style="2" customWidth="1"/>
    <col min="9987" max="9988" width="15.88671875" style="2" customWidth="1"/>
    <col min="9989" max="10240" width="9.109375" style="2"/>
    <col min="10241" max="10241" width="31.88671875" style="2" customWidth="1"/>
    <col min="10242" max="10242" width="11.88671875" style="2" customWidth="1"/>
    <col min="10243" max="10244" width="15.88671875" style="2" customWidth="1"/>
    <col min="10245" max="10496" width="9.109375" style="2"/>
    <col min="10497" max="10497" width="31.88671875" style="2" customWidth="1"/>
    <col min="10498" max="10498" width="11.88671875" style="2" customWidth="1"/>
    <col min="10499" max="10500" width="15.88671875" style="2" customWidth="1"/>
    <col min="10501" max="10752" width="9.109375" style="2"/>
    <col min="10753" max="10753" width="31.88671875" style="2" customWidth="1"/>
    <col min="10754" max="10754" width="11.88671875" style="2" customWidth="1"/>
    <col min="10755" max="10756" width="15.88671875" style="2" customWidth="1"/>
    <col min="10757" max="11008" width="9.109375" style="2"/>
    <col min="11009" max="11009" width="31.88671875" style="2" customWidth="1"/>
    <col min="11010" max="11010" width="11.88671875" style="2" customWidth="1"/>
    <col min="11011" max="11012" width="15.88671875" style="2" customWidth="1"/>
    <col min="11013" max="11264" width="9.109375" style="2"/>
    <col min="11265" max="11265" width="31.88671875" style="2" customWidth="1"/>
    <col min="11266" max="11266" width="11.88671875" style="2" customWidth="1"/>
    <col min="11267" max="11268" width="15.88671875" style="2" customWidth="1"/>
    <col min="11269" max="11520" width="9.109375" style="2"/>
    <col min="11521" max="11521" width="31.88671875" style="2" customWidth="1"/>
    <col min="11522" max="11522" width="11.88671875" style="2" customWidth="1"/>
    <col min="11523" max="11524" width="15.88671875" style="2" customWidth="1"/>
    <col min="11525" max="11776" width="9.109375" style="2"/>
    <col min="11777" max="11777" width="31.88671875" style="2" customWidth="1"/>
    <col min="11778" max="11778" width="11.88671875" style="2" customWidth="1"/>
    <col min="11779" max="11780" width="15.88671875" style="2" customWidth="1"/>
    <col min="11781" max="12032" width="9.109375" style="2"/>
    <col min="12033" max="12033" width="31.88671875" style="2" customWidth="1"/>
    <col min="12034" max="12034" width="11.88671875" style="2" customWidth="1"/>
    <col min="12035" max="12036" width="15.88671875" style="2" customWidth="1"/>
    <col min="12037" max="12288" width="9.109375" style="2"/>
    <col min="12289" max="12289" width="31.88671875" style="2" customWidth="1"/>
    <col min="12290" max="12290" width="11.88671875" style="2" customWidth="1"/>
    <col min="12291" max="12292" width="15.88671875" style="2" customWidth="1"/>
    <col min="12293" max="12544" width="9.109375" style="2"/>
    <col min="12545" max="12545" width="31.88671875" style="2" customWidth="1"/>
    <col min="12546" max="12546" width="11.88671875" style="2" customWidth="1"/>
    <col min="12547" max="12548" width="15.88671875" style="2" customWidth="1"/>
    <col min="12549" max="12800" width="9.109375" style="2"/>
    <col min="12801" max="12801" width="31.88671875" style="2" customWidth="1"/>
    <col min="12802" max="12802" width="11.88671875" style="2" customWidth="1"/>
    <col min="12803" max="12804" width="15.88671875" style="2" customWidth="1"/>
    <col min="12805" max="13056" width="9.109375" style="2"/>
    <col min="13057" max="13057" width="31.88671875" style="2" customWidth="1"/>
    <col min="13058" max="13058" width="11.88671875" style="2" customWidth="1"/>
    <col min="13059" max="13060" width="15.88671875" style="2" customWidth="1"/>
    <col min="13061" max="13312" width="9.109375" style="2"/>
    <col min="13313" max="13313" width="31.88671875" style="2" customWidth="1"/>
    <col min="13314" max="13314" width="11.88671875" style="2" customWidth="1"/>
    <col min="13315" max="13316" width="15.88671875" style="2" customWidth="1"/>
    <col min="13317" max="13568" width="9.109375" style="2"/>
    <col min="13569" max="13569" width="31.88671875" style="2" customWidth="1"/>
    <col min="13570" max="13570" width="11.88671875" style="2" customWidth="1"/>
    <col min="13571" max="13572" width="15.88671875" style="2" customWidth="1"/>
    <col min="13573" max="13824" width="9.109375" style="2"/>
    <col min="13825" max="13825" width="31.88671875" style="2" customWidth="1"/>
    <col min="13826" max="13826" width="11.88671875" style="2" customWidth="1"/>
    <col min="13827" max="13828" width="15.88671875" style="2" customWidth="1"/>
    <col min="13829" max="14080" width="9.109375" style="2"/>
    <col min="14081" max="14081" width="31.88671875" style="2" customWidth="1"/>
    <col min="14082" max="14082" width="11.88671875" style="2" customWidth="1"/>
    <col min="14083" max="14084" width="15.88671875" style="2" customWidth="1"/>
    <col min="14085" max="14336" width="9.109375" style="2"/>
    <col min="14337" max="14337" width="31.88671875" style="2" customWidth="1"/>
    <col min="14338" max="14338" width="11.88671875" style="2" customWidth="1"/>
    <col min="14339" max="14340" width="15.88671875" style="2" customWidth="1"/>
    <col min="14341" max="14592" width="9.109375" style="2"/>
    <col min="14593" max="14593" width="31.88671875" style="2" customWidth="1"/>
    <col min="14594" max="14594" width="11.88671875" style="2" customWidth="1"/>
    <col min="14595" max="14596" width="15.88671875" style="2" customWidth="1"/>
    <col min="14597" max="14848" width="9.109375" style="2"/>
    <col min="14849" max="14849" width="31.88671875" style="2" customWidth="1"/>
    <col min="14850" max="14850" width="11.88671875" style="2" customWidth="1"/>
    <col min="14851" max="14852" width="15.88671875" style="2" customWidth="1"/>
    <col min="14853" max="15104" width="9.109375" style="2"/>
    <col min="15105" max="15105" width="31.88671875" style="2" customWidth="1"/>
    <col min="15106" max="15106" width="11.88671875" style="2" customWidth="1"/>
    <col min="15107" max="15108" width="15.88671875" style="2" customWidth="1"/>
    <col min="15109" max="15360" width="9.109375" style="2"/>
    <col min="15361" max="15361" width="31.88671875" style="2" customWidth="1"/>
    <col min="15362" max="15362" width="11.88671875" style="2" customWidth="1"/>
    <col min="15363" max="15364" width="15.88671875" style="2" customWidth="1"/>
    <col min="15365" max="15616" width="9.109375" style="2"/>
    <col min="15617" max="15617" width="31.88671875" style="2" customWidth="1"/>
    <col min="15618" max="15618" width="11.88671875" style="2" customWidth="1"/>
    <col min="15619" max="15620" width="15.88671875" style="2" customWidth="1"/>
    <col min="15621" max="15872" width="9.109375" style="2"/>
    <col min="15873" max="15873" width="31.88671875" style="2" customWidth="1"/>
    <col min="15874" max="15874" width="11.88671875" style="2" customWidth="1"/>
    <col min="15875" max="15876" width="15.88671875" style="2" customWidth="1"/>
    <col min="15877" max="16128" width="9.109375" style="2"/>
    <col min="16129" max="16129" width="31.88671875" style="2" customWidth="1"/>
    <col min="16130" max="16130" width="11.88671875" style="2" customWidth="1"/>
    <col min="16131" max="16132" width="15.88671875" style="2" customWidth="1"/>
    <col min="16133" max="16384" width="9.109375" style="2"/>
  </cols>
  <sheetData>
    <row r="1" spans="1:9" ht="20.100000000000001" customHeight="1" x14ac:dyDescent="0.3">
      <c r="A1" s="23" t="s">
        <v>148</v>
      </c>
      <c r="E1" s="894" t="s">
        <v>907</v>
      </c>
    </row>
    <row r="2" spans="1:9" s="6" customFormat="1" x14ac:dyDescent="0.3">
      <c r="A2" s="46"/>
    </row>
    <row r="3" spans="1:9" s="6" customFormat="1" ht="20.100000000000001" customHeight="1" x14ac:dyDescent="0.3">
      <c r="A3" s="65" t="s">
        <v>149</v>
      </c>
      <c r="B3" s="65"/>
      <c r="C3" s="65"/>
      <c r="D3" s="55">
        <v>2023</v>
      </c>
    </row>
    <row r="4" spans="1:9" s="6" customFormat="1" ht="18" customHeight="1" x14ac:dyDescent="0.3">
      <c r="A4" s="989" t="s">
        <v>82</v>
      </c>
      <c r="B4" s="1025" t="s">
        <v>150</v>
      </c>
      <c r="C4" s="988"/>
      <c r="D4" s="988"/>
    </row>
    <row r="5" spans="1:9" s="6" customFormat="1" ht="71.25" customHeight="1" x14ac:dyDescent="0.3">
      <c r="A5" s="990"/>
      <c r="B5" s="567" t="s">
        <v>151</v>
      </c>
      <c r="C5" s="567" t="s">
        <v>152</v>
      </c>
      <c r="D5" s="568" t="s">
        <v>305</v>
      </c>
    </row>
    <row r="6" spans="1:9" s="6" customFormat="1" ht="13.8" customHeight="1" x14ac:dyDescent="0.3">
      <c r="A6" s="1066"/>
      <c r="B6" s="1016" t="s">
        <v>31</v>
      </c>
      <c r="C6" s="1016"/>
      <c r="D6" s="1017"/>
    </row>
    <row r="7" spans="1:9" s="6" customFormat="1" ht="13.8" x14ac:dyDescent="0.25">
      <c r="A7" s="76" t="s">
        <v>153</v>
      </c>
      <c r="B7" s="179">
        <v>96.728208711475929</v>
      </c>
      <c r="C7" s="179">
        <v>3.2717912885240668</v>
      </c>
      <c r="D7" s="181">
        <v>0</v>
      </c>
      <c r="E7" s="47"/>
    </row>
    <row r="8" spans="1:9" s="6" customFormat="1" ht="13.8" x14ac:dyDescent="0.25">
      <c r="A8" s="76" t="s">
        <v>154</v>
      </c>
      <c r="B8" s="179">
        <v>55.612757192130076</v>
      </c>
      <c r="C8" s="179">
        <v>1.4360016824375623</v>
      </c>
      <c r="D8" s="181">
        <v>42.951241125432361</v>
      </c>
      <c r="E8" s="47"/>
    </row>
    <row r="9" spans="1:9" s="6" customFormat="1" ht="13.8" x14ac:dyDescent="0.25">
      <c r="A9" s="76" t="s">
        <v>155</v>
      </c>
      <c r="B9" s="179">
        <v>14.850725180226361</v>
      </c>
      <c r="C9" s="179">
        <v>45.358686827118937</v>
      </c>
      <c r="D9" s="181">
        <v>39.790587992654707</v>
      </c>
      <c r="E9" s="47"/>
    </row>
    <row r="10" spans="1:9" s="6" customFormat="1" ht="13.8" x14ac:dyDescent="0.25">
      <c r="A10" s="76" t="s">
        <v>156</v>
      </c>
      <c r="B10" s="179">
        <v>17.651691509475228</v>
      </c>
      <c r="C10" s="179">
        <v>42.569685205617873</v>
      </c>
      <c r="D10" s="181">
        <v>39.778623284906892</v>
      </c>
      <c r="E10" s="47"/>
    </row>
    <row r="11" spans="1:9" s="6" customFormat="1" ht="13.8" x14ac:dyDescent="0.25">
      <c r="A11" s="76" t="s">
        <v>157</v>
      </c>
      <c r="B11" s="179">
        <v>48.48350423020527</v>
      </c>
      <c r="C11" s="62" t="s">
        <v>272</v>
      </c>
      <c r="D11" s="66" t="s">
        <v>272</v>
      </c>
      <c r="E11" s="47"/>
    </row>
    <row r="12" spans="1:9" s="6" customFormat="1" ht="27.6" x14ac:dyDescent="0.25">
      <c r="A12" s="76" t="s">
        <v>158</v>
      </c>
      <c r="B12" s="179">
        <v>8.7576840317867859</v>
      </c>
      <c r="C12" s="62" t="s">
        <v>272</v>
      </c>
      <c r="D12" s="66" t="s">
        <v>272</v>
      </c>
      <c r="E12" s="47"/>
    </row>
    <row r="13" spans="1:9" s="6" customFormat="1" ht="27.6" x14ac:dyDescent="0.25">
      <c r="A13" s="76" t="s">
        <v>159</v>
      </c>
      <c r="B13" s="179">
        <v>6.8319555719459819</v>
      </c>
      <c r="C13" s="62" t="s">
        <v>272</v>
      </c>
      <c r="D13" s="66" t="s">
        <v>272</v>
      </c>
      <c r="E13" s="47"/>
    </row>
    <row r="14" spans="1:9" s="6" customFormat="1" ht="15" x14ac:dyDescent="0.25">
      <c r="A14" s="76" t="s">
        <v>160</v>
      </c>
      <c r="B14" s="179">
        <v>92.825423298829662</v>
      </c>
      <c r="C14" s="179">
        <v>7.1133607788847169</v>
      </c>
      <c r="D14" s="181">
        <v>6.0980202267940702E-2</v>
      </c>
      <c r="E14" s="301" t="s">
        <v>497</v>
      </c>
      <c r="F14" s="295"/>
    </row>
    <row r="15" spans="1:9" s="6" customFormat="1" ht="13.8" x14ac:dyDescent="0.25">
      <c r="A15" s="76" t="s">
        <v>161</v>
      </c>
      <c r="B15" s="179">
        <v>44.307756866786185</v>
      </c>
      <c r="C15" s="179">
        <v>5.4219013554554971</v>
      </c>
      <c r="D15" s="181">
        <v>50.270341777758311</v>
      </c>
      <c r="E15" s="47"/>
      <c r="G15" s="294"/>
      <c r="H15" s="325"/>
      <c r="I15" s="325"/>
    </row>
    <row r="16" spans="1:9" s="6" customFormat="1" ht="26.4" x14ac:dyDescent="0.25">
      <c r="A16" s="500" t="s">
        <v>632</v>
      </c>
      <c r="G16" s="326"/>
      <c r="H16" s="326"/>
      <c r="I16" s="326"/>
    </row>
    <row r="17" spans="1:9" s="6" customFormat="1" x14ac:dyDescent="0.3">
      <c r="G17" s="324"/>
    </row>
    <row r="18" spans="1:9" s="6" customFormat="1" ht="20.100000000000001" customHeight="1" x14ac:dyDescent="0.3">
      <c r="A18" s="65" t="s">
        <v>162</v>
      </c>
      <c r="B18" s="65"/>
      <c r="C18" s="65"/>
      <c r="D18" s="65"/>
      <c r="G18" s="326"/>
      <c r="H18" s="326"/>
      <c r="I18" s="326"/>
    </row>
    <row r="19" spans="1:9" s="6" customFormat="1" ht="61.5" customHeight="1" x14ac:dyDescent="0.3">
      <c r="A19" s="989" t="s">
        <v>17</v>
      </c>
      <c r="B19" s="547" t="s">
        <v>163</v>
      </c>
      <c r="C19" s="546" t="s">
        <v>164</v>
      </c>
      <c r="D19" s="547" t="s">
        <v>165</v>
      </c>
      <c r="G19" s="324"/>
    </row>
    <row r="20" spans="1:9" s="6" customFormat="1" ht="15.6" customHeight="1" x14ac:dyDescent="0.3">
      <c r="A20" s="1066"/>
      <c r="B20" s="1017" t="s">
        <v>31</v>
      </c>
      <c r="C20" s="1018"/>
      <c r="D20" s="1018"/>
      <c r="G20" s="326"/>
      <c r="H20" s="326"/>
      <c r="I20" s="326"/>
    </row>
    <row r="21" spans="1:9" s="6" customFormat="1" ht="13.8" x14ac:dyDescent="0.25">
      <c r="A21" s="206" t="s">
        <v>166</v>
      </c>
      <c r="B21" s="119">
        <v>24.570874100050883</v>
      </c>
      <c r="C21" s="119">
        <v>29.220961133400202</v>
      </c>
      <c r="D21" s="119">
        <v>46.208164766548926</v>
      </c>
    </row>
    <row r="22" spans="1:9" s="6" customFormat="1" ht="13.8" x14ac:dyDescent="0.3">
      <c r="A22" s="207"/>
      <c r="B22" s="208"/>
      <c r="C22" s="208"/>
      <c r="D22" s="208"/>
    </row>
    <row r="23" spans="1:9" s="6" customFormat="1" x14ac:dyDescent="0.3"/>
    <row r="24" spans="1:9" s="6" customFormat="1" x14ac:dyDescent="0.3"/>
    <row r="25" spans="1:9" s="6" customFormat="1" x14ac:dyDescent="0.3"/>
    <row r="26" spans="1:9" s="6" customFormat="1" x14ac:dyDescent="0.3"/>
    <row r="27" spans="1:9" s="6" customFormat="1" x14ac:dyDescent="0.3"/>
  </sheetData>
  <mergeCells count="5">
    <mergeCell ref="A19:A20"/>
    <mergeCell ref="B20:D20"/>
    <mergeCell ref="A4:A6"/>
    <mergeCell ref="B4:D4"/>
    <mergeCell ref="B6:D6"/>
  </mergeCells>
  <hyperlinks>
    <hyperlink ref="E1" location="INFO!A1" display="POWRÓT" xr:uid="{DD54B153-4D28-4FA6-A61C-E307F63137D7}"/>
  </hyperlinks>
  <pageMargins left="0.75" right="0.75" top="1" bottom="1" header="0.5" footer="0.5"/>
  <pageSetup paperSize="9" scale="97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>
    <tabColor theme="1"/>
  </sheetPr>
  <dimension ref="A1:G20"/>
  <sheetViews>
    <sheetView showGridLines="0" zoomScaleNormal="100" workbookViewId="0">
      <selection activeCell="G2" sqref="G2"/>
    </sheetView>
  </sheetViews>
  <sheetFormatPr defaultRowHeight="13.2" x14ac:dyDescent="0.25"/>
  <cols>
    <col min="1" max="1" width="31.88671875" style="2" customWidth="1"/>
    <col min="2" max="5" width="16.44140625" style="2" customWidth="1"/>
    <col min="6" max="256" width="9.109375" style="2"/>
    <col min="257" max="257" width="31.88671875" style="2" customWidth="1"/>
    <col min="258" max="261" width="12.44140625" style="2" customWidth="1"/>
    <col min="262" max="512" width="9.109375" style="2"/>
    <col min="513" max="513" width="31.88671875" style="2" customWidth="1"/>
    <col min="514" max="517" width="12.44140625" style="2" customWidth="1"/>
    <col min="518" max="768" width="9.109375" style="2"/>
    <col min="769" max="769" width="31.88671875" style="2" customWidth="1"/>
    <col min="770" max="773" width="12.44140625" style="2" customWidth="1"/>
    <col min="774" max="1024" width="9.109375" style="2"/>
    <col min="1025" max="1025" width="31.88671875" style="2" customWidth="1"/>
    <col min="1026" max="1029" width="12.44140625" style="2" customWidth="1"/>
    <col min="1030" max="1280" width="9.109375" style="2"/>
    <col min="1281" max="1281" width="31.88671875" style="2" customWidth="1"/>
    <col min="1282" max="1285" width="12.44140625" style="2" customWidth="1"/>
    <col min="1286" max="1536" width="9.109375" style="2"/>
    <col min="1537" max="1537" width="31.88671875" style="2" customWidth="1"/>
    <col min="1538" max="1541" width="12.44140625" style="2" customWidth="1"/>
    <col min="1542" max="1792" width="9.109375" style="2"/>
    <col min="1793" max="1793" width="31.88671875" style="2" customWidth="1"/>
    <col min="1794" max="1797" width="12.44140625" style="2" customWidth="1"/>
    <col min="1798" max="2048" width="9.109375" style="2"/>
    <col min="2049" max="2049" width="31.88671875" style="2" customWidth="1"/>
    <col min="2050" max="2053" width="12.44140625" style="2" customWidth="1"/>
    <col min="2054" max="2304" width="9.109375" style="2"/>
    <col min="2305" max="2305" width="31.88671875" style="2" customWidth="1"/>
    <col min="2306" max="2309" width="12.44140625" style="2" customWidth="1"/>
    <col min="2310" max="2560" width="9.109375" style="2"/>
    <col min="2561" max="2561" width="31.88671875" style="2" customWidth="1"/>
    <col min="2562" max="2565" width="12.44140625" style="2" customWidth="1"/>
    <col min="2566" max="2816" width="9.109375" style="2"/>
    <col min="2817" max="2817" width="31.88671875" style="2" customWidth="1"/>
    <col min="2818" max="2821" width="12.44140625" style="2" customWidth="1"/>
    <col min="2822" max="3072" width="9.109375" style="2"/>
    <col min="3073" max="3073" width="31.88671875" style="2" customWidth="1"/>
    <col min="3074" max="3077" width="12.44140625" style="2" customWidth="1"/>
    <col min="3078" max="3328" width="9.109375" style="2"/>
    <col min="3329" max="3329" width="31.88671875" style="2" customWidth="1"/>
    <col min="3330" max="3333" width="12.44140625" style="2" customWidth="1"/>
    <col min="3334" max="3584" width="9.109375" style="2"/>
    <col min="3585" max="3585" width="31.88671875" style="2" customWidth="1"/>
    <col min="3586" max="3589" width="12.44140625" style="2" customWidth="1"/>
    <col min="3590" max="3840" width="9.109375" style="2"/>
    <col min="3841" max="3841" width="31.88671875" style="2" customWidth="1"/>
    <col min="3842" max="3845" width="12.44140625" style="2" customWidth="1"/>
    <col min="3846" max="4096" width="9.109375" style="2"/>
    <col min="4097" max="4097" width="31.88671875" style="2" customWidth="1"/>
    <col min="4098" max="4101" width="12.44140625" style="2" customWidth="1"/>
    <col min="4102" max="4352" width="9.109375" style="2"/>
    <col min="4353" max="4353" width="31.88671875" style="2" customWidth="1"/>
    <col min="4354" max="4357" width="12.44140625" style="2" customWidth="1"/>
    <col min="4358" max="4608" width="9.109375" style="2"/>
    <col min="4609" max="4609" width="31.88671875" style="2" customWidth="1"/>
    <col min="4610" max="4613" width="12.44140625" style="2" customWidth="1"/>
    <col min="4614" max="4864" width="9.109375" style="2"/>
    <col min="4865" max="4865" width="31.88671875" style="2" customWidth="1"/>
    <col min="4866" max="4869" width="12.44140625" style="2" customWidth="1"/>
    <col min="4870" max="5120" width="9.109375" style="2"/>
    <col min="5121" max="5121" width="31.88671875" style="2" customWidth="1"/>
    <col min="5122" max="5125" width="12.44140625" style="2" customWidth="1"/>
    <col min="5126" max="5376" width="9.109375" style="2"/>
    <col min="5377" max="5377" width="31.88671875" style="2" customWidth="1"/>
    <col min="5378" max="5381" width="12.44140625" style="2" customWidth="1"/>
    <col min="5382" max="5632" width="9.109375" style="2"/>
    <col min="5633" max="5633" width="31.88671875" style="2" customWidth="1"/>
    <col min="5634" max="5637" width="12.44140625" style="2" customWidth="1"/>
    <col min="5638" max="5888" width="9.109375" style="2"/>
    <col min="5889" max="5889" width="31.88671875" style="2" customWidth="1"/>
    <col min="5890" max="5893" width="12.44140625" style="2" customWidth="1"/>
    <col min="5894" max="6144" width="9.109375" style="2"/>
    <col min="6145" max="6145" width="31.88671875" style="2" customWidth="1"/>
    <col min="6146" max="6149" width="12.44140625" style="2" customWidth="1"/>
    <col min="6150" max="6400" width="9.109375" style="2"/>
    <col min="6401" max="6401" width="31.88671875" style="2" customWidth="1"/>
    <col min="6402" max="6405" width="12.44140625" style="2" customWidth="1"/>
    <col min="6406" max="6656" width="9.109375" style="2"/>
    <col min="6657" max="6657" width="31.88671875" style="2" customWidth="1"/>
    <col min="6658" max="6661" width="12.44140625" style="2" customWidth="1"/>
    <col min="6662" max="6912" width="9.109375" style="2"/>
    <col min="6913" max="6913" width="31.88671875" style="2" customWidth="1"/>
    <col min="6914" max="6917" width="12.44140625" style="2" customWidth="1"/>
    <col min="6918" max="7168" width="9.109375" style="2"/>
    <col min="7169" max="7169" width="31.88671875" style="2" customWidth="1"/>
    <col min="7170" max="7173" width="12.44140625" style="2" customWidth="1"/>
    <col min="7174" max="7424" width="9.109375" style="2"/>
    <col min="7425" max="7425" width="31.88671875" style="2" customWidth="1"/>
    <col min="7426" max="7429" width="12.44140625" style="2" customWidth="1"/>
    <col min="7430" max="7680" width="9.109375" style="2"/>
    <col min="7681" max="7681" width="31.88671875" style="2" customWidth="1"/>
    <col min="7682" max="7685" width="12.44140625" style="2" customWidth="1"/>
    <col min="7686" max="7936" width="9.109375" style="2"/>
    <col min="7937" max="7937" width="31.88671875" style="2" customWidth="1"/>
    <col min="7938" max="7941" width="12.44140625" style="2" customWidth="1"/>
    <col min="7942" max="8192" width="9.109375" style="2"/>
    <col min="8193" max="8193" width="31.88671875" style="2" customWidth="1"/>
    <col min="8194" max="8197" width="12.44140625" style="2" customWidth="1"/>
    <col min="8198" max="8448" width="9.109375" style="2"/>
    <col min="8449" max="8449" width="31.88671875" style="2" customWidth="1"/>
    <col min="8450" max="8453" width="12.44140625" style="2" customWidth="1"/>
    <col min="8454" max="8704" width="9.109375" style="2"/>
    <col min="8705" max="8705" width="31.88671875" style="2" customWidth="1"/>
    <col min="8706" max="8709" width="12.44140625" style="2" customWidth="1"/>
    <col min="8710" max="8960" width="9.109375" style="2"/>
    <col min="8961" max="8961" width="31.88671875" style="2" customWidth="1"/>
    <col min="8962" max="8965" width="12.44140625" style="2" customWidth="1"/>
    <col min="8966" max="9216" width="9.109375" style="2"/>
    <col min="9217" max="9217" width="31.88671875" style="2" customWidth="1"/>
    <col min="9218" max="9221" width="12.44140625" style="2" customWidth="1"/>
    <col min="9222" max="9472" width="9.109375" style="2"/>
    <col min="9473" max="9473" width="31.88671875" style="2" customWidth="1"/>
    <col min="9474" max="9477" width="12.44140625" style="2" customWidth="1"/>
    <col min="9478" max="9728" width="9.109375" style="2"/>
    <col min="9729" max="9729" width="31.88671875" style="2" customWidth="1"/>
    <col min="9730" max="9733" width="12.44140625" style="2" customWidth="1"/>
    <col min="9734" max="9984" width="9.109375" style="2"/>
    <col min="9985" max="9985" width="31.88671875" style="2" customWidth="1"/>
    <col min="9986" max="9989" width="12.44140625" style="2" customWidth="1"/>
    <col min="9990" max="10240" width="9.109375" style="2"/>
    <col min="10241" max="10241" width="31.88671875" style="2" customWidth="1"/>
    <col min="10242" max="10245" width="12.44140625" style="2" customWidth="1"/>
    <col min="10246" max="10496" width="9.109375" style="2"/>
    <col min="10497" max="10497" width="31.88671875" style="2" customWidth="1"/>
    <col min="10498" max="10501" width="12.44140625" style="2" customWidth="1"/>
    <col min="10502" max="10752" width="9.109375" style="2"/>
    <col min="10753" max="10753" width="31.88671875" style="2" customWidth="1"/>
    <col min="10754" max="10757" width="12.44140625" style="2" customWidth="1"/>
    <col min="10758" max="11008" width="9.109375" style="2"/>
    <col min="11009" max="11009" width="31.88671875" style="2" customWidth="1"/>
    <col min="11010" max="11013" width="12.44140625" style="2" customWidth="1"/>
    <col min="11014" max="11264" width="9.109375" style="2"/>
    <col min="11265" max="11265" width="31.88671875" style="2" customWidth="1"/>
    <col min="11266" max="11269" width="12.44140625" style="2" customWidth="1"/>
    <col min="11270" max="11520" width="9.109375" style="2"/>
    <col min="11521" max="11521" width="31.88671875" style="2" customWidth="1"/>
    <col min="11522" max="11525" width="12.44140625" style="2" customWidth="1"/>
    <col min="11526" max="11776" width="9.109375" style="2"/>
    <col min="11777" max="11777" width="31.88671875" style="2" customWidth="1"/>
    <col min="11778" max="11781" width="12.44140625" style="2" customWidth="1"/>
    <col min="11782" max="12032" width="9.109375" style="2"/>
    <col min="12033" max="12033" width="31.88671875" style="2" customWidth="1"/>
    <col min="12034" max="12037" width="12.44140625" style="2" customWidth="1"/>
    <col min="12038" max="12288" width="9.109375" style="2"/>
    <col min="12289" max="12289" width="31.88671875" style="2" customWidth="1"/>
    <col min="12290" max="12293" width="12.44140625" style="2" customWidth="1"/>
    <col min="12294" max="12544" width="9.109375" style="2"/>
    <col min="12545" max="12545" width="31.88671875" style="2" customWidth="1"/>
    <col min="12546" max="12549" width="12.44140625" style="2" customWidth="1"/>
    <col min="12550" max="12800" width="9.109375" style="2"/>
    <col min="12801" max="12801" width="31.88671875" style="2" customWidth="1"/>
    <col min="12802" max="12805" width="12.44140625" style="2" customWidth="1"/>
    <col min="12806" max="13056" width="9.109375" style="2"/>
    <col min="13057" max="13057" width="31.88671875" style="2" customWidth="1"/>
    <col min="13058" max="13061" width="12.44140625" style="2" customWidth="1"/>
    <col min="13062" max="13312" width="9.109375" style="2"/>
    <col min="13313" max="13313" width="31.88671875" style="2" customWidth="1"/>
    <col min="13314" max="13317" width="12.44140625" style="2" customWidth="1"/>
    <col min="13318" max="13568" width="9.109375" style="2"/>
    <col min="13569" max="13569" width="31.88671875" style="2" customWidth="1"/>
    <col min="13570" max="13573" width="12.44140625" style="2" customWidth="1"/>
    <col min="13574" max="13824" width="9.109375" style="2"/>
    <col min="13825" max="13825" width="31.88671875" style="2" customWidth="1"/>
    <col min="13826" max="13829" width="12.44140625" style="2" customWidth="1"/>
    <col min="13830" max="14080" width="9.109375" style="2"/>
    <col min="14081" max="14081" width="31.88671875" style="2" customWidth="1"/>
    <col min="14082" max="14085" width="12.44140625" style="2" customWidth="1"/>
    <col min="14086" max="14336" width="9.109375" style="2"/>
    <col min="14337" max="14337" width="31.88671875" style="2" customWidth="1"/>
    <col min="14338" max="14341" width="12.44140625" style="2" customWidth="1"/>
    <col min="14342" max="14592" width="9.109375" style="2"/>
    <col min="14593" max="14593" width="31.88671875" style="2" customWidth="1"/>
    <col min="14594" max="14597" width="12.44140625" style="2" customWidth="1"/>
    <col min="14598" max="14848" width="9.109375" style="2"/>
    <col min="14849" max="14849" width="31.88671875" style="2" customWidth="1"/>
    <col min="14850" max="14853" width="12.44140625" style="2" customWidth="1"/>
    <col min="14854" max="15104" width="9.109375" style="2"/>
    <col min="15105" max="15105" width="31.88671875" style="2" customWidth="1"/>
    <col min="15106" max="15109" width="12.44140625" style="2" customWidth="1"/>
    <col min="15110" max="15360" width="9.109375" style="2"/>
    <col min="15361" max="15361" width="31.88671875" style="2" customWidth="1"/>
    <col min="15362" max="15365" width="12.44140625" style="2" customWidth="1"/>
    <col min="15366" max="15616" width="9.109375" style="2"/>
    <col min="15617" max="15617" width="31.88671875" style="2" customWidth="1"/>
    <col min="15618" max="15621" width="12.44140625" style="2" customWidth="1"/>
    <col min="15622" max="15872" width="9.109375" style="2"/>
    <col min="15873" max="15873" width="31.88671875" style="2" customWidth="1"/>
    <col min="15874" max="15877" width="12.44140625" style="2" customWidth="1"/>
    <col min="15878" max="16128" width="9.109375" style="2"/>
    <col min="16129" max="16129" width="31.88671875" style="2" customWidth="1"/>
    <col min="16130" max="16133" width="12.44140625" style="2" customWidth="1"/>
    <col min="16134" max="16384" width="9.109375" style="2"/>
  </cols>
  <sheetData>
    <row r="1" spans="1:7" s="5" customFormat="1" ht="20.25" customHeight="1" x14ac:dyDescent="0.3">
      <c r="A1" s="522" t="s">
        <v>893</v>
      </c>
    </row>
    <row r="2" spans="1:7" s="6" customFormat="1" ht="20.100000000000001" customHeight="1" x14ac:dyDescent="0.3">
      <c r="A2" s="46"/>
      <c r="E2" s="55">
        <v>2023</v>
      </c>
      <c r="G2" s="894" t="s">
        <v>907</v>
      </c>
    </row>
    <row r="3" spans="1:7" s="6" customFormat="1" ht="52.8" x14ac:dyDescent="0.3">
      <c r="A3" s="569" t="s">
        <v>68</v>
      </c>
      <c r="B3" s="567" t="s">
        <v>645</v>
      </c>
      <c r="C3" s="567" t="s">
        <v>167</v>
      </c>
      <c r="D3" s="567" t="s">
        <v>168</v>
      </c>
      <c r="E3" s="568" t="s">
        <v>646</v>
      </c>
    </row>
    <row r="4" spans="1:7" s="6" customFormat="1" ht="13.8" hidden="1" x14ac:dyDescent="0.25">
      <c r="A4" s="76" t="s">
        <v>70</v>
      </c>
      <c r="B4" s="179">
        <v>100</v>
      </c>
      <c r="C4" s="179">
        <v>44.990671824546659</v>
      </c>
      <c r="D4" s="179">
        <v>75.424549250342849</v>
      </c>
      <c r="E4" s="180">
        <v>42.765739434820766</v>
      </c>
    </row>
    <row r="5" spans="1:7" s="6" customFormat="1" ht="13.8" hidden="1" x14ac:dyDescent="0.25">
      <c r="A5" s="76" t="s">
        <v>71</v>
      </c>
      <c r="B5" s="179">
        <v>61.970185673269562</v>
      </c>
      <c r="C5" s="179">
        <v>11.045679680240271</v>
      </c>
      <c r="D5" s="179">
        <v>27.76530960736072</v>
      </c>
      <c r="E5" s="180">
        <v>10.128024656936329</v>
      </c>
    </row>
    <row r="6" spans="1:7" s="6" customFormat="1" ht="13.8" hidden="1" x14ac:dyDescent="0.25">
      <c r="A6" s="76" t="s">
        <v>72</v>
      </c>
      <c r="B6" s="179">
        <v>48.884890843834349</v>
      </c>
      <c r="C6" s="179">
        <v>13.157109118903625</v>
      </c>
      <c r="D6" s="179">
        <v>20.661834073150345</v>
      </c>
      <c r="E6" s="180">
        <v>12.371645396473472</v>
      </c>
    </row>
    <row r="7" spans="1:7" s="6" customFormat="1" ht="13.8" hidden="1" x14ac:dyDescent="0.25">
      <c r="A7" s="76" t="s">
        <v>81</v>
      </c>
      <c r="B7" s="179">
        <v>57.1024884131227</v>
      </c>
      <c r="C7" s="179">
        <v>17.000195209097484</v>
      </c>
      <c r="D7" s="179">
        <v>37.551469908394296</v>
      </c>
      <c r="E7" s="180">
        <v>16.268125450636326</v>
      </c>
    </row>
    <row r="8" spans="1:7" s="6" customFormat="1" ht="13.8" hidden="1" x14ac:dyDescent="0.25">
      <c r="A8" s="76" t="s">
        <v>73</v>
      </c>
      <c r="B8" s="179">
        <v>28.470797168907168</v>
      </c>
      <c r="C8" s="179">
        <v>22.836554612713496</v>
      </c>
      <c r="D8" s="179">
        <v>25.218892075305064</v>
      </c>
      <c r="E8" s="180">
        <v>22.723064444148527</v>
      </c>
      <c r="F8" s="63"/>
    </row>
    <row r="9" spans="1:7" s="6" customFormat="1" ht="13.8" hidden="1" x14ac:dyDescent="0.25">
      <c r="A9" s="76" t="s">
        <v>74</v>
      </c>
      <c r="B9" s="179">
        <v>0.23522233490493219</v>
      </c>
      <c r="C9" s="179">
        <v>0.25481725132770527</v>
      </c>
      <c r="D9" s="179">
        <v>0.2431528889187779</v>
      </c>
      <c r="E9" s="180">
        <v>0.25481725132770527</v>
      </c>
    </row>
    <row r="10" spans="1:7" s="6" customFormat="1" ht="13.8" x14ac:dyDescent="0.25">
      <c r="A10" s="76" t="s">
        <v>75</v>
      </c>
      <c r="B10" s="179">
        <v>14.304015098918617</v>
      </c>
      <c r="C10" s="179">
        <v>12.552371136248309</v>
      </c>
      <c r="D10" s="179">
        <v>12.922331691795534</v>
      </c>
      <c r="E10" s="180">
        <v>12.344018103240098</v>
      </c>
    </row>
    <row r="11" spans="1:7" s="6" customFormat="1" ht="13.8" hidden="1" x14ac:dyDescent="0.25">
      <c r="A11" s="76" t="s">
        <v>76</v>
      </c>
      <c r="B11" s="179">
        <v>0.37409028885089302</v>
      </c>
      <c r="C11" s="179">
        <v>0.34343382118084986</v>
      </c>
      <c r="D11" s="179">
        <v>0.36842743320218035</v>
      </c>
      <c r="E11" s="180">
        <v>0.34343382118084986</v>
      </c>
    </row>
    <row r="12" spans="1:7" s="6" customFormat="1" ht="13.8" hidden="1" x14ac:dyDescent="0.25">
      <c r="A12" s="76" t="s">
        <v>77</v>
      </c>
      <c r="B12" s="179">
        <v>7.0546010160296088E-2</v>
      </c>
      <c r="C12" s="179">
        <v>3.0978558888715004E-2</v>
      </c>
      <c r="D12" s="179">
        <v>5.6977619311056556E-2</v>
      </c>
      <c r="E12" s="180">
        <v>3.0978558888715004E-2</v>
      </c>
    </row>
    <row r="13" spans="1:7" s="6" customFormat="1" ht="13.8" hidden="1" x14ac:dyDescent="0.25">
      <c r="A13" s="76" t="s">
        <v>306</v>
      </c>
      <c r="B13" s="179">
        <v>16.548968604879942</v>
      </c>
      <c r="C13" s="179">
        <v>13.185023035503736</v>
      </c>
      <c r="D13" s="179">
        <v>12.243628747599836</v>
      </c>
      <c r="E13" s="180">
        <v>11.052205174289201</v>
      </c>
    </row>
    <row r="14" spans="1:7" s="6" customFormat="1" ht="13.8" hidden="1" x14ac:dyDescent="0.25">
      <c r="A14" s="76" t="s">
        <v>79</v>
      </c>
      <c r="B14" s="179">
        <v>3.1922936114482332</v>
      </c>
      <c r="C14" s="179">
        <v>1.7015311326952141</v>
      </c>
      <c r="D14" s="179">
        <v>2.7170962788915474</v>
      </c>
      <c r="E14" s="181">
        <v>1.8449480775947416</v>
      </c>
      <c r="F14" s="104"/>
    </row>
    <row r="15" spans="1:7" s="6" customFormat="1" x14ac:dyDescent="0.3">
      <c r="A15" s="74"/>
      <c r="B15" s="74"/>
      <c r="C15" s="74"/>
      <c r="D15" s="74"/>
      <c r="E15" s="74"/>
    </row>
    <row r="16" spans="1:7" s="6" customFormat="1" x14ac:dyDescent="0.3">
      <c r="A16" s="74"/>
      <c r="B16" s="74"/>
      <c r="C16" s="74"/>
      <c r="D16" s="74"/>
      <c r="E16" s="74"/>
    </row>
    <row r="17" spans="1:5" s="6" customFormat="1" ht="14.4" x14ac:dyDescent="0.3">
      <c r="A17" s="73"/>
      <c r="B17" s="73"/>
      <c r="C17" s="73"/>
      <c r="D17" s="73"/>
      <c r="E17" s="73"/>
    </row>
    <row r="18" spans="1:5" s="6" customFormat="1" x14ac:dyDescent="0.3"/>
    <row r="19" spans="1:5" s="6" customFormat="1" x14ac:dyDescent="0.3"/>
    <row r="20" spans="1:5" s="6" customFormat="1" x14ac:dyDescent="0.3"/>
  </sheetData>
  <hyperlinks>
    <hyperlink ref="G2" location="INFO!A1" display="POWRÓT" xr:uid="{6A3F12E7-7456-4B3A-B98C-7EE6338F1A6F}"/>
  </hyperlinks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>
    <tabColor theme="1"/>
    <pageSetUpPr fitToPage="1"/>
  </sheetPr>
  <dimension ref="A1:H24"/>
  <sheetViews>
    <sheetView showGridLines="0" zoomScaleNormal="100" workbookViewId="0">
      <selection activeCell="F1" sqref="F1"/>
    </sheetView>
  </sheetViews>
  <sheetFormatPr defaultRowHeight="13.2" x14ac:dyDescent="0.25"/>
  <cols>
    <col min="1" max="1" width="27.109375" style="2" customWidth="1"/>
    <col min="2" max="8" width="8.109375" style="2" customWidth="1"/>
    <col min="9" max="231" width="9.109375" style="2"/>
    <col min="232" max="232" width="31.88671875" style="2" customWidth="1"/>
    <col min="233" max="233" width="9.109375" style="2"/>
    <col min="234" max="234" width="10.109375" style="2" customWidth="1"/>
    <col min="235" max="487" width="9.109375" style="2"/>
    <col min="488" max="488" width="31.88671875" style="2" customWidth="1"/>
    <col min="489" max="489" width="9.109375" style="2"/>
    <col min="490" max="490" width="10.109375" style="2" customWidth="1"/>
    <col min="491" max="743" width="9.109375" style="2"/>
    <col min="744" max="744" width="31.88671875" style="2" customWidth="1"/>
    <col min="745" max="745" width="9.109375" style="2"/>
    <col min="746" max="746" width="10.109375" style="2" customWidth="1"/>
    <col min="747" max="999" width="9.109375" style="2"/>
    <col min="1000" max="1000" width="31.88671875" style="2" customWidth="1"/>
    <col min="1001" max="1001" width="9.109375" style="2"/>
    <col min="1002" max="1002" width="10.109375" style="2" customWidth="1"/>
    <col min="1003" max="1255" width="9.109375" style="2"/>
    <col min="1256" max="1256" width="31.88671875" style="2" customWidth="1"/>
    <col min="1257" max="1257" width="9.109375" style="2"/>
    <col min="1258" max="1258" width="10.109375" style="2" customWidth="1"/>
    <col min="1259" max="1511" width="9.109375" style="2"/>
    <col min="1512" max="1512" width="31.88671875" style="2" customWidth="1"/>
    <col min="1513" max="1513" width="9.109375" style="2"/>
    <col min="1514" max="1514" width="10.109375" style="2" customWidth="1"/>
    <col min="1515" max="1767" width="9.109375" style="2"/>
    <col min="1768" max="1768" width="31.88671875" style="2" customWidth="1"/>
    <col min="1769" max="1769" width="9.109375" style="2"/>
    <col min="1770" max="1770" width="10.109375" style="2" customWidth="1"/>
    <col min="1771" max="2023" width="9.109375" style="2"/>
    <col min="2024" max="2024" width="31.88671875" style="2" customWidth="1"/>
    <col min="2025" max="2025" width="9.109375" style="2"/>
    <col min="2026" max="2026" width="10.109375" style="2" customWidth="1"/>
    <col min="2027" max="2279" width="9.109375" style="2"/>
    <col min="2280" max="2280" width="31.88671875" style="2" customWidth="1"/>
    <col min="2281" max="2281" width="9.109375" style="2"/>
    <col min="2282" max="2282" width="10.109375" style="2" customWidth="1"/>
    <col min="2283" max="2535" width="9.109375" style="2"/>
    <col min="2536" max="2536" width="31.88671875" style="2" customWidth="1"/>
    <col min="2537" max="2537" width="9.109375" style="2"/>
    <col min="2538" max="2538" width="10.109375" style="2" customWidth="1"/>
    <col min="2539" max="2791" width="9.109375" style="2"/>
    <col min="2792" max="2792" width="31.88671875" style="2" customWidth="1"/>
    <col min="2793" max="2793" width="9.109375" style="2"/>
    <col min="2794" max="2794" width="10.109375" style="2" customWidth="1"/>
    <col min="2795" max="3047" width="9.109375" style="2"/>
    <col min="3048" max="3048" width="31.88671875" style="2" customWidth="1"/>
    <col min="3049" max="3049" width="9.109375" style="2"/>
    <col min="3050" max="3050" width="10.109375" style="2" customWidth="1"/>
    <col min="3051" max="3303" width="9.109375" style="2"/>
    <col min="3304" max="3304" width="31.88671875" style="2" customWidth="1"/>
    <col min="3305" max="3305" width="9.109375" style="2"/>
    <col min="3306" max="3306" width="10.109375" style="2" customWidth="1"/>
    <col min="3307" max="3559" width="9.109375" style="2"/>
    <col min="3560" max="3560" width="31.88671875" style="2" customWidth="1"/>
    <col min="3561" max="3561" width="9.109375" style="2"/>
    <col min="3562" max="3562" width="10.109375" style="2" customWidth="1"/>
    <col min="3563" max="3815" width="9.109375" style="2"/>
    <col min="3816" max="3816" width="31.88671875" style="2" customWidth="1"/>
    <col min="3817" max="3817" width="9.109375" style="2"/>
    <col min="3818" max="3818" width="10.109375" style="2" customWidth="1"/>
    <col min="3819" max="4071" width="9.109375" style="2"/>
    <col min="4072" max="4072" width="31.88671875" style="2" customWidth="1"/>
    <col min="4073" max="4073" width="9.109375" style="2"/>
    <col min="4074" max="4074" width="10.109375" style="2" customWidth="1"/>
    <col min="4075" max="4327" width="9.109375" style="2"/>
    <col min="4328" max="4328" width="31.88671875" style="2" customWidth="1"/>
    <col min="4329" max="4329" width="9.109375" style="2"/>
    <col min="4330" max="4330" width="10.109375" style="2" customWidth="1"/>
    <col min="4331" max="4583" width="9.109375" style="2"/>
    <col min="4584" max="4584" width="31.88671875" style="2" customWidth="1"/>
    <col min="4585" max="4585" width="9.109375" style="2"/>
    <col min="4586" max="4586" width="10.109375" style="2" customWidth="1"/>
    <col min="4587" max="4839" width="9.109375" style="2"/>
    <col min="4840" max="4840" width="31.88671875" style="2" customWidth="1"/>
    <col min="4841" max="4841" width="9.109375" style="2"/>
    <col min="4842" max="4842" width="10.109375" style="2" customWidth="1"/>
    <col min="4843" max="5095" width="9.109375" style="2"/>
    <col min="5096" max="5096" width="31.88671875" style="2" customWidth="1"/>
    <col min="5097" max="5097" width="9.109375" style="2"/>
    <col min="5098" max="5098" width="10.109375" style="2" customWidth="1"/>
    <col min="5099" max="5351" width="9.109375" style="2"/>
    <col min="5352" max="5352" width="31.88671875" style="2" customWidth="1"/>
    <col min="5353" max="5353" width="9.109375" style="2"/>
    <col min="5354" max="5354" width="10.109375" style="2" customWidth="1"/>
    <col min="5355" max="5607" width="9.109375" style="2"/>
    <col min="5608" max="5608" width="31.88671875" style="2" customWidth="1"/>
    <col min="5609" max="5609" width="9.109375" style="2"/>
    <col min="5610" max="5610" width="10.109375" style="2" customWidth="1"/>
    <col min="5611" max="5863" width="9.109375" style="2"/>
    <col min="5864" max="5864" width="31.88671875" style="2" customWidth="1"/>
    <col min="5865" max="5865" width="9.109375" style="2"/>
    <col min="5866" max="5866" width="10.109375" style="2" customWidth="1"/>
    <col min="5867" max="6119" width="9.109375" style="2"/>
    <col min="6120" max="6120" width="31.88671875" style="2" customWidth="1"/>
    <col min="6121" max="6121" width="9.109375" style="2"/>
    <col min="6122" max="6122" width="10.109375" style="2" customWidth="1"/>
    <col min="6123" max="6375" width="9.109375" style="2"/>
    <col min="6376" max="6376" width="31.88671875" style="2" customWidth="1"/>
    <col min="6377" max="6377" width="9.109375" style="2"/>
    <col min="6378" max="6378" width="10.109375" style="2" customWidth="1"/>
    <col min="6379" max="6631" width="9.109375" style="2"/>
    <col min="6632" max="6632" width="31.88671875" style="2" customWidth="1"/>
    <col min="6633" max="6633" width="9.109375" style="2"/>
    <col min="6634" max="6634" width="10.109375" style="2" customWidth="1"/>
    <col min="6635" max="6887" width="9.109375" style="2"/>
    <col min="6888" max="6888" width="31.88671875" style="2" customWidth="1"/>
    <col min="6889" max="6889" width="9.109375" style="2"/>
    <col min="6890" max="6890" width="10.109375" style="2" customWidth="1"/>
    <col min="6891" max="7143" width="9.109375" style="2"/>
    <col min="7144" max="7144" width="31.88671875" style="2" customWidth="1"/>
    <col min="7145" max="7145" width="9.109375" style="2"/>
    <col min="7146" max="7146" width="10.109375" style="2" customWidth="1"/>
    <col min="7147" max="7399" width="9.109375" style="2"/>
    <col min="7400" max="7400" width="31.88671875" style="2" customWidth="1"/>
    <col min="7401" max="7401" width="9.109375" style="2"/>
    <col min="7402" max="7402" width="10.109375" style="2" customWidth="1"/>
    <col min="7403" max="7655" width="9.109375" style="2"/>
    <col min="7656" max="7656" width="31.88671875" style="2" customWidth="1"/>
    <col min="7657" max="7657" width="9.109375" style="2"/>
    <col min="7658" max="7658" width="10.109375" style="2" customWidth="1"/>
    <col min="7659" max="7911" width="9.109375" style="2"/>
    <col min="7912" max="7912" width="31.88671875" style="2" customWidth="1"/>
    <col min="7913" max="7913" width="9.109375" style="2"/>
    <col min="7914" max="7914" width="10.109375" style="2" customWidth="1"/>
    <col min="7915" max="8167" width="9.109375" style="2"/>
    <col min="8168" max="8168" width="31.88671875" style="2" customWidth="1"/>
    <col min="8169" max="8169" width="9.109375" style="2"/>
    <col min="8170" max="8170" width="10.109375" style="2" customWidth="1"/>
    <col min="8171" max="8423" width="9.109375" style="2"/>
    <col min="8424" max="8424" width="31.88671875" style="2" customWidth="1"/>
    <col min="8425" max="8425" width="9.109375" style="2"/>
    <col min="8426" max="8426" width="10.109375" style="2" customWidth="1"/>
    <col min="8427" max="8679" width="9.109375" style="2"/>
    <col min="8680" max="8680" width="31.88671875" style="2" customWidth="1"/>
    <col min="8681" max="8681" width="9.109375" style="2"/>
    <col min="8682" max="8682" width="10.109375" style="2" customWidth="1"/>
    <col min="8683" max="8935" width="9.109375" style="2"/>
    <col min="8936" max="8936" width="31.88671875" style="2" customWidth="1"/>
    <col min="8937" max="8937" width="9.109375" style="2"/>
    <col min="8938" max="8938" width="10.109375" style="2" customWidth="1"/>
    <col min="8939" max="9191" width="9.109375" style="2"/>
    <col min="9192" max="9192" width="31.88671875" style="2" customWidth="1"/>
    <col min="9193" max="9193" width="9.109375" style="2"/>
    <col min="9194" max="9194" width="10.109375" style="2" customWidth="1"/>
    <col min="9195" max="9447" width="9.109375" style="2"/>
    <col min="9448" max="9448" width="31.88671875" style="2" customWidth="1"/>
    <col min="9449" max="9449" width="9.109375" style="2"/>
    <col min="9450" max="9450" width="10.109375" style="2" customWidth="1"/>
    <col min="9451" max="9703" width="9.109375" style="2"/>
    <col min="9704" max="9704" width="31.88671875" style="2" customWidth="1"/>
    <col min="9705" max="9705" width="9.109375" style="2"/>
    <col min="9706" max="9706" width="10.109375" style="2" customWidth="1"/>
    <col min="9707" max="9959" width="9.109375" style="2"/>
    <col min="9960" max="9960" width="31.88671875" style="2" customWidth="1"/>
    <col min="9961" max="9961" width="9.109375" style="2"/>
    <col min="9962" max="9962" width="10.109375" style="2" customWidth="1"/>
    <col min="9963" max="10215" width="9.109375" style="2"/>
    <col min="10216" max="10216" width="31.88671875" style="2" customWidth="1"/>
    <col min="10217" max="10217" width="9.109375" style="2"/>
    <col min="10218" max="10218" width="10.109375" style="2" customWidth="1"/>
    <col min="10219" max="10471" width="9.109375" style="2"/>
    <col min="10472" max="10472" width="31.88671875" style="2" customWidth="1"/>
    <col min="10473" max="10473" width="9.109375" style="2"/>
    <col min="10474" max="10474" width="10.109375" style="2" customWidth="1"/>
    <col min="10475" max="10727" width="9.109375" style="2"/>
    <col min="10728" max="10728" width="31.88671875" style="2" customWidth="1"/>
    <col min="10729" max="10729" width="9.109375" style="2"/>
    <col min="10730" max="10730" width="10.109375" style="2" customWidth="1"/>
    <col min="10731" max="10983" width="9.109375" style="2"/>
    <col min="10984" max="10984" width="31.88671875" style="2" customWidth="1"/>
    <col min="10985" max="10985" width="9.109375" style="2"/>
    <col min="10986" max="10986" width="10.109375" style="2" customWidth="1"/>
    <col min="10987" max="11239" width="9.109375" style="2"/>
    <col min="11240" max="11240" width="31.88671875" style="2" customWidth="1"/>
    <col min="11241" max="11241" width="9.109375" style="2"/>
    <col min="11242" max="11242" width="10.109375" style="2" customWidth="1"/>
    <col min="11243" max="11495" width="9.109375" style="2"/>
    <col min="11496" max="11496" width="31.88671875" style="2" customWidth="1"/>
    <col min="11497" max="11497" width="9.109375" style="2"/>
    <col min="11498" max="11498" width="10.109375" style="2" customWidth="1"/>
    <col min="11499" max="11751" width="9.109375" style="2"/>
    <col min="11752" max="11752" width="31.88671875" style="2" customWidth="1"/>
    <col min="11753" max="11753" width="9.109375" style="2"/>
    <col min="11754" max="11754" width="10.109375" style="2" customWidth="1"/>
    <col min="11755" max="12007" width="9.109375" style="2"/>
    <col min="12008" max="12008" width="31.88671875" style="2" customWidth="1"/>
    <col min="12009" max="12009" width="9.109375" style="2"/>
    <col min="12010" max="12010" width="10.109375" style="2" customWidth="1"/>
    <col min="12011" max="12263" width="9.109375" style="2"/>
    <col min="12264" max="12264" width="31.88671875" style="2" customWidth="1"/>
    <col min="12265" max="12265" width="9.109375" style="2"/>
    <col min="12266" max="12266" width="10.109375" style="2" customWidth="1"/>
    <col min="12267" max="12519" width="9.109375" style="2"/>
    <col min="12520" max="12520" width="31.88671875" style="2" customWidth="1"/>
    <col min="12521" max="12521" width="9.109375" style="2"/>
    <col min="12522" max="12522" width="10.109375" style="2" customWidth="1"/>
    <col min="12523" max="12775" width="9.109375" style="2"/>
    <col min="12776" max="12776" width="31.88671875" style="2" customWidth="1"/>
    <col min="12777" max="12777" width="9.109375" style="2"/>
    <col min="12778" max="12778" width="10.109375" style="2" customWidth="1"/>
    <col min="12779" max="13031" width="9.109375" style="2"/>
    <col min="13032" max="13032" width="31.88671875" style="2" customWidth="1"/>
    <col min="13033" max="13033" width="9.109375" style="2"/>
    <col min="13034" max="13034" width="10.109375" style="2" customWidth="1"/>
    <col min="13035" max="13287" width="9.109375" style="2"/>
    <col min="13288" max="13288" width="31.88671875" style="2" customWidth="1"/>
    <col min="13289" max="13289" width="9.109375" style="2"/>
    <col min="13290" max="13290" width="10.109375" style="2" customWidth="1"/>
    <col min="13291" max="13543" width="9.109375" style="2"/>
    <col min="13544" max="13544" width="31.88671875" style="2" customWidth="1"/>
    <col min="13545" max="13545" width="9.109375" style="2"/>
    <col min="13546" max="13546" width="10.109375" style="2" customWidth="1"/>
    <col min="13547" max="13799" width="9.109375" style="2"/>
    <col min="13800" max="13800" width="31.88671875" style="2" customWidth="1"/>
    <col min="13801" max="13801" width="9.109375" style="2"/>
    <col min="13802" max="13802" width="10.109375" style="2" customWidth="1"/>
    <col min="13803" max="14055" width="9.109375" style="2"/>
    <col min="14056" max="14056" width="31.88671875" style="2" customWidth="1"/>
    <col min="14057" max="14057" width="9.109375" style="2"/>
    <col min="14058" max="14058" width="10.109375" style="2" customWidth="1"/>
    <col min="14059" max="14311" width="9.109375" style="2"/>
    <col min="14312" max="14312" width="31.88671875" style="2" customWidth="1"/>
    <col min="14313" max="14313" width="9.109375" style="2"/>
    <col min="14314" max="14314" width="10.109375" style="2" customWidth="1"/>
    <col min="14315" max="14567" width="9.109375" style="2"/>
    <col min="14568" max="14568" width="31.88671875" style="2" customWidth="1"/>
    <col min="14569" max="14569" width="9.109375" style="2"/>
    <col min="14570" max="14570" width="10.109375" style="2" customWidth="1"/>
    <col min="14571" max="14823" width="9.109375" style="2"/>
    <col min="14824" max="14824" width="31.88671875" style="2" customWidth="1"/>
    <col min="14825" max="14825" width="9.109375" style="2"/>
    <col min="14826" max="14826" width="10.109375" style="2" customWidth="1"/>
    <col min="14827" max="15079" width="9.109375" style="2"/>
    <col min="15080" max="15080" width="31.88671875" style="2" customWidth="1"/>
    <col min="15081" max="15081" width="9.109375" style="2"/>
    <col min="15082" max="15082" width="10.109375" style="2" customWidth="1"/>
    <col min="15083" max="15335" width="9.109375" style="2"/>
    <col min="15336" max="15336" width="31.88671875" style="2" customWidth="1"/>
    <col min="15337" max="15337" width="9.109375" style="2"/>
    <col min="15338" max="15338" width="10.109375" style="2" customWidth="1"/>
    <col min="15339" max="15591" width="9.109375" style="2"/>
    <col min="15592" max="15592" width="31.88671875" style="2" customWidth="1"/>
    <col min="15593" max="15593" width="9.109375" style="2"/>
    <col min="15594" max="15594" width="10.109375" style="2" customWidth="1"/>
    <col min="15595" max="15847" width="9.109375" style="2"/>
    <col min="15848" max="15848" width="31.88671875" style="2" customWidth="1"/>
    <col min="15849" max="15849" width="9.109375" style="2"/>
    <col min="15850" max="15850" width="10.109375" style="2" customWidth="1"/>
    <col min="15851" max="16103" width="9.109375" style="2"/>
    <col min="16104" max="16104" width="31.88671875" style="2" customWidth="1"/>
    <col min="16105" max="16105" width="9.109375" style="2"/>
    <col min="16106" max="16106" width="10.109375" style="2" customWidth="1"/>
    <col min="16107" max="16367" width="9.109375" style="2"/>
    <col min="16368" max="16384" width="9.109375" style="2" customWidth="1"/>
  </cols>
  <sheetData>
    <row r="1" spans="1:8" ht="20.100000000000001" customHeight="1" x14ac:dyDescent="0.3">
      <c r="A1" s="23" t="s">
        <v>169</v>
      </c>
      <c r="F1" s="894" t="s">
        <v>907</v>
      </c>
    </row>
    <row r="2" spans="1:8" ht="20.100000000000001" customHeight="1" x14ac:dyDescent="0.3">
      <c r="A2" s="24"/>
      <c r="H2" s="55">
        <v>2023</v>
      </c>
    </row>
    <row r="3" spans="1:8" s="6" customFormat="1" ht="32.4" customHeight="1" x14ac:dyDescent="0.3">
      <c r="A3" s="577" t="s">
        <v>68</v>
      </c>
      <c r="B3" s="578" t="s">
        <v>3</v>
      </c>
      <c r="C3" s="578" t="s">
        <v>4</v>
      </c>
      <c r="D3" s="578" t="s">
        <v>5</v>
      </c>
      <c r="E3" s="578" t="s">
        <v>6</v>
      </c>
      <c r="F3" s="578" t="s">
        <v>7</v>
      </c>
      <c r="G3" s="578" t="s">
        <v>8</v>
      </c>
      <c r="H3" s="579" t="s">
        <v>9</v>
      </c>
    </row>
    <row r="4" spans="1:8" ht="13.8" x14ac:dyDescent="0.25">
      <c r="A4" s="76" t="s">
        <v>70</v>
      </c>
      <c r="B4" s="570" t="s">
        <v>170</v>
      </c>
      <c r="C4" s="77">
        <v>2313.7260733762555</v>
      </c>
      <c r="D4" s="77">
        <v>936.61918959243883</v>
      </c>
      <c r="E4" s="77">
        <v>1307.1072028140388</v>
      </c>
      <c r="F4" s="77">
        <v>1749.2191019624743</v>
      </c>
      <c r="G4" s="77">
        <v>2783.8905869206419</v>
      </c>
      <c r="H4" s="78">
        <v>4045.004686879246</v>
      </c>
    </row>
    <row r="5" spans="1:8" ht="13.8" x14ac:dyDescent="0.25">
      <c r="A5" s="76" t="s">
        <v>70</v>
      </c>
      <c r="B5" s="571" t="s">
        <v>171</v>
      </c>
      <c r="C5" s="572">
        <v>8.3294138641545192</v>
      </c>
      <c r="D5" s="572">
        <v>3.3718290825327801</v>
      </c>
      <c r="E5" s="572">
        <v>4.7055859301305398</v>
      </c>
      <c r="F5" s="572">
        <v>6.2971887670649069</v>
      </c>
      <c r="G5" s="572">
        <v>10.022006112914312</v>
      </c>
      <c r="H5" s="573">
        <v>14.562016872765284</v>
      </c>
    </row>
    <row r="6" spans="1:8" ht="13.8" x14ac:dyDescent="0.25">
      <c r="A6" s="76" t="s">
        <v>71</v>
      </c>
      <c r="B6" s="570" t="s">
        <v>171</v>
      </c>
      <c r="C6" s="574">
        <v>31.594574926686889</v>
      </c>
      <c r="D6" s="574">
        <v>16.927279711715752</v>
      </c>
      <c r="E6" s="574">
        <v>22.657461021165936</v>
      </c>
      <c r="F6" s="574">
        <v>29.182947800699527</v>
      </c>
      <c r="G6" s="574">
        <v>37.219675470850298</v>
      </c>
      <c r="H6" s="79">
        <v>52.752571003915975</v>
      </c>
    </row>
    <row r="7" spans="1:8" ht="16.8" x14ac:dyDescent="0.25">
      <c r="A7" s="76" t="s">
        <v>72</v>
      </c>
      <c r="B7" s="570" t="s">
        <v>319</v>
      </c>
      <c r="C7" s="77">
        <v>49.127543968387982</v>
      </c>
      <c r="D7" s="77">
        <v>14.236288469642554</v>
      </c>
      <c r="E7" s="77">
        <v>21.350308253658504</v>
      </c>
      <c r="F7" s="77">
        <v>38.191890483714182</v>
      </c>
      <c r="G7" s="77">
        <v>67.285574317947706</v>
      </c>
      <c r="H7" s="78">
        <v>98.495877214656545</v>
      </c>
    </row>
    <row r="8" spans="1:8" ht="13.8" x14ac:dyDescent="0.25">
      <c r="A8" s="76" t="s">
        <v>72</v>
      </c>
      <c r="B8" s="571" t="s">
        <v>171</v>
      </c>
      <c r="C8" s="572">
        <v>8.2288636147049878</v>
      </c>
      <c r="D8" s="572">
        <v>2.3845783186651279</v>
      </c>
      <c r="E8" s="572">
        <v>3.5761766324877997</v>
      </c>
      <c r="F8" s="572">
        <v>6.3971416560221259</v>
      </c>
      <c r="G8" s="572">
        <v>11.270333698256241</v>
      </c>
      <c r="H8" s="573">
        <v>16.498059433454973</v>
      </c>
    </row>
    <row r="9" spans="1:8" ht="13.8" x14ac:dyDescent="0.25">
      <c r="A9" s="76" t="s">
        <v>105</v>
      </c>
      <c r="B9" s="570" t="s">
        <v>170</v>
      </c>
      <c r="C9" s="77">
        <v>4072.1188006662783</v>
      </c>
      <c r="D9" s="77">
        <v>591.17962069250211</v>
      </c>
      <c r="E9" s="77">
        <v>1024.1828261315618</v>
      </c>
      <c r="F9" s="77">
        <v>2357.9715122456632</v>
      </c>
      <c r="G9" s="77">
        <v>6050.1753339318375</v>
      </c>
      <c r="H9" s="78">
        <v>9325.4964419707158</v>
      </c>
    </row>
    <row r="10" spans="1:8" ht="13.8" x14ac:dyDescent="0.25">
      <c r="A10" s="76" t="s">
        <v>105</v>
      </c>
      <c r="B10" s="571" t="s">
        <v>171</v>
      </c>
      <c r="C10" s="572">
        <v>14.659627682398602</v>
      </c>
      <c r="D10" s="572">
        <v>2.1282466344930073</v>
      </c>
      <c r="E10" s="572">
        <v>3.6870581740736226</v>
      </c>
      <c r="F10" s="572">
        <v>8.4886974440843872</v>
      </c>
      <c r="G10" s="573">
        <v>21.780631202154613</v>
      </c>
      <c r="H10" s="573">
        <v>33.571787191094579</v>
      </c>
    </row>
    <row r="11" spans="1:8" ht="13.8" x14ac:dyDescent="0.25">
      <c r="A11" s="76" t="s">
        <v>73</v>
      </c>
      <c r="B11" s="570" t="s">
        <v>172</v>
      </c>
      <c r="C11" s="77">
        <v>116.52137467783764</v>
      </c>
      <c r="D11" s="77">
        <v>36.708539321405887</v>
      </c>
      <c r="E11" s="77">
        <v>56.766785666417618</v>
      </c>
      <c r="F11" s="77">
        <v>72.005973990525163</v>
      </c>
      <c r="G11" s="77">
        <v>115.96209984092951</v>
      </c>
      <c r="H11" s="78">
        <v>149.68631344490061</v>
      </c>
    </row>
    <row r="12" spans="1:8" ht="13.8" x14ac:dyDescent="0.25">
      <c r="A12" s="76" t="s">
        <v>73</v>
      </c>
      <c r="B12" s="571" t="s">
        <v>171</v>
      </c>
      <c r="C12" s="572">
        <v>5.5114610222617211</v>
      </c>
      <c r="D12" s="572">
        <v>1.7363139099024985</v>
      </c>
      <c r="E12" s="572">
        <v>2.6850689620215533</v>
      </c>
      <c r="F12" s="572">
        <v>3.4058825697518404</v>
      </c>
      <c r="G12" s="572">
        <v>5.4850073224759663</v>
      </c>
      <c r="H12" s="573">
        <v>7.0801626259437986</v>
      </c>
    </row>
    <row r="13" spans="1:8" ht="13.8" x14ac:dyDescent="0.25">
      <c r="A13" s="76" t="s">
        <v>74</v>
      </c>
      <c r="B13" s="570" t="s">
        <v>173</v>
      </c>
      <c r="C13" s="77">
        <v>1316.457322377501</v>
      </c>
      <c r="D13" s="77">
        <v>573.45836280165247</v>
      </c>
      <c r="E13" s="77">
        <v>868.60576515561718</v>
      </c>
      <c r="F13" s="77">
        <v>1124.1742596539955</v>
      </c>
      <c r="G13" s="77">
        <v>1215.5836354629139</v>
      </c>
      <c r="H13" s="78">
        <v>1457.3552714432358</v>
      </c>
    </row>
    <row r="14" spans="1:8" ht="13.8" x14ac:dyDescent="0.25">
      <c r="A14" s="76" t="s">
        <v>74</v>
      </c>
      <c r="B14" s="571" t="s">
        <v>171</v>
      </c>
      <c r="C14" s="572">
        <v>47.263845725193747</v>
      </c>
      <c r="D14" s="572">
        <v>20.588474178813769</v>
      </c>
      <c r="E14" s="572">
        <v>31.184944762346515</v>
      </c>
      <c r="F14" s="572">
        <v>40.360441522375638</v>
      </c>
      <c r="G14" s="572">
        <v>43.64224835548017</v>
      </c>
      <c r="H14" s="573">
        <v>52.322406161936478</v>
      </c>
    </row>
    <row r="15" spans="1:8" ht="13.8" x14ac:dyDescent="0.25">
      <c r="A15" s="76" t="s">
        <v>75</v>
      </c>
      <c r="B15" s="570" t="s">
        <v>172</v>
      </c>
      <c r="C15" s="77">
        <v>2748.207367758605</v>
      </c>
      <c r="D15" s="77">
        <v>830.22832558003063</v>
      </c>
      <c r="E15" s="77">
        <v>1557.8293703065569</v>
      </c>
      <c r="F15" s="77">
        <v>2522.5763665310328</v>
      </c>
      <c r="G15" s="77">
        <v>3460.3885553225109</v>
      </c>
      <c r="H15" s="78">
        <v>4385.7057552443466</v>
      </c>
    </row>
    <row r="16" spans="1:8" ht="13.8" x14ac:dyDescent="0.25">
      <c r="A16" s="76" t="s">
        <v>75</v>
      </c>
      <c r="B16" s="571" t="s">
        <v>171</v>
      </c>
      <c r="C16" s="572">
        <v>71.45339156172372</v>
      </c>
      <c r="D16" s="572">
        <v>21.585936465080795</v>
      </c>
      <c r="E16" s="572">
        <v>40.503563627970479</v>
      </c>
      <c r="F16" s="572">
        <v>65.586985529806853</v>
      </c>
      <c r="G16" s="572">
        <v>89.970102438385283</v>
      </c>
      <c r="H16" s="573">
        <v>114.02834963635301</v>
      </c>
    </row>
    <row r="17" spans="1:8" ht="13.8" x14ac:dyDescent="0.25">
      <c r="A17" s="76" t="s">
        <v>76</v>
      </c>
      <c r="B17" s="570" t="s">
        <v>172</v>
      </c>
      <c r="C17" s="77">
        <v>2887.2361044121735</v>
      </c>
      <c r="D17" s="77">
        <v>37.677371240546805</v>
      </c>
      <c r="E17" s="77">
        <v>1114.6577549559938</v>
      </c>
      <c r="F17" s="77">
        <v>1341.6276243240925</v>
      </c>
      <c r="G17" s="77">
        <v>3747.0057837689496</v>
      </c>
      <c r="H17" s="78">
        <v>5242.6329262746831</v>
      </c>
    </row>
    <row r="18" spans="1:8" ht="13.8" x14ac:dyDescent="0.25">
      <c r="A18" s="76" t="s">
        <v>76</v>
      </c>
      <c r="B18" s="571" t="s">
        <v>171</v>
      </c>
      <c r="C18" s="572">
        <v>28.872361044121735</v>
      </c>
      <c r="D18" s="572">
        <v>0.37677371240546803</v>
      </c>
      <c r="E18" s="572">
        <v>11.146577549559938</v>
      </c>
      <c r="F18" s="572">
        <v>13.416276243240926</v>
      </c>
      <c r="G18" s="572">
        <v>37.470057837689495</v>
      </c>
      <c r="H18" s="573">
        <v>52.426329262746833</v>
      </c>
    </row>
    <row r="19" spans="1:8" ht="13.8" x14ac:dyDescent="0.25">
      <c r="A19" s="76" t="s">
        <v>77</v>
      </c>
      <c r="B19" s="570" t="s">
        <v>172</v>
      </c>
      <c r="C19" s="77">
        <v>4373.6551814564027</v>
      </c>
      <c r="D19" s="77">
        <v>1695.9228753541579</v>
      </c>
      <c r="E19" s="77">
        <v>3657.08307288476</v>
      </c>
      <c r="F19" s="77">
        <v>4308.9689096158654</v>
      </c>
      <c r="G19" s="77">
        <v>4328.3103206652477</v>
      </c>
      <c r="H19" s="78">
        <v>4709.8998200164224</v>
      </c>
    </row>
    <row r="20" spans="1:8" ht="13.8" x14ac:dyDescent="0.25">
      <c r="A20" s="76" t="s">
        <v>77</v>
      </c>
      <c r="B20" s="571" t="s">
        <v>171</v>
      </c>
      <c r="C20" s="572">
        <v>122.46234508077927</v>
      </c>
      <c r="D20" s="572">
        <v>47.485840509916422</v>
      </c>
      <c r="E20" s="572">
        <v>102.39832604077328</v>
      </c>
      <c r="F20" s="572">
        <v>120.65112946924424</v>
      </c>
      <c r="G20" s="572">
        <v>121.19268897862693</v>
      </c>
      <c r="H20" s="573">
        <v>131.87719496045983</v>
      </c>
    </row>
    <row r="21" spans="1:8" ht="16.8" x14ac:dyDescent="0.25">
      <c r="A21" s="76" t="s">
        <v>78</v>
      </c>
      <c r="B21" s="570" t="s">
        <v>319</v>
      </c>
      <c r="C21" s="77">
        <v>11.338292986645111</v>
      </c>
      <c r="D21" s="77">
        <v>1.402495628932551</v>
      </c>
      <c r="E21" s="77">
        <v>3.8260976426368405</v>
      </c>
      <c r="F21" s="77">
        <v>9.2227473715746822</v>
      </c>
      <c r="G21" s="77">
        <v>13.240267227694281</v>
      </c>
      <c r="H21" s="78">
        <v>20.121866261918552</v>
      </c>
    </row>
    <row r="22" spans="1:8" ht="13.8" x14ac:dyDescent="0.25">
      <c r="A22" s="76" t="s">
        <v>78</v>
      </c>
      <c r="B22" s="571" t="s">
        <v>171</v>
      </c>
      <c r="C22" s="572">
        <v>79.368050906515776</v>
      </c>
      <c r="D22" s="572">
        <v>9.8174694025278573</v>
      </c>
      <c r="E22" s="572">
        <v>26.782683498457885</v>
      </c>
      <c r="F22" s="572">
        <v>64.559231601022773</v>
      </c>
      <c r="G22" s="572">
        <v>92.681870593859969</v>
      </c>
      <c r="H22" s="573">
        <v>140.85306383342987</v>
      </c>
    </row>
    <row r="23" spans="1:8" ht="16.8" x14ac:dyDescent="0.25">
      <c r="A23" s="76" t="s">
        <v>79</v>
      </c>
      <c r="B23" s="570" t="s">
        <v>319</v>
      </c>
      <c r="C23" s="575">
        <v>14.40967132167053</v>
      </c>
      <c r="D23" s="77">
        <v>1.1276820893195816</v>
      </c>
      <c r="E23" s="77">
        <v>5.4189580148159404</v>
      </c>
      <c r="F23" s="77">
        <v>12.93761428051606</v>
      </c>
      <c r="G23" s="77">
        <v>13.676161346864337</v>
      </c>
      <c r="H23" s="78">
        <v>27.805581077630222</v>
      </c>
    </row>
    <row r="24" spans="1:8" ht="13.8" x14ac:dyDescent="0.25">
      <c r="A24" s="76" t="s">
        <v>79</v>
      </c>
      <c r="B24" s="571" t="s">
        <v>171</v>
      </c>
      <c r="C24" s="576">
        <v>100.86769925169371</v>
      </c>
      <c r="D24" s="572">
        <v>7.8937746252370715</v>
      </c>
      <c r="E24" s="572">
        <v>37.932706103711581</v>
      </c>
      <c r="F24" s="572">
        <v>90.563299963612423</v>
      </c>
      <c r="G24" s="572">
        <v>95.733129428050361</v>
      </c>
      <c r="H24" s="573">
        <v>194.63906754341156</v>
      </c>
    </row>
  </sheetData>
  <hyperlinks>
    <hyperlink ref="F1" location="INFO!A1" display="POWRÓT" xr:uid="{93AE52FF-F4BF-49F8-8023-94801A14CC57}"/>
  </hyperlinks>
  <pageMargins left="0.75" right="0.75" top="1" bottom="1" header="0.5" footer="0.5"/>
  <pageSetup paperSize="9" scale="92" orientation="portrait" r:id="rId1"/>
  <headerFooter alignWithMargins="0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>
    <tabColor theme="1"/>
    <pageSetUpPr fitToPage="1"/>
  </sheetPr>
  <dimension ref="A1:M3226"/>
  <sheetViews>
    <sheetView showGridLines="0" zoomScaleNormal="100" workbookViewId="0">
      <selection activeCell="M26" sqref="M26"/>
    </sheetView>
  </sheetViews>
  <sheetFormatPr defaultRowHeight="13.2" x14ac:dyDescent="0.25"/>
  <cols>
    <col min="1" max="1" width="27.109375" style="2" customWidth="1"/>
    <col min="2" max="7" width="9.88671875" style="2" customWidth="1"/>
    <col min="8" max="249" width="9.109375" style="2"/>
    <col min="250" max="250" width="40.44140625" style="2" customWidth="1"/>
    <col min="251" max="251" width="12" style="2" customWidth="1"/>
    <col min="252" max="256" width="10.109375" style="2" customWidth="1"/>
    <col min="257" max="505" width="9.109375" style="2"/>
    <col min="506" max="506" width="40.44140625" style="2" customWidth="1"/>
    <col min="507" max="507" width="12" style="2" customWidth="1"/>
    <col min="508" max="512" width="10.109375" style="2" customWidth="1"/>
    <col min="513" max="761" width="9.109375" style="2"/>
    <col min="762" max="762" width="40.44140625" style="2" customWidth="1"/>
    <col min="763" max="763" width="12" style="2" customWidth="1"/>
    <col min="764" max="768" width="10.109375" style="2" customWidth="1"/>
    <col min="769" max="1017" width="9.109375" style="2"/>
    <col min="1018" max="1018" width="40.44140625" style="2" customWidth="1"/>
    <col min="1019" max="1019" width="12" style="2" customWidth="1"/>
    <col min="1020" max="1024" width="10.109375" style="2" customWidth="1"/>
    <col min="1025" max="1273" width="9.109375" style="2"/>
    <col min="1274" max="1274" width="40.44140625" style="2" customWidth="1"/>
    <col min="1275" max="1275" width="12" style="2" customWidth="1"/>
    <col min="1276" max="1280" width="10.109375" style="2" customWidth="1"/>
    <col min="1281" max="1529" width="9.109375" style="2"/>
    <col min="1530" max="1530" width="40.44140625" style="2" customWidth="1"/>
    <col min="1531" max="1531" width="12" style="2" customWidth="1"/>
    <col min="1532" max="1536" width="10.109375" style="2" customWidth="1"/>
    <col min="1537" max="1785" width="9.109375" style="2"/>
    <col min="1786" max="1786" width="40.44140625" style="2" customWidth="1"/>
    <col min="1787" max="1787" width="12" style="2" customWidth="1"/>
    <col min="1788" max="1792" width="10.109375" style="2" customWidth="1"/>
    <col min="1793" max="2041" width="9.109375" style="2"/>
    <col min="2042" max="2042" width="40.44140625" style="2" customWidth="1"/>
    <col min="2043" max="2043" width="12" style="2" customWidth="1"/>
    <col min="2044" max="2048" width="10.109375" style="2" customWidth="1"/>
    <col min="2049" max="2297" width="9.109375" style="2"/>
    <col min="2298" max="2298" width="40.44140625" style="2" customWidth="1"/>
    <col min="2299" max="2299" width="12" style="2" customWidth="1"/>
    <col min="2300" max="2304" width="10.109375" style="2" customWidth="1"/>
    <col min="2305" max="2553" width="9.109375" style="2"/>
    <col min="2554" max="2554" width="40.44140625" style="2" customWidth="1"/>
    <col min="2555" max="2555" width="12" style="2" customWidth="1"/>
    <col min="2556" max="2560" width="10.109375" style="2" customWidth="1"/>
    <col min="2561" max="2809" width="9.109375" style="2"/>
    <col min="2810" max="2810" width="40.44140625" style="2" customWidth="1"/>
    <col min="2811" max="2811" width="12" style="2" customWidth="1"/>
    <col min="2812" max="2816" width="10.109375" style="2" customWidth="1"/>
    <col min="2817" max="3065" width="9.109375" style="2"/>
    <col min="3066" max="3066" width="40.44140625" style="2" customWidth="1"/>
    <col min="3067" max="3067" width="12" style="2" customWidth="1"/>
    <col min="3068" max="3072" width="10.109375" style="2" customWidth="1"/>
    <col min="3073" max="3321" width="9.109375" style="2"/>
    <col min="3322" max="3322" width="40.44140625" style="2" customWidth="1"/>
    <col min="3323" max="3323" width="12" style="2" customWidth="1"/>
    <col min="3324" max="3328" width="10.109375" style="2" customWidth="1"/>
    <col min="3329" max="3577" width="9.109375" style="2"/>
    <col min="3578" max="3578" width="40.44140625" style="2" customWidth="1"/>
    <col min="3579" max="3579" width="12" style="2" customWidth="1"/>
    <col min="3580" max="3584" width="10.109375" style="2" customWidth="1"/>
    <col min="3585" max="3833" width="9.109375" style="2"/>
    <col min="3834" max="3834" width="40.44140625" style="2" customWidth="1"/>
    <col min="3835" max="3835" width="12" style="2" customWidth="1"/>
    <col min="3836" max="3840" width="10.109375" style="2" customWidth="1"/>
    <col min="3841" max="4089" width="9.109375" style="2"/>
    <col min="4090" max="4090" width="40.44140625" style="2" customWidth="1"/>
    <col min="4091" max="4091" width="12" style="2" customWidth="1"/>
    <col min="4092" max="4096" width="10.109375" style="2" customWidth="1"/>
    <col min="4097" max="4345" width="9.109375" style="2"/>
    <col min="4346" max="4346" width="40.44140625" style="2" customWidth="1"/>
    <col min="4347" max="4347" width="12" style="2" customWidth="1"/>
    <col min="4348" max="4352" width="10.109375" style="2" customWidth="1"/>
    <col min="4353" max="4601" width="9.109375" style="2"/>
    <col min="4602" max="4602" width="40.44140625" style="2" customWidth="1"/>
    <col min="4603" max="4603" width="12" style="2" customWidth="1"/>
    <col min="4604" max="4608" width="10.109375" style="2" customWidth="1"/>
    <col min="4609" max="4857" width="9.109375" style="2"/>
    <col min="4858" max="4858" width="40.44140625" style="2" customWidth="1"/>
    <col min="4859" max="4859" width="12" style="2" customWidth="1"/>
    <col min="4860" max="4864" width="10.109375" style="2" customWidth="1"/>
    <col min="4865" max="5113" width="9.109375" style="2"/>
    <col min="5114" max="5114" width="40.44140625" style="2" customWidth="1"/>
    <col min="5115" max="5115" width="12" style="2" customWidth="1"/>
    <col min="5116" max="5120" width="10.109375" style="2" customWidth="1"/>
    <col min="5121" max="5369" width="9.109375" style="2"/>
    <col min="5370" max="5370" width="40.44140625" style="2" customWidth="1"/>
    <col min="5371" max="5371" width="12" style="2" customWidth="1"/>
    <col min="5372" max="5376" width="10.109375" style="2" customWidth="1"/>
    <col min="5377" max="5625" width="9.109375" style="2"/>
    <col min="5626" max="5626" width="40.44140625" style="2" customWidth="1"/>
    <col min="5627" max="5627" width="12" style="2" customWidth="1"/>
    <col min="5628" max="5632" width="10.109375" style="2" customWidth="1"/>
    <col min="5633" max="5881" width="9.109375" style="2"/>
    <col min="5882" max="5882" width="40.44140625" style="2" customWidth="1"/>
    <col min="5883" max="5883" width="12" style="2" customWidth="1"/>
    <col min="5884" max="5888" width="10.109375" style="2" customWidth="1"/>
    <col min="5889" max="6137" width="9.109375" style="2"/>
    <col min="6138" max="6138" width="40.44140625" style="2" customWidth="1"/>
    <col min="6139" max="6139" width="12" style="2" customWidth="1"/>
    <col min="6140" max="6144" width="10.109375" style="2" customWidth="1"/>
    <col min="6145" max="6393" width="9.109375" style="2"/>
    <col min="6394" max="6394" width="40.44140625" style="2" customWidth="1"/>
    <col min="6395" max="6395" width="12" style="2" customWidth="1"/>
    <col min="6396" max="6400" width="10.109375" style="2" customWidth="1"/>
    <col min="6401" max="6649" width="9.109375" style="2"/>
    <col min="6650" max="6650" width="40.44140625" style="2" customWidth="1"/>
    <col min="6651" max="6651" width="12" style="2" customWidth="1"/>
    <col min="6652" max="6656" width="10.109375" style="2" customWidth="1"/>
    <col min="6657" max="6905" width="9.109375" style="2"/>
    <col min="6906" max="6906" width="40.44140625" style="2" customWidth="1"/>
    <col min="6907" max="6907" width="12" style="2" customWidth="1"/>
    <col min="6908" max="6912" width="10.109375" style="2" customWidth="1"/>
    <col min="6913" max="7161" width="9.109375" style="2"/>
    <col min="7162" max="7162" width="40.44140625" style="2" customWidth="1"/>
    <col min="7163" max="7163" width="12" style="2" customWidth="1"/>
    <col min="7164" max="7168" width="10.109375" style="2" customWidth="1"/>
    <col min="7169" max="7417" width="9.109375" style="2"/>
    <col min="7418" max="7418" width="40.44140625" style="2" customWidth="1"/>
    <col min="7419" max="7419" width="12" style="2" customWidth="1"/>
    <col min="7420" max="7424" width="10.109375" style="2" customWidth="1"/>
    <col min="7425" max="7673" width="9.109375" style="2"/>
    <col min="7674" max="7674" width="40.44140625" style="2" customWidth="1"/>
    <col min="7675" max="7675" width="12" style="2" customWidth="1"/>
    <col min="7676" max="7680" width="10.109375" style="2" customWidth="1"/>
    <col min="7681" max="7929" width="9.109375" style="2"/>
    <col min="7930" max="7930" width="40.44140625" style="2" customWidth="1"/>
    <col min="7931" max="7931" width="12" style="2" customWidth="1"/>
    <col min="7932" max="7936" width="10.109375" style="2" customWidth="1"/>
    <col min="7937" max="8185" width="9.109375" style="2"/>
    <col min="8186" max="8186" width="40.44140625" style="2" customWidth="1"/>
    <col min="8187" max="8187" width="12" style="2" customWidth="1"/>
    <col min="8188" max="8192" width="10.109375" style="2" customWidth="1"/>
    <col min="8193" max="8441" width="9.109375" style="2"/>
    <col min="8442" max="8442" width="40.44140625" style="2" customWidth="1"/>
    <col min="8443" max="8443" width="12" style="2" customWidth="1"/>
    <col min="8444" max="8448" width="10.109375" style="2" customWidth="1"/>
    <col min="8449" max="8697" width="9.109375" style="2"/>
    <col min="8698" max="8698" width="40.44140625" style="2" customWidth="1"/>
    <col min="8699" max="8699" width="12" style="2" customWidth="1"/>
    <col min="8700" max="8704" width="10.109375" style="2" customWidth="1"/>
    <col min="8705" max="8953" width="9.109375" style="2"/>
    <col min="8954" max="8954" width="40.44140625" style="2" customWidth="1"/>
    <col min="8955" max="8955" width="12" style="2" customWidth="1"/>
    <col min="8956" max="8960" width="10.109375" style="2" customWidth="1"/>
    <col min="8961" max="9209" width="9.109375" style="2"/>
    <col min="9210" max="9210" width="40.44140625" style="2" customWidth="1"/>
    <col min="9211" max="9211" width="12" style="2" customWidth="1"/>
    <col min="9212" max="9216" width="10.109375" style="2" customWidth="1"/>
    <col min="9217" max="9465" width="9.109375" style="2"/>
    <col min="9466" max="9466" width="40.44140625" style="2" customWidth="1"/>
    <col min="9467" max="9467" width="12" style="2" customWidth="1"/>
    <col min="9468" max="9472" width="10.109375" style="2" customWidth="1"/>
    <col min="9473" max="9721" width="9.109375" style="2"/>
    <col min="9722" max="9722" width="40.44140625" style="2" customWidth="1"/>
    <col min="9723" max="9723" width="12" style="2" customWidth="1"/>
    <col min="9724" max="9728" width="10.109375" style="2" customWidth="1"/>
    <col min="9729" max="9977" width="9.109375" style="2"/>
    <col min="9978" max="9978" width="40.44140625" style="2" customWidth="1"/>
    <col min="9979" max="9979" width="12" style="2" customWidth="1"/>
    <col min="9980" max="9984" width="10.109375" style="2" customWidth="1"/>
    <col min="9985" max="10233" width="9.109375" style="2"/>
    <col min="10234" max="10234" width="40.44140625" style="2" customWidth="1"/>
    <col min="10235" max="10235" width="12" style="2" customWidth="1"/>
    <col min="10236" max="10240" width="10.109375" style="2" customWidth="1"/>
    <col min="10241" max="10489" width="9.109375" style="2"/>
    <col min="10490" max="10490" width="40.44140625" style="2" customWidth="1"/>
    <col min="10491" max="10491" width="12" style="2" customWidth="1"/>
    <col min="10492" max="10496" width="10.109375" style="2" customWidth="1"/>
    <col min="10497" max="10745" width="9.109375" style="2"/>
    <col min="10746" max="10746" width="40.44140625" style="2" customWidth="1"/>
    <col min="10747" max="10747" width="12" style="2" customWidth="1"/>
    <col min="10748" max="10752" width="10.109375" style="2" customWidth="1"/>
    <col min="10753" max="11001" width="9.109375" style="2"/>
    <col min="11002" max="11002" width="40.44140625" style="2" customWidth="1"/>
    <col min="11003" max="11003" width="12" style="2" customWidth="1"/>
    <col min="11004" max="11008" width="10.109375" style="2" customWidth="1"/>
    <col min="11009" max="11257" width="9.109375" style="2"/>
    <col min="11258" max="11258" width="40.44140625" style="2" customWidth="1"/>
    <col min="11259" max="11259" width="12" style="2" customWidth="1"/>
    <col min="11260" max="11264" width="10.109375" style="2" customWidth="1"/>
    <col min="11265" max="11513" width="9.109375" style="2"/>
    <col min="11514" max="11514" width="40.44140625" style="2" customWidth="1"/>
    <col min="11515" max="11515" width="12" style="2" customWidth="1"/>
    <col min="11516" max="11520" width="10.109375" style="2" customWidth="1"/>
    <col min="11521" max="11769" width="9.109375" style="2"/>
    <col min="11770" max="11770" width="40.44140625" style="2" customWidth="1"/>
    <col min="11771" max="11771" width="12" style="2" customWidth="1"/>
    <col min="11772" max="11776" width="10.109375" style="2" customWidth="1"/>
    <col min="11777" max="12025" width="9.109375" style="2"/>
    <col min="12026" max="12026" width="40.44140625" style="2" customWidth="1"/>
    <col min="12027" max="12027" width="12" style="2" customWidth="1"/>
    <col min="12028" max="12032" width="10.109375" style="2" customWidth="1"/>
    <col min="12033" max="12281" width="9.109375" style="2"/>
    <col min="12282" max="12282" width="40.44140625" style="2" customWidth="1"/>
    <col min="12283" max="12283" width="12" style="2" customWidth="1"/>
    <col min="12284" max="12288" width="10.109375" style="2" customWidth="1"/>
    <col min="12289" max="12537" width="9.109375" style="2"/>
    <col min="12538" max="12538" width="40.44140625" style="2" customWidth="1"/>
    <col min="12539" max="12539" width="12" style="2" customWidth="1"/>
    <col min="12540" max="12544" width="10.109375" style="2" customWidth="1"/>
    <col min="12545" max="12793" width="9.109375" style="2"/>
    <col min="12794" max="12794" width="40.44140625" style="2" customWidth="1"/>
    <col min="12795" max="12795" width="12" style="2" customWidth="1"/>
    <col min="12796" max="12800" width="10.109375" style="2" customWidth="1"/>
    <col min="12801" max="13049" width="9.109375" style="2"/>
    <col min="13050" max="13050" width="40.44140625" style="2" customWidth="1"/>
    <col min="13051" max="13051" width="12" style="2" customWidth="1"/>
    <col min="13052" max="13056" width="10.109375" style="2" customWidth="1"/>
    <col min="13057" max="13305" width="9.109375" style="2"/>
    <col min="13306" max="13306" width="40.44140625" style="2" customWidth="1"/>
    <col min="13307" max="13307" width="12" style="2" customWidth="1"/>
    <col min="13308" max="13312" width="10.109375" style="2" customWidth="1"/>
    <col min="13313" max="13561" width="9.109375" style="2"/>
    <col min="13562" max="13562" width="40.44140625" style="2" customWidth="1"/>
    <col min="13563" max="13563" width="12" style="2" customWidth="1"/>
    <col min="13564" max="13568" width="10.109375" style="2" customWidth="1"/>
    <col min="13569" max="13817" width="9.109375" style="2"/>
    <col min="13818" max="13818" width="40.44140625" style="2" customWidth="1"/>
    <col min="13819" max="13819" width="12" style="2" customWidth="1"/>
    <col min="13820" max="13824" width="10.109375" style="2" customWidth="1"/>
    <col min="13825" max="14073" width="9.109375" style="2"/>
    <col min="14074" max="14074" width="40.44140625" style="2" customWidth="1"/>
    <col min="14075" max="14075" width="12" style="2" customWidth="1"/>
    <col min="14076" max="14080" width="10.109375" style="2" customWidth="1"/>
    <col min="14081" max="14329" width="9.109375" style="2"/>
    <col min="14330" max="14330" width="40.44140625" style="2" customWidth="1"/>
    <col min="14331" max="14331" width="12" style="2" customWidth="1"/>
    <col min="14332" max="14336" width="10.109375" style="2" customWidth="1"/>
    <col min="14337" max="14585" width="9.109375" style="2"/>
    <col min="14586" max="14586" width="40.44140625" style="2" customWidth="1"/>
    <col min="14587" max="14587" width="12" style="2" customWidth="1"/>
    <col min="14588" max="14592" width="10.109375" style="2" customWidth="1"/>
    <col min="14593" max="14841" width="9.109375" style="2"/>
    <col min="14842" max="14842" width="40.44140625" style="2" customWidth="1"/>
    <col min="14843" max="14843" width="12" style="2" customWidth="1"/>
    <col min="14844" max="14848" width="10.109375" style="2" customWidth="1"/>
    <col min="14849" max="15097" width="9.109375" style="2"/>
    <col min="15098" max="15098" width="40.44140625" style="2" customWidth="1"/>
    <col min="15099" max="15099" width="12" style="2" customWidth="1"/>
    <col min="15100" max="15104" width="10.109375" style="2" customWidth="1"/>
    <col min="15105" max="15353" width="9.109375" style="2"/>
    <col min="15354" max="15354" width="40.44140625" style="2" customWidth="1"/>
    <col min="15355" max="15355" width="12" style="2" customWidth="1"/>
    <col min="15356" max="15360" width="10.109375" style="2" customWidth="1"/>
    <col min="15361" max="15609" width="9.109375" style="2"/>
    <col min="15610" max="15610" width="40.44140625" style="2" customWidth="1"/>
    <col min="15611" max="15611" width="12" style="2" customWidth="1"/>
    <col min="15612" max="15616" width="10.109375" style="2" customWidth="1"/>
    <col min="15617" max="15865" width="9.109375" style="2"/>
    <col min="15866" max="15866" width="40.44140625" style="2" customWidth="1"/>
    <col min="15867" max="15867" width="12" style="2" customWidth="1"/>
    <col min="15868" max="15872" width="10.109375" style="2" customWidth="1"/>
    <col min="15873" max="16121" width="9.109375" style="2"/>
    <col min="16122" max="16122" width="40.44140625" style="2" customWidth="1"/>
    <col min="16123" max="16123" width="12" style="2" customWidth="1"/>
    <col min="16124" max="16128" width="10.109375" style="2" customWidth="1"/>
    <col min="16129" max="16384" width="9.109375" style="2"/>
  </cols>
  <sheetData>
    <row r="1" spans="1:13" ht="20.100000000000001" customHeight="1" x14ac:dyDescent="0.3">
      <c r="A1" s="23" t="s">
        <v>647</v>
      </c>
      <c r="F1" s="894" t="s">
        <v>907</v>
      </c>
      <c r="H1" s="318"/>
    </row>
    <row r="2" spans="1:13" ht="20.100000000000001" customHeight="1" x14ac:dyDescent="0.25">
      <c r="A2" s="24"/>
      <c r="G2" s="509">
        <v>2023</v>
      </c>
    </row>
    <row r="3" spans="1:13" s="548" customFormat="1" ht="36.75" customHeight="1" x14ac:dyDescent="0.3">
      <c r="A3" s="545" t="s">
        <v>68</v>
      </c>
      <c r="B3" s="580" t="s">
        <v>274</v>
      </c>
      <c r="C3" s="580" t="s">
        <v>5</v>
      </c>
      <c r="D3" s="580" t="s">
        <v>6</v>
      </c>
      <c r="E3" s="580" t="s">
        <v>7</v>
      </c>
      <c r="F3" s="580" t="s">
        <v>8</v>
      </c>
      <c r="G3" s="580" t="s">
        <v>9</v>
      </c>
    </row>
    <row r="4" spans="1:13" s="6" customFormat="1" ht="18.600000000000001" customHeight="1" x14ac:dyDescent="0.25">
      <c r="A4" s="76" t="s">
        <v>70</v>
      </c>
      <c r="B4" s="189">
        <v>1733.2653041087071</v>
      </c>
      <c r="C4" s="189">
        <v>831.94057786079736</v>
      </c>
      <c r="D4" s="189">
        <v>1071.0382755918804</v>
      </c>
      <c r="E4" s="189">
        <v>1540.078955010983</v>
      </c>
      <c r="F4" s="189">
        <v>2073.7868231674001</v>
      </c>
      <c r="G4" s="189">
        <v>3059.5475619510121</v>
      </c>
    </row>
    <row r="5" spans="1:13" s="6" customFormat="1" ht="18.600000000000001" customHeight="1" x14ac:dyDescent="0.25">
      <c r="A5" s="76" t="s">
        <v>71</v>
      </c>
      <c r="B5" s="189">
        <v>1794.0877220928817</v>
      </c>
      <c r="C5" s="189">
        <v>900.14972547308957</v>
      </c>
      <c r="D5" s="189">
        <v>1189.5959098504834</v>
      </c>
      <c r="E5" s="189">
        <v>1666.3520379999177</v>
      </c>
      <c r="F5" s="189">
        <v>2111.5454278738916</v>
      </c>
      <c r="G5" s="189">
        <v>3013.0513978576801</v>
      </c>
    </row>
    <row r="6" spans="1:13" s="6" customFormat="1" ht="18.600000000000001" customHeight="1" x14ac:dyDescent="0.25">
      <c r="A6" s="76" t="s">
        <v>72</v>
      </c>
      <c r="B6" s="189">
        <v>961.91758857757088</v>
      </c>
      <c r="C6" s="189">
        <v>270.79738442736686</v>
      </c>
      <c r="D6" s="189">
        <v>459.71343602307712</v>
      </c>
      <c r="E6" s="189">
        <v>833.0409686725385</v>
      </c>
      <c r="F6" s="189">
        <v>1257.7332333450197</v>
      </c>
      <c r="G6" s="189">
        <v>1904.1094879434702</v>
      </c>
    </row>
    <row r="7" spans="1:13" s="6" customFormat="1" ht="18.600000000000001" customHeight="1" x14ac:dyDescent="0.25">
      <c r="A7" s="76" t="s">
        <v>307</v>
      </c>
      <c r="B7" s="189">
        <v>1407.6111506339839</v>
      </c>
      <c r="C7" s="189">
        <v>205.59674774836816</v>
      </c>
      <c r="D7" s="189">
        <v>412.23817272032318</v>
      </c>
      <c r="E7" s="189">
        <v>740.228432515127</v>
      </c>
      <c r="F7" s="189">
        <v>2146.3760936328858</v>
      </c>
      <c r="G7" s="189">
        <v>3457.6716480983941</v>
      </c>
    </row>
    <row r="8" spans="1:13" s="6" customFormat="1" ht="18.600000000000001" customHeight="1" x14ac:dyDescent="0.25">
      <c r="A8" s="76" t="s">
        <v>73</v>
      </c>
      <c r="B8" s="189">
        <v>642.80674747259388</v>
      </c>
      <c r="C8" s="189">
        <v>222.32907700949167</v>
      </c>
      <c r="D8" s="189">
        <v>322.55580516034354</v>
      </c>
      <c r="E8" s="189">
        <v>465.36874449066306</v>
      </c>
      <c r="F8" s="189">
        <v>715.99473454920098</v>
      </c>
      <c r="G8" s="189">
        <v>872.79084693208233</v>
      </c>
    </row>
    <row r="9" spans="1:13" s="6" customFormat="1" ht="18.600000000000001" customHeight="1" x14ac:dyDescent="0.25">
      <c r="A9" s="76" t="s">
        <v>74</v>
      </c>
      <c r="B9" s="189">
        <v>4141.3300216456664</v>
      </c>
      <c r="C9" s="189">
        <v>2124.5791214747674</v>
      </c>
      <c r="D9" s="189">
        <v>3428.8657470284106</v>
      </c>
      <c r="E9" s="189">
        <v>3451.2159290082436</v>
      </c>
      <c r="F9" s="189">
        <v>3464.2650206142862</v>
      </c>
      <c r="G9" s="189">
        <v>4292.6579819894114</v>
      </c>
      <c r="H9" s="293"/>
      <c r="I9" s="189"/>
      <c r="J9" s="189"/>
      <c r="K9" s="189"/>
      <c r="L9" s="189"/>
      <c r="M9" s="189"/>
    </row>
    <row r="10" spans="1:13" s="6" customFormat="1" ht="18.600000000000001" customHeight="1" x14ac:dyDescent="0.25">
      <c r="A10" s="76" t="s">
        <v>75</v>
      </c>
      <c r="B10" s="189">
        <v>3051.6941194975193</v>
      </c>
      <c r="C10" s="189">
        <v>969.3956869813909</v>
      </c>
      <c r="D10" s="189">
        <v>1693.8561304446348</v>
      </c>
      <c r="E10" s="189">
        <v>2719.9399371988343</v>
      </c>
      <c r="F10" s="189">
        <v>4126.6504774855648</v>
      </c>
      <c r="G10" s="189">
        <v>4994.340918054424</v>
      </c>
    </row>
    <row r="11" spans="1:13" s="6" customFormat="1" ht="18.600000000000001" customHeight="1" x14ac:dyDescent="0.25">
      <c r="A11" s="76" t="s">
        <v>76</v>
      </c>
      <c r="B11" s="189">
        <v>1090.5465242450243</v>
      </c>
      <c r="C11" s="189">
        <v>50.030337091012747</v>
      </c>
      <c r="D11" s="189">
        <v>279.80761346653804</v>
      </c>
      <c r="E11" s="189">
        <v>289.81425323728712</v>
      </c>
      <c r="F11" s="189">
        <v>1320.2725262712509</v>
      </c>
      <c r="G11" s="189">
        <v>2691.1892319487911</v>
      </c>
    </row>
    <row r="12" spans="1:13" s="6" customFormat="1" ht="18.600000000000001" customHeight="1" x14ac:dyDescent="0.25">
      <c r="A12" s="76" t="s">
        <v>77</v>
      </c>
      <c r="B12" s="189">
        <v>5777.7277964639416</v>
      </c>
      <c r="C12" s="189">
        <v>4240.7143461947189</v>
      </c>
      <c r="D12" s="189">
        <v>4592.3539440857658</v>
      </c>
      <c r="E12" s="189">
        <v>4779.1120334083353</v>
      </c>
      <c r="F12" s="189">
        <v>5550.4378557495511</v>
      </c>
      <c r="G12" s="189">
        <v>6599.8121575446867</v>
      </c>
      <c r="H12" s="293"/>
      <c r="I12" s="189"/>
      <c r="J12" s="189"/>
      <c r="K12" s="189"/>
      <c r="L12" s="189"/>
      <c r="M12" s="189"/>
    </row>
    <row r="13" spans="1:13" s="6" customFormat="1" ht="18.600000000000001" customHeight="1" x14ac:dyDescent="0.25">
      <c r="A13" s="76" t="s">
        <v>509</v>
      </c>
      <c r="B13" s="189">
        <v>1294.4642160939709</v>
      </c>
      <c r="C13" s="189">
        <v>0</v>
      </c>
      <c r="D13" s="189">
        <v>322.0480916148552</v>
      </c>
      <c r="E13" s="189">
        <v>1377.2376200146614</v>
      </c>
      <c r="F13" s="189">
        <v>1792.2652384750281</v>
      </c>
      <c r="G13" s="189">
        <v>2930.4239360588081</v>
      </c>
      <c r="H13" s="293"/>
      <c r="I13" s="189"/>
      <c r="J13" s="189"/>
      <c r="K13" s="189"/>
      <c r="L13" s="189"/>
      <c r="M13" s="189"/>
    </row>
    <row r="14" spans="1:13" s="6" customFormat="1" ht="18.600000000000001" customHeight="1" x14ac:dyDescent="0.25">
      <c r="A14" s="76" t="s">
        <v>508</v>
      </c>
      <c r="B14" s="189">
        <v>3481.522393910258</v>
      </c>
      <c r="C14" s="189">
        <v>141.54530562674188</v>
      </c>
      <c r="D14" s="189">
        <v>1915.7536953607766</v>
      </c>
      <c r="E14" s="189">
        <v>2536.6698634326144</v>
      </c>
      <c r="F14" s="189">
        <v>4622.4728641000602</v>
      </c>
      <c r="G14" s="189">
        <v>7815.7583235142565</v>
      </c>
    </row>
    <row r="15" spans="1:13" s="6" customFormat="1" ht="18.600000000000001" customHeight="1" x14ac:dyDescent="0.3">
      <c r="A15" s="48"/>
      <c r="B15" s="48"/>
      <c r="C15" s="48"/>
      <c r="D15" s="48"/>
      <c r="E15" s="48"/>
      <c r="F15" s="48"/>
      <c r="G15" s="48"/>
    </row>
    <row r="16" spans="1:13" s="6" customFormat="1" ht="18.600000000000001" customHeight="1" x14ac:dyDescent="0.3">
      <c r="A16" s="1067" t="s">
        <v>519</v>
      </c>
      <c r="B16" s="1068"/>
      <c r="C16" s="1068"/>
      <c r="D16" s="1068"/>
      <c r="E16" s="1068"/>
      <c r="F16" s="1068"/>
      <c r="G16" s="1068"/>
    </row>
    <row r="17" spans="1:7" s="6" customFormat="1" x14ac:dyDescent="0.3">
      <c r="A17" s="319"/>
      <c r="B17" s="319"/>
      <c r="C17" s="319"/>
      <c r="D17" s="319"/>
      <c r="E17" s="319"/>
      <c r="F17" s="319"/>
      <c r="G17" s="319"/>
    </row>
    <row r="18" spans="1:7" s="6" customFormat="1" x14ac:dyDescent="0.3"/>
    <row r="19" spans="1:7" s="6" customFormat="1" x14ac:dyDescent="0.3"/>
    <row r="20" spans="1:7" s="6" customFormat="1" x14ac:dyDescent="0.3"/>
    <row r="21" spans="1:7" s="6" customFormat="1" x14ac:dyDescent="0.3"/>
    <row r="22" spans="1:7" s="6" customFormat="1" x14ac:dyDescent="0.3"/>
    <row r="23" spans="1:7" s="6" customFormat="1" x14ac:dyDescent="0.3"/>
    <row r="24" spans="1:7" s="6" customFormat="1" x14ac:dyDescent="0.3"/>
    <row r="25" spans="1:7" s="6" customFormat="1" x14ac:dyDescent="0.3"/>
    <row r="26" spans="1:7" s="6" customFormat="1" x14ac:dyDescent="0.3"/>
    <row r="27" spans="1:7" s="6" customFormat="1" x14ac:dyDescent="0.3"/>
    <row r="28" spans="1:7" s="6" customFormat="1" x14ac:dyDescent="0.3"/>
    <row r="29" spans="1:7" s="6" customFormat="1" x14ac:dyDescent="0.3"/>
    <row r="30" spans="1:7" s="6" customFormat="1" x14ac:dyDescent="0.3"/>
    <row r="31" spans="1:7" s="6" customFormat="1" x14ac:dyDescent="0.3"/>
    <row r="32" spans="1:7" s="6" customFormat="1" x14ac:dyDescent="0.3"/>
    <row r="33" s="6" customFormat="1" x14ac:dyDescent="0.3"/>
    <row r="34" s="6" customFormat="1" x14ac:dyDescent="0.3"/>
    <row r="35" s="6" customFormat="1" x14ac:dyDescent="0.3"/>
    <row r="36" s="6" customFormat="1" x14ac:dyDescent="0.3"/>
    <row r="37" s="6" customFormat="1" x14ac:dyDescent="0.3"/>
    <row r="38" s="6" customFormat="1" x14ac:dyDescent="0.3"/>
    <row r="39" s="6" customFormat="1" x14ac:dyDescent="0.3"/>
    <row r="40" s="6" customFormat="1" x14ac:dyDescent="0.3"/>
    <row r="41" s="6" customFormat="1" x14ac:dyDescent="0.3"/>
    <row r="42" s="6" customFormat="1" x14ac:dyDescent="0.3"/>
    <row r="43" s="6" customFormat="1" x14ac:dyDescent="0.3"/>
    <row r="44" s="6" customFormat="1" x14ac:dyDescent="0.3"/>
    <row r="45" s="6" customFormat="1" x14ac:dyDescent="0.3"/>
    <row r="46" s="6" customFormat="1" x14ac:dyDescent="0.3"/>
    <row r="47" s="6" customFormat="1" x14ac:dyDescent="0.3"/>
    <row r="48" s="6" customFormat="1" x14ac:dyDescent="0.3"/>
    <row r="49" s="6" customFormat="1" x14ac:dyDescent="0.3"/>
    <row r="50" s="6" customFormat="1" x14ac:dyDescent="0.3"/>
    <row r="51" s="6" customFormat="1" x14ac:dyDescent="0.3"/>
    <row r="52" s="6" customFormat="1" x14ac:dyDescent="0.3"/>
    <row r="53" s="6" customFormat="1" x14ac:dyDescent="0.3"/>
    <row r="54" s="6" customFormat="1" x14ac:dyDescent="0.3"/>
    <row r="55" s="6" customFormat="1" x14ac:dyDescent="0.3"/>
    <row r="56" s="6" customFormat="1" x14ac:dyDescent="0.3"/>
    <row r="57" s="6" customFormat="1" x14ac:dyDescent="0.3"/>
    <row r="58" s="6" customFormat="1" x14ac:dyDescent="0.3"/>
    <row r="59" s="6" customFormat="1" x14ac:dyDescent="0.3"/>
    <row r="60" s="6" customFormat="1" x14ac:dyDescent="0.3"/>
    <row r="61" s="6" customFormat="1" x14ac:dyDescent="0.3"/>
    <row r="62" s="6" customFormat="1" x14ac:dyDescent="0.3"/>
    <row r="63" s="6" customFormat="1" x14ac:dyDescent="0.3"/>
    <row r="64" s="6" customFormat="1" x14ac:dyDescent="0.3"/>
    <row r="65" s="6" customFormat="1" x14ac:dyDescent="0.3"/>
    <row r="66" s="6" customFormat="1" x14ac:dyDescent="0.3"/>
    <row r="67" s="6" customFormat="1" x14ac:dyDescent="0.3"/>
    <row r="68" s="6" customFormat="1" x14ac:dyDescent="0.3"/>
    <row r="69" s="6" customFormat="1" x14ac:dyDescent="0.3"/>
    <row r="70" s="6" customFormat="1" x14ac:dyDescent="0.3"/>
    <row r="71" s="6" customFormat="1" x14ac:dyDescent="0.3"/>
    <row r="72" s="6" customFormat="1" x14ac:dyDescent="0.3"/>
    <row r="73" s="6" customFormat="1" x14ac:dyDescent="0.3"/>
    <row r="74" s="6" customFormat="1" x14ac:dyDescent="0.3"/>
    <row r="75" s="6" customFormat="1" x14ac:dyDescent="0.3"/>
    <row r="76" s="6" customFormat="1" x14ac:dyDescent="0.3"/>
    <row r="77" s="6" customFormat="1" x14ac:dyDescent="0.3"/>
    <row r="78" s="6" customFormat="1" x14ac:dyDescent="0.3"/>
    <row r="79" s="6" customFormat="1" x14ac:dyDescent="0.3"/>
    <row r="8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  <row r="93" s="6" customFormat="1" x14ac:dyDescent="0.3"/>
    <row r="94" s="6" customFormat="1" x14ac:dyDescent="0.3"/>
    <row r="95" s="6" customFormat="1" x14ac:dyDescent="0.3"/>
    <row r="96" s="6" customFormat="1" x14ac:dyDescent="0.3"/>
    <row r="97" s="6" customFormat="1" x14ac:dyDescent="0.3"/>
    <row r="98" s="6" customFormat="1" x14ac:dyDescent="0.3"/>
    <row r="99" s="6" customFormat="1" x14ac:dyDescent="0.3"/>
    <row r="100" s="6" customFormat="1" x14ac:dyDescent="0.3"/>
    <row r="101" s="6" customFormat="1" x14ac:dyDescent="0.3"/>
    <row r="102" s="6" customFormat="1" x14ac:dyDescent="0.3"/>
    <row r="103" s="6" customFormat="1" x14ac:dyDescent="0.3"/>
    <row r="104" s="6" customFormat="1" x14ac:dyDescent="0.3"/>
    <row r="105" s="6" customFormat="1" x14ac:dyDescent="0.3"/>
    <row r="106" s="6" customFormat="1" x14ac:dyDescent="0.3"/>
    <row r="107" s="6" customFormat="1" x14ac:dyDescent="0.3"/>
    <row r="108" s="6" customFormat="1" x14ac:dyDescent="0.3"/>
    <row r="109" s="6" customFormat="1" x14ac:dyDescent="0.3"/>
    <row r="110" s="6" customFormat="1" x14ac:dyDescent="0.3"/>
    <row r="111" s="6" customFormat="1" x14ac:dyDescent="0.3"/>
    <row r="112" s="6" customFormat="1" x14ac:dyDescent="0.3"/>
    <row r="113" s="6" customFormat="1" x14ac:dyDescent="0.3"/>
    <row r="114" s="6" customFormat="1" x14ac:dyDescent="0.3"/>
    <row r="115" s="6" customFormat="1" x14ac:dyDescent="0.3"/>
    <row r="116" s="6" customFormat="1" x14ac:dyDescent="0.3"/>
    <row r="117" s="6" customFormat="1" x14ac:dyDescent="0.3"/>
    <row r="118" s="6" customFormat="1" x14ac:dyDescent="0.3"/>
    <row r="119" s="6" customFormat="1" x14ac:dyDescent="0.3"/>
    <row r="120" s="6" customFormat="1" x14ac:dyDescent="0.3"/>
    <row r="121" s="6" customFormat="1" x14ac:dyDescent="0.3"/>
    <row r="122" s="6" customFormat="1" x14ac:dyDescent="0.3"/>
    <row r="123" s="6" customFormat="1" x14ac:dyDescent="0.3"/>
    <row r="124" s="6" customFormat="1" x14ac:dyDescent="0.3"/>
    <row r="125" s="6" customFormat="1" x14ac:dyDescent="0.3"/>
    <row r="126" s="6" customFormat="1" x14ac:dyDescent="0.3"/>
    <row r="127" s="6" customFormat="1" x14ac:dyDescent="0.3"/>
    <row r="128" s="6" customFormat="1" x14ac:dyDescent="0.3"/>
    <row r="129" s="6" customFormat="1" x14ac:dyDescent="0.3"/>
    <row r="130" s="6" customFormat="1" x14ac:dyDescent="0.3"/>
    <row r="131" s="6" customFormat="1" x14ac:dyDescent="0.3"/>
    <row r="132" s="6" customFormat="1" x14ac:dyDescent="0.3"/>
    <row r="133" s="6" customFormat="1" x14ac:dyDescent="0.3"/>
    <row r="134" s="6" customFormat="1" x14ac:dyDescent="0.3"/>
    <row r="135" s="6" customFormat="1" x14ac:dyDescent="0.3"/>
    <row r="136" s="6" customFormat="1" x14ac:dyDescent="0.3"/>
    <row r="137" s="6" customFormat="1" x14ac:dyDescent="0.3"/>
    <row r="138" s="6" customFormat="1" x14ac:dyDescent="0.3"/>
    <row r="139" s="6" customFormat="1" x14ac:dyDescent="0.3"/>
    <row r="140" s="6" customFormat="1" x14ac:dyDescent="0.3"/>
    <row r="141" s="6" customFormat="1" x14ac:dyDescent="0.3"/>
    <row r="142" s="6" customFormat="1" x14ac:dyDescent="0.3"/>
    <row r="143" s="6" customFormat="1" x14ac:dyDescent="0.3"/>
    <row r="144" s="6" customFormat="1" x14ac:dyDescent="0.3"/>
    <row r="145" s="6" customFormat="1" x14ac:dyDescent="0.3"/>
    <row r="146" s="6" customFormat="1" x14ac:dyDescent="0.3"/>
    <row r="147" s="6" customFormat="1" x14ac:dyDescent="0.3"/>
    <row r="148" s="6" customFormat="1" x14ac:dyDescent="0.3"/>
    <row r="149" s="6" customFormat="1" x14ac:dyDescent="0.3"/>
    <row r="150" s="6" customFormat="1" x14ac:dyDescent="0.3"/>
    <row r="151" s="6" customFormat="1" x14ac:dyDescent="0.3"/>
    <row r="152" s="6" customFormat="1" x14ac:dyDescent="0.3"/>
    <row r="153" s="6" customFormat="1" x14ac:dyDescent="0.3"/>
    <row r="154" s="6" customFormat="1" x14ac:dyDescent="0.3"/>
    <row r="155" s="6" customFormat="1" x14ac:dyDescent="0.3"/>
    <row r="156" s="6" customFormat="1" x14ac:dyDescent="0.3"/>
    <row r="157" s="6" customFormat="1" x14ac:dyDescent="0.3"/>
    <row r="158" s="6" customFormat="1" x14ac:dyDescent="0.3"/>
    <row r="159" s="6" customFormat="1" x14ac:dyDescent="0.3"/>
    <row r="160" s="6" customFormat="1" x14ac:dyDescent="0.3"/>
    <row r="161" s="6" customFormat="1" x14ac:dyDescent="0.3"/>
    <row r="162" s="6" customFormat="1" x14ac:dyDescent="0.3"/>
    <row r="163" s="6" customFormat="1" x14ac:dyDescent="0.3"/>
    <row r="164" s="6" customFormat="1" x14ac:dyDescent="0.3"/>
    <row r="165" s="6" customFormat="1" x14ac:dyDescent="0.3"/>
    <row r="166" s="6" customFormat="1" x14ac:dyDescent="0.3"/>
    <row r="167" s="6" customFormat="1" x14ac:dyDescent="0.3"/>
    <row r="168" s="6" customFormat="1" x14ac:dyDescent="0.3"/>
    <row r="169" s="6" customFormat="1" x14ac:dyDescent="0.3"/>
    <row r="170" s="6" customFormat="1" x14ac:dyDescent="0.3"/>
    <row r="171" s="6" customFormat="1" x14ac:dyDescent="0.3"/>
    <row r="172" s="6" customFormat="1" x14ac:dyDescent="0.3"/>
    <row r="173" s="6" customFormat="1" x14ac:dyDescent="0.3"/>
    <row r="174" s="6" customFormat="1" x14ac:dyDescent="0.3"/>
    <row r="175" s="6" customFormat="1" x14ac:dyDescent="0.3"/>
    <row r="176" s="6" customFormat="1" x14ac:dyDescent="0.3"/>
    <row r="177" s="6" customFormat="1" x14ac:dyDescent="0.3"/>
    <row r="178" s="6" customFormat="1" x14ac:dyDescent="0.3"/>
    <row r="179" s="6" customFormat="1" x14ac:dyDescent="0.3"/>
    <row r="180" s="6" customFormat="1" x14ac:dyDescent="0.3"/>
    <row r="181" s="6" customFormat="1" x14ac:dyDescent="0.3"/>
    <row r="182" s="6" customFormat="1" x14ac:dyDescent="0.3"/>
    <row r="183" s="6" customFormat="1" x14ac:dyDescent="0.3"/>
    <row r="184" s="6" customFormat="1" x14ac:dyDescent="0.3"/>
    <row r="185" s="6" customFormat="1" x14ac:dyDescent="0.3"/>
    <row r="186" s="6" customFormat="1" x14ac:dyDescent="0.3"/>
    <row r="187" s="6" customFormat="1" x14ac:dyDescent="0.3"/>
    <row r="188" s="6" customFormat="1" x14ac:dyDescent="0.3"/>
    <row r="189" s="6" customFormat="1" x14ac:dyDescent="0.3"/>
    <row r="190" s="6" customFormat="1" x14ac:dyDescent="0.3"/>
    <row r="191" s="6" customFormat="1" x14ac:dyDescent="0.3"/>
    <row r="192" s="6" customFormat="1" x14ac:dyDescent="0.3"/>
    <row r="193" s="6" customFormat="1" x14ac:dyDescent="0.3"/>
    <row r="194" s="6" customFormat="1" x14ac:dyDescent="0.3"/>
    <row r="195" s="6" customFormat="1" x14ac:dyDescent="0.3"/>
    <row r="196" s="6" customFormat="1" x14ac:dyDescent="0.3"/>
    <row r="197" s="6" customFormat="1" x14ac:dyDescent="0.3"/>
    <row r="198" s="6" customFormat="1" x14ac:dyDescent="0.3"/>
    <row r="199" s="6" customFormat="1" x14ac:dyDescent="0.3"/>
    <row r="200" s="6" customFormat="1" x14ac:dyDescent="0.3"/>
    <row r="201" s="6" customFormat="1" x14ac:dyDescent="0.3"/>
    <row r="202" s="6" customFormat="1" x14ac:dyDescent="0.3"/>
    <row r="203" s="6" customFormat="1" x14ac:dyDescent="0.3"/>
    <row r="204" s="6" customFormat="1" x14ac:dyDescent="0.3"/>
    <row r="205" s="6" customFormat="1" x14ac:dyDescent="0.3"/>
    <row r="206" s="6" customFormat="1" x14ac:dyDescent="0.3"/>
    <row r="207" s="6" customFormat="1" x14ac:dyDescent="0.3"/>
    <row r="208" s="6" customFormat="1" x14ac:dyDescent="0.3"/>
    <row r="209" s="6" customFormat="1" x14ac:dyDescent="0.3"/>
    <row r="210" s="6" customFormat="1" x14ac:dyDescent="0.3"/>
    <row r="211" s="6" customFormat="1" x14ac:dyDescent="0.3"/>
    <row r="212" s="6" customFormat="1" x14ac:dyDescent="0.3"/>
    <row r="213" s="6" customFormat="1" x14ac:dyDescent="0.3"/>
    <row r="214" s="6" customFormat="1" x14ac:dyDescent="0.3"/>
    <row r="215" s="6" customFormat="1" x14ac:dyDescent="0.3"/>
    <row r="216" s="6" customFormat="1" x14ac:dyDescent="0.3"/>
    <row r="217" s="6" customFormat="1" x14ac:dyDescent="0.3"/>
    <row r="218" s="6" customFormat="1" x14ac:dyDescent="0.3"/>
    <row r="219" s="6" customFormat="1" x14ac:dyDescent="0.3"/>
    <row r="220" s="6" customFormat="1" x14ac:dyDescent="0.3"/>
    <row r="221" s="6" customFormat="1" x14ac:dyDescent="0.3"/>
    <row r="222" s="6" customFormat="1" x14ac:dyDescent="0.3"/>
    <row r="223" s="6" customFormat="1" x14ac:dyDescent="0.3"/>
    <row r="224" s="6" customFormat="1" x14ac:dyDescent="0.3"/>
    <row r="225" s="6" customFormat="1" x14ac:dyDescent="0.3"/>
    <row r="226" s="6" customFormat="1" x14ac:dyDescent="0.3"/>
    <row r="227" s="6" customFormat="1" x14ac:dyDescent="0.3"/>
    <row r="228" s="6" customFormat="1" x14ac:dyDescent="0.3"/>
    <row r="229" s="6" customFormat="1" x14ac:dyDescent="0.3"/>
    <row r="230" s="6" customFormat="1" x14ac:dyDescent="0.3"/>
    <row r="231" s="6" customFormat="1" x14ac:dyDescent="0.3"/>
    <row r="232" s="6" customFormat="1" x14ac:dyDescent="0.3"/>
    <row r="233" s="6" customFormat="1" x14ac:dyDescent="0.3"/>
    <row r="234" s="6" customFormat="1" x14ac:dyDescent="0.3"/>
    <row r="235" s="6" customFormat="1" x14ac:dyDescent="0.3"/>
    <row r="236" s="6" customFormat="1" x14ac:dyDescent="0.3"/>
    <row r="237" s="6" customFormat="1" x14ac:dyDescent="0.3"/>
    <row r="238" s="6" customFormat="1" x14ac:dyDescent="0.3"/>
    <row r="239" s="6" customFormat="1" x14ac:dyDescent="0.3"/>
    <row r="240" s="6" customFormat="1" x14ac:dyDescent="0.3"/>
    <row r="241" s="6" customFormat="1" x14ac:dyDescent="0.3"/>
    <row r="242" s="6" customFormat="1" x14ac:dyDescent="0.3"/>
    <row r="243" s="6" customFormat="1" x14ac:dyDescent="0.3"/>
    <row r="244" s="6" customFormat="1" x14ac:dyDescent="0.3"/>
    <row r="245" s="6" customFormat="1" x14ac:dyDescent="0.3"/>
    <row r="246" s="6" customFormat="1" x14ac:dyDescent="0.3"/>
    <row r="247" s="6" customFormat="1" x14ac:dyDescent="0.3"/>
    <row r="248" s="6" customFormat="1" x14ac:dyDescent="0.3"/>
    <row r="249" s="6" customFormat="1" x14ac:dyDescent="0.3"/>
    <row r="250" s="6" customFormat="1" x14ac:dyDescent="0.3"/>
    <row r="251" s="6" customFormat="1" x14ac:dyDescent="0.3"/>
    <row r="252" s="6" customFormat="1" x14ac:dyDescent="0.3"/>
    <row r="253" s="6" customFormat="1" x14ac:dyDescent="0.3"/>
    <row r="254" s="6" customFormat="1" x14ac:dyDescent="0.3"/>
    <row r="255" s="6" customFormat="1" x14ac:dyDescent="0.3"/>
    <row r="256" s="6" customFormat="1" x14ac:dyDescent="0.3"/>
    <row r="257" s="6" customFormat="1" x14ac:dyDescent="0.3"/>
    <row r="258" s="6" customFormat="1" x14ac:dyDescent="0.3"/>
    <row r="259" s="6" customFormat="1" x14ac:dyDescent="0.3"/>
    <row r="260" s="6" customFormat="1" x14ac:dyDescent="0.3"/>
    <row r="261" s="6" customFormat="1" x14ac:dyDescent="0.3"/>
    <row r="262" s="6" customFormat="1" x14ac:dyDescent="0.3"/>
    <row r="263" s="6" customFormat="1" x14ac:dyDescent="0.3"/>
    <row r="264" s="6" customFormat="1" x14ac:dyDescent="0.3"/>
    <row r="265" s="6" customFormat="1" x14ac:dyDescent="0.3"/>
    <row r="266" s="6" customFormat="1" x14ac:dyDescent="0.3"/>
    <row r="267" s="6" customFormat="1" x14ac:dyDescent="0.3"/>
    <row r="268" s="6" customFormat="1" x14ac:dyDescent="0.3"/>
    <row r="269" s="6" customFormat="1" x14ac:dyDescent="0.3"/>
    <row r="270" s="6" customFormat="1" x14ac:dyDescent="0.3"/>
    <row r="271" s="6" customFormat="1" x14ac:dyDescent="0.3"/>
    <row r="272" s="6" customFormat="1" x14ac:dyDescent="0.3"/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  <row r="285" s="6" customFormat="1" x14ac:dyDescent="0.3"/>
    <row r="286" s="6" customFormat="1" x14ac:dyDescent="0.3"/>
    <row r="287" s="6" customFormat="1" x14ac:dyDescent="0.3"/>
    <row r="288" s="6" customFormat="1" x14ac:dyDescent="0.3"/>
    <row r="289" s="6" customFormat="1" x14ac:dyDescent="0.3"/>
    <row r="290" s="6" customFormat="1" x14ac:dyDescent="0.3"/>
    <row r="291" s="6" customFormat="1" x14ac:dyDescent="0.3"/>
    <row r="292" s="6" customFormat="1" x14ac:dyDescent="0.3"/>
    <row r="293" s="6" customFormat="1" x14ac:dyDescent="0.3"/>
    <row r="294" s="6" customFormat="1" x14ac:dyDescent="0.3"/>
    <row r="295" s="6" customFormat="1" x14ac:dyDescent="0.3"/>
    <row r="296" s="6" customFormat="1" x14ac:dyDescent="0.3"/>
    <row r="297" s="6" customFormat="1" x14ac:dyDescent="0.3"/>
    <row r="298" s="6" customFormat="1" x14ac:dyDescent="0.3"/>
    <row r="299" s="6" customFormat="1" x14ac:dyDescent="0.3"/>
    <row r="300" s="6" customFormat="1" x14ac:dyDescent="0.3"/>
    <row r="301" s="6" customFormat="1" x14ac:dyDescent="0.3"/>
    <row r="302" s="6" customFormat="1" x14ac:dyDescent="0.3"/>
    <row r="303" s="6" customFormat="1" x14ac:dyDescent="0.3"/>
    <row r="304" s="6" customFormat="1" x14ac:dyDescent="0.3"/>
    <row r="305" s="6" customFormat="1" x14ac:dyDescent="0.3"/>
    <row r="306" s="6" customFormat="1" x14ac:dyDescent="0.3"/>
    <row r="307" s="6" customFormat="1" x14ac:dyDescent="0.3"/>
    <row r="308" s="6" customFormat="1" x14ac:dyDescent="0.3"/>
    <row r="309" s="6" customFormat="1" x14ac:dyDescent="0.3"/>
    <row r="310" s="6" customFormat="1" x14ac:dyDescent="0.3"/>
    <row r="311" s="6" customFormat="1" x14ac:dyDescent="0.3"/>
    <row r="312" s="6" customFormat="1" x14ac:dyDescent="0.3"/>
    <row r="313" s="6" customFormat="1" x14ac:dyDescent="0.3"/>
    <row r="314" s="6" customFormat="1" x14ac:dyDescent="0.3"/>
    <row r="315" s="6" customFormat="1" x14ac:dyDescent="0.3"/>
    <row r="316" s="6" customFormat="1" x14ac:dyDescent="0.3"/>
    <row r="317" s="6" customFormat="1" x14ac:dyDescent="0.3"/>
    <row r="318" s="6" customFormat="1" x14ac:dyDescent="0.3"/>
    <row r="319" s="6" customFormat="1" x14ac:dyDescent="0.3"/>
    <row r="320" s="6" customFormat="1" x14ac:dyDescent="0.3"/>
    <row r="321" s="6" customFormat="1" x14ac:dyDescent="0.3"/>
    <row r="322" s="6" customFormat="1" x14ac:dyDescent="0.3"/>
    <row r="323" s="6" customFormat="1" x14ac:dyDescent="0.3"/>
    <row r="324" s="6" customFormat="1" x14ac:dyDescent="0.3"/>
    <row r="325" s="6" customFormat="1" x14ac:dyDescent="0.3"/>
    <row r="326" s="6" customFormat="1" x14ac:dyDescent="0.3"/>
    <row r="327" s="6" customFormat="1" x14ac:dyDescent="0.3"/>
    <row r="328" s="6" customFormat="1" x14ac:dyDescent="0.3"/>
    <row r="329" s="6" customFormat="1" x14ac:dyDescent="0.3"/>
    <row r="330" s="6" customFormat="1" x14ac:dyDescent="0.3"/>
    <row r="331" s="6" customFormat="1" x14ac:dyDescent="0.3"/>
    <row r="332" s="6" customFormat="1" x14ac:dyDescent="0.3"/>
    <row r="333" s="6" customFormat="1" x14ac:dyDescent="0.3"/>
    <row r="334" s="6" customFormat="1" x14ac:dyDescent="0.3"/>
    <row r="335" s="6" customFormat="1" x14ac:dyDescent="0.3"/>
    <row r="336" s="6" customFormat="1" x14ac:dyDescent="0.3"/>
    <row r="337" s="6" customFormat="1" x14ac:dyDescent="0.3"/>
    <row r="338" s="6" customFormat="1" x14ac:dyDescent="0.3"/>
    <row r="339" s="6" customFormat="1" x14ac:dyDescent="0.3"/>
    <row r="340" s="6" customFormat="1" x14ac:dyDescent="0.3"/>
    <row r="341" s="6" customFormat="1" x14ac:dyDescent="0.3"/>
    <row r="342" s="6" customFormat="1" x14ac:dyDescent="0.3"/>
    <row r="343" s="6" customFormat="1" x14ac:dyDescent="0.3"/>
    <row r="344" s="6" customFormat="1" x14ac:dyDescent="0.3"/>
    <row r="345" s="6" customFormat="1" x14ac:dyDescent="0.3"/>
    <row r="346" s="6" customFormat="1" x14ac:dyDescent="0.3"/>
    <row r="347" s="6" customFormat="1" x14ac:dyDescent="0.3"/>
    <row r="348" s="6" customFormat="1" x14ac:dyDescent="0.3"/>
    <row r="349" s="6" customFormat="1" x14ac:dyDescent="0.3"/>
    <row r="350" s="6" customFormat="1" x14ac:dyDescent="0.3"/>
    <row r="351" s="6" customFormat="1" x14ac:dyDescent="0.3"/>
    <row r="352" s="6" customFormat="1" x14ac:dyDescent="0.3"/>
    <row r="353" s="6" customFormat="1" x14ac:dyDescent="0.3"/>
    <row r="354" s="6" customFormat="1" x14ac:dyDescent="0.3"/>
    <row r="355" s="6" customFormat="1" x14ac:dyDescent="0.3"/>
    <row r="356" s="6" customFormat="1" x14ac:dyDescent="0.3"/>
    <row r="357" s="6" customFormat="1" x14ac:dyDescent="0.3"/>
    <row r="358" s="6" customFormat="1" x14ac:dyDescent="0.3"/>
    <row r="359" s="6" customFormat="1" x14ac:dyDescent="0.3"/>
    <row r="360" s="6" customFormat="1" x14ac:dyDescent="0.3"/>
    <row r="361" s="6" customFormat="1" x14ac:dyDescent="0.3"/>
    <row r="362" s="6" customFormat="1" x14ac:dyDescent="0.3"/>
    <row r="363" s="6" customFormat="1" x14ac:dyDescent="0.3"/>
    <row r="364" s="6" customFormat="1" x14ac:dyDescent="0.3"/>
    <row r="365" s="6" customFormat="1" x14ac:dyDescent="0.3"/>
    <row r="366" s="6" customFormat="1" x14ac:dyDescent="0.3"/>
    <row r="367" s="6" customFormat="1" x14ac:dyDescent="0.3"/>
    <row r="368" s="6" customFormat="1" x14ac:dyDescent="0.3"/>
    <row r="369" s="6" customFormat="1" x14ac:dyDescent="0.3"/>
    <row r="370" s="6" customFormat="1" x14ac:dyDescent="0.3"/>
    <row r="371" s="6" customFormat="1" x14ac:dyDescent="0.3"/>
    <row r="372" s="6" customFormat="1" x14ac:dyDescent="0.3"/>
    <row r="373" s="6" customFormat="1" x14ac:dyDescent="0.3"/>
    <row r="374" s="6" customFormat="1" x14ac:dyDescent="0.3"/>
    <row r="375" s="6" customFormat="1" x14ac:dyDescent="0.3"/>
    <row r="376" s="6" customFormat="1" x14ac:dyDescent="0.3"/>
    <row r="377" s="6" customFormat="1" x14ac:dyDescent="0.3"/>
    <row r="378" s="6" customFormat="1" x14ac:dyDescent="0.3"/>
    <row r="379" s="6" customFormat="1" x14ac:dyDescent="0.3"/>
    <row r="380" s="6" customFormat="1" x14ac:dyDescent="0.3"/>
    <row r="381" s="6" customFormat="1" x14ac:dyDescent="0.3"/>
    <row r="382" s="6" customFormat="1" x14ac:dyDescent="0.3"/>
    <row r="383" s="6" customFormat="1" x14ac:dyDescent="0.3"/>
    <row r="384" s="6" customFormat="1" x14ac:dyDescent="0.3"/>
    <row r="385" s="6" customFormat="1" x14ac:dyDescent="0.3"/>
    <row r="386" s="6" customFormat="1" x14ac:dyDescent="0.3"/>
    <row r="387" s="6" customFormat="1" x14ac:dyDescent="0.3"/>
    <row r="388" s="6" customFormat="1" x14ac:dyDescent="0.3"/>
    <row r="389" s="6" customFormat="1" x14ac:dyDescent="0.3"/>
    <row r="390" s="6" customFormat="1" x14ac:dyDescent="0.3"/>
    <row r="391" s="6" customFormat="1" x14ac:dyDescent="0.3"/>
    <row r="392" s="6" customFormat="1" x14ac:dyDescent="0.3"/>
    <row r="393" s="6" customFormat="1" x14ac:dyDescent="0.3"/>
    <row r="394" s="6" customFormat="1" x14ac:dyDescent="0.3"/>
    <row r="395" s="6" customFormat="1" x14ac:dyDescent="0.3"/>
    <row r="396" s="6" customFormat="1" x14ac:dyDescent="0.3"/>
    <row r="397" s="6" customFormat="1" x14ac:dyDescent="0.3"/>
    <row r="398" s="6" customFormat="1" x14ac:dyDescent="0.3"/>
    <row r="399" s="6" customFormat="1" x14ac:dyDescent="0.3"/>
    <row r="400" s="6" customFormat="1" x14ac:dyDescent="0.3"/>
    <row r="401" s="6" customFormat="1" x14ac:dyDescent="0.3"/>
    <row r="402" s="6" customFormat="1" x14ac:dyDescent="0.3"/>
    <row r="403" s="6" customFormat="1" x14ac:dyDescent="0.3"/>
    <row r="404" s="6" customFormat="1" x14ac:dyDescent="0.3"/>
    <row r="405" s="6" customFormat="1" x14ac:dyDescent="0.3"/>
    <row r="406" s="6" customFormat="1" x14ac:dyDescent="0.3"/>
    <row r="407" s="6" customFormat="1" x14ac:dyDescent="0.3"/>
    <row r="408" s="6" customFormat="1" x14ac:dyDescent="0.3"/>
    <row r="409" s="6" customFormat="1" x14ac:dyDescent="0.3"/>
    <row r="410" s="6" customFormat="1" x14ac:dyDescent="0.3"/>
    <row r="411" s="6" customFormat="1" x14ac:dyDescent="0.3"/>
    <row r="412" s="6" customFormat="1" x14ac:dyDescent="0.3"/>
    <row r="413" s="6" customFormat="1" x14ac:dyDescent="0.3"/>
    <row r="414" s="6" customFormat="1" x14ac:dyDescent="0.3"/>
    <row r="415" s="6" customFormat="1" x14ac:dyDescent="0.3"/>
    <row r="416" s="6" customFormat="1" x14ac:dyDescent="0.3"/>
    <row r="417" s="6" customFormat="1" x14ac:dyDescent="0.3"/>
    <row r="418" s="6" customFormat="1" x14ac:dyDescent="0.3"/>
    <row r="419" s="6" customFormat="1" x14ac:dyDescent="0.3"/>
    <row r="420" s="6" customFormat="1" x14ac:dyDescent="0.3"/>
    <row r="421" s="6" customFormat="1" x14ac:dyDescent="0.3"/>
    <row r="422" s="6" customFormat="1" x14ac:dyDescent="0.3"/>
    <row r="423" s="6" customFormat="1" x14ac:dyDescent="0.3"/>
    <row r="424" s="6" customFormat="1" x14ac:dyDescent="0.3"/>
    <row r="425" s="6" customFormat="1" x14ac:dyDescent="0.3"/>
    <row r="426" s="6" customFormat="1" x14ac:dyDescent="0.3"/>
    <row r="427" s="6" customFormat="1" x14ac:dyDescent="0.3"/>
    <row r="428" s="6" customFormat="1" x14ac:dyDescent="0.3"/>
    <row r="429" s="6" customFormat="1" x14ac:dyDescent="0.3"/>
    <row r="430" s="6" customFormat="1" x14ac:dyDescent="0.3"/>
    <row r="431" s="6" customFormat="1" x14ac:dyDescent="0.3"/>
    <row r="432" s="6" customFormat="1" x14ac:dyDescent="0.3"/>
    <row r="433" s="6" customFormat="1" x14ac:dyDescent="0.3"/>
    <row r="434" s="6" customFormat="1" x14ac:dyDescent="0.3"/>
    <row r="435" s="6" customFormat="1" x14ac:dyDescent="0.3"/>
    <row r="436" s="6" customFormat="1" x14ac:dyDescent="0.3"/>
    <row r="437" s="6" customFormat="1" x14ac:dyDescent="0.3"/>
    <row r="438" s="6" customFormat="1" x14ac:dyDescent="0.3"/>
    <row r="439" s="6" customFormat="1" x14ac:dyDescent="0.3"/>
    <row r="440" s="6" customFormat="1" x14ac:dyDescent="0.3"/>
    <row r="441" s="6" customFormat="1" x14ac:dyDescent="0.3"/>
    <row r="442" s="6" customFormat="1" x14ac:dyDescent="0.3"/>
    <row r="443" s="6" customFormat="1" x14ac:dyDescent="0.3"/>
    <row r="444" s="6" customFormat="1" x14ac:dyDescent="0.3"/>
    <row r="445" s="6" customFormat="1" x14ac:dyDescent="0.3"/>
    <row r="446" s="6" customFormat="1" x14ac:dyDescent="0.3"/>
    <row r="447" s="6" customFormat="1" x14ac:dyDescent="0.3"/>
    <row r="448" s="6" customFormat="1" x14ac:dyDescent="0.3"/>
    <row r="449" s="6" customFormat="1" x14ac:dyDescent="0.3"/>
    <row r="450" s="6" customFormat="1" x14ac:dyDescent="0.3"/>
    <row r="451" s="6" customFormat="1" x14ac:dyDescent="0.3"/>
    <row r="452" s="6" customFormat="1" x14ac:dyDescent="0.3"/>
    <row r="453" s="6" customFormat="1" x14ac:dyDescent="0.3"/>
    <row r="454" s="6" customFormat="1" x14ac:dyDescent="0.3"/>
    <row r="455" s="6" customFormat="1" x14ac:dyDescent="0.3"/>
    <row r="456" s="6" customFormat="1" x14ac:dyDescent="0.3"/>
    <row r="457" s="6" customFormat="1" x14ac:dyDescent="0.3"/>
    <row r="458" s="6" customFormat="1" x14ac:dyDescent="0.3"/>
    <row r="459" s="6" customFormat="1" x14ac:dyDescent="0.3"/>
    <row r="460" s="6" customFormat="1" x14ac:dyDescent="0.3"/>
    <row r="461" s="6" customFormat="1" x14ac:dyDescent="0.3"/>
    <row r="462" s="6" customFormat="1" x14ac:dyDescent="0.3"/>
    <row r="463" s="6" customFormat="1" x14ac:dyDescent="0.3"/>
    <row r="464" s="6" customFormat="1" x14ac:dyDescent="0.3"/>
    <row r="465" s="6" customFormat="1" x14ac:dyDescent="0.3"/>
    <row r="466" s="6" customFormat="1" x14ac:dyDescent="0.3"/>
    <row r="467" s="6" customFormat="1" x14ac:dyDescent="0.3"/>
    <row r="468" s="6" customFormat="1" x14ac:dyDescent="0.3"/>
    <row r="469" s="6" customFormat="1" x14ac:dyDescent="0.3"/>
    <row r="470" s="6" customFormat="1" x14ac:dyDescent="0.3"/>
    <row r="471" s="6" customFormat="1" x14ac:dyDescent="0.3"/>
    <row r="472" s="6" customFormat="1" x14ac:dyDescent="0.3"/>
    <row r="473" s="6" customFormat="1" x14ac:dyDescent="0.3"/>
    <row r="474" s="6" customFormat="1" x14ac:dyDescent="0.3"/>
    <row r="475" s="6" customFormat="1" x14ac:dyDescent="0.3"/>
    <row r="476" s="6" customFormat="1" x14ac:dyDescent="0.3"/>
    <row r="477" s="6" customFormat="1" x14ac:dyDescent="0.3"/>
    <row r="478" s="6" customFormat="1" x14ac:dyDescent="0.3"/>
    <row r="479" s="6" customFormat="1" x14ac:dyDescent="0.3"/>
    <row r="480" s="6" customFormat="1" x14ac:dyDescent="0.3"/>
    <row r="481" s="6" customFormat="1" x14ac:dyDescent="0.3"/>
    <row r="482" s="6" customFormat="1" x14ac:dyDescent="0.3"/>
    <row r="483" s="6" customFormat="1" x14ac:dyDescent="0.3"/>
    <row r="484" s="6" customFormat="1" x14ac:dyDescent="0.3"/>
    <row r="485" s="6" customFormat="1" x14ac:dyDescent="0.3"/>
    <row r="486" s="6" customFormat="1" x14ac:dyDescent="0.3"/>
    <row r="487" s="6" customFormat="1" x14ac:dyDescent="0.3"/>
    <row r="488" s="6" customFormat="1" x14ac:dyDescent="0.3"/>
    <row r="489" s="6" customFormat="1" x14ac:dyDescent="0.3"/>
    <row r="490" s="6" customFormat="1" x14ac:dyDescent="0.3"/>
    <row r="491" s="6" customFormat="1" x14ac:dyDescent="0.3"/>
    <row r="492" s="6" customFormat="1" x14ac:dyDescent="0.3"/>
    <row r="493" s="6" customFormat="1" x14ac:dyDescent="0.3"/>
    <row r="494" s="6" customFormat="1" x14ac:dyDescent="0.3"/>
    <row r="495" s="6" customFormat="1" x14ac:dyDescent="0.3"/>
    <row r="496" s="6" customFormat="1" x14ac:dyDescent="0.3"/>
    <row r="497" s="6" customFormat="1" x14ac:dyDescent="0.3"/>
    <row r="498" s="6" customFormat="1" x14ac:dyDescent="0.3"/>
    <row r="499" s="6" customFormat="1" x14ac:dyDescent="0.3"/>
    <row r="500" s="6" customFormat="1" x14ac:dyDescent="0.3"/>
    <row r="501" s="6" customFormat="1" x14ac:dyDescent="0.3"/>
    <row r="502" s="6" customFormat="1" x14ac:dyDescent="0.3"/>
    <row r="503" s="6" customFormat="1" x14ac:dyDescent="0.3"/>
    <row r="504" s="6" customFormat="1" x14ac:dyDescent="0.3"/>
    <row r="505" s="6" customFormat="1" x14ac:dyDescent="0.3"/>
    <row r="506" s="6" customFormat="1" x14ac:dyDescent="0.3"/>
    <row r="507" s="6" customFormat="1" x14ac:dyDescent="0.3"/>
    <row r="508" s="6" customFormat="1" x14ac:dyDescent="0.3"/>
    <row r="509" s="6" customFormat="1" x14ac:dyDescent="0.3"/>
    <row r="510" s="6" customFormat="1" x14ac:dyDescent="0.3"/>
    <row r="511" s="6" customFormat="1" x14ac:dyDescent="0.3"/>
    <row r="512" s="6" customFormat="1" x14ac:dyDescent="0.3"/>
    <row r="513" s="6" customFormat="1" x14ac:dyDescent="0.3"/>
    <row r="514" s="6" customFormat="1" x14ac:dyDescent="0.3"/>
    <row r="515" s="6" customFormat="1" x14ac:dyDescent="0.3"/>
    <row r="516" s="6" customFormat="1" x14ac:dyDescent="0.3"/>
    <row r="517" s="6" customFormat="1" x14ac:dyDescent="0.3"/>
    <row r="518" s="6" customFormat="1" x14ac:dyDescent="0.3"/>
    <row r="519" s="6" customFormat="1" x14ac:dyDescent="0.3"/>
    <row r="520" s="6" customFormat="1" x14ac:dyDescent="0.3"/>
    <row r="521" s="6" customFormat="1" x14ac:dyDescent="0.3"/>
    <row r="522" s="6" customFormat="1" x14ac:dyDescent="0.3"/>
    <row r="523" s="6" customFormat="1" x14ac:dyDescent="0.3"/>
    <row r="524" s="6" customFormat="1" x14ac:dyDescent="0.3"/>
    <row r="525" s="6" customFormat="1" x14ac:dyDescent="0.3"/>
    <row r="526" s="6" customFormat="1" x14ac:dyDescent="0.3"/>
    <row r="527" s="6" customFormat="1" x14ac:dyDescent="0.3"/>
    <row r="528" s="6" customFormat="1" x14ac:dyDescent="0.3"/>
    <row r="529" s="6" customFormat="1" x14ac:dyDescent="0.3"/>
    <row r="530" s="6" customFormat="1" x14ac:dyDescent="0.3"/>
    <row r="531" s="6" customFormat="1" x14ac:dyDescent="0.3"/>
    <row r="532" s="6" customFormat="1" x14ac:dyDescent="0.3"/>
    <row r="533" s="6" customFormat="1" x14ac:dyDescent="0.3"/>
    <row r="534" s="6" customFormat="1" x14ac:dyDescent="0.3"/>
    <row r="535" s="6" customFormat="1" x14ac:dyDescent="0.3"/>
    <row r="536" s="6" customFormat="1" x14ac:dyDescent="0.3"/>
    <row r="537" s="6" customFormat="1" x14ac:dyDescent="0.3"/>
    <row r="538" s="6" customFormat="1" x14ac:dyDescent="0.3"/>
    <row r="539" s="6" customFormat="1" x14ac:dyDescent="0.3"/>
    <row r="540" s="6" customFormat="1" x14ac:dyDescent="0.3"/>
    <row r="541" s="6" customFormat="1" x14ac:dyDescent="0.3"/>
    <row r="542" s="6" customFormat="1" x14ac:dyDescent="0.3"/>
    <row r="543" s="6" customFormat="1" x14ac:dyDescent="0.3"/>
    <row r="544" s="6" customFormat="1" x14ac:dyDescent="0.3"/>
    <row r="545" s="6" customFormat="1" x14ac:dyDescent="0.3"/>
    <row r="546" s="6" customFormat="1" x14ac:dyDescent="0.3"/>
    <row r="547" s="6" customFormat="1" x14ac:dyDescent="0.3"/>
    <row r="548" s="6" customFormat="1" x14ac:dyDescent="0.3"/>
    <row r="549" s="6" customFormat="1" x14ac:dyDescent="0.3"/>
    <row r="550" s="6" customFormat="1" x14ac:dyDescent="0.3"/>
    <row r="551" s="6" customFormat="1" x14ac:dyDescent="0.3"/>
    <row r="552" s="6" customFormat="1" x14ac:dyDescent="0.3"/>
    <row r="553" s="6" customFormat="1" x14ac:dyDescent="0.3"/>
    <row r="554" s="6" customFormat="1" x14ac:dyDescent="0.3"/>
    <row r="555" s="6" customFormat="1" x14ac:dyDescent="0.3"/>
    <row r="556" s="6" customFormat="1" x14ac:dyDescent="0.3"/>
    <row r="557" s="6" customFormat="1" x14ac:dyDescent="0.3"/>
    <row r="558" s="6" customFormat="1" x14ac:dyDescent="0.3"/>
    <row r="559" s="6" customFormat="1" x14ac:dyDescent="0.3"/>
    <row r="560" s="6" customFormat="1" x14ac:dyDescent="0.3"/>
    <row r="561" s="6" customFormat="1" x14ac:dyDescent="0.3"/>
    <row r="562" s="6" customFormat="1" x14ac:dyDescent="0.3"/>
    <row r="563" s="6" customFormat="1" x14ac:dyDescent="0.3"/>
    <row r="564" s="6" customFormat="1" x14ac:dyDescent="0.3"/>
    <row r="565" s="6" customFormat="1" x14ac:dyDescent="0.3"/>
    <row r="566" s="6" customFormat="1" x14ac:dyDescent="0.3"/>
    <row r="567" s="6" customFormat="1" x14ac:dyDescent="0.3"/>
    <row r="568" s="6" customFormat="1" x14ac:dyDescent="0.3"/>
    <row r="569" s="6" customFormat="1" x14ac:dyDescent="0.3"/>
    <row r="570" s="6" customFormat="1" x14ac:dyDescent="0.3"/>
    <row r="571" s="6" customFormat="1" x14ac:dyDescent="0.3"/>
    <row r="572" s="6" customFormat="1" x14ac:dyDescent="0.3"/>
    <row r="573" s="6" customFormat="1" x14ac:dyDescent="0.3"/>
    <row r="574" s="6" customFormat="1" x14ac:dyDescent="0.3"/>
    <row r="575" s="6" customFormat="1" x14ac:dyDescent="0.3"/>
    <row r="576" s="6" customFormat="1" x14ac:dyDescent="0.3"/>
    <row r="577" s="6" customFormat="1" x14ac:dyDescent="0.3"/>
    <row r="578" s="6" customFormat="1" x14ac:dyDescent="0.3"/>
    <row r="579" s="6" customFormat="1" x14ac:dyDescent="0.3"/>
    <row r="580" s="6" customFormat="1" x14ac:dyDescent="0.3"/>
    <row r="581" s="6" customFormat="1" x14ac:dyDescent="0.3"/>
    <row r="582" s="6" customFormat="1" x14ac:dyDescent="0.3"/>
    <row r="583" s="6" customFormat="1" x14ac:dyDescent="0.3"/>
    <row r="584" s="6" customFormat="1" x14ac:dyDescent="0.3"/>
    <row r="585" s="6" customFormat="1" x14ac:dyDescent="0.3"/>
    <row r="586" s="6" customFormat="1" x14ac:dyDescent="0.3"/>
    <row r="587" s="6" customFormat="1" x14ac:dyDescent="0.3"/>
    <row r="588" s="6" customFormat="1" x14ac:dyDescent="0.3"/>
    <row r="589" s="6" customFormat="1" x14ac:dyDescent="0.3"/>
    <row r="590" s="6" customFormat="1" x14ac:dyDescent="0.3"/>
    <row r="591" s="6" customFormat="1" x14ac:dyDescent="0.3"/>
    <row r="592" s="6" customFormat="1" x14ac:dyDescent="0.3"/>
    <row r="593" s="6" customFormat="1" x14ac:dyDescent="0.3"/>
    <row r="594" s="6" customFormat="1" x14ac:dyDescent="0.3"/>
    <row r="595" s="6" customFormat="1" x14ac:dyDescent="0.3"/>
    <row r="596" s="6" customFormat="1" x14ac:dyDescent="0.3"/>
    <row r="597" s="6" customFormat="1" x14ac:dyDescent="0.3"/>
    <row r="598" s="6" customFormat="1" x14ac:dyDescent="0.3"/>
    <row r="599" s="6" customFormat="1" x14ac:dyDescent="0.3"/>
    <row r="600" s="6" customFormat="1" x14ac:dyDescent="0.3"/>
    <row r="601" s="6" customFormat="1" x14ac:dyDescent="0.3"/>
    <row r="602" s="6" customFormat="1" x14ac:dyDescent="0.3"/>
    <row r="603" s="6" customFormat="1" x14ac:dyDescent="0.3"/>
    <row r="604" s="6" customFormat="1" x14ac:dyDescent="0.3"/>
    <row r="605" s="6" customFormat="1" x14ac:dyDescent="0.3"/>
    <row r="606" s="6" customFormat="1" x14ac:dyDescent="0.3"/>
    <row r="607" s="6" customFormat="1" x14ac:dyDescent="0.3"/>
    <row r="608" s="6" customFormat="1" x14ac:dyDescent="0.3"/>
    <row r="609" s="6" customFormat="1" x14ac:dyDescent="0.3"/>
    <row r="610" s="6" customFormat="1" x14ac:dyDescent="0.3"/>
    <row r="611" s="6" customFormat="1" x14ac:dyDescent="0.3"/>
    <row r="612" s="6" customFormat="1" x14ac:dyDescent="0.3"/>
    <row r="613" s="6" customFormat="1" x14ac:dyDescent="0.3"/>
    <row r="614" s="6" customFormat="1" x14ac:dyDescent="0.3"/>
    <row r="615" s="6" customFormat="1" x14ac:dyDescent="0.3"/>
    <row r="616" s="6" customFormat="1" x14ac:dyDescent="0.3"/>
    <row r="617" s="6" customFormat="1" x14ac:dyDescent="0.3"/>
    <row r="618" s="6" customFormat="1" x14ac:dyDescent="0.3"/>
    <row r="619" s="6" customFormat="1" x14ac:dyDescent="0.3"/>
    <row r="620" s="6" customFormat="1" x14ac:dyDescent="0.3"/>
    <row r="621" s="6" customFormat="1" x14ac:dyDescent="0.3"/>
    <row r="622" s="6" customFormat="1" x14ac:dyDescent="0.3"/>
    <row r="623" s="6" customFormat="1" x14ac:dyDescent="0.3"/>
    <row r="624" s="6" customFormat="1" x14ac:dyDescent="0.3"/>
    <row r="625" s="6" customFormat="1" x14ac:dyDescent="0.3"/>
    <row r="626" s="6" customFormat="1" x14ac:dyDescent="0.3"/>
    <row r="627" s="6" customFormat="1" x14ac:dyDescent="0.3"/>
    <row r="628" s="6" customFormat="1" x14ac:dyDescent="0.3"/>
    <row r="629" s="6" customFormat="1" x14ac:dyDescent="0.3"/>
    <row r="630" s="6" customFormat="1" x14ac:dyDescent="0.3"/>
    <row r="631" s="6" customFormat="1" x14ac:dyDescent="0.3"/>
    <row r="632" s="6" customFormat="1" x14ac:dyDescent="0.3"/>
    <row r="633" s="6" customFormat="1" x14ac:dyDescent="0.3"/>
    <row r="634" s="6" customFormat="1" x14ac:dyDescent="0.3"/>
    <row r="635" s="6" customFormat="1" x14ac:dyDescent="0.3"/>
    <row r="636" s="6" customFormat="1" x14ac:dyDescent="0.3"/>
    <row r="637" s="6" customFormat="1" x14ac:dyDescent="0.3"/>
    <row r="638" s="6" customFormat="1" x14ac:dyDescent="0.3"/>
    <row r="639" s="6" customFormat="1" x14ac:dyDescent="0.3"/>
    <row r="640" s="6" customFormat="1" x14ac:dyDescent="0.3"/>
    <row r="641" s="6" customFormat="1" x14ac:dyDescent="0.3"/>
    <row r="642" s="6" customFormat="1" x14ac:dyDescent="0.3"/>
    <row r="643" s="6" customFormat="1" x14ac:dyDescent="0.3"/>
    <row r="644" s="6" customFormat="1" x14ac:dyDescent="0.3"/>
    <row r="645" s="6" customFormat="1" x14ac:dyDescent="0.3"/>
    <row r="646" s="6" customFormat="1" x14ac:dyDescent="0.3"/>
    <row r="647" s="6" customFormat="1" x14ac:dyDescent="0.3"/>
    <row r="648" s="6" customFormat="1" x14ac:dyDescent="0.3"/>
    <row r="649" s="6" customFormat="1" x14ac:dyDescent="0.3"/>
    <row r="650" s="6" customFormat="1" x14ac:dyDescent="0.3"/>
    <row r="651" s="6" customFormat="1" x14ac:dyDescent="0.3"/>
    <row r="652" s="6" customFormat="1" x14ac:dyDescent="0.3"/>
    <row r="653" s="6" customFormat="1" x14ac:dyDescent="0.3"/>
    <row r="654" s="6" customFormat="1" x14ac:dyDescent="0.3"/>
    <row r="655" s="6" customFormat="1" x14ac:dyDescent="0.3"/>
    <row r="656" s="6" customFormat="1" x14ac:dyDescent="0.3"/>
    <row r="657" s="6" customFormat="1" x14ac:dyDescent="0.3"/>
    <row r="658" s="6" customFormat="1" x14ac:dyDescent="0.3"/>
    <row r="659" s="6" customFormat="1" x14ac:dyDescent="0.3"/>
    <row r="660" s="6" customFormat="1" x14ac:dyDescent="0.3"/>
    <row r="661" s="6" customFormat="1" x14ac:dyDescent="0.3"/>
    <row r="662" s="6" customFormat="1" x14ac:dyDescent="0.3"/>
    <row r="663" s="6" customFormat="1" x14ac:dyDescent="0.3"/>
    <row r="664" s="6" customFormat="1" x14ac:dyDescent="0.3"/>
    <row r="665" s="6" customFormat="1" x14ac:dyDescent="0.3"/>
    <row r="666" s="6" customFormat="1" x14ac:dyDescent="0.3"/>
    <row r="667" s="6" customFormat="1" x14ac:dyDescent="0.3"/>
    <row r="668" s="6" customFormat="1" x14ac:dyDescent="0.3"/>
    <row r="669" s="6" customFormat="1" x14ac:dyDescent="0.3"/>
    <row r="670" s="6" customFormat="1" x14ac:dyDescent="0.3"/>
    <row r="671" s="6" customFormat="1" x14ac:dyDescent="0.3"/>
    <row r="672" s="6" customFormat="1" x14ac:dyDescent="0.3"/>
    <row r="673" s="6" customFormat="1" x14ac:dyDescent="0.3"/>
    <row r="674" s="6" customFormat="1" x14ac:dyDescent="0.3"/>
    <row r="675" s="6" customFormat="1" x14ac:dyDescent="0.3"/>
    <row r="676" s="6" customFormat="1" x14ac:dyDescent="0.3"/>
    <row r="677" s="6" customFormat="1" x14ac:dyDescent="0.3"/>
    <row r="678" s="6" customFormat="1" x14ac:dyDescent="0.3"/>
    <row r="679" s="6" customFormat="1" x14ac:dyDescent="0.3"/>
    <row r="680" s="6" customFormat="1" x14ac:dyDescent="0.3"/>
    <row r="681" s="6" customFormat="1" x14ac:dyDescent="0.3"/>
    <row r="682" s="6" customFormat="1" x14ac:dyDescent="0.3"/>
    <row r="683" s="6" customFormat="1" x14ac:dyDescent="0.3"/>
    <row r="684" s="6" customFormat="1" x14ac:dyDescent="0.3"/>
    <row r="685" s="6" customFormat="1" x14ac:dyDescent="0.3"/>
    <row r="686" s="6" customFormat="1" x14ac:dyDescent="0.3"/>
    <row r="687" s="6" customFormat="1" x14ac:dyDescent="0.3"/>
    <row r="688" s="6" customFormat="1" x14ac:dyDescent="0.3"/>
    <row r="689" s="6" customFormat="1" x14ac:dyDescent="0.3"/>
    <row r="690" s="6" customFormat="1" x14ac:dyDescent="0.3"/>
    <row r="691" s="6" customFormat="1" x14ac:dyDescent="0.3"/>
    <row r="692" s="6" customFormat="1" x14ac:dyDescent="0.3"/>
    <row r="693" s="6" customFormat="1" x14ac:dyDescent="0.3"/>
    <row r="694" s="6" customFormat="1" x14ac:dyDescent="0.3"/>
    <row r="695" s="6" customFormat="1" x14ac:dyDescent="0.3"/>
    <row r="696" s="6" customFormat="1" x14ac:dyDescent="0.3"/>
    <row r="697" s="6" customFormat="1" x14ac:dyDescent="0.3"/>
    <row r="698" s="6" customFormat="1" x14ac:dyDescent="0.3"/>
    <row r="699" s="6" customFormat="1" x14ac:dyDescent="0.3"/>
    <row r="700" s="6" customFormat="1" x14ac:dyDescent="0.3"/>
    <row r="701" s="6" customFormat="1" x14ac:dyDescent="0.3"/>
    <row r="702" s="6" customFormat="1" x14ac:dyDescent="0.3"/>
    <row r="703" s="6" customFormat="1" x14ac:dyDescent="0.3"/>
    <row r="704" s="6" customFormat="1" x14ac:dyDescent="0.3"/>
    <row r="705" s="6" customFormat="1" x14ac:dyDescent="0.3"/>
    <row r="706" s="6" customFormat="1" x14ac:dyDescent="0.3"/>
    <row r="707" s="6" customFormat="1" x14ac:dyDescent="0.3"/>
    <row r="708" s="6" customFormat="1" x14ac:dyDescent="0.3"/>
    <row r="709" s="6" customFormat="1" x14ac:dyDescent="0.3"/>
    <row r="710" s="6" customFormat="1" x14ac:dyDescent="0.3"/>
    <row r="711" s="6" customFormat="1" x14ac:dyDescent="0.3"/>
    <row r="712" s="6" customFormat="1" x14ac:dyDescent="0.3"/>
    <row r="713" s="6" customFormat="1" x14ac:dyDescent="0.3"/>
    <row r="714" s="6" customFormat="1" x14ac:dyDescent="0.3"/>
    <row r="715" s="6" customFormat="1" x14ac:dyDescent="0.3"/>
    <row r="716" s="6" customFormat="1" x14ac:dyDescent="0.3"/>
    <row r="717" s="6" customFormat="1" x14ac:dyDescent="0.3"/>
    <row r="718" s="6" customFormat="1" x14ac:dyDescent="0.3"/>
    <row r="719" s="6" customFormat="1" x14ac:dyDescent="0.3"/>
    <row r="720" s="6" customFormat="1" x14ac:dyDescent="0.3"/>
    <row r="721" s="6" customFormat="1" x14ac:dyDescent="0.3"/>
    <row r="722" s="6" customFormat="1" x14ac:dyDescent="0.3"/>
    <row r="723" s="6" customFormat="1" x14ac:dyDescent="0.3"/>
    <row r="724" s="6" customFormat="1" x14ac:dyDescent="0.3"/>
    <row r="725" s="6" customFormat="1" x14ac:dyDescent="0.3"/>
    <row r="726" s="6" customFormat="1" x14ac:dyDescent="0.3"/>
    <row r="727" s="6" customFormat="1" x14ac:dyDescent="0.3"/>
    <row r="728" s="6" customFormat="1" x14ac:dyDescent="0.3"/>
    <row r="729" s="6" customFormat="1" x14ac:dyDescent="0.3"/>
    <row r="730" s="6" customFormat="1" x14ac:dyDescent="0.3"/>
    <row r="731" s="6" customFormat="1" x14ac:dyDescent="0.3"/>
    <row r="732" s="6" customFormat="1" x14ac:dyDescent="0.3"/>
    <row r="733" s="6" customFormat="1" x14ac:dyDescent="0.3"/>
    <row r="734" s="6" customFormat="1" x14ac:dyDescent="0.3"/>
    <row r="735" s="6" customFormat="1" x14ac:dyDescent="0.3"/>
    <row r="736" s="6" customFormat="1" x14ac:dyDescent="0.3"/>
    <row r="737" s="6" customFormat="1" x14ac:dyDescent="0.3"/>
    <row r="738" s="6" customFormat="1" x14ac:dyDescent="0.3"/>
    <row r="739" s="6" customFormat="1" x14ac:dyDescent="0.3"/>
    <row r="740" s="6" customFormat="1" x14ac:dyDescent="0.3"/>
    <row r="741" s="6" customFormat="1" x14ac:dyDescent="0.3"/>
    <row r="742" s="6" customFormat="1" x14ac:dyDescent="0.3"/>
    <row r="743" s="6" customFormat="1" x14ac:dyDescent="0.3"/>
    <row r="744" s="6" customFormat="1" x14ac:dyDescent="0.3"/>
    <row r="745" s="6" customFormat="1" x14ac:dyDescent="0.3"/>
    <row r="746" s="6" customFormat="1" x14ac:dyDescent="0.3"/>
    <row r="747" s="6" customFormat="1" x14ac:dyDescent="0.3"/>
    <row r="748" s="6" customFormat="1" x14ac:dyDescent="0.3"/>
    <row r="749" s="6" customFormat="1" x14ac:dyDescent="0.3"/>
    <row r="750" s="6" customFormat="1" x14ac:dyDescent="0.3"/>
    <row r="751" s="6" customFormat="1" x14ac:dyDescent="0.3"/>
    <row r="752" s="6" customFormat="1" x14ac:dyDescent="0.3"/>
    <row r="753" s="6" customFormat="1" x14ac:dyDescent="0.3"/>
    <row r="754" s="6" customFormat="1" x14ac:dyDescent="0.3"/>
    <row r="755" s="6" customFormat="1" x14ac:dyDescent="0.3"/>
    <row r="756" s="6" customFormat="1" x14ac:dyDescent="0.3"/>
    <row r="757" s="6" customFormat="1" x14ac:dyDescent="0.3"/>
    <row r="758" s="6" customFormat="1" x14ac:dyDescent="0.3"/>
    <row r="759" s="6" customFormat="1" x14ac:dyDescent="0.3"/>
    <row r="760" s="6" customFormat="1" x14ac:dyDescent="0.3"/>
    <row r="761" s="6" customFormat="1" x14ac:dyDescent="0.3"/>
    <row r="762" s="6" customFormat="1" x14ac:dyDescent="0.3"/>
    <row r="763" s="6" customFormat="1" x14ac:dyDescent="0.3"/>
    <row r="764" s="6" customFormat="1" x14ac:dyDescent="0.3"/>
    <row r="765" s="6" customFormat="1" x14ac:dyDescent="0.3"/>
    <row r="766" s="6" customFormat="1" x14ac:dyDescent="0.3"/>
    <row r="767" s="6" customFormat="1" x14ac:dyDescent="0.3"/>
    <row r="768" s="6" customFormat="1" x14ac:dyDescent="0.3"/>
    <row r="769" s="6" customFormat="1" x14ac:dyDescent="0.3"/>
    <row r="770" s="6" customFormat="1" x14ac:dyDescent="0.3"/>
    <row r="771" s="6" customFormat="1" x14ac:dyDescent="0.3"/>
    <row r="772" s="6" customFormat="1" x14ac:dyDescent="0.3"/>
    <row r="773" s="6" customFormat="1" x14ac:dyDescent="0.3"/>
    <row r="774" s="6" customFormat="1" x14ac:dyDescent="0.3"/>
    <row r="775" s="6" customFormat="1" x14ac:dyDescent="0.3"/>
    <row r="776" s="6" customFormat="1" x14ac:dyDescent="0.3"/>
    <row r="777" s="6" customFormat="1" x14ac:dyDescent="0.3"/>
    <row r="778" s="6" customFormat="1" x14ac:dyDescent="0.3"/>
    <row r="779" s="6" customFormat="1" x14ac:dyDescent="0.3"/>
    <row r="780" s="6" customFormat="1" x14ac:dyDescent="0.3"/>
    <row r="781" s="6" customFormat="1" x14ac:dyDescent="0.3"/>
    <row r="782" s="6" customFormat="1" x14ac:dyDescent="0.3"/>
    <row r="783" s="6" customFormat="1" x14ac:dyDescent="0.3"/>
    <row r="784" s="6" customFormat="1" x14ac:dyDescent="0.3"/>
    <row r="785" s="6" customFormat="1" x14ac:dyDescent="0.3"/>
    <row r="786" s="6" customFormat="1" x14ac:dyDescent="0.3"/>
    <row r="787" s="6" customFormat="1" x14ac:dyDescent="0.3"/>
    <row r="788" s="6" customFormat="1" x14ac:dyDescent="0.3"/>
    <row r="789" s="6" customFormat="1" x14ac:dyDescent="0.3"/>
    <row r="790" s="6" customFormat="1" x14ac:dyDescent="0.3"/>
    <row r="791" s="6" customFormat="1" x14ac:dyDescent="0.3"/>
    <row r="792" s="6" customFormat="1" x14ac:dyDescent="0.3"/>
    <row r="793" s="6" customFormat="1" x14ac:dyDescent="0.3"/>
    <row r="794" s="6" customFormat="1" x14ac:dyDescent="0.3"/>
    <row r="795" s="6" customFormat="1" x14ac:dyDescent="0.3"/>
    <row r="796" s="6" customFormat="1" x14ac:dyDescent="0.3"/>
    <row r="797" s="6" customFormat="1" x14ac:dyDescent="0.3"/>
    <row r="798" s="6" customFormat="1" x14ac:dyDescent="0.3"/>
    <row r="799" s="6" customFormat="1" x14ac:dyDescent="0.3"/>
    <row r="800" s="6" customFormat="1" x14ac:dyDescent="0.3"/>
    <row r="801" s="6" customFormat="1" x14ac:dyDescent="0.3"/>
    <row r="802" s="6" customFormat="1" x14ac:dyDescent="0.3"/>
    <row r="803" s="6" customFormat="1" x14ac:dyDescent="0.3"/>
    <row r="804" s="6" customFormat="1" x14ac:dyDescent="0.3"/>
    <row r="805" s="6" customFormat="1" x14ac:dyDescent="0.3"/>
    <row r="806" s="6" customFormat="1" x14ac:dyDescent="0.3"/>
    <row r="807" s="6" customFormat="1" x14ac:dyDescent="0.3"/>
    <row r="808" s="6" customFormat="1" x14ac:dyDescent="0.3"/>
    <row r="809" s="6" customFormat="1" x14ac:dyDescent="0.3"/>
    <row r="810" s="6" customFormat="1" x14ac:dyDescent="0.3"/>
    <row r="811" s="6" customFormat="1" x14ac:dyDescent="0.3"/>
    <row r="812" s="6" customFormat="1" x14ac:dyDescent="0.3"/>
    <row r="813" s="6" customFormat="1" x14ac:dyDescent="0.3"/>
    <row r="814" s="6" customFormat="1" x14ac:dyDescent="0.3"/>
    <row r="815" s="6" customFormat="1" x14ac:dyDescent="0.3"/>
    <row r="816" s="6" customFormat="1" x14ac:dyDescent="0.3"/>
    <row r="817" s="6" customFormat="1" x14ac:dyDescent="0.3"/>
    <row r="818" s="6" customFormat="1" x14ac:dyDescent="0.3"/>
    <row r="819" s="6" customFormat="1" x14ac:dyDescent="0.3"/>
    <row r="820" s="6" customFormat="1" x14ac:dyDescent="0.3"/>
    <row r="821" s="6" customFormat="1" x14ac:dyDescent="0.3"/>
    <row r="822" s="6" customFormat="1" x14ac:dyDescent="0.3"/>
    <row r="823" s="6" customFormat="1" x14ac:dyDescent="0.3"/>
    <row r="824" s="6" customFormat="1" x14ac:dyDescent="0.3"/>
    <row r="825" s="6" customFormat="1" x14ac:dyDescent="0.3"/>
    <row r="826" s="6" customFormat="1" x14ac:dyDescent="0.3"/>
    <row r="827" s="6" customFormat="1" x14ac:dyDescent="0.3"/>
    <row r="828" s="6" customFormat="1" x14ac:dyDescent="0.3"/>
    <row r="829" s="6" customFormat="1" x14ac:dyDescent="0.3"/>
    <row r="830" s="6" customFormat="1" x14ac:dyDescent="0.3"/>
    <row r="831" s="6" customFormat="1" x14ac:dyDescent="0.3"/>
    <row r="832" s="6" customFormat="1" x14ac:dyDescent="0.3"/>
    <row r="833" s="6" customFormat="1" x14ac:dyDescent="0.3"/>
    <row r="834" s="6" customFormat="1" x14ac:dyDescent="0.3"/>
    <row r="835" s="6" customFormat="1" x14ac:dyDescent="0.3"/>
    <row r="836" s="6" customFormat="1" x14ac:dyDescent="0.3"/>
    <row r="837" s="6" customFormat="1" x14ac:dyDescent="0.3"/>
    <row r="838" s="6" customFormat="1" x14ac:dyDescent="0.3"/>
    <row r="839" s="6" customFormat="1" x14ac:dyDescent="0.3"/>
    <row r="840" s="6" customFormat="1" x14ac:dyDescent="0.3"/>
    <row r="841" s="6" customFormat="1" x14ac:dyDescent="0.3"/>
    <row r="842" s="6" customFormat="1" x14ac:dyDescent="0.3"/>
    <row r="843" s="6" customFormat="1" x14ac:dyDescent="0.3"/>
    <row r="844" s="6" customFormat="1" x14ac:dyDescent="0.3"/>
    <row r="845" s="6" customFormat="1" x14ac:dyDescent="0.3"/>
    <row r="846" s="6" customFormat="1" x14ac:dyDescent="0.3"/>
    <row r="847" s="6" customFormat="1" x14ac:dyDescent="0.3"/>
    <row r="848" s="6" customFormat="1" x14ac:dyDescent="0.3"/>
    <row r="849" s="6" customFormat="1" x14ac:dyDescent="0.3"/>
    <row r="850" s="6" customFormat="1" x14ac:dyDescent="0.3"/>
    <row r="851" s="6" customFormat="1" x14ac:dyDescent="0.3"/>
    <row r="852" s="6" customFormat="1" x14ac:dyDescent="0.3"/>
    <row r="853" s="6" customFormat="1" x14ac:dyDescent="0.3"/>
    <row r="854" s="6" customFormat="1" x14ac:dyDescent="0.3"/>
    <row r="855" s="6" customFormat="1" x14ac:dyDescent="0.3"/>
    <row r="856" s="6" customFormat="1" x14ac:dyDescent="0.3"/>
    <row r="857" s="6" customFormat="1" x14ac:dyDescent="0.3"/>
    <row r="858" s="6" customFormat="1" x14ac:dyDescent="0.3"/>
    <row r="859" s="6" customFormat="1" x14ac:dyDescent="0.3"/>
    <row r="860" s="6" customFormat="1" x14ac:dyDescent="0.3"/>
    <row r="861" s="6" customFormat="1" x14ac:dyDescent="0.3"/>
    <row r="862" s="6" customFormat="1" x14ac:dyDescent="0.3"/>
    <row r="863" s="6" customFormat="1" x14ac:dyDescent="0.3"/>
    <row r="864" s="6" customFormat="1" x14ac:dyDescent="0.3"/>
    <row r="865" s="6" customFormat="1" x14ac:dyDescent="0.3"/>
    <row r="866" s="6" customFormat="1" x14ac:dyDescent="0.3"/>
    <row r="867" s="6" customFormat="1" x14ac:dyDescent="0.3"/>
    <row r="868" s="6" customFormat="1" x14ac:dyDescent="0.3"/>
    <row r="869" s="6" customFormat="1" x14ac:dyDescent="0.3"/>
    <row r="870" s="6" customFormat="1" x14ac:dyDescent="0.3"/>
    <row r="871" s="6" customFormat="1" x14ac:dyDescent="0.3"/>
    <row r="872" s="6" customFormat="1" x14ac:dyDescent="0.3"/>
    <row r="873" s="6" customFormat="1" x14ac:dyDescent="0.3"/>
    <row r="874" s="6" customFormat="1" x14ac:dyDescent="0.3"/>
    <row r="875" s="6" customFormat="1" x14ac:dyDescent="0.3"/>
    <row r="876" s="6" customFormat="1" x14ac:dyDescent="0.3"/>
    <row r="877" s="6" customFormat="1" x14ac:dyDescent="0.3"/>
    <row r="878" s="6" customFormat="1" x14ac:dyDescent="0.3"/>
    <row r="879" s="6" customFormat="1" x14ac:dyDescent="0.3"/>
    <row r="880" s="6" customFormat="1" x14ac:dyDescent="0.3"/>
    <row r="881" s="6" customFormat="1" x14ac:dyDescent="0.3"/>
    <row r="882" s="6" customFormat="1" x14ac:dyDescent="0.3"/>
    <row r="883" s="6" customFormat="1" x14ac:dyDescent="0.3"/>
    <row r="884" s="6" customFormat="1" x14ac:dyDescent="0.3"/>
    <row r="885" s="6" customFormat="1" x14ac:dyDescent="0.3"/>
    <row r="886" s="6" customFormat="1" x14ac:dyDescent="0.3"/>
    <row r="887" s="6" customFormat="1" x14ac:dyDescent="0.3"/>
    <row r="888" s="6" customFormat="1" x14ac:dyDescent="0.3"/>
    <row r="889" s="6" customFormat="1" x14ac:dyDescent="0.3"/>
    <row r="890" s="6" customFormat="1" x14ac:dyDescent="0.3"/>
    <row r="891" s="6" customFormat="1" x14ac:dyDescent="0.3"/>
    <row r="892" s="6" customFormat="1" x14ac:dyDescent="0.3"/>
    <row r="893" s="6" customFormat="1" x14ac:dyDescent="0.3"/>
    <row r="894" s="6" customFormat="1" x14ac:dyDescent="0.3"/>
    <row r="895" s="6" customFormat="1" x14ac:dyDescent="0.3"/>
    <row r="896" s="6" customFormat="1" x14ac:dyDescent="0.3"/>
    <row r="897" s="6" customFormat="1" x14ac:dyDescent="0.3"/>
    <row r="898" s="6" customFormat="1" x14ac:dyDescent="0.3"/>
    <row r="899" s="6" customFormat="1" x14ac:dyDescent="0.3"/>
    <row r="900" s="6" customFormat="1" x14ac:dyDescent="0.3"/>
    <row r="901" s="6" customFormat="1" x14ac:dyDescent="0.3"/>
    <row r="902" s="6" customFormat="1" x14ac:dyDescent="0.3"/>
    <row r="903" s="6" customFormat="1" x14ac:dyDescent="0.3"/>
    <row r="904" s="6" customFormat="1" x14ac:dyDescent="0.3"/>
    <row r="905" s="6" customFormat="1" x14ac:dyDescent="0.3"/>
    <row r="906" s="6" customFormat="1" x14ac:dyDescent="0.3"/>
    <row r="907" s="6" customFormat="1" x14ac:dyDescent="0.3"/>
    <row r="908" s="6" customFormat="1" x14ac:dyDescent="0.3"/>
    <row r="909" s="6" customFormat="1" x14ac:dyDescent="0.3"/>
    <row r="910" s="6" customFormat="1" x14ac:dyDescent="0.3"/>
    <row r="911" s="6" customFormat="1" x14ac:dyDescent="0.3"/>
    <row r="912" s="6" customFormat="1" x14ac:dyDescent="0.3"/>
    <row r="913" s="6" customFormat="1" x14ac:dyDescent="0.3"/>
    <row r="914" s="6" customFormat="1" x14ac:dyDescent="0.3"/>
    <row r="915" s="6" customFormat="1" x14ac:dyDescent="0.3"/>
    <row r="916" s="6" customFormat="1" x14ac:dyDescent="0.3"/>
    <row r="917" s="6" customFormat="1" x14ac:dyDescent="0.3"/>
    <row r="918" s="6" customFormat="1" x14ac:dyDescent="0.3"/>
    <row r="919" s="6" customFormat="1" x14ac:dyDescent="0.3"/>
    <row r="920" s="6" customFormat="1" x14ac:dyDescent="0.3"/>
    <row r="921" s="6" customFormat="1" x14ac:dyDescent="0.3"/>
    <row r="922" s="6" customFormat="1" x14ac:dyDescent="0.3"/>
    <row r="923" s="6" customFormat="1" x14ac:dyDescent="0.3"/>
    <row r="924" s="6" customFormat="1" x14ac:dyDescent="0.3"/>
    <row r="925" s="6" customFormat="1" x14ac:dyDescent="0.3"/>
    <row r="926" s="6" customFormat="1" x14ac:dyDescent="0.3"/>
    <row r="927" s="6" customFormat="1" x14ac:dyDescent="0.3"/>
    <row r="928" s="6" customFormat="1" x14ac:dyDescent="0.3"/>
    <row r="929" s="6" customFormat="1" x14ac:dyDescent="0.3"/>
    <row r="930" s="6" customFormat="1" x14ac:dyDescent="0.3"/>
    <row r="931" s="6" customFormat="1" x14ac:dyDescent="0.3"/>
    <row r="932" s="6" customFormat="1" x14ac:dyDescent="0.3"/>
    <row r="933" s="6" customFormat="1" x14ac:dyDescent="0.3"/>
    <row r="934" s="6" customFormat="1" x14ac:dyDescent="0.3"/>
    <row r="935" s="6" customFormat="1" x14ac:dyDescent="0.3"/>
    <row r="936" s="6" customFormat="1" x14ac:dyDescent="0.3"/>
    <row r="937" s="6" customFormat="1" x14ac:dyDescent="0.3"/>
    <row r="938" s="6" customFormat="1" x14ac:dyDescent="0.3"/>
    <row r="939" s="6" customFormat="1" x14ac:dyDescent="0.3"/>
    <row r="940" s="6" customFormat="1" x14ac:dyDescent="0.3"/>
    <row r="941" s="6" customFormat="1" x14ac:dyDescent="0.3"/>
    <row r="942" s="6" customFormat="1" x14ac:dyDescent="0.3"/>
    <row r="943" s="6" customFormat="1" x14ac:dyDescent="0.3"/>
    <row r="944" s="6" customFormat="1" x14ac:dyDescent="0.3"/>
    <row r="945" s="6" customFormat="1" x14ac:dyDescent="0.3"/>
    <row r="946" s="6" customFormat="1" x14ac:dyDescent="0.3"/>
    <row r="947" s="6" customFormat="1" x14ac:dyDescent="0.3"/>
    <row r="948" s="6" customFormat="1" x14ac:dyDescent="0.3"/>
    <row r="949" s="6" customFormat="1" x14ac:dyDescent="0.3"/>
    <row r="950" s="6" customFormat="1" x14ac:dyDescent="0.3"/>
    <row r="951" s="6" customFormat="1" x14ac:dyDescent="0.3"/>
    <row r="952" s="6" customFormat="1" x14ac:dyDescent="0.3"/>
    <row r="953" s="6" customFormat="1" x14ac:dyDescent="0.3"/>
    <row r="954" s="6" customFormat="1" x14ac:dyDescent="0.3"/>
    <row r="955" s="6" customFormat="1" x14ac:dyDescent="0.3"/>
    <row r="956" s="6" customFormat="1" x14ac:dyDescent="0.3"/>
    <row r="957" s="6" customFormat="1" x14ac:dyDescent="0.3"/>
    <row r="958" s="6" customFormat="1" x14ac:dyDescent="0.3"/>
    <row r="959" s="6" customFormat="1" x14ac:dyDescent="0.3"/>
    <row r="960" s="6" customFormat="1" x14ac:dyDescent="0.3"/>
    <row r="961" s="6" customFormat="1" x14ac:dyDescent="0.3"/>
    <row r="962" s="6" customFormat="1" x14ac:dyDescent="0.3"/>
    <row r="963" s="6" customFormat="1" x14ac:dyDescent="0.3"/>
    <row r="964" s="6" customFormat="1" x14ac:dyDescent="0.3"/>
    <row r="965" s="6" customFormat="1" x14ac:dyDescent="0.3"/>
    <row r="966" s="6" customFormat="1" x14ac:dyDescent="0.3"/>
    <row r="967" s="6" customFormat="1" x14ac:dyDescent="0.3"/>
    <row r="968" s="6" customFormat="1" x14ac:dyDescent="0.3"/>
    <row r="969" s="6" customFormat="1" x14ac:dyDescent="0.3"/>
    <row r="970" s="6" customFormat="1" x14ac:dyDescent="0.3"/>
    <row r="971" s="6" customFormat="1" x14ac:dyDescent="0.3"/>
    <row r="972" s="6" customFormat="1" x14ac:dyDescent="0.3"/>
    <row r="973" s="6" customFormat="1" x14ac:dyDescent="0.3"/>
    <row r="974" s="6" customFormat="1" x14ac:dyDescent="0.3"/>
    <row r="975" s="6" customFormat="1" x14ac:dyDescent="0.3"/>
    <row r="976" s="6" customFormat="1" x14ac:dyDescent="0.3"/>
    <row r="977" s="6" customFormat="1" x14ac:dyDescent="0.3"/>
    <row r="978" s="6" customFormat="1" x14ac:dyDescent="0.3"/>
    <row r="979" s="6" customFormat="1" x14ac:dyDescent="0.3"/>
    <row r="980" s="6" customFormat="1" x14ac:dyDescent="0.3"/>
    <row r="981" s="6" customFormat="1" x14ac:dyDescent="0.3"/>
    <row r="982" s="6" customFormat="1" x14ac:dyDescent="0.3"/>
    <row r="983" s="6" customFormat="1" x14ac:dyDescent="0.3"/>
    <row r="984" s="6" customFormat="1" x14ac:dyDescent="0.3"/>
    <row r="985" s="6" customFormat="1" x14ac:dyDescent="0.3"/>
    <row r="986" s="6" customFormat="1" x14ac:dyDescent="0.3"/>
    <row r="987" s="6" customFormat="1" x14ac:dyDescent="0.3"/>
    <row r="988" s="6" customFormat="1" x14ac:dyDescent="0.3"/>
    <row r="989" s="6" customFormat="1" x14ac:dyDescent="0.3"/>
    <row r="990" s="6" customFormat="1" x14ac:dyDescent="0.3"/>
    <row r="991" s="6" customFormat="1" x14ac:dyDescent="0.3"/>
    <row r="992" s="6" customFormat="1" x14ac:dyDescent="0.3"/>
    <row r="993" s="6" customFormat="1" x14ac:dyDescent="0.3"/>
    <row r="994" s="6" customFormat="1" x14ac:dyDescent="0.3"/>
    <row r="995" s="6" customFormat="1" x14ac:dyDescent="0.3"/>
    <row r="996" s="6" customFormat="1" x14ac:dyDescent="0.3"/>
    <row r="997" s="6" customFormat="1" x14ac:dyDescent="0.3"/>
    <row r="998" s="6" customFormat="1" x14ac:dyDescent="0.3"/>
    <row r="999" s="6" customFormat="1" x14ac:dyDescent="0.3"/>
    <row r="1000" s="6" customFormat="1" x14ac:dyDescent="0.3"/>
    <row r="1001" s="6" customFormat="1" x14ac:dyDescent="0.3"/>
    <row r="1002" s="6" customFormat="1" x14ac:dyDescent="0.3"/>
    <row r="1003" s="6" customFormat="1" x14ac:dyDescent="0.3"/>
    <row r="1004" s="6" customFormat="1" x14ac:dyDescent="0.3"/>
    <row r="1005" s="6" customFormat="1" x14ac:dyDescent="0.3"/>
    <row r="1006" s="6" customFormat="1" x14ac:dyDescent="0.3"/>
    <row r="1007" s="6" customFormat="1" x14ac:dyDescent="0.3"/>
    <row r="1008" s="6" customFormat="1" x14ac:dyDescent="0.3"/>
    <row r="1009" s="6" customFormat="1" x14ac:dyDescent="0.3"/>
    <row r="1010" s="6" customFormat="1" x14ac:dyDescent="0.3"/>
    <row r="1011" s="6" customFormat="1" x14ac:dyDescent="0.3"/>
    <row r="1012" s="6" customFormat="1" x14ac:dyDescent="0.3"/>
    <row r="1013" s="6" customFormat="1" x14ac:dyDescent="0.3"/>
    <row r="1014" s="6" customFormat="1" x14ac:dyDescent="0.3"/>
    <row r="1015" s="6" customFormat="1" x14ac:dyDescent="0.3"/>
    <row r="1016" s="6" customFormat="1" x14ac:dyDescent="0.3"/>
    <row r="1017" s="6" customFormat="1" x14ac:dyDescent="0.3"/>
    <row r="1018" s="6" customFormat="1" x14ac:dyDescent="0.3"/>
    <row r="1019" s="6" customFormat="1" x14ac:dyDescent="0.3"/>
    <row r="1020" s="6" customFormat="1" x14ac:dyDescent="0.3"/>
    <row r="1021" s="6" customFormat="1" x14ac:dyDescent="0.3"/>
    <row r="1022" s="6" customFormat="1" x14ac:dyDescent="0.3"/>
    <row r="1023" s="6" customFormat="1" x14ac:dyDescent="0.3"/>
    <row r="1024" s="6" customFormat="1" x14ac:dyDescent="0.3"/>
    <row r="1025" s="6" customFormat="1" x14ac:dyDescent="0.3"/>
    <row r="1026" s="6" customFormat="1" x14ac:dyDescent="0.3"/>
    <row r="1027" s="6" customFormat="1" x14ac:dyDescent="0.3"/>
    <row r="1028" s="6" customFormat="1" x14ac:dyDescent="0.3"/>
    <row r="1029" s="6" customFormat="1" x14ac:dyDescent="0.3"/>
    <row r="1030" s="6" customFormat="1" x14ac:dyDescent="0.3"/>
    <row r="1031" s="6" customFormat="1" x14ac:dyDescent="0.3"/>
    <row r="1032" s="6" customFormat="1" x14ac:dyDescent="0.3"/>
    <row r="1033" s="6" customFormat="1" x14ac:dyDescent="0.3"/>
    <row r="1034" s="6" customFormat="1" x14ac:dyDescent="0.3"/>
    <row r="1035" s="6" customFormat="1" x14ac:dyDescent="0.3"/>
    <row r="1036" s="6" customFormat="1" x14ac:dyDescent="0.3"/>
    <row r="1037" s="6" customFormat="1" x14ac:dyDescent="0.3"/>
    <row r="1038" s="6" customFormat="1" x14ac:dyDescent="0.3"/>
    <row r="1039" s="6" customFormat="1" x14ac:dyDescent="0.3"/>
    <row r="1040" s="6" customFormat="1" x14ac:dyDescent="0.3"/>
    <row r="1041" s="6" customFormat="1" x14ac:dyDescent="0.3"/>
    <row r="1042" s="6" customFormat="1" x14ac:dyDescent="0.3"/>
    <row r="1043" s="6" customFormat="1" x14ac:dyDescent="0.3"/>
    <row r="1044" s="6" customFormat="1" x14ac:dyDescent="0.3"/>
    <row r="1045" s="6" customFormat="1" x14ac:dyDescent="0.3"/>
    <row r="1046" s="6" customFormat="1" x14ac:dyDescent="0.3"/>
    <row r="1047" s="6" customFormat="1" x14ac:dyDescent="0.3"/>
    <row r="1048" s="6" customFormat="1" x14ac:dyDescent="0.3"/>
    <row r="1049" s="6" customFormat="1" x14ac:dyDescent="0.3"/>
    <row r="1050" s="6" customFormat="1" x14ac:dyDescent="0.3"/>
    <row r="1051" s="6" customFormat="1" x14ac:dyDescent="0.3"/>
    <row r="1052" s="6" customFormat="1" x14ac:dyDescent="0.3"/>
    <row r="1053" s="6" customFormat="1" x14ac:dyDescent="0.3"/>
    <row r="1054" s="6" customFormat="1" x14ac:dyDescent="0.3"/>
    <row r="1055" s="6" customFormat="1" x14ac:dyDescent="0.3"/>
    <row r="1056" s="6" customFormat="1" x14ac:dyDescent="0.3"/>
    <row r="1057" s="6" customFormat="1" x14ac:dyDescent="0.3"/>
    <row r="1058" s="6" customFormat="1" x14ac:dyDescent="0.3"/>
    <row r="1059" s="6" customFormat="1" x14ac:dyDescent="0.3"/>
    <row r="1060" s="6" customFormat="1" x14ac:dyDescent="0.3"/>
    <row r="1061" s="6" customFormat="1" x14ac:dyDescent="0.3"/>
    <row r="1062" s="6" customFormat="1" x14ac:dyDescent="0.3"/>
    <row r="1063" s="6" customFormat="1" x14ac:dyDescent="0.3"/>
    <row r="1064" s="6" customFormat="1" x14ac:dyDescent="0.3"/>
    <row r="1065" s="6" customFormat="1" x14ac:dyDescent="0.3"/>
    <row r="1066" s="6" customFormat="1" x14ac:dyDescent="0.3"/>
    <row r="1067" s="6" customFormat="1" x14ac:dyDescent="0.3"/>
    <row r="1068" s="6" customFormat="1" x14ac:dyDescent="0.3"/>
    <row r="1069" s="6" customFormat="1" x14ac:dyDescent="0.3"/>
    <row r="1070" s="6" customFormat="1" x14ac:dyDescent="0.3"/>
    <row r="1071" s="6" customFormat="1" x14ac:dyDescent="0.3"/>
    <row r="1072" s="6" customFormat="1" x14ac:dyDescent="0.3"/>
    <row r="1073" s="6" customFormat="1" x14ac:dyDescent="0.3"/>
    <row r="1074" s="6" customFormat="1" x14ac:dyDescent="0.3"/>
    <row r="1075" s="6" customFormat="1" x14ac:dyDescent="0.3"/>
    <row r="1076" s="6" customFormat="1" x14ac:dyDescent="0.3"/>
    <row r="1077" s="6" customFormat="1" x14ac:dyDescent="0.3"/>
    <row r="1078" s="6" customFormat="1" x14ac:dyDescent="0.3"/>
    <row r="1079" s="6" customFormat="1" x14ac:dyDescent="0.3"/>
    <row r="1080" s="6" customFormat="1" x14ac:dyDescent="0.3"/>
    <row r="1081" s="6" customFormat="1" x14ac:dyDescent="0.3"/>
    <row r="1082" s="6" customFormat="1" x14ac:dyDescent="0.3"/>
    <row r="1083" s="6" customFormat="1" x14ac:dyDescent="0.3"/>
    <row r="1084" s="6" customFormat="1" x14ac:dyDescent="0.3"/>
    <row r="1085" s="6" customFormat="1" x14ac:dyDescent="0.3"/>
    <row r="1086" s="6" customFormat="1" x14ac:dyDescent="0.3"/>
    <row r="1087" s="6" customFormat="1" x14ac:dyDescent="0.3"/>
    <row r="1088" s="6" customFormat="1" x14ac:dyDescent="0.3"/>
    <row r="1089" s="6" customFormat="1" x14ac:dyDescent="0.3"/>
    <row r="1090" s="6" customFormat="1" x14ac:dyDescent="0.3"/>
    <row r="1091" s="6" customFormat="1" x14ac:dyDescent="0.3"/>
    <row r="1092" s="6" customFormat="1" x14ac:dyDescent="0.3"/>
    <row r="1093" s="6" customFormat="1" x14ac:dyDescent="0.3"/>
    <row r="1094" s="6" customFormat="1" x14ac:dyDescent="0.3"/>
    <row r="1095" s="6" customFormat="1" x14ac:dyDescent="0.3"/>
    <row r="1096" s="6" customFormat="1" x14ac:dyDescent="0.3"/>
    <row r="1097" s="6" customFormat="1" x14ac:dyDescent="0.3"/>
    <row r="1098" s="6" customFormat="1" x14ac:dyDescent="0.3"/>
    <row r="1099" s="6" customFormat="1" x14ac:dyDescent="0.3"/>
    <row r="1100" s="6" customFormat="1" x14ac:dyDescent="0.3"/>
    <row r="1101" s="6" customFormat="1" x14ac:dyDescent="0.3"/>
    <row r="1102" s="6" customFormat="1" x14ac:dyDescent="0.3"/>
    <row r="1103" s="6" customFormat="1" x14ac:dyDescent="0.3"/>
    <row r="1104" s="6" customFormat="1" x14ac:dyDescent="0.3"/>
    <row r="1105" s="6" customFormat="1" x14ac:dyDescent="0.3"/>
    <row r="1106" s="6" customFormat="1" x14ac:dyDescent="0.3"/>
    <row r="1107" s="6" customFormat="1" x14ac:dyDescent="0.3"/>
    <row r="1108" s="6" customFormat="1" x14ac:dyDescent="0.3"/>
    <row r="1109" s="6" customFormat="1" x14ac:dyDescent="0.3"/>
    <row r="1110" s="6" customFormat="1" x14ac:dyDescent="0.3"/>
    <row r="1111" s="6" customFormat="1" x14ac:dyDescent="0.3"/>
    <row r="1112" s="6" customFormat="1" x14ac:dyDescent="0.3"/>
    <row r="1113" s="6" customFormat="1" x14ac:dyDescent="0.3"/>
    <row r="1114" s="6" customFormat="1" x14ac:dyDescent="0.3"/>
    <row r="1115" s="6" customFormat="1" x14ac:dyDescent="0.3"/>
    <row r="1116" s="6" customFormat="1" x14ac:dyDescent="0.3"/>
    <row r="1117" s="6" customFormat="1" x14ac:dyDescent="0.3"/>
    <row r="1118" s="6" customFormat="1" x14ac:dyDescent="0.3"/>
    <row r="1119" s="6" customFormat="1" x14ac:dyDescent="0.3"/>
    <row r="1120" s="6" customFormat="1" x14ac:dyDescent="0.3"/>
    <row r="1121" s="6" customFormat="1" x14ac:dyDescent="0.3"/>
    <row r="1122" s="6" customFormat="1" x14ac:dyDescent="0.3"/>
    <row r="1123" s="6" customFormat="1" x14ac:dyDescent="0.3"/>
    <row r="1124" s="6" customFormat="1" x14ac:dyDescent="0.3"/>
    <row r="1125" s="6" customFormat="1" x14ac:dyDescent="0.3"/>
    <row r="1126" s="6" customFormat="1" x14ac:dyDescent="0.3"/>
    <row r="1127" s="6" customFormat="1" x14ac:dyDescent="0.3"/>
    <row r="1128" s="6" customFormat="1" x14ac:dyDescent="0.3"/>
    <row r="1129" s="6" customFormat="1" x14ac:dyDescent="0.3"/>
    <row r="1130" s="6" customFormat="1" x14ac:dyDescent="0.3"/>
    <row r="1131" s="6" customFormat="1" x14ac:dyDescent="0.3"/>
    <row r="1132" s="6" customFormat="1" x14ac:dyDescent="0.3"/>
    <row r="1133" s="6" customFormat="1" x14ac:dyDescent="0.3"/>
    <row r="1134" s="6" customFormat="1" x14ac:dyDescent="0.3"/>
    <row r="1135" s="6" customFormat="1" x14ac:dyDescent="0.3"/>
    <row r="1136" s="6" customFormat="1" x14ac:dyDescent="0.3"/>
    <row r="1137" s="6" customFormat="1" x14ac:dyDescent="0.3"/>
    <row r="1138" s="6" customFormat="1" x14ac:dyDescent="0.3"/>
    <row r="1139" s="6" customFormat="1" x14ac:dyDescent="0.3"/>
    <row r="1140" s="6" customFormat="1" x14ac:dyDescent="0.3"/>
    <row r="1141" s="6" customFormat="1" x14ac:dyDescent="0.3"/>
    <row r="1142" s="6" customFormat="1" x14ac:dyDescent="0.3"/>
    <row r="1143" s="6" customFormat="1" x14ac:dyDescent="0.3"/>
    <row r="1144" s="6" customFormat="1" x14ac:dyDescent="0.3"/>
    <row r="1145" s="6" customFormat="1" x14ac:dyDescent="0.3"/>
    <row r="1146" s="6" customFormat="1" x14ac:dyDescent="0.3"/>
    <row r="1147" s="6" customFormat="1" x14ac:dyDescent="0.3"/>
    <row r="1148" s="6" customFormat="1" x14ac:dyDescent="0.3"/>
    <row r="1149" s="6" customFormat="1" x14ac:dyDescent="0.3"/>
    <row r="1150" s="6" customFormat="1" x14ac:dyDescent="0.3"/>
    <row r="1151" s="6" customFormat="1" x14ac:dyDescent="0.3"/>
    <row r="1152" s="6" customFormat="1" x14ac:dyDescent="0.3"/>
    <row r="1153" s="6" customFormat="1" x14ac:dyDescent="0.3"/>
    <row r="1154" s="6" customFormat="1" x14ac:dyDescent="0.3"/>
    <row r="1155" s="6" customFormat="1" x14ac:dyDescent="0.3"/>
    <row r="1156" s="6" customFormat="1" x14ac:dyDescent="0.3"/>
    <row r="1157" s="6" customFormat="1" x14ac:dyDescent="0.3"/>
    <row r="1158" s="6" customFormat="1" x14ac:dyDescent="0.3"/>
    <row r="1159" s="6" customFormat="1" x14ac:dyDescent="0.3"/>
    <row r="1160" s="6" customFormat="1" x14ac:dyDescent="0.3"/>
    <row r="1161" s="6" customFormat="1" x14ac:dyDescent="0.3"/>
    <row r="1162" s="6" customFormat="1" x14ac:dyDescent="0.3"/>
    <row r="1163" s="6" customFormat="1" x14ac:dyDescent="0.3"/>
    <row r="1164" s="6" customFormat="1" x14ac:dyDescent="0.3"/>
    <row r="1165" s="6" customFormat="1" x14ac:dyDescent="0.3"/>
    <row r="1166" s="6" customFormat="1" x14ac:dyDescent="0.3"/>
    <row r="1167" s="6" customFormat="1" x14ac:dyDescent="0.3"/>
    <row r="1168" s="6" customFormat="1" x14ac:dyDescent="0.3"/>
    <row r="1169" s="6" customFormat="1" x14ac:dyDescent="0.3"/>
    <row r="1170" s="6" customFormat="1" x14ac:dyDescent="0.3"/>
    <row r="1171" s="6" customFormat="1" x14ac:dyDescent="0.3"/>
    <row r="1172" s="6" customFormat="1" x14ac:dyDescent="0.3"/>
    <row r="1173" s="6" customFormat="1" x14ac:dyDescent="0.3"/>
    <row r="1174" s="6" customFormat="1" x14ac:dyDescent="0.3"/>
    <row r="1175" s="6" customFormat="1" x14ac:dyDescent="0.3"/>
    <row r="1176" s="6" customFormat="1" x14ac:dyDescent="0.3"/>
    <row r="1177" s="6" customFormat="1" x14ac:dyDescent="0.3"/>
    <row r="1178" s="6" customFormat="1" x14ac:dyDescent="0.3"/>
    <row r="1179" s="6" customFormat="1" x14ac:dyDescent="0.3"/>
    <row r="1180" s="6" customFormat="1" x14ac:dyDescent="0.3"/>
    <row r="1181" s="6" customFormat="1" x14ac:dyDescent="0.3"/>
    <row r="1182" s="6" customFormat="1" x14ac:dyDescent="0.3"/>
    <row r="1183" s="6" customFormat="1" x14ac:dyDescent="0.3"/>
    <row r="1184" s="6" customFormat="1" x14ac:dyDescent="0.3"/>
    <row r="1185" s="6" customFormat="1" x14ac:dyDescent="0.3"/>
    <row r="1186" s="6" customFormat="1" x14ac:dyDescent="0.3"/>
    <row r="1187" s="6" customFormat="1" x14ac:dyDescent="0.3"/>
    <row r="1188" s="6" customFormat="1" x14ac:dyDescent="0.3"/>
    <row r="1189" s="6" customFormat="1" x14ac:dyDescent="0.3"/>
    <row r="1190" s="6" customFormat="1" x14ac:dyDescent="0.3"/>
    <row r="1191" s="6" customFormat="1" x14ac:dyDescent="0.3"/>
    <row r="1192" s="6" customFormat="1" x14ac:dyDescent="0.3"/>
    <row r="1193" s="6" customFormat="1" x14ac:dyDescent="0.3"/>
    <row r="1194" s="6" customFormat="1" x14ac:dyDescent="0.3"/>
    <row r="1195" s="6" customFormat="1" x14ac:dyDescent="0.3"/>
    <row r="1196" s="6" customFormat="1" x14ac:dyDescent="0.3"/>
    <row r="1197" s="6" customFormat="1" x14ac:dyDescent="0.3"/>
    <row r="1198" s="6" customFormat="1" x14ac:dyDescent="0.3"/>
    <row r="1199" s="6" customFormat="1" x14ac:dyDescent="0.3"/>
    <row r="1200" s="6" customFormat="1" x14ac:dyDescent="0.3"/>
    <row r="1201" s="6" customFormat="1" x14ac:dyDescent="0.3"/>
    <row r="1202" s="6" customFormat="1" x14ac:dyDescent="0.3"/>
    <row r="1203" s="6" customFormat="1" x14ac:dyDescent="0.3"/>
    <row r="1204" s="6" customFormat="1" x14ac:dyDescent="0.3"/>
    <row r="1205" s="6" customFormat="1" x14ac:dyDescent="0.3"/>
    <row r="1206" s="6" customFormat="1" x14ac:dyDescent="0.3"/>
    <row r="1207" s="6" customFormat="1" x14ac:dyDescent="0.3"/>
    <row r="1208" s="6" customFormat="1" x14ac:dyDescent="0.3"/>
    <row r="1209" s="6" customFormat="1" x14ac:dyDescent="0.3"/>
    <row r="1210" s="6" customFormat="1" x14ac:dyDescent="0.3"/>
    <row r="1211" s="6" customFormat="1" x14ac:dyDescent="0.3"/>
    <row r="1212" s="6" customFormat="1" x14ac:dyDescent="0.3"/>
    <row r="1213" s="6" customFormat="1" x14ac:dyDescent="0.3"/>
    <row r="1214" s="6" customFormat="1" x14ac:dyDescent="0.3"/>
    <row r="1215" s="6" customFormat="1" x14ac:dyDescent="0.3"/>
    <row r="1216" s="6" customFormat="1" x14ac:dyDescent="0.3"/>
    <row r="1217" s="6" customFormat="1" x14ac:dyDescent="0.3"/>
    <row r="1218" s="6" customFormat="1" x14ac:dyDescent="0.3"/>
    <row r="1219" s="6" customFormat="1" x14ac:dyDescent="0.3"/>
    <row r="1220" s="6" customFormat="1" x14ac:dyDescent="0.3"/>
    <row r="1221" s="6" customFormat="1" x14ac:dyDescent="0.3"/>
    <row r="1222" s="6" customFormat="1" x14ac:dyDescent="0.3"/>
    <row r="1223" s="6" customFormat="1" x14ac:dyDescent="0.3"/>
    <row r="1224" s="6" customFormat="1" x14ac:dyDescent="0.3"/>
    <row r="1225" s="6" customFormat="1" x14ac:dyDescent="0.3"/>
    <row r="1226" s="6" customFormat="1" x14ac:dyDescent="0.3"/>
    <row r="1227" s="6" customFormat="1" x14ac:dyDescent="0.3"/>
    <row r="1228" s="6" customFormat="1" x14ac:dyDescent="0.3"/>
    <row r="1229" s="6" customFormat="1" x14ac:dyDescent="0.3"/>
    <row r="1230" s="6" customFormat="1" x14ac:dyDescent="0.3"/>
    <row r="1231" s="6" customFormat="1" x14ac:dyDescent="0.3"/>
    <row r="1232" s="6" customFormat="1" x14ac:dyDescent="0.3"/>
    <row r="1233" s="6" customFormat="1" x14ac:dyDescent="0.3"/>
    <row r="1234" s="6" customFormat="1" x14ac:dyDescent="0.3"/>
    <row r="1235" s="6" customFormat="1" x14ac:dyDescent="0.3"/>
    <row r="1236" s="6" customFormat="1" x14ac:dyDescent="0.3"/>
    <row r="1237" s="6" customFormat="1" x14ac:dyDescent="0.3"/>
    <row r="1238" s="6" customFormat="1" x14ac:dyDescent="0.3"/>
    <row r="1239" s="6" customFormat="1" x14ac:dyDescent="0.3"/>
    <row r="1240" s="6" customFormat="1" x14ac:dyDescent="0.3"/>
    <row r="1241" s="6" customFormat="1" x14ac:dyDescent="0.3"/>
    <row r="1242" s="6" customFormat="1" x14ac:dyDescent="0.3"/>
    <row r="1243" s="6" customFormat="1" x14ac:dyDescent="0.3"/>
    <row r="1244" s="6" customFormat="1" x14ac:dyDescent="0.3"/>
    <row r="1245" s="6" customFormat="1" x14ac:dyDescent="0.3"/>
    <row r="1246" s="6" customFormat="1" x14ac:dyDescent="0.3"/>
    <row r="1247" s="6" customFormat="1" x14ac:dyDescent="0.3"/>
    <row r="1248" s="6" customFormat="1" x14ac:dyDescent="0.3"/>
    <row r="1249" s="6" customFormat="1" x14ac:dyDescent="0.3"/>
    <row r="1250" s="6" customFormat="1" x14ac:dyDescent="0.3"/>
    <row r="1251" s="6" customFormat="1" x14ac:dyDescent="0.3"/>
    <row r="1252" s="6" customFormat="1" x14ac:dyDescent="0.3"/>
    <row r="1253" s="6" customFormat="1" x14ac:dyDescent="0.3"/>
    <row r="1254" s="6" customFormat="1" x14ac:dyDescent="0.3"/>
    <row r="1255" s="6" customFormat="1" x14ac:dyDescent="0.3"/>
    <row r="1256" s="6" customFormat="1" x14ac:dyDescent="0.3"/>
    <row r="1257" s="6" customFormat="1" x14ac:dyDescent="0.3"/>
    <row r="1258" s="6" customFormat="1" x14ac:dyDescent="0.3"/>
    <row r="1259" s="6" customFormat="1" x14ac:dyDescent="0.3"/>
    <row r="1260" s="6" customFormat="1" x14ac:dyDescent="0.3"/>
    <row r="1261" s="6" customFormat="1" x14ac:dyDescent="0.3"/>
    <row r="1262" s="6" customFormat="1" x14ac:dyDescent="0.3"/>
    <row r="1263" s="6" customFormat="1" x14ac:dyDescent="0.3"/>
    <row r="1264" s="6" customFormat="1" x14ac:dyDescent="0.3"/>
    <row r="1265" s="6" customFormat="1" x14ac:dyDescent="0.3"/>
    <row r="1266" s="6" customFormat="1" x14ac:dyDescent="0.3"/>
    <row r="1267" s="6" customFormat="1" x14ac:dyDescent="0.3"/>
    <row r="1268" s="6" customFormat="1" x14ac:dyDescent="0.3"/>
    <row r="1269" s="6" customFormat="1" x14ac:dyDescent="0.3"/>
    <row r="1270" s="6" customFormat="1" x14ac:dyDescent="0.3"/>
    <row r="1271" s="6" customFormat="1" x14ac:dyDescent="0.3"/>
    <row r="1272" s="6" customFormat="1" x14ac:dyDescent="0.3"/>
    <row r="1273" s="6" customFormat="1" x14ac:dyDescent="0.3"/>
    <row r="1274" s="6" customFormat="1" x14ac:dyDescent="0.3"/>
    <row r="1275" s="6" customFormat="1" x14ac:dyDescent="0.3"/>
    <row r="1276" s="6" customFormat="1" x14ac:dyDescent="0.3"/>
    <row r="1277" s="6" customFormat="1" x14ac:dyDescent="0.3"/>
    <row r="1278" s="6" customFormat="1" x14ac:dyDescent="0.3"/>
    <row r="1279" s="6" customFormat="1" x14ac:dyDescent="0.3"/>
    <row r="1280" s="6" customFormat="1" x14ac:dyDescent="0.3"/>
    <row r="1281" s="6" customFormat="1" x14ac:dyDescent="0.3"/>
    <row r="1282" s="6" customFormat="1" x14ac:dyDescent="0.3"/>
    <row r="1283" s="6" customFormat="1" x14ac:dyDescent="0.3"/>
    <row r="1284" s="6" customFormat="1" x14ac:dyDescent="0.3"/>
    <row r="1285" s="6" customFormat="1" x14ac:dyDescent="0.3"/>
    <row r="1286" s="6" customFormat="1" x14ac:dyDescent="0.3"/>
    <row r="1287" s="6" customFormat="1" x14ac:dyDescent="0.3"/>
    <row r="1288" s="6" customFormat="1" x14ac:dyDescent="0.3"/>
    <row r="1289" s="6" customFormat="1" x14ac:dyDescent="0.3"/>
    <row r="1290" s="6" customFormat="1" x14ac:dyDescent="0.3"/>
    <row r="1291" s="6" customFormat="1" x14ac:dyDescent="0.3"/>
    <row r="1292" s="6" customFormat="1" x14ac:dyDescent="0.3"/>
    <row r="1293" s="6" customFormat="1" x14ac:dyDescent="0.3"/>
    <row r="1294" s="6" customFormat="1" x14ac:dyDescent="0.3"/>
    <row r="1295" s="6" customFormat="1" x14ac:dyDescent="0.3"/>
    <row r="1296" s="6" customFormat="1" x14ac:dyDescent="0.3"/>
    <row r="1297" s="6" customFormat="1" x14ac:dyDescent="0.3"/>
    <row r="1298" s="6" customFormat="1" x14ac:dyDescent="0.3"/>
    <row r="1299" s="6" customFormat="1" x14ac:dyDescent="0.3"/>
    <row r="1300" s="6" customFormat="1" x14ac:dyDescent="0.3"/>
    <row r="1301" s="6" customFormat="1" x14ac:dyDescent="0.3"/>
    <row r="1302" s="6" customFormat="1" x14ac:dyDescent="0.3"/>
    <row r="1303" s="6" customFormat="1" x14ac:dyDescent="0.3"/>
    <row r="1304" s="6" customFormat="1" x14ac:dyDescent="0.3"/>
    <row r="1305" s="6" customFormat="1" x14ac:dyDescent="0.3"/>
    <row r="1306" s="6" customFormat="1" x14ac:dyDescent="0.3"/>
    <row r="1307" s="6" customFormat="1" x14ac:dyDescent="0.3"/>
    <row r="1308" s="6" customFormat="1" x14ac:dyDescent="0.3"/>
    <row r="1309" s="6" customFormat="1" x14ac:dyDescent="0.3"/>
    <row r="1310" s="6" customFormat="1" x14ac:dyDescent="0.3"/>
    <row r="1311" s="6" customFormat="1" x14ac:dyDescent="0.3"/>
    <row r="1312" s="6" customFormat="1" x14ac:dyDescent="0.3"/>
    <row r="1313" s="6" customFormat="1" x14ac:dyDescent="0.3"/>
    <row r="1314" s="6" customFormat="1" x14ac:dyDescent="0.3"/>
    <row r="1315" s="6" customFormat="1" x14ac:dyDescent="0.3"/>
    <row r="1316" s="6" customFormat="1" x14ac:dyDescent="0.3"/>
    <row r="1317" s="6" customFormat="1" x14ac:dyDescent="0.3"/>
    <row r="1318" s="6" customFormat="1" x14ac:dyDescent="0.3"/>
    <row r="1319" s="6" customFormat="1" x14ac:dyDescent="0.3"/>
    <row r="1320" s="6" customFormat="1" x14ac:dyDescent="0.3"/>
    <row r="1321" s="6" customFormat="1" x14ac:dyDescent="0.3"/>
    <row r="1322" s="6" customFormat="1" x14ac:dyDescent="0.3"/>
    <row r="1323" s="6" customFormat="1" x14ac:dyDescent="0.3"/>
    <row r="1324" s="6" customFormat="1" x14ac:dyDescent="0.3"/>
    <row r="1325" s="6" customFormat="1" x14ac:dyDescent="0.3"/>
    <row r="1326" s="6" customFormat="1" x14ac:dyDescent="0.3"/>
    <row r="1327" s="6" customFormat="1" x14ac:dyDescent="0.3"/>
    <row r="1328" s="6" customFormat="1" x14ac:dyDescent="0.3"/>
    <row r="1329" s="6" customFormat="1" x14ac:dyDescent="0.3"/>
    <row r="1330" s="6" customFormat="1" x14ac:dyDescent="0.3"/>
    <row r="1331" s="6" customFormat="1" x14ac:dyDescent="0.3"/>
    <row r="1332" s="6" customFormat="1" x14ac:dyDescent="0.3"/>
    <row r="1333" s="6" customFormat="1" x14ac:dyDescent="0.3"/>
    <row r="1334" s="6" customFormat="1" x14ac:dyDescent="0.3"/>
    <row r="1335" s="6" customFormat="1" x14ac:dyDescent="0.3"/>
    <row r="1336" s="6" customFormat="1" x14ac:dyDescent="0.3"/>
    <row r="1337" s="6" customFormat="1" x14ac:dyDescent="0.3"/>
    <row r="1338" s="6" customFormat="1" x14ac:dyDescent="0.3"/>
    <row r="1339" s="6" customFormat="1" x14ac:dyDescent="0.3"/>
    <row r="1340" s="6" customFormat="1" x14ac:dyDescent="0.3"/>
    <row r="1341" s="6" customFormat="1" x14ac:dyDescent="0.3"/>
    <row r="1342" s="6" customFormat="1" x14ac:dyDescent="0.3"/>
    <row r="1343" s="6" customFormat="1" x14ac:dyDescent="0.3"/>
    <row r="1344" s="6" customFormat="1" x14ac:dyDescent="0.3"/>
    <row r="1345" s="6" customFormat="1" x14ac:dyDescent="0.3"/>
    <row r="1346" s="6" customFormat="1" x14ac:dyDescent="0.3"/>
    <row r="1347" s="6" customFormat="1" x14ac:dyDescent="0.3"/>
    <row r="1348" s="6" customFormat="1" x14ac:dyDescent="0.3"/>
    <row r="1349" s="6" customFormat="1" x14ac:dyDescent="0.3"/>
    <row r="1350" s="6" customFormat="1" x14ac:dyDescent="0.3"/>
    <row r="1351" s="6" customFormat="1" x14ac:dyDescent="0.3"/>
    <row r="1352" s="6" customFormat="1" x14ac:dyDescent="0.3"/>
    <row r="1353" s="6" customFormat="1" x14ac:dyDescent="0.3"/>
    <row r="1354" s="6" customFormat="1" x14ac:dyDescent="0.3"/>
    <row r="1355" s="6" customFormat="1" x14ac:dyDescent="0.3"/>
    <row r="1356" s="6" customFormat="1" x14ac:dyDescent="0.3"/>
    <row r="1357" s="6" customFormat="1" x14ac:dyDescent="0.3"/>
    <row r="1358" s="6" customFormat="1" x14ac:dyDescent="0.3"/>
    <row r="1359" s="6" customFormat="1" x14ac:dyDescent="0.3"/>
    <row r="1360" s="6" customFormat="1" x14ac:dyDescent="0.3"/>
    <row r="1361" s="6" customFormat="1" x14ac:dyDescent="0.3"/>
    <row r="1362" s="6" customFormat="1" x14ac:dyDescent="0.3"/>
    <row r="1363" s="6" customFormat="1" x14ac:dyDescent="0.3"/>
    <row r="1364" s="6" customFormat="1" x14ac:dyDescent="0.3"/>
    <row r="1365" s="6" customFormat="1" x14ac:dyDescent="0.3"/>
    <row r="1366" s="6" customFormat="1" x14ac:dyDescent="0.3"/>
    <row r="1367" s="6" customFormat="1" x14ac:dyDescent="0.3"/>
    <row r="1368" s="6" customFormat="1" x14ac:dyDescent="0.3"/>
    <row r="1369" s="6" customFormat="1" x14ac:dyDescent="0.3"/>
    <row r="1370" s="6" customFormat="1" x14ac:dyDescent="0.3"/>
    <row r="1371" s="6" customFormat="1" x14ac:dyDescent="0.3"/>
    <row r="1372" s="6" customFormat="1" x14ac:dyDescent="0.3"/>
    <row r="1373" s="6" customFormat="1" x14ac:dyDescent="0.3"/>
    <row r="1374" s="6" customFormat="1" x14ac:dyDescent="0.3"/>
    <row r="1375" s="6" customFormat="1" x14ac:dyDescent="0.3"/>
    <row r="1376" s="6" customFormat="1" x14ac:dyDescent="0.3"/>
    <row r="1377" s="6" customFormat="1" x14ac:dyDescent="0.3"/>
    <row r="1378" s="6" customFormat="1" x14ac:dyDescent="0.3"/>
    <row r="1379" s="6" customFormat="1" x14ac:dyDescent="0.3"/>
    <row r="1380" s="6" customFormat="1" x14ac:dyDescent="0.3"/>
    <row r="1381" s="6" customFormat="1" x14ac:dyDescent="0.3"/>
    <row r="1382" s="6" customFormat="1" x14ac:dyDescent="0.3"/>
    <row r="1383" s="6" customFormat="1" x14ac:dyDescent="0.3"/>
    <row r="1384" s="6" customFormat="1" x14ac:dyDescent="0.3"/>
    <row r="1385" s="6" customFormat="1" x14ac:dyDescent="0.3"/>
    <row r="1386" s="6" customFormat="1" x14ac:dyDescent="0.3"/>
    <row r="1387" s="6" customFormat="1" x14ac:dyDescent="0.3"/>
    <row r="1388" s="6" customFormat="1" x14ac:dyDescent="0.3"/>
    <row r="1389" s="6" customFormat="1" x14ac:dyDescent="0.3"/>
    <row r="1390" s="6" customFormat="1" x14ac:dyDescent="0.3"/>
    <row r="1391" s="6" customFormat="1" x14ac:dyDescent="0.3"/>
    <row r="1392" s="6" customFormat="1" x14ac:dyDescent="0.3"/>
    <row r="1393" s="6" customFormat="1" x14ac:dyDescent="0.3"/>
    <row r="1394" s="6" customFormat="1" x14ac:dyDescent="0.3"/>
    <row r="1395" s="6" customFormat="1" x14ac:dyDescent="0.3"/>
    <row r="1396" s="6" customFormat="1" x14ac:dyDescent="0.3"/>
    <row r="1397" s="6" customFormat="1" x14ac:dyDescent="0.3"/>
    <row r="1398" s="6" customFormat="1" x14ac:dyDescent="0.3"/>
    <row r="1399" s="6" customFormat="1" x14ac:dyDescent="0.3"/>
    <row r="1400" s="6" customFormat="1" x14ac:dyDescent="0.3"/>
    <row r="1401" s="6" customFormat="1" x14ac:dyDescent="0.3"/>
    <row r="1402" s="6" customFormat="1" x14ac:dyDescent="0.3"/>
    <row r="1403" s="6" customFormat="1" x14ac:dyDescent="0.3"/>
    <row r="1404" s="6" customFormat="1" x14ac:dyDescent="0.3"/>
    <row r="1405" s="6" customFormat="1" x14ac:dyDescent="0.3"/>
    <row r="1406" s="6" customFormat="1" x14ac:dyDescent="0.3"/>
    <row r="1407" s="6" customFormat="1" x14ac:dyDescent="0.3"/>
    <row r="1408" s="6" customFormat="1" x14ac:dyDescent="0.3"/>
    <row r="1409" s="6" customFormat="1" x14ac:dyDescent="0.3"/>
    <row r="1410" s="6" customFormat="1" x14ac:dyDescent="0.3"/>
    <row r="1411" s="6" customFormat="1" x14ac:dyDescent="0.3"/>
    <row r="1412" s="6" customFormat="1" x14ac:dyDescent="0.3"/>
    <row r="1413" s="6" customFormat="1" x14ac:dyDescent="0.3"/>
    <row r="1414" s="6" customFormat="1" x14ac:dyDescent="0.3"/>
    <row r="1415" s="6" customFormat="1" x14ac:dyDescent="0.3"/>
    <row r="1416" s="6" customFormat="1" x14ac:dyDescent="0.3"/>
    <row r="1417" s="6" customFormat="1" x14ac:dyDescent="0.3"/>
    <row r="1418" s="6" customFormat="1" x14ac:dyDescent="0.3"/>
    <row r="1419" s="6" customFormat="1" x14ac:dyDescent="0.3"/>
    <row r="1420" s="6" customFormat="1" x14ac:dyDescent="0.3"/>
    <row r="1421" s="6" customFormat="1" x14ac:dyDescent="0.3"/>
    <row r="1422" s="6" customFormat="1" x14ac:dyDescent="0.3"/>
    <row r="1423" s="6" customFormat="1" x14ac:dyDescent="0.3"/>
    <row r="1424" s="6" customFormat="1" x14ac:dyDescent="0.3"/>
    <row r="1425" s="6" customFormat="1" x14ac:dyDescent="0.3"/>
    <row r="1426" s="6" customFormat="1" x14ac:dyDescent="0.3"/>
    <row r="1427" s="6" customFormat="1" x14ac:dyDescent="0.3"/>
    <row r="1428" s="6" customFormat="1" x14ac:dyDescent="0.3"/>
    <row r="1429" s="6" customFormat="1" x14ac:dyDescent="0.3"/>
    <row r="1430" s="6" customFormat="1" x14ac:dyDescent="0.3"/>
    <row r="1431" s="6" customFormat="1" x14ac:dyDescent="0.3"/>
    <row r="1432" s="6" customFormat="1" x14ac:dyDescent="0.3"/>
    <row r="1433" s="6" customFormat="1" x14ac:dyDescent="0.3"/>
    <row r="1434" s="6" customFormat="1" x14ac:dyDescent="0.3"/>
    <row r="1435" s="6" customFormat="1" x14ac:dyDescent="0.3"/>
    <row r="1436" s="6" customFormat="1" x14ac:dyDescent="0.3"/>
    <row r="1437" s="6" customFormat="1" x14ac:dyDescent="0.3"/>
    <row r="1438" s="6" customFormat="1" x14ac:dyDescent="0.3"/>
    <row r="1439" s="6" customFormat="1" x14ac:dyDescent="0.3"/>
    <row r="1440" s="6" customFormat="1" x14ac:dyDescent="0.3"/>
    <row r="1441" s="6" customFormat="1" x14ac:dyDescent="0.3"/>
    <row r="1442" s="6" customFormat="1" x14ac:dyDescent="0.3"/>
    <row r="1443" s="6" customFormat="1" x14ac:dyDescent="0.3"/>
    <row r="1444" s="6" customFormat="1" x14ac:dyDescent="0.3"/>
    <row r="1445" s="6" customFormat="1" x14ac:dyDescent="0.3"/>
    <row r="1446" s="6" customFormat="1" x14ac:dyDescent="0.3"/>
    <row r="1447" s="6" customFormat="1" x14ac:dyDescent="0.3"/>
    <row r="1448" s="6" customFormat="1" x14ac:dyDescent="0.3"/>
    <row r="1449" s="6" customFormat="1" x14ac:dyDescent="0.3"/>
    <row r="1450" s="6" customFormat="1" x14ac:dyDescent="0.3"/>
    <row r="1451" s="6" customFormat="1" x14ac:dyDescent="0.3"/>
    <row r="1452" s="6" customFormat="1" x14ac:dyDescent="0.3"/>
    <row r="1453" s="6" customFormat="1" x14ac:dyDescent="0.3"/>
    <row r="1454" s="6" customFormat="1" x14ac:dyDescent="0.3"/>
    <row r="1455" s="6" customFormat="1" x14ac:dyDescent="0.3"/>
    <row r="1456" s="6" customFormat="1" x14ac:dyDescent="0.3"/>
    <row r="1457" s="6" customFormat="1" x14ac:dyDescent="0.3"/>
    <row r="1458" s="6" customFormat="1" x14ac:dyDescent="0.3"/>
    <row r="1459" s="6" customFormat="1" x14ac:dyDescent="0.3"/>
    <row r="1460" s="6" customFormat="1" x14ac:dyDescent="0.3"/>
    <row r="1461" s="6" customFormat="1" x14ac:dyDescent="0.3"/>
    <row r="1462" s="6" customFormat="1" x14ac:dyDescent="0.3"/>
    <row r="1463" s="6" customFormat="1" x14ac:dyDescent="0.3"/>
    <row r="1464" s="6" customFormat="1" x14ac:dyDescent="0.3"/>
    <row r="1465" s="6" customFormat="1" x14ac:dyDescent="0.3"/>
    <row r="1466" s="6" customFormat="1" x14ac:dyDescent="0.3"/>
    <row r="1467" s="6" customFormat="1" x14ac:dyDescent="0.3"/>
    <row r="1468" s="6" customFormat="1" x14ac:dyDescent="0.3"/>
    <row r="1469" s="6" customFormat="1" x14ac:dyDescent="0.3"/>
    <row r="1470" s="6" customFormat="1" x14ac:dyDescent="0.3"/>
    <row r="1471" s="6" customFormat="1" x14ac:dyDescent="0.3"/>
    <row r="1472" s="6" customFormat="1" x14ac:dyDescent="0.3"/>
    <row r="1473" s="6" customFormat="1" x14ac:dyDescent="0.3"/>
    <row r="1474" s="6" customFormat="1" x14ac:dyDescent="0.3"/>
    <row r="1475" s="6" customFormat="1" x14ac:dyDescent="0.3"/>
    <row r="1476" s="6" customFormat="1" x14ac:dyDescent="0.3"/>
    <row r="1477" s="6" customFormat="1" x14ac:dyDescent="0.3"/>
    <row r="1478" s="6" customFormat="1" x14ac:dyDescent="0.3"/>
    <row r="1479" s="6" customFormat="1" x14ac:dyDescent="0.3"/>
    <row r="1480" s="6" customFormat="1" x14ac:dyDescent="0.3"/>
    <row r="1481" s="6" customFormat="1" x14ac:dyDescent="0.3"/>
    <row r="1482" s="6" customFormat="1" x14ac:dyDescent="0.3"/>
    <row r="1483" s="6" customFormat="1" x14ac:dyDescent="0.3"/>
    <row r="1484" s="6" customFormat="1" x14ac:dyDescent="0.3"/>
    <row r="1485" s="6" customFormat="1" x14ac:dyDescent="0.3"/>
    <row r="1486" s="6" customFormat="1" x14ac:dyDescent="0.3"/>
    <row r="1487" s="6" customFormat="1" x14ac:dyDescent="0.3"/>
    <row r="1488" s="6" customFormat="1" x14ac:dyDescent="0.3"/>
    <row r="1489" s="6" customFormat="1" x14ac:dyDescent="0.3"/>
    <row r="1490" s="6" customFormat="1" x14ac:dyDescent="0.3"/>
    <row r="1491" s="6" customFormat="1" x14ac:dyDescent="0.3"/>
    <row r="1492" s="6" customFormat="1" x14ac:dyDescent="0.3"/>
    <row r="1493" s="6" customFormat="1" x14ac:dyDescent="0.3"/>
    <row r="1494" s="6" customFormat="1" x14ac:dyDescent="0.3"/>
    <row r="1495" s="6" customFormat="1" x14ac:dyDescent="0.3"/>
    <row r="1496" s="6" customFormat="1" x14ac:dyDescent="0.3"/>
    <row r="1497" s="6" customFormat="1" x14ac:dyDescent="0.3"/>
    <row r="1498" s="6" customFormat="1" x14ac:dyDescent="0.3"/>
    <row r="1499" s="6" customFormat="1" x14ac:dyDescent="0.3"/>
    <row r="1500" s="6" customFormat="1" x14ac:dyDescent="0.3"/>
    <row r="1501" s="6" customFormat="1" x14ac:dyDescent="0.3"/>
    <row r="1502" s="6" customFormat="1" x14ac:dyDescent="0.3"/>
    <row r="1503" s="6" customFormat="1" x14ac:dyDescent="0.3"/>
    <row r="1504" s="6" customFormat="1" x14ac:dyDescent="0.3"/>
    <row r="1505" s="6" customFormat="1" x14ac:dyDescent="0.3"/>
    <row r="1506" s="6" customFormat="1" x14ac:dyDescent="0.3"/>
    <row r="1507" s="6" customFormat="1" x14ac:dyDescent="0.3"/>
    <row r="1508" s="6" customFormat="1" x14ac:dyDescent="0.3"/>
    <row r="1509" s="6" customFormat="1" x14ac:dyDescent="0.3"/>
    <row r="1510" s="6" customFormat="1" x14ac:dyDescent="0.3"/>
    <row r="1511" s="6" customFormat="1" x14ac:dyDescent="0.3"/>
    <row r="1512" s="6" customFormat="1" x14ac:dyDescent="0.3"/>
    <row r="1513" s="6" customFormat="1" x14ac:dyDescent="0.3"/>
    <row r="1514" s="6" customFormat="1" x14ac:dyDescent="0.3"/>
    <row r="1515" s="6" customFormat="1" x14ac:dyDescent="0.3"/>
    <row r="1516" s="6" customFormat="1" x14ac:dyDescent="0.3"/>
    <row r="1517" s="6" customFormat="1" x14ac:dyDescent="0.3"/>
    <row r="1518" s="6" customFormat="1" x14ac:dyDescent="0.3"/>
    <row r="1519" s="6" customFormat="1" x14ac:dyDescent="0.3"/>
    <row r="1520" s="6" customFormat="1" x14ac:dyDescent="0.3"/>
    <row r="1521" s="6" customFormat="1" x14ac:dyDescent="0.3"/>
    <row r="1522" s="6" customFormat="1" x14ac:dyDescent="0.3"/>
    <row r="1523" s="6" customFormat="1" x14ac:dyDescent="0.3"/>
    <row r="1524" s="6" customFormat="1" x14ac:dyDescent="0.3"/>
    <row r="1525" s="6" customFormat="1" x14ac:dyDescent="0.3"/>
    <row r="1526" s="6" customFormat="1" x14ac:dyDescent="0.3"/>
    <row r="1527" s="6" customFormat="1" x14ac:dyDescent="0.3"/>
    <row r="1528" s="6" customFormat="1" x14ac:dyDescent="0.3"/>
    <row r="1529" s="6" customFormat="1" x14ac:dyDescent="0.3"/>
    <row r="1530" s="6" customFormat="1" x14ac:dyDescent="0.3"/>
    <row r="1531" s="6" customFormat="1" x14ac:dyDescent="0.3"/>
    <row r="1532" s="6" customFormat="1" x14ac:dyDescent="0.3"/>
    <row r="1533" s="6" customFormat="1" x14ac:dyDescent="0.3"/>
    <row r="1534" s="6" customFormat="1" x14ac:dyDescent="0.3"/>
    <row r="1535" s="6" customFormat="1" x14ac:dyDescent="0.3"/>
    <row r="1536" s="6" customFormat="1" x14ac:dyDescent="0.3"/>
    <row r="1537" s="6" customFormat="1" x14ac:dyDescent="0.3"/>
    <row r="1538" s="6" customFormat="1" x14ac:dyDescent="0.3"/>
    <row r="1539" s="6" customFormat="1" x14ac:dyDescent="0.3"/>
    <row r="1540" s="6" customFormat="1" x14ac:dyDescent="0.3"/>
    <row r="1541" s="6" customFormat="1" x14ac:dyDescent="0.3"/>
    <row r="1542" s="6" customFormat="1" x14ac:dyDescent="0.3"/>
    <row r="1543" s="6" customFormat="1" x14ac:dyDescent="0.3"/>
    <row r="1544" s="6" customFormat="1" x14ac:dyDescent="0.3"/>
    <row r="1545" s="6" customFormat="1" x14ac:dyDescent="0.3"/>
    <row r="1546" s="6" customFormat="1" x14ac:dyDescent="0.3"/>
    <row r="1547" s="6" customFormat="1" x14ac:dyDescent="0.3"/>
    <row r="1548" s="6" customFormat="1" x14ac:dyDescent="0.3"/>
    <row r="1549" s="6" customFormat="1" x14ac:dyDescent="0.3"/>
    <row r="1550" s="6" customFormat="1" x14ac:dyDescent="0.3"/>
    <row r="1551" s="6" customFormat="1" x14ac:dyDescent="0.3"/>
    <row r="1552" s="6" customFormat="1" x14ac:dyDescent="0.3"/>
    <row r="1553" s="6" customFormat="1" x14ac:dyDescent="0.3"/>
    <row r="1554" s="6" customFormat="1" x14ac:dyDescent="0.3"/>
    <row r="1555" s="6" customFormat="1" x14ac:dyDescent="0.3"/>
    <row r="1556" s="6" customFormat="1" x14ac:dyDescent="0.3"/>
    <row r="1557" s="6" customFormat="1" x14ac:dyDescent="0.3"/>
    <row r="1558" s="6" customFormat="1" x14ac:dyDescent="0.3"/>
    <row r="1559" s="6" customFormat="1" x14ac:dyDescent="0.3"/>
    <row r="1560" s="6" customFormat="1" x14ac:dyDescent="0.3"/>
    <row r="1561" s="6" customFormat="1" x14ac:dyDescent="0.3"/>
    <row r="1562" s="6" customFormat="1" x14ac:dyDescent="0.3"/>
    <row r="1563" s="6" customFormat="1" x14ac:dyDescent="0.3"/>
    <row r="1564" s="6" customFormat="1" x14ac:dyDescent="0.3"/>
    <row r="1565" s="6" customFormat="1" x14ac:dyDescent="0.3"/>
    <row r="1566" s="6" customFormat="1" x14ac:dyDescent="0.3"/>
    <row r="1567" s="6" customFormat="1" x14ac:dyDescent="0.3"/>
    <row r="1568" s="6" customFormat="1" x14ac:dyDescent="0.3"/>
    <row r="1569" s="6" customFormat="1" x14ac:dyDescent="0.3"/>
    <row r="1570" s="6" customFormat="1" x14ac:dyDescent="0.3"/>
    <row r="1571" s="6" customFormat="1" x14ac:dyDescent="0.3"/>
    <row r="1572" s="6" customFormat="1" x14ac:dyDescent="0.3"/>
    <row r="1573" s="6" customFormat="1" x14ac:dyDescent="0.3"/>
    <row r="1574" s="6" customFormat="1" x14ac:dyDescent="0.3"/>
    <row r="1575" s="6" customFormat="1" x14ac:dyDescent="0.3"/>
    <row r="1576" s="6" customFormat="1" x14ac:dyDescent="0.3"/>
    <row r="1577" s="6" customFormat="1" x14ac:dyDescent="0.3"/>
    <row r="1578" s="6" customFormat="1" x14ac:dyDescent="0.3"/>
    <row r="1579" s="6" customFormat="1" x14ac:dyDescent="0.3"/>
    <row r="1580" s="6" customFormat="1" x14ac:dyDescent="0.3"/>
    <row r="1581" s="6" customFormat="1" x14ac:dyDescent="0.3"/>
    <row r="1582" s="6" customFormat="1" x14ac:dyDescent="0.3"/>
    <row r="1583" s="6" customFormat="1" x14ac:dyDescent="0.3"/>
    <row r="1584" s="6" customFormat="1" x14ac:dyDescent="0.3"/>
    <row r="1585" s="6" customFormat="1" x14ac:dyDescent="0.3"/>
    <row r="1586" s="6" customFormat="1" x14ac:dyDescent="0.3"/>
    <row r="1587" s="6" customFormat="1" x14ac:dyDescent="0.3"/>
    <row r="1588" s="6" customFormat="1" x14ac:dyDescent="0.3"/>
    <row r="1589" s="6" customFormat="1" x14ac:dyDescent="0.3"/>
    <row r="1590" s="6" customFormat="1" x14ac:dyDescent="0.3"/>
    <row r="1591" s="6" customFormat="1" x14ac:dyDescent="0.3"/>
    <row r="1592" s="6" customFormat="1" x14ac:dyDescent="0.3"/>
    <row r="1593" s="6" customFormat="1" x14ac:dyDescent="0.3"/>
    <row r="1594" s="6" customFormat="1" x14ac:dyDescent="0.3"/>
    <row r="1595" s="6" customFormat="1" x14ac:dyDescent="0.3"/>
    <row r="1596" s="6" customFormat="1" x14ac:dyDescent="0.3"/>
    <row r="1597" s="6" customFormat="1" x14ac:dyDescent="0.3"/>
    <row r="1598" s="6" customFormat="1" x14ac:dyDescent="0.3"/>
    <row r="1599" s="6" customFormat="1" x14ac:dyDescent="0.3"/>
    <row r="1600" s="6" customFormat="1" x14ac:dyDescent="0.3"/>
    <row r="1601" s="6" customFormat="1" x14ac:dyDescent="0.3"/>
    <row r="1602" s="6" customFormat="1" x14ac:dyDescent="0.3"/>
    <row r="1603" s="6" customFormat="1" x14ac:dyDescent="0.3"/>
    <row r="1604" s="6" customFormat="1" x14ac:dyDescent="0.3"/>
    <row r="1605" s="6" customFormat="1" x14ac:dyDescent="0.3"/>
    <row r="1606" s="6" customFormat="1" x14ac:dyDescent="0.3"/>
    <row r="1607" s="6" customFormat="1" x14ac:dyDescent="0.3"/>
    <row r="1608" s="6" customFormat="1" x14ac:dyDescent="0.3"/>
    <row r="1609" s="6" customFormat="1" x14ac:dyDescent="0.3"/>
    <row r="1610" s="6" customFormat="1" x14ac:dyDescent="0.3"/>
    <row r="1611" s="6" customFormat="1" x14ac:dyDescent="0.3"/>
    <row r="1612" s="6" customFormat="1" x14ac:dyDescent="0.3"/>
    <row r="1613" s="6" customFormat="1" x14ac:dyDescent="0.3"/>
    <row r="1614" s="6" customFormat="1" x14ac:dyDescent="0.3"/>
    <row r="1615" s="6" customFormat="1" x14ac:dyDescent="0.3"/>
    <row r="1616" s="6" customFormat="1" x14ac:dyDescent="0.3"/>
    <row r="1617" s="6" customFormat="1" x14ac:dyDescent="0.3"/>
    <row r="1618" s="6" customFormat="1" x14ac:dyDescent="0.3"/>
    <row r="1619" s="6" customFormat="1" x14ac:dyDescent="0.3"/>
    <row r="1620" s="6" customFormat="1" x14ac:dyDescent="0.3"/>
    <row r="1621" s="6" customFormat="1" x14ac:dyDescent="0.3"/>
    <row r="1622" s="6" customFormat="1" x14ac:dyDescent="0.3"/>
    <row r="1623" s="6" customFormat="1" x14ac:dyDescent="0.3"/>
    <row r="1624" s="6" customFormat="1" x14ac:dyDescent="0.3"/>
    <row r="1625" s="6" customFormat="1" x14ac:dyDescent="0.3"/>
    <row r="1626" s="6" customFormat="1" x14ac:dyDescent="0.3"/>
    <row r="1627" s="6" customFormat="1" x14ac:dyDescent="0.3"/>
    <row r="1628" s="6" customFormat="1" x14ac:dyDescent="0.3"/>
    <row r="1629" s="6" customFormat="1" x14ac:dyDescent="0.3"/>
    <row r="1630" s="6" customFormat="1" x14ac:dyDescent="0.3"/>
    <row r="1631" s="6" customFormat="1" x14ac:dyDescent="0.3"/>
    <row r="1632" s="6" customFormat="1" x14ac:dyDescent="0.3"/>
    <row r="1633" s="6" customFormat="1" x14ac:dyDescent="0.3"/>
    <row r="1634" s="6" customFormat="1" x14ac:dyDescent="0.3"/>
    <row r="1635" s="6" customFormat="1" x14ac:dyDescent="0.3"/>
    <row r="1636" s="6" customFormat="1" x14ac:dyDescent="0.3"/>
    <row r="1637" s="6" customFormat="1" x14ac:dyDescent="0.3"/>
    <row r="1638" s="6" customFormat="1" x14ac:dyDescent="0.3"/>
    <row r="1639" s="6" customFormat="1" x14ac:dyDescent="0.3"/>
    <row r="1640" s="6" customFormat="1" x14ac:dyDescent="0.3"/>
    <row r="1641" s="6" customFormat="1" x14ac:dyDescent="0.3"/>
    <row r="1642" s="6" customFormat="1" x14ac:dyDescent="0.3"/>
    <row r="1643" s="6" customFormat="1" x14ac:dyDescent="0.3"/>
    <row r="1644" s="6" customFormat="1" x14ac:dyDescent="0.3"/>
    <row r="1645" s="6" customFormat="1" x14ac:dyDescent="0.3"/>
    <row r="1646" s="6" customFormat="1" x14ac:dyDescent="0.3"/>
    <row r="1647" s="6" customFormat="1" x14ac:dyDescent="0.3"/>
    <row r="1648" s="6" customFormat="1" x14ac:dyDescent="0.3"/>
    <row r="1649" s="6" customFormat="1" x14ac:dyDescent="0.3"/>
    <row r="1650" s="6" customFormat="1" x14ac:dyDescent="0.3"/>
    <row r="1651" s="6" customFormat="1" x14ac:dyDescent="0.3"/>
    <row r="1652" s="6" customFormat="1" x14ac:dyDescent="0.3"/>
    <row r="1653" s="6" customFormat="1" x14ac:dyDescent="0.3"/>
    <row r="1654" s="6" customFormat="1" x14ac:dyDescent="0.3"/>
    <row r="1655" s="6" customFormat="1" x14ac:dyDescent="0.3"/>
    <row r="1656" s="6" customFormat="1" x14ac:dyDescent="0.3"/>
    <row r="1657" s="6" customFormat="1" x14ac:dyDescent="0.3"/>
    <row r="1658" s="6" customFormat="1" x14ac:dyDescent="0.3"/>
    <row r="1659" s="6" customFormat="1" x14ac:dyDescent="0.3"/>
    <row r="1660" s="6" customFormat="1" x14ac:dyDescent="0.3"/>
    <row r="1661" s="6" customFormat="1" x14ac:dyDescent="0.3"/>
    <row r="1662" s="6" customFormat="1" x14ac:dyDescent="0.3"/>
    <row r="1663" s="6" customFormat="1" x14ac:dyDescent="0.3"/>
    <row r="1664" s="6" customFormat="1" x14ac:dyDescent="0.3"/>
    <row r="1665" s="6" customFormat="1" x14ac:dyDescent="0.3"/>
    <row r="1666" s="6" customFormat="1" x14ac:dyDescent="0.3"/>
    <row r="1667" s="6" customFormat="1" x14ac:dyDescent="0.3"/>
    <row r="1668" s="6" customFormat="1" x14ac:dyDescent="0.3"/>
    <row r="1669" s="6" customFormat="1" x14ac:dyDescent="0.3"/>
    <row r="1670" s="6" customFormat="1" x14ac:dyDescent="0.3"/>
    <row r="1671" s="6" customFormat="1" x14ac:dyDescent="0.3"/>
    <row r="1672" s="6" customFormat="1" x14ac:dyDescent="0.3"/>
    <row r="1673" s="6" customFormat="1" x14ac:dyDescent="0.3"/>
    <row r="1674" s="6" customFormat="1" x14ac:dyDescent="0.3"/>
    <row r="1675" s="6" customFormat="1" x14ac:dyDescent="0.3"/>
    <row r="1676" s="6" customFormat="1" x14ac:dyDescent="0.3"/>
    <row r="1677" s="6" customFormat="1" x14ac:dyDescent="0.3"/>
    <row r="1678" s="6" customFormat="1" x14ac:dyDescent="0.3"/>
    <row r="1679" s="6" customFormat="1" x14ac:dyDescent="0.3"/>
    <row r="1680" s="6" customFormat="1" x14ac:dyDescent="0.3"/>
    <row r="1681" s="6" customFormat="1" x14ac:dyDescent="0.3"/>
    <row r="1682" s="6" customFormat="1" x14ac:dyDescent="0.3"/>
    <row r="1683" s="6" customFormat="1" x14ac:dyDescent="0.3"/>
    <row r="1684" s="6" customFormat="1" x14ac:dyDescent="0.3"/>
    <row r="1685" s="6" customFormat="1" x14ac:dyDescent="0.3"/>
    <row r="1686" s="6" customFormat="1" x14ac:dyDescent="0.3"/>
    <row r="1687" s="6" customFormat="1" x14ac:dyDescent="0.3"/>
    <row r="1688" s="6" customFormat="1" x14ac:dyDescent="0.3"/>
    <row r="1689" s="6" customFormat="1" x14ac:dyDescent="0.3"/>
    <row r="1690" s="6" customFormat="1" x14ac:dyDescent="0.3"/>
    <row r="1691" s="6" customFormat="1" x14ac:dyDescent="0.3"/>
    <row r="1692" s="6" customFormat="1" x14ac:dyDescent="0.3"/>
    <row r="1693" s="6" customFormat="1" x14ac:dyDescent="0.3"/>
    <row r="1694" s="6" customFormat="1" x14ac:dyDescent="0.3"/>
    <row r="1695" s="6" customFormat="1" x14ac:dyDescent="0.3"/>
    <row r="1696" s="6" customFormat="1" x14ac:dyDescent="0.3"/>
    <row r="1697" s="6" customFormat="1" x14ac:dyDescent="0.3"/>
    <row r="1698" s="6" customFormat="1" x14ac:dyDescent="0.3"/>
    <row r="1699" s="6" customFormat="1" x14ac:dyDescent="0.3"/>
    <row r="1700" s="6" customFormat="1" x14ac:dyDescent="0.3"/>
    <row r="1701" s="6" customFormat="1" x14ac:dyDescent="0.3"/>
    <row r="1702" s="6" customFormat="1" x14ac:dyDescent="0.3"/>
    <row r="1703" s="6" customFormat="1" x14ac:dyDescent="0.3"/>
    <row r="1704" s="6" customFormat="1" x14ac:dyDescent="0.3"/>
    <row r="1705" s="6" customFormat="1" x14ac:dyDescent="0.3"/>
    <row r="1706" s="6" customFormat="1" x14ac:dyDescent="0.3"/>
    <row r="1707" s="6" customFormat="1" x14ac:dyDescent="0.3"/>
    <row r="1708" s="6" customFormat="1" x14ac:dyDescent="0.3"/>
    <row r="1709" s="6" customFormat="1" x14ac:dyDescent="0.3"/>
    <row r="1710" s="6" customFormat="1" x14ac:dyDescent="0.3"/>
    <row r="1711" s="6" customFormat="1" x14ac:dyDescent="0.3"/>
    <row r="1712" s="6" customFormat="1" x14ac:dyDescent="0.3"/>
    <row r="1713" s="6" customFormat="1" x14ac:dyDescent="0.3"/>
    <row r="1714" s="6" customFormat="1" x14ac:dyDescent="0.3"/>
    <row r="1715" s="6" customFormat="1" x14ac:dyDescent="0.3"/>
    <row r="1716" s="6" customFormat="1" x14ac:dyDescent="0.3"/>
    <row r="1717" s="6" customFormat="1" x14ac:dyDescent="0.3"/>
    <row r="1718" s="6" customFormat="1" x14ac:dyDescent="0.3"/>
    <row r="1719" s="6" customFormat="1" x14ac:dyDescent="0.3"/>
    <row r="1720" s="6" customFormat="1" x14ac:dyDescent="0.3"/>
    <row r="1721" s="6" customFormat="1" x14ac:dyDescent="0.3"/>
    <row r="1722" s="6" customFormat="1" x14ac:dyDescent="0.3"/>
    <row r="1723" s="6" customFormat="1" x14ac:dyDescent="0.3"/>
    <row r="1724" s="6" customFormat="1" x14ac:dyDescent="0.3"/>
    <row r="1725" s="6" customFormat="1" x14ac:dyDescent="0.3"/>
    <row r="1726" s="6" customFormat="1" x14ac:dyDescent="0.3"/>
    <row r="1727" s="6" customFormat="1" x14ac:dyDescent="0.3"/>
    <row r="1728" s="6" customFormat="1" x14ac:dyDescent="0.3"/>
    <row r="1729" s="6" customFormat="1" x14ac:dyDescent="0.3"/>
    <row r="1730" s="6" customFormat="1" x14ac:dyDescent="0.3"/>
    <row r="1731" s="6" customFormat="1" x14ac:dyDescent="0.3"/>
    <row r="1732" s="6" customFormat="1" x14ac:dyDescent="0.3"/>
    <row r="1733" s="6" customFormat="1" x14ac:dyDescent="0.3"/>
    <row r="1734" s="6" customFormat="1" x14ac:dyDescent="0.3"/>
    <row r="1735" s="6" customFormat="1" x14ac:dyDescent="0.3"/>
    <row r="1736" s="6" customFormat="1" x14ac:dyDescent="0.3"/>
    <row r="1737" s="6" customFormat="1" x14ac:dyDescent="0.3"/>
    <row r="1738" s="6" customFormat="1" x14ac:dyDescent="0.3"/>
    <row r="1739" s="6" customFormat="1" x14ac:dyDescent="0.3"/>
    <row r="1740" s="6" customFormat="1" x14ac:dyDescent="0.3"/>
    <row r="1741" s="6" customFormat="1" x14ac:dyDescent="0.3"/>
    <row r="1742" s="6" customFormat="1" x14ac:dyDescent="0.3"/>
    <row r="1743" s="6" customFormat="1" x14ac:dyDescent="0.3"/>
    <row r="1744" s="6" customFormat="1" x14ac:dyDescent="0.3"/>
    <row r="1745" s="6" customFormat="1" x14ac:dyDescent="0.3"/>
    <row r="1746" s="6" customFormat="1" x14ac:dyDescent="0.3"/>
    <row r="1747" s="6" customFormat="1" x14ac:dyDescent="0.3"/>
    <row r="1748" s="6" customFormat="1" x14ac:dyDescent="0.3"/>
    <row r="1749" s="6" customFormat="1" x14ac:dyDescent="0.3"/>
    <row r="1750" s="6" customFormat="1" x14ac:dyDescent="0.3"/>
    <row r="1751" s="6" customFormat="1" x14ac:dyDescent="0.3"/>
    <row r="1752" s="6" customFormat="1" x14ac:dyDescent="0.3"/>
    <row r="1753" s="6" customFormat="1" x14ac:dyDescent="0.3"/>
    <row r="1754" s="6" customFormat="1" x14ac:dyDescent="0.3"/>
    <row r="1755" s="6" customFormat="1" x14ac:dyDescent="0.3"/>
    <row r="1756" s="6" customFormat="1" x14ac:dyDescent="0.3"/>
    <row r="1757" s="6" customFormat="1" x14ac:dyDescent="0.3"/>
    <row r="1758" s="6" customFormat="1" x14ac:dyDescent="0.3"/>
    <row r="1759" s="6" customFormat="1" x14ac:dyDescent="0.3"/>
    <row r="1760" s="6" customFormat="1" x14ac:dyDescent="0.3"/>
    <row r="1761" s="6" customFormat="1" x14ac:dyDescent="0.3"/>
    <row r="1762" s="6" customFormat="1" x14ac:dyDescent="0.3"/>
    <row r="1763" s="6" customFormat="1" x14ac:dyDescent="0.3"/>
    <row r="1764" s="6" customFormat="1" x14ac:dyDescent="0.3"/>
    <row r="1765" s="6" customFormat="1" x14ac:dyDescent="0.3"/>
    <row r="1766" s="6" customFormat="1" x14ac:dyDescent="0.3"/>
    <row r="1767" s="6" customFormat="1" x14ac:dyDescent="0.3"/>
    <row r="1768" s="6" customFormat="1" x14ac:dyDescent="0.3"/>
    <row r="1769" s="6" customFormat="1" x14ac:dyDescent="0.3"/>
    <row r="1770" s="6" customFormat="1" x14ac:dyDescent="0.3"/>
    <row r="1771" s="6" customFormat="1" x14ac:dyDescent="0.3"/>
    <row r="1772" s="6" customFormat="1" x14ac:dyDescent="0.3"/>
    <row r="1773" s="6" customFormat="1" x14ac:dyDescent="0.3"/>
    <row r="1774" s="6" customFormat="1" x14ac:dyDescent="0.3"/>
    <row r="1775" s="6" customFormat="1" x14ac:dyDescent="0.3"/>
    <row r="1776" s="6" customFormat="1" x14ac:dyDescent="0.3"/>
    <row r="1777" s="6" customFormat="1" x14ac:dyDescent="0.3"/>
    <row r="1778" s="6" customFormat="1" x14ac:dyDescent="0.3"/>
    <row r="1779" s="6" customFormat="1" x14ac:dyDescent="0.3"/>
    <row r="1780" s="6" customFormat="1" x14ac:dyDescent="0.3"/>
    <row r="1781" s="6" customFormat="1" x14ac:dyDescent="0.3"/>
    <row r="1782" s="6" customFormat="1" x14ac:dyDescent="0.3"/>
    <row r="1783" s="6" customFormat="1" x14ac:dyDescent="0.3"/>
    <row r="1784" s="6" customFormat="1" x14ac:dyDescent="0.3"/>
    <row r="1785" s="6" customFormat="1" x14ac:dyDescent="0.3"/>
    <row r="1786" s="6" customFormat="1" x14ac:dyDescent="0.3"/>
    <row r="1787" s="6" customFormat="1" x14ac:dyDescent="0.3"/>
    <row r="1788" s="6" customFormat="1" x14ac:dyDescent="0.3"/>
    <row r="1789" s="6" customFormat="1" x14ac:dyDescent="0.3"/>
    <row r="1790" s="6" customFormat="1" x14ac:dyDescent="0.3"/>
    <row r="1791" s="6" customFormat="1" x14ac:dyDescent="0.3"/>
    <row r="1792" s="6" customFormat="1" x14ac:dyDescent="0.3"/>
    <row r="1793" s="6" customFormat="1" x14ac:dyDescent="0.3"/>
    <row r="1794" s="6" customFormat="1" x14ac:dyDescent="0.3"/>
    <row r="1795" s="6" customFormat="1" x14ac:dyDescent="0.3"/>
    <row r="1796" s="6" customFormat="1" x14ac:dyDescent="0.3"/>
    <row r="1797" s="6" customFormat="1" x14ac:dyDescent="0.3"/>
    <row r="1798" s="6" customFormat="1" x14ac:dyDescent="0.3"/>
    <row r="1799" s="6" customFormat="1" x14ac:dyDescent="0.3"/>
    <row r="1800" s="6" customFormat="1" x14ac:dyDescent="0.3"/>
    <row r="1801" s="6" customFormat="1" x14ac:dyDescent="0.3"/>
    <row r="1802" s="6" customFormat="1" x14ac:dyDescent="0.3"/>
    <row r="1803" s="6" customFormat="1" x14ac:dyDescent="0.3"/>
    <row r="1804" s="6" customFormat="1" x14ac:dyDescent="0.3"/>
    <row r="1805" s="6" customFormat="1" x14ac:dyDescent="0.3"/>
    <row r="1806" s="6" customFormat="1" x14ac:dyDescent="0.3"/>
    <row r="1807" s="6" customFormat="1" x14ac:dyDescent="0.3"/>
    <row r="1808" s="6" customFormat="1" x14ac:dyDescent="0.3"/>
    <row r="1809" s="6" customFormat="1" x14ac:dyDescent="0.3"/>
    <row r="1810" s="6" customFormat="1" x14ac:dyDescent="0.3"/>
    <row r="1811" s="6" customFormat="1" x14ac:dyDescent="0.3"/>
    <row r="1812" s="6" customFormat="1" x14ac:dyDescent="0.3"/>
    <row r="1813" s="6" customFormat="1" x14ac:dyDescent="0.3"/>
    <row r="1814" s="6" customFormat="1" x14ac:dyDescent="0.3"/>
    <row r="1815" s="6" customFormat="1" x14ac:dyDescent="0.3"/>
    <row r="1816" s="6" customFormat="1" x14ac:dyDescent="0.3"/>
    <row r="1817" s="6" customFormat="1" x14ac:dyDescent="0.3"/>
    <row r="1818" s="6" customFormat="1" x14ac:dyDescent="0.3"/>
    <row r="1819" s="6" customFormat="1" x14ac:dyDescent="0.3"/>
    <row r="1820" s="6" customFormat="1" x14ac:dyDescent="0.3"/>
    <row r="1821" s="6" customFormat="1" x14ac:dyDescent="0.3"/>
    <row r="1822" s="6" customFormat="1" x14ac:dyDescent="0.3"/>
    <row r="1823" s="6" customFormat="1" x14ac:dyDescent="0.3"/>
    <row r="1824" s="6" customFormat="1" x14ac:dyDescent="0.3"/>
    <row r="1825" s="6" customFormat="1" x14ac:dyDescent="0.3"/>
    <row r="1826" s="6" customFormat="1" x14ac:dyDescent="0.3"/>
    <row r="1827" s="6" customFormat="1" x14ac:dyDescent="0.3"/>
    <row r="1828" s="6" customFormat="1" x14ac:dyDescent="0.3"/>
    <row r="1829" s="6" customFormat="1" x14ac:dyDescent="0.3"/>
    <row r="1830" s="6" customFormat="1" x14ac:dyDescent="0.3"/>
    <row r="1831" s="6" customFormat="1" x14ac:dyDescent="0.3"/>
    <row r="1832" s="6" customFormat="1" x14ac:dyDescent="0.3"/>
    <row r="1833" s="6" customFormat="1" x14ac:dyDescent="0.3"/>
    <row r="1834" s="6" customFormat="1" x14ac:dyDescent="0.3"/>
    <row r="1835" s="6" customFormat="1" x14ac:dyDescent="0.3"/>
    <row r="1836" s="6" customFormat="1" x14ac:dyDescent="0.3"/>
    <row r="1837" s="6" customFormat="1" x14ac:dyDescent="0.3"/>
    <row r="1838" s="6" customFormat="1" x14ac:dyDescent="0.3"/>
    <row r="1839" s="6" customFormat="1" x14ac:dyDescent="0.3"/>
    <row r="1840" s="6" customFormat="1" x14ac:dyDescent="0.3"/>
    <row r="1841" s="6" customFormat="1" x14ac:dyDescent="0.3"/>
    <row r="1842" s="6" customFormat="1" x14ac:dyDescent="0.3"/>
    <row r="1843" s="6" customFormat="1" x14ac:dyDescent="0.3"/>
    <row r="1844" s="6" customFormat="1" x14ac:dyDescent="0.3"/>
    <row r="1845" s="6" customFormat="1" x14ac:dyDescent="0.3"/>
    <row r="1846" s="6" customFormat="1" x14ac:dyDescent="0.3"/>
    <row r="1847" s="6" customFormat="1" x14ac:dyDescent="0.3"/>
    <row r="1848" s="6" customFormat="1" x14ac:dyDescent="0.3"/>
    <row r="1849" s="6" customFormat="1" x14ac:dyDescent="0.3"/>
    <row r="1850" s="6" customFormat="1" x14ac:dyDescent="0.3"/>
    <row r="1851" s="6" customFormat="1" x14ac:dyDescent="0.3"/>
    <row r="1852" s="6" customFormat="1" x14ac:dyDescent="0.3"/>
    <row r="1853" s="6" customFormat="1" x14ac:dyDescent="0.3"/>
    <row r="1854" s="6" customFormat="1" x14ac:dyDescent="0.3"/>
    <row r="1855" s="6" customFormat="1" x14ac:dyDescent="0.3"/>
    <row r="1856" s="6" customFormat="1" x14ac:dyDescent="0.3"/>
    <row r="1857" s="6" customFormat="1" x14ac:dyDescent="0.3"/>
    <row r="1858" s="6" customFormat="1" x14ac:dyDescent="0.3"/>
    <row r="1859" s="6" customFormat="1" x14ac:dyDescent="0.3"/>
    <row r="1860" s="6" customFormat="1" x14ac:dyDescent="0.3"/>
    <row r="1861" s="6" customFormat="1" x14ac:dyDescent="0.3"/>
    <row r="1862" s="6" customFormat="1" x14ac:dyDescent="0.3"/>
    <row r="1863" s="6" customFormat="1" x14ac:dyDescent="0.3"/>
    <row r="1864" s="6" customFormat="1" x14ac:dyDescent="0.3"/>
    <row r="1865" s="6" customFormat="1" x14ac:dyDescent="0.3"/>
    <row r="1866" s="6" customFormat="1" x14ac:dyDescent="0.3"/>
    <row r="1867" s="6" customFormat="1" x14ac:dyDescent="0.3"/>
    <row r="1868" s="6" customFormat="1" x14ac:dyDescent="0.3"/>
    <row r="1869" s="6" customFormat="1" x14ac:dyDescent="0.3"/>
    <row r="1870" s="6" customFormat="1" x14ac:dyDescent="0.3"/>
    <row r="1871" s="6" customFormat="1" x14ac:dyDescent="0.3"/>
    <row r="1872" s="6" customFormat="1" x14ac:dyDescent="0.3"/>
    <row r="1873" s="6" customFormat="1" x14ac:dyDescent="0.3"/>
    <row r="1874" s="6" customFormat="1" x14ac:dyDescent="0.3"/>
    <row r="1875" s="6" customFormat="1" x14ac:dyDescent="0.3"/>
    <row r="1876" s="6" customFormat="1" x14ac:dyDescent="0.3"/>
    <row r="1877" s="6" customFormat="1" x14ac:dyDescent="0.3"/>
    <row r="1878" s="6" customFormat="1" x14ac:dyDescent="0.3"/>
    <row r="1879" s="6" customFormat="1" x14ac:dyDescent="0.3"/>
    <row r="1880" s="6" customFormat="1" x14ac:dyDescent="0.3"/>
    <row r="1881" s="6" customFormat="1" x14ac:dyDescent="0.3"/>
    <row r="1882" s="6" customFormat="1" x14ac:dyDescent="0.3"/>
    <row r="1883" s="6" customFormat="1" x14ac:dyDescent="0.3"/>
    <row r="1884" s="6" customFormat="1" x14ac:dyDescent="0.3"/>
    <row r="1885" s="6" customFormat="1" x14ac:dyDescent="0.3"/>
    <row r="1886" s="6" customFormat="1" x14ac:dyDescent="0.3"/>
    <row r="1887" s="6" customFormat="1" x14ac:dyDescent="0.3"/>
    <row r="1888" s="6" customFormat="1" x14ac:dyDescent="0.3"/>
    <row r="1889" s="6" customFormat="1" x14ac:dyDescent="0.3"/>
    <row r="1890" s="6" customFormat="1" x14ac:dyDescent="0.3"/>
    <row r="1891" s="6" customFormat="1" x14ac:dyDescent="0.3"/>
    <row r="1892" s="6" customFormat="1" x14ac:dyDescent="0.3"/>
    <row r="1893" s="6" customFormat="1" x14ac:dyDescent="0.3"/>
    <row r="1894" s="6" customFormat="1" x14ac:dyDescent="0.3"/>
    <row r="1895" s="6" customFormat="1" x14ac:dyDescent="0.3"/>
    <row r="1896" s="6" customFormat="1" x14ac:dyDescent="0.3"/>
    <row r="1897" s="6" customFormat="1" x14ac:dyDescent="0.3"/>
    <row r="1898" s="6" customFormat="1" x14ac:dyDescent="0.3"/>
    <row r="1899" s="6" customFormat="1" x14ac:dyDescent="0.3"/>
    <row r="1900" s="6" customFormat="1" x14ac:dyDescent="0.3"/>
    <row r="1901" s="6" customFormat="1" x14ac:dyDescent="0.3"/>
    <row r="1902" s="6" customFormat="1" x14ac:dyDescent="0.3"/>
    <row r="1903" s="6" customFormat="1" x14ac:dyDescent="0.3"/>
    <row r="1904" s="6" customFormat="1" x14ac:dyDescent="0.3"/>
    <row r="1905" s="6" customFormat="1" x14ac:dyDescent="0.3"/>
    <row r="1906" s="6" customFormat="1" x14ac:dyDescent="0.3"/>
    <row r="1907" s="6" customFormat="1" x14ac:dyDescent="0.3"/>
    <row r="1908" s="6" customFormat="1" x14ac:dyDescent="0.3"/>
    <row r="1909" s="6" customFormat="1" x14ac:dyDescent="0.3"/>
    <row r="1910" s="6" customFormat="1" x14ac:dyDescent="0.3"/>
    <row r="1911" s="6" customFormat="1" x14ac:dyDescent="0.3"/>
    <row r="1912" s="6" customFormat="1" x14ac:dyDescent="0.3"/>
    <row r="1913" s="6" customFormat="1" x14ac:dyDescent="0.3"/>
    <row r="1914" s="6" customFormat="1" x14ac:dyDescent="0.3"/>
    <row r="1915" s="6" customFormat="1" x14ac:dyDescent="0.3"/>
    <row r="1916" s="6" customFormat="1" x14ac:dyDescent="0.3"/>
    <row r="1917" s="6" customFormat="1" x14ac:dyDescent="0.3"/>
    <row r="1918" s="6" customFormat="1" x14ac:dyDescent="0.3"/>
    <row r="1919" s="6" customFormat="1" x14ac:dyDescent="0.3"/>
    <row r="1920" s="6" customFormat="1" x14ac:dyDescent="0.3"/>
    <row r="1921" s="6" customFormat="1" x14ac:dyDescent="0.3"/>
    <row r="1922" s="6" customFormat="1" x14ac:dyDescent="0.3"/>
    <row r="1923" s="6" customFormat="1" x14ac:dyDescent="0.3"/>
    <row r="1924" s="6" customFormat="1" x14ac:dyDescent="0.3"/>
    <row r="1925" s="6" customFormat="1" x14ac:dyDescent="0.3"/>
    <row r="1926" s="6" customFormat="1" x14ac:dyDescent="0.3"/>
    <row r="1927" s="6" customFormat="1" x14ac:dyDescent="0.3"/>
    <row r="1928" s="6" customFormat="1" x14ac:dyDescent="0.3"/>
    <row r="1929" s="6" customFormat="1" x14ac:dyDescent="0.3"/>
    <row r="1930" s="6" customFormat="1" x14ac:dyDescent="0.3"/>
    <row r="1931" s="6" customFormat="1" x14ac:dyDescent="0.3"/>
    <row r="1932" s="6" customFormat="1" x14ac:dyDescent="0.3"/>
    <row r="1933" s="6" customFormat="1" x14ac:dyDescent="0.3"/>
    <row r="1934" s="6" customFormat="1" x14ac:dyDescent="0.3"/>
    <row r="1935" s="6" customFormat="1" x14ac:dyDescent="0.3"/>
    <row r="1936" s="6" customFormat="1" x14ac:dyDescent="0.3"/>
    <row r="1937" s="6" customFormat="1" x14ac:dyDescent="0.3"/>
    <row r="1938" s="6" customFormat="1" x14ac:dyDescent="0.3"/>
    <row r="1939" s="6" customFormat="1" x14ac:dyDescent="0.3"/>
    <row r="1940" s="6" customFormat="1" x14ac:dyDescent="0.3"/>
    <row r="1941" s="6" customFormat="1" x14ac:dyDescent="0.3"/>
    <row r="1942" s="6" customFormat="1" x14ac:dyDescent="0.3"/>
    <row r="1943" s="6" customFormat="1" x14ac:dyDescent="0.3"/>
    <row r="1944" s="6" customFormat="1" x14ac:dyDescent="0.3"/>
    <row r="1945" s="6" customFormat="1" x14ac:dyDescent="0.3"/>
    <row r="1946" s="6" customFormat="1" x14ac:dyDescent="0.3"/>
    <row r="1947" s="6" customFormat="1" x14ac:dyDescent="0.3"/>
    <row r="1948" s="6" customFormat="1" x14ac:dyDescent="0.3"/>
    <row r="1949" s="6" customFormat="1" x14ac:dyDescent="0.3"/>
    <row r="1950" s="6" customFormat="1" x14ac:dyDescent="0.3"/>
    <row r="1951" s="6" customFormat="1" x14ac:dyDescent="0.3"/>
    <row r="1952" s="6" customFormat="1" x14ac:dyDescent="0.3"/>
    <row r="1953" s="6" customFormat="1" x14ac:dyDescent="0.3"/>
    <row r="1954" s="6" customFormat="1" x14ac:dyDescent="0.3"/>
    <row r="1955" s="6" customFormat="1" x14ac:dyDescent="0.3"/>
    <row r="1956" s="6" customFormat="1" x14ac:dyDescent="0.3"/>
    <row r="1957" s="6" customFormat="1" x14ac:dyDescent="0.3"/>
    <row r="1958" s="6" customFormat="1" x14ac:dyDescent="0.3"/>
    <row r="1959" s="6" customFormat="1" x14ac:dyDescent="0.3"/>
    <row r="1960" s="6" customFormat="1" x14ac:dyDescent="0.3"/>
    <row r="1961" s="6" customFormat="1" x14ac:dyDescent="0.3"/>
    <row r="1962" s="6" customFormat="1" x14ac:dyDescent="0.3"/>
    <row r="1963" s="6" customFormat="1" x14ac:dyDescent="0.3"/>
    <row r="1964" s="6" customFormat="1" x14ac:dyDescent="0.3"/>
    <row r="1965" s="6" customFormat="1" x14ac:dyDescent="0.3"/>
    <row r="1966" s="6" customFormat="1" x14ac:dyDescent="0.3"/>
    <row r="1967" s="6" customFormat="1" x14ac:dyDescent="0.3"/>
    <row r="1968" s="6" customFormat="1" x14ac:dyDescent="0.3"/>
    <row r="1969" s="6" customFormat="1" x14ac:dyDescent="0.3"/>
    <row r="1970" s="6" customFormat="1" x14ac:dyDescent="0.3"/>
    <row r="1971" s="6" customFormat="1" x14ac:dyDescent="0.3"/>
    <row r="1972" s="6" customFormat="1" x14ac:dyDescent="0.3"/>
    <row r="1973" s="6" customFormat="1" x14ac:dyDescent="0.3"/>
    <row r="1974" s="6" customFormat="1" x14ac:dyDescent="0.3"/>
    <row r="1975" s="6" customFormat="1" x14ac:dyDescent="0.3"/>
    <row r="1976" s="6" customFormat="1" x14ac:dyDescent="0.3"/>
    <row r="1977" s="6" customFormat="1" x14ac:dyDescent="0.3"/>
    <row r="1978" s="6" customFormat="1" x14ac:dyDescent="0.3"/>
    <row r="1979" s="6" customFormat="1" x14ac:dyDescent="0.3"/>
    <row r="1980" s="6" customFormat="1" x14ac:dyDescent="0.3"/>
    <row r="1981" s="6" customFormat="1" x14ac:dyDescent="0.3"/>
    <row r="1982" s="6" customFormat="1" x14ac:dyDescent="0.3"/>
    <row r="1983" s="6" customFormat="1" x14ac:dyDescent="0.3"/>
    <row r="1984" s="6" customFormat="1" x14ac:dyDescent="0.3"/>
    <row r="1985" s="6" customFormat="1" x14ac:dyDescent="0.3"/>
    <row r="1986" s="6" customFormat="1" x14ac:dyDescent="0.3"/>
    <row r="1987" s="6" customFormat="1" x14ac:dyDescent="0.3"/>
    <row r="1988" s="6" customFormat="1" x14ac:dyDescent="0.3"/>
    <row r="1989" s="6" customFormat="1" x14ac:dyDescent="0.3"/>
    <row r="1990" s="6" customFormat="1" x14ac:dyDescent="0.3"/>
    <row r="1991" s="6" customFormat="1" x14ac:dyDescent="0.3"/>
    <row r="1992" s="6" customFormat="1" x14ac:dyDescent="0.3"/>
    <row r="1993" s="6" customFormat="1" x14ac:dyDescent="0.3"/>
    <row r="1994" s="6" customFormat="1" x14ac:dyDescent="0.3"/>
    <row r="1995" s="6" customFormat="1" x14ac:dyDescent="0.3"/>
    <row r="1996" s="6" customFormat="1" x14ac:dyDescent="0.3"/>
    <row r="1997" s="6" customFormat="1" x14ac:dyDescent="0.3"/>
    <row r="1998" s="6" customFormat="1" x14ac:dyDescent="0.3"/>
    <row r="1999" s="6" customFormat="1" x14ac:dyDescent="0.3"/>
    <row r="2000" s="6" customFormat="1" x14ac:dyDescent="0.3"/>
    <row r="2001" s="6" customFormat="1" x14ac:dyDescent="0.3"/>
    <row r="2002" s="6" customFormat="1" x14ac:dyDescent="0.3"/>
    <row r="2003" s="6" customFormat="1" x14ac:dyDescent="0.3"/>
    <row r="2004" s="6" customFormat="1" x14ac:dyDescent="0.3"/>
    <row r="2005" s="6" customFormat="1" x14ac:dyDescent="0.3"/>
    <row r="2006" s="6" customFormat="1" x14ac:dyDescent="0.3"/>
    <row r="2007" s="6" customFormat="1" x14ac:dyDescent="0.3"/>
    <row r="2008" s="6" customFormat="1" x14ac:dyDescent="0.3"/>
    <row r="2009" s="6" customFormat="1" x14ac:dyDescent="0.3"/>
    <row r="2010" s="6" customFormat="1" x14ac:dyDescent="0.3"/>
    <row r="2011" s="6" customFormat="1" x14ac:dyDescent="0.3"/>
    <row r="2012" s="6" customFormat="1" x14ac:dyDescent="0.3"/>
    <row r="2013" s="6" customFormat="1" x14ac:dyDescent="0.3"/>
    <row r="2014" s="6" customFormat="1" x14ac:dyDescent="0.3"/>
    <row r="2015" s="6" customFormat="1" x14ac:dyDescent="0.3"/>
    <row r="2016" s="6" customFormat="1" x14ac:dyDescent="0.3"/>
    <row r="2017" s="6" customFormat="1" x14ac:dyDescent="0.3"/>
    <row r="2018" s="6" customFormat="1" x14ac:dyDescent="0.3"/>
    <row r="2019" s="6" customFormat="1" x14ac:dyDescent="0.3"/>
    <row r="2020" s="6" customFormat="1" x14ac:dyDescent="0.3"/>
    <row r="2021" s="6" customFormat="1" x14ac:dyDescent="0.3"/>
    <row r="2022" s="6" customFormat="1" x14ac:dyDescent="0.3"/>
    <row r="2023" s="6" customFormat="1" x14ac:dyDescent="0.3"/>
    <row r="2024" s="6" customFormat="1" x14ac:dyDescent="0.3"/>
    <row r="2025" s="6" customFormat="1" x14ac:dyDescent="0.3"/>
    <row r="2026" s="6" customFormat="1" x14ac:dyDescent="0.3"/>
    <row r="2027" s="6" customFormat="1" x14ac:dyDescent="0.3"/>
    <row r="2028" s="6" customFormat="1" x14ac:dyDescent="0.3"/>
    <row r="2029" s="6" customFormat="1" x14ac:dyDescent="0.3"/>
    <row r="2030" s="6" customFormat="1" x14ac:dyDescent="0.3"/>
    <row r="2031" s="6" customFormat="1" x14ac:dyDescent="0.3"/>
    <row r="2032" s="6" customFormat="1" x14ac:dyDescent="0.3"/>
    <row r="2033" s="6" customFormat="1" x14ac:dyDescent="0.3"/>
    <row r="2034" s="6" customFormat="1" x14ac:dyDescent="0.3"/>
    <row r="2035" s="6" customFormat="1" x14ac:dyDescent="0.3"/>
    <row r="2036" s="6" customFormat="1" x14ac:dyDescent="0.3"/>
    <row r="2037" s="6" customFormat="1" x14ac:dyDescent="0.3"/>
    <row r="2038" s="6" customFormat="1" x14ac:dyDescent="0.3"/>
    <row r="2039" s="6" customFormat="1" x14ac:dyDescent="0.3"/>
    <row r="2040" s="6" customFormat="1" x14ac:dyDescent="0.3"/>
    <row r="2041" s="6" customFormat="1" x14ac:dyDescent="0.3"/>
    <row r="2042" s="6" customFormat="1" x14ac:dyDescent="0.3"/>
    <row r="2043" s="6" customFormat="1" x14ac:dyDescent="0.3"/>
    <row r="2044" s="6" customFormat="1" x14ac:dyDescent="0.3"/>
    <row r="2045" s="6" customFormat="1" x14ac:dyDescent="0.3"/>
    <row r="2046" s="6" customFormat="1" x14ac:dyDescent="0.3"/>
    <row r="2047" s="6" customFormat="1" x14ac:dyDescent="0.3"/>
    <row r="2048" s="6" customFormat="1" x14ac:dyDescent="0.3"/>
    <row r="2049" s="6" customFormat="1" x14ac:dyDescent="0.3"/>
    <row r="2050" s="6" customFormat="1" x14ac:dyDescent="0.3"/>
    <row r="2051" s="6" customFormat="1" x14ac:dyDescent="0.3"/>
    <row r="2052" s="6" customFormat="1" x14ac:dyDescent="0.3"/>
    <row r="2053" s="6" customFormat="1" x14ac:dyDescent="0.3"/>
    <row r="2054" s="6" customFormat="1" x14ac:dyDescent="0.3"/>
    <row r="2055" s="6" customFormat="1" x14ac:dyDescent="0.3"/>
    <row r="2056" s="6" customFormat="1" x14ac:dyDescent="0.3"/>
    <row r="2057" s="6" customFormat="1" x14ac:dyDescent="0.3"/>
    <row r="2058" s="6" customFormat="1" x14ac:dyDescent="0.3"/>
    <row r="2059" s="6" customFormat="1" x14ac:dyDescent="0.3"/>
    <row r="2060" s="6" customFormat="1" x14ac:dyDescent="0.3"/>
    <row r="2061" s="6" customFormat="1" x14ac:dyDescent="0.3"/>
    <row r="2062" s="6" customFormat="1" x14ac:dyDescent="0.3"/>
    <row r="2063" s="6" customFormat="1" x14ac:dyDescent="0.3"/>
    <row r="2064" s="6" customFormat="1" x14ac:dyDescent="0.3"/>
    <row r="2065" s="6" customFormat="1" x14ac:dyDescent="0.3"/>
    <row r="2066" s="6" customFormat="1" x14ac:dyDescent="0.3"/>
    <row r="2067" s="6" customFormat="1" x14ac:dyDescent="0.3"/>
    <row r="2068" s="6" customFormat="1" x14ac:dyDescent="0.3"/>
    <row r="2069" s="6" customFormat="1" x14ac:dyDescent="0.3"/>
    <row r="2070" s="6" customFormat="1" x14ac:dyDescent="0.3"/>
    <row r="2071" s="6" customFormat="1" x14ac:dyDescent="0.3"/>
    <row r="2072" s="6" customFormat="1" x14ac:dyDescent="0.3"/>
    <row r="2073" s="6" customFormat="1" x14ac:dyDescent="0.3"/>
    <row r="2074" s="6" customFormat="1" x14ac:dyDescent="0.3"/>
    <row r="2075" s="6" customFormat="1" x14ac:dyDescent="0.3"/>
    <row r="2076" s="6" customFormat="1" x14ac:dyDescent="0.3"/>
    <row r="2077" s="6" customFormat="1" x14ac:dyDescent="0.3"/>
    <row r="2078" s="6" customFormat="1" x14ac:dyDescent="0.3"/>
    <row r="2079" s="6" customFormat="1" x14ac:dyDescent="0.3"/>
    <row r="2080" s="6" customFormat="1" x14ac:dyDescent="0.3"/>
    <row r="2081" s="6" customFormat="1" x14ac:dyDescent="0.3"/>
    <row r="2082" s="6" customFormat="1" x14ac:dyDescent="0.3"/>
    <row r="2083" s="6" customFormat="1" x14ac:dyDescent="0.3"/>
    <row r="2084" s="6" customFormat="1" x14ac:dyDescent="0.3"/>
    <row r="2085" s="6" customFormat="1" x14ac:dyDescent="0.3"/>
    <row r="2086" s="6" customFormat="1" x14ac:dyDescent="0.3"/>
    <row r="2087" s="6" customFormat="1" x14ac:dyDescent="0.3"/>
    <row r="2088" s="6" customFormat="1" x14ac:dyDescent="0.3"/>
    <row r="2089" s="6" customFormat="1" x14ac:dyDescent="0.3"/>
    <row r="2090" s="6" customFormat="1" x14ac:dyDescent="0.3"/>
    <row r="2091" s="6" customFormat="1" x14ac:dyDescent="0.3"/>
    <row r="2092" s="6" customFormat="1" x14ac:dyDescent="0.3"/>
    <row r="2093" s="6" customFormat="1" x14ac:dyDescent="0.3"/>
    <row r="2094" s="6" customFormat="1" x14ac:dyDescent="0.3"/>
    <row r="2095" s="6" customFormat="1" x14ac:dyDescent="0.3"/>
    <row r="2096" s="6" customFormat="1" x14ac:dyDescent="0.3"/>
    <row r="2097" s="6" customFormat="1" x14ac:dyDescent="0.3"/>
    <row r="2098" s="6" customFormat="1" x14ac:dyDescent="0.3"/>
    <row r="2099" s="6" customFormat="1" x14ac:dyDescent="0.3"/>
    <row r="2100" s="6" customFormat="1" x14ac:dyDescent="0.3"/>
    <row r="2101" s="6" customFormat="1" x14ac:dyDescent="0.3"/>
    <row r="2102" s="6" customFormat="1" x14ac:dyDescent="0.3"/>
    <row r="2103" s="6" customFormat="1" x14ac:dyDescent="0.3"/>
    <row r="2104" s="6" customFormat="1" x14ac:dyDescent="0.3"/>
    <row r="2105" s="6" customFormat="1" x14ac:dyDescent="0.3"/>
    <row r="2106" s="6" customFormat="1" x14ac:dyDescent="0.3"/>
    <row r="2107" s="6" customFormat="1" x14ac:dyDescent="0.3"/>
    <row r="2108" s="6" customFormat="1" x14ac:dyDescent="0.3"/>
    <row r="2109" s="6" customFormat="1" x14ac:dyDescent="0.3"/>
    <row r="2110" s="6" customFormat="1" x14ac:dyDescent="0.3"/>
    <row r="2111" s="6" customFormat="1" x14ac:dyDescent="0.3"/>
    <row r="2112" s="6" customFormat="1" x14ac:dyDescent="0.3"/>
    <row r="2113" s="6" customFormat="1" x14ac:dyDescent="0.3"/>
    <row r="2114" s="6" customFormat="1" x14ac:dyDescent="0.3"/>
    <row r="2115" s="6" customFormat="1" x14ac:dyDescent="0.3"/>
    <row r="2116" s="6" customFormat="1" x14ac:dyDescent="0.3"/>
    <row r="2117" s="6" customFormat="1" x14ac:dyDescent="0.3"/>
    <row r="2118" s="6" customFormat="1" x14ac:dyDescent="0.3"/>
    <row r="2119" s="6" customFormat="1" x14ac:dyDescent="0.3"/>
    <row r="2120" s="6" customFormat="1" x14ac:dyDescent="0.3"/>
    <row r="2121" s="6" customFormat="1" x14ac:dyDescent="0.3"/>
    <row r="2122" s="6" customFormat="1" x14ac:dyDescent="0.3"/>
    <row r="2123" s="6" customFormat="1" x14ac:dyDescent="0.3"/>
    <row r="2124" s="6" customFormat="1" x14ac:dyDescent="0.3"/>
    <row r="2125" s="6" customFormat="1" x14ac:dyDescent="0.3"/>
    <row r="2126" s="6" customFormat="1" x14ac:dyDescent="0.3"/>
    <row r="2127" s="6" customFormat="1" x14ac:dyDescent="0.3"/>
    <row r="2128" s="6" customFormat="1" x14ac:dyDescent="0.3"/>
    <row r="2129" s="6" customFormat="1" x14ac:dyDescent="0.3"/>
    <row r="2130" s="6" customFormat="1" x14ac:dyDescent="0.3"/>
    <row r="2131" s="6" customFormat="1" x14ac:dyDescent="0.3"/>
    <row r="2132" s="6" customFormat="1" x14ac:dyDescent="0.3"/>
    <row r="2133" s="6" customFormat="1" x14ac:dyDescent="0.3"/>
    <row r="2134" s="6" customFormat="1" x14ac:dyDescent="0.3"/>
    <row r="2135" s="6" customFormat="1" x14ac:dyDescent="0.3"/>
    <row r="2136" s="6" customFormat="1" x14ac:dyDescent="0.3"/>
    <row r="2137" s="6" customFormat="1" x14ac:dyDescent="0.3"/>
    <row r="2138" s="6" customFormat="1" x14ac:dyDescent="0.3"/>
    <row r="2139" s="6" customFormat="1" x14ac:dyDescent="0.3"/>
    <row r="2140" s="6" customFormat="1" x14ac:dyDescent="0.3"/>
    <row r="2141" s="6" customFormat="1" x14ac:dyDescent="0.3"/>
    <row r="2142" s="6" customFormat="1" x14ac:dyDescent="0.3"/>
    <row r="2143" s="6" customFormat="1" x14ac:dyDescent="0.3"/>
    <row r="2144" s="6" customFormat="1" x14ac:dyDescent="0.3"/>
    <row r="2145" s="6" customFormat="1" x14ac:dyDescent="0.3"/>
    <row r="2146" s="6" customFormat="1" x14ac:dyDescent="0.3"/>
    <row r="2147" s="6" customFormat="1" x14ac:dyDescent="0.3"/>
    <row r="2148" s="6" customFormat="1" x14ac:dyDescent="0.3"/>
    <row r="2149" s="6" customFormat="1" x14ac:dyDescent="0.3"/>
    <row r="2150" s="6" customFormat="1" x14ac:dyDescent="0.3"/>
    <row r="2151" s="6" customFormat="1" x14ac:dyDescent="0.3"/>
    <row r="2152" s="6" customFormat="1" x14ac:dyDescent="0.3"/>
    <row r="2153" s="6" customFormat="1" x14ac:dyDescent="0.3"/>
    <row r="2154" s="6" customFormat="1" x14ac:dyDescent="0.3"/>
    <row r="2155" s="6" customFormat="1" x14ac:dyDescent="0.3"/>
    <row r="2156" s="6" customFormat="1" x14ac:dyDescent="0.3"/>
    <row r="2157" s="6" customFormat="1" x14ac:dyDescent="0.3"/>
    <row r="2158" s="6" customFormat="1" x14ac:dyDescent="0.3"/>
    <row r="2159" s="6" customFormat="1" x14ac:dyDescent="0.3"/>
    <row r="2160" s="6" customFormat="1" x14ac:dyDescent="0.3"/>
    <row r="2161" s="6" customFormat="1" x14ac:dyDescent="0.3"/>
    <row r="2162" s="6" customFormat="1" x14ac:dyDescent="0.3"/>
    <row r="2163" s="6" customFormat="1" x14ac:dyDescent="0.3"/>
    <row r="2164" s="6" customFormat="1" x14ac:dyDescent="0.3"/>
    <row r="2165" s="6" customFormat="1" x14ac:dyDescent="0.3"/>
    <row r="2166" s="6" customFormat="1" x14ac:dyDescent="0.3"/>
    <row r="2167" s="6" customFormat="1" x14ac:dyDescent="0.3"/>
    <row r="2168" s="6" customFormat="1" x14ac:dyDescent="0.3"/>
    <row r="2169" s="6" customFormat="1" x14ac:dyDescent="0.3"/>
    <row r="2170" s="6" customFormat="1" x14ac:dyDescent="0.3"/>
    <row r="2171" s="6" customFormat="1" x14ac:dyDescent="0.3"/>
    <row r="2172" s="6" customFormat="1" x14ac:dyDescent="0.3"/>
    <row r="2173" s="6" customFormat="1" x14ac:dyDescent="0.3"/>
    <row r="2174" s="6" customFormat="1" x14ac:dyDescent="0.3"/>
    <row r="2175" s="6" customFormat="1" x14ac:dyDescent="0.3"/>
    <row r="2176" s="6" customFormat="1" x14ac:dyDescent="0.3"/>
    <row r="2177" s="6" customFormat="1" x14ac:dyDescent="0.3"/>
    <row r="2178" s="6" customFormat="1" x14ac:dyDescent="0.3"/>
    <row r="2179" s="6" customFormat="1" x14ac:dyDescent="0.3"/>
    <row r="2180" s="6" customFormat="1" x14ac:dyDescent="0.3"/>
    <row r="2181" s="6" customFormat="1" x14ac:dyDescent="0.3"/>
    <row r="2182" s="6" customFormat="1" x14ac:dyDescent="0.3"/>
    <row r="2183" s="6" customFormat="1" x14ac:dyDescent="0.3"/>
    <row r="2184" s="6" customFormat="1" x14ac:dyDescent="0.3"/>
    <row r="2185" s="6" customFormat="1" x14ac:dyDescent="0.3"/>
    <row r="2186" s="6" customFormat="1" x14ac:dyDescent="0.3"/>
    <row r="2187" s="6" customFormat="1" x14ac:dyDescent="0.3"/>
    <row r="2188" s="6" customFormat="1" x14ac:dyDescent="0.3"/>
    <row r="2189" s="6" customFormat="1" x14ac:dyDescent="0.3"/>
    <row r="2190" s="6" customFormat="1" x14ac:dyDescent="0.3"/>
    <row r="2191" s="6" customFormat="1" x14ac:dyDescent="0.3"/>
    <row r="2192" s="6" customFormat="1" x14ac:dyDescent="0.3"/>
    <row r="2193" s="6" customFormat="1" x14ac:dyDescent="0.3"/>
    <row r="2194" s="6" customFormat="1" x14ac:dyDescent="0.3"/>
    <row r="2195" s="6" customFormat="1" x14ac:dyDescent="0.3"/>
    <row r="2196" s="6" customFormat="1" x14ac:dyDescent="0.3"/>
    <row r="2197" s="6" customFormat="1" x14ac:dyDescent="0.3"/>
    <row r="2198" s="6" customFormat="1" x14ac:dyDescent="0.3"/>
    <row r="2199" s="6" customFormat="1" x14ac:dyDescent="0.3"/>
    <row r="2200" s="6" customFormat="1" x14ac:dyDescent="0.3"/>
    <row r="2201" s="6" customFormat="1" x14ac:dyDescent="0.3"/>
    <row r="2202" s="6" customFormat="1" x14ac:dyDescent="0.3"/>
    <row r="2203" s="6" customFormat="1" x14ac:dyDescent="0.3"/>
    <row r="2204" s="6" customFormat="1" x14ac:dyDescent="0.3"/>
    <row r="2205" s="6" customFormat="1" x14ac:dyDescent="0.3"/>
    <row r="2206" s="6" customFormat="1" x14ac:dyDescent="0.3"/>
    <row r="2207" s="6" customFormat="1" x14ac:dyDescent="0.3"/>
    <row r="2208" s="6" customFormat="1" x14ac:dyDescent="0.3"/>
    <row r="2209" s="6" customFormat="1" x14ac:dyDescent="0.3"/>
    <row r="2210" s="6" customFormat="1" x14ac:dyDescent="0.3"/>
    <row r="2211" s="6" customFormat="1" x14ac:dyDescent="0.3"/>
    <row r="2212" s="6" customFormat="1" x14ac:dyDescent="0.3"/>
    <row r="2213" s="6" customFormat="1" x14ac:dyDescent="0.3"/>
    <row r="2214" s="6" customFormat="1" x14ac:dyDescent="0.3"/>
    <row r="2215" s="6" customFormat="1" x14ac:dyDescent="0.3"/>
    <row r="2216" s="6" customFormat="1" x14ac:dyDescent="0.3"/>
    <row r="2217" s="6" customFormat="1" x14ac:dyDescent="0.3"/>
    <row r="2218" s="6" customFormat="1" x14ac:dyDescent="0.3"/>
    <row r="2219" s="6" customFormat="1" x14ac:dyDescent="0.3"/>
    <row r="2220" s="6" customFormat="1" x14ac:dyDescent="0.3"/>
    <row r="2221" s="6" customFormat="1" x14ac:dyDescent="0.3"/>
    <row r="2222" s="6" customFormat="1" x14ac:dyDescent="0.3"/>
    <row r="2223" s="6" customFormat="1" x14ac:dyDescent="0.3"/>
    <row r="2224" s="6" customFormat="1" x14ac:dyDescent="0.3"/>
    <row r="2225" s="6" customFormat="1" x14ac:dyDescent="0.3"/>
    <row r="2226" s="6" customFormat="1" x14ac:dyDescent="0.3"/>
    <row r="2227" s="6" customFormat="1" x14ac:dyDescent="0.3"/>
    <row r="2228" s="6" customFormat="1" x14ac:dyDescent="0.3"/>
    <row r="2229" s="6" customFormat="1" x14ac:dyDescent="0.3"/>
    <row r="2230" s="6" customFormat="1" x14ac:dyDescent="0.3"/>
    <row r="2231" s="6" customFormat="1" x14ac:dyDescent="0.3"/>
    <row r="2232" s="6" customFormat="1" x14ac:dyDescent="0.3"/>
    <row r="2233" s="6" customFormat="1" x14ac:dyDescent="0.3"/>
    <row r="2234" s="6" customFormat="1" x14ac:dyDescent="0.3"/>
    <row r="2235" s="6" customFormat="1" x14ac:dyDescent="0.3"/>
    <row r="2236" s="6" customFormat="1" x14ac:dyDescent="0.3"/>
    <row r="2237" s="6" customFormat="1" x14ac:dyDescent="0.3"/>
    <row r="2238" s="6" customFormat="1" x14ac:dyDescent="0.3"/>
    <row r="2239" s="6" customFormat="1" x14ac:dyDescent="0.3"/>
    <row r="2240" s="6" customFormat="1" x14ac:dyDescent="0.3"/>
    <row r="2241" s="6" customFormat="1" x14ac:dyDescent="0.3"/>
    <row r="2242" s="6" customFormat="1" x14ac:dyDescent="0.3"/>
    <row r="2243" s="6" customFormat="1" x14ac:dyDescent="0.3"/>
    <row r="2244" s="6" customFormat="1" x14ac:dyDescent="0.3"/>
    <row r="2245" s="6" customFormat="1" x14ac:dyDescent="0.3"/>
    <row r="2246" s="6" customFormat="1" x14ac:dyDescent="0.3"/>
    <row r="2247" s="6" customFormat="1" x14ac:dyDescent="0.3"/>
    <row r="2248" s="6" customFormat="1" x14ac:dyDescent="0.3"/>
    <row r="2249" s="6" customFormat="1" x14ac:dyDescent="0.3"/>
    <row r="2250" s="6" customFormat="1" x14ac:dyDescent="0.3"/>
    <row r="2251" s="6" customFormat="1" x14ac:dyDescent="0.3"/>
    <row r="2252" s="6" customFormat="1" x14ac:dyDescent="0.3"/>
    <row r="2253" s="6" customFormat="1" x14ac:dyDescent="0.3"/>
    <row r="2254" s="6" customFormat="1" x14ac:dyDescent="0.3"/>
    <row r="2255" s="6" customFormat="1" x14ac:dyDescent="0.3"/>
    <row r="2256" s="6" customFormat="1" x14ac:dyDescent="0.3"/>
    <row r="2257" s="6" customFormat="1" x14ac:dyDescent="0.3"/>
    <row r="2258" s="6" customFormat="1" x14ac:dyDescent="0.3"/>
    <row r="2259" s="6" customFormat="1" x14ac:dyDescent="0.3"/>
    <row r="2260" s="6" customFormat="1" x14ac:dyDescent="0.3"/>
    <row r="2261" s="6" customFormat="1" x14ac:dyDescent="0.3"/>
    <row r="2262" s="6" customFormat="1" x14ac:dyDescent="0.3"/>
    <row r="2263" s="6" customFormat="1" x14ac:dyDescent="0.3"/>
    <row r="2264" s="6" customFormat="1" x14ac:dyDescent="0.3"/>
    <row r="2265" s="6" customFormat="1" x14ac:dyDescent="0.3"/>
    <row r="2266" s="6" customFormat="1" x14ac:dyDescent="0.3"/>
    <row r="2267" s="6" customFormat="1" x14ac:dyDescent="0.3"/>
    <row r="2268" s="6" customFormat="1" x14ac:dyDescent="0.3"/>
    <row r="2269" s="6" customFormat="1" x14ac:dyDescent="0.3"/>
    <row r="2270" s="6" customFormat="1" x14ac:dyDescent="0.3"/>
    <row r="2271" s="6" customFormat="1" x14ac:dyDescent="0.3"/>
    <row r="2272" s="6" customFormat="1" x14ac:dyDescent="0.3"/>
    <row r="2273" s="6" customFormat="1" x14ac:dyDescent="0.3"/>
    <row r="2274" s="6" customFormat="1" x14ac:dyDescent="0.3"/>
    <row r="2275" s="6" customFormat="1" x14ac:dyDescent="0.3"/>
    <row r="2276" s="6" customFormat="1" x14ac:dyDescent="0.3"/>
    <row r="2277" s="6" customFormat="1" x14ac:dyDescent="0.3"/>
    <row r="2278" s="6" customFormat="1" x14ac:dyDescent="0.3"/>
    <row r="2279" s="6" customFormat="1" x14ac:dyDescent="0.3"/>
    <row r="2280" s="6" customFormat="1" x14ac:dyDescent="0.3"/>
    <row r="2281" s="6" customFormat="1" x14ac:dyDescent="0.3"/>
    <row r="2282" s="6" customFormat="1" x14ac:dyDescent="0.3"/>
    <row r="2283" s="6" customFormat="1" x14ac:dyDescent="0.3"/>
    <row r="2284" s="6" customFormat="1" x14ac:dyDescent="0.3"/>
    <row r="2285" s="6" customFormat="1" x14ac:dyDescent="0.3"/>
    <row r="2286" s="6" customFormat="1" x14ac:dyDescent="0.3"/>
    <row r="2287" s="6" customFormat="1" x14ac:dyDescent="0.3"/>
    <row r="2288" s="6" customFormat="1" x14ac:dyDescent="0.3"/>
    <row r="2289" s="6" customFormat="1" x14ac:dyDescent="0.3"/>
    <row r="2290" s="6" customFormat="1" x14ac:dyDescent="0.3"/>
    <row r="2291" s="6" customFormat="1" x14ac:dyDescent="0.3"/>
    <row r="2292" s="6" customFormat="1" x14ac:dyDescent="0.3"/>
    <row r="2293" s="6" customFormat="1" x14ac:dyDescent="0.3"/>
    <row r="2294" s="6" customFormat="1" x14ac:dyDescent="0.3"/>
    <row r="2295" s="6" customFormat="1" x14ac:dyDescent="0.3"/>
    <row r="2296" s="6" customFormat="1" x14ac:dyDescent="0.3"/>
    <row r="2297" s="6" customFormat="1" x14ac:dyDescent="0.3"/>
    <row r="2298" s="6" customFormat="1" x14ac:dyDescent="0.3"/>
    <row r="2299" s="6" customFormat="1" x14ac:dyDescent="0.3"/>
    <row r="2300" s="6" customFormat="1" x14ac:dyDescent="0.3"/>
    <row r="2301" s="6" customFormat="1" x14ac:dyDescent="0.3"/>
    <row r="2302" s="6" customFormat="1" x14ac:dyDescent="0.3"/>
    <row r="2303" s="6" customFormat="1" x14ac:dyDescent="0.3"/>
    <row r="2304" s="6" customFormat="1" x14ac:dyDescent="0.3"/>
    <row r="2305" s="6" customFormat="1" x14ac:dyDescent="0.3"/>
    <row r="2306" s="6" customFormat="1" x14ac:dyDescent="0.3"/>
    <row r="2307" s="6" customFormat="1" x14ac:dyDescent="0.3"/>
    <row r="2308" s="6" customFormat="1" x14ac:dyDescent="0.3"/>
    <row r="2309" s="6" customFormat="1" x14ac:dyDescent="0.3"/>
    <row r="2310" s="6" customFormat="1" x14ac:dyDescent="0.3"/>
    <row r="2311" s="6" customFormat="1" x14ac:dyDescent="0.3"/>
    <row r="2312" s="6" customFormat="1" x14ac:dyDescent="0.3"/>
    <row r="2313" s="6" customFormat="1" x14ac:dyDescent="0.3"/>
    <row r="2314" s="6" customFormat="1" x14ac:dyDescent="0.3"/>
    <row r="2315" s="6" customFormat="1" x14ac:dyDescent="0.3"/>
    <row r="2316" s="6" customFormat="1" x14ac:dyDescent="0.3"/>
    <row r="2317" s="6" customFormat="1" x14ac:dyDescent="0.3"/>
    <row r="2318" s="6" customFormat="1" x14ac:dyDescent="0.3"/>
    <row r="2319" s="6" customFormat="1" x14ac:dyDescent="0.3"/>
    <row r="2320" s="6" customFormat="1" x14ac:dyDescent="0.3"/>
    <row r="2321" s="6" customFormat="1" x14ac:dyDescent="0.3"/>
    <row r="2322" s="6" customFormat="1" x14ac:dyDescent="0.3"/>
    <row r="2323" s="6" customFormat="1" x14ac:dyDescent="0.3"/>
    <row r="2324" s="6" customFormat="1" x14ac:dyDescent="0.3"/>
    <row r="2325" s="6" customFormat="1" x14ac:dyDescent="0.3"/>
    <row r="2326" s="6" customFormat="1" x14ac:dyDescent="0.3"/>
    <row r="2327" s="6" customFormat="1" x14ac:dyDescent="0.3"/>
    <row r="2328" s="6" customFormat="1" x14ac:dyDescent="0.3"/>
    <row r="2329" s="6" customFormat="1" x14ac:dyDescent="0.3"/>
    <row r="2330" s="6" customFormat="1" x14ac:dyDescent="0.3"/>
    <row r="2331" s="6" customFormat="1" x14ac:dyDescent="0.3"/>
    <row r="2332" s="6" customFormat="1" x14ac:dyDescent="0.3"/>
    <row r="2333" s="6" customFormat="1" x14ac:dyDescent="0.3"/>
    <row r="2334" s="6" customFormat="1" x14ac:dyDescent="0.3"/>
    <row r="2335" s="6" customFormat="1" x14ac:dyDescent="0.3"/>
    <row r="2336" s="6" customFormat="1" x14ac:dyDescent="0.3"/>
    <row r="2337" s="6" customFormat="1" x14ac:dyDescent="0.3"/>
    <row r="2338" s="6" customFormat="1" x14ac:dyDescent="0.3"/>
    <row r="2339" s="6" customFormat="1" x14ac:dyDescent="0.3"/>
    <row r="2340" s="6" customFormat="1" x14ac:dyDescent="0.3"/>
    <row r="2341" s="6" customFormat="1" x14ac:dyDescent="0.3"/>
    <row r="2342" s="6" customFormat="1" x14ac:dyDescent="0.3"/>
    <row r="2343" s="6" customFormat="1" x14ac:dyDescent="0.3"/>
    <row r="2344" s="6" customFormat="1" x14ac:dyDescent="0.3"/>
    <row r="2345" s="6" customFormat="1" x14ac:dyDescent="0.3"/>
    <row r="2346" s="6" customFormat="1" x14ac:dyDescent="0.3"/>
    <row r="2347" s="6" customFormat="1" x14ac:dyDescent="0.3"/>
    <row r="2348" s="6" customFormat="1" x14ac:dyDescent="0.3"/>
    <row r="2349" s="6" customFormat="1" x14ac:dyDescent="0.3"/>
    <row r="2350" s="6" customFormat="1" x14ac:dyDescent="0.3"/>
    <row r="2351" s="6" customFormat="1" x14ac:dyDescent="0.3"/>
    <row r="2352" s="6" customFormat="1" x14ac:dyDescent="0.3"/>
    <row r="2353" s="6" customFormat="1" x14ac:dyDescent="0.3"/>
    <row r="2354" s="6" customFormat="1" x14ac:dyDescent="0.3"/>
    <row r="2355" s="6" customFormat="1" x14ac:dyDescent="0.3"/>
    <row r="2356" s="6" customFormat="1" x14ac:dyDescent="0.3"/>
    <row r="2357" s="6" customFormat="1" x14ac:dyDescent="0.3"/>
    <row r="2358" s="6" customFormat="1" x14ac:dyDescent="0.3"/>
    <row r="2359" s="6" customFormat="1" x14ac:dyDescent="0.3"/>
    <row r="2360" s="6" customFormat="1" x14ac:dyDescent="0.3"/>
    <row r="2361" s="6" customFormat="1" x14ac:dyDescent="0.3"/>
    <row r="2362" s="6" customFormat="1" x14ac:dyDescent="0.3"/>
    <row r="2363" s="6" customFormat="1" x14ac:dyDescent="0.3"/>
    <row r="2364" s="6" customFormat="1" x14ac:dyDescent="0.3"/>
    <row r="2365" s="6" customFormat="1" x14ac:dyDescent="0.3"/>
    <row r="2366" s="6" customFormat="1" x14ac:dyDescent="0.3"/>
    <row r="2367" s="6" customFormat="1" x14ac:dyDescent="0.3"/>
    <row r="2368" s="6" customFormat="1" x14ac:dyDescent="0.3"/>
    <row r="2369" s="6" customFormat="1" x14ac:dyDescent="0.3"/>
    <row r="2370" s="6" customFormat="1" x14ac:dyDescent="0.3"/>
    <row r="2371" s="6" customFormat="1" x14ac:dyDescent="0.3"/>
    <row r="2372" s="6" customFormat="1" x14ac:dyDescent="0.3"/>
    <row r="2373" s="6" customFormat="1" x14ac:dyDescent="0.3"/>
    <row r="2374" s="6" customFormat="1" x14ac:dyDescent="0.3"/>
    <row r="2375" s="6" customFormat="1" x14ac:dyDescent="0.3"/>
    <row r="2376" s="6" customFormat="1" x14ac:dyDescent="0.3"/>
    <row r="2377" s="6" customFormat="1" x14ac:dyDescent="0.3"/>
    <row r="2378" s="6" customFormat="1" x14ac:dyDescent="0.3"/>
    <row r="2379" s="6" customFormat="1" x14ac:dyDescent="0.3"/>
    <row r="2380" s="6" customFormat="1" x14ac:dyDescent="0.3"/>
    <row r="2381" s="6" customFormat="1" x14ac:dyDescent="0.3"/>
    <row r="2382" s="6" customFormat="1" x14ac:dyDescent="0.3"/>
    <row r="2383" s="6" customFormat="1" x14ac:dyDescent="0.3"/>
    <row r="2384" s="6" customFormat="1" x14ac:dyDescent="0.3"/>
    <row r="2385" s="6" customFormat="1" x14ac:dyDescent="0.3"/>
    <row r="2386" s="6" customFormat="1" x14ac:dyDescent="0.3"/>
    <row r="2387" s="6" customFormat="1" x14ac:dyDescent="0.3"/>
    <row r="2388" s="6" customFormat="1" x14ac:dyDescent="0.3"/>
    <row r="2389" s="6" customFormat="1" x14ac:dyDescent="0.3"/>
    <row r="2390" s="6" customFormat="1" x14ac:dyDescent="0.3"/>
    <row r="2391" s="6" customFormat="1" x14ac:dyDescent="0.3"/>
    <row r="2392" s="6" customFormat="1" x14ac:dyDescent="0.3"/>
    <row r="2393" s="6" customFormat="1" x14ac:dyDescent="0.3"/>
    <row r="2394" s="6" customFormat="1" x14ac:dyDescent="0.3"/>
    <row r="2395" s="6" customFormat="1" x14ac:dyDescent="0.3"/>
    <row r="2396" s="6" customFormat="1" x14ac:dyDescent="0.3"/>
    <row r="2397" s="6" customFormat="1" x14ac:dyDescent="0.3"/>
    <row r="2398" s="6" customFormat="1" x14ac:dyDescent="0.3"/>
    <row r="2399" s="6" customFormat="1" x14ac:dyDescent="0.3"/>
    <row r="2400" s="6" customFormat="1" x14ac:dyDescent="0.3"/>
    <row r="2401" s="6" customFormat="1" x14ac:dyDescent="0.3"/>
    <row r="2402" s="6" customFormat="1" x14ac:dyDescent="0.3"/>
    <row r="2403" s="6" customFormat="1" x14ac:dyDescent="0.3"/>
    <row r="2404" s="6" customFormat="1" x14ac:dyDescent="0.3"/>
    <row r="2405" s="6" customFormat="1" x14ac:dyDescent="0.3"/>
    <row r="2406" s="6" customFormat="1" x14ac:dyDescent="0.3"/>
    <row r="2407" s="6" customFormat="1" x14ac:dyDescent="0.3"/>
    <row r="2408" s="6" customFormat="1" x14ac:dyDescent="0.3"/>
    <row r="2409" s="6" customFormat="1" x14ac:dyDescent="0.3"/>
    <row r="2410" s="6" customFormat="1" x14ac:dyDescent="0.3"/>
    <row r="2411" s="6" customFormat="1" x14ac:dyDescent="0.3"/>
    <row r="2412" s="6" customFormat="1" x14ac:dyDescent="0.3"/>
    <row r="2413" s="6" customFormat="1" x14ac:dyDescent="0.3"/>
    <row r="2414" s="6" customFormat="1" x14ac:dyDescent="0.3"/>
    <row r="2415" s="6" customFormat="1" x14ac:dyDescent="0.3"/>
    <row r="2416" s="6" customFormat="1" x14ac:dyDescent="0.3"/>
    <row r="2417" s="6" customFormat="1" x14ac:dyDescent="0.3"/>
    <row r="2418" s="6" customFormat="1" x14ac:dyDescent="0.3"/>
    <row r="2419" s="6" customFormat="1" x14ac:dyDescent="0.3"/>
    <row r="2420" s="6" customFormat="1" x14ac:dyDescent="0.3"/>
    <row r="2421" s="6" customFormat="1" x14ac:dyDescent="0.3"/>
    <row r="2422" s="6" customFormat="1" x14ac:dyDescent="0.3"/>
    <row r="2423" s="6" customFormat="1" x14ac:dyDescent="0.3"/>
    <row r="2424" s="6" customFormat="1" x14ac:dyDescent="0.3"/>
    <row r="2425" s="6" customFormat="1" x14ac:dyDescent="0.3"/>
    <row r="2426" s="6" customFormat="1" x14ac:dyDescent="0.3"/>
    <row r="2427" s="6" customFormat="1" x14ac:dyDescent="0.3"/>
    <row r="2428" s="6" customFormat="1" x14ac:dyDescent="0.3"/>
    <row r="2429" s="6" customFormat="1" x14ac:dyDescent="0.3"/>
    <row r="2430" s="6" customFormat="1" x14ac:dyDescent="0.3"/>
    <row r="2431" s="6" customFormat="1" x14ac:dyDescent="0.3"/>
    <row r="2432" s="6" customFormat="1" x14ac:dyDescent="0.3"/>
    <row r="2433" s="6" customFormat="1" x14ac:dyDescent="0.3"/>
    <row r="2434" s="6" customFormat="1" x14ac:dyDescent="0.3"/>
    <row r="2435" s="6" customFormat="1" x14ac:dyDescent="0.3"/>
    <row r="2436" s="6" customFormat="1" x14ac:dyDescent="0.3"/>
    <row r="2437" s="6" customFormat="1" x14ac:dyDescent="0.3"/>
    <row r="2438" s="6" customFormat="1" x14ac:dyDescent="0.3"/>
    <row r="2439" s="6" customFormat="1" x14ac:dyDescent="0.3"/>
    <row r="2440" s="6" customFormat="1" x14ac:dyDescent="0.3"/>
    <row r="2441" s="6" customFormat="1" x14ac:dyDescent="0.3"/>
    <row r="2442" s="6" customFormat="1" x14ac:dyDescent="0.3"/>
    <row r="2443" s="6" customFormat="1" x14ac:dyDescent="0.3"/>
    <row r="2444" s="6" customFormat="1" x14ac:dyDescent="0.3"/>
    <row r="2445" s="6" customFormat="1" x14ac:dyDescent="0.3"/>
    <row r="2446" s="6" customFormat="1" x14ac:dyDescent="0.3"/>
    <row r="2447" s="6" customFormat="1" x14ac:dyDescent="0.3"/>
    <row r="2448" s="6" customFormat="1" x14ac:dyDescent="0.3"/>
    <row r="2449" s="6" customFormat="1" x14ac:dyDescent="0.3"/>
    <row r="2450" s="6" customFormat="1" x14ac:dyDescent="0.3"/>
    <row r="2451" s="6" customFormat="1" x14ac:dyDescent="0.3"/>
    <row r="2452" s="6" customFormat="1" x14ac:dyDescent="0.3"/>
    <row r="2453" s="6" customFormat="1" x14ac:dyDescent="0.3"/>
    <row r="2454" s="6" customFormat="1" x14ac:dyDescent="0.3"/>
    <row r="2455" s="6" customFormat="1" x14ac:dyDescent="0.3"/>
    <row r="2456" s="6" customFormat="1" x14ac:dyDescent="0.3"/>
    <row r="2457" s="6" customFormat="1" x14ac:dyDescent="0.3"/>
    <row r="2458" s="6" customFormat="1" x14ac:dyDescent="0.3"/>
    <row r="2459" s="6" customFormat="1" x14ac:dyDescent="0.3"/>
    <row r="2460" s="6" customFormat="1" x14ac:dyDescent="0.3"/>
    <row r="2461" s="6" customFormat="1" x14ac:dyDescent="0.3"/>
    <row r="2462" s="6" customFormat="1" x14ac:dyDescent="0.3"/>
    <row r="2463" s="6" customFormat="1" x14ac:dyDescent="0.3"/>
    <row r="2464" s="6" customFormat="1" x14ac:dyDescent="0.3"/>
    <row r="2465" s="6" customFormat="1" x14ac:dyDescent="0.3"/>
    <row r="2466" s="6" customFormat="1" x14ac:dyDescent="0.3"/>
    <row r="2467" s="6" customFormat="1" x14ac:dyDescent="0.3"/>
    <row r="2468" s="6" customFormat="1" x14ac:dyDescent="0.3"/>
    <row r="2469" s="6" customFormat="1" x14ac:dyDescent="0.3"/>
    <row r="2470" s="6" customFormat="1" x14ac:dyDescent="0.3"/>
    <row r="2471" s="6" customFormat="1" x14ac:dyDescent="0.3"/>
    <row r="2472" s="6" customFormat="1" x14ac:dyDescent="0.3"/>
    <row r="2473" s="6" customFormat="1" x14ac:dyDescent="0.3"/>
    <row r="2474" s="6" customFormat="1" x14ac:dyDescent="0.3"/>
    <row r="2475" s="6" customFormat="1" x14ac:dyDescent="0.3"/>
    <row r="2476" s="6" customFormat="1" x14ac:dyDescent="0.3"/>
    <row r="2477" s="6" customFormat="1" x14ac:dyDescent="0.3"/>
    <row r="2478" s="6" customFormat="1" x14ac:dyDescent="0.3"/>
    <row r="2479" s="6" customFormat="1" x14ac:dyDescent="0.3"/>
    <row r="2480" s="6" customFormat="1" x14ac:dyDescent="0.3"/>
    <row r="2481" s="6" customFormat="1" x14ac:dyDescent="0.3"/>
    <row r="2482" s="6" customFormat="1" x14ac:dyDescent="0.3"/>
    <row r="2483" s="6" customFormat="1" x14ac:dyDescent="0.3"/>
    <row r="2484" s="6" customFormat="1" x14ac:dyDescent="0.3"/>
    <row r="2485" s="6" customFormat="1" x14ac:dyDescent="0.3"/>
    <row r="2486" s="6" customFormat="1" x14ac:dyDescent="0.3"/>
    <row r="2487" s="6" customFormat="1" x14ac:dyDescent="0.3"/>
    <row r="2488" s="6" customFormat="1" x14ac:dyDescent="0.3"/>
    <row r="2489" s="6" customFormat="1" x14ac:dyDescent="0.3"/>
    <row r="2490" s="6" customFormat="1" x14ac:dyDescent="0.3"/>
    <row r="2491" s="6" customFormat="1" x14ac:dyDescent="0.3"/>
    <row r="2492" s="6" customFormat="1" x14ac:dyDescent="0.3"/>
    <row r="2493" s="6" customFormat="1" x14ac:dyDescent="0.3"/>
    <row r="2494" s="6" customFormat="1" x14ac:dyDescent="0.3"/>
    <row r="2495" s="6" customFormat="1" x14ac:dyDescent="0.3"/>
    <row r="2496" s="6" customFormat="1" x14ac:dyDescent="0.3"/>
    <row r="2497" s="6" customFormat="1" x14ac:dyDescent="0.3"/>
    <row r="2498" s="6" customFormat="1" x14ac:dyDescent="0.3"/>
    <row r="2499" s="6" customFormat="1" x14ac:dyDescent="0.3"/>
    <row r="2500" s="6" customFormat="1" x14ac:dyDescent="0.3"/>
    <row r="2501" s="6" customFormat="1" x14ac:dyDescent="0.3"/>
    <row r="2502" s="6" customFormat="1" x14ac:dyDescent="0.3"/>
    <row r="2503" s="6" customFormat="1" x14ac:dyDescent="0.3"/>
    <row r="2504" s="6" customFormat="1" x14ac:dyDescent="0.3"/>
    <row r="2505" s="6" customFormat="1" x14ac:dyDescent="0.3"/>
    <row r="2506" s="6" customFormat="1" x14ac:dyDescent="0.3"/>
    <row r="2507" s="6" customFormat="1" x14ac:dyDescent="0.3"/>
    <row r="2508" s="6" customFormat="1" x14ac:dyDescent="0.3"/>
    <row r="2509" s="6" customFormat="1" x14ac:dyDescent="0.3"/>
    <row r="2510" s="6" customFormat="1" x14ac:dyDescent="0.3"/>
    <row r="2511" s="6" customFormat="1" x14ac:dyDescent="0.3"/>
    <row r="2512" s="6" customFormat="1" x14ac:dyDescent="0.3"/>
    <row r="2513" s="6" customFormat="1" x14ac:dyDescent="0.3"/>
    <row r="2514" s="6" customFormat="1" x14ac:dyDescent="0.3"/>
    <row r="2515" s="6" customFormat="1" x14ac:dyDescent="0.3"/>
    <row r="2516" s="6" customFormat="1" x14ac:dyDescent="0.3"/>
    <row r="2517" s="6" customFormat="1" x14ac:dyDescent="0.3"/>
    <row r="2518" s="6" customFormat="1" x14ac:dyDescent="0.3"/>
    <row r="2519" s="6" customFormat="1" x14ac:dyDescent="0.3"/>
    <row r="2520" s="6" customFormat="1" x14ac:dyDescent="0.3"/>
    <row r="2521" s="6" customFormat="1" x14ac:dyDescent="0.3"/>
    <row r="2522" s="6" customFormat="1" x14ac:dyDescent="0.3"/>
    <row r="2523" s="6" customFormat="1" x14ac:dyDescent="0.3"/>
    <row r="2524" s="6" customFormat="1" x14ac:dyDescent="0.3"/>
    <row r="2525" s="6" customFormat="1" x14ac:dyDescent="0.3"/>
    <row r="2526" s="6" customFormat="1" x14ac:dyDescent="0.3"/>
    <row r="2527" s="6" customFormat="1" x14ac:dyDescent="0.3"/>
    <row r="2528" s="6" customFormat="1" x14ac:dyDescent="0.3"/>
    <row r="2529" s="6" customFormat="1" x14ac:dyDescent="0.3"/>
    <row r="2530" s="6" customFormat="1" x14ac:dyDescent="0.3"/>
    <row r="2531" s="6" customFormat="1" x14ac:dyDescent="0.3"/>
    <row r="2532" s="6" customFormat="1" x14ac:dyDescent="0.3"/>
    <row r="2533" s="6" customFormat="1" x14ac:dyDescent="0.3"/>
    <row r="2534" s="6" customFormat="1" x14ac:dyDescent="0.3"/>
    <row r="2535" s="6" customFormat="1" x14ac:dyDescent="0.3"/>
    <row r="2536" s="6" customFormat="1" x14ac:dyDescent="0.3"/>
    <row r="2537" s="6" customFormat="1" x14ac:dyDescent="0.3"/>
    <row r="2538" s="6" customFormat="1" x14ac:dyDescent="0.3"/>
    <row r="2539" s="6" customFormat="1" x14ac:dyDescent="0.3"/>
    <row r="2540" s="6" customFormat="1" x14ac:dyDescent="0.3"/>
    <row r="2541" s="6" customFormat="1" x14ac:dyDescent="0.3"/>
    <row r="2542" s="6" customFormat="1" x14ac:dyDescent="0.3"/>
    <row r="2543" s="6" customFormat="1" x14ac:dyDescent="0.3"/>
    <row r="2544" s="6" customFormat="1" x14ac:dyDescent="0.3"/>
    <row r="2545" s="6" customFormat="1" x14ac:dyDescent="0.3"/>
    <row r="2546" s="6" customFormat="1" x14ac:dyDescent="0.3"/>
    <row r="2547" s="6" customFormat="1" x14ac:dyDescent="0.3"/>
    <row r="2548" s="6" customFormat="1" x14ac:dyDescent="0.3"/>
    <row r="2549" s="6" customFormat="1" x14ac:dyDescent="0.3"/>
    <row r="2550" s="6" customFormat="1" x14ac:dyDescent="0.3"/>
    <row r="2551" s="6" customFormat="1" x14ac:dyDescent="0.3"/>
    <row r="2552" s="6" customFormat="1" x14ac:dyDescent="0.3"/>
    <row r="2553" s="6" customFormat="1" x14ac:dyDescent="0.3"/>
    <row r="2554" s="6" customFormat="1" x14ac:dyDescent="0.3"/>
    <row r="2555" s="6" customFormat="1" x14ac:dyDescent="0.3"/>
    <row r="2556" s="6" customFormat="1" x14ac:dyDescent="0.3"/>
    <row r="2557" s="6" customFormat="1" x14ac:dyDescent="0.3"/>
    <row r="2558" s="6" customFormat="1" x14ac:dyDescent="0.3"/>
    <row r="2559" s="6" customFormat="1" x14ac:dyDescent="0.3"/>
    <row r="2560" s="6" customFormat="1" x14ac:dyDescent="0.3"/>
    <row r="2561" s="6" customFormat="1" x14ac:dyDescent="0.3"/>
    <row r="2562" s="6" customFormat="1" x14ac:dyDescent="0.3"/>
    <row r="2563" s="6" customFormat="1" x14ac:dyDescent="0.3"/>
    <row r="2564" s="6" customFormat="1" x14ac:dyDescent="0.3"/>
    <row r="2565" s="6" customFormat="1" x14ac:dyDescent="0.3"/>
    <row r="2566" s="6" customFormat="1" x14ac:dyDescent="0.3"/>
    <row r="2567" s="6" customFormat="1" x14ac:dyDescent="0.3"/>
    <row r="2568" s="6" customFormat="1" x14ac:dyDescent="0.3"/>
    <row r="2569" s="6" customFormat="1" x14ac:dyDescent="0.3"/>
    <row r="2570" s="6" customFormat="1" x14ac:dyDescent="0.3"/>
    <row r="2571" s="6" customFormat="1" x14ac:dyDescent="0.3"/>
    <row r="2572" s="6" customFormat="1" x14ac:dyDescent="0.3"/>
    <row r="2573" s="6" customFormat="1" x14ac:dyDescent="0.3"/>
    <row r="2574" s="6" customFormat="1" x14ac:dyDescent="0.3"/>
    <row r="2575" s="6" customFormat="1" x14ac:dyDescent="0.3"/>
    <row r="2576" s="6" customFormat="1" x14ac:dyDescent="0.3"/>
    <row r="2577" s="6" customFormat="1" x14ac:dyDescent="0.3"/>
    <row r="2578" s="6" customFormat="1" x14ac:dyDescent="0.3"/>
    <row r="2579" s="6" customFormat="1" x14ac:dyDescent="0.3"/>
    <row r="2580" s="6" customFormat="1" x14ac:dyDescent="0.3"/>
    <row r="2581" s="6" customFormat="1" x14ac:dyDescent="0.3"/>
    <row r="2582" s="6" customFormat="1" x14ac:dyDescent="0.3"/>
    <row r="2583" s="6" customFormat="1" x14ac:dyDescent="0.3"/>
    <row r="2584" s="6" customFormat="1" x14ac:dyDescent="0.3"/>
    <row r="2585" s="6" customFormat="1" x14ac:dyDescent="0.3"/>
    <row r="2586" s="6" customFormat="1" x14ac:dyDescent="0.3"/>
    <row r="2587" s="6" customFormat="1" x14ac:dyDescent="0.3"/>
    <row r="2588" s="6" customFormat="1" x14ac:dyDescent="0.3"/>
    <row r="2589" s="6" customFormat="1" x14ac:dyDescent="0.3"/>
    <row r="2590" s="6" customFormat="1" x14ac:dyDescent="0.3"/>
    <row r="2591" s="6" customFormat="1" x14ac:dyDescent="0.3"/>
    <row r="2592" s="6" customFormat="1" x14ac:dyDescent="0.3"/>
    <row r="2593" s="6" customFormat="1" x14ac:dyDescent="0.3"/>
    <row r="2594" s="6" customFormat="1" x14ac:dyDescent="0.3"/>
    <row r="2595" s="6" customFormat="1" x14ac:dyDescent="0.3"/>
    <row r="2596" s="6" customFormat="1" x14ac:dyDescent="0.3"/>
    <row r="2597" s="6" customFormat="1" x14ac:dyDescent="0.3"/>
    <row r="2598" s="6" customFormat="1" x14ac:dyDescent="0.3"/>
    <row r="2599" s="6" customFormat="1" x14ac:dyDescent="0.3"/>
    <row r="2600" s="6" customFormat="1" x14ac:dyDescent="0.3"/>
    <row r="2601" s="6" customFormat="1" x14ac:dyDescent="0.3"/>
    <row r="2602" s="6" customFormat="1" x14ac:dyDescent="0.3"/>
    <row r="2603" s="6" customFormat="1" x14ac:dyDescent="0.3"/>
    <row r="2604" s="6" customFormat="1" x14ac:dyDescent="0.3"/>
    <row r="2605" s="6" customFormat="1" x14ac:dyDescent="0.3"/>
    <row r="2606" s="6" customFormat="1" x14ac:dyDescent="0.3"/>
    <row r="2607" s="6" customFormat="1" x14ac:dyDescent="0.3"/>
    <row r="2608" s="6" customFormat="1" x14ac:dyDescent="0.3"/>
    <row r="2609" s="6" customFormat="1" x14ac:dyDescent="0.3"/>
    <row r="2610" s="6" customFormat="1" x14ac:dyDescent="0.3"/>
    <row r="2611" s="6" customFormat="1" x14ac:dyDescent="0.3"/>
    <row r="2612" s="6" customFormat="1" x14ac:dyDescent="0.3"/>
    <row r="2613" s="6" customFormat="1" x14ac:dyDescent="0.3"/>
    <row r="2614" s="6" customFormat="1" x14ac:dyDescent="0.3"/>
    <row r="2615" s="6" customFormat="1" x14ac:dyDescent="0.3"/>
    <row r="2616" s="6" customFormat="1" x14ac:dyDescent="0.3"/>
    <row r="2617" s="6" customFormat="1" x14ac:dyDescent="0.3"/>
    <row r="2618" s="6" customFormat="1" x14ac:dyDescent="0.3"/>
    <row r="2619" s="6" customFormat="1" x14ac:dyDescent="0.3"/>
    <row r="2620" s="6" customFormat="1" x14ac:dyDescent="0.3"/>
    <row r="2621" s="6" customFormat="1" x14ac:dyDescent="0.3"/>
    <row r="2622" s="6" customFormat="1" x14ac:dyDescent="0.3"/>
    <row r="2623" s="6" customFormat="1" x14ac:dyDescent="0.3"/>
    <row r="2624" s="6" customFormat="1" x14ac:dyDescent="0.3"/>
    <row r="2625" s="6" customFormat="1" x14ac:dyDescent="0.3"/>
    <row r="2626" s="6" customFormat="1" x14ac:dyDescent="0.3"/>
    <row r="2627" s="6" customFormat="1" x14ac:dyDescent="0.3"/>
    <row r="2628" s="6" customFormat="1" x14ac:dyDescent="0.3"/>
    <row r="2629" s="6" customFormat="1" x14ac:dyDescent="0.3"/>
    <row r="2630" s="6" customFormat="1" x14ac:dyDescent="0.3"/>
    <row r="2631" s="6" customFormat="1" x14ac:dyDescent="0.3"/>
    <row r="2632" s="6" customFormat="1" x14ac:dyDescent="0.3"/>
    <row r="2633" s="6" customFormat="1" x14ac:dyDescent="0.3"/>
    <row r="2634" s="6" customFormat="1" x14ac:dyDescent="0.3"/>
    <row r="2635" s="6" customFormat="1" x14ac:dyDescent="0.3"/>
    <row r="2636" s="6" customFormat="1" x14ac:dyDescent="0.3"/>
    <row r="2637" s="6" customFormat="1" x14ac:dyDescent="0.3"/>
    <row r="2638" s="6" customFormat="1" x14ac:dyDescent="0.3"/>
    <row r="2639" s="6" customFormat="1" x14ac:dyDescent="0.3"/>
    <row r="2640" s="6" customFormat="1" x14ac:dyDescent="0.3"/>
    <row r="2641" s="6" customFormat="1" x14ac:dyDescent="0.3"/>
    <row r="2642" s="6" customFormat="1" x14ac:dyDescent="0.3"/>
    <row r="2643" s="6" customFormat="1" x14ac:dyDescent="0.3"/>
    <row r="2644" s="6" customFormat="1" x14ac:dyDescent="0.3"/>
    <row r="2645" s="6" customFormat="1" x14ac:dyDescent="0.3"/>
    <row r="2646" s="6" customFormat="1" x14ac:dyDescent="0.3"/>
    <row r="2647" s="6" customFormat="1" x14ac:dyDescent="0.3"/>
    <row r="2648" s="6" customFormat="1" x14ac:dyDescent="0.3"/>
    <row r="2649" s="6" customFormat="1" x14ac:dyDescent="0.3"/>
    <row r="2650" s="6" customFormat="1" x14ac:dyDescent="0.3"/>
    <row r="2651" s="6" customFormat="1" x14ac:dyDescent="0.3"/>
    <row r="2652" s="6" customFormat="1" x14ac:dyDescent="0.3"/>
    <row r="2653" s="6" customFormat="1" x14ac:dyDescent="0.3"/>
    <row r="2654" s="6" customFormat="1" x14ac:dyDescent="0.3"/>
    <row r="2655" s="6" customFormat="1" x14ac:dyDescent="0.3"/>
    <row r="2656" s="6" customFormat="1" x14ac:dyDescent="0.3"/>
    <row r="2657" s="6" customFormat="1" x14ac:dyDescent="0.3"/>
    <row r="2658" s="6" customFormat="1" x14ac:dyDescent="0.3"/>
    <row r="2659" s="6" customFormat="1" x14ac:dyDescent="0.3"/>
    <row r="2660" s="6" customFormat="1" x14ac:dyDescent="0.3"/>
    <row r="2661" s="6" customFormat="1" x14ac:dyDescent="0.3"/>
    <row r="2662" s="6" customFormat="1" x14ac:dyDescent="0.3"/>
    <row r="2663" s="6" customFormat="1" x14ac:dyDescent="0.3"/>
    <row r="2664" s="6" customFormat="1" x14ac:dyDescent="0.3"/>
    <row r="2665" s="6" customFormat="1" x14ac:dyDescent="0.3"/>
    <row r="2666" s="6" customFormat="1" x14ac:dyDescent="0.3"/>
    <row r="2667" s="6" customFormat="1" x14ac:dyDescent="0.3"/>
    <row r="2668" s="6" customFormat="1" x14ac:dyDescent="0.3"/>
    <row r="2669" s="6" customFormat="1" x14ac:dyDescent="0.3"/>
    <row r="2670" s="6" customFormat="1" x14ac:dyDescent="0.3"/>
    <row r="2671" s="6" customFormat="1" x14ac:dyDescent="0.3"/>
    <row r="2672" s="6" customFormat="1" x14ac:dyDescent="0.3"/>
    <row r="2673" s="6" customFormat="1" x14ac:dyDescent="0.3"/>
    <row r="2674" s="6" customFormat="1" x14ac:dyDescent="0.3"/>
    <row r="2675" s="6" customFormat="1" x14ac:dyDescent="0.3"/>
    <row r="2676" s="6" customFormat="1" x14ac:dyDescent="0.3"/>
    <row r="2677" s="6" customFormat="1" x14ac:dyDescent="0.3"/>
    <row r="2678" s="6" customFormat="1" x14ac:dyDescent="0.3"/>
    <row r="2679" s="6" customFormat="1" x14ac:dyDescent="0.3"/>
    <row r="2680" s="6" customFormat="1" x14ac:dyDescent="0.3"/>
    <row r="2681" s="6" customFormat="1" x14ac:dyDescent="0.3"/>
    <row r="2682" s="6" customFormat="1" x14ac:dyDescent="0.3"/>
    <row r="2683" s="6" customFormat="1" x14ac:dyDescent="0.3"/>
    <row r="2684" s="6" customFormat="1" x14ac:dyDescent="0.3"/>
    <row r="2685" s="6" customFormat="1" x14ac:dyDescent="0.3"/>
    <row r="2686" s="6" customFormat="1" x14ac:dyDescent="0.3"/>
    <row r="2687" s="6" customFormat="1" x14ac:dyDescent="0.3"/>
    <row r="2688" s="6" customFormat="1" x14ac:dyDescent="0.3"/>
    <row r="2689" s="6" customFormat="1" x14ac:dyDescent="0.3"/>
    <row r="2690" s="6" customFormat="1" x14ac:dyDescent="0.3"/>
    <row r="2691" s="6" customFormat="1" x14ac:dyDescent="0.3"/>
    <row r="2692" s="6" customFormat="1" x14ac:dyDescent="0.3"/>
    <row r="2693" s="6" customFormat="1" x14ac:dyDescent="0.3"/>
    <row r="2694" s="6" customFormat="1" x14ac:dyDescent="0.3"/>
    <row r="2695" s="6" customFormat="1" x14ac:dyDescent="0.3"/>
    <row r="2696" s="6" customFormat="1" x14ac:dyDescent="0.3"/>
    <row r="2697" s="6" customFormat="1" x14ac:dyDescent="0.3"/>
    <row r="2698" s="6" customFormat="1" x14ac:dyDescent="0.3"/>
    <row r="2699" s="6" customFormat="1" x14ac:dyDescent="0.3"/>
    <row r="2700" s="6" customFormat="1" x14ac:dyDescent="0.3"/>
    <row r="2701" s="6" customFormat="1" x14ac:dyDescent="0.3"/>
    <row r="2702" s="6" customFormat="1" x14ac:dyDescent="0.3"/>
    <row r="2703" s="6" customFormat="1" x14ac:dyDescent="0.3"/>
    <row r="2704" s="6" customFormat="1" x14ac:dyDescent="0.3"/>
    <row r="2705" s="6" customFormat="1" x14ac:dyDescent="0.3"/>
    <row r="2706" s="6" customFormat="1" x14ac:dyDescent="0.3"/>
    <row r="2707" s="6" customFormat="1" x14ac:dyDescent="0.3"/>
    <row r="2708" s="6" customFormat="1" x14ac:dyDescent="0.3"/>
    <row r="2709" s="6" customFormat="1" x14ac:dyDescent="0.3"/>
    <row r="2710" s="6" customFormat="1" x14ac:dyDescent="0.3"/>
    <row r="2711" s="6" customFormat="1" x14ac:dyDescent="0.3"/>
    <row r="2712" s="6" customFormat="1" x14ac:dyDescent="0.3"/>
    <row r="2713" s="6" customFormat="1" x14ac:dyDescent="0.3"/>
    <row r="2714" s="6" customFormat="1" x14ac:dyDescent="0.3"/>
    <row r="2715" s="6" customFormat="1" x14ac:dyDescent="0.3"/>
    <row r="2716" s="6" customFormat="1" x14ac:dyDescent="0.3"/>
    <row r="2717" s="6" customFormat="1" x14ac:dyDescent="0.3"/>
    <row r="2718" s="6" customFormat="1" x14ac:dyDescent="0.3"/>
    <row r="2719" s="6" customFormat="1" x14ac:dyDescent="0.3"/>
    <row r="2720" s="6" customFormat="1" x14ac:dyDescent="0.3"/>
    <row r="2721" s="6" customFormat="1" x14ac:dyDescent="0.3"/>
    <row r="2722" s="6" customFormat="1" x14ac:dyDescent="0.3"/>
    <row r="2723" s="6" customFormat="1" x14ac:dyDescent="0.3"/>
    <row r="2724" s="6" customFormat="1" x14ac:dyDescent="0.3"/>
    <row r="2725" s="6" customFormat="1" x14ac:dyDescent="0.3"/>
    <row r="2726" s="6" customFormat="1" x14ac:dyDescent="0.3"/>
    <row r="2727" s="6" customFormat="1" x14ac:dyDescent="0.3"/>
    <row r="2728" s="6" customFormat="1" x14ac:dyDescent="0.3"/>
    <row r="2729" s="6" customFormat="1" x14ac:dyDescent="0.3"/>
    <row r="2730" s="6" customFormat="1" x14ac:dyDescent="0.3"/>
    <row r="2731" s="6" customFormat="1" x14ac:dyDescent="0.3"/>
    <row r="2732" s="6" customFormat="1" x14ac:dyDescent="0.3"/>
    <row r="2733" s="6" customFormat="1" x14ac:dyDescent="0.3"/>
    <row r="2734" s="6" customFormat="1" x14ac:dyDescent="0.3"/>
    <row r="2735" s="6" customFormat="1" x14ac:dyDescent="0.3"/>
    <row r="2736" s="6" customFormat="1" x14ac:dyDescent="0.3"/>
    <row r="2737" s="6" customFormat="1" x14ac:dyDescent="0.3"/>
    <row r="2738" s="6" customFormat="1" x14ac:dyDescent="0.3"/>
    <row r="2739" s="6" customFormat="1" x14ac:dyDescent="0.3"/>
    <row r="2740" s="6" customFormat="1" x14ac:dyDescent="0.3"/>
    <row r="2741" s="6" customFormat="1" x14ac:dyDescent="0.3"/>
    <row r="2742" s="6" customFormat="1" x14ac:dyDescent="0.3"/>
    <row r="2743" s="6" customFormat="1" x14ac:dyDescent="0.3"/>
    <row r="2744" s="6" customFormat="1" x14ac:dyDescent="0.3"/>
    <row r="2745" s="6" customFormat="1" x14ac:dyDescent="0.3"/>
    <row r="2746" s="6" customFormat="1" x14ac:dyDescent="0.3"/>
    <row r="2747" s="6" customFormat="1" x14ac:dyDescent="0.3"/>
    <row r="2748" s="6" customFormat="1" x14ac:dyDescent="0.3"/>
    <row r="2749" s="6" customFormat="1" x14ac:dyDescent="0.3"/>
    <row r="2750" s="6" customFormat="1" x14ac:dyDescent="0.3"/>
    <row r="2751" s="6" customFormat="1" x14ac:dyDescent="0.3"/>
    <row r="2752" s="6" customFormat="1" x14ac:dyDescent="0.3"/>
    <row r="2753" s="6" customFormat="1" x14ac:dyDescent="0.3"/>
    <row r="2754" s="6" customFormat="1" x14ac:dyDescent="0.3"/>
    <row r="2755" s="6" customFormat="1" x14ac:dyDescent="0.3"/>
    <row r="2756" s="6" customFormat="1" x14ac:dyDescent="0.3"/>
    <row r="2757" s="6" customFormat="1" x14ac:dyDescent="0.3"/>
    <row r="2758" s="6" customFormat="1" x14ac:dyDescent="0.3"/>
    <row r="2759" s="6" customFormat="1" x14ac:dyDescent="0.3"/>
    <row r="2760" s="6" customFormat="1" x14ac:dyDescent="0.3"/>
    <row r="2761" s="6" customFormat="1" x14ac:dyDescent="0.3"/>
    <row r="2762" s="6" customFormat="1" x14ac:dyDescent="0.3"/>
    <row r="2763" s="6" customFormat="1" x14ac:dyDescent="0.3"/>
    <row r="2764" s="6" customFormat="1" x14ac:dyDescent="0.3"/>
    <row r="2765" s="6" customFormat="1" x14ac:dyDescent="0.3"/>
    <row r="2766" s="6" customFormat="1" x14ac:dyDescent="0.3"/>
    <row r="2767" s="6" customFormat="1" x14ac:dyDescent="0.3"/>
    <row r="2768" s="6" customFormat="1" x14ac:dyDescent="0.3"/>
    <row r="2769" s="6" customFormat="1" x14ac:dyDescent="0.3"/>
    <row r="2770" s="6" customFormat="1" x14ac:dyDescent="0.3"/>
    <row r="2771" s="6" customFormat="1" x14ac:dyDescent="0.3"/>
    <row r="2772" s="6" customFormat="1" x14ac:dyDescent="0.3"/>
    <row r="2773" s="6" customFormat="1" x14ac:dyDescent="0.3"/>
    <row r="2774" s="6" customFormat="1" x14ac:dyDescent="0.3"/>
    <row r="2775" s="6" customFormat="1" x14ac:dyDescent="0.3"/>
    <row r="2776" s="6" customFormat="1" x14ac:dyDescent="0.3"/>
    <row r="2777" s="6" customFormat="1" x14ac:dyDescent="0.3"/>
    <row r="2778" s="6" customFormat="1" x14ac:dyDescent="0.3"/>
    <row r="2779" s="6" customFormat="1" x14ac:dyDescent="0.3"/>
    <row r="2780" s="6" customFormat="1" x14ac:dyDescent="0.3"/>
    <row r="2781" s="6" customFormat="1" x14ac:dyDescent="0.3"/>
    <row r="2782" s="6" customFormat="1" x14ac:dyDescent="0.3"/>
    <row r="2783" s="6" customFormat="1" x14ac:dyDescent="0.3"/>
    <row r="2784" s="6" customFormat="1" x14ac:dyDescent="0.3"/>
    <row r="2785" s="6" customFormat="1" x14ac:dyDescent="0.3"/>
    <row r="2786" s="6" customFormat="1" x14ac:dyDescent="0.3"/>
    <row r="2787" s="6" customFormat="1" x14ac:dyDescent="0.3"/>
    <row r="2788" s="6" customFormat="1" x14ac:dyDescent="0.3"/>
    <row r="2789" s="6" customFormat="1" x14ac:dyDescent="0.3"/>
    <row r="2790" s="6" customFormat="1" x14ac:dyDescent="0.3"/>
    <row r="2791" s="6" customFormat="1" x14ac:dyDescent="0.3"/>
    <row r="2792" s="6" customFormat="1" x14ac:dyDescent="0.3"/>
    <row r="2793" s="6" customFormat="1" x14ac:dyDescent="0.3"/>
    <row r="2794" s="6" customFormat="1" x14ac:dyDescent="0.3"/>
    <row r="2795" s="6" customFormat="1" x14ac:dyDescent="0.3"/>
    <row r="2796" s="6" customFormat="1" x14ac:dyDescent="0.3"/>
    <row r="2797" s="6" customFormat="1" x14ac:dyDescent="0.3"/>
    <row r="2798" s="6" customFormat="1" x14ac:dyDescent="0.3"/>
    <row r="2799" s="6" customFormat="1" x14ac:dyDescent="0.3"/>
    <row r="2800" s="6" customFormat="1" x14ac:dyDescent="0.3"/>
    <row r="2801" s="6" customFormat="1" x14ac:dyDescent="0.3"/>
    <row r="2802" s="6" customFormat="1" x14ac:dyDescent="0.3"/>
    <row r="2803" s="6" customFormat="1" x14ac:dyDescent="0.3"/>
    <row r="2804" s="6" customFormat="1" x14ac:dyDescent="0.3"/>
    <row r="2805" s="6" customFormat="1" x14ac:dyDescent="0.3"/>
    <row r="2806" s="6" customFormat="1" x14ac:dyDescent="0.3"/>
    <row r="2807" s="6" customFormat="1" x14ac:dyDescent="0.3"/>
    <row r="2808" s="6" customFormat="1" x14ac:dyDescent="0.3"/>
    <row r="2809" s="6" customFormat="1" x14ac:dyDescent="0.3"/>
    <row r="2810" s="6" customFormat="1" x14ac:dyDescent="0.3"/>
    <row r="2811" s="6" customFormat="1" x14ac:dyDescent="0.3"/>
    <row r="2812" s="6" customFormat="1" x14ac:dyDescent="0.3"/>
    <row r="2813" s="6" customFormat="1" x14ac:dyDescent="0.3"/>
    <row r="2814" s="6" customFormat="1" x14ac:dyDescent="0.3"/>
    <row r="2815" s="6" customFormat="1" x14ac:dyDescent="0.3"/>
    <row r="2816" s="6" customFormat="1" x14ac:dyDescent="0.3"/>
    <row r="2817" s="6" customFormat="1" x14ac:dyDescent="0.3"/>
    <row r="2818" s="6" customFormat="1" x14ac:dyDescent="0.3"/>
    <row r="2819" s="6" customFormat="1" x14ac:dyDescent="0.3"/>
    <row r="2820" s="6" customFormat="1" x14ac:dyDescent="0.3"/>
    <row r="2821" s="6" customFormat="1" x14ac:dyDescent="0.3"/>
    <row r="2822" s="6" customFormat="1" x14ac:dyDescent="0.3"/>
    <row r="2823" s="6" customFormat="1" x14ac:dyDescent="0.3"/>
    <row r="2824" s="6" customFormat="1" x14ac:dyDescent="0.3"/>
    <row r="2825" s="6" customFormat="1" x14ac:dyDescent="0.3"/>
    <row r="2826" s="6" customFormat="1" x14ac:dyDescent="0.3"/>
    <row r="2827" s="6" customFormat="1" x14ac:dyDescent="0.3"/>
    <row r="2828" s="6" customFormat="1" x14ac:dyDescent="0.3"/>
    <row r="2829" s="6" customFormat="1" x14ac:dyDescent="0.3"/>
    <row r="2830" s="6" customFormat="1" x14ac:dyDescent="0.3"/>
    <row r="2831" s="6" customFormat="1" x14ac:dyDescent="0.3"/>
    <row r="2832" s="6" customFormat="1" x14ac:dyDescent="0.3"/>
    <row r="2833" s="6" customFormat="1" x14ac:dyDescent="0.3"/>
    <row r="2834" s="6" customFormat="1" x14ac:dyDescent="0.3"/>
    <row r="2835" s="6" customFormat="1" x14ac:dyDescent="0.3"/>
    <row r="2836" s="6" customFormat="1" x14ac:dyDescent="0.3"/>
    <row r="2837" s="6" customFormat="1" x14ac:dyDescent="0.3"/>
    <row r="2838" s="6" customFormat="1" x14ac:dyDescent="0.3"/>
    <row r="2839" s="6" customFormat="1" x14ac:dyDescent="0.3"/>
    <row r="2840" s="6" customFormat="1" x14ac:dyDescent="0.3"/>
    <row r="2841" s="6" customFormat="1" x14ac:dyDescent="0.3"/>
    <row r="2842" s="6" customFormat="1" x14ac:dyDescent="0.3"/>
    <row r="2843" s="6" customFormat="1" x14ac:dyDescent="0.3"/>
    <row r="2844" s="6" customFormat="1" x14ac:dyDescent="0.3"/>
    <row r="2845" s="6" customFormat="1" x14ac:dyDescent="0.3"/>
    <row r="2846" s="6" customFormat="1" x14ac:dyDescent="0.3"/>
    <row r="2847" s="6" customFormat="1" x14ac:dyDescent="0.3"/>
    <row r="2848" s="6" customFormat="1" x14ac:dyDescent="0.3"/>
    <row r="2849" s="6" customFormat="1" x14ac:dyDescent="0.3"/>
    <row r="2850" s="6" customFormat="1" x14ac:dyDescent="0.3"/>
    <row r="2851" s="6" customFormat="1" x14ac:dyDescent="0.3"/>
    <row r="2852" s="6" customFormat="1" x14ac:dyDescent="0.3"/>
    <row r="2853" s="6" customFormat="1" x14ac:dyDescent="0.3"/>
    <row r="2854" s="6" customFormat="1" x14ac:dyDescent="0.3"/>
    <row r="2855" s="6" customFormat="1" x14ac:dyDescent="0.3"/>
    <row r="2856" s="6" customFormat="1" x14ac:dyDescent="0.3"/>
    <row r="2857" s="6" customFormat="1" x14ac:dyDescent="0.3"/>
    <row r="2858" s="6" customFormat="1" x14ac:dyDescent="0.3"/>
    <row r="2859" s="6" customFormat="1" x14ac:dyDescent="0.3"/>
    <row r="2860" s="6" customFormat="1" x14ac:dyDescent="0.3"/>
    <row r="2861" s="6" customFormat="1" x14ac:dyDescent="0.3"/>
    <row r="2862" s="6" customFormat="1" x14ac:dyDescent="0.3"/>
    <row r="2863" s="6" customFormat="1" x14ac:dyDescent="0.3"/>
    <row r="2864" s="6" customFormat="1" x14ac:dyDescent="0.3"/>
    <row r="2865" s="6" customFormat="1" x14ac:dyDescent="0.3"/>
    <row r="2866" s="6" customFormat="1" x14ac:dyDescent="0.3"/>
    <row r="2867" s="6" customFormat="1" x14ac:dyDescent="0.3"/>
    <row r="2868" s="6" customFormat="1" x14ac:dyDescent="0.3"/>
    <row r="2869" s="6" customFormat="1" x14ac:dyDescent="0.3"/>
    <row r="2870" s="6" customFormat="1" x14ac:dyDescent="0.3"/>
    <row r="2871" s="6" customFormat="1" x14ac:dyDescent="0.3"/>
    <row r="2872" s="6" customFormat="1" x14ac:dyDescent="0.3"/>
    <row r="2873" s="6" customFormat="1" x14ac:dyDescent="0.3"/>
    <row r="2874" s="6" customFormat="1" x14ac:dyDescent="0.3"/>
    <row r="2875" s="6" customFormat="1" x14ac:dyDescent="0.3"/>
    <row r="2876" s="6" customFormat="1" x14ac:dyDescent="0.3"/>
    <row r="2877" s="6" customFormat="1" x14ac:dyDescent="0.3"/>
    <row r="2878" s="6" customFormat="1" x14ac:dyDescent="0.3"/>
    <row r="2879" s="6" customFormat="1" x14ac:dyDescent="0.3"/>
    <row r="2880" s="6" customFormat="1" x14ac:dyDescent="0.3"/>
    <row r="2881" s="6" customFormat="1" x14ac:dyDescent="0.3"/>
    <row r="2882" s="6" customFormat="1" x14ac:dyDescent="0.3"/>
    <row r="2883" s="6" customFormat="1" x14ac:dyDescent="0.3"/>
    <row r="2884" s="6" customFormat="1" x14ac:dyDescent="0.3"/>
    <row r="2885" s="6" customFormat="1" x14ac:dyDescent="0.3"/>
    <row r="2886" s="6" customFormat="1" x14ac:dyDescent="0.3"/>
    <row r="2887" s="6" customFormat="1" x14ac:dyDescent="0.3"/>
    <row r="2888" s="6" customFormat="1" x14ac:dyDescent="0.3"/>
    <row r="2889" s="6" customFormat="1" x14ac:dyDescent="0.3"/>
    <row r="2890" s="6" customFormat="1" x14ac:dyDescent="0.3"/>
    <row r="2891" s="6" customFormat="1" x14ac:dyDescent="0.3"/>
    <row r="2892" s="6" customFormat="1" x14ac:dyDescent="0.3"/>
    <row r="2893" s="6" customFormat="1" x14ac:dyDescent="0.3"/>
    <row r="2894" s="6" customFormat="1" x14ac:dyDescent="0.3"/>
    <row r="2895" s="6" customFormat="1" x14ac:dyDescent="0.3"/>
    <row r="2896" s="6" customFormat="1" x14ac:dyDescent="0.3"/>
    <row r="2897" s="6" customFormat="1" x14ac:dyDescent="0.3"/>
    <row r="2898" s="6" customFormat="1" x14ac:dyDescent="0.3"/>
    <row r="2899" s="6" customFormat="1" x14ac:dyDescent="0.3"/>
    <row r="2900" s="6" customFormat="1" x14ac:dyDescent="0.3"/>
    <row r="2901" s="6" customFormat="1" x14ac:dyDescent="0.3"/>
    <row r="2902" s="6" customFormat="1" x14ac:dyDescent="0.3"/>
    <row r="2903" s="6" customFormat="1" x14ac:dyDescent="0.3"/>
    <row r="2904" s="6" customFormat="1" x14ac:dyDescent="0.3"/>
    <row r="2905" s="6" customFormat="1" x14ac:dyDescent="0.3"/>
    <row r="2906" s="6" customFormat="1" x14ac:dyDescent="0.3"/>
    <row r="2907" s="6" customFormat="1" x14ac:dyDescent="0.3"/>
    <row r="2908" s="6" customFormat="1" x14ac:dyDescent="0.3"/>
    <row r="2909" s="6" customFormat="1" x14ac:dyDescent="0.3"/>
    <row r="2910" s="6" customFormat="1" x14ac:dyDescent="0.3"/>
    <row r="2911" s="6" customFormat="1" x14ac:dyDescent="0.3"/>
    <row r="2912" s="6" customFormat="1" x14ac:dyDescent="0.3"/>
    <row r="2913" s="6" customFormat="1" x14ac:dyDescent="0.3"/>
    <row r="2914" s="6" customFormat="1" x14ac:dyDescent="0.3"/>
    <row r="2915" s="6" customFormat="1" x14ac:dyDescent="0.3"/>
    <row r="2916" s="6" customFormat="1" x14ac:dyDescent="0.3"/>
    <row r="2917" s="6" customFormat="1" x14ac:dyDescent="0.3"/>
    <row r="2918" s="6" customFormat="1" x14ac:dyDescent="0.3"/>
    <row r="2919" s="6" customFormat="1" x14ac:dyDescent="0.3"/>
    <row r="2920" s="6" customFormat="1" x14ac:dyDescent="0.3"/>
    <row r="2921" s="6" customFormat="1" x14ac:dyDescent="0.3"/>
    <row r="2922" s="6" customFormat="1" x14ac:dyDescent="0.3"/>
    <row r="2923" s="6" customFormat="1" x14ac:dyDescent="0.3"/>
    <row r="2924" s="6" customFormat="1" x14ac:dyDescent="0.3"/>
    <row r="2925" s="6" customFormat="1" x14ac:dyDescent="0.3"/>
    <row r="2926" s="6" customFormat="1" x14ac:dyDescent="0.3"/>
    <row r="2927" s="6" customFormat="1" x14ac:dyDescent="0.3"/>
    <row r="2928" s="6" customFormat="1" x14ac:dyDescent="0.3"/>
    <row r="2929" s="6" customFormat="1" x14ac:dyDescent="0.3"/>
    <row r="2930" s="6" customFormat="1" x14ac:dyDescent="0.3"/>
    <row r="2931" s="6" customFormat="1" x14ac:dyDescent="0.3"/>
    <row r="2932" s="6" customFormat="1" x14ac:dyDescent="0.3"/>
    <row r="2933" s="6" customFormat="1" x14ac:dyDescent="0.3"/>
    <row r="2934" s="6" customFormat="1" x14ac:dyDescent="0.3"/>
    <row r="2935" s="6" customFormat="1" x14ac:dyDescent="0.3"/>
    <row r="2936" s="6" customFormat="1" x14ac:dyDescent="0.3"/>
    <row r="2937" s="6" customFormat="1" x14ac:dyDescent="0.3"/>
    <row r="2938" s="6" customFormat="1" x14ac:dyDescent="0.3"/>
    <row r="2939" s="6" customFormat="1" x14ac:dyDescent="0.3"/>
    <row r="2940" s="6" customFormat="1" x14ac:dyDescent="0.3"/>
    <row r="2941" s="6" customFormat="1" x14ac:dyDescent="0.3"/>
    <row r="2942" s="6" customFormat="1" x14ac:dyDescent="0.3"/>
    <row r="2943" s="6" customFormat="1" x14ac:dyDescent="0.3"/>
    <row r="2944" s="6" customFormat="1" x14ac:dyDescent="0.3"/>
    <row r="2945" s="6" customFormat="1" x14ac:dyDescent="0.3"/>
    <row r="2946" s="6" customFormat="1" x14ac:dyDescent="0.3"/>
    <row r="2947" s="6" customFormat="1" x14ac:dyDescent="0.3"/>
    <row r="2948" s="6" customFormat="1" x14ac:dyDescent="0.3"/>
    <row r="2949" s="6" customFormat="1" x14ac:dyDescent="0.3"/>
    <row r="2950" s="6" customFormat="1" x14ac:dyDescent="0.3"/>
    <row r="2951" s="6" customFormat="1" x14ac:dyDescent="0.3"/>
    <row r="2952" s="6" customFormat="1" x14ac:dyDescent="0.3"/>
    <row r="2953" s="6" customFormat="1" x14ac:dyDescent="0.3"/>
    <row r="2954" s="6" customFormat="1" x14ac:dyDescent="0.3"/>
    <row r="2955" s="6" customFormat="1" x14ac:dyDescent="0.3"/>
    <row r="2956" s="6" customFormat="1" x14ac:dyDescent="0.3"/>
    <row r="2957" s="6" customFormat="1" x14ac:dyDescent="0.3"/>
    <row r="2958" s="6" customFormat="1" x14ac:dyDescent="0.3"/>
    <row r="2959" s="6" customFormat="1" x14ac:dyDescent="0.3"/>
    <row r="2960" s="6" customFormat="1" x14ac:dyDescent="0.3"/>
    <row r="2961" s="6" customFormat="1" x14ac:dyDescent="0.3"/>
    <row r="2962" s="6" customFormat="1" x14ac:dyDescent="0.3"/>
    <row r="2963" s="6" customFormat="1" x14ac:dyDescent="0.3"/>
    <row r="2964" s="6" customFormat="1" x14ac:dyDescent="0.3"/>
    <row r="2965" s="6" customFormat="1" x14ac:dyDescent="0.3"/>
    <row r="2966" s="6" customFormat="1" x14ac:dyDescent="0.3"/>
    <row r="2967" s="6" customFormat="1" x14ac:dyDescent="0.3"/>
    <row r="2968" s="6" customFormat="1" x14ac:dyDescent="0.3"/>
    <row r="2969" s="6" customFormat="1" x14ac:dyDescent="0.3"/>
    <row r="2970" s="6" customFormat="1" x14ac:dyDescent="0.3"/>
    <row r="2971" s="6" customFormat="1" x14ac:dyDescent="0.3"/>
    <row r="2972" s="6" customFormat="1" x14ac:dyDescent="0.3"/>
    <row r="2973" s="6" customFormat="1" x14ac:dyDescent="0.3"/>
    <row r="2974" s="6" customFormat="1" x14ac:dyDescent="0.3"/>
    <row r="2975" s="6" customFormat="1" x14ac:dyDescent="0.3"/>
    <row r="2976" s="6" customFormat="1" x14ac:dyDescent="0.3"/>
    <row r="2977" s="6" customFormat="1" x14ac:dyDescent="0.3"/>
    <row r="2978" s="6" customFormat="1" x14ac:dyDescent="0.3"/>
    <row r="2979" s="6" customFormat="1" x14ac:dyDescent="0.3"/>
    <row r="2980" s="6" customFormat="1" x14ac:dyDescent="0.3"/>
    <row r="2981" s="6" customFormat="1" x14ac:dyDescent="0.3"/>
    <row r="2982" s="6" customFormat="1" x14ac:dyDescent="0.3"/>
    <row r="2983" s="6" customFormat="1" x14ac:dyDescent="0.3"/>
    <row r="2984" s="6" customFormat="1" x14ac:dyDescent="0.3"/>
    <row r="2985" s="6" customFormat="1" x14ac:dyDescent="0.3"/>
    <row r="2986" s="6" customFormat="1" x14ac:dyDescent="0.3"/>
    <row r="2987" s="6" customFormat="1" x14ac:dyDescent="0.3"/>
    <row r="2988" s="6" customFormat="1" x14ac:dyDescent="0.3"/>
    <row r="2989" s="6" customFormat="1" x14ac:dyDescent="0.3"/>
    <row r="2990" s="6" customFormat="1" x14ac:dyDescent="0.3"/>
    <row r="2991" s="6" customFormat="1" x14ac:dyDescent="0.3"/>
    <row r="2992" s="6" customFormat="1" x14ac:dyDescent="0.3"/>
    <row r="2993" s="6" customFormat="1" x14ac:dyDescent="0.3"/>
    <row r="2994" s="6" customFormat="1" x14ac:dyDescent="0.3"/>
    <row r="2995" s="6" customFormat="1" x14ac:dyDescent="0.3"/>
    <row r="2996" s="6" customFormat="1" x14ac:dyDescent="0.3"/>
    <row r="2997" s="6" customFormat="1" x14ac:dyDescent="0.3"/>
    <row r="2998" s="6" customFormat="1" x14ac:dyDescent="0.3"/>
    <row r="2999" s="6" customFormat="1" x14ac:dyDescent="0.3"/>
    <row r="3000" s="6" customFormat="1" x14ac:dyDescent="0.3"/>
    <row r="3001" s="6" customFormat="1" x14ac:dyDescent="0.3"/>
    <row r="3002" s="6" customFormat="1" x14ac:dyDescent="0.3"/>
    <row r="3003" s="6" customFormat="1" x14ac:dyDescent="0.3"/>
    <row r="3004" s="6" customFormat="1" x14ac:dyDescent="0.3"/>
    <row r="3005" s="6" customFormat="1" x14ac:dyDescent="0.3"/>
    <row r="3006" s="6" customFormat="1" x14ac:dyDescent="0.3"/>
    <row r="3007" s="6" customFormat="1" x14ac:dyDescent="0.3"/>
    <row r="3008" s="6" customFormat="1" x14ac:dyDescent="0.3"/>
    <row r="3009" s="6" customFormat="1" x14ac:dyDescent="0.3"/>
    <row r="3010" s="6" customFormat="1" x14ac:dyDescent="0.3"/>
    <row r="3011" s="6" customFormat="1" x14ac:dyDescent="0.3"/>
    <row r="3012" s="6" customFormat="1" x14ac:dyDescent="0.3"/>
    <row r="3013" s="6" customFormat="1" x14ac:dyDescent="0.3"/>
    <row r="3014" s="6" customFormat="1" x14ac:dyDescent="0.3"/>
    <row r="3015" s="6" customFormat="1" x14ac:dyDescent="0.3"/>
    <row r="3016" s="6" customFormat="1" x14ac:dyDescent="0.3"/>
    <row r="3017" s="6" customFormat="1" x14ac:dyDescent="0.3"/>
    <row r="3018" s="6" customFormat="1" x14ac:dyDescent="0.3"/>
    <row r="3019" s="6" customFormat="1" x14ac:dyDescent="0.3"/>
    <row r="3020" s="6" customFormat="1" x14ac:dyDescent="0.3"/>
    <row r="3021" s="6" customFormat="1" x14ac:dyDescent="0.3"/>
    <row r="3022" s="6" customFormat="1" x14ac:dyDescent="0.3"/>
    <row r="3023" s="6" customFormat="1" x14ac:dyDescent="0.3"/>
    <row r="3024" s="6" customFormat="1" x14ac:dyDescent="0.3"/>
    <row r="3025" s="6" customFormat="1" x14ac:dyDescent="0.3"/>
    <row r="3026" s="6" customFormat="1" x14ac:dyDescent="0.3"/>
    <row r="3027" s="6" customFormat="1" x14ac:dyDescent="0.3"/>
    <row r="3028" s="6" customFormat="1" x14ac:dyDescent="0.3"/>
    <row r="3029" s="6" customFormat="1" x14ac:dyDescent="0.3"/>
    <row r="3030" s="6" customFormat="1" x14ac:dyDescent="0.3"/>
    <row r="3031" s="6" customFormat="1" x14ac:dyDescent="0.3"/>
    <row r="3032" s="6" customFormat="1" x14ac:dyDescent="0.3"/>
    <row r="3033" s="6" customFormat="1" x14ac:dyDescent="0.3"/>
    <row r="3034" s="6" customFormat="1" x14ac:dyDescent="0.3"/>
    <row r="3035" s="6" customFormat="1" x14ac:dyDescent="0.3"/>
    <row r="3036" s="6" customFormat="1" x14ac:dyDescent="0.3"/>
    <row r="3037" s="6" customFormat="1" x14ac:dyDescent="0.3"/>
    <row r="3038" s="6" customFormat="1" x14ac:dyDescent="0.3"/>
    <row r="3039" s="6" customFormat="1" x14ac:dyDescent="0.3"/>
    <row r="3040" s="6" customFormat="1" x14ac:dyDescent="0.3"/>
    <row r="3041" s="6" customFormat="1" x14ac:dyDescent="0.3"/>
    <row r="3042" s="6" customFormat="1" x14ac:dyDescent="0.3"/>
    <row r="3043" s="6" customFormat="1" x14ac:dyDescent="0.3"/>
    <row r="3044" s="6" customFormat="1" x14ac:dyDescent="0.3"/>
    <row r="3045" s="6" customFormat="1" x14ac:dyDescent="0.3"/>
    <row r="3046" s="6" customFormat="1" x14ac:dyDescent="0.3"/>
    <row r="3047" s="6" customFormat="1" x14ac:dyDescent="0.3"/>
    <row r="3048" s="6" customFormat="1" x14ac:dyDescent="0.3"/>
    <row r="3049" s="6" customFormat="1" x14ac:dyDescent="0.3"/>
    <row r="3050" s="6" customFormat="1" x14ac:dyDescent="0.3"/>
    <row r="3051" s="6" customFormat="1" x14ac:dyDescent="0.3"/>
    <row r="3052" s="6" customFormat="1" x14ac:dyDescent="0.3"/>
    <row r="3053" s="6" customFormat="1" x14ac:dyDescent="0.3"/>
    <row r="3054" s="6" customFormat="1" x14ac:dyDescent="0.3"/>
    <row r="3055" s="6" customFormat="1" x14ac:dyDescent="0.3"/>
    <row r="3056" s="6" customFormat="1" x14ac:dyDescent="0.3"/>
    <row r="3057" s="6" customFormat="1" x14ac:dyDescent="0.3"/>
    <row r="3058" s="6" customFormat="1" x14ac:dyDescent="0.3"/>
    <row r="3059" s="6" customFormat="1" x14ac:dyDescent="0.3"/>
    <row r="3060" s="6" customFormat="1" x14ac:dyDescent="0.3"/>
    <row r="3061" s="6" customFormat="1" x14ac:dyDescent="0.3"/>
    <row r="3062" s="6" customFormat="1" x14ac:dyDescent="0.3"/>
    <row r="3063" s="6" customFormat="1" x14ac:dyDescent="0.3"/>
    <row r="3064" s="6" customFormat="1" x14ac:dyDescent="0.3"/>
    <row r="3065" s="6" customFormat="1" x14ac:dyDescent="0.3"/>
    <row r="3066" s="6" customFormat="1" x14ac:dyDescent="0.3"/>
    <row r="3067" s="6" customFormat="1" x14ac:dyDescent="0.3"/>
    <row r="3068" s="6" customFormat="1" x14ac:dyDescent="0.3"/>
    <row r="3069" s="6" customFormat="1" x14ac:dyDescent="0.3"/>
    <row r="3070" s="6" customFormat="1" x14ac:dyDescent="0.3"/>
    <row r="3071" s="6" customFormat="1" x14ac:dyDescent="0.3"/>
    <row r="3072" s="6" customFormat="1" x14ac:dyDescent="0.3"/>
    <row r="3073" s="6" customFormat="1" x14ac:dyDescent="0.3"/>
    <row r="3074" s="6" customFormat="1" x14ac:dyDescent="0.3"/>
    <row r="3075" s="6" customFormat="1" x14ac:dyDescent="0.3"/>
    <row r="3076" s="6" customFormat="1" x14ac:dyDescent="0.3"/>
    <row r="3077" s="6" customFormat="1" x14ac:dyDescent="0.3"/>
    <row r="3078" s="6" customFormat="1" x14ac:dyDescent="0.3"/>
    <row r="3079" s="6" customFormat="1" x14ac:dyDescent="0.3"/>
    <row r="3080" s="6" customFormat="1" x14ac:dyDescent="0.3"/>
    <row r="3081" s="6" customFormat="1" x14ac:dyDescent="0.3"/>
    <row r="3082" s="6" customFormat="1" x14ac:dyDescent="0.3"/>
    <row r="3083" s="6" customFormat="1" x14ac:dyDescent="0.3"/>
    <row r="3084" s="6" customFormat="1" x14ac:dyDescent="0.3"/>
    <row r="3085" s="6" customFormat="1" x14ac:dyDescent="0.3"/>
    <row r="3086" s="6" customFormat="1" x14ac:dyDescent="0.3"/>
    <row r="3087" s="6" customFormat="1" x14ac:dyDescent="0.3"/>
    <row r="3088" s="6" customFormat="1" x14ac:dyDescent="0.3"/>
    <row r="3089" s="6" customFormat="1" x14ac:dyDescent="0.3"/>
    <row r="3090" s="6" customFormat="1" x14ac:dyDescent="0.3"/>
    <row r="3091" s="6" customFormat="1" x14ac:dyDescent="0.3"/>
    <row r="3092" s="6" customFormat="1" x14ac:dyDescent="0.3"/>
    <row r="3093" s="6" customFormat="1" x14ac:dyDescent="0.3"/>
    <row r="3094" s="6" customFormat="1" x14ac:dyDescent="0.3"/>
    <row r="3095" s="6" customFormat="1" x14ac:dyDescent="0.3"/>
    <row r="3096" s="6" customFormat="1" x14ac:dyDescent="0.3"/>
    <row r="3097" s="6" customFormat="1" x14ac:dyDescent="0.3"/>
    <row r="3098" s="6" customFormat="1" x14ac:dyDescent="0.3"/>
    <row r="3099" s="6" customFormat="1" x14ac:dyDescent="0.3"/>
    <row r="3100" s="6" customFormat="1" x14ac:dyDescent="0.3"/>
    <row r="3101" s="6" customFormat="1" x14ac:dyDescent="0.3"/>
    <row r="3102" s="6" customFormat="1" x14ac:dyDescent="0.3"/>
    <row r="3103" s="6" customFormat="1" x14ac:dyDescent="0.3"/>
    <row r="3104" s="6" customFormat="1" x14ac:dyDescent="0.3"/>
    <row r="3105" s="6" customFormat="1" x14ac:dyDescent="0.3"/>
    <row r="3106" s="6" customFormat="1" x14ac:dyDescent="0.3"/>
    <row r="3107" s="6" customFormat="1" x14ac:dyDescent="0.3"/>
    <row r="3108" s="6" customFormat="1" x14ac:dyDescent="0.3"/>
    <row r="3109" s="6" customFormat="1" x14ac:dyDescent="0.3"/>
    <row r="3110" s="6" customFormat="1" x14ac:dyDescent="0.3"/>
    <row r="3111" s="6" customFormat="1" x14ac:dyDescent="0.3"/>
    <row r="3112" s="6" customFormat="1" x14ac:dyDescent="0.3"/>
    <row r="3113" s="6" customFormat="1" x14ac:dyDescent="0.3"/>
    <row r="3114" s="6" customFormat="1" x14ac:dyDescent="0.3"/>
    <row r="3115" s="6" customFormat="1" x14ac:dyDescent="0.3"/>
    <row r="3116" s="6" customFormat="1" x14ac:dyDescent="0.3"/>
    <row r="3117" s="6" customFormat="1" x14ac:dyDescent="0.3"/>
    <row r="3118" s="6" customFormat="1" x14ac:dyDescent="0.3"/>
    <row r="3119" s="6" customFormat="1" x14ac:dyDescent="0.3"/>
    <row r="3120" s="6" customFormat="1" x14ac:dyDescent="0.3"/>
    <row r="3121" s="6" customFormat="1" x14ac:dyDescent="0.3"/>
    <row r="3122" s="6" customFormat="1" x14ac:dyDescent="0.3"/>
    <row r="3123" s="6" customFormat="1" x14ac:dyDescent="0.3"/>
    <row r="3124" s="6" customFormat="1" x14ac:dyDescent="0.3"/>
    <row r="3125" s="6" customFormat="1" x14ac:dyDescent="0.3"/>
    <row r="3126" s="6" customFormat="1" x14ac:dyDescent="0.3"/>
    <row r="3127" s="6" customFormat="1" x14ac:dyDescent="0.3"/>
    <row r="3128" s="6" customFormat="1" x14ac:dyDescent="0.3"/>
    <row r="3129" s="6" customFormat="1" x14ac:dyDescent="0.3"/>
    <row r="3130" s="6" customFormat="1" x14ac:dyDescent="0.3"/>
    <row r="3131" s="6" customFormat="1" x14ac:dyDescent="0.3"/>
    <row r="3132" s="6" customFormat="1" x14ac:dyDescent="0.3"/>
    <row r="3133" s="6" customFormat="1" x14ac:dyDescent="0.3"/>
    <row r="3134" s="6" customFormat="1" x14ac:dyDescent="0.3"/>
    <row r="3135" s="6" customFormat="1" x14ac:dyDescent="0.3"/>
    <row r="3136" s="6" customFormat="1" x14ac:dyDescent="0.3"/>
    <row r="3137" s="6" customFormat="1" x14ac:dyDescent="0.3"/>
    <row r="3138" s="6" customFormat="1" x14ac:dyDescent="0.3"/>
    <row r="3139" s="6" customFormat="1" x14ac:dyDescent="0.3"/>
    <row r="3140" s="6" customFormat="1" x14ac:dyDescent="0.3"/>
    <row r="3141" s="6" customFormat="1" x14ac:dyDescent="0.3"/>
    <row r="3142" s="6" customFormat="1" x14ac:dyDescent="0.3"/>
    <row r="3143" s="6" customFormat="1" x14ac:dyDescent="0.3"/>
    <row r="3144" s="6" customFormat="1" x14ac:dyDescent="0.3"/>
    <row r="3145" s="6" customFormat="1" x14ac:dyDescent="0.3"/>
    <row r="3146" s="6" customFormat="1" x14ac:dyDescent="0.3"/>
    <row r="3147" s="6" customFormat="1" x14ac:dyDescent="0.3"/>
    <row r="3148" s="6" customFormat="1" x14ac:dyDescent="0.3"/>
    <row r="3149" s="6" customFormat="1" x14ac:dyDescent="0.3"/>
    <row r="3150" s="6" customFormat="1" x14ac:dyDescent="0.3"/>
    <row r="3151" s="6" customFormat="1" x14ac:dyDescent="0.3"/>
    <row r="3152" s="6" customFormat="1" x14ac:dyDescent="0.3"/>
    <row r="3153" s="6" customFormat="1" x14ac:dyDescent="0.3"/>
    <row r="3154" s="6" customFormat="1" x14ac:dyDescent="0.3"/>
    <row r="3155" s="6" customFormat="1" x14ac:dyDescent="0.3"/>
    <row r="3156" s="6" customFormat="1" x14ac:dyDescent="0.3"/>
    <row r="3157" s="6" customFormat="1" x14ac:dyDescent="0.3"/>
    <row r="3158" s="6" customFormat="1" x14ac:dyDescent="0.3"/>
    <row r="3159" s="6" customFormat="1" x14ac:dyDescent="0.3"/>
    <row r="3160" s="6" customFormat="1" x14ac:dyDescent="0.3"/>
    <row r="3161" s="6" customFormat="1" x14ac:dyDescent="0.3"/>
    <row r="3162" s="6" customFormat="1" x14ac:dyDescent="0.3"/>
    <row r="3163" s="6" customFormat="1" x14ac:dyDescent="0.3"/>
    <row r="3164" s="6" customFormat="1" x14ac:dyDescent="0.3"/>
    <row r="3165" s="6" customFormat="1" x14ac:dyDescent="0.3"/>
    <row r="3166" s="6" customFormat="1" x14ac:dyDescent="0.3"/>
    <row r="3167" s="6" customFormat="1" x14ac:dyDescent="0.3"/>
    <row r="3168" s="6" customFormat="1" x14ac:dyDescent="0.3"/>
    <row r="3169" s="6" customFormat="1" x14ac:dyDescent="0.3"/>
    <row r="3170" s="6" customFormat="1" x14ac:dyDescent="0.3"/>
    <row r="3171" s="6" customFormat="1" x14ac:dyDescent="0.3"/>
    <row r="3172" s="6" customFormat="1" x14ac:dyDescent="0.3"/>
    <row r="3173" s="6" customFormat="1" x14ac:dyDescent="0.3"/>
    <row r="3174" s="6" customFormat="1" x14ac:dyDescent="0.3"/>
    <row r="3175" s="6" customFormat="1" x14ac:dyDescent="0.3"/>
    <row r="3176" s="6" customFormat="1" x14ac:dyDescent="0.3"/>
    <row r="3177" s="6" customFormat="1" x14ac:dyDescent="0.3"/>
    <row r="3178" s="6" customFormat="1" x14ac:dyDescent="0.3"/>
    <row r="3179" s="6" customFormat="1" x14ac:dyDescent="0.3"/>
    <row r="3180" s="6" customFormat="1" x14ac:dyDescent="0.3"/>
    <row r="3181" s="6" customFormat="1" x14ac:dyDescent="0.3"/>
    <row r="3182" s="6" customFormat="1" x14ac:dyDescent="0.3"/>
    <row r="3183" s="6" customFormat="1" x14ac:dyDescent="0.3"/>
    <row r="3184" s="6" customFormat="1" x14ac:dyDescent="0.3"/>
    <row r="3185" s="6" customFormat="1" x14ac:dyDescent="0.3"/>
    <row r="3186" s="6" customFormat="1" x14ac:dyDescent="0.3"/>
    <row r="3187" s="6" customFormat="1" x14ac:dyDescent="0.3"/>
    <row r="3188" s="6" customFormat="1" x14ac:dyDescent="0.3"/>
    <row r="3189" s="6" customFormat="1" x14ac:dyDescent="0.3"/>
    <row r="3190" s="6" customFormat="1" x14ac:dyDescent="0.3"/>
    <row r="3191" s="6" customFormat="1" x14ac:dyDescent="0.3"/>
    <row r="3192" s="6" customFormat="1" x14ac:dyDescent="0.3"/>
    <row r="3193" s="6" customFormat="1" x14ac:dyDescent="0.3"/>
    <row r="3194" s="6" customFormat="1" x14ac:dyDescent="0.3"/>
    <row r="3195" s="6" customFormat="1" x14ac:dyDescent="0.3"/>
    <row r="3196" s="6" customFormat="1" x14ac:dyDescent="0.3"/>
    <row r="3197" s="6" customFormat="1" x14ac:dyDescent="0.3"/>
    <row r="3198" s="6" customFormat="1" x14ac:dyDescent="0.3"/>
    <row r="3199" s="6" customFormat="1" x14ac:dyDescent="0.3"/>
    <row r="3200" s="6" customFormat="1" x14ac:dyDescent="0.3"/>
    <row r="3201" s="6" customFormat="1" x14ac:dyDescent="0.3"/>
    <row r="3202" s="6" customFormat="1" x14ac:dyDescent="0.3"/>
    <row r="3203" s="6" customFormat="1" x14ac:dyDescent="0.3"/>
    <row r="3204" s="6" customFormat="1" x14ac:dyDescent="0.3"/>
    <row r="3205" s="6" customFormat="1" x14ac:dyDescent="0.3"/>
    <row r="3206" s="6" customFormat="1" x14ac:dyDescent="0.3"/>
    <row r="3207" s="6" customFormat="1" x14ac:dyDescent="0.3"/>
    <row r="3208" s="6" customFormat="1" x14ac:dyDescent="0.3"/>
    <row r="3209" s="6" customFormat="1" x14ac:dyDescent="0.3"/>
    <row r="3210" s="6" customFormat="1" x14ac:dyDescent="0.3"/>
    <row r="3211" s="6" customFormat="1" x14ac:dyDescent="0.3"/>
    <row r="3212" s="6" customFormat="1" x14ac:dyDescent="0.3"/>
    <row r="3213" s="6" customFormat="1" x14ac:dyDescent="0.3"/>
    <row r="3214" s="6" customFormat="1" x14ac:dyDescent="0.3"/>
    <row r="3215" s="6" customFormat="1" x14ac:dyDescent="0.3"/>
    <row r="3216" s="6" customFormat="1" x14ac:dyDescent="0.3"/>
    <row r="3217" s="6" customFormat="1" x14ac:dyDescent="0.3"/>
    <row r="3218" s="6" customFormat="1" x14ac:dyDescent="0.3"/>
    <row r="3219" s="6" customFormat="1" x14ac:dyDescent="0.3"/>
    <row r="3220" s="6" customFormat="1" x14ac:dyDescent="0.3"/>
    <row r="3221" s="6" customFormat="1" x14ac:dyDescent="0.3"/>
    <row r="3222" s="6" customFormat="1" x14ac:dyDescent="0.3"/>
    <row r="3223" s="6" customFormat="1" x14ac:dyDescent="0.3"/>
    <row r="3224" s="6" customFormat="1" x14ac:dyDescent="0.3"/>
    <row r="3225" s="6" customFormat="1" x14ac:dyDescent="0.3"/>
    <row r="3226" s="6" customFormat="1" x14ac:dyDescent="0.3"/>
  </sheetData>
  <mergeCells count="1">
    <mergeCell ref="A16:G16"/>
  </mergeCells>
  <hyperlinks>
    <hyperlink ref="F1" location="INFO!A1" display="POWRÓT" xr:uid="{D531D15B-67A3-41C8-9DF0-96D1D2E727C6}"/>
  </hyperlinks>
  <pageMargins left="0.75" right="0.75" top="1" bottom="1" header="0.5" footer="0.5"/>
  <pageSetup paperSize="9" scale="91" orientation="portrait" r:id="rId1"/>
  <headerFooter alignWithMargins="0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>
    <tabColor theme="1"/>
    <pageSetUpPr fitToPage="1"/>
  </sheetPr>
  <dimension ref="A1:I3227"/>
  <sheetViews>
    <sheetView showGridLines="0" zoomScaleNormal="100" workbookViewId="0">
      <selection activeCell="K34" sqref="K34"/>
    </sheetView>
  </sheetViews>
  <sheetFormatPr defaultRowHeight="13.2" x14ac:dyDescent="0.25"/>
  <cols>
    <col min="1" max="1" width="28" style="2" customWidth="1"/>
    <col min="2" max="8" width="11.77734375" style="2" customWidth="1"/>
    <col min="9" max="238" width="9.109375" style="2"/>
    <col min="239" max="239" width="31.88671875" style="2" customWidth="1"/>
    <col min="240" max="240" width="9.109375" style="2"/>
    <col min="241" max="241" width="11.109375" style="2" customWidth="1"/>
    <col min="242" max="494" width="9.109375" style="2"/>
    <col min="495" max="495" width="31.88671875" style="2" customWidth="1"/>
    <col min="496" max="496" width="9.109375" style="2"/>
    <col min="497" max="497" width="11.109375" style="2" customWidth="1"/>
    <col min="498" max="750" width="9.109375" style="2"/>
    <col min="751" max="751" width="31.88671875" style="2" customWidth="1"/>
    <col min="752" max="752" width="9.109375" style="2"/>
    <col min="753" max="753" width="11.109375" style="2" customWidth="1"/>
    <col min="754" max="1006" width="9.109375" style="2"/>
    <col min="1007" max="1007" width="31.88671875" style="2" customWidth="1"/>
    <col min="1008" max="1008" width="9.109375" style="2"/>
    <col min="1009" max="1009" width="11.109375" style="2" customWidth="1"/>
    <col min="1010" max="1262" width="9.109375" style="2"/>
    <col min="1263" max="1263" width="31.88671875" style="2" customWidth="1"/>
    <col min="1264" max="1264" width="9.109375" style="2"/>
    <col min="1265" max="1265" width="11.109375" style="2" customWidth="1"/>
    <col min="1266" max="1518" width="9.109375" style="2"/>
    <col min="1519" max="1519" width="31.88671875" style="2" customWidth="1"/>
    <col min="1520" max="1520" width="9.109375" style="2"/>
    <col min="1521" max="1521" width="11.109375" style="2" customWidth="1"/>
    <col min="1522" max="1774" width="9.109375" style="2"/>
    <col min="1775" max="1775" width="31.88671875" style="2" customWidth="1"/>
    <col min="1776" max="1776" width="9.109375" style="2"/>
    <col min="1777" max="1777" width="11.109375" style="2" customWidth="1"/>
    <col min="1778" max="2030" width="9.109375" style="2"/>
    <col min="2031" max="2031" width="31.88671875" style="2" customWidth="1"/>
    <col min="2032" max="2032" width="9.109375" style="2"/>
    <col min="2033" max="2033" width="11.109375" style="2" customWidth="1"/>
    <col min="2034" max="2286" width="9.109375" style="2"/>
    <col min="2287" max="2287" width="31.88671875" style="2" customWidth="1"/>
    <col min="2288" max="2288" width="9.109375" style="2"/>
    <col min="2289" max="2289" width="11.109375" style="2" customWidth="1"/>
    <col min="2290" max="2542" width="9.109375" style="2"/>
    <col min="2543" max="2543" width="31.88671875" style="2" customWidth="1"/>
    <col min="2544" max="2544" width="9.109375" style="2"/>
    <col min="2545" max="2545" width="11.109375" style="2" customWidth="1"/>
    <col min="2546" max="2798" width="9.109375" style="2"/>
    <col min="2799" max="2799" width="31.88671875" style="2" customWidth="1"/>
    <col min="2800" max="2800" width="9.109375" style="2"/>
    <col min="2801" max="2801" width="11.109375" style="2" customWidth="1"/>
    <col min="2802" max="3054" width="9.109375" style="2"/>
    <col min="3055" max="3055" width="31.88671875" style="2" customWidth="1"/>
    <col min="3056" max="3056" width="9.109375" style="2"/>
    <col min="3057" max="3057" width="11.109375" style="2" customWidth="1"/>
    <col min="3058" max="3310" width="9.109375" style="2"/>
    <col min="3311" max="3311" width="31.88671875" style="2" customWidth="1"/>
    <col min="3312" max="3312" width="9.109375" style="2"/>
    <col min="3313" max="3313" width="11.109375" style="2" customWidth="1"/>
    <col min="3314" max="3566" width="9.109375" style="2"/>
    <col min="3567" max="3567" width="31.88671875" style="2" customWidth="1"/>
    <col min="3568" max="3568" width="9.109375" style="2"/>
    <col min="3569" max="3569" width="11.109375" style="2" customWidth="1"/>
    <col min="3570" max="3822" width="9.109375" style="2"/>
    <col min="3823" max="3823" width="31.88671875" style="2" customWidth="1"/>
    <col min="3824" max="3824" width="9.109375" style="2"/>
    <col min="3825" max="3825" width="11.109375" style="2" customWidth="1"/>
    <col min="3826" max="4078" width="9.109375" style="2"/>
    <col min="4079" max="4079" width="31.88671875" style="2" customWidth="1"/>
    <col min="4080" max="4080" width="9.109375" style="2"/>
    <col min="4081" max="4081" width="11.109375" style="2" customWidth="1"/>
    <col min="4082" max="4334" width="9.109375" style="2"/>
    <col min="4335" max="4335" width="31.88671875" style="2" customWidth="1"/>
    <col min="4336" max="4336" width="9.109375" style="2"/>
    <col min="4337" max="4337" width="11.109375" style="2" customWidth="1"/>
    <col min="4338" max="4590" width="9.109375" style="2"/>
    <col min="4591" max="4591" width="31.88671875" style="2" customWidth="1"/>
    <col min="4592" max="4592" width="9.109375" style="2"/>
    <col min="4593" max="4593" width="11.109375" style="2" customWidth="1"/>
    <col min="4594" max="4846" width="9.109375" style="2"/>
    <col min="4847" max="4847" width="31.88671875" style="2" customWidth="1"/>
    <col min="4848" max="4848" width="9.109375" style="2"/>
    <col min="4849" max="4849" width="11.109375" style="2" customWidth="1"/>
    <col min="4850" max="5102" width="9.109375" style="2"/>
    <col min="5103" max="5103" width="31.88671875" style="2" customWidth="1"/>
    <col min="5104" max="5104" width="9.109375" style="2"/>
    <col min="5105" max="5105" width="11.109375" style="2" customWidth="1"/>
    <col min="5106" max="5358" width="9.109375" style="2"/>
    <col min="5359" max="5359" width="31.88671875" style="2" customWidth="1"/>
    <col min="5360" max="5360" width="9.109375" style="2"/>
    <col min="5361" max="5361" width="11.109375" style="2" customWidth="1"/>
    <col min="5362" max="5614" width="9.109375" style="2"/>
    <col min="5615" max="5615" width="31.88671875" style="2" customWidth="1"/>
    <col min="5616" max="5616" width="9.109375" style="2"/>
    <col min="5617" max="5617" width="11.109375" style="2" customWidth="1"/>
    <col min="5618" max="5870" width="9.109375" style="2"/>
    <col min="5871" max="5871" width="31.88671875" style="2" customWidth="1"/>
    <col min="5872" max="5872" width="9.109375" style="2"/>
    <col min="5873" max="5873" width="11.109375" style="2" customWidth="1"/>
    <col min="5874" max="6126" width="9.109375" style="2"/>
    <col min="6127" max="6127" width="31.88671875" style="2" customWidth="1"/>
    <col min="6128" max="6128" width="9.109375" style="2"/>
    <col min="6129" max="6129" width="11.109375" style="2" customWidth="1"/>
    <col min="6130" max="6382" width="9.109375" style="2"/>
    <col min="6383" max="6383" width="31.88671875" style="2" customWidth="1"/>
    <col min="6384" max="6384" width="9.109375" style="2"/>
    <col min="6385" max="6385" width="11.109375" style="2" customWidth="1"/>
    <col min="6386" max="6638" width="9.109375" style="2"/>
    <col min="6639" max="6639" width="31.88671875" style="2" customWidth="1"/>
    <col min="6640" max="6640" width="9.109375" style="2"/>
    <col min="6641" max="6641" width="11.109375" style="2" customWidth="1"/>
    <col min="6642" max="6894" width="9.109375" style="2"/>
    <col min="6895" max="6895" width="31.88671875" style="2" customWidth="1"/>
    <col min="6896" max="6896" width="9.109375" style="2"/>
    <col min="6897" max="6897" width="11.109375" style="2" customWidth="1"/>
    <col min="6898" max="7150" width="9.109375" style="2"/>
    <col min="7151" max="7151" width="31.88671875" style="2" customWidth="1"/>
    <col min="7152" max="7152" width="9.109375" style="2"/>
    <col min="7153" max="7153" width="11.109375" style="2" customWidth="1"/>
    <col min="7154" max="7406" width="9.109375" style="2"/>
    <col min="7407" max="7407" width="31.88671875" style="2" customWidth="1"/>
    <col min="7408" max="7408" width="9.109375" style="2"/>
    <col min="7409" max="7409" width="11.109375" style="2" customWidth="1"/>
    <col min="7410" max="7662" width="9.109375" style="2"/>
    <col min="7663" max="7663" width="31.88671875" style="2" customWidth="1"/>
    <col min="7664" max="7664" width="9.109375" style="2"/>
    <col min="7665" max="7665" width="11.109375" style="2" customWidth="1"/>
    <col min="7666" max="7918" width="9.109375" style="2"/>
    <col min="7919" max="7919" width="31.88671875" style="2" customWidth="1"/>
    <col min="7920" max="7920" width="9.109375" style="2"/>
    <col min="7921" max="7921" width="11.109375" style="2" customWidth="1"/>
    <col min="7922" max="8174" width="9.109375" style="2"/>
    <col min="8175" max="8175" width="31.88671875" style="2" customWidth="1"/>
    <col min="8176" max="8176" width="9.109375" style="2"/>
    <col min="8177" max="8177" width="11.109375" style="2" customWidth="1"/>
    <col min="8178" max="8430" width="9.109375" style="2"/>
    <col min="8431" max="8431" width="31.88671875" style="2" customWidth="1"/>
    <col min="8432" max="8432" width="9.109375" style="2"/>
    <col min="8433" max="8433" width="11.109375" style="2" customWidth="1"/>
    <col min="8434" max="8686" width="9.109375" style="2"/>
    <col min="8687" max="8687" width="31.88671875" style="2" customWidth="1"/>
    <col min="8688" max="8688" width="9.109375" style="2"/>
    <col min="8689" max="8689" width="11.109375" style="2" customWidth="1"/>
    <col min="8690" max="8942" width="9.109375" style="2"/>
    <col min="8943" max="8943" width="31.88671875" style="2" customWidth="1"/>
    <col min="8944" max="8944" width="9.109375" style="2"/>
    <col min="8945" max="8945" width="11.109375" style="2" customWidth="1"/>
    <col min="8946" max="9198" width="9.109375" style="2"/>
    <col min="9199" max="9199" width="31.88671875" style="2" customWidth="1"/>
    <col min="9200" max="9200" width="9.109375" style="2"/>
    <col min="9201" max="9201" width="11.109375" style="2" customWidth="1"/>
    <col min="9202" max="9454" width="9.109375" style="2"/>
    <col min="9455" max="9455" width="31.88671875" style="2" customWidth="1"/>
    <col min="9456" max="9456" width="9.109375" style="2"/>
    <col min="9457" max="9457" width="11.109375" style="2" customWidth="1"/>
    <col min="9458" max="9710" width="9.109375" style="2"/>
    <col min="9711" max="9711" width="31.88671875" style="2" customWidth="1"/>
    <col min="9712" max="9712" width="9.109375" style="2"/>
    <col min="9713" max="9713" width="11.109375" style="2" customWidth="1"/>
    <col min="9714" max="9966" width="9.109375" style="2"/>
    <col min="9967" max="9967" width="31.88671875" style="2" customWidth="1"/>
    <col min="9968" max="9968" width="9.109375" style="2"/>
    <col min="9969" max="9969" width="11.109375" style="2" customWidth="1"/>
    <col min="9970" max="10222" width="9.109375" style="2"/>
    <col min="10223" max="10223" width="31.88671875" style="2" customWidth="1"/>
    <col min="10224" max="10224" width="9.109375" style="2"/>
    <col min="10225" max="10225" width="11.109375" style="2" customWidth="1"/>
    <col min="10226" max="10478" width="9.109375" style="2"/>
    <col min="10479" max="10479" width="31.88671875" style="2" customWidth="1"/>
    <col min="10480" max="10480" width="9.109375" style="2"/>
    <col min="10481" max="10481" width="11.109375" style="2" customWidth="1"/>
    <col min="10482" max="10734" width="9.109375" style="2"/>
    <col min="10735" max="10735" width="31.88671875" style="2" customWidth="1"/>
    <col min="10736" max="10736" width="9.109375" style="2"/>
    <col min="10737" max="10737" width="11.109375" style="2" customWidth="1"/>
    <col min="10738" max="10990" width="9.109375" style="2"/>
    <col min="10991" max="10991" width="31.88671875" style="2" customWidth="1"/>
    <col min="10992" max="10992" width="9.109375" style="2"/>
    <col min="10993" max="10993" width="11.109375" style="2" customWidth="1"/>
    <col min="10994" max="11246" width="9.109375" style="2"/>
    <col min="11247" max="11247" width="31.88671875" style="2" customWidth="1"/>
    <col min="11248" max="11248" width="9.109375" style="2"/>
    <col min="11249" max="11249" width="11.109375" style="2" customWidth="1"/>
    <col min="11250" max="11502" width="9.109375" style="2"/>
    <col min="11503" max="11503" width="31.88671875" style="2" customWidth="1"/>
    <col min="11504" max="11504" width="9.109375" style="2"/>
    <col min="11505" max="11505" width="11.109375" style="2" customWidth="1"/>
    <col min="11506" max="11758" width="9.109375" style="2"/>
    <col min="11759" max="11759" width="31.88671875" style="2" customWidth="1"/>
    <col min="11760" max="11760" width="9.109375" style="2"/>
    <col min="11761" max="11761" width="11.109375" style="2" customWidth="1"/>
    <col min="11762" max="12014" width="9.109375" style="2"/>
    <col min="12015" max="12015" width="31.88671875" style="2" customWidth="1"/>
    <col min="12016" max="12016" width="9.109375" style="2"/>
    <col min="12017" max="12017" width="11.109375" style="2" customWidth="1"/>
    <col min="12018" max="12270" width="9.109375" style="2"/>
    <col min="12271" max="12271" width="31.88671875" style="2" customWidth="1"/>
    <col min="12272" max="12272" width="9.109375" style="2"/>
    <col min="12273" max="12273" width="11.109375" style="2" customWidth="1"/>
    <col min="12274" max="12526" width="9.109375" style="2"/>
    <col min="12527" max="12527" width="31.88671875" style="2" customWidth="1"/>
    <col min="12528" max="12528" width="9.109375" style="2"/>
    <col min="12529" max="12529" width="11.109375" style="2" customWidth="1"/>
    <col min="12530" max="12782" width="9.109375" style="2"/>
    <col min="12783" max="12783" width="31.88671875" style="2" customWidth="1"/>
    <col min="12784" max="12784" width="9.109375" style="2"/>
    <col min="12785" max="12785" width="11.109375" style="2" customWidth="1"/>
    <col min="12786" max="13038" width="9.109375" style="2"/>
    <col min="13039" max="13039" width="31.88671875" style="2" customWidth="1"/>
    <col min="13040" max="13040" width="9.109375" style="2"/>
    <col min="13041" max="13041" width="11.109375" style="2" customWidth="1"/>
    <col min="13042" max="13294" width="9.109375" style="2"/>
    <col min="13295" max="13295" width="31.88671875" style="2" customWidth="1"/>
    <col min="13296" max="13296" width="9.109375" style="2"/>
    <col min="13297" max="13297" width="11.109375" style="2" customWidth="1"/>
    <col min="13298" max="13550" width="9.109375" style="2"/>
    <col min="13551" max="13551" width="31.88671875" style="2" customWidth="1"/>
    <col min="13552" max="13552" width="9.109375" style="2"/>
    <col min="13553" max="13553" width="11.109375" style="2" customWidth="1"/>
    <col min="13554" max="13806" width="9.109375" style="2"/>
    <col min="13807" max="13807" width="31.88671875" style="2" customWidth="1"/>
    <col min="13808" max="13808" width="9.109375" style="2"/>
    <col min="13809" max="13809" width="11.109375" style="2" customWidth="1"/>
    <col min="13810" max="14062" width="9.109375" style="2"/>
    <col min="14063" max="14063" width="31.88671875" style="2" customWidth="1"/>
    <col min="14064" max="14064" width="9.109375" style="2"/>
    <col min="14065" max="14065" width="11.109375" style="2" customWidth="1"/>
    <col min="14066" max="14318" width="9.109375" style="2"/>
    <col min="14319" max="14319" width="31.88671875" style="2" customWidth="1"/>
    <col min="14320" max="14320" width="9.109375" style="2"/>
    <col min="14321" max="14321" width="11.109375" style="2" customWidth="1"/>
    <col min="14322" max="14574" width="9.109375" style="2"/>
    <col min="14575" max="14575" width="31.88671875" style="2" customWidth="1"/>
    <col min="14576" max="14576" width="9.109375" style="2"/>
    <col min="14577" max="14577" width="11.109375" style="2" customWidth="1"/>
    <col min="14578" max="14830" width="9.109375" style="2"/>
    <col min="14831" max="14831" width="31.88671875" style="2" customWidth="1"/>
    <col min="14832" max="14832" width="9.109375" style="2"/>
    <col min="14833" max="14833" width="11.109375" style="2" customWidth="1"/>
    <col min="14834" max="15086" width="9.109375" style="2"/>
    <col min="15087" max="15087" width="31.88671875" style="2" customWidth="1"/>
    <col min="15088" max="15088" width="9.109375" style="2"/>
    <col min="15089" max="15089" width="11.109375" style="2" customWidth="1"/>
    <col min="15090" max="15342" width="9.109375" style="2"/>
    <col min="15343" max="15343" width="31.88671875" style="2" customWidth="1"/>
    <col min="15344" max="15344" width="9.109375" style="2"/>
    <col min="15345" max="15345" width="11.109375" style="2" customWidth="1"/>
    <col min="15346" max="15598" width="9.109375" style="2"/>
    <col min="15599" max="15599" width="31.88671875" style="2" customWidth="1"/>
    <col min="15600" max="15600" width="9.109375" style="2"/>
    <col min="15601" max="15601" width="11.109375" style="2" customWidth="1"/>
    <col min="15602" max="15854" width="9.109375" style="2"/>
    <col min="15855" max="15855" width="31.88671875" style="2" customWidth="1"/>
    <col min="15856" max="15856" width="9.109375" style="2"/>
    <col min="15857" max="15857" width="11.109375" style="2" customWidth="1"/>
    <col min="15858" max="16110" width="9.109375" style="2"/>
    <col min="16111" max="16111" width="31.88671875" style="2" customWidth="1"/>
    <col min="16112" max="16112" width="9.109375" style="2"/>
    <col min="16113" max="16113" width="11.109375" style="2" customWidth="1"/>
    <col min="16114" max="16374" width="9.109375" style="2"/>
    <col min="16375" max="16384" width="9.109375" style="2" customWidth="1"/>
  </cols>
  <sheetData>
    <row r="1" spans="1:9" ht="20.100000000000001" customHeight="1" x14ac:dyDescent="0.3">
      <c r="A1" s="23" t="s">
        <v>175</v>
      </c>
      <c r="E1" s="894" t="s">
        <v>907</v>
      </c>
      <c r="I1" s="318"/>
    </row>
    <row r="2" spans="1:9" ht="20.100000000000001" customHeight="1" x14ac:dyDescent="0.3">
      <c r="A2" s="24"/>
      <c r="H2" s="55">
        <v>2023</v>
      </c>
    </row>
    <row r="3" spans="1:9" s="6" customFormat="1" ht="36" customHeight="1" x14ac:dyDescent="0.3">
      <c r="A3" s="545" t="s">
        <v>68</v>
      </c>
      <c r="B3" s="545" t="s">
        <v>3</v>
      </c>
      <c r="C3" s="545" t="s">
        <v>4</v>
      </c>
      <c r="D3" s="545" t="s">
        <v>5</v>
      </c>
      <c r="E3" s="545" t="s">
        <v>6</v>
      </c>
      <c r="F3" s="545" t="s">
        <v>7</v>
      </c>
      <c r="G3" s="545" t="s">
        <v>8</v>
      </c>
      <c r="H3" s="545" t="s">
        <v>9</v>
      </c>
      <c r="I3" s="21"/>
    </row>
    <row r="4" spans="1:9" s="6" customFormat="1" ht="13.8" x14ac:dyDescent="0.25">
      <c r="A4" s="76" t="s">
        <v>70</v>
      </c>
      <c r="B4" s="581" t="s">
        <v>314</v>
      </c>
      <c r="C4" s="582">
        <v>0.93384614174195257</v>
      </c>
      <c r="D4" s="582">
        <v>0.79217081133538214</v>
      </c>
      <c r="E4" s="582">
        <v>0.81157914745752224</v>
      </c>
      <c r="F4" s="582">
        <v>0.89377437818790983</v>
      </c>
      <c r="G4" s="582">
        <v>1.0081516504485766</v>
      </c>
      <c r="H4" s="582">
        <v>1.1732928122513464</v>
      </c>
    </row>
    <row r="5" spans="1:9" s="6" customFormat="1" ht="13.8" x14ac:dyDescent="0.25">
      <c r="A5" s="76" t="str">
        <f>A4</f>
        <v xml:space="preserve">Energia elektryczna </v>
      </c>
      <c r="B5" s="566" t="s">
        <v>315</v>
      </c>
      <c r="C5" s="583">
        <v>259.4017060394313</v>
      </c>
      <c r="D5" s="583">
        <v>220.04744759316171</v>
      </c>
      <c r="E5" s="583">
        <v>225.43865207153397</v>
      </c>
      <c r="F5" s="583">
        <v>248.27066060775275</v>
      </c>
      <c r="G5" s="583">
        <v>280.04212512460464</v>
      </c>
      <c r="H5" s="583">
        <v>325.91467006981844</v>
      </c>
    </row>
    <row r="6" spans="1:9" s="6" customFormat="1" ht="13.8" x14ac:dyDescent="0.25">
      <c r="A6" s="76" t="s">
        <v>71</v>
      </c>
      <c r="B6" s="581" t="s">
        <v>315</v>
      </c>
      <c r="C6" s="582">
        <v>103.2517</v>
      </c>
      <c r="D6" s="582">
        <v>86.398662000000002</v>
      </c>
      <c r="E6" s="582">
        <v>104.818744</v>
      </c>
      <c r="F6" s="582">
        <v>105.84178</v>
      </c>
      <c r="G6" s="582">
        <v>107.382566</v>
      </c>
      <c r="H6" s="582">
        <v>110.546769</v>
      </c>
      <c r="I6" s="293"/>
    </row>
    <row r="7" spans="1:9" s="6" customFormat="1" ht="16.8" x14ac:dyDescent="0.25">
      <c r="A7" s="76" t="s">
        <v>72</v>
      </c>
      <c r="B7" s="581" t="s">
        <v>316</v>
      </c>
      <c r="C7" s="582">
        <v>35.376522124633951</v>
      </c>
      <c r="D7" s="582">
        <v>15.201305084643783</v>
      </c>
      <c r="E7" s="582">
        <v>23.208892405272511</v>
      </c>
      <c r="F7" s="582">
        <v>32.47</v>
      </c>
      <c r="G7" s="582">
        <v>46.568063879105672</v>
      </c>
      <c r="H7" s="582">
        <v>57.865787969508609</v>
      </c>
    </row>
    <row r="8" spans="1:9" s="6" customFormat="1" ht="13.8" x14ac:dyDescent="0.25">
      <c r="A8" s="76" t="str">
        <f>A7</f>
        <v xml:space="preserve">Ciepła woda z sieci </v>
      </c>
      <c r="B8" s="566" t="s">
        <v>315</v>
      </c>
      <c r="C8" s="583">
        <v>211.2031171619933</v>
      </c>
      <c r="D8" s="583">
        <v>91.051767058272304</v>
      </c>
      <c r="E8" s="583">
        <v>138.56055167326863</v>
      </c>
      <c r="F8" s="583">
        <v>193.8507462686573</v>
      </c>
      <c r="G8" s="583">
        <v>278.01829181555701</v>
      </c>
      <c r="H8" s="583">
        <v>345.46739086273828</v>
      </c>
    </row>
    <row r="9" spans="1:9" s="6" customFormat="1" ht="13.8" x14ac:dyDescent="0.25">
      <c r="A9" s="76" t="s">
        <v>105</v>
      </c>
      <c r="B9" s="581" t="s">
        <v>314</v>
      </c>
      <c r="C9" s="582">
        <v>0.33303009766925651</v>
      </c>
      <c r="D9" s="582">
        <v>0.24598379277737395</v>
      </c>
      <c r="E9" s="582">
        <v>0.25342427548622493</v>
      </c>
      <c r="F9" s="582">
        <v>0.25489896258896511</v>
      </c>
      <c r="G9" s="582">
        <v>0.25534918172923154</v>
      </c>
      <c r="H9" s="582">
        <v>0.33653126102136166</v>
      </c>
      <c r="I9" s="293"/>
    </row>
    <row r="10" spans="1:9" s="6" customFormat="1" ht="13.8" x14ac:dyDescent="0.25">
      <c r="A10" s="76" t="str">
        <f>A9</f>
        <v xml:space="preserve">Gaz ziemny </v>
      </c>
      <c r="B10" s="566" t="s">
        <v>315</v>
      </c>
      <c r="C10" s="583">
        <v>92.508360463682365</v>
      </c>
      <c r="D10" s="583">
        <v>68.32883132704832</v>
      </c>
      <c r="E10" s="583">
        <v>70.395632079506925</v>
      </c>
      <c r="F10" s="583">
        <v>70.80526738582364</v>
      </c>
      <c r="G10" s="583">
        <v>70.930328258119872</v>
      </c>
      <c r="H10" s="583">
        <v>93.480905839267137</v>
      </c>
      <c r="I10" s="293"/>
    </row>
    <row r="11" spans="1:9" s="6" customFormat="1" ht="13.8" x14ac:dyDescent="0.25">
      <c r="A11" s="76" t="s">
        <v>73</v>
      </c>
      <c r="B11" s="581" t="s">
        <v>317</v>
      </c>
      <c r="C11" s="582">
        <v>5.8659785547339807</v>
      </c>
      <c r="D11" s="582">
        <v>4.9866564509182583</v>
      </c>
      <c r="E11" s="582">
        <v>5.6227946328416198</v>
      </c>
      <c r="F11" s="582">
        <v>6.1338653268346519</v>
      </c>
      <c r="G11" s="582">
        <v>6.5651667771027311</v>
      </c>
      <c r="H11" s="582">
        <v>6.6033307031212196</v>
      </c>
    </row>
    <row r="12" spans="1:9" s="6" customFormat="1" ht="13.8" x14ac:dyDescent="0.25">
      <c r="A12" s="76" t="str">
        <f>A11</f>
        <v xml:space="preserve">Gaz ciekły (propan-butan) </v>
      </c>
      <c r="B12" s="566" t="s">
        <v>315</v>
      </c>
      <c r="C12" s="583">
        <v>124.01645993095096</v>
      </c>
      <c r="D12" s="583">
        <v>105.42614061137967</v>
      </c>
      <c r="E12" s="583">
        <v>118.87515080003425</v>
      </c>
      <c r="F12" s="583">
        <v>129.68002805147256</v>
      </c>
      <c r="G12" s="583">
        <v>138.7984519472036</v>
      </c>
      <c r="H12" s="583">
        <v>139.60530027740421</v>
      </c>
    </row>
    <row r="13" spans="1:9" s="6" customFormat="1" ht="13.8" x14ac:dyDescent="0.25">
      <c r="A13" s="76" t="s">
        <v>74</v>
      </c>
      <c r="B13" s="581" t="s">
        <v>318</v>
      </c>
      <c r="C13" s="582">
        <v>3.4575368930831218</v>
      </c>
      <c r="D13" s="582">
        <v>1.8217448503861935</v>
      </c>
      <c r="E13" s="582">
        <v>2.2638201677714771</v>
      </c>
      <c r="F13" s="582">
        <v>3.4281364395895215</v>
      </c>
      <c r="G13" s="582">
        <v>4.1496914511221057</v>
      </c>
      <c r="H13" s="582">
        <v>4.4660480118553201</v>
      </c>
    </row>
    <row r="14" spans="1:9" s="6" customFormat="1" ht="13.8" x14ac:dyDescent="0.25">
      <c r="A14" s="76" t="str">
        <f>A13</f>
        <v xml:space="preserve">Olej opałowy </v>
      </c>
      <c r="B14" s="566" t="s">
        <v>315</v>
      </c>
      <c r="C14" s="583">
        <v>96.304049965688051</v>
      </c>
      <c r="D14" s="583">
        <v>50.741731041916353</v>
      </c>
      <c r="E14" s="583">
        <v>63.05501786157091</v>
      </c>
      <c r="F14" s="583">
        <v>95.485148293828573</v>
      </c>
      <c r="G14" s="583">
        <v>115.58288608590831</v>
      </c>
      <c r="H14" s="583">
        <v>124.39448202079868</v>
      </c>
    </row>
    <row r="15" spans="1:9" s="6" customFormat="1" ht="13.8" x14ac:dyDescent="0.25">
      <c r="A15" s="76" t="s">
        <v>75</v>
      </c>
      <c r="B15" s="581" t="s">
        <v>317</v>
      </c>
      <c r="C15" s="582">
        <v>1.1980579210078226</v>
      </c>
      <c r="D15" s="582">
        <v>0.86886457682955998</v>
      </c>
      <c r="E15" s="582">
        <v>0.95840773525387091</v>
      </c>
      <c r="F15" s="582">
        <v>1.1139155770962312</v>
      </c>
      <c r="G15" s="582">
        <v>1.3498977458175643</v>
      </c>
      <c r="H15" s="582">
        <v>1.3522026612277362</v>
      </c>
    </row>
    <row r="16" spans="1:9" s="6" customFormat="1" ht="13.8" x14ac:dyDescent="0.25">
      <c r="A16" s="76" t="str">
        <f>A15</f>
        <v xml:space="preserve">Węgiel kamienny </v>
      </c>
      <c r="B16" s="566" t="s">
        <v>315</v>
      </c>
      <c r="C16" s="583">
        <v>46.07915080799318</v>
      </c>
      <c r="D16" s="583">
        <v>33.417868339598463</v>
      </c>
      <c r="E16" s="583">
        <v>36.861835971302732</v>
      </c>
      <c r="F16" s="583">
        <v>42.842906811393512</v>
      </c>
      <c r="G16" s="583">
        <v>51.919144069906324</v>
      </c>
      <c r="H16" s="583">
        <v>52.007794662605242</v>
      </c>
    </row>
    <row r="17" spans="1:9" s="6" customFormat="1" ht="13.8" x14ac:dyDescent="0.25">
      <c r="A17" s="76" t="s">
        <v>76</v>
      </c>
      <c r="B17" s="581" t="s">
        <v>317</v>
      </c>
      <c r="C17" s="582">
        <v>0.61660616915480382</v>
      </c>
      <c r="D17" s="582">
        <v>0.17629264740904629</v>
      </c>
      <c r="E17" s="582">
        <v>0.39562366047824543</v>
      </c>
      <c r="F17" s="582">
        <v>0.40944924904196922</v>
      </c>
      <c r="G17" s="582">
        <v>0.46650492672676558</v>
      </c>
      <c r="H17" s="582">
        <v>1.5916432001818439</v>
      </c>
      <c r="I17" s="293"/>
    </row>
    <row r="18" spans="1:9" s="6" customFormat="1" ht="13.8" x14ac:dyDescent="0.25">
      <c r="A18" s="76" t="str">
        <f>A17</f>
        <v xml:space="preserve">Węgiel brunatny </v>
      </c>
      <c r="B18" s="566" t="s">
        <v>315</v>
      </c>
      <c r="C18" s="583">
        <v>61.660616915480382</v>
      </c>
      <c r="D18" s="583">
        <v>17.629264740904627</v>
      </c>
      <c r="E18" s="583">
        <v>39.56236604782454</v>
      </c>
      <c r="F18" s="583">
        <v>40.944924904196924</v>
      </c>
      <c r="G18" s="583">
        <v>46.650492672676556</v>
      </c>
      <c r="H18" s="583">
        <v>159.16432001818438</v>
      </c>
      <c r="I18" s="293"/>
    </row>
    <row r="19" spans="1:9" s="6" customFormat="1" ht="13.8" x14ac:dyDescent="0.25">
      <c r="A19" s="76" t="s">
        <v>77</v>
      </c>
      <c r="B19" s="581" t="s">
        <v>317</v>
      </c>
      <c r="C19" s="582">
        <v>1.3373116441040704</v>
      </c>
      <c r="D19" s="582">
        <v>0.88464254099812878</v>
      </c>
      <c r="E19" s="582">
        <v>0.96913098284380794</v>
      </c>
      <c r="F19" s="582">
        <v>1.1427121465298349</v>
      </c>
      <c r="G19" s="582">
        <v>1.26587213384794</v>
      </c>
      <c r="H19" s="582">
        <v>1.4425338176264453</v>
      </c>
      <c r="I19" s="293"/>
    </row>
    <row r="20" spans="1:9" s="6" customFormat="1" ht="13.8" x14ac:dyDescent="0.25">
      <c r="A20" s="76" t="str">
        <f>A19</f>
        <v xml:space="preserve">Koks </v>
      </c>
      <c r="B20" s="566" t="s">
        <v>315</v>
      </c>
      <c r="C20" s="583">
        <v>47.76113014657394</v>
      </c>
      <c r="D20" s="583">
        <v>31.594376464218886</v>
      </c>
      <c r="E20" s="583">
        <v>34.61182081585028</v>
      </c>
      <c r="F20" s="583">
        <v>40.811148090351246</v>
      </c>
      <c r="G20" s="583">
        <v>45.209719065997852</v>
      </c>
      <c r="H20" s="583">
        <v>51.519064915230189</v>
      </c>
      <c r="I20" s="293"/>
    </row>
    <row r="21" spans="1:9" s="6" customFormat="1" ht="16.8" x14ac:dyDescent="0.25">
      <c r="A21" s="76" t="s">
        <v>306</v>
      </c>
      <c r="B21" s="581" t="s">
        <v>316</v>
      </c>
      <c r="C21" s="582">
        <v>140.71712486474635</v>
      </c>
      <c r="D21" s="582">
        <v>0</v>
      </c>
      <c r="E21" s="582">
        <v>106.2278855915778</v>
      </c>
      <c r="F21" s="582">
        <v>150.56256317823485</v>
      </c>
      <c r="G21" s="582">
        <v>199.65455559678304</v>
      </c>
      <c r="H21" s="582">
        <v>202.87275504913427</v>
      </c>
      <c r="I21" s="293"/>
    </row>
    <row r="22" spans="1:9" s="6" customFormat="1" ht="13.8" x14ac:dyDescent="0.25">
      <c r="A22" s="76" t="str">
        <f>A21</f>
        <v>Drewno opałowe</v>
      </c>
      <c r="B22" s="566" t="s">
        <v>315</v>
      </c>
      <c r="C22" s="583">
        <v>20.102446409249477</v>
      </c>
      <c r="D22" s="583">
        <v>0</v>
      </c>
      <c r="E22" s="583">
        <v>15.175412227368257</v>
      </c>
      <c r="F22" s="583">
        <v>21.508937596890693</v>
      </c>
      <c r="G22" s="583">
        <v>28.522079370969006</v>
      </c>
      <c r="H22" s="583">
        <v>28.981822149876326</v>
      </c>
      <c r="I22" s="293"/>
    </row>
    <row r="23" spans="1:9" s="6" customFormat="1" ht="16.8" x14ac:dyDescent="0.25">
      <c r="A23" s="76" t="s">
        <v>79</v>
      </c>
      <c r="B23" s="581" t="s">
        <v>316</v>
      </c>
      <c r="C23" s="582">
        <v>241.66373670418082</v>
      </c>
      <c r="D23" s="582">
        <v>102.92249653904786</v>
      </c>
      <c r="E23" s="582">
        <v>118.15289427595926</v>
      </c>
      <c r="F23" s="582">
        <v>225.79582288566874</v>
      </c>
      <c r="G23" s="582">
        <v>237.00943726063556</v>
      </c>
      <c r="H23" s="582">
        <v>491.03426163720428</v>
      </c>
      <c r="I23" s="293"/>
    </row>
    <row r="24" spans="1:9" s="6" customFormat="1" ht="13.8" x14ac:dyDescent="0.25">
      <c r="A24" s="76" t="str">
        <f>A23</f>
        <v xml:space="preserve">Inne rodzaje biomasy </v>
      </c>
      <c r="B24" s="566" t="s">
        <v>315</v>
      </c>
      <c r="C24" s="583">
        <v>34.523390957740112</v>
      </c>
      <c r="D24" s="583">
        <v>14.703213791292567</v>
      </c>
      <c r="E24" s="583">
        <v>16.878984896565619</v>
      </c>
      <c r="F24" s="583">
        <v>32.256546126524107</v>
      </c>
      <c r="G24" s="583">
        <v>33.85849103723362</v>
      </c>
      <c r="H24" s="583">
        <v>70.147751662457793</v>
      </c>
    </row>
    <row r="25" spans="1:9" s="6" customFormat="1" x14ac:dyDescent="0.25">
      <c r="A25" s="3" t="s">
        <v>520</v>
      </c>
      <c r="B25" s="3"/>
      <c r="C25" s="3"/>
      <c r="D25" s="3"/>
      <c r="E25" s="3"/>
      <c r="F25" s="3"/>
      <c r="G25" s="3"/>
    </row>
    <row r="26" spans="1:9" s="6" customFormat="1" x14ac:dyDescent="0.3">
      <c r="A26" s="74"/>
      <c r="B26" s="74"/>
      <c r="C26" s="74"/>
      <c r="D26" s="74"/>
      <c r="E26" s="74"/>
      <c r="F26" s="74"/>
      <c r="G26" s="74"/>
    </row>
    <row r="27" spans="1:9" s="6" customFormat="1" x14ac:dyDescent="0.3"/>
    <row r="28" spans="1:9" s="6" customFormat="1" x14ac:dyDescent="0.3"/>
    <row r="29" spans="1:9" s="6" customFormat="1" x14ac:dyDescent="0.3"/>
    <row r="30" spans="1:9" s="6" customFormat="1" x14ac:dyDescent="0.3"/>
    <row r="31" spans="1:9" s="6" customFormat="1" x14ac:dyDescent="0.3"/>
    <row r="32" spans="1:9" s="6" customFormat="1" x14ac:dyDescent="0.3"/>
    <row r="33" s="6" customFormat="1" x14ac:dyDescent="0.3"/>
    <row r="34" s="6" customFormat="1" x14ac:dyDescent="0.3"/>
    <row r="35" s="6" customFormat="1" x14ac:dyDescent="0.3"/>
    <row r="36" s="6" customFormat="1" x14ac:dyDescent="0.3"/>
    <row r="37" s="6" customFormat="1" x14ac:dyDescent="0.3"/>
    <row r="38" s="6" customFormat="1" x14ac:dyDescent="0.3"/>
    <row r="39" s="6" customFormat="1" x14ac:dyDescent="0.3"/>
    <row r="40" s="6" customFormat="1" x14ac:dyDescent="0.3"/>
    <row r="41" s="6" customFormat="1" x14ac:dyDescent="0.3"/>
    <row r="42" s="6" customFormat="1" x14ac:dyDescent="0.3"/>
    <row r="43" s="6" customFormat="1" x14ac:dyDescent="0.3"/>
    <row r="44" s="6" customFormat="1" x14ac:dyDescent="0.3"/>
    <row r="45" s="6" customFormat="1" x14ac:dyDescent="0.3"/>
    <row r="46" s="6" customFormat="1" x14ac:dyDescent="0.3"/>
    <row r="47" s="6" customFormat="1" x14ac:dyDescent="0.3"/>
    <row r="48" s="6" customFormat="1" x14ac:dyDescent="0.3"/>
    <row r="49" s="6" customFormat="1" x14ac:dyDescent="0.3"/>
    <row r="50" s="6" customFormat="1" x14ac:dyDescent="0.3"/>
    <row r="51" s="6" customFormat="1" x14ac:dyDescent="0.3"/>
    <row r="52" s="6" customFormat="1" x14ac:dyDescent="0.3"/>
    <row r="53" s="6" customFormat="1" x14ac:dyDescent="0.3"/>
    <row r="54" s="6" customFormat="1" x14ac:dyDescent="0.3"/>
    <row r="55" s="6" customFormat="1" x14ac:dyDescent="0.3"/>
    <row r="56" s="6" customFormat="1" x14ac:dyDescent="0.3"/>
    <row r="57" s="6" customFormat="1" x14ac:dyDescent="0.3"/>
    <row r="58" s="6" customFormat="1" x14ac:dyDescent="0.3"/>
    <row r="59" s="6" customFormat="1" x14ac:dyDescent="0.3"/>
    <row r="60" s="6" customFormat="1" x14ac:dyDescent="0.3"/>
    <row r="61" s="6" customFormat="1" x14ac:dyDescent="0.3"/>
    <row r="62" s="6" customFormat="1" x14ac:dyDescent="0.3"/>
    <row r="63" s="6" customFormat="1" x14ac:dyDescent="0.3"/>
    <row r="64" s="6" customFormat="1" x14ac:dyDescent="0.3"/>
    <row r="65" s="6" customFormat="1" x14ac:dyDescent="0.3"/>
    <row r="66" s="6" customFormat="1" x14ac:dyDescent="0.3"/>
    <row r="67" s="6" customFormat="1" x14ac:dyDescent="0.3"/>
    <row r="68" s="6" customFormat="1" x14ac:dyDescent="0.3"/>
    <row r="69" s="6" customFormat="1" x14ac:dyDescent="0.3"/>
    <row r="70" s="6" customFormat="1" x14ac:dyDescent="0.3"/>
    <row r="71" s="6" customFormat="1" x14ac:dyDescent="0.3"/>
    <row r="72" s="6" customFormat="1" x14ac:dyDescent="0.3"/>
    <row r="73" s="6" customFormat="1" x14ac:dyDescent="0.3"/>
    <row r="74" s="6" customFormat="1" x14ac:dyDescent="0.3"/>
    <row r="75" s="6" customFormat="1" x14ac:dyDescent="0.3"/>
    <row r="76" s="6" customFormat="1" x14ac:dyDescent="0.3"/>
    <row r="77" s="6" customFormat="1" x14ac:dyDescent="0.3"/>
    <row r="78" s="6" customFormat="1" x14ac:dyDescent="0.3"/>
    <row r="79" s="6" customFormat="1" x14ac:dyDescent="0.3"/>
    <row r="8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  <row r="93" s="6" customFormat="1" x14ac:dyDescent="0.3"/>
    <row r="94" s="6" customFormat="1" x14ac:dyDescent="0.3"/>
    <row r="95" s="6" customFormat="1" x14ac:dyDescent="0.3"/>
    <row r="96" s="6" customFormat="1" x14ac:dyDescent="0.3"/>
    <row r="97" s="6" customFormat="1" x14ac:dyDescent="0.3"/>
    <row r="98" s="6" customFormat="1" x14ac:dyDescent="0.3"/>
    <row r="99" s="6" customFormat="1" x14ac:dyDescent="0.3"/>
    <row r="100" s="6" customFormat="1" x14ac:dyDescent="0.3"/>
    <row r="101" s="6" customFormat="1" x14ac:dyDescent="0.3"/>
    <row r="102" s="6" customFormat="1" x14ac:dyDescent="0.3"/>
    <row r="103" s="6" customFormat="1" x14ac:dyDescent="0.3"/>
    <row r="104" s="6" customFormat="1" x14ac:dyDescent="0.3"/>
    <row r="105" s="6" customFormat="1" x14ac:dyDescent="0.3"/>
    <row r="106" s="6" customFormat="1" x14ac:dyDescent="0.3"/>
    <row r="107" s="6" customFormat="1" x14ac:dyDescent="0.3"/>
    <row r="108" s="6" customFormat="1" x14ac:dyDescent="0.3"/>
    <row r="109" s="6" customFormat="1" x14ac:dyDescent="0.3"/>
    <row r="110" s="6" customFormat="1" x14ac:dyDescent="0.3"/>
    <row r="111" s="6" customFormat="1" x14ac:dyDescent="0.3"/>
    <row r="112" s="6" customFormat="1" x14ac:dyDescent="0.3"/>
    <row r="113" s="6" customFormat="1" x14ac:dyDescent="0.3"/>
    <row r="114" s="6" customFormat="1" x14ac:dyDescent="0.3"/>
    <row r="115" s="6" customFormat="1" x14ac:dyDescent="0.3"/>
    <row r="116" s="6" customFormat="1" x14ac:dyDescent="0.3"/>
    <row r="117" s="6" customFormat="1" x14ac:dyDescent="0.3"/>
    <row r="118" s="6" customFormat="1" x14ac:dyDescent="0.3"/>
    <row r="119" s="6" customFormat="1" x14ac:dyDescent="0.3"/>
    <row r="120" s="6" customFormat="1" x14ac:dyDescent="0.3"/>
    <row r="121" s="6" customFormat="1" x14ac:dyDescent="0.3"/>
    <row r="122" s="6" customFormat="1" x14ac:dyDescent="0.3"/>
    <row r="123" s="6" customFormat="1" x14ac:dyDescent="0.3"/>
    <row r="124" s="6" customFormat="1" x14ac:dyDescent="0.3"/>
    <row r="125" s="6" customFormat="1" x14ac:dyDescent="0.3"/>
    <row r="126" s="6" customFormat="1" x14ac:dyDescent="0.3"/>
    <row r="127" s="6" customFormat="1" x14ac:dyDescent="0.3"/>
    <row r="128" s="6" customFormat="1" x14ac:dyDescent="0.3"/>
    <row r="129" s="6" customFormat="1" x14ac:dyDescent="0.3"/>
    <row r="130" s="6" customFormat="1" x14ac:dyDescent="0.3"/>
    <row r="131" s="6" customFormat="1" x14ac:dyDescent="0.3"/>
    <row r="132" s="6" customFormat="1" x14ac:dyDescent="0.3"/>
    <row r="133" s="6" customFormat="1" x14ac:dyDescent="0.3"/>
    <row r="134" s="6" customFormat="1" x14ac:dyDescent="0.3"/>
    <row r="135" s="6" customFormat="1" x14ac:dyDescent="0.3"/>
    <row r="136" s="6" customFormat="1" x14ac:dyDescent="0.3"/>
    <row r="137" s="6" customFormat="1" x14ac:dyDescent="0.3"/>
    <row r="138" s="6" customFormat="1" x14ac:dyDescent="0.3"/>
    <row r="139" s="6" customFormat="1" x14ac:dyDescent="0.3"/>
    <row r="140" s="6" customFormat="1" x14ac:dyDescent="0.3"/>
    <row r="141" s="6" customFormat="1" x14ac:dyDescent="0.3"/>
    <row r="142" s="6" customFormat="1" x14ac:dyDescent="0.3"/>
    <row r="143" s="6" customFormat="1" x14ac:dyDescent="0.3"/>
    <row r="144" s="6" customFormat="1" x14ac:dyDescent="0.3"/>
    <row r="145" s="6" customFormat="1" x14ac:dyDescent="0.3"/>
    <row r="146" s="6" customFormat="1" x14ac:dyDescent="0.3"/>
    <row r="147" s="6" customFormat="1" x14ac:dyDescent="0.3"/>
    <row r="148" s="6" customFormat="1" x14ac:dyDescent="0.3"/>
    <row r="149" s="6" customFormat="1" x14ac:dyDescent="0.3"/>
    <row r="150" s="6" customFormat="1" x14ac:dyDescent="0.3"/>
    <row r="151" s="6" customFormat="1" x14ac:dyDescent="0.3"/>
    <row r="152" s="6" customFormat="1" x14ac:dyDescent="0.3"/>
    <row r="153" s="6" customFormat="1" x14ac:dyDescent="0.3"/>
    <row r="154" s="6" customFormat="1" x14ac:dyDescent="0.3"/>
    <row r="155" s="6" customFormat="1" x14ac:dyDescent="0.3"/>
    <row r="156" s="6" customFormat="1" x14ac:dyDescent="0.3"/>
    <row r="157" s="6" customFormat="1" x14ac:dyDescent="0.3"/>
    <row r="158" s="6" customFormat="1" x14ac:dyDescent="0.3"/>
    <row r="159" s="6" customFormat="1" x14ac:dyDescent="0.3"/>
    <row r="160" s="6" customFormat="1" x14ac:dyDescent="0.3"/>
    <row r="161" s="6" customFormat="1" x14ac:dyDescent="0.3"/>
    <row r="162" s="6" customFormat="1" x14ac:dyDescent="0.3"/>
    <row r="163" s="6" customFormat="1" x14ac:dyDescent="0.3"/>
    <row r="164" s="6" customFormat="1" x14ac:dyDescent="0.3"/>
    <row r="165" s="6" customFormat="1" x14ac:dyDescent="0.3"/>
    <row r="166" s="6" customFormat="1" x14ac:dyDescent="0.3"/>
    <row r="167" s="6" customFormat="1" x14ac:dyDescent="0.3"/>
    <row r="168" s="6" customFormat="1" x14ac:dyDescent="0.3"/>
    <row r="169" s="6" customFormat="1" x14ac:dyDescent="0.3"/>
    <row r="170" s="6" customFormat="1" x14ac:dyDescent="0.3"/>
    <row r="171" s="6" customFormat="1" x14ac:dyDescent="0.3"/>
    <row r="172" s="6" customFormat="1" x14ac:dyDescent="0.3"/>
    <row r="173" s="6" customFormat="1" x14ac:dyDescent="0.3"/>
    <row r="174" s="6" customFormat="1" x14ac:dyDescent="0.3"/>
    <row r="175" s="6" customFormat="1" x14ac:dyDescent="0.3"/>
    <row r="176" s="6" customFormat="1" x14ac:dyDescent="0.3"/>
    <row r="177" s="6" customFormat="1" x14ac:dyDescent="0.3"/>
    <row r="178" s="6" customFormat="1" x14ac:dyDescent="0.3"/>
    <row r="179" s="6" customFormat="1" x14ac:dyDescent="0.3"/>
    <row r="180" s="6" customFormat="1" x14ac:dyDescent="0.3"/>
    <row r="181" s="6" customFormat="1" x14ac:dyDescent="0.3"/>
    <row r="182" s="6" customFormat="1" x14ac:dyDescent="0.3"/>
    <row r="183" s="6" customFormat="1" x14ac:dyDescent="0.3"/>
    <row r="184" s="6" customFormat="1" x14ac:dyDescent="0.3"/>
    <row r="185" s="6" customFormat="1" x14ac:dyDescent="0.3"/>
    <row r="186" s="6" customFormat="1" x14ac:dyDescent="0.3"/>
    <row r="187" s="6" customFormat="1" x14ac:dyDescent="0.3"/>
    <row r="188" s="6" customFormat="1" x14ac:dyDescent="0.3"/>
    <row r="189" s="6" customFormat="1" x14ac:dyDescent="0.3"/>
    <row r="190" s="6" customFormat="1" x14ac:dyDescent="0.3"/>
    <row r="191" s="6" customFormat="1" x14ac:dyDescent="0.3"/>
    <row r="192" s="6" customFormat="1" x14ac:dyDescent="0.3"/>
    <row r="193" s="6" customFormat="1" x14ac:dyDescent="0.3"/>
    <row r="194" s="6" customFormat="1" x14ac:dyDescent="0.3"/>
    <row r="195" s="6" customFormat="1" x14ac:dyDescent="0.3"/>
    <row r="196" s="6" customFormat="1" x14ac:dyDescent="0.3"/>
    <row r="197" s="6" customFormat="1" x14ac:dyDescent="0.3"/>
    <row r="198" s="6" customFormat="1" x14ac:dyDescent="0.3"/>
    <row r="199" s="6" customFormat="1" x14ac:dyDescent="0.3"/>
    <row r="200" s="6" customFormat="1" x14ac:dyDescent="0.3"/>
    <row r="201" s="6" customFormat="1" x14ac:dyDescent="0.3"/>
    <row r="202" s="6" customFormat="1" x14ac:dyDescent="0.3"/>
    <row r="203" s="6" customFormat="1" x14ac:dyDescent="0.3"/>
    <row r="204" s="6" customFormat="1" x14ac:dyDescent="0.3"/>
    <row r="205" s="6" customFormat="1" x14ac:dyDescent="0.3"/>
    <row r="206" s="6" customFormat="1" x14ac:dyDescent="0.3"/>
    <row r="207" s="6" customFormat="1" x14ac:dyDescent="0.3"/>
    <row r="208" s="6" customFormat="1" x14ac:dyDescent="0.3"/>
    <row r="209" s="6" customFormat="1" x14ac:dyDescent="0.3"/>
    <row r="210" s="6" customFormat="1" x14ac:dyDescent="0.3"/>
    <row r="211" s="6" customFormat="1" x14ac:dyDescent="0.3"/>
    <row r="212" s="6" customFormat="1" x14ac:dyDescent="0.3"/>
    <row r="213" s="6" customFormat="1" x14ac:dyDescent="0.3"/>
    <row r="214" s="6" customFormat="1" x14ac:dyDescent="0.3"/>
    <row r="215" s="6" customFormat="1" x14ac:dyDescent="0.3"/>
    <row r="216" s="6" customFormat="1" x14ac:dyDescent="0.3"/>
    <row r="217" s="6" customFormat="1" x14ac:dyDescent="0.3"/>
    <row r="218" s="6" customFormat="1" x14ac:dyDescent="0.3"/>
    <row r="219" s="6" customFormat="1" x14ac:dyDescent="0.3"/>
    <row r="220" s="6" customFormat="1" x14ac:dyDescent="0.3"/>
    <row r="221" s="6" customFormat="1" x14ac:dyDescent="0.3"/>
    <row r="222" s="6" customFormat="1" x14ac:dyDescent="0.3"/>
    <row r="223" s="6" customFormat="1" x14ac:dyDescent="0.3"/>
    <row r="224" s="6" customFormat="1" x14ac:dyDescent="0.3"/>
    <row r="225" s="6" customFormat="1" x14ac:dyDescent="0.3"/>
    <row r="226" s="6" customFormat="1" x14ac:dyDescent="0.3"/>
    <row r="227" s="6" customFormat="1" x14ac:dyDescent="0.3"/>
    <row r="228" s="6" customFormat="1" x14ac:dyDescent="0.3"/>
    <row r="229" s="6" customFormat="1" x14ac:dyDescent="0.3"/>
    <row r="230" s="6" customFormat="1" x14ac:dyDescent="0.3"/>
    <row r="231" s="6" customFormat="1" x14ac:dyDescent="0.3"/>
    <row r="232" s="6" customFormat="1" x14ac:dyDescent="0.3"/>
    <row r="233" s="6" customFormat="1" x14ac:dyDescent="0.3"/>
    <row r="234" s="6" customFormat="1" x14ac:dyDescent="0.3"/>
    <row r="235" s="6" customFormat="1" x14ac:dyDescent="0.3"/>
    <row r="236" s="6" customFormat="1" x14ac:dyDescent="0.3"/>
    <row r="237" s="6" customFormat="1" x14ac:dyDescent="0.3"/>
    <row r="238" s="6" customFormat="1" x14ac:dyDescent="0.3"/>
    <row r="239" s="6" customFormat="1" x14ac:dyDescent="0.3"/>
    <row r="240" s="6" customFormat="1" x14ac:dyDescent="0.3"/>
    <row r="241" s="6" customFormat="1" x14ac:dyDescent="0.3"/>
    <row r="242" s="6" customFormat="1" x14ac:dyDescent="0.3"/>
    <row r="243" s="6" customFormat="1" x14ac:dyDescent="0.3"/>
    <row r="244" s="6" customFormat="1" x14ac:dyDescent="0.3"/>
    <row r="245" s="6" customFormat="1" x14ac:dyDescent="0.3"/>
    <row r="246" s="6" customFormat="1" x14ac:dyDescent="0.3"/>
    <row r="247" s="6" customFormat="1" x14ac:dyDescent="0.3"/>
    <row r="248" s="6" customFormat="1" x14ac:dyDescent="0.3"/>
    <row r="249" s="6" customFormat="1" x14ac:dyDescent="0.3"/>
    <row r="250" s="6" customFormat="1" x14ac:dyDescent="0.3"/>
    <row r="251" s="6" customFormat="1" x14ac:dyDescent="0.3"/>
    <row r="252" s="6" customFormat="1" x14ac:dyDescent="0.3"/>
    <row r="253" s="6" customFormat="1" x14ac:dyDescent="0.3"/>
    <row r="254" s="6" customFormat="1" x14ac:dyDescent="0.3"/>
    <row r="255" s="6" customFormat="1" x14ac:dyDescent="0.3"/>
    <row r="256" s="6" customFormat="1" x14ac:dyDescent="0.3"/>
    <row r="257" s="6" customFormat="1" x14ac:dyDescent="0.3"/>
    <row r="258" s="6" customFormat="1" x14ac:dyDescent="0.3"/>
    <row r="259" s="6" customFormat="1" x14ac:dyDescent="0.3"/>
    <row r="260" s="6" customFormat="1" x14ac:dyDescent="0.3"/>
    <row r="261" s="6" customFormat="1" x14ac:dyDescent="0.3"/>
    <row r="262" s="6" customFormat="1" x14ac:dyDescent="0.3"/>
    <row r="263" s="6" customFormat="1" x14ac:dyDescent="0.3"/>
    <row r="264" s="6" customFormat="1" x14ac:dyDescent="0.3"/>
    <row r="265" s="6" customFormat="1" x14ac:dyDescent="0.3"/>
    <row r="266" s="6" customFormat="1" x14ac:dyDescent="0.3"/>
    <row r="267" s="6" customFormat="1" x14ac:dyDescent="0.3"/>
    <row r="268" s="6" customFormat="1" x14ac:dyDescent="0.3"/>
    <row r="269" s="6" customFormat="1" x14ac:dyDescent="0.3"/>
    <row r="270" s="6" customFormat="1" x14ac:dyDescent="0.3"/>
    <row r="271" s="6" customFormat="1" x14ac:dyDescent="0.3"/>
    <row r="272" s="6" customFormat="1" x14ac:dyDescent="0.3"/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  <row r="285" s="6" customFormat="1" x14ac:dyDescent="0.3"/>
    <row r="286" s="6" customFormat="1" x14ac:dyDescent="0.3"/>
    <row r="287" s="6" customFormat="1" x14ac:dyDescent="0.3"/>
    <row r="288" s="6" customFormat="1" x14ac:dyDescent="0.3"/>
    <row r="289" s="6" customFormat="1" x14ac:dyDescent="0.3"/>
    <row r="290" s="6" customFormat="1" x14ac:dyDescent="0.3"/>
    <row r="291" s="6" customFormat="1" x14ac:dyDescent="0.3"/>
    <row r="292" s="6" customFormat="1" x14ac:dyDescent="0.3"/>
    <row r="293" s="6" customFormat="1" x14ac:dyDescent="0.3"/>
    <row r="294" s="6" customFormat="1" x14ac:dyDescent="0.3"/>
    <row r="295" s="6" customFormat="1" x14ac:dyDescent="0.3"/>
    <row r="296" s="6" customFormat="1" x14ac:dyDescent="0.3"/>
    <row r="297" s="6" customFormat="1" x14ac:dyDescent="0.3"/>
    <row r="298" s="6" customFormat="1" x14ac:dyDescent="0.3"/>
    <row r="299" s="6" customFormat="1" x14ac:dyDescent="0.3"/>
    <row r="300" s="6" customFormat="1" x14ac:dyDescent="0.3"/>
    <row r="301" s="6" customFormat="1" x14ac:dyDescent="0.3"/>
    <row r="302" s="6" customFormat="1" x14ac:dyDescent="0.3"/>
    <row r="303" s="6" customFormat="1" x14ac:dyDescent="0.3"/>
    <row r="304" s="6" customFormat="1" x14ac:dyDescent="0.3"/>
    <row r="305" s="6" customFormat="1" x14ac:dyDescent="0.3"/>
    <row r="306" s="6" customFormat="1" x14ac:dyDescent="0.3"/>
    <row r="307" s="6" customFormat="1" x14ac:dyDescent="0.3"/>
    <row r="308" s="6" customFormat="1" x14ac:dyDescent="0.3"/>
    <row r="309" s="6" customFormat="1" x14ac:dyDescent="0.3"/>
    <row r="310" s="6" customFormat="1" x14ac:dyDescent="0.3"/>
    <row r="311" s="6" customFormat="1" x14ac:dyDescent="0.3"/>
    <row r="312" s="6" customFormat="1" x14ac:dyDescent="0.3"/>
    <row r="313" s="6" customFormat="1" x14ac:dyDescent="0.3"/>
    <row r="314" s="6" customFormat="1" x14ac:dyDescent="0.3"/>
    <row r="315" s="6" customFormat="1" x14ac:dyDescent="0.3"/>
    <row r="316" s="6" customFormat="1" x14ac:dyDescent="0.3"/>
    <row r="317" s="6" customFormat="1" x14ac:dyDescent="0.3"/>
    <row r="318" s="6" customFormat="1" x14ac:dyDescent="0.3"/>
    <row r="319" s="6" customFormat="1" x14ac:dyDescent="0.3"/>
    <row r="320" s="6" customFormat="1" x14ac:dyDescent="0.3"/>
    <row r="321" s="6" customFormat="1" x14ac:dyDescent="0.3"/>
    <row r="322" s="6" customFormat="1" x14ac:dyDescent="0.3"/>
    <row r="323" s="6" customFormat="1" x14ac:dyDescent="0.3"/>
    <row r="324" s="6" customFormat="1" x14ac:dyDescent="0.3"/>
    <row r="325" s="6" customFormat="1" x14ac:dyDescent="0.3"/>
    <row r="326" s="6" customFormat="1" x14ac:dyDescent="0.3"/>
    <row r="327" s="6" customFormat="1" x14ac:dyDescent="0.3"/>
    <row r="328" s="6" customFormat="1" x14ac:dyDescent="0.3"/>
    <row r="329" s="6" customFormat="1" x14ac:dyDescent="0.3"/>
    <row r="330" s="6" customFormat="1" x14ac:dyDescent="0.3"/>
    <row r="331" s="6" customFormat="1" x14ac:dyDescent="0.3"/>
    <row r="332" s="6" customFormat="1" x14ac:dyDescent="0.3"/>
    <row r="333" s="6" customFormat="1" x14ac:dyDescent="0.3"/>
    <row r="334" s="6" customFormat="1" x14ac:dyDescent="0.3"/>
    <row r="335" s="6" customFormat="1" x14ac:dyDescent="0.3"/>
    <row r="336" s="6" customFormat="1" x14ac:dyDescent="0.3"/>
    <row r="337" s="6" customFormat="1" x14ac:dyDescent="0.3"/>
    <row r="338" s="6" customFormat="1" x14ac:dyDescent="0.3"/>
    <row r="339" s="6" customFormat="1" x14ac:dyDescent="0.3"/>
    <row r="340" s="6" customFormat="1" x14ac:dyDescent="0.3"/>
    <row r="341" s="6" customFormat="1" x14ac:dyDescent="0.3"/>
    <row r="342" s="6" customFormat="1" x14ac:dyDescent="0.3"/>
    <row r="343" s="6" customFormat="1" x14ac:dyDescent="0.3"/>
    <row r="344" s="6" customFormat="1" x14ac:dyDescent="0.3"/>
    <row r="345" s="6" customFormat="1" x14ac:dyDescent="0.3"/>
    <row r="346" s="6" customFormat="1" x14ac:dyDescent="0.3"/>
    <row r="347" s="6" customFormat="1" x14ac:dyDescent="0.3"/>
    <row r="348" s="6" customFormat="1" x14ac:dyDescent="0.3"/>
    <row r="349" s="6" customFormat="1" x14ac:dyDescent="0.3"/>
    <row r="350" s="6" customFormat="1" x14ac:dyDescent="0.3"/>
    <row r="351" s="6" customFormat="1" x14ac:dyDescent="0.3"/>
    <row r="352" s="6" customFormat="1" x14ac:dyDescent="0.3"/>
    <row r="353" s="6" customFormat="1" x14ac:dyDescent="0.3"/>
    <row r="354" s="6" customFormat="1" x14ac:dyDescent="0.3"/>
    <row r="355" s="6" customFormat="1" x14ac:dyDescent="0.3"/>
    <row r="356" s="6" customFormat="1" x14ac:dyDescent="0.3"/>
    <row r="357" s="6" customFormat="1" x14ac:dyDescent="0.3"/>
    <row r="358" s="6" customFormat="1" x14ac:dyDescent="0.3"/>
    <row r="359" s="6" customFormat="1" x14ac:dyDescent="0.3"/>
    <row r="360" s="6" customFormat="1" x14ac:dyDescent="0.3"/>
    <row r="361" s="6" customFormat="1" x14ac:dyDescent="0.3"/>
    <row r="362" s="6" customFormat="1" x14ac:dyDescent="0.3"/>
    <row r="363" s="6" customFormat="1" x14ac:dyDescent="0.3"/>
    <row r="364" s="6" customFormat="1" x14ac:dyDescent="0.3"/>
    <row r="365" s="6" customFormat="1" x14ac:dyDescent="0.3"/>
    <row r="366" s="6" customFormat="1" x14ac:dyDescent="0.3"/>
    <row r="367" s="6" customFormat="1" x14ac:dyDescent="0.3"/>
    <row r="368" s="6" customFormat="1" x14ac:dyDescent="0.3"/>
    <row r="369" s="6" customFormat="1" x14ac:dyDescent="0.3"/>
    <row r="370" s="6" customFormat="1" x14ac:dyDescent="0.3"/>
    <row r="371" s="6" customFormat="1" x14ac:dyDescent="0.3"/>
    <row r="372" s="6" customFormat="1" x14ac:dyDescent="0.3"/>
    <row r="373" s="6" customFormat="1" x14ac:dyDescent="0.3"/>
    <row r="374" s="6" customFormat="1" x14ac:dyDescent="0.3"/>
    <row r="375" s="6" customFormat="1" x14ac:dyDescent="0.3"/>
    <row r="376" s="6" customFormat="1" x14ac:dyDescent="0.3"/>
    <row r="377" s="6" customFormat="1" x14ac:dyDescent="0.3"/>
    <row r="378" s="6" customFormat="1" x14ac:dyDescent="0.3"/>
    <row r="379" s="6" customFormat="1" x14ac:dyDescent="0.3"/>
    <row r="380" s="6" customFormat="1" x14ac:dyDescent="0.3"/>
    <row r="381" s="6" customFormat="1" x14ac:dyDescent="0.3"/>
    <row r="382" s="6" customFormat="1" x14ac:dyDescent="0.3"/>
    <row r="383" s="6" customFormat="1" x14ac:dyDescent="0.3"/>
    <row r="384" s="6" customFormat="1" x14ac:dyDescent="0.3"/>
    <row r="385" s="6" customFormat="1" x14ac:dyDescent="0.3"/>
    <row r="386" s="6" customFormat="1" x14ac:dyDescent="0.3"/>
    <row r="387" s="6" customFormat="1" x14ac:dyDescent="0.3"/>
    <row r="388" s="6" customFormat="1" x14ac:dyDescent="0.3"/>
    <row r="389" s="6" customFormat="1" x14ac:dyDescent="0.3"/>
    <row r="390" s="6" customFormat="1" x14ac:dyDescent="0.3"/>
    <row r="391" s="6" customFormat="1" x14ac:dyDescent="0.3"/>
    <row r="392" s="6" customFormat="1" x14ac:dyDescent="0.3"/>
    <row r="393" s="6" customFormat="1" x14ac:dyDescent="0.3"/>
    <row r="394" s="6" customFormat="1" x14ac:dyDescent="0.3"/>
    <row r="395" s="6" customFormat="1" x14ac:dyDescent="0.3"/>
    <row r="396" s="6" customFormat="1" x14ac:dyDescent="0.3"/>
    <row r="397" s="6" customFormat="1" x14ac:dyDescent="0.3"/>
    <row r="398" s="6" customFormat="1" x14ac:dyDescent="0.3"/>
    <row r="399" s="6" customFormat="1" x14ac:dyDescent="0.3"/>
    <row r="400" s="6" customFormat="1" x14ac:dyDescent="0.3"/>
    <row r="401" s="6" customFormat="1" x14ac:dyDescent="0.3"/>
    <row r="402" s="6" customFormat="1" x14ac:dyDescent="0.3"/>
    <row r="403" s="6" customFormat="1" x14ac:dyDescent="0.3"/>
    <row r="404" s="6" customFormat="1" x14ac:dyDescent="0.3"/>
    <row r="405" s="6" customFormat="1" x14ac:dyDescent="0.3"/>
    <row r="406" s="6" customFormat="1" x14ac:dyDescent="0.3"/>
    <row r="407" s="6" customFormat="1" x14ac:dyDescent="0.3"/>
    <row r="408" s="6" customFormat="1" x14ac:dyDescent="0.3"/>
    <row r="409" s="6" customFormat="1" x14ac:dyDescent="0.3"/>
    <row r="410" s="6" customFormat="1" x14ac:dyDescent="0.3"/>
    <row r="411" s="6" customFormat="1" x14ac:dyDescent="0.3"/>
    <row r="412" s="6" customFormat="1" x14ac:dyDescent="0.3"/>
    <row r="413" s="6" customFormat="1" x14ac:dyDescent="0.3"/>
    <row r="414" s="6" customFormat="1" x14ac:dyDescent="0.3"/>
    <row r="415" s="6" customFormat="1" x14ac:dyDescent="0.3"/>
    <row r="416" s="6" customFormat="1" x14ac:dyDescent="0.3"/>
    <row r="417" s="6" customFormat="1" x14ac:dyDescent="0.3"/>
    <row r="418" s="6" customFormat="1" x14ac:dyDescent="0.3"/>
    <row r="419" s="6" customFormat="1" x14ac:dyDescent="0.3"/>
    <row r="420" s="6" customFormat="1" x14ac:dyDescent="0.3"/>
    <row r="421" s="6" customFormat="1" x14ac:dyDescent="0.3"/>
    <row r="422" s="6" customFormat="1" x14ac:dyDescent="0.3"/>
    <row r="423" s="6" customFormat="1" x14ac:dyDescent="0.3"/>
    <row r="424" s="6" customFormat="1" x14ac:dyDescent="0.3"/>
    <row r="425" s="6" customFormat="1" x14ac:dyDescent="0.3"/>
    <row r="426" s="6" customFormat="1" x14ac:dyDescent="0.3"/>
    <row r="427" s="6" customFormat="1" x14ac:dyDescent="0.3"/>
    <row r="428" s="6" customFormat="1" x14ac:dyDescent="0.3"/>
    <row r="429" s="6" customFormat="1" x14ac:dyDescent="0.3"/>
    <row r="430" s="6" customFormat="1" x14ac:dyDescent="0.3"/>
    <row r="431" s="6" customFormat="1" x14ac:dyDescent="0.3"/>
    <row r="432" s="6" customFormat="1" x14ac:dyDescent="0.3"/>
    <row r="433" s="6" customFormat="1" x14ac:dyDescent="0.3"/>
    <row r="434" s="6" customFormat="1" x14ac:dyDescent="0.3"/>
    <row r="435" s="6" customFormat="1" x14ac:dyDescent="0.3"/>
    <row r="436" s="6" customFormat="1" x14ac:dyDescent="0.3"/>
    <row r="437" s="6" customFormat="1" x14ac:dyDescent="0.3"/>
    <row r="438" s="6" customFormat="1" x14ac:dyDescent="0.3"/>
    <row r="439" s="6" customFormat="1" x14ac:dyDescent="0.3"/>
    <row r="440" s="6" customFormat="1" x14ac:dyDescent="0.3"/>
    <row r="441" s="6" customFormat="1" x14ac:dyDescent="0.3"/>
    <row r="442" s="6" customFormat="1" x14ac:dyDescent="0.3"/>
    <row r="443" s="6" customFormat="1" x14ac:dyDescent="0.3"/>
    <row r="444" s="6" customFormat="1" x14ac:dyDescent="0.3"/>
    <row r="445" s="6" customFormat="1" x14ac:dyDescent="0.3"/>
    <row r="446" s="6" customFormat="1" x14ac:dyDescent="0.3"/>
    <row r="447" s="6" customFormat="1" x14ac:dyDescent="0.3"/>
    <row r="448" s="6" customFormat="1" x14ac:dyDescent="0.3"/>
    <row r="449" s="6" customFormat="1" x14ac:dyDescent="0.3"/>
    <row r="450" s="6" customFormat="1" x14ac:dyDescent="0.3"/>
    <row r="451" s="6" customFormat="1" x14ac:dyDescent="0.3"/>
    <row r="452" s="6" customFormat="1" x14ac:dyDescent="0.3"/>
    <row r="453" s="6" customFormat="1" x14ac:dyDescent="0.3"/>
    <row r="454" s="6" customFormat="1" x14ac:dyDescent="0.3"/>
    <row r="455" s="6" customFormat="1" x14ac:dyDescent="0.3"/>
    <row r="456" s="6" customFormat="1" x14ac:dyDescent="0.3"/>
    <row r="457" s="6" customFormat="1" x14ac:dyDescent="0.3"/>
    <row r="458" s="6" customFormat="1" x14ac:dyDescent="0.3"/>
    <row r="459" s="6" customFormat="1" x14ac:dyDescent="0.3"/>
    <row r="460" s="6" customFormat="1" x14ac:dyDescent="0.3"/>
    <row r="461" s="6" customFormat="1" x14ac:dyDescent="0.3"/>
    <row r="462" s="6" customFormat="1" x14ac:dyDescent="0.3"/>
    <row r="463" s="6" customFormat="1" x14ac:dyDescent="0.3"/>
    <row r="464" s="6" customFormat="1" x14ac:dyDescent="0.3"/>
    <row r="465" s="6" customFormat="1" x14ac:dyDescent="0.3"/>
    <row r="466" s="6" customFormat="1" x14ac:dyDescent="0.3"/>
    <row r="467" s="6" customFormat="1" x14ac:dyDescent="0.3"/>
    <row r="468" s="6" customFormat="1" x14ac:dyDescent="0.3"/>
    <row r="469" s="6" customFormat="1" x14ac:dyDescent="0.3"/>
    <row r="470" s="6" customFormat="1" x14ac:dyDescent="0.3"/>
    <row r="471" s="6" customFormat="1" x14ac:dyDescent="0.3"/>
    <row r="472" s="6" customFormat="1" x14ac:dyDescent="0.3"/>
    <row r="473" s="6" customFormat="1" x14ac:dyDescent="0.3"/>
    <row r="474" s="6" customFormat="1" x14ac:dyDescent="0.3"/>
    <row r="475" s="6" customFormat="1" x14ac:dyDescent="0.3"/>
    <row r="476" s="6" customFormat="1" x14ac:dyDescent="0.3"/>
    <row r="477" s="6" customFormat="1" x14ac:dyDescent="0.3"/>
    <row r="478" s="6" customFormat="1" x14ac:dyDescent="0.3"/>
    <row r="479" s="6" customFormat="1" x14ac:dyDescent="0.3"/>
    <row r="480" s="6" customFormat="1" x14ac:dyDescent="0.3"/>
    <row r="481" s="6" customFormat="1" x14ac:dyDescent="0.3"/>
    <row r="482" s="6" customFormat="1" x14ac:dyDescent="0.3"/>
    <row r="483" s="6" customFormat="1" x14ac:dyDescent="0.3"/>
    <row r="484" s="6" customFormat="1" x14ac:dyDescent="0.3"/>
    <row r="485" s="6" customFormat="1" x14ac:dyDescent="0.3"/>
    <row r="486" s="6" customFormat="1" x14ac:dyDescent="0.3"/>
    <row r="487" s="6" customFormat="1" x14ac:dyDescent="0.3"/>
    <row r="488" s="6" customFormat="1" x14ac:dyDescent="0.3"/>
    <row r="489" s="6" customFormat="1" x14ac:dyDescent="0.3"/>
    <row r="490" s="6" customFormat="1" x14ac:dyDescent="0.3"/>
    <row r="491" s="6" customFormat="1" x14ac:dyDescent="0.3"/>
    <row r="492" s="6" customFormat="1" x14ac:dyDescent="0.3"/>
    <row r="493" s="6" customFormat="1" x14ac:dyDescent="0.3"/>
    <row r="494" s="6" customFormat="1" x14ac:dyDescent="0.3"/>
    <row r="495" s="6" customFormat="1" x14ac:dyDescent="0.3"/>
    <row r="496" s="6" customFormat="1" x14ac:dyDescent="0.3"/>
    <row r="497" s="6" customFormat="1" x14ac:dyDescent="0.3"/>
    <row r="498" s="6" customFormat="1" x14ac:dyDescent="0.3"/>
    <row r="499" s="6" customFormat="1" x14ac:dyDescent="0.3"/>
    <row r="500" s="6" customFormat="1" x14ac:dyDescent="0.3"/>
    <row r="501" s="6" customFormat="1" x14ac:dyDescent="0.3"/>
    <row r="502" s="6" customFormat="1" x14ac:dyDescent="0.3"/>
    <row r="503" s="6" customFormat="1" x14ac:dyDescent="0.3"/>
    <row r="504" s="6" customFormat="1" x14ac:dyDescent="0.3"/>
    <row r="505" s="6" customFormat="1" x14ac:dyDescent="0.3"/>
    <row r="506" s="6" customFormat="1" x14ac:dyDescent="0.3"/>
    <row r="507" s="6" customFormat="1" x14ac:dyDescent="0.3"/>
    <row r="508" s="6" customFormat="1" x14ac:dyDescent="0.3"/>
    <row r="509" s="6" customFormat="1" x14ac:dyDescent="0.3"/>
    <row r="510" s="6" customFormat="1" x14ac:dyDescent="0.3"/>
    <row r="511" s="6" customFormat="1" x14ac:dyDescent="0.3"/>
    <row r="512" s="6" customFormat="1" x14ac:dyDescent="0.3"/>
    <row r="513" s="6" customFormat="1" x14ac:dyDescent="0.3"/>
    <row r="514" s="6" customFormat="1" x14ac:dyDescent="0.3"/>
    <row r="515" s="6" customFormat="1" x14ac:dyDescent="0.3"/>
    <row r="516" s="6" customFormat="1" x14ac:dyDescent="0.3"/>
    <row r="517" s="6" customFormat="1" x14ac:dyDescent="0.3"/>
    <row r="518" s="6" customFormat="1" x14ac:dyDescent="0.3"/>
    <row r="519" s="6" customFormat="1" x14ac:dyDescent="0.3"/>
    <row r="520" s="6" customFormat="1" x14ac:dyDescent="0.3"/>
    <row r="521" s="6" customFormat="1" x14ac:dyDescent="0.3"/>
    <row r="522" s="6" customFormat="1" x14ac:dyDescent="0.3"/>
    <row r="523" s="6" customFormat="1" x14ac:dyDescent="0.3"/>
    <row r="524" s="6" customFormat="1" x14ac:dyDescent="0.3"/>
    <row r="525" s="6" customFormat="1" x14ac:dyDescent="0.3"/>
    <row r="526" s="6" customFormat="1" x14ac:dyDescent="0.3"/>
    <row r="527" s="6" customFormat="1" x14ac:dyDescent="0.3"/>
    <row r="528" s="6" customFormat="1" x14ac:dyDescent="0.3"/>
    <row r="529" s="6" customFormat="1" x14ac:dyDescent="0.3"/>
    <row r="530" s="6" customFormat="1" x14ac:dyDescent="0.3"/>
    <row r="531" s="6" customFormat="1" x14ac:dyDescent="0.3"/>
    <row r="532" s="6" customFormat="1" x14ac:dyDescent="0.3"/>
    <row r="533" s="6" customFormat="1" x14ac:dyDescent="0.3"/>
    <row r="534" s="6" customFormat="1" x14ac:dyDescent="0.3"/>
    <row r="535" s="6" customFormat="1" x14ac:dyDescent="0.3"/>
    <row r="536" s="6" customFormat="1" x14ac:dyDescent="0.3"/>
    <row r="537" s="6" customFormat="1" x14ac:dyDescent="0.3"/>
    <row r="538" s="6" customFormat="1" x14ac:dyDescent="0.3"/>
    <row r="539" s="6" customFormat="1" x14ac:dyDescent="0.3"/>
    <row r="540" s="6" customFormat="1" x14ac:dyDescent="0.3"/>
    <row r="541" s="6" customFormat="1" x14ac:dyDescent="0.3"/>
    <row r="542" s="6" customFormat="1" x14ac:dyDescent="0.3"/>
    <row r="543" s="6" customFormat="1" x14ac:dyDescent="0.3"/>
    <row r="544" s="6" customFormat="1" x14ac:dyDescent="0.3"/>
    <row r="545" s="6" customFormat="1" x14ac:dyDescent="0.3"/>
    <row r="546" s="6" customFormat="1" x14ac:dyDescent="0.3"/>
    <row r="547" s="6" customFormat="1" x14ac:dyDescent="0.3"/>
    <row r="548" s="6" customFormat="1" x14ac:dyDescent="0.3"/>
    <row r="549" s="6" customFormat="1" x14ac:dyDescent="0.3"/>
    <row r="550" s="6" customFormat="1" x14ac:dyDescent="0.3"/>
    <row r="551" s="6" customFormat="1" x14ac:dyDescent="0.3"/>
    <row r="552" s="6" customFormat="1" x14ac:dyDescent="0.3"/>
    <row r="553" s="6" customFormat="1" x14ac:dyDescent="0.3"/>
    <row r="554" s="6" customFormat="1" x14ac:dyDescent="0.3"/>
    <row r="555" s="6" customFormat="1" x14ac:dyDescent="0.3"/>
    <row r="556" s="6" customFormat="1" x14ac:dyDescent="0.3"/>
    <row r="557" s="6" customFormat="1" x14ac:dyDescent="0.3"/>
    <row r="558" s="6" customFormat="1" x14ac:dyDescent="0.3"/>
    <row r="559" s="6" customFormat="1" x14ac:dyDescent="0.3"/>
    <row r="560" s="6" customFormat="1" x14ac:dyDescent="0.3"/>
    <row r="561" s="6" customFormat="1" x14ac:dyDescent="0.3"/>
    <row r="562" s="6" customFormat="1" x14ac:dyDescent="0.3"/>
    <row r="563" s="6" customFormat="1" x14ac:dyDescent="0.3"/>
    <row r="564" s="6" customFormat="1" x14ac:dyDescent="0.3"/>
    <row r="565" s="6" customFormat="1" x14ac:dyDescent="0.3"/>
    <row r="566" s="6" customFormat="1" x14ac:dyDescent="0.3"/>
    <row r="567" s="6" customFormat="1" x14ac:dyDescent="0.3"/>
    <row r="568" s="6" customFormat="1" x14ac:dyDescent="0.3"/>
    <row r="569" s="6" customFormat="1" x14ac:dyDescent="0.3"/>
    <row r="570" s="6" customFormat="1" x14ac:dyDescent="0.3"/>
    <row r="571" s="6" customFormat="1" x14ac:dyDescent="0.3"/>
    <row r="572" s="6" customFormat="1" x14ac:dyDescent="0.3"/>
    <row r="573" s="6" customFormat="1" x14ac:dyDescent="0.3"/>
    <row r="574" s="6" customFormat="1" x14ac:dyDescent="0.3"/>
    <row r="575" s="6" customFormat="1" x14ac:dyDescent="0.3"/>
    <row r="576" s="6" customFormat="1" x14ac:dyDescent="0.3"/>
    <row r="577" s="6" customFormat="1" x14ac:dyDescent="0.3"/>
    <row r="578" s="6" customFormat="1" x14ac:dyDescent="0.3"/>
    <row r="579" s="6" customFormat="1" x14ac:dyDescent="0.3"/>
    <row r="580" s="6" customFormat="1" x14ac:dyDescent="0.3"/>
    <row r="581" s="6" customFormat="1" x14ac:dyDescent="0.3"/>
    <row r="582" s="6" customFormat="1" x14ac:dyDescent="0.3"/>
    <row r="583" s="6" customFormat="1" x14ac:dyDescent="0.3"/>
    <row r="584" s="6" customFormat="1" x14ac:dyDescent="0.3"/>
    <row r="585" s="6" customFormat="1" x14ac:dyDescent="0.3"/>
    <row r="586" s="6" customFormat="1" x14ac:dyDescent="0.3"/>
    <row r="587" s="6" customFormat="1" x14ac:dyDescent="0.3"/>
    <row r="588" s="6" customFormat="1" x14ac:dyDescent="0.3"/>
    <row r="589" s="6" customFormat="1" x14ac:dyDescent="0.3"/>
    <row r="590" s="6" customFormat="1" x14ac:dyDescent="0.3"/>
    <row r="591" s="6" customFormat="1" x14ac:dyDescent="0.3"/>
    <row r="592" s="6" customFormat="1" x14ac:dyDescent="0.3"/>
    <row r="593" s="6" customFormat="1" x14ac:dyDescent="0.3"/>
    <row r="594" s="6" customFormat="1" x14ac:dyDescent="0.3"/>
    <row r="595" s="6" customFormat="1" x14ac:dyDescent="0.3"/>
    <row r="596" s="6" customFormat="1" x14ac:dyDescent="0.3"/>
    <row r="597" s="6" customFormat="1" x14ac:dyDescent="0.3"/>
    <row r="598" s="6" customFormat="1" x14ac:dyDescent="0.3"/>
    <row r="599" s="6" customFormat="1" x14ac:dyDescent="0.3"/>
    <row r="600" s="6" customFormat="1" x14ac:dyDescent="0.3"/>
    <row r="601" s="6" customFormat="1" x14ac:dyDescent="0.3"/>
    <row r="602" s="6" customFormat="1" x14ac:dyDescent="0.3"/>
    <row r="603" s="6" customFormat="1" x14ac:dyDescent="0.3"/>
    <row r="604" s="6" customFormat="1" x14ac:dyDescent="0.3"/>
    <row r="605" s="6" customFormat="1" x14ac:dyDescent="0.3"/>
    <row r="606" s="6" customFormat="1" x14ac:dyDescent="0.3"/>
    <row r="607" s="6" customFormat="1" x14ac:dyDescent="0.3"/>
    <row r="608" s="6" customFormat="1" x14ac:dyDescent="0.3"/>
    <row r="609" s="6" customFormat="1" x14ac:dyDescent="0.3"/>
    <row r="610" s="6" customFormat="1" x14ac:dyDescent="0.3"/>
    <row r="611" s="6" customFormat="1" x14ac:dyDescent="0.3"/>
    <row r="612" s="6" customFormat="1" x14ac:dyDescent="0.3"/>
    <row r="613" s="6" customFormat="1" x14ac:dyDescent="0.3"/>
    <row r="614" s="6" customFormat="1" x14ac:dyDescent="0.3"/>
    <row r="615" s="6" customFormat="1" x14ac:dyDescent="0.3"/>
    <row r="616" s="6" customFormat="1" x14ac:dyDescent="0.3"/>
    <row r="617" s="6" customFormat="1" x14ac:dyDescent="0.3"/>
    <row r="618" s="6" customFormat="1" x14ac:dyDescent="0.3"/>
    <row r="619" s="6" customFormat="1" x14ac:dyDescent="0.3"/>
    <row r="620" s="6" customFormat="1" x14ac:dyDescent="0.3"/>
    <row r="621" s="6" customFormat="1" x14ac:dyDescent="0.3"/>
    <row r="622" s="6" customFormat="1" x14ac:dyDescent="0.3"/>
    <row r="623" s="6" customFormat="1" x14ac:dyDescent="0.3"/>
    <row r="624" s="6" customFormat="1" x14ac:dyDescent="0.3"/>
    <row r="625" s="6" customFormat="1" x14ac:dyDescent="0.3"/>
    <row r="626" s="6" customFormat="1" x14ac:dyDescent="0.3"/>
    <row r="627" s="6" customFormat="1" x14ac:dyDescent="0.3"/>
    <row r="628" s="6" customFormat="1" x14ac:dyDescent="0.3"/>
    <row r="629" s="6" customFormat="1" x14ac:dyDescent="0.3"/>
    <row r="630" s="6" customFormat="1" x14ac:dyDescent="0.3"/>
    <row r="631" s="6" customFormat="1" x14ac:dyDescent="0.3"/>
    <row r="632" s="6" customFormat="1" x14ac:dyDescent="0.3"/>
    <row r="633" s="6" customFormat="1" x14ac:dyDescent="0.3"/>
    <row r="634" s="6" customFormat="1" x14ac:dyDescent="0.3"/>
    <row r="635" s="6" customFormat="1" x14ac:dyDescent="0.3"/>
    <row r="636" s="6" customFormat="1" x14ac:dyDescent="0.3"/>
    <row r="637" s="6" customFormat="1" x14ac:dyDescent="0.3"/>
    <row r="638" s="6" customFormat="1" x14ac:dyDescent="0.3"/>
    <row r="639" s="6" customFormat="1" x14ac:dyDescent="0.3"/>
    <row r="640" s="6" customFormat="1" x14ac:dyDescent="0.3"/>
    <row r="641" s="6" customFormat="1" x14ac:dyDescent="0.3"/>
    <row r="642" s="6" customFormat="1" x14ac:dyDescent="0.3"/>
    <row r="643" s="6" customFormat="1" x14ac:dyDescent="0.3"/>
    <row r="644" s="6" customFormat="1" x14ac:dyDescent="0.3"/>
    <row r="645" s="6" customFormat="1" x14ac:dyDescent="0.3"/>
    <row r="646" s="6" customFormat="1" x14ac:dyDescent="0.3"/>
    <row r="647" s="6" customFormat="1" x14ac:dyDescent="0.3"/>
    <row r="648" s="6" customFormat="1" x14ac:dyDescent="0.3"/>
    <row r="649" s="6" customFormat="1" x14ac:dyDescent="0.3"/>
    <row r="650" s="6" customFormat="1" x14ac:dyDescent="0.3"/>
    <row r="651" s="6" customFormat="1" x14ac:dyDescent="0.3"/>
    <row r="652" s="6" customFormat="1" x14ac:dyDescent="0.3"/>
    <row r="653" s="6" customFormat="1" x14ac:dyDescent="0.3"/>
    <row r="654" s="6" customFormat="1" x14ac:dyDescent="0.3"/>
    <row r="655" s="6" customFormat="1" x14ac:dyDescent="0.3"/>
    <row r="656" s="6" customFormat="1" x14ac:dyDescent="0.3"/>
    <row r="657" s="6" customFormat="1" x14ac:dyDescent="0.3"/>
    <row r="658" s="6" customFormat="1" x14ac:dyDescent="0.3"/>
    <row r="659" s="6" customFormat="1" x14ac:dyDescent="0.3"/>
    <row r="660" s="6" customFormat="1" x14ac:dyDescent="0.3"/>
    <row r="661" s="6" customFormat="1" x14ac:dyDescent="0.3"/>
    <row r="662" s="6" customFormat="1" x14ac:dyDescent="0.3"/>
    <row r="663" s="6" customFormat="1" x14ac:dyDescent="0.3"/>
    <row r="664" s="6" customFormat="1" x14ac:dyDescent="0.3"/>
    <row r="665" s="6" customFormat="1" x14ac:dyDescent="0.3"/>
    <row r="666" s="6" customFormat="1" x14ac:dyDescent="0.3"/>
    <row r="667" s="6" customFormat="1" x14ac:dyDescent="0.3"/>
    <row r="668" s="6" customFormat="1" x14ac:dyDescent="0.3"/>
    <row r="669" s="6" customFormat="1" x14ac:dyDescent="0.3"/>
    <row r="670" s="6" customFormat="1" x14ac:dyDescent="0.3"/>
    <row r="671" s="6" customFormat="1" x14ac:dyDescent="0.3"/>
    <row r="672" s="6" customFormat="1" x14ac:dyDescent="0.3"/>
    <row r="673" s="6" customFormat="1" x14ac:dyDescent="0.3"/>
    <row r="674" s="6" customFormat="1" x14ac:dyDescent="0.3"/>
    <row r="675" s="6" customFormat="1" x14ac:dyDescent="0.3"/>
    <row r="676" s="6" customFormat="1" x14ac:dyDescent="0.3"/>
    <row r="677" s="6" customFormat="1" x14ac:dyDescent="0.3"/>
    <row r="678" s="6" customFormat="1" x14ac:dyDescent="0.3"/>
    <row r="679" s="6" customFormat="1" x14ac:dyDescent="0.3"/>
    <row r="680" s="6" customFormat="1" x14ac:dyDescent="0.3"/>
    <row r="681" s="6" customFormat="1" x14ac:dyDescent="0.3"/>
    <row r="682" s="6" customFormat="1" x14ac:dyDescent="0.3"/>
    <row r="683" s="6" customFormat="1" x14ac:dyDescent="0.3"/>
    <row r="684" s="6" customFormat="1" x14ac:dyDescent="0.3"/>
    <row r="685" s="6" customFormat="1" x14ac:dyDescent="0.3"/>
    <row r="686" s="6" customFormat="1" x14ac:dyDescent="0.3"/>
    <row r="687" s="6" customFormat="1" x14ac:dyDescent="0.3"/>
    <row r="688" s="6" customFormat="1" x14ac:dyDescent="0.3"/>
    <row r="689" s="6" customFormat="1" x14ac:dyDescent="0.3"/>
    <row r="690" s="6" customFormat="1" x14ac:dyDescent="0.3"/>
    <row r="691" s="6" customFormat="1" x14ac:dyDescent="0.3"/>
    <row r="692" s="6" customFormat="1" x14ac:dyDescent="0.3"/>
    <row r="693" s="6" customFormat="1" x14ac:dyDescent="0.3"/>
    <row r="694" s="6" customFormat="1" x14ac:dyDescent="0.3"/>
    <row r="695" s="6" customFormat="1" x14ac:dyDescent="0.3"/>
    <row r="696" s="6" customFormat="1" x14ac:dyDescent="0.3"/>
    <row r="697" s="6" customFormat="1" x14ac:dyDescent="0.3"/>
    <row r="698" s="6" customFormat="1" x14ac:dyDescent="0.3"/>
    <row r="699" s="6" customFormat="1" x14ac:dyDescent="0.3"/>
    <row r="700" s="6" customFormat="1" x14ac:dyDescent="0.3"/>
    <row r="701" s="6" customFormat="1" x14ac:dyDescent="0.3"/>
    <row r="702" s="6" customFormat="1" x14ac:dyDescent="0.3"/>
    <row r="703" s="6" customFormat="1" x14ac:dyDescent="0.3"/>
    <row r="704" s="6" customFormat="1" x14ac:dyDescent="0.3"/>
    <row r="705" s="6" customFormat="1" x14ac:dyDescent="0.3"/>
    <row r="706" s="6" customFormat="1" x14ac:dyDescent="0.3"/>
    <row r="707" s="6" customFormat="1" x14ac:dyDescent="0.3"/>
    <row r="708" s="6" customFormat="1" x14ac:dyDescent="0.3"/>
    <row r="709" s="6" customFormat="1" x14ac:dyDescent="0.3"/>
    <row r="710" s="6" customFormat="1" x14ac:dyDescent="0.3"/>
    <row r="711" s="6" customFormat="1" x14ac:dyDescent="0.3"/>
    <row r="712" s="6" customFormat="1" x14ac:dyDescent="0.3"/>
    <row r="713" s="6" customFormat="1" x14ac:dyDescent="0.3"/>
    <row r="714" s="6" customFormat="1" x14ac:dyDescent="0.3"/>
    <row r="715" s="6" customFormat="1" x14ac:dyDescent="0.3"/>
    <row r="716" s="6" customFormat="1" x14ac:dyDescent="0.3"/>
    <row r="717" s="6" customFormat="1" x14ac:dyDescent="0.3"/>
    <row r="718" s="6" customFormat="1" x14ac:dyDescent="0.3"/>
    <row r="719" s="6" customFormat="1" x14ac:dyDescent="0.3"/>
    <row r="720" s="6" customFormat="1" x14ac:dyDescent="0.3"/>
    <row r="721" s="6" customFormat="1" x14ac:dyDescent="0.3"/>
    <row r="722" s="6" customFormat="1" x14ac:dyDescent="0.3"/>
    <row r="723" s="6" customFormat="1" x14ac:dyDescent="0.3"/>
    <row r="724" s="6" customFormat="1" x14ac:dyDescent="0.3"/>
    <row r="725" s="6" customFormat="1" x14ac:dyDescent="0.3"/>
    <row r="726" s="6" customFormat="1" x14ac:dyDescent="0.3"/>
    <row r="727" s="6" customFormat="1" x14ac:dyDescent="0.3"/>
    <row r="728" s="6" customFormat="1" x14ac:dyDescent="0.3"/>
    <row r="729" s="6" customFormat="1" x14ac:dyDescent="0.3"/>
    <row r="730" s="6" customFormat="1" x14ac:dyDescent="0.3"/>
    <row r="731" s="6" customFormat="1" x14ac:dyDescent="0.3"/>
    <row r="732" s="6" customFormat="1" x14ac:dyDescent="0.3"/>
    <row r="733" s="6" customFormat="1" x14ac:dyDescent="0.3"/>
    <row r="734" s="6" customFormat="1" x14ac:dyDescent="0.3"/>
    <row r="735" s="6" customFormat="1" x14ac:dyDescent="0.3"/>
    <row r="736" s="6" customFormat="1" x14ac:dyDescent="0.3"/>
    <row r="737" s="6" customFormat="1" x14ac:dyDescent="0.3"/>
    <row r="738" s="6" customFormat="1" x14ac:dyDescent="0.3"/>
    <row r="739" s="6" customFormat="1" x14ac:dyDescent="0.3"/>
    <row r="740" s="6" customFormat="1" x14ac:dyDescent="0.3"/>
    <row r="741" s="6" customFormat="1" x14ac:dyDescent="0.3"/>
    <row r="742" s="6" customFormat="1" x14ac:dyDescent="0.3"/>
    <row r="743" s="6" customFormat="1" x14ac:dyDescent="0.3"/>
    <row r="744" s="6" customFormat="1" x14ac:dyDescent="0.3"/>
    <row r="745" s="6" customFormat="1" x14ac:dyDescent="0.3"/>
    <row r="746" s="6" customFormat="1" x14ac:dyDescent="0.3"/>
    <row r="747" s="6" customFormat="1" x14ac:dyDescent="0.3"/>
    <row r="748" s="6" customFormat="1" x14ac:dyDescent="0.3"/>
    <row r="749" s="6" customFormat="1" x14ac:dyDescent="0.3"/>
    <row r="750" s="6" customFormat="1" x14ac:dyDescent="0.3"/>
    <row r="751" s="6" customFormat="1" x14ac:dyDescent="0.3"/>
    <row r="752" s="6" customFormat="1" x14ac:dyDescent="0.3"/>
    <row r="753" s="6" customFormat="1" x14ac:dyDescent="0.3"/>
    <row r="754" s="6" customFormat="1" x14ac:dyDescent="0.3"/>
    <row r="755" s="6" customFormat="1" x14ac:dyDescent="0.3"/>
    <row r="756" s="6" customFormat="1" x14ac:dyDescent="0.3"/>
    <row r="757" s="6" customFormat="1" x14ac:dyDescent="0.3"/>
    <row r="758" s="6" customFormat="1" x14ac:dyDescent="0.3"/>
    <row r="759" s="6" customFormat="1" x14ac:dyDescent="0.3"/>
    <row r="760" s="6" customFormat="1" x14ac:dyDescent="0.3"/>
    <row r="761" s="6" customFormat="1" x14ac:dyDescent="0.3"/>
    <row r="762" s="6" customFormat="1" x14ac:dyDescent="0.3"/>
    <row r="763" s="6" customFormat="1" x14ac:dyDescent="0.3"/>
    <row r="764" s="6" customFormat="1" x14ac:dyDescent="0.3"/>
    <row r="765" s="6" customFormat="1" x14ac:dyDescent="0.3"/>
    <row r="766" s="6" customFormat="1" x14ac:dyDescent="0.3"/>
    <row r="767" s="6" customFormat="1" x14ac:dyDescent="0.3"/>
    <row r="768" s="6" customFormat="1" x14ac:dyDescent="0.3"/>
    <row r="769" s="6" customFormat="1" x14ac:dyDescent="0.3"/>
    <row r="770" s="6" customFormat="1" x14ac:dyDescent="0.3"/>
    <row r="771" s="6" customFormat="1" x14ac:dyDescent="0.3"/>
    <row r="772" s="6" customFormat="1" x14ac:dyDescent="0.3"/>
    <row r="773" s="6" customFormat="1" x14ac:dyDescent="0.3"/>
    <row r="774" s="6" customFormat="1" x14ac:dyDescent="0.3"/>
    <row r="775" s="6" customFormat="1" x14ac:dyDescent="0.3"/>
    <row r="776" s="6" customFormat="1" x14ac:dyDescent="0.3"/>
    <row r="777" s="6" customFormat="1" x14ac:dyDescent="0.3"/>
    <row r="778" s="6" customFormat="1" x14ac:dyDescent="0.3"/>
    <row r="779" s="6" customFormat="1" x14ac:dyDescent="0.3"/>
    <row r="780" s="6" customFormat="1" x14ac:dyDescent="0.3"/>
    <row r="781" s="6" customFormat="1" x14ac:dyDescent="0.3"/>
    <row r="782" s="6" customFormat="1" x14ac:dyDescent="0.3"/>
    <row r="783" s="6" customFormat="1" x14ac:dyDescent="0.3"/>
    <row r="784" s="6" customFormat="1" x14ac:dyDescent="0.3"/>
    <row r="785" s="6" customFormat="1" x14ac:dyDescent="0.3"/>
    <row r="786" s="6" customFormat="1" x14ac:dyDescent="0.3"/>
    <row r="787" s="6" customFormat="1" x14ac:dyDescent="0.3"/>
    <row r="788" s="6" customFormat="1" x14ac:dyDescent="0.3"/>
    <row r="789" s="6" customFormat="1" x14ac:dyDescent="0.3"/>
    <row r="790" s="6" customFormat="1" x14ac:dyDescent="0.3"/>
    <row r="791" s="6" customFormat="1" x14ac:dyDescent="0.3"/>
    <row r="792" s="6" customFormat="1" x14ac:dyDescent="0.3"/>
    <row r="793" s="6" customFormat="1" x14ac:dyDescent="0.3"/>
    <row r="794" s="6" customFormat="1" x14ac:dyDescent="0.3"/>
    <row r="795" s="6" customFormat="1" x14ac:dyDescent="0.3"/>
    <row r="796" s="6" customFormat="1" x14ac:dyDescent="0.3"/>
    <row r="797" s="6" customFormat="1" x14ac:dyDescent="0.3"/>
    <row r="798" s="6" customFormat="1" x14ac:dyDescent="0.3"/>
    <row r="799" s="6" customFormat="1" x14ac:dyDescent="0.3"/>
    <row r="800" s="6" customFormat="1" x14ac:dyDescent="0.3"/>
    <row r="801" s="6" customFormat="1" x14ac:dyDescent="0.3"/>
    <row r="802" s="6" customFormat="1" x14ac:dyDescent="0.3"/>
    <row r="803" s="6" customFormat="1" x14ac:dyDescent="0.3"/>
    <row r="804" s="6" customFormat="1" x14ac:dyDescent="0.3"/>
    <row r="805" s="6" customFormat="1" x14ac:dyDescent="0.3"/>
    <row r="806" s="6" customFormat="1" x14ac:dyDescent="0.3"/>
    <row r="807" s="6" customFormat="1" x14ac:dyDescent="0.3"/>
    <row r="808" s="6" customFormat="1" x14ac:dyDescent="0.3"/>
    <row r="809" s="6" customFormat="1" x14ac:dyDescent="0.3"/>
    <row r="810" s="6" customFormat="1" x14ac:dyDescent="0.3"/>
    <row r="811" s="6" customFormat="1" x14ac:dyDescent="0.3"/>
    <row r="812" s="6" customFormat="1" x14ac:dyDescent="0.3"/>
    <row r="813" s="6" customFormat="1" x14ac:dyDescent="0.3"/>
    <row r="814" s="6" customFormat="1" x14ac:dyDescent="0.3"/>
    <row r="815" s="6" customFormat="1" x14ac:dyDescent="0.3"/>
    <row r="816" s="6" customFormat="1" x14ac:dyDescent="0.3"/>
    <row r="817" s="6" customFormat="1" x14ac:dyDescent="0.3"/>
    <row r="818" s="6" customFormat="1" x14ac:dyDescent="0.3"/>
    <row r="819" s="6" customFormat="1" x14ac:dyDescent="0.3"/>
    <row r="820" s="6" customFormat="1" x14ac:dyDescent="0.3"/>
    <row r="821" s="6" customFormat="1" x14ac:dyDescent="0.3"/>
    <row r="822" s="6" customFormat="1" x14ac:dyDescent="0.3"/>
    <row r="823" s="6" customFormat="1" x14ac:dyDescent="0.3"/>
    <row r="824" s="6" customFormat="1" x14ac:dyDescent="0.3"/>
    <row r="825" s="6" customFormat="1" x14ac:dyDescent="0.3"/>
    <row r="826" s="6" customFormat="1" x14ac:dyDescent="0.3"/>
    <row r="827" s="6" customFormat="1" x14ac:dyDescent="0.3"/>
    <row r="828" s="6" customFormat="1" x14ac:dyDescent="0.3"/>
    <row r="829" s="6" customFormat="1" x14ac:dyDescent="0.3"/>
    <row r="830" s="6" customFormat="1" x14ac:dyDescent="0.3"/>
    <row r="831" s="6" customFormat="1" x14ac:dyDescent="0.3"/>
    <row r="832" s="6" customFormat="1" x14ac:dyDescent="0.3"/>
    <row r="833" s="6" customFormat="1" x14ac:dyDescent="0.3"/>
    <row r="834" s="6" customFormat="1" x14ac:dyDescent="0.3"/>
    <row r="835" s="6" customFormat="1" x14ac:dyDescent="0.3"/>
    <row r="836" s="6" customFormat="1" x14ac:dyDescent="0.3"/>
    <row r="837" s="6" customFormat="1" x14ac:dyDescent="0.3"/>
    <row r="838" s="6" customFormat="1" x14ac:dyDescent="0.3"/>
    <row r="839" s="6" customFormat="1" x14ac:dyDescent="0.3"/>
    <row r="840" s="6" customFormat="1" x14ac:dyDescent="0.3"/>
    <row r="841" s="6" customFormat="1" x14ac:dyDescent="0.3"/>
    <row r="842" s="6" customFormat="1" x14ac:dyDescent="0.3"/>
    <row r="843" s="6" customFormat="1" x14ac:dyDescent="0.3"/>
    <row r="844" s="6" customFormat="1" x14ac:dyDescent="0.3"/>
    <row r="845" s="6" customFormat="1" x14ac:dyDescent="0.3"/>
    <row r="846" s="6" customFormat="1" x14ac:dyDescent="0.3"/>
    <row r="847" s="6" customFormat="1" x14ac:dyDescent="0.3"/>
    <row r="848" s="6" customFormat="1" x14ac:dyDescent="0.3"/>
    <row r="849" s="6" customFormat="1" x14ac:dyDescent="0.3"/>
    <row r="850" s="6" customFormat="1" x14ac:dyDescent="0.3"/>
    <row r="851" s="6" customFormat="1" x14ac:dyDescent="0.3"/>
    <row r="852" s="6" customFormat="1" x14ac:dyDescent="0.3"/>
    <row r="853" s="6" customFormat="1" x14ac:dyDescent="0.3"/>
    <row r="854" s="6" customFormat="1" x14ac:dyDescent="0.3"/>
    <row r="855" s="6" customFormat="1" x14ac:dyDescent="0.3"/>
    <row r="856" s="6" customFormat="1" x14ac:dyDescent="0.3"/>
    <row r="857" s="6" customFormat="1" x14ac:dyDescent="0.3"/>
    <row r="858" s="6" customFormat="1" x14ac:dyDescent="0.3"/>
    <row r="859" s="6" customFormat="1" x14ac:dyDescent="0.3"/>
    <row r="860" s="6" customFormat="1" x14ac:dyDescent="0.3"/>
    <row r="861" s="6" customFormat="1" x14ac:dyDescent="0.3"/>
    <row r="862" s="6" customFormat="1" x14ac:dyDescent="0.3"/>
    <row r="863" s="6" customFormat="1" x14ac:dyDescent="0.3"/>
    <row r="864" s="6" customFormat="1" x14ac:dyDescent="0.3"/>
    <row r="865" s="6" customFormat="1" x14ac:dyDescent="0.3"/>
    <row r="866" s="6" customFormat="1" x14ac:dyDescent="0.3"/>
    <row r="867" s="6" customFormat="1" x14ac:dyDescent="0.3"/>
    <row r="868" s="6" customFormat="1" x14ac:dyDescent="0.3"/>
    <row r="869" s="6" customFormat="1" x14ac:dyDescent="0.3"/>
    <row r="870" s="6" customFormat="1" x14ac:dyDescent="0.3"/>
    <row r="871" s="6" customFormat="1" x14ac:dyDescent="0.3"/>
    <row r="872" s="6" customFormat="1" x14ac:dyDescent="0.3"/>
    <row r="873" s="6" customFormat="1" x14ac:dyDescent="0.3"/>
    <row r="874" s="6" customFormat="1" x14ac:dyDescent="0.3"/>
    <row r="875" s="6" customFormat="1" x14ac:dyDescent="0.3"/>
    <row r="876" s="6" customFormat="1" x14ac:dyDescent="0.3"/>
    <row r="877" s="6" customFormat="1" x14ac:dyDescent="0.3"/>
    <row r="878" s="6" customFormat="1" x14ac:dyDescent="0.3"/>
    <row r="879" s="6" customFormat="1" x14ac:dyDescent="0.3"/>
    <row r="880" s="6" customFormat="1" x14ac:dyDescent="0.3"/>
    <row r="881" s="6" customFormat="1" x14ac:dyDescent="0.3"/>
    <row r="882" s="6" customFormat="1" x14ac:dyDescent="0.3"/>
    <row r="883" s="6" customFormat="1" x14ac:dyDescent="0.3"/>
    <row r="884" s="6" customFormat="1" x14ac:dyDescent="0.3"/>
    <row r="885" s="6" customFormat="1" x14ac:dyDescent="0.3"/>
    <row r="886" s="6" customFormat="1" x14ac:dyDescent="0.3"/>
    <row r="887" s="6" customFormat="1" x14ac:dyDescent="0.3"/>
    <row r="888" s="6" customFormat="1" x14ac:dyDescent="0.3"/>
    <row r="889" s="6" customFormat="1" x14ac:dyDescent="0.3"/>
    <row r="890" s="6" customFormat="1" x14ac:dyDescent="0.3"/>
    <row r="891" s="6" customFormat="1" x14ac:dyDescent="0.3"/>
    <row r="892" s="6" customFormat="1" x14ac:dyDescent="0.3"/>
    <row r="893" s="6" customFormat="1" x14ac:dyDescent="0.3"/>
    <row r="894" s="6" customFormat="1" x14ac:dyDescent="0.3"/>
    <row r="895" s="6" customFormat="1" x14ac:dyDescent="0.3"/>
    <row r="896" s="6" customFormat="1" x14ac:dyDescent="0.3"/>
    <row r="897" s="6" customFormat="1" x14ac:dyDescent="0.3"/>
    <row r="898" s="6" customFormat="1" x14ac:dyDescent="0.3"/>
    <row r="899" s="6" customFormat="1" x14ac:dyDescent="0.3"/>
    <row r="900" s="6" customFormat="1" x14ac:dyDescent="0.3"/>
    <row r="901" s="6" customFormat="1" x14ac:dyDescent="0.3"/>
    <row r="902" s="6" customFormat="1" x14ac:dyDescent="0.3"/>
    <row r="903" s="6" customFormat="1" x14ac:dyDescent="0.3"/>
    <row r="904" s="6" customFormat="1" x14ac:dyDescent="0.3"/>
    <row r="905" s="6" customFormat="1" x14ac:dyDescent="0.3"/>
    <row r="906" s="6" customFormat="1" x14ac:dyDescent="0.3"/>
    <row r="907" s="6" customFormat="1" x14ac:dyDescent="0.3"/>
    <row r="908" s="6" customFormat="1" x14ac:dyDescent="0.3"/>
    <row r="909" s="6" customFormat="1" x14ac:dyDescent="0.3"/>
    <row r="910" s="6" customFormat="1" x14ac:dyDescent="0.3"/>
    <row r="911" s="6" customFormat="1" x14ac:dyDescent="0.3"/>
    <row r="912" s="6" customFormat="1" x14ac:dyDescent="0.3"/>
    <row r="913" s="6" customFormat="1" x14ac:dyDescent="0.3"/>
    <row r="914" s="6" customFormat="1" x14ac:dyDescent="0.3"/>
    <row r="915" s="6" customFormat="1" x14ac:dyDescent="0.3"/>
    <row r="916" s="6" customFormat="1" x14ac:dyDescent="0.3"/>
    <row r="917" s="6" customFormat="1" x14ac:dyDescent="0.3"/>
    <row r="918" s="6" customFormat="1" x14ac:dyDescent="0.3"/>
    <row r="919" s="6" customFormat="1" x14ac:dyDescent="0.3"/>
    <row r="920" s="6" customFormat="1" x14ac:dyDescent="0.3"/>
    <row r="921" s="6" customFormat="1" x14ac:dyDescent="0.3"/>
    <row r="922" s="6" customFormat="1" x14ac:dyDescent="0.3"/>
    <row r="923" s="6" customFormat="1" x14ac:dyDescent="0.3"/>
    <row r="924" s="6" customFormat="1" x14ac:dyDescent="0.3"/>
    <row r="925" s="6" customFormat="1" x14ac:dyDescent="0.3"/>
    <row r="926" s="6" customFormat="1" x14ac:dyDescent="0.3"/>
    <row r="927" s="6" customFormat="1" x14ac:dyDescent="0.3"/>
    <row r="928" s="6" customFormat="1" x14ac:dyDescent="0.3"/>
    <row r="929" s="6" customFormat="1" x14ac:dyDescent="0.3"/>
    <row r="930" s="6" customFormat="1" x14ac:dyDescent="0.3"/>
    <row r="931" s="6" customFormat="1" x14ac:dyDescent="0.3"/>
    <row r="932" s="6" customFormat="1" x14ac:dyDescent="0.3"/>
    <row r="933" s="6" customFormat="1" x14ac:dyDescent="0.3"/>
    <row r="934" s="6" customFormat="1" x14ac:dyDescent="0.3"/>
    <row r="935" s="6" customFormat="1" x14ac:dyDescent="0.3"/>
    <row r="936" s="6" customFormat="1" x14ac:dyDescent="0.3"/>
    <row r="937" s="6" customFormat="1" x14ac:dyDescent="0.3"/>
    <row r="938" s="6" customFormat="1" x14ac:dyDescent="0.3"/>
    <row r="939" s="6" customFormat="1" x14ac:dyDescent="0.3"/>
    <row r="940" s="6" customFormat="1" x14ac:dyDescent="0.3"/>
    <row r="941" s="6" customFormat="1" x14ac:dyDescent="0.3"/>
    <row r="942" s="6" customFormat="1" x14ac:dyDescent="0.3"/>
    <row r="943" s="6" customFormat="1" x14ac:dyDescent="0.3"/>
    <row r="944" s="6" customFormat="1" x14ac:dyDescent="0.3"/>
    <row r="945" s="6" customFormat="1" x14ac:dyDescent="0.3"/>
    <row r="946" s="6" customFormat="1" x14ac:dyDescent="0.3"/>
    <row r="947" s="6" customFormat="1" x14ac:dyDescent="0.3"/>
    <row r="948" s="6" customFormat="1" x14ac:dyDescent="0.3"/>
    <row r="949" s="6" customFormat="1" x14ac:dyDescent="0.3"/>
    <row r="950" s="6" customFormat="1" x14ac:dyDescent="0.3"/>
    <row r="951" s="6" customFormat="1" x14ac:dyDescent="0.3"/>
    <row r="952" s="6" customFormat="1" x14ac:dyDescent="0.3"/>
    <row r="953" s="6" customFormat="1" x14ac:dyDescent="0.3"/>
    <row r="954" s="6" customFormat="1" x14ac:dyDescent="0.3"/>
    <row r="955" s="6" customFormat="1" x14ac:dyDescent="0.3"/>
    <row r="956" s="6" customFormat="1" x14ac:dyDescent="0.3"/>
    <row r="957" s="6" customFormat="1" x14ac:dyDescent="0.3"/>
    <row r="958" s="6" customFormat="1" x14ac:dyDescent="0.3"/>
    <row r="959" s="6" customFormat="1" x14ac:dyDescent="0.3"/>
    <row r="960" s="6" customFormat="1" x14ac:dyDescent="0.3"/>
    <row r="961" s="6" customFormat="1" x14ac:dyDescent="0.3"/>
    <row r="962" s="6" customFormat="1" x14ac:dyDescent="0.3"/>
    <row r="963" s="6" customFormat="1" x14ac:dyDescent="0.3"/>
    <row r="964" s="6" customFormat="1" x14ac:dyDescent="0.3"/>
    <row r="965" s="6" customFormat="1" x14ac:dyDescent="0.3"/>
    <row r="966" s="6" customFormat="1" x14ac:dyDescent="0.3"/>
    <row r="967" s="6" customFormat="1" x14ac:dyDescent="0.3"/>
    <row r="968" s="6" customFormat="1" x14ac:dyDescent="0.3"/>
    <row r="969" s="6" customFormat="1" x14ac:dyDescent="0.3"/>
    <row r="970" s="6" customFormat="1" x14ac:dyDescent="0.3"/>
    <row r="971" s="6" customFormat="1" x14ac:dyDescent="0.3"/>
    <row r="972" s="6" customFormat="1" x14ac:dyDescent="0.3"/>
    <row r="973" s="6" customFormat="1" x14ac:dyDescent="0.3"/>
    <row r="974" s="6" customFormat="1" x14ac:dyDescent="0.3"/>
    <row r="975" s="6" customFormat="1" x14ac:dyDescent="0.3"/>
    <row r="976" s="6" customFormat="1" x14ac:dyDescent="0.3"/>
    <row r="977" s="6" customFormat="1" x14ac:dyDescent="0.3"/>
    <row r="978" s="6" customFormat="1" x14ac:dyDescent="0.3"/>
    <row r="979" s="6" customFormat="1" x14ac:dyDescent="0.3"/>
    <row r="980" s="6" customFormat="1" x14ac:dyDescent="0.3"/>
    <row r="981" s="6" customFormat="1" x14ac:dyDescent="0.3"/>
    <row r="982" s="6" customFormat="1" x14ac:dyDescent="0.3"/>
    <row r="983" s="6" customFormat="1" x14ac:dyDescent="0.3"/>
    <row r="984" s="6" customFormat="1" x14ac:dyDescent="0.3"/>
    <row r="985" s="6" customFormat="1" x14ac:dyDescent="0.3"/>
    <row r="986" s="6" customFormat="1" x14ac:dyDescent="0.3"/>
    <row r="987" s="6" customFormat="1" x14ac:dyDescent="0.3"/>
    <row r="988" s="6" customFormat="1" x14ac:dyDescent="0.3"/>
    <row r="989" s="6" customFormat="1" x14ac:dyDescent="0.3"/>
    <row r="990" s="6" customFormat="1" x14ac:dyDescent="0.3"/>
    <row r="991" s="6" customFormat="1" x14ac:dyDescent="0.3"/>
    <row r="992" s="6" customFormat="1" x14ac:dyDescent="0.3"/>
    <row r="993" s="6" customFormat="1" x14ac:dyDescent="0.3"/>
    <row r="994" s="6" customFormat="1" x14ac:dyDescent="0.3"/>
    <row r="995" s="6" customFormat="1" x14ac:dyDescent="0.3"/>
    <row r="996" s="6" customFormat="1" x14ac:dyDescent="0.3"/>
    <row r="997" s="6" customFormat="1" x14ac:dyDescent="0.3"/>
    <row r="998" s="6" customFormat="1" x14ac:dyDescent="0.3"/>
    <row r="999" s="6" customFormat="1" x14ac:dyDescent="0.3"/>
    <row r="1000" s="6" customFormat="1" x14ac:dyDescent="0.3"/>
    <row r="1001" s="6" customFormat="1" x14ac:dyDescent="0.3"/>
    <row r="1002" s="6" customFormat="1" x14ac:dyDescent="0.3"/>
    <row r="1003" s="6" customFormat="1" x14ac:dyDescent="0.3"/>
    <row r="1004" s="6" customFormat="1" x14ac:dyDescent="0.3"/>
    <row r="1005" s="6" customFormat="1" x14ac:dyDescent="0.3"/>
    <row r="1006" s="6" customFormat="1" x14ac:dyDescent="0.3"/>
    <row r="1007" s="6" customFormat="1" x14ac:dyDescent="0.3"/>
    <row r="1008" s="6" customFormat="1" x14ac:dyDescent="0.3"/>
    <row r="1009" s="6" customFormat="1" x14ac:dyDescent="0.3"/>
    <row r="1010" s="6" customFormat="1" x14ac:dyDescent="0.3"/>
    <row r="1011" s="6" customFormat="1" x14ac:dyDescent="0.3"/>
    <row r="1012" s="6" customFormat="1" x14ac:dyDescent="0.3"/>
    <row r="1013" s="6" customFormat="1" x14ac:dyDescent="0.3"/>
    <row r="1014" s="6" customFormat="1" x14ac:dyDescent="0.3"/>
    <row r="1015" s="6" customFormat="1" x14ac:dyDescent="0.3"/>
    <row r="1016" s="6" customFormat="1" x14ac:dyDescent="0.3"/>
    <row r="1017" s="6" customFormat="1" x14ac:dyDescent="0.3"/>
    <row r="1018" s="6" customFormat="1" x14ac:dyDescent="0.3"/>
    <row r="1019" s="6" customFormat="1" x14ac:dyDescent="0.3"/>
    <row r="1020" s="6" customFormat="1" x14ac:dyDescent="0.3"/>
    <row r="1021" s="6" customFormat="1" x14ac:dyDescent="0.3"/>
    <row r="1022" s="6" customFormat="1" x14ac:dyDescent="0.3"/>
    <row r="1023" s="6" customFormat="1" x14ac:dyDescent="0.3"/>
    <row r="1024" s="6" customFormat="1" x14ac:dyDescent="0.3"/>
    <row r="1025" s="6" customFormat="1" x14ac:dyDescent="0.3"/>
    <row r="1026" s="6" customFormat="1" x14ac:dyDescent="0.3"/>
    <row r="1027" s="6" customFormat="1" x14ac:dyDescent="0.3"/>
    <row r="1028" s="6" customFormat="1" x14ac:dyDescent="0.3"/>
    <row r="1029" s="6" customFormat="1" x14ac:dyDescent="0.3"/>
    <row r="1030" s="6" customFormat="1" x14ac:dyDescent="0.3"/>
    <row r="1031" s="6" customFormat="1" x14ac:dyDescent="0.3"/>
    <row r="1032" s="6" customFormat="1" x14ac:dyDescent="0.3"/>
    <row r="1033" s="6" customFormat="1" x14ac:dyDescent="0.3"/>
    <row r="1034" s="6" customFormat="1" x14ac:dyDescent="0.3"/>
    <row r="1035" s="6" customFormat="1" x14ac:dyDescent="0.3"/>
    <row r="1036" s="6" customFormat="1" x14ac:dyDescent="0.3"/>
    <row r="1037" s="6" customFormat="1" x14ac:dyDescent="0.3"/>
    <row r="1038" s="6" customFormat="1" x14ac:dyDescent="0.3"/>
    <row r="1039" s="6" customFormat="1" x14ac:dyDescent="0.3"/>
    <row r="1040" s="6" customFormat="1" x14ac:dyDescent="0.3"/>
    <row r="1041" s="6" customFormat="1" x14ac:dyDescent="0.3"/>
    <row r="1042" s="6" customFormat="1" x14ac:dyDescent="0.3"/>
    <row r="1043" s="6" customFormat="1" x14ac:dyDescent="0.3"/>
    <row r="1044" s="6" customFormat="1" x14ac:dyDescent="0.3"/>
    <row r="1045" s="6" customFormat="1" x14ac:dyDescent="0.3"/>
    <row r="1046" s="6" customFormat="1" x14ac:dyDescent="0.3"/>
    <row r="1047" s="6" customFormat="1" x14ac:dyDescent="0.3"/>
    <row r="1048" s="6" customFormat="1" x14ac:dyDescent="0.3"/>
    <row r="1049" s="6" customFormat="1" x14ac:dyDescent="0.3"/>
    <row r="1050" s="6" customFormat="1" x14ac:dyDescent="0.3"/>
    <row r="1051" s="6" customFormat="1" x14ac:dyDescent="0.3"/>
    <row r="1052" s="6" customFormat="1" x14ac:dyDescent="0.3"/>
    <row r="1053" s="6" customFormat="1" x14ac:dyDescent="0.3"/>
    <row r="1054" s="6" customFormat="1" x14ac:dyDescent="0.3"/>
    <row r="1055" s="6" customFormat="1" x14ac:dyDescent="0.3"/>
    <row r="1056" s="6" customFormat="1" x14ac:dyDescent="0.3"/>
    <row r="1057" s="6" customFormat="1" x14ac:dyDescent="0.3"/>
    <row r="1058" s="6" customFormat="1" x14ac:dyDescent="0.3"/>
    <row r="1059" s="6" customFormat="1" x14ac:dyDescent="0.3"/>
    <row r="1060" s="6" customFormat="1" x14ac:dyDescent="0.3"/>
    <row r="1061" s="6" customFormat="1" x14ac:dyDescent="0.3"/>
    <row r="1062" s="6" customFormat="1" x14ac:dyDescent="0.3"/>
    <row r="1063" s="6" customFormat="1" x14ac:dyDescent="0.3"/>
    <row r="1064" s="6" customFormat="1" x14ac:dyDescent="0.3"/>
    <row r="1065" s="6" customFormat="1" x14ac:dyDescent="0.3"/>
    <row r="1066" s="6" customFormat="1" x14ac:dyDescent="0.3"/>
    <row r="1067" s="6" customFormat="1" x14ac:dyDescent="0.3"/>
    <row r="1068" s="6" customFormat="1" x14ac:dyDescent="0.3"/>
    <row r="1069" s="6" customFormat="1" x14ac:dyDescent="0.3"/>
    <row r="1070" s="6" customFormat="1" x14ac:dyDescent="0.3"/>
    <row r="1071" s="6" customFormat="1" x14ac:dyDescent="0.3"/>
    <row r="1072" s="6" customFormat="1" x14ac:dyDescent="0.3"/>
    <row r="1073" s="6" customFormat="1" x14ac:dyDescent="0.3"/>
    <row r="1074" s="6" customFormat="1" x14ac:dyDescent="0.3"/>
    <row r="1075" s="6" customFormat="1" x14ac:dyDescent="0.3"/>
    <row r="1076" s="6" customFormat="1" x14ac:dyDescent="0.3"/>
    <row r="1077" s="6" customFormat="1" x14ac:dyDescent="0.3"/>
    <row r="1078" s="6" customFormat="1" x14ac:dyDescent="0.3"/>
    <row r="1079" s="6" customFormat="1" x14ac:dyDescent="0.3"/>
    <row r="1080" s="6" customFormat="1" x14ac:dyDescent="0.3"/>
    <row r="1081" s="6" customFormat="1" x14ac:dyDescent="0.3"/>
    <row r="1082" s="6" customFormat="1" x14ac:dyDescent="0.3"/>
    <row r="1083" s="6" customFormat="1" x14ac:dyDescent="0.3"/>
    <row r="1084" s="6" customFormat="1" x14ac:dyDescent="0.3"/>
    <row r="1085" s="6" customFormat="1" x14ac:dyDescent="0.3"/>
    <row r="1086" s="6" customFormat="1" x14ac:dyDescent="0.3"/>
    <row r="1087" s="6" customFormat="1" x14ac:dyDescent="0.3"/>
    <row r="1088" s="6" customFormat="1" x14ac:dyDescent="0.3"/>
    <row r="1089" s="6" customFormat="1" x14ac:dyDescent="0.3"/>
    <row r="1090" s="6" customFormat="1" x14ac:dyDescent="0.3"/>
    <row r="1091" s="6" customFormat="1" x14ac:dyDescent="0.3"/>
    <row r="1092" s="6" customFormat="1" x14ac:dyDescent="0.3"/>
    <row r="1093" s="6" customFormat="1" x14ac:dyDescent="0.3"/>
    <row r="1094" s="6" customFormat="1" x14ac:dyDescent="0.3"/>
    <row r="1095" s="6" customFormat="1" x14ac:dyDescent="0.3"/>
    <row r="1096" s="6" customFormat="1" x14ac:dyDescent="0.3"/>
    <row r="1097" s="6" customFormat="1" x14ac:dyDescent="0.3"/>
    <row r="1098" s="6" customFormat="1" x14ac:dyDescent="0.3"/>
    <row r="1099" s="6" customFormat="1" x14ac:dyDescent="0.3"/>
    <row r="1100" s="6" customFormat="1" x14ac:dyDescent="0.3"/>
    <row r="1101" s="6" customFormat="1" x14ac:dyDescent="0.3"/>
    <row r="1102" s="6" customFormat="1" x14ac:dyDescent="0.3"/>
    <row r="1103" s="6" customFormat="1" x14ac:dyDescent="0.3"/>
    <row r="1104" s="6" customFormat="1" x14ac:dyDescent="0.3"/>
    <row r="1105" s="6" customFormat="1" x14ac:dyDescent="0.3"/>
    <row r="1106" s="6" customFormat="1" x14ac:dyDescent="0.3"/>
    <row r="1107" s="6" customFormat="1" x14ac:dyDescent="0.3"/>
    <row r="1108" s="6" customFormat="1" x14ac:dyDescent="0.3"/>
    <row r="1109" s="6" customFormat="1" x14ac:dyDescent="0.3"/>
    <row r="1110" s="6" customFormat="1" x14ac:dyDescent="0.3"/>
    <row r="1111" s="6" customFormat="1" x14ac:dyDescent="0.3"/>
    <row r="1112" s="6" customFormat="1" x14ac:dyDescent="0.3"/>
    <row r="1113" s="6" customFormat="1" x14ac:dyDescent="0.3"/>
    <row r="1114" s="6" customFormat="1" x14ac:dyDescent="0.3"/>
    <row r="1115" s="6" customFormat="1" x14ac:dyDescent="0.3"/>
    <row r="1116" s="6" customFormat="1" x14ac:dyDescent="0.3"/>
    <row r="1117" s="6" customFormat="1" x14ac:dyDescent="0.3"/>
    <row r="1118" s="6" customFormat="1" x14ac:dyDescent="0.3"/>
    <row r="1119" s="6" customFormat="1" x14ac:dyDescent="0.3"/>
    <row r="1120" s="6" customFormat="1" x14ac:dyDescent="0.3"/>
    <row r="1121" s="6" customFormat="1" x14ac:dyDescent="0.3"/>
    <row r="1122" s="6" customFormat="1" x14ac:dyDescent="0.3"/>
    <row r="1123" s="6" customFormat="1" x14ac:dyDescent="0.3"/>
    <row r="1124" s="6" customFormat="1" x14ac:dyDescent="0.3"/>
    <row r="1125" s="6" customFormat="1" x14ac:dyDescent="0.3"/>
    <row r="1126" s="6" customFormat="1" x14ac:dyDescent="0.3"/>
    <row r="1127" s="6" customFormat="1" x14ac:dyDescent="0.3"/>
    <row r="1128" s="6" customFormat="1" x14ac:dyDescent="0.3"/>
    <row r="1129" s="6" customFormat="1" x14ac:dyDescent="0.3"/>
    <row r="1130" s="6" customFormat="1" x14ac:dyDescent="0.3"/>
    <row r="1131" s="6" customFormat="1" x14ac:dyDescent="0.3"/>
    <row r="1132" s="6" customFormat="1" x14ac:dyDescent="0.3"/>
    <row r="1133" s="6" customFormat="1" x14ac:dyDescent="0.3"/>
    <row r="1134" s="6" customFormat="1" x14ac:dyDescent="0.3"/>
    <row r="1135" s="6" customFormat="1" x14ac:dyDescent="0.3"/>
    <row r="1136" s="6" customFormat="1" x14ac:dyDescent="0.3"/>
    <row r="1137" s="6" customFormat="1" x14ac:dyDescent="0.3"/>
    <row r="1138" s="6" customFormat="1" x14ac:dyDescent="0.3"/>
    <row r="1139" s="6" customFormat="1" x14ac:dyDescent="0.3"/>
    <row r="1140" s="6" customFormat="1" x14ac:dyDescent="0.3"/>
    <row r="1141" s="6" customFormat="1" x14ac:dyDescent="0.3"/>
    <row r="1142" s="6" customFormat="1" x14ac:dyDescent="0.3"/>
    <row r="1143" s="6" customFormat="1" x14ac:dyDescent="0.3"/>
    <row r="1144" s="6" customFormat="1" x14ac:dyDescent="0.3"/>
    <row r="1145" s="6" customFormat="1" x14ac:dyDescent="0.3"/>
    <row r="1146" s="6" customFormat="1" x14ac:dyDescent="0.3"/>
    <row r="1147" s="6" customFormat="1" x14ac:dyDescent="0.3"/>
    <row r="1148" s="6" customFormat="1" x14ac:dyDescent="0.3"/>
    <row r="1149" s="6" customFormat="1" x14ac:dyDescent="0.3"/>
    <row r="1150" s="6" customFormat="1" x14ac:dyDescent="0.3"/>
    <row r="1151" s="6" customFormat="1" x14ac:dyDescent="0.3"/>
    <row r="1152" s="6" customFormat="1" x14ac:dyDescent="0.3"/>
    <row r="1153" s="6" customFormat="1" x14ac:dyDescent="0.3"/>
    <row r="1154" s="6" customFormat="1" x14ac:dyDescent="0.3"/>
    <row r="1155" s="6" customFormat="1" x14ac:dyDescent="0.3"/>
    <row r="1156" s="6" customFormat="1" x14ac:dyDescent="0.3"/>
    <row r="1157" s="6" customFormat="1" x14ac:dyDescent="0.3"/>
    <row r="1158" s="6" customFormat="1" x14ac:dyDescent="0.3"/>
    <row r="1159" s="6" customFormat="1" x14ac:dyDescent="0.3"/>
    <row r="1160" s="6" customFormat="1" x14ac:dyDescent="0.3"/>
    <row r="1161" s="6" customFormat="1" x14ac:dyDescent="0.3"/>
    <row r="1162" s="6" customFormat="1" x14ac:dyDescent="0.3"/>
    <row r="1163" s="6" customFormat="1" x14ac:dyDescent="0.3"/>
    <row r="1164" s="6" customFormat="1" x14ac:dyDescent="0.3"/>
    <row r="1165" s="6" customFormat="1" x14ac:dyDescent="0.3"/>
    <row r="1166" s="6" customFormat="1" x14ac:dyDescent="0.3"/>
    <row r="1167" s="6" customFormat="1" x14ac:dyDescent="0.3"/>
    <row r="1168" s="6" customFormat="1" x14ac:dyDescent="0.3"/>
    <row r="1169" s="6" customFormat="1" x14ac:dyDescent="0.3"/>
    <row r="1170" s="6" customFormat="1" x14ac:dyDescent="0.3"/>
    <row r="1171" s="6" customFormat="1" x14ac:dyDescent="0.3"/>
    <row r="1172" s="6" customFormat="1" x14ac:dyDescent="0.3"/>
    <row r="1173" s="6" customFormat="1" x14ac:dyDescent="0.3"/>
    <row r="1174" s="6" customFormat="1" x14ac:dyDescent="0.3"/>
    <row r="1175" s="6" customFormat="1" x14ac:dyDescent="0.3"/>
    <row r="1176" s="6" customFormat="1" x14ac:dyDescent="0.3"/>
    <row r="1177" s="6" customFormat="1" x14ac:dyDescent="0.3"/>
    <row r="1178" s="6" customFormat="1" x14ac:dyDescent="0.3"/>
    <row r="1179" s="6" customFormat="1" x14ac:dyDescent="0.3"/>
    <row r="1180" s="6" customFormat="1" x14ac:dyDescent="0.3"/>
    <row r="1181" s="6" customFormat="1" x14ac:dyDescent="0.3"/>
    <row r="1182" s="6" customFormat="1" x14ac:dyDescent="0.3"/>
    <row r="1183" s="6" customFormat="1" x14ac:dyDescent="0.3"/>
    <row r="1184" s="6" customFormat="1" x14ac:dyDescent="0.3"/>
    <row r="1185" s="6" customFormat="1" x14ac:dyDescent="0.3"/>
    <row r="1186" s="6" customFormat="1" x14ac:dyDescent="0.3"/>
    <row r="1187" s="6" customFormat="1" x14ac:dyDescent="0.3"/>
    <row r="1188" s="6" customFormat="1" x14ac:dyDescent="0.3"/>
    <row r="1189" s="6" customFormat="1" x14ac:dyDescent="0.3"/>
    <row r="1190" s="6" customFormat="1" x14ac:dyDescent="0.3"/>
    <row r="1191" s="6" customFormat="1" x14ac:dyDescent="0.3"/>
    <row r="1192" s="6" customFormat="1" x14ac:dyDescent="0.3"/>
    <row r="1193" s="6" customFormat="1" x14ac:dyDescent="0.3"/>
    <row r="1194" s="6" customFormat="1" x14ac:dyDescent="0.3"/>
    <row r="1195" s="6" customFormat="1" x14ac:dyDescent="0.3"/>
    <row r="1196" s="6" customFormat="1" x14ac:dyDescent="0.3"/>
    <row r="1197" s="6" customFormat="1" x14ac:dyDescent="0.3"/>
    <row r="1198" s="6" customFormat="1" x14ac:dyDescent="0.3"/>
    <row r="1199" s="6" customFormat="1" x14ac:dyDescent="0.3"/>
    <row r="1200" s="6" customFormat="1" x14ac:dyDescent="0.3"/>
    <row r="1201" s="6" customFormat="1" x14ac:dyDescent="0.3"/>
    <row r="1202" s="6" customFormat="1" x14ac:dyDescent="0.3"/>
    <row r="1203" s="6" customFormat="1" x14ac:dyDescent="0.3"/>
    <row r="1204" s="6" customFormat="1" x14ac:dyDescent="0.3"/>
    <row r="1205" s="6" customFormat="1" x14ac:dyDescent="0.3"/>
    <row r="1206" s="6" customFormat="1" x14ac:dyDescent="0.3"/>
    <row r="1207" s="6" customFormat="1" x14ac:dyDescent="0.3"/>
    <row r="1208" s="6" customFormat="1" x14ac:dyDescent="0.3"/>
    <row r="1209" s="6" customFormat="1" x14ac:dyDescent="0.3"/>
    <row r="1210" s="6" customFormat="1" x14ac:dyDescent="0.3"/>
    <row r="1211" s="6" customFormat="1" x14ac:dyDescent="0.3"/>
    <row r="1212" s="6" customFormat="1" x14ac:dyDescent="0.3"/>
    <row r="1213" s="6" customFormat="1" x14ac:dyDescent="0.3"/>
    <row r="1214" s="6" customFormat="1" x14ac:dyDescent="0.3"/>
    <row r="1215" s="6" customFormat="1" x14ac:dyDescent="0.3"/>
    <row r="1216" s="6" customFormat="1" x14ac:dyDescent="0.3"/>
    <row r="1217" s="6" customFormat="1" x14ac:dyDescent="0.3"/>
    <row r="1218" s="6" customFormat="1" x14ac:dyDescent="0.3"/>
    <row r="1219" s="6" customFormat="1" x14ac:dyDescent="0.3"/>
    <row r="1220" s="6" customFormat="1" x14ac:dyDescent="0.3"/>
    <row r="1221" s="6" customFormat="1" x14ac:dyDescent="0.3"/>
    <row r="1222" s="6" customFormat="1" x14ac:dyDescent="0.3"/>
    <row r="1223" s="6" customFormat="1" x14ac:dyDescent="0.3"/>
    <row r="1224" s="6" customFormat="1" x14ac:dyDescent="0.3"/>
    <row r="1225" s="6" customFormat="1" x14ac:dyDescent="0.3"/>
    <row r="1226" s="6" customFormat="1" x14ac:dyDescent="0.3"/>
    <row r="1227" s="6" customFormat="1" x14ac:dyDescent="0.3"/>
    <row r="1228" s="6" customFormat="1" x14ac:dyDescent="0.3"/>
    <row r="1229" s="6" customFormat="1" x14ac:dyDescent="0.3"/>
    <row r="1230" s="6" customFormat="1" x14ac:dyDescent="0.3"/>
    <row r="1231" s="6" customFormat="1" x14ac:dyDescent="0.3"/>
    <row r="1232" s="6" customFormat="1" x14ac:dyDescent="0.3"/>
    <row r="1233" s="6" customFormat="1" x14ac:dyDescent="0.3"/>
    <row r="1234" s="6" customFormat="1" x14ac:dyDescent="0.3"/>
    <row r="1235" s="6" customFormat="1" x14ac:dyDescent="0.3"/>
    <row r="1236" s="6" customFormat="1" x14ac:dyDescent="0.3"/>
    <row r="1237" s="6" customFormat="1" x14ac:dyDescent="0.3"/>
    <row r="1238" s="6" customFormat="1" x14ac:dyDescent="0.3"/>
    <row r="1239" s="6" customFormat="1" x14ac:dyDescent="0.3"/>
    <row r="1240" s="6" customFormat="1" x14ac:dyDescent="0.3"/>
    <row r="1241" s="6" customFormat="1" x14ac:dyDescent="0.3"/>
    <row r="1242" s="6" customFormat="1" x14ac:dyDescent="0.3"/>
    <row r="1243" s="6" customFormat="1" x14ac:dyDescent="0.3"/>
    <row r="1244" s="6" customFormat="1" x14ac:dyDescent="0.3"/>
    <row r="1245" s="6" customFormat="1" x14ac:dyDescent="0.3"/>
    <row r="1246" s="6" customFormat="1" x14ac:dyDescent="0.3"/>
    <row r="1247" s="6" customFormat="1" x14ac:dyDescent="0.3"/>
    <row r="1248" s="6" customFormat="1" x14ac:dyDescent="0.3"/>
    <row r="1249" s="6" customFormat="1" x14ac:dyDescent="0.3"/>
    <row r="1250" s="6" customFormat="1" x14ac:dyDescent="0.3"/>
    <row r="1251" s="6" customFormat="1" x14ac:dyDescent="0.3"/>
    <row r="1252" s="6" customFormat="1" x14ac:dyDescent="0.3"/>
    <row r="1253" s="6" customFormat="1" x14ac:dyDescent="0.3"/>
    <row r="1254" s="6" customFormat="1" x14ac:dyDescent="0.3"/>
    <row r="1255" s="6" customFormat="1" x14ac:dyDescent="0.3"/>
    <row r="1256" s="6" customFormat="1" x14ac:dyDescent="0.3"/>
    <row r="1257" s="6" customFormat="1" x14ac:dyDescent="0.3"/>
    <row r="1258" s="6" customFormat="1" x14ac:dyDescent="0.3"/>
    <row r="1259" s="6" customFormat="1" x14ac:dyDescent="0.3"/>
    <row r="1260" s="6" customFormat="1" x14ac:dyDescent="0.3"/>
    <row r="1261" s="6" customFormat="1" x14ac:dyDescent="0.3"/>
    <row r="1262" s="6" customFormat="1" x14ac:dyDescent="0.3"/>
    <row r="1263" s="6" customFormat="1" x14ac:dyDescent="0.3"/>
    <row r="1264" s="6" customFormat="1" x14ac:dyDescent="0.3"/>
    <row r="1265" s="6" customFormat="1" x14ac:dyDescent="0.3"/>
    <row r="1266" s="6" customFormat="1" x14ac:dyDescent="0.3"/>
    <row r="1267" s="6" customFormat="1" x14ac:dyDescent="0.3"/>
    <row r="1268" s="6" customFormat="1" x14ac:dyDescent="0.3"/>
    <row r="1269" s="6" customFormat="1" x14ac:dyDescent="0.3"/>
    <row r="1270" s="6" customFormat="1" x14ac:dyDescent="0.3"/>
    <row r="1271" s="6" customFormat="1" x14ac:dyDescent="0.3"/>
    <row r="1272" s="6" customFormat="1" x14ac:dyDescent="0.3"/>
    <row r="1273" s="6" customFormat="1" x14ac:dyDescent="0.3"/>
    <row r="1274" s="6" customFormat="1" x14ac:dyDescent="0.3"/>
    <row r="1275" s="6" customFormat="1" x14ac:dyDescent="0.3"/>
    <row r="1276" s="6" customFormat="1" x14ac:dyDescent="0.3"/>
    <row r="1277" s="6" customFormat="1" x14ac:dyDescent="0.3"/>
    <row r="1278" s="6" customFormat="1" x14ac:dyDescent="0.3"/>
    <row r="1279" s="6" customFormat="1" x14ac:dyDescent="0.3"/>
    <row r="1280" s="6" customFormat="1" x14ac:dyDescent="0.3"/>
    <row r="1281" s="6" customFormat="1" x14ac:dyDescent="0.3"/>
    <row r="1282" s="6" customFormat="1" x14ac:dyDescent="0.3"/>
    <row r="1283" s="6" customFormat="1" x14ac:dyDescent="0.3"/>
    <row r="1284" s="6" customFormat="1" x14ac:dyDescent="0.3"/>
    <row r="1285" s="6" customFormat="1" x14ac:dyDescent="0.3"/>
    <row r="1286" s="6" customFormat="1" x14ac:dyDescent="0.3"/>
    <row r="1287" s="6" customFormat="1" x14ac:dyDescent="0.3"/>
    <row r="1288" s="6" customFormat="1" x14ac:dyDescent="0.3"/>
    <row r="1289" s="6" customFormat="1" x14ac:dyDescent="0.3"/>
    <row r="1290" s="6" customFormat="1" x14ac:dyDescent="0.3"/>
    <row r="1291" s="6" customFormat="1" x14ac:dyDescent="0.3"/>
    <row r="1292" s="6" customFormat="1" x14ac:dyDescent="0.3"/>
    <row r="1293" s="6" customFormat="1" x14ac:dyDescent="0.3"/>
    <row r="1294" s="6" customFormat="1" x14ac:dyDescent="0.3"/>
    <row r="1295" s="6" customFormat="1" x14ac:dyDescent="0.3"/>
    <row r="1296" s="6" customFormat="1" x14ac:dyDescent="0.3"/>
    <row r="1297" s="6" customFormat="1" x14ac:dyDescent="0.3"/>
    <row r="1298" s="6" customFormat="1" x14ac:dyDescent="0.3"/>
    <row r="1299" s="6" customFormat="1" x14ac:dyDescent="0.3"/>
    <row r="1300" s="6" customFormat="1" x14ac:dyDescent="0.3"/>
    <row r="1301" s="6" customFormat="1" x14ac:dyDescent="0.3"/>
    <row r="1302" s="6" customFormat="1" x14ac:dyDescent="0.3"/>
    <row r="1303" s="6" customFormat="1" x14ac:dyDescent="0.3"/>
    <row r="1304" s="6" customFormat="1" x14ac:dyDescent="0.3"/>
    <row r="1305" s="6" customFormat="1" x14ac:dyDescent="0.3"/>
    <row r="1306" s="6" customFormat="1" x14ac:dyDescent="0.3"/>
    <row r="1307" s="6" customFormat="1" x14ac:dyDescent="0.3"/>
    <row r="1308" s="6" customFormat="1" x14ac:dyDescent="0.3"/>
    <row r="1309" s="6" customFormat="1" x14ac:dyDescent="0.3"/>
    <row r="1310" s="6" customFormat="1" x14ac:dyDescent="0.3"/>
    <row r="1311" s="6" customFormat="1" x14ac:dyDescent="0.3"/>
    <row r="1312" s="6" customFormat="1" x14ac:dyDescent="0.3"/>
    <row r="1313" s="6" customFormat="1" x14ac:dyDescent="0.3"/>
    <row r="1314" s="6" customFormat="1" x14ac:dyDescent="0.3"/>
    <row r="1315" s="6" customFormat="1" x14ac:dyDescent="0.3"/>
    <row r="1316" s="6" customFormat="1" x14ac:dyDescent="0.3"/>
    <row r="1317" s="6" customFormat="1" x14ac:dyDescent="0.3"/>
    <row r="1318" s="6" customFormat="1" x14ac:dyDescent="0.3"/>
    <row r="1319" s="6" customFormat="1" x14ac:dyDescent="0.3"/>
    <row r="1320" s="6" customFormat="1" x14ac:dyDescent="0.3"/>
    <row r="1321" s="6" customFormat="1" x14ac:dyDescent="0.3"/>
    <row r="1322" s="6" customFormat="1" x14ac:dyDescent="0.3"/>
    <row r="1323" s="6" customFormat="1" x14ac:dyDescent="0.3"/>
    <row r="1324" s="6" customFormat="1" x14ac:dyDescent="0.3"/>
    <row r="1325" s="6" customFormat="1" x14ac:dyDescent="0.3"/>
    <row r="1326" s="6" customFormat="1" x14ac:dyDescent="0.3"/>
    <row r="1327" s="6" customFormat="1" x14ac:dyDescent="0.3"/>
    <row r="1328" s="6" customFormat="1" x14ac:dyDescent="0.3"/>
    <row r="1329" s="6" customFormat="1" x14ac:dyDescent="0.3"/>
    <row r="1330" s="6" customFormat="1" x14ac:dyDescent="0.3"/>
    <row r="1331" s="6" customFormat="1" x14ac:dyDescent="0.3"/>
    <row r="1332" s="6" customFormat="1" x14ac:dyDescent="0.3"/>
    <row r="1333" s="6" customFormat="1" x14ac:dyDescent="0.3"/>
    <row r="1334" s="6" customFormat="1" x14ac:dyDescent="0.3"/>
    <row r="1335" s="6" customFormat="1" x14ac:dyDescent="0.3"/>
    <row r="1336" s="6" customFormat="1" x14ac:dyDescent="0.3"/>
    <row r="1337" s="6" customFormat="1" x14ac:dyDescent="0.3"/>
    <row r="1338" s="6" customFormat="1" x14ac:dyDescent="0.3"/>
    <row r="1339" s="6" customFormat="1" x14ac:dyDescent="0.3"/>
    <row r="1340" s="6" customFormat="1" x14ac:dyDescent="0.3"/>
    <row r="1341" s="6" customFormat="1" x14ac:dyDescent="0.3"/>
    <row r="1342" s="6" customFormat="1" x14ac:dyDescent="0.3"/>
    <row r="1343" s="6" customFormat="1" x14ac:dyDescent="0.3"/>
    <row r="1344" s="6" customFormat="1" x14ac:dyDescent="0.3"/>
    <row r="1345" s="6" customFormat="1" x14ac:dyDescent="0.3"/>
    <row r="1346" s="6" customFormat="1" x14ac:dyDescent="0.3"/>
    <row r="1347" s="6" customFormat="1" x14ac:dyDescent="0.3"/>
    <row r="1348" s="6" customFormat="1" x14ac:dyDescent="0.3"/>
    <row r="1349" s="6" customFormat="1" x14ac:dyDescent="0.3"/>
    <row r="1350" s="6" customFormat="1" x14ac:dyDescent="0.3"/>
    <row r="1351" s="6" customFormat="1" x14ac:dyDescent="0.3"/>
    <row r="1352" s="6" customFormat="1" x14ac:dyDescent="0.3"/>
    <row r="1353" s="6" customFormat="1" x14ac:dyDescent="0.3"/>
    <row r="1354" s="6" customFormat="1" x14ac:dyDescent="0.3"/>
    <row r="1355" s="6" customFormat="1" x14ac:dyDescent="0.3"/>
    <row r="1356" s="6" customFormat="1" x14ac:dyDescent="0.3"/>
    <row r="1357" s="6" customFormat="1" x14ac:dyDescent="0.3"/>
    <row r="1358" s="6" customFormat="1" x14ac:dyDescent="0.3"/>
    <row r="1359" s="6" customFormat="1" x14ac:dyDescent="0.3"/>
    <row r="1360" s="6" customFormat="1" x14ac:dyDescent="0.3"/>
    <row r="1361" s="6" customFormat="1" x14ac:dyDescent="0.3"/>
    <row r="1362" s="6" customFormat="1" x14ac:dyDescent="0.3"/>
    <row r="1363" s="6" customFormat="1" x14ac:dyDescent="0.3"/>
    <row r="1364" s="6" customFormat="1" x14ac:dyDescent="0.3"/>
    <row r="1365" s="6" customFormat="1" x14ac:dyDescent="0.3"/>
    <row r="1366" s="6" customFormat="1" x14ac:dyDescent="0.3"/>
    <row r="1367" s="6" customFormat="1" x14ac:dyDescent="0.3"/>
    <row r="1368" s="6" customFormat="1" x14ac:dyDescent="0.3"/>
    <row r="1369" s="6" customFormat="1" x14ac:dyDescent="0.3"/>
    <row r="1370" s="6" customFormat="1" x14ac:dyDescent="0.3"/>
    <row r="1371" s="6" customFormat="1" x14ac:dyDescent="0.3"/>
    <row r="1372" s="6" customFormat="1" x14ac:dyDescent="0.3"/>
    <row r="1373" s="6" customFormat="1" x14ac:dyDescent="0.3"/>
    <row r="1374" s="6" customFormat="1" x14ac:dyDescent="0.3"/>
    <row r="1375" s="6" customFormat="1" x14ac:dyDescent="0.3"/>
    <row r="1376" s="6" customFormat="1" x14ac:dyDescent="0.3"/>
    <row r="1377" s="6" customFormat="1" x14ac:dyDescent="0.3"/>
    <row r="1378" s="6" customFormat="1" x14ac:dyDescent="0.3"/>
    <row r="1379" s="6" customFormat="1" x14ac:dyDescent="0.3"/>
    <row r="1380" s="6" customFormat="1" x14ac:dyDescent="0.3"/>
    <row r="1381" s="6" customFormat="1" x14ac:dyDescent="0.3"/>
    <row r="1382" s="6" customFormat="1" x14ac:dyDescent="0.3"/>
    <row r="1383" s="6" customFormat="1" x14ac:dyDescent="0.3"/>
    <row r="1384" s="6" customFormat="1" x14ac:dyDescent="0.3"/>
    <row r="1385" s="6" customFormat="1" x14ac:dyDescent="0.3"/>
    <row r="1386" s="6" customFormat="1" x14ac:dyDescent="0.3"/>
    <row r="1387" s="6" customFormat="1" x14ac:dyDescent="0.3"/>
    <row r="1388" s="6" customFormat="1" x14ac:dyDescent="0.3"/>
    <row r="1389" s="6" customFormat="1" x14ac:dyDescent="0.3"/>
    <row r="1390" s="6" customFormat="1" x14ac:dyDescent="0.3"/>
    <row r="1391" s="6" customFormat="1" x14ac:dyDescent="0.3"/>
    <row r="1392" s="6" customFormat="1" x14ac:dyDescent="0.3"/>
    <row r="1393" s="6" customFormat="1" x14ac:dyDescent="0.3"/>
    <row r="1394" s="6" customFormat="1" x14ac:dyDescent="0.3"/>
    <row r="1395" s="6" customFormat="1" x14ac:dyDescent="0.3"/>
    <row r="1396" s="6" customFormat="1" x14ac:dyDescent="0.3"/>
    <row r="1397" s="6" customFormat="1" x14ac:dyDescent="0.3"/>
    <row r="1398" s="6" customFormat="1" x14ac:dyDescent="0.3"/>
    <row r="1399" s="6" customFormat="1" x14ac:dyDescent="0.3"/>
    <row r="1400" s="6" customFormat="1" x14ac:dyDescent="0.3"/>
    <row r="1401" s="6" customFormat="1" x14ac:dyDescent="0.3"/>
    <row r="1402" s="6" customFormat="1" x14ac:dyDescent="0.3"/>
    <row r="1403" s="6" customFormat="1" x14ac:dyDescent="0.3"/>
    <row r="1404" s="6" customFormat="1" x14ac:dyDescent="0.3"/>
    <row r="1405" s="6" customFormat="1" x14ac:dyDescent="0.3"/>
    <row r="1406" s="6" customFormat="1" x14ac:dyDescent="0.3"/>
    <row r="1407" s="6" customFormat="1" x14ac:dyDescent="0.3"/>
    <row r="1408" s="6" customFormat="1" x14ac:dyDescent="0.3"/>
    <row r="1409" s="6" customFormat="1" x14ac:dyDescent="0.3"/>
    <row r="1410" s="6" customFormat="1" x14ac:dyDescent="0.3"/>
    <row r="1411" s="6" customFormat="1" x14ac:dyDescent="0.3"/>
    <row r="1412" s="6" customFormat="1" x14ac:dyDescent="0.3"/>
    <row r="1413" s="6" customFormat="1" x14ac:dyDescent="0.3"/>
    <row r="1414" s="6" customFormat="1" x14ac:dyDescent="0.3"/>
    <row r="1415" s="6" customFormat="1" x14ac:dyDescent="0.3"/>
    <row r="1416" s="6" customFormat="1" x14ac:dyDescent="0.3"/>
    <row r="1417" s="6" customFormat="1" x14ac:dyDescent="0.3"/>
    <row r="1418" s="6" customFormat="1" x14ac:dyDescent="0.3"/>
    <row r="1419" s="6" customFormat="1" x14ac:dyDescent="0.3"/>
    <row r="1420" s="6" customFormat="1" x14ac:dyDescent="0.3"/>
    <row r="1421" s="6" customFormat="1" x14ac:dyDescent="0.3"/>
    <row r="1422" s="6" customFormat="1" x14ac:dyDescent="0.3"/>
    <row r="1423" s="6" customFormat="1" x14ac:dyDescent="0.3"/>
    <row r="1424" s="6" customFormat="1" x14ac:dyDescent="0.3"/>
    <row r="1425" s="6" customFormat="1" x14ac:dyDescent="0.3"/>
    <row r="1426" s="6" customFormat="1" x14ac:dyDescent="0.3"/>
    <row r="1427" s="6" customFormat="1" x14ac:dyDescent="0.3"/>
    <row r="1428" s="6" customFormat="1" x14ac:dyDescent="0.3"/>
    <row r="1429" s="6" customFormat="1" x14ac:dyDescent="0.3"/>
    <row r="1430" s="6" customFormat="1" x14ac:dyDescent="0.3"/>
    <row r="1431" s="6" customFormat="1" x14ac:dyDescent="0.3"/>
    <row r="1432" s="6" customFormat="1" x14ac:dyDescent="0.3"/>
    <row r="1433" s="6" customFormat="1" x14ac:dyDescent="0.3"/>
    <row r="1434" s="6" customFormat="1" x14ac:dyDescent="0.3"/>
    <row r="1435" s="6" customFormat="1" x14ac:dyDescent="0.3"/>
    <row r="1436" s="6" customFormat="1" x14ac:dyDescent="0.3"/>
    <row r="1437" s="6" customFormat="1" x14ac:dyDescent="0.3"/>
    <row r="1438" s="6" customFormat="1" x14ac:dyDescent="0.3"/>
    <row r="1439" s="6" customFormat="1" x14ac:dyDescent="0.3"/>
    <row r="1440" s="6" customFormat="1" x14ac:dyDescent="0.3"/>
    <row r="1441" s="6" customFormat="1" x14ac:dyDescent="0.3"/>
    <row r="1442" s="6" customFormat="1" x14ac:dyDescent="0.3"/>
    <row r="1443" s="6" customFormat="1" x14ac:dyDescent="0.3"/>
    <row r="1444" s="6" customFormat="1" x14ac:dyDescent="0.3"/>
    <row r="1445" s="6" customFormat="1" x14ac:dyDescent="0.3"/>
    <row r="1446" s="6" customFormat="1" x14ac:dyDescent="0.3"/>
    <row r="1447" s="6" customFormat="1" x14ac:dyDescent="0.3"/>
    <row r="1448" s="6" customFormat="1" x14ac:dyDescent="0.3"/>
    <row r="1449" s="6" customFormat="1" x14ac:dyDescent="0.3"/>
    <row r="1450" s="6" customFormat="1" x14ac:dyDescent="0.3"/>
    <row r="1451" s="6" customFormat="1" x14ac:dyDescent="0.3"/>
    <row r="1452" s="6" customFormat="1" x14ac:dyDescent="0.3"/>
    <row r="1453" s="6" customFormat="1" x14ac:dyDescent="0.3"/>
    <row r="1454" s="6" customFormat="1" x14ac:dyDescent="0.3"/>
    <row r="1455" s="6" customFormat="1" x14ac:dyDescent="0.3"/>
    <row r="1456" s="6" customFormat="1" x14ac:dyDescent="0.3"/>
    <row r="1457" s="6" customFormat="1" x14ac:dyDescent="0.3"/>
    <row r="1458" s="6" customFormat="1" x14ac:dyDescent="0.3"/>
    <row r="1459" s="6" customFormat="1" x14ac:dyDescent="0.3"/>
    <row r="1460" s="6" customFormat="1" x14ac:dyDescent="0.3"/>
    <row r="1461" s="6" customFormat="1" x14ac:dyDescent="0.3"/>
    <row r="1462" s="6" customFormat="1" x14ac:dyDescent="0.3"/>
    <row r="1463" s="6" customFormat="1" x14ac:dyDescent="0.3"/>
    <row r="1464" s="6" customFormat="1" x14ac:dyDescent="0.3"/>
    <row r="1465" s="6" customFormat="1" x14ac:dyDescent="0.3"/>
    <row r="1466" s="6" customFormat="1" x14ac:dyDescent="0.3"/>
    <row r="1467" s="6" customFormat="1" x14ac:dyDescent="0.3"/>
    <row r="1468" s="6" customFormat="1" x14ac:dyDescent="0.3"/>
    <row r="1469" s="6" customFormat="1" x14ac:dyDescent="0.3"/>
    <row r="1470" s="6" customFormat="1" x14ac:dyDescent="0.3"/>
    <row r="1471" s="6" customFormat="1" x14ac:dyDescent="0.3"/>
    <row r="1472" s="6" customFormat="1" x14ac:dyDescent="0.3"/>
    <row r="1473" s="6" customFormat="1" x14ac:dyDescent="0.3"/>
    <row r="1474" s="6" customFormat="1" x14ac:dyDescent="0.3"/>
    <row r="1475" s="6" customFormat="1" x14ac:dyDescent="0.3"/>
    <row r="1476" s="6" customFormat="1" x14ac:dyDescent="0.3"/>
    <row r="1477" s="6" customFormat="1" x14ac:dyDescent="0.3"/>
    <row r="1478" s="6" customFormat="1" x14ac:dyDescent="0.3"/>
    <row r="1479" s="6" customFormat="1" x14ac:dyDescent="0.3"/>
    <row r="1480" s="6" customFormat="1" x14ac:dyDescent="0.3"/>
    <row r="1481" s="6" customFormat="1" x14ac:dyDescent="0.3"/>
    <row r="1482" s="6" customFormat="1" x14ac:dyDescent="0.3"/>
    <row r="1483" s="6" customFormat="1" x14ac:dyDescent="0.3"/>
    <row r="1484" s="6" customFormat="1" x14ac:dyDescent="0.3"/>
    <row r="1485" s="6" customFormat="1" x14ac:dyDescent="0.3"/>
    <row r="1486" s="6" customFormat="1" x14ac:dyDescent="0.3"/>
    <row r="1487" s="6" customFormat="1" x14ac:dyDescent="0.3"/>
    <row r="1488" s="6" customFormat="1" x14ac:dyDescent="0.3"/>
    <row r="1489" s="6" customFormat="1" x14ac:dyDescent="0.3"/>
    <row r="1490" s="6" customFormat="1" x14ac:dyDescent="0.3"/>
    <row r="1491" s="6" customFormat="1" x14ac:dyDescent="0.3"/>
    <row r="1492" s="6" customFormat="1" x14ac:dyDescent="0.3"/>
    <row r="1493" s="6" customFormat="1" x14ac:dyDescent="0.3"/>
    <row r="1494" s="6" customFormat="1" x14ac:dyDescent="0.3"/>
    <row r="1495" s="6" customFormat="1" x14ac:dyDescent="0.3"/>
    <row r="1496" s="6" customFormat="1" x14ac:dyDescent="0.3"/>
    <row r="1497" s="6" customFormat="1" x14ac:dyDescent="0.3"/>
    <row r="1498" s="6" customFormat="1" x14ac:dyDescent="0.3"/>
    <row r="1499" s="6" customFormat="1" x14ac:dyDescent="0.3"/>
    <row r="1500" s="6" customFormat="1" x14ac:dyDescent="0.3"/>
    <row r="1501" s="6" customFormat="1" x14ac:dyDescent="0.3"/>
    <row r="1502" s="6" customFormat="1" x14ac:dyDescent="0.3"/>
    <row r="1503" s="6" customFormat="1" x14ac:dyDescent="0.3"/>
    <row r="1504" s="6" customFormat="1" x14ac:dyDescent="0.3"/>
    <row r="1505" s="6" customFormat="1" x14ac:dyDescent="0.3"/>
    <row r="1506" s="6" customFormat="1" x14ac:dyDescent="0.3"/>
    <row r="1507" s="6" customFormat="1" x14ac:dyDescent="0.3"/>
    <row r="1508" s="6" customFormat="1" x14ac:dyDescent="0.3"/>
    <row r="1509" s="6" customFormat="1" x14ac:dyDescent="0.3"/>
    <row r="1510" s="6" customFormat="1" x14ac:dyDescent="0.3"/>
    <row r="1511" s="6" customFormat="1" x14ac:dyDescent="0.3"/>
    <row r="1512" s="6" customFormat="1" x14ac:dyDescent="0.3"/>
    <row r="1513" s="6" customFormat="1" x14ac:dyDescent="0.3"/>
    <row r="1514" s="6" customFormat="1" x14ac:dyDescent="0.3"/>
    <row r="1515" s="6" customFormat="1" x14ac:dyDescent="0.3"/>
    <row r="1516" s="6" customFormat="1" x14ac:dyDescent="0.3"/>
    <row r="1517" s="6" customFormat="1" x14ac:dyDescent="0.3"/>
    <row r="1518" s="6" customFormat="1" x14ac:dyDescent="0.3"/>
    <row r="1519" s="6" customFormat="1" x14ac:dyDescent="0.3"/>
    <row r="1520" s="6" customFormat="1" x14ac:dyDescent="0.3"/>
    <row r="1521" s="6" customFormat="1" x14ac:dyDescent="0.3"/>
    <row r="1522" s="6" customFormat="1" x14ac:dyDescent="0.3"/>
    <row r="1523" s="6" customFormat="1" x14ac:dyDescent="0.3"/>
    <row r="1524" s="6" customFormat="1" x14ac:dyDescent="0.3"/>
    <row r="1525" s="6" customFormat="1" x14ac:dyDescent="0.3"/>
    <row r="1526" s="6" customFormat="1" x14ac:dyDescent="0.3"/>
    <row r="1527" s="6" customFormat="1" x14ac:dyDescent="0.3"/>
    <row r="1528" s="6" customFormat="1" x14ac:dyDescent="0.3"/>
    <row r="1529" s="6" customFormat="1" x14ac:dyDescent="0.3"/>
    <row r="1530" s="6" customFormat="1" x14ac:dyDescent="0.3"/>
    <row r="1531" s="6" customFormat="1" x14ac:dyDescent="0.3"/>
    <row r="1532" s="6" customFormat="1" x14ac:dyDescent="0.3"/>
    <row r="1533" s="6" customFormat="1" x14ac:dyDescent="0.3"/>
    <row r="1534" s="6" customFormat="1" x14ac:dyDescent="0.3"/>
    <row r="1535" s="6" customFormat="1" x14ac:dyDescent="0.3"/>
    <row r="1536" s="6" customFormat="1" x14ac:dyDescent="0.3"/>
    <row r="1537" s="6" customFormat="1" x14ac:dyDescent="0.3"/>
    <row r="1538" s="6" customFormat="1" x14ac:dyDescent="0.3"/>
    <row r="1539" s="6" customFormat="1" x14ac:dyDescent="0.3"/>
    <row r="1540" s="6" customFormat="1" x14ac:dyDescent="0.3"/>
    <row r="1541" s="6" customFormat="1" x14ac:dyDescent="0.3"/>
    <row r="1542" s="6" customFormat="1" x14ac:dyDescent="0.3"/>
    <row r="1543" s="6" customFormat="1" x14ac:dyDescent="0.3"/>
    <row r="1544" s="6" customFormat="1" x14ac:dyDescent="0.3"/>
    <row r="1545" s="6" customFormat="1" x14ac:dyDescent="0.3"/>
    <row r="1546" s="6" customFormat="1" x14ac:dyDescent="0.3"/>
    <row r="1547" s="6" customFormat="1" x14ac:dyDescent="0.3"/>
    <row r="1548" s="6" customFormat="1" x14ac:dyDescent="0.3"/>
    <row r="1549" s="6" customFormat="1" x14ac:dyDescent="0.3"/>
    <row r="1550" s="6" customFormat="1" x14ac:dyDescent="0.3"/>
    <row r="1551" s="6" customFormat="1" x14ac:dyDescent="0.3"/>
    <row r="1552" s="6" customFormat="1" x14ac:dyDescent="0.3"/>
    <row r="1553" s="6" customFormat="1" x14ac:dyDescent="0.3"/>
    <row r="1554" s="6" customFormat="1" x14ac:dyDescent="0.3"/>
    <row r="1555" s="6" customFormat="1" x14ac:dyDescent="0.3"/>
    <row r="1556" s="6" customFormat="1" x14ac:dyDescent="0.3"/>
    <row r="1557" s="6" customFormat="1" x14ac:dyDescent="0.3"/>
    <row r="1558" s="6" customFormat="1" x14ac:dyDescent="0.3"/>
    <row r="1559" s="6" customFormat="1" x14ac:dyDescent="0.3"/>
    <row r="1560" s="6" customFormat="1" x14ac:dyDescent="0.3"/>
    <row r="1561" s="6" customFormat="1" x14ac:dyDescent="0.3"/>
    <row r="1562" s="6" customFormat="1" x14ac:dyDescent="0.3"/>
    <row r="1563" s="6" customFormat="1" x14ac:dyDescent="0.3"/>
    <row r="1564" s="6" customFormat="1" x14ac:dyDescent="0.3"/>
    <row r="1565" s="6" customFormat="1" x14ac:dyDescent="0.3"/>
    <row r="1566" s="6" customFormat="1" x14ac:dyDescent="0.3"/>
    <row r="1567" s="6" customFormat="1" x14ac:dyDescent="0.3"/>
    <row r="1568" s="6" customFormat="1" x14ac:dyDescent="0.3"/>
    <row r="1569" s="6" customFormat="1" x14ac:dyDescent="0.3"/>
    <row r="1570" s="6" customFormat="1" x14ac:dyDescent="0.3"/>
    <row r="1571" s="6" customFormat="1" x14ac:dyDescent="0.3"/>
    <row r="1572" s="6" customFormat="1" x14ac:dyDescent="0.3"/>
    <row r="1573" s="6" customFormat="1" x14ac:dyDescent="0.3"/>
    <row r="1574" s="6" customFormat="1" x14ac:dyDescent="0.3"/>
    <row r="1575" s="6" customFormat="1" x14ac:dyDescent="0.3"/>
    <row r="1576" s="6" customFormat="1" x14ac:dyDescent="0.3"/>
    <row r="1577" s="6" customFormat="1" x14ac:dyDescent="0.3"/>
    <row r="1578" s="6" customFormat="1" x14ac:dyDescent="0.3"/>
    <row r="1579" s="6" customFormat="1" x14ac:dyDescent="0.3"/>
    <row r="1580" s="6" customFormat="1" x14ac:dyDescent="0.3"/>
    <row r="1581" s="6" customFormat="1" x14ac:dyDescent="0.3"/>
    <row r="1582" s="6" customFormat="1" x14ac:dyDescent="0.3"/>
    <row r="1583" s="6" customFormat="1" x14ac:dyDescent="0.3"/>
    <row r="1584" s="6" customFormat="1" x14ac:dyDescent="0.3"/>
    <row r="1585" s="6" customFormat="1" x14ac:dyDescent="0.3"/>
    <row r="1586" s="6" customFormat="1" x14ac:dyDescent="0.3"/>
    <row r="1587" s="6" customFormat="1" x14ac:dyDescent="0.3"/>
    <row r="1588" s="6" customFormat="1" x14ac:dyDescent="0.3"/>
    <row r="1589" s="6" customFormat="1" x14ac:dyDescent="0.3"/>
    <row r="1590" s="6" customFormat="1" x14ac:dyDescent="0.3"/>
    <row r="1591" s="6" customFormat="1" x14ac:dyDescent="0.3"/>
    <row r="1592" s="6" customFormat="1" x14ac:dyDescent="0.3"/>
    <row r="1593" s="6" customFormat="1" x14ac:dyDescent="0.3"/>
    <row r="1594" s="6" customFormat="1" x14ac:dyDescent="0.3"/>
    <row r="1595" s="6" customFormat="1" x14ac:dyDescent="0.3"/>
    <row r="1596" s="6" customFormat="1" x14ac:dyDescent="0.3"/>
    <row r="1597" s="6" customFormat="1" x14ac:dyDescent="0.3"/>
    <row r="1598" s="6" customFormat="1" x14ac:dyDescent="0.3"/>
    <row r="1599" s="6" customFormat="1" x14ac:dyDescent="0.3"/>
    <row r="1600" s="6" customFormat="1" x14ac:dyDescent="0.3"/>
    <row r="1601" s="6" customFormat="1" x14ac:dyDescent="0.3"/>
    <row r="1602" s="6" customFormat="1" x14ac:dyDescent="0.3"/>
    <row r="1603" s="6" customFormat="1" x14ac:dyDescent="0.3"/>
    <row r="1604" s="6" customFormat="1" x14ac:dyDescent="0.3"/>
    <row r="1605" s="6" customFormat="1" x14ac:dyDescent="0.3"/>
    <row r="1606" s="6" customFormat="1" x14ac:dyDescent="0.3"/>
    <row r="1607" s="6" customFormat="1" x14ac:dyDescent="0.3"/>
    <row r="1608" s="6" customFormat="1" x14ac:dyDescent="0.3"/>
    <row r="1609" s="6" customFormat="1" x14ac:dyDescent="0.3"/>
    <row r="1610" s="6" customFormat="1" x14ac:dyDescent="0.3"/>
    <row r="1611" s="6" customFormat="1" x14ac:dyDescent="0.3"/>
    <row r="1612" s="6" customFormat="1" x14ac:dyDescent="0.3"/>
    <row r="1613" s="6" customFormat="1" x14ac:dyDescent="0.3"/>
    <row r="1614" s="6" customFormat="1" x14ac:dyDescent="0.3"/>
    <row r="1615" s="6" customFormat="1" x14ac:dyDescent="0.3"/>
    <row r="1616" s="6" customFormat="1" x14ac:dyDescent="0.3"/>
    <row r="1617" s="6" customFormat="1" x14ac:dyDescent="0.3"/>
    <row r="1618" s="6" customFormat="1" x14ac:dyDescent="0.3"/>
    <row r="1619" s="6" customFormat="1" x14ac:dyDescent="0.3"/>
    <row r="1620" s="6" customFormat="1" x14ac:dyDescent="0.3"/>
    <row r="1621" s="6" customFormat="1" x14ac:dyDescent="0.3"/>
    <row r="1622" s="6" customFormat="1" x14ac:dyDescent="0.3"/>
    <row r="1623" s="6" customFormat="1" x14ac:dyDescent="0.3"/>
    <row r="1624" s="6" customFormat="1" x14ac:dyDescent="0.3"/>
    <row r="1625" s="6" customFormat="1" x14ac:dyDescent="0.3"/>
    <row r="1626" s="6" customFormat="1" x14ac:dyDescent="0.3"/>
    <row r="1627" s="6" customFormat="1" x14ac:dyDescent="0.3"/>
    <row r="1628" s="6" customFormat="1" x14ac:dyDescent="0.3"/>
    <row r="1629" s="6" customFormat="1" x14ac:dyDescent="0.3"/>
    <row r="1630" s="6" customFormat="1" x14ac:dyDescent="0.3"/>
    <row r="1631" s="6" customFormat="1" x14ac:dyDescent="0.3"/>
    <row r="1632" s="6" customFormat="1" x14ac:dyDescent="0.3"/>
    <row r="1633" s="6" customFormat="1" x14ac:dyDescent="0.3"/>
    <row r="1634" s="6" customFormat="1" x14ac:dyDescent="0.3"/>
    <row r="1635" s="6" customFormat="1" x14ac:dyDescent="0.3"/>
    <row r="1636" s="6" customFormat="1" x14ac:dyDescent="0.3"/>
    <row r="1637" s="6" customFormat="1" x14ac:dyDescent="0.3"/>
    <row r="1638" s="6" customFormat="1" x14ac:dyDescent="0.3"/>
    <row r="1639" s="6" customFormat="1" x14ac:dyDescent="0.3"/>
    <row r="1640" s="6" customFormat="1" x14ac:dyDescent="0.3"/>
    <row r="1641" s="6" customFormat="1" x14ac:dyDescent="0.3"/>
    <row r="1642" s="6" customFormat="1" x14ac:dyDescent="0.3"/>
    <row r="1643" s="6" customFormat="1" x14ac:dyDescent="0.3"/>
    <row r="1644" s="6" customFormat="1" x14ac:dyDescent="0.3"/>
    <row r="1645" s="6" customFormat="1" x14ac:dyDescent="0.3"/>
    <row r="1646" s="6" customFormat="1" x14ac:dyDescent="0.3"/>
    <row r="1647" s="6" customFormat="1" x14ac:dyDescent="0.3"/>
    <row r="1648" s="6" customFormat="1" x14ac:dyDescent="0.3"/>
    <row r="1649" s="6" customFormat="1" x14ac:dyDescent="0.3"/>
    <row r="1650" s="6" customFormat="1" x14ac:dyDescent="0.3"/>
    <row r="1651" s="6" customFormat="1" x14ac:dyDescent="0.3"/>
    <row r="1652" s="6" customFormat="1" x14ac:dyDescent="0.3"/>
    <row r="1653" s="6" customFormat="1" x14ac:dyDescent="0.3"/>
    <row r="1654" s="6" customFormat="1" x14ac:dyDescent="0.3"/>
    <row r="1655" s="6" customFormat="1" x14ac:dyDescent="0.3"/>
    <row r="1656" s="6" customFormat="1" x14ac:dyDescent="0.3"/>
    <row r="1657" s="6" customFormat="1" x14ac:dyDescent="0.3"/>
    <row r="1658" s="6" customFormat="1" x14ac:dyDescent="0.3"/>
    <row r="1659" s="6" customFormat="1" x14ac:dyDescent="0.3"/>
    <row r="1660" s="6" customFormat="1" x14ac:dyDescent="0.3"/>
    <row r="1661" s="6" customFormat="1" x14ac:dyDescent="0.3"/>
    <row r="1662" s="6" customFormat="1" x14ac:dyDescent="0.3"/>
    <row r="1663" s="6" customFormat="1" x14ac:dyDescent="0.3"/>
    <row r="1664" s="6" customFormat="1" x14ac:dyDescent="0.3"/>
    <row r="1665" s="6" customFormat="1" x14ac:dyDescent="0.3"/>
    <row r="1666" s="6" customFormat="1" x14ac:dyDescent="0.3"/>
    <row r="1667" s="6" customFormat="1" x14ac:dyDescent="0.3"/>
    <row r="1668" s="6" customFormat="1" x14ac:dyDescent="0.3"/>
    <row r="1669" s="6" customFormat="1" x14ac:dyDescent="0.3"/>
    <row r="1670" s="6" customFormat="1" x14ac:dyDescent="0.3"/>
    <row r="1671" s="6" customFormat="1" x14ac:dyDescent="0.3"/>
    <row r="1672" s="6" customFormat="1" x14ac:dyDescent="0.3"/>
    <row r="1673" s="6" customFormat="1" x14ac:dyDescent="0.3"/>
    <row r="1674" s="6" customFormat="1" x14ac:dyDescent="0.3"/>
    <row r="1675" s="6" customFormat="1" x14ac:dyDescent="0.3"/>
    <row r="1676" s="6" customFormat="1" x14ac:dyDescent="0.3"/>
    <row r="1677" s="6" customFormat="1" x14ac:dyDescent="0.3"/>
    <row r="1678" s="6" customFormat="1" x14ac:dyDescent="0.3"/>
    <row r="1679" s="6" customFormat="1" x14ac:dyDescent="0.3"/>
    <row r="1680" s="6" customFormat="1" x14ac:dyDescent="0.3"/>
    <row r="1681" s="6" customFormat="1" x14ac:dyDescent="0.3"/>
    <row r="1682" s="6" customFormat="1" x14ac:dyDescent="0.3"/>
    <row r="1683" s="6" customFormat="1" x14ac:dyDescent="0.3"/>
    <row r="1684" s="6" customFormat="1" x14ac:dyDescent="0.3"/>
    <row r="1685" s="6" customFormat="1" x14ac:dyDescent="0.3"/>
    <row r="1686" s="6" customFormat="1" x14ac:dyDescent="0.3"/>
    <row r="1687" s="6" customFormat="1" x14ac:dyDescent="0.3"/>
    <row r="1688" s="6" customFormat="1" x14ac:dyDescent="0.3"/>
    <row r="1689" s="6" customFormat="1" x14ac:dyDescent="0.3"/>
    <row r="1690" s="6" customFormat="1" x14ac:dyDescent="0.3"/>
    <row r="1691" s="6" customFormat="1" x14ac:dyDescent="0.3"/>
    <row r="1692" s="6" customFormat="1" x14ac:dyDescent="0.3"/>
    <row r="1693" s="6" customFormat="1" x14ac:dyDescent="0.3"/>
    <row r="1694" s="6" customFormat="1" x14ac:dyDescent="0.3"/>
    <row r="1695" s="6" customFormat="1" x14ac:dyDescent="0.3"/>
    <row r="1696" s="6" customFormat="1" x14ac:dyDescent="0.3"/>
    <row r="1697" s="6" customFormat="1" x14ac:dyDescent="0.3"/>
    <row r="1698" s="6" customFormat="1" x14ac:dyDescent="0.3"/>
    <row r="1699" s="6" customFormat="1" x14ac:dyDescent="0.3"/>
    <row r="1700" s="6" customFormat="1" x14ac:dyDescent="0.3"/>
    <row r="1701" s="6" customFormat="1" x14ac:dyDescent="0.3"/>
    <row r="1702" s="6" customFormat="1" x14ac:dyDescent="0.3"/>
    <row r="1703" s="6" customFormat="1" x14ac:dyDescent="0.3"/>
    <row r="1704" s="6" customFormat="1" x14ac:dyDescent="0.3"/>
    <row r="1705" s="6" customFormat="1" x14ac:dyDescent="0.3"/>
    <row r="1706" s="6" customFormat="1" x14ac:dyDescent="0.3"/>
    <row r="1707" s="6" customFormat="1" x14ac:dyDescent="0.3"/>
    <row r="1708" s="6" customFormat="1" x14ac:dyDescent="0.3"/>
    <row r="1709" s="6" customFormat="1" x14ac:dyDescent="0.3"/>
    <row r="1710" s="6" customFormat="1" x14ac:dyDescent="0.3"/>
    <row r="1711" s="6" customFormat="1" x14ac:dyDescent="0.3"/>
    <row r="1712" s="6" customFormat="1" x14ac:dyDescent="0.3"/>
    <row r="1713" s="6" customFormat="1" x14ac:dyDescent="0.3"/>
    <row r="1714" s="6" customFormat="1" x14ac:dyDescent="0.3"/>
    <row r="1715" s="6" customFormat="1" x14ac:dyDescent="0.3"/>
    <row r="1716" s="6" customFormat="1" x14ac:dyDescent="0.3"/>
    <row r="1717" s="6" customFormat="1" x14ac:dyDescent="0.3"/>
    <row r="1718" s="6" customFormat="1" x14ac:dyDescent="0.3"/>
    <row r="1719" s="6" customFormat="1" x14ac:dyDescent="0.3"/>
    <row r="1720" s="6" customFormat="1" x14ac:dyDescent="0.3"/>
    <row r="1721" s="6" customFormat="1" x14ac:dyDescent="0.3"/>
    <row r="1722" s="6" customFormat="1" x14ac:dyDescent="0.3"/>
    <row r="1723" s="6" customFormat="1" x14ac:dyDescent="0.3"/>
    <row r="1724" s="6" customFormat="1" x14ac:dyDescent="0.3"/>
    <row r="1725" s="6" customFormat="1" x14ac:dyDescent="0.3"/>
    <row r="1726" s="6" customFormat="1" x14ac:dyDescent="0.3"/>
    <row r="1727" s="6" customFormat="1" x14ac:dyDescent="0.3"/>
    <row r="1728" s="6" customFormat="1" x14ac:dyDescent="0.3"/>
    <row r="1729" s="6" customFormat="1" x14ac:dyDescent="0.3"/>
    <row r="1730" s="6" customFormat="1" x14ac:dyDescent="0.3"/>
    <row r="1731" s="6" customFormat="1" x14ac:dyDescent="0.3"/>
    <row r="1732" s="6" customFormat="1" x14ac:dyDescent="0.3"/>
    <row r="1733" s="6" customFormat="1" x14ac:dyDescent="0.3"/>
    <row r="1734" s="6" customFormat="1" x14ac:dyDescent="0.3"/>
    <row r="1735" s="6" customFormat="1" x14ac:dyDescent="0.3"/>
    <row r="1736" s="6" customFormat="1" x14ac:dyDescent="0.3"/>
    <row r="1737" s="6" customFormat="1" x14ac:dyDescent="0.3"/>
    <row r="1738" s="6" customFormat="1" x14ac:dyDescent="0.3"/>
    <row r="1739" s="6" customFormat="1" x14ac:dyDescent="0.3"/>
    <row r="1740" s="6" customFormat="1" x14ac:dyDescent="0.3"/>
    <row r="1741" s="6" customFormat="1" x14ac:dyDescent="0.3"/>
    <row r="1742" s="6" customFormat="1" x14ac:dyDescent="0.3"/>
    <row r="1743" s="6" customFormat="1" x14ac:dyDescent="0.3"/>
    <row r="1744" s="6" customFormat="1" x14ac:dyDescent="0.3"/>
    <row r="1745" s="6" customFormat="1" x14ac:dyDescent="0.3"/>
    <row r="1746" s="6" customFormat="1" x14ac:dyDescent="0.3"/>
    <row r="1747" s="6" customFormat="1" x14ac:dyDescent="0.3"/>
    <row r="1748" s="6" customFormat="1" x14ac:dyDescent="0.3"/>
    <row r="1749" s="6" customFormat="1" x14ac:dyDescent="0.3"/>
    <row r="1750" s="6" customFormat="1" x14ac:dyDescent="0.3"/>
    <row r="1751" s="6" customFormat="1" x14ac:dyDescent="0.3"/>
    <row r="1752" s="6" customFormat="1" x14ac:dyDescent="0.3"/>
    <row r="1753" s="6" customFormat="1" x14ac:dyDescent="0.3"/>
    <row r="1754" s="6" customFormat="1" x14ac:dyDescent="0.3"/>
    <row r="1755" s="6" customFormat="1" x14ac:dyDescent="0.3"/>
    <row r="1756" s="6" customFormat="1" x14ac:dyDescent="0.3"/>
    <row r="1757" s="6" customFormat="1" x14ac:dyDescent="0.3"/>
    <row r="1758" s="6" customFormat="1" x14ac:dyDescent="0.3"/>
    <row r="1759" s="6" customFormat="1" x14ac:dyDescent="0.3"/>
    <row r="1760" s="6" customFormat="1" x14ac:dyDescent="0.3"/>
    <row r="1761" s="6" customFormat="1" x14ac:dyDescent="0.3"/>
    <row r="1762" s="6" customFormat="1" x14ac:dyDescent="0.3"/>
    <row r="1763" s="6" customFormat="1" x14ac:dyDescent="0.3"/>
    <row r="1764" s="6" customFormat="1" x14ac:dyDescent="0.3"/>
    <row r="1765" s="6" customFormat="1" x14ac:dyDescent="0.3"/>
    <row r="1766" s="6" customFormat="1" x14ac:dyDescent="0.3"/>
    <row r="1767" s="6" customFormat="1" x14ac:dyDescent="0.3"/>
    <row r="1768" s="6" customFormat="1" x14ac:dyDescent="0.3"/>
    <row r="1769" s="6" customFormat="1" x14ac:dyDescent="0.3"/>
    <row r="1770" s="6" customFormat="1" x14ac:dyDescent="0.3"/>
    <row r="1771" s="6" customFormat="1" x14ac:dyDescent="0.3"/>
    <row r="1772" s="6" customFormat="1" x14ac:dyDescent="0.3"/>
    <row r="1773" s="6" customFormat="1" x14ac:dyDescent="0.3"/>
    <row r="1774" s="6" customFormat="1" x14ac:dyDescent="0.3"/>
    <row r="1775" s="6" customFormat="1" x14ac:dyDescent="0.3"/>
    <row r="1776" s="6" customFormat="1" x14ac:dyDescent="0.3"/>
    <row r="1777" s="6" customFormat="1" x14ac:dyDescent="0.3"/>
    <row r="1778" s="6" customFormat="1" x14ac:dyDescent="0.3"/>
    <row r="1779" s="6" customFormat="1" x14ac:dyDescent="0.3"/>
    <row r="1780" s="6" customFormat="1" x14ac:dyDescent="0.3"/>
    <row r="1781" s="6" customFormat="1" x14ac:dyDescent="0.3"/>
    <row r="1782" s="6" customFormat="1" x14ac:dyDescent="0.3"/>
    <row r="1783" s="6" customFormat="1" x14ac:dyDescent="0.3"/>
    <row r="1784" s="6" customFormat="1" x14ac:dyDescent="0.3"/>
    <row r="1785" s="6" customFormat="1" x14ac:dyDescent="0.3"/>
    <row r="1786" s="6" customFormat="1" x14ac:dyDescent="0.3"/>
    <row r="1787" s="6" customFormat="1" x14ac:dyDescent="0.3"/>
    <row r="1788" s="6" customFormat="1" x14ac:dyDescent="0.3"/>
    <row r="1789" s="6" customFormat="1" x14ac:dyDescent="0.3"/>
    <row r="1790" s="6" customFormat="1" x14ac:dyDescent="0.3"/>
    <row r="1791" s="6" customFormat="1" x14ac:dyDescent="0.3"/>
    <row r="1792" s="6" customFormat="1" x14ac:dyDescent="0.3"/>
    <row r="1793" s="6" customFormat="1" x14ac:dyDescent="0.3"/>
    <row r="1794" s="6" customFormat="1" x14ac:dyDescent="0.3"/>
    <row r="1795" s="6" customFormat="1" x14ac:dyDescent="0.3"/>
    <row r="1796" s="6" customFormat="1" x14ac:dyDescent="0.3"/>
    <row r="1797" s="6" customFormat="1" x14ac:dyDescent="0.3"/>
    <row r="1798" s="6" customFormat="1" x14ac:dyDescent="0.3"/>
    <row r="1799" s="6" customFormat="1" x14ac:dyDescent="0.3"/>
    <row r="1800" s="6" customFormat="1" x14ac:dyDescent="0.3"/>
    <row r="1801" s="6" customFormat="1" x14ac:dyDescent="0.3"/>
    <row r="1802" s="6" customFormat="1" x14ac:dyDescent="0.3"/>
    <row r="1803" s="6" customFormat="1" x14ac:dyDescent="0.3"/>
    <row r="1804" s="6" customFormat="1" x14ac:dyDescent="0.3"/>
    <row r="1805" s="6" customFormat="1" x14ac:dyDescent="0.3"/>
    <row r="1806" s="6" customFormat="1" x14ac:dyDescent="0.3"/>
    <row r="1807" s="6" customFormat="1" x14ac:dyDescent="0.3"/>
    <row r="1808" s="6" customFormat="1" x14ac:dyDescent="0.3"/>
    <row r="1809" s="6" customFormat="1" x14ac:dyDescent="0.3"/>
    <row r="1810" s="6" customFormat="1" x14ac:dyDescent="0.3"/>
    <row r="1811" s="6" customFormat="1" x14ac:dyDescent="0.3"/>
    <row r="1812" s="6" customFormat="1" x14ac:dyDescent="0.3"/>
    <row r="1813" s="6" customFormat="1" x14ac:dyDescent="0.3"/>
    <row r="1814" s="6" customFormat="1" x14ac:dyDescent="0.3"/>
    <row r="1815" s="6" customFormat="1" x14ac:dyDescent="0.3"/>
    <row r="1816" s="6" customFormat="1" x14ac:dyDescent="0.3"/>
    <row r="1817" s="6" customFormat="1" x14ac:dyDescent="0.3"/>
    <row r="1818" s="6" customFormat="1" x14ac:dyDescent="0.3"/>
    <row r="1819" s="6" customFormat="1" x14ac:dyDescent="0.3"/>
    <row r="1820" s="6" customFormat="1" x14ac:dyDescent="0.3"/>
    <row r="1821" s="6" customFormat="1" x14ac:dyDescent="0.3"/>
    <row r="1822" s="6" customFormat="1" x14ac:dyDescent="0.3"/>
    <row r="1823" s="6" customFormat="1" x14ac:dyDescent="0.3"/>
    <row r="1824" s="6" customFormat="1" x14ac:dyDescent="0.3"/>
    <row r="1825" s="6" customFormat="1" x14ac:dyDescent="0.3"/>
    <row r="1826" s="6" customFormat="1" x14ac:dyDescent="0.3"/>
    <row r="1827" s="6" customFormat="1" x14ac:dyDescent="0.3"/>
    <row r="1828" s="6" customFormat="1" x14ac:dyDescent="0.3"/>
    <row r="1829" s="6" customFormat="1" x14ac:dyDescent="0.3"/>
    <row r="1830" s="6" customFormat="1" x14ac:dyDescent="0.3"/>
    <row r="1831" s="6" customFormat="1" x14ac:dyDescent="0.3"/>
    <row r="1832" s="6" customFormat="1" x14ac:dyDescent="0.3"/>
    <row r="1833" s="6" customFormat="1" x14ac:dyDescent="0.3"/>
    <row r="1834" s="6" customFormat="1" x14ac:dyDescent="0.3"/>
    <row r="1835" s="6" customFormat="1" x14ac:dyDescent="0.3"/>
    <row r="1836" s="6" customFormat="1" x14ac:dyDescent="0.3"/>
    <row r="1837" s="6" customFormat="1" x14ac:dyDescent="0.3"/>
    <row r="1838" s="6" customFormat="1" x14ac:dyDescent="0.3"/>
    <row r="1839" s="6" customFormat="1" x14ac:dyDescent="0.3"/>
    <row r="1840" s="6" customFormat="1" x14ac:dyDescent="0.3"/>
    <row r="1841" s="6" customFormat="1" x14ac:dyDescent="0.3"/>
    <row r="1842" s="6" customFormat="1" x14ac:dyDescent="0.3"/>
    <row r="1843" s="6" customFormat="1" x14ac:dyDescent="0.3"/>
    <row r="1844" s="6" customFormat="1" x14ac:dyDescent="0.3"/>
    <row r="1845" s="6" customFormat="1" x14ac:dyDescent="0.3"/>
    <row r="1846" s="6" customFormat="1" x14ac:dyDescent="0.3"/>
    <row r="1847" s="6" customFormat="1" x14ac:dyDescent="0.3"/>
    <row r="1848" s="6" customFormat="1" x14ac:dyDescent="0.3"/>
    <row r="1849" s="6" customFormat="1" x14ac:dyDescent="0.3"/>
    <row r="1850" s="6" customFormat="1" x14ac:dyDescent="0.3"/>
    <row r="1851" s="6" customFormat="1" x14ac:dyDescent="0.3"/>
    <row r="1852" s="6" customFormat="1" x14ac:dyDescent="0.3"/>
    <row r="1853" s="6" customFormat="1" x14ac:dyDescent="0.3"/>
    <row r="1854" s="6" customFormat="1" x14ac:dyDescent="0.3"/>
    <row r="1855" s="6" customFormat="1" x14ac:dyDescent="0.3"/>
    <row r="1856" s="6" customFormat="1" x14ac:dyDescent="0.3"/>
    <row r="1857" s="6" customFormat="1" x14ac:dyDescent="0.3"/>
    <row r="1858" s="6" customFormat="1" x14ac:dyDescent="0.3"/>
    <row r="1859" s="6" customFormat="1" x14ac:dyDescent="0.3"/>
    <row r="1860" s="6" customFormat="1" x14ac:dyDescent="0.3"/>
    <row r="1861" s="6" customFormat="1" x14ac:dyDescent="0.3"/>
    <row r="1862" s="6" customFormat="1" x14ac:dyDescent="0.3"/>
    <row r="1863" s="6" customFormat="1" x14ac:dyDescent="0.3"/>
    <row r="1864" s="6" customFormat="1" x14ac:dyDescent="0.3"/>
    <row r="1865" s="6" customFormat="1" x14ac:dyDescent="0.3"/>
    <row r="1866" s="6" customFormat="1" x14ac:dyDescent="0.3"/>
    <row r="1867" s="6" customFormat="1" x14ac:dyDescent="0.3"/>
    <row r="1868" s="6" customFormat="1" x14ac:dyDescent="0.3"/>
    <row r="1869" s="6" customFormat="1" x14ac:dyDescent="0.3"/>
    <row r="1870" s="6" customFormat="1" x14ac:dyDescent="0.3"/>
    <row r="1871" s="6" customFormat="1" x14ac:dyDescent="0.3"/>
    <row r="1872" s="6" customFormat="1" x14ac:dyDescent="0.3"/>
    <row r="1873" s="6" customFormat="1" x14ac:dyDescent="0.3"/>
    <row r="1874" s="6" customFormat="1" x14ac:dyDescent="0.3"/>
    <row r="1875" s="6" customFormat="1" x14ac:dyDescent="0.3"/>
    <row r="1876" s="6" customFormat="1" x14ac:dyDescent="0.3"/>
    <row r="1877" s="6" customFormat="1" x14ac:dyDescent="0.3"/>
    <row r="1878" s="6" customFormat="1" x14ac:dyDescent="0.3"/>
    <row r="1879" s="6" customFormat="1" x14ac:dyDescent="0.3"/>
    <row r="1880" s="6" customFormat="1" x14ac:dyDescent="0.3"/>
    <row r="1881" s="6" customFormat="1" x14ac:dyDescent="0.3"/>
    <row r="1882" s="6" customFormat="1" x14ac:dyDescent="0.3"/>
    <row r="1883" s="6" customFormat="1" x14ac:dyDescent="0.3"/>
    <row r="1884" s="6" customFormat="1" x14ac:dyDescent="0.3"/>
    <row r="1885" s="6" customFormat="1" x14ac:dyDescent="0.3"/>
    <row r="1886" s="6" customFormat="1" x14ac:dyDescent="0.3"/>
    <row r="1887" s="6" customFormat="1" x14ac:dyDescent="0.3"/>
    <row r="1888" s="6" customFormat="1" x14ac:dyDescent="0.3"/>
    <row r="1889" s="6" customFormat="1" x14ac:dyDescent="0.3"/>
    <row r="1890" s="6" customFormat="1" x14ac:dyDescent="0.3"/>
    <row r="1891" s="6" customFormat="1" x14ac:dyDescent="0.3"/>
    <row r="1892" s="6" customFormat="1" x14ac:dyDescent="0.3"/>
    <row r="1893" s="6" customFormat="1" x14ac:dyDescent="0.3"/>
    <row r="1894" s="6" customFormat="1" x14ac:dyDescent="0.3"/>
    <row r="1895" s="6" customFormat="1" x14ac:dyDescent="0.3"/>
    <row r="1896" s="6" customFormat="1" x14ac:dyDescent="0.3"/>
    <row r="1897" s="6" customFormat="1" x14ac:dyDescent="0.3"/>
    <row r="1898" s="6" customFormat="1" x14ac:dyDescent="0.3"/>
    <row r="1899" s="6" customFormat="1" x14ac:dyDescent="0.3"/>
    <row r="1900" s="6" customFormat="1" x14ac:dyDescent="0.3"/>
    <row r="1901" s="6" customFormat="1" x14ac:dyDescent="0.3"/>
    <row r="1902" s="6" customFormat="1" x14ac:dyDescent="0.3"/>
    <row r="1903" s="6" customFormat="1" x14ac:dyDescent="0.3"/>
    <row r="1904" s="6" customFormat="1" x14ac:dyDescent="0.3"/>
    <row r="1905" s="6" customFormat="1" x14ac:dyDescent="0.3"/>
    <row r="1906" s="6" customFormat="1" x14ac:dyDescent="0.3"/>
    <row r="1907" s="6" customFormat="1" x14ac:dyDescent="0.3"/>
    <row r="1908" s="6" customFormat="1" x14ac:dyDescent="0.3"/>
    <row r="1909" s="6" customFormat="1" x14ac:dyDescent="0.3"/>
    <row r="1910" s="6" customFormat="1" x14ac:dyDescent="0.3"/>
    <row r="1911" s="6" customFormat="1" x14ac:dyDescent="0.3"/>
    <row r="1912" s="6" customFormat="1" x14ac:dyDescent="0.3"/>
    <row r="1913" s="6" customFormat="1" x14ac:dyDescent="0.3"/>
    <row r="1914" s="6" customFormat="1" x14ac:dyDescent="0.3"/>
    <row r="1915" s="6" customFormat="1" x14ac:dyDescent="0.3"/>
    <row r="1916" s="6" customFormat="1" x14ac:dyDescent="0.3"/>
    <row r="1917" s="6" customFormat="1" x14ac:dyDescent="0.3"/>
    <row r="1918" s="6" customFormat="1" x14ac:dyDescent="0.3"/>
    <row r="1919" s="6" customFormat="1" x14ac:dyDescent="0.3"/>
    <row r="1920" s="6" customFormat="1" x14ac:dyDescent="0.3"/>
    <row r="1921" s="6" customFormat="1" x14ac:dyDescent="0.3"/>
    <row r="1922" s="6" customFormat="1" x14ac:dyDescent="0.3"/>
    <row r="1923" s="6" customFormat="1" x14ac:dyDescent="0.3"/>
    <row r="1924" s="6" customFormat="1" x14ac:dyDescent="0.3"/>
    <row r="1925" s="6" customFormat="1" x14ac:dyDescent="0.3"/>
    <row r="1926" s="6" customFormat="1" x14ac:dyDescent="0.3"/>
    <row r="1927" s="6" customFormat="1" x14ac:dyDescent="0.3"/>
    <row r="1928" s="6" customFormat="1" x14ac:dyDescent="0.3"/>
    <row r="1929" s="6" customFormat="1" x14ac:dyDescent="0.3"/>
    <row r="1930" s="6" customFormat="1" x14ac:dyDescent="0.3"/>
    <row r="1931" s="6" customFormat="1" x14ac:dyDescent="0.3"/>
    <row r="1932" s="6" customFormat="1" x14ac:dyDescent="0.3"/>
    <row r="1933" s="6" customFormat="1" x14ac:dyDescent="0.3"/>
    <row r="1934" s="6" customFormat="1" x14ac:dyDescent="0.3"/>
    <row r="1935" s="6" customFormat="1" x14ac:dyDescent="0.3"/>
    <row r="1936" s="6" customFormat="1" x14ac:dyDescent="0.3"/>
    <row r="1937" s="6" customFormat="1" x14ac:dyDescent="0.3"/>
    <row r="1938" s="6" customFormat="1" x14ac:dyDescent="0.3"/>
    <row r="1939" s="6" customFormat="1" x14ac:dyDescent="0.3"/>
    <row r="1940" s="6" customFormat="1" x14ac:dyDescent="0.3"/>
    <row r="1941" s="6" customFormat="1" x14ac:dyDescent="0.3"/>
    <row r="1942" s="6" customFormat="1" x14ac:dyDescent="0.3"/>
    <row r="1943" s="6" customFormat="1" x14ac:dyDescent="0.3"/>
    <row r="1944" s="6" customFormat="1" x14ac:dyDescent="0.3"/>
    <row r="1945" s="6" customFormat="1" x14ac:dyDescent="0.3"/>
    <row r="1946" s="6" customFormat="1" x14ac:dyDescent="0.3"/>
    <row r="1947" s="6" customFormat="1" x14ac:dyDescent="0.3"/>
    <row r="1948" s="6" customFormat="1" x14ac:dyDescent="0.3"/>
    <row r="1949" s="6" customFormat="1" x14ac:dyDescent="0.3"/>
    <row r="1950" s="6" customFormat="1" x14ac:dyDescent="0.3"/>
    <row r="1951" s="6" customFormat="1" x14ac:dyDescent="0.3"/>
    <row r="1952" s="6" customFormat="1" x14ac:dyDescent="0.3"/>
    <row r="1953" s="6" customFormat="1" x14ac:dyDescent="0.3"/>
    <row r="1954" s="6" customFormat="1" x14ac:dyDescent="0.3"/>
    <row r="1955" s="6" customFormat="1" x14ac:dyDescent="0.3"/>
    <row r="1956" s="6" customFormat="1" x14ac:dyDescent="0.3"/>
    <row r="1957" s="6" customFormat="1" x14ac:dyDescent="0.3"/>
    <row r="1958" s="6" customFormat="1" x14ac:dyDescent="0.3"/>
    <row r="1959" s="6" customFormat="1" x14ac:dyDescent="0.3"/>
    <row r="1960" s="6" customFormat="1" x14ac:dyDescent="0.3"/>
    <row r="1961" s="6" customFormat="1" x14ac:dyDescent="0.3"/>
    <row r="1962" s="6" customFormat="1" x14ac:dyDescent="0.3"/>
    <row r="1963" s="6" customFormat="1" x14ac:dyDescent="0.3"/>
    <row r="1964" s="6" customFormat="1" x14ac:dyDescent="0.3"/>
    <row r="1965" s="6" customFormat="1" x14ac:dyDescent="0.3"/>
    <row r="1966" s="6" customFormat="1" x14ac:dyDescent="0.3"/>
    <row r="1967" s="6" customFormat="1" x14ac:dyDescent="0.3"/>
    <row r="1968" s="6" customFormat="1" x14ac:dyDescent="0.3"/>
    <row r="1969" s="6" customFormat="1" x14ac:dyDescent="0.3"/>
    <row r="1970" s="6" customFormat="1" x14ac:dyDescent="0.3"/>
    <row r="1971" s="6" customFormat="1" x14ac:dyDescent="0.3"/>
    <row r="1972" s="6" customFormat="1" x14ac:dyDescent="0.3"/>
    <row r="1973" s="6" customFormat="1" x14ac:dyDescent="0.3"/>
    <row r="1974" s="6" customFormat="1" x14ac:dyDescent="0.3"/>
    <row r="1975" s="6" customFormat="1" x14ac:dyDescent="0.3"/>
    <row r="1976" s="6" customFormat="1" x14ac:dyDescent="0.3"/>
    <row r="1977" s="6" customFormat="1" x14ac:dyDescent="0.3"/>
    <row r="1978" s="6" customFormat="1" x14ac:dyDescent="0.3"/>
    <row r="1979" s="6" customFormat="1" x14ac:dyDescent="0.3"/>
    <row r="1980" s="6" customFormat="1" x14ac:dyDescent="0.3"/>
    <row r="1981" s="6" customFormat="1" x14ac:dyDescent="0.3"/>
    <row r="1982" s="6" customFormat="1" x14ac:dyDescent="0.3"/>
    <row r="1983" s="6" customFormat="1" x14ac:dyDescent="0.3"/>
    <row r="1984" s="6" customFormat="1" x14ac:dyDescent="0.3"/>
    <row r="1985" s="6" customFormat="1" x14ac:dyDescent="0.3"/>
    <row r="1986" s="6" customFormat="1" x14ac:dyDescent="0.3"/>
    <row r="1987" s="6" customFormat="1" x14ac:dyDescent="0.3"/>
    <row r="1988" s="6" customFormat="1" x14ac:dyDescent="0.3"/>
    <row r="1989" s="6" customFormat="1" x14ac:dyDescent="0.3"/>
    <row r="1990" s="6" customFormat="1" x14ac:dyDescent="0.3"/>
    <row r="1991" s="6" customFormat="1" x14ac:dyDescent="0.3"/>
    <row r="1992" s="6" customFormat="1" x14ac:dyDescent="0.3"/>
    <row r="1993" s="6" customFormat="1" x14ac:dyDescent="0.3"/>
    <row r="1994" s="6" customFormat="1" x14ac:dyDescent="0.3"/>
    <row r="1995" s="6" customFormat="1" x14ac:dyDescent="0.3"/>
    <row r="1996" s="6" customFormat="1" x14ac:dyDescent="0.3"/>
    <row r="1997" s="6" customFormat="1" x14ac:dyDescent="0.3"/>
    <row r="1998" s="6" customFormat="1" x14ac:dyDescent="0.3"/>
    <row r="1999" s="6" customFormat="1" x14ac:dyDescent="0.3"/>
    <row r="2000" s="6" customFormat="1" x14ac:dyDescent="0.3"/>
    <row r="2001" s="6" customFormat="1" x14ac:dyDescent="0.3"/>
    <row r="2002" s="6" customFormat="1" x14ac:dyDescent="0.3"/>
    <row r="2003" s="6" customFormat="1" x14ac:dyDescent="0.3"/>
    <row r="2004" s="6" customFormat="1" x14ac:dyDescent="0.3"/>
    <row r="2005" s="6" customFormat="1" x14ac:dyDescent="0.3"/>
    <row r="2006" s="6" customFormat="1" x14ac:dyDescent="0.3"/>
    <row r="2007" s="6" customFormat="1" x14ac:dyDescent="0.3"/>
    <row r="2008" s="6" customFormat="1" x14ac:dyDescent="0.3"/>
    <row r="2009" s="6" customFormat="1" x14ac:dyDescent="0.3"/>
    <row r="2010" s="6" customFormat="1" x14ac:dyDescent="0.3"/>
    <row r="2011" s="6" customFormat="1" x14ac:dyDescent="0.3"/>
    <row r="2012" s="6" customFormat="1" x14ac:dyDescent="0.3"/>
    <row r="2013" s="6" customFormat="1" x14ac:dyDescent="0.3"/>
    <row r="2014" s="6" customFormat="1" x14ac:dyDescent="0.3"/>
    <row r="2015" s="6" customFormat="1" x14ac:dyDescent="0.3"/>
    <row r="2016" s="6" customFormat="1" x14ac:dyDescent="0.3"/>
    <row r="2017" s="6" customFormat="1" x14ac:dyDescent="0.3"/>
    <row r="2018" s="6" customFormat="1" x14ac:dyDescent="0.3"/>
    <row r="2019" s="6" customFormat="1" x14ac:dyDescent="0.3"/>
    <row r="2020" s="6" customFormat="1" x14ac:dyDescent="0.3"/>
    <row r="2021" s="6" customFormat="1" x14ac:dyDescent="0.3"/>
    <row r="2022" s="6" customFormat="1" x14ac:dyDescent="0.3"/>
    <row r="2023" s="6" customFormat="1" x14ac:dyDescent="0.3"/>
    <row r="2024" s="6" customFormat="1" x14ac:dyDescent="0.3"/>
    <row r="2025" s="6" customFormat="1" x14ac:dyDescent="0.3"/>
    <row r="2026" s="6" customFormat="1" x14ac:dyDescent="0.3"/>
    <row r="2027" s="6" customFormat="1" x14ac:dyDescent="0.3"/>
    <row r="2028" s="6" customFormat="1" x14ac:dyDescent="0.3"/>
    <row r="2029" s="6" customFormat="1" x14ac:dyDescent="0.3"/>
    <row r="2030" s="6" customFormat="1" x14ac:dyDescent="0.3"/>
    <row r="2031" s="6" customFormat="1" x14ac:dyDescent="0.3"/>
    <row r="2032" s="6" customFormat="1" x14ac:dyDescent="0.3"/>
    <row r="2033" s="6" customFormat="1" x14ac:dyDescent="0.3"/>
    <row r="2034" s="6" customFormat="1" x14ac:dyDescent="0.3"/>
    <row r="2035" s="6" customFormat="1" x14ac:dyDescent="0.3"/>
    <row r="2036" s="6" customFormat="1" x14ac:dyDescent="0.3"/>
    <row r="2037" s="6" customFormat="1" x14ac:dyDescent="0.3"/>
    <row r="2038" s="6" customFormat="1" x14ac:dyDescent="0.3"/>
    <row r="2039" s="6" customFormat="1" x14ac:dyDescent="0.3"/>
    <row r="2040" s="6" customFormat="1" x14ac:dyDescent="0.3"/>
    <row r="2041" s="6" customFormat="1" x14ac:dyDescent="0.3"/>
    <row r="2042" s="6" customFormat="1" x14ac:dyDescent="0.3"/>
    <row r="2043" s="6" customFormat="1" x14ac:dyDescent="0.3"/>
    <row r="2044" s="6" customFormat="1" x14ac:dyDescent="0.3"/>
    <row r="2045" s="6" customFormat="1" x14ac:dyDescent="0.3"/>
    <row r="2046" s="6" customFormat="1" x14ac:dyDescent="0.3"/>
    <row r="2047" s="6" customFormat="1" x14ac:dyDescent="0.3"/>
    <row r="2048" s="6" customFormat="1" x14ac:dyDescent="0.3"/>
    <row r="2049" s="6" customFormat="1" x14ac:dyDescent="0.3"/>
    <row r="2050" s="6" customFormat="1" x14ac:dyDescent="0.3"/>
    <row r="2051" s="6" customFormat="1" x14ac:dyDescent="0.3"/>
    <row r="2052" s="6" customFormat="1" x14ac:dyDescent="0.3"/>
    <row r="2053" s="6" customFormat="1" x14ac:dyDescent="0.3"/>
    <row r="2054" s="6" customFormat="1" x14ac:dyDescent="0.3"/>
    <row r="2055" s="6" customFormat="1" x14ac:dyDescent="0.3"/>
    <row r="2056" s="6" customFormat="1" x14ac:dyDescent="0.3"/>
    <row r="2057" s="6" customFormat="1" x14ac:dyDescent="0.3"/>
    <row r="2058" s="6" customFormat="1" x14ac:dyDescent="0.3"/>
    <row r="2059" s="6" customFormat="1" x14ac:dyDescent="0.3"/>
    <row r="2060" s="6" customFormat="1" x14ac:dyDescent="0.3"/>
    <row r="2061" s="6" customFormat="1" x14ac:dyDescent="0.3"/>
    <row r="2062" s="6" customFormat="1" x14ac:dyDescent="0.3"/>
    <row r="2063" s="6" customFormat="1" x14ac:dyDescent="0.3"/>
    <row r="2064" s="6" customFormat="1" x14ac:dyDescent="0.3"/>
    <row r="2065" s="6" customFormat="1" x14ac:dyDescent="0.3"/>
    <row r="2066" s="6" customFormat="1" x14ac:dyDescent="0.3"/>
    <row r="2067" s="6" customFormat="1" x14ac:dyDescent="0.3"/>
    <row r="2068" s="6" customFormat="1" x14ac:dyDescent="0.3"/>
    <row r="2069" s="6" customFormat="1" x14ac:dyDescent="0.3"/>
    <row r="2070" s="6" customFormat="1" x14ac:dyDescent="0.3"/>
    <row r="2071" s="6" customFormat="1" x14ac:dyDescent="0.3"/>
    <row r="2072" s="6" customFormat="1" x14ac:dyDescent="0.3"/>
    <row r="2073" s="6" customFormat="1" x14ac:dyDescent="0.3"/>
    <row r="2074" s="6" customFormat="1" x14ac:dyDescent="0.3"/>
    <row r="2075" s="6" customFormat="1" x14ac:dyDescent="0.3"/>
    <row r="2076" s="6" customFormat="1" x14ac:dyDescent="0.3"/>
    <row r="2077" s="6" customFormat="1" x14ac:dyDescent="0.3"/>
    <row r="2078" s="6" customFormat="1" x14ac:dyDescent="0.3"/>
    <row r="2079" s="6" customFormat="1" x14ac:dyDescent="0.3"/>
    <row r="2080" s="6" customFormat="1" x14ac:dyDescent="0.3"/>
    <row r="2081" s="6" customFormat="1" x14ac:dyDescent="0.3"/>
    <row r="2082" s="6" customFormat="1" x14ac:dyDescent="0.3"/>
    <row r="2083" s="6" customFormat="1" x14ac:dyDescent="0.3"/>
    <row r="2084" s="6" customFormat="1" x14ac:dyDescent="0.3"/>
    <row r="2085" s="6" customFormat="1" x14ac:dyDescent="0.3"/>
    <row r="2086" s="6" customFormat="1" x14ac:dyDescent="0.3"/>
    <row r="2087" s="6" customFormat="1" x14ac:dyDescent="0.3"/>
    <row r="2088" s="6" customFormat="1" x14ac:dyDescent="0.3"/>
    <row r="2089" s="6" customFormat="1" x14ac:dyDescent="0.3"/>
    <row r="2090" s="6" customFormat="1" x14ac:dyDescent="0.3"/>
    <row r="2091" s="6" customFormat="1" x14ac:dyDescent="0.3"/>
    <row r="2092" s="6" customFormat="1" x14ac:dyDescent="0.3"/>
    <row r="2093" s="6" customFormat="1" x14ac:dyDescent="0.3"/>
    <row r="2094" s="6" customFormat="1" x14ac:dyDescent="0.3"/>
    <row r="2095" s="6" customFormat="1" x14ac:dyDescent="0.3"/>
    <row r="2096" s="6" customFormat="1" x14ac:dyDescent="0.3"/>
    <row r="2097" s="6" customFormat="1" x14ac:dyDescent="0.3"/>
    <row r="2098" s="6" customFormat="1" x14ac:dyDescent="0.3"/>
    <row r="2099" s="6" customFormat="1" x14ac:dyDescent="0.3"/>
    <row r="2100" s="6" customFormat="1" x14ac:dyDescent="0.3"/>
    <row r="2101" s="6" customFormat="1" x14ac:dyDescent="0.3"/>
    <row r="2102" s="6" customFormat="1" x14ac:dyDescent="0.3"/>
    <row r="2103" s="6" customFormat="1" x14ac:dyDescent="0.3"/>
    <row r="2104" s="6" customFormat="1" x14ac:dyDescent="0.3"/>
    <row r="2105" s="6" customFormat="1" x14ac:dyDescent="0.3"/>
    <row r="2106" s="6" customFormat="1" x14ac:dyDescent="0.3"/>
    <row r="2107" s="6" customFormat="1" x14ac:dyDescent="0.3"/>
    <row r="2108" s="6" customFormat="1" x14ac:dyDescent="0.3"/>
    <row r="2109" s="6" customFormat="1" x14ac:dyDescent="0.3"/>
    <row r="2110" s="6" customFormat="1" x14ac:dyDescent="0.3"/>
    <row r="2111" s="6" customFormat="1" x14ac:dyDescent="0.3"/>
    <row r="2112" s="6" customFormat="1" x14ac:dyDescent="0.3"/>
    <row r="2113" s="6" customFormat="1" x14ac:dyDescent="0.3"/>
    <row r="2114" s="6" customFormat="1" x14ac:dyDescent="0.3"/>
    <row r="2115" s="6" customFormat="1" x14ac:dyDescent="0.3"/>
    <row r="2116" s="6" customFormat="1" x14ac:dyDescent="0.3"/>
    <row r="2117" s="6" customFormat="1" x14ac:dyDescent="0.3"/>
    <row r="2118" s="6" customFormat="1" x14ac:dyDescent="0.3"/>
    <row r="2119" s="6" customFormat="1" x14ac:dyDescent="0.3"/>
    <row r="2120" s="6" customFormat="1" x14ac:dyDescent="0.3"/>
    <row r="2121" s="6" customFormat="1" x14ac:dyDescent="0.3"/>
    <row r="2122" s="6" customFormat="1" x14ac:dyDescent="0.3"/>
    <row r="2123" s="6" customFormat="1" x14ac:dyDescent="0.3"/>
    <row r="2124" s="6" customFormat="1" x14ac:dyDescent="0.3"/>
    <row r="2125" s="6" customFormat="1" x14ac:dyDescent="0.3"/>
    <row r="2126" s="6" customFormat="1" x14ac:dyDescent="0.3"/>
    <row r="2127" s="6" customFormat="1" x14ac:dyDescent="0.3"/>
    <row r="2128" s="6" customFormat="1" x14ac:dyDescent="0.3"/>
    <row r="2129" s="6" customFormat="1" x14ac:dyDescent="0.3"/>
    <row r="2130" s="6" customFormat="1" x14ac:dyDescent="0.3"/>
    <row r="2131" s="6" customFormat="1" x14ac:dyDescent="0.3"/>
    <row r="2132" s="6" customFormat="1" x14ac:dyDescent="0.3"/>
    <row r="2133" s="6" customFormat="1" x14ac:dyDescent="0.3"/>
    <row r="2134" s="6" customFormat="1" x14ac:dyDescent="0.3"/>
    <row r="2135" s="6" customFormat="1" x14ac:dyDescent="0.3"/>
    <row r="2136" s="6" customFormat="1" x14ac:dyDescent="0.3"/>
    <row r="2137" s="6" customFormat="1" x14ac:dyDescent="0.3"/>
    <row r="2138" s="6" customFormat="1" x14ac:dyDescent="0.3"/>
    <row r="2139" s="6" customFormat="1" x14ac:dyDescent="0.3"/>
    <row r="2140" s="6" customFormat="1" x14ac:dyDescent="0.3"/>
    <row r="2141" s="6" customFormat="1" x14ac:dyDescent="0.3"/>
    <row r="2142" s="6" customFormat="1" x14ac:dyDescent="0.3"/>
    <row r="2143" s="6" customFormat="1" x14ac:dyDescent="0.3"/>
    <row r="2144" s="6" customFormat="1" x14ac:dyDescent="0.3"/>
    <row r="2145" s="6" customFormat="1" x14ac:dyDescent="0.3"/>
    <row r="2146" s="6" customFormat="1" x14ac:dyDescent="0.3"/>
    <row r="2147" s="6" customFormat="1" x14ac:dyDescent="0.3"/>
    <row r="2148" s="6" customFormat="1" x14ac:dyDescent="0.3"/>
    <row r="2149" s="6" customFormat="1" x14ac:dyDescent="0.3"/>
    <row r="2150" s="6" customFormat="1" x14ac:dyDescent="0.3"/>
    <row r="2151" s="6" customFormat="1" x14ac:dyDescent="0.3"/>
    <row r="2152" s="6" customFormat="1" x14ac:dyDescent="0.3"/>
    <row r="2153" s="6" customFormat="1" x14ac:dyDescent="0.3"/>
    <row r="2154" s="6" customFormat="1" x14ac:dyDescent="0.3"/>
    <row r="2155" s="6" customFormat="1" x14ac:dyDescent="0.3"/>
    <row r="2156" s="6" customFormat="1" x14ac:dyDescent="0.3"/>
    <row r="2157" s="6" customFormat="1" x14ac:dyDescent="0.3"/>
    <row r="2158" s="6" customFormat="1" x14ac:dyDescent="0.3"/>
    <row r="2159" s="6" customFormat="1" x14ac:dyDescent="0.3"/>
    <row r="2160" s="6" customFormat="1" x14ac:dyDescent="0.3"/>
    <row r="2161" s="6" customFormat="1" x14ac:dyDescent="0.3"/>
    <row r="2162" s="6" customFormat="1" x14ac:dyDescent="0.3"/>
    <row r="2163" s="6" customFormat="1" x14ac:dyDescent="0.3"/>
    <row r="2164" s="6" customFormat="1" x14ac:dyDescent="0.3"/>
    <row r="2165" s="6" customFormat="1" x14ac:dyDescent="0.3"/>
    <row r="2166" s="6" customFormat="1" x14ac:dyDescent="0.3"/>
    <row r="2167" s="6" customFormat="1" x14ac:dyDescent="0.3"/>
    <row r="2168" s="6" customFormat="1" x14ac:dyDescent="0.3"/>
    <row r="2169" s="6" customFormat="1" x14ac:dyDescent="0.3"/>
    <row r="2170" s="6" customFormat="1" x14ac:dyDescent="0.3"/>
    <row r="2171" s="6" customFormat="1" x14ac:dyDescent="0.3"/>
    <row r="2172" s="6" customFormat="1" x14ac:dyDescent="0.3"/>
    <row r="2173" s="6" customFormat="1" x14ac:dyDescent="0.3"/>
    <row r="2174" s="6" customFormat="1" x14ac:dyDescent="0.3"/>
    <row r="2175" s="6" customFormat="1" x14ac:dyDescent="0.3"/>
    <row r="2176" s="6" customFormat="1" x14ac:dyDescent="0.3"/>
    <row r="2177" s="6" customFormat="1" x14ac:dyDescent="0.3"/>
    <row r="2178" s="6" customFormat="1" x14ac:dyDescent="0.3"/>
    <row r="2179" s="6" customFormat="1" x14ac:dyDescent="0.3"/>
    <row r="2180" s="6" customFormat="1" x14ac:dyDescent="0.3"/>
    <row r="2181" s="6" customFormat="1" x14ac:dyDescent="0.3"/>
    <row r="2182" s="6" customFormat="1" x14ac:dyDescent="0.3"/>
    <row r="2183" s="6" customFormat="1" x14ac:dyDescent="0.3"/>
    <row r="2184" s="6" customFormat="1" x14ac:dyDescent="0.3"/>
    <row r="2185" s="6" customFormat="1" x14ac:dyDescent="0.3"/>
    <row r="2186" s="6" customFormat="1" x14ac:dyDescent="0.3"/>
    <row r="2187" s="6" customFormat="1" x14ac:dyDescent="0.3"/>
    <row r="2188" s="6" customFormat="1" x14ac:dyDescent="0.3"/>
    <row r="2189" s="6" customFormat="1" x14ac:dyDescent="0.3"/>
    <row r="2190" s="6" customFormat="1" x14ac:dyDescent="0.3"/>
    <row r="2191" s="6" customFormat="1" x14ac:dyDescent="0.3"/>
    <row r="2192" s="6" customFormat="1" x14ac:dyDescent="0.3"/>
    <row r="2193" s="6" customFormat="1" x14ac:dyDescent="0.3"/>
    <row r="2194" s="6" customFormat="1" x14ac:dyDescent="0.3"/>
    <row r="2195" s="6" customFormat="1" x14ac:dyDescent="0.3"/>
    <row r="2196" s="6" customFormat="1" x14ac:dyDescent="0.3"/>
    <row r="2197" s="6" customFormat="1" x14ac:dyDescent="0.3"/>
    <row r="2198" s="6" customFormat="1" x14ac:dyDescent="0.3"/>
    <row r="2199" s="6" customFormat="1" x14ac:dyDescent="0.3"/>
    <row r="2200" s="6" customFormat="1" x14ac:dyDescent="0.3"/>
    <row r="2201" s="6" customFormat="1" x14ac:dyDescent="0.3"/>
    <row r="2202" s="6" customFormat="1" x14ac:dyDescent="0.3"/>
    <row r="2203" s="6" customFormat="1" x14ac:dyDescent="0.3"/>
    <row r="2204" s="6" customFormat="1" x14ac:dyDescent="0.3"/>
    <row r="2205" s="6" customFormat="1" x14ac:dyDescent="0.3"/>
    <row r="2206" s="6" customFormat="1" x14ac:dyDescent="0.3"/>
    <row r="2207" s="6" customFormat="1" x14ac:dyDescent="0.3"/>
    <row r="2208" s="6" customFormat="1" x14ac:dyDescent="0.3"/>
    <row r="2209" s="6" customFormat="1" x14ac:dyDescent="0.3"/>
    <row r="2210" s="6" customFormat="1" x14ac:dyDescent="0.3"/>
    <row r="2211" s="6" customFormat="1" x14ac:dyDescent="0.3"/>
    <row r="2212" s="6" customFormat="1" x14ac:dyDescent="0.3"/>
    <row r="2213" s="6" customFormat="1" x14ac:dyDescent="0.3"/>
    <row r="2214" s="6" customFormat="1" x14ac:dyDescent="0.3"/>
    <row r="2215" s="6" customFormat="1" x14ac:dyDescent="0.3"/>
    <row r="2216" s="6" customFormat="1" x14ac:dyDescent="0.3"/>
    <row r="2217" s="6" customFormat="1" x14ac:dyDescent="0.3"/>
    <row r="2218" s="6" customFormat="1" x14ac:dyDescent="0.3"/>
    <row r="2219" s="6" customFormat="1" x14ac:dyDescent="0.3"/>
    <row r="2220" s="6" customFormat="1" x14ac:dyDescent="0.3"/>
    <row r="2221" s="6" customFormat="1" x14ac:dyDescent="0.3"/>
    <row r="2222" s="6" customFormat="1" x14ac:dyDescent="0.3"/>
    <row r="2223" s="6" customFormat="1" x14ac:dyDescent="0.3"/>
    <row r="2224" s="6" customFormat="1" x14ac:dyDescent="0.3"/>
    <row r="2225" s="6" customFormat="1" x14ac:dyDescent="0.3"/>
    <row r="2226" s="6" customFormat="1" x14ac:dyDescent="0.3"/>
    <row r="2227" s="6" customFormat="1" x14ac:dyDescent="0.3"/>
    <row r="2228" s="6" customFormat="1" x14ac:dyDescent="0.3"/>
    <row r="2229" s="6" customFormat="1" x14ac:dyDescent="0.3"/>
    <row r="2230" s="6" customFormat="1" x14ac:dyDescent="0.3"/>
    <row r="2231" s="6" customFormat="1" x14ac:dyDescent="0.3"/>
    <row r="2232" s="6" customFormat="1" x14ac:dyDescent="0.3"/>
    <row r="2233" s="6" customFormat="1" x14ac:dyDescent="0.3"/>
    <row r="2234" s="6" customFormat="1" x14ac:dyDescent="0.3"/>
    <row r="2235" s="6" customFormat="1" x14ac:dyDescent="0.3"/>
    <row r="2236" s="6" customFormat="1" x14ac:dyDescent="0.3"/>
    <row r="2237" s="6" customFormat="1" x14ac:dyDescent="0.3"/>
    <row r="2238" s="6" customFormat="1" x14ac:dyDescent="0.3"/>
    <row r="2239" s="6" customFormat="1" x14ac:dyDescent="0.3"/>
    <row r="2240" s="6" customFormat="1" x14ac:dyDescent="0.3"/>
    <row r="2241" s="6" customFormat="1" x14ac:dyDescent="0.3"/>
    <row r="2242" s="6" customFormat="1" x14ac:dyDescent="0.3"/>
    <row r="2243" s="6" customFormat="1" x14ac:dyDescent="0.3"/>
    <row r="2244" s="6" customFormat="1" x14ac:dyDescent="0.3"/>
    <row r="2245" s="6" customFormat="1" x14ac:dyDescent="0.3"/>
    <row r="2246" s="6" customFormat="1" x14ac:dyDescent="0.3"/>
    <row r="2247" s="6" customFormat="1" x14ac:dyDescent="0.3"/>
    <row r="2248" s="6" customFormat="1" x14ac:dyDescent="0.3"/>
    <row r="2249" s="6" customFormat="1" x14ac:dyDescent="0.3"/>
    <row r="2250" s="6" customFormat="1" x14ac:dyDescent="0.3"/>
    <row r="2251" s="6" customFormat="1" x14ac:dyDescent="0.3"/>
    <row r="2252" s="6" customFormat="1" x14ac:dyDescent="0.3"/>
    <row r="2253" s="6" customFormat="1" x14ac:dyDescent="0.3"/>
    <row r="2254" s="6" customFormat="1" x14ac:dyDescent="0.3"/>
    <row r="2255" s="6" customFormat="1" x14ac:dyDescent="0.3"/>
    <row r="2256" s="6" customFormat="1" x14ac:dyDescent="0.3"/>
    <row r="2257" s="6" customFormat="1" x14ac:dyDescent="0.3"/>
    <row r="2258" s="6" customFormat="1" x14ac:dyDescent="0.3"/>
    <row r="2259" s="6" customFormat="1" x14ac:dyDescent="0.3"/>
    <row r="2260" s="6" customFormat="1" x14ac:dyDescent="0.3"/>
    <row r="2261" s="6" customFormat="1" x14ac:dyDescent="0.3"/>
    <row r="2262" s="6" customFormat="1" x14ac:dyDescent="0.3"/>
    <row r="2263" s="6" customFormat="1" x14ac:dyDescent="0.3"/>
    <row r="2264" s="6" customFormat="1" x14ac:dyDescent="0.3"/>
    <row r="2265" s="6" customFormat="1" x14ac:dyDescent="0.3"/>
    <row r="2266" s="6" customFormat="1" x14ac:dyDescent="0.3"/>
    <row r="2267" s="6" customFormat="1" x14ac:dyDescent="0.3"/>
    <row r="2268" s="6" customFormat="1" x14ac:dyDescent="0.3"/>
    <row r="2269" s="6" customFormat="1" x14ac:dyDescent="0.3"/>
    <row r="2270" s="6" customFormat="1" x14ac:dyDescent="0.3"/>
    <row r="2271" s="6" customFormat="1" x14ac:dyDescent="0.3"/>
    <row r="2272" s="6" customFormat="1" x14ac:dyDescent="0.3"/>
    <row r="2273" s="6" customFormat="1" x14ac:dyDescent="0.3"/>
    <row r="2274" s="6" customFormat="1" x14ac:dyDescent="0.3"/>
    <row r="2275" s="6" customFormat="1" x14ac:dyDescent="0.3"/>
    <row r="2276" s="6" customFormat="1" x14ac:dyDescent="0.3"/>
    <row r="2277" s="6" customFormat="1" x14ac:dyDescent="0.3"/>
    <row r="2278" s="6" customFormat="1" x14ac:dyDescent="0.3"/>
    <row r="2279" s="6" customFormat="1" x14ac:dyDescent="0.3"/>
    <row r="2280" s="6" customFormat="1" x14ac:dyDescent="0.3"/>
    <row r="2281" s="6" customFormat="1" x14ac:dyDescent="0.3"/>
    <row r="2282" s="6" customFormat="1" x14ac:dyDescent="0.3"/>
    <row r="2283" s="6" customFormat="1" x14ac:dyDescent="0.3"/>
    <row r="2284" s="6" customFormat="1" x14ac:dyDescent="0.3"/>
    <row r="2285" s="6" customFormat="1" x14ac:dyDescent="0.3"/>
    <row r="2286" s="6" customFormat="1" x14ac:dyDescent="0.3"/>
    <row r="2287" s="6" customFormat="1" x14ac:dyDescent="0.3"/>
    <row r="2288" s="6" customFormat="1" x14ac:dyDescent="0.3"/>
    <row r="2289" s="6" customFormat="1" x14ac:dyDescent="0.3"/>
    <row r="2290" s="6" customFormat="1" x14ac:dyDescent="0.3"/>
    <row r="2291" s="6" customFormat="1" x14ac:dyDescent="0.3"/>
    <row r="2292" s="6" customFormat="1" x14ac:dyDescent="0.3"/>
    <row r="2293" s="6" customFormat="1" x14ac:dyDescent="0.3"/>
    <row r="2294" s="6" customFormat="1" x14ac:dyDescent="0.3"/>
    <row r="2295" s="6" customFormat="1" x14ac:dyDescent="0.3"/>
    <row r="2296" s="6" customFormat="1" x14ac:dyDescent="0.3"/>
    <row r="2297" s="6" customFormat="1" x14ac:dyDescent="0.3"/>
    <row r="2298" s="6" customFormat="1" x14ac:dyDescent="0.3"/>
    <row r="2299" s="6" customFormat="1" x14ac:dyDescent="0.3"/>
    <row r="2300" s="6" customFormat="1" x14ac:dyDescent="0.3"/>
    <row r="2301" s="6" customFormat="1" x14ac:dyDescent="0.3"/>
    <row r="2302" s="6" customFormat="1" x14ac:dyDescent="0.3"/>
    <row r="2303" s="6" customFormat="1" x14ac:dyDescent="0.3"/>
    <row r="2304" s="6" customFormat="1" x14ac:dyDescent="0.3"/>
    <row r="2305" s="6" customFormat="1" x14ac:dyDescent="0.3"/>
    <row r="2306" s="6" customFormat="1" x14ac:dyDescent="0.3"/>
    <row r="2307" s="6" customFormat="1" x14ac:dyDescent="0.3"/>
    <row r="2308" s="6" customFormat="1" x14ac:dyDescent="0.3"/>
    <row r="2309" s="6" customFormat="1" x14ac:dyDescent="0.3"/>
    <row r="2310" s="6" customFormat="1" x14ac:dyDescent="0.3"/>
    <row r="2311" s="6" customFormat="1" x14ac:dyDescent="0.3"/>
    <row r="2312" s="6" customFormat="1" x14ac:dyDescent="0.3"/>
    <row r="2313" s="6" customFormat="1" x14ac:dyDescent="0.3"/>
    <row r="2314" s="6" customFormat="1" x14ac:dyDescent="0.3"/>
    <row r="2315" s="6" customFormat="1" x14ac:dyDescent="0.3"/>
    <row r="2316" s="6" customFormat="1" x14ac:dyDescent="0.3"/>
    <row r="2317" s="6" customFormat="1" x14ac:dyDescent="0.3"/>
    <row r="2318" s="6" customFormat="1" x14ac:dyDescent="0.3"/>
    <row r="2319" s="6" customFormat="1" x14ac:dyDescent="0.3"/>
    <row r="2320" s="6" customFormat="1" x14ac:dyDescent="0.3"/>
    <row r="2321" s="6" customFormat="1" x14ac:dyDescent="0.3"/>
    <row r="2322" s="6" customFormat="1" x14ac:dyDescent="0.3"/>
    <row r="2323" s="6" customFormat="1" x14ac:dyDescent="0.3"/>
    <row r="2324" s="6" customFormat="1" x14ac:dyDescent="0.3"/>
    <row r="2325" s="6" customFormat="1" x14ac:dyDescent="0.3"/>
    <row r="2326" s="6" customFormat="1" x14ac:dyDescent="0.3"/>
    <row r="2327" s="6" customFormat="1" x14ac:dyDescent="0.3"/>
    <row r="2328" s="6" customFormat="1" x14ac:dyDescent="0.3"/>
    <row r="2329" s="6" customFormat="1" x14ac:dyDescent="0.3"/>
    <row r="2330" s="6" customFormat="1" x14ac:dyDescent="0.3"/>
    <row r="2331" s="6" customFormat="1" x14ac:dyDescent="0.3"/>
    <row r="2332" s="6" customFormat="1" x14ac:dyDescent="0.3"/>
    <row r="2333" s="6" customFormat="1" x14ac:dyDescent="0.3"/>
    <row r="2334" s="6" customFormat="1" x14ac:dyDescent="0.3"/>
    <row r="2335" s="6" customFormat="1" x14ac:dyDescent="0.3"/>
    <row r="2336" s="6" customFormat="1" x14ac:dyDescent="0.3"/>
    <row r="2337" s="6" customFormat="1" x14ac:dyDescent="0.3"/>
    <row r="2338" s="6" customFormat="1" x14ac:dyDescent="0.3"/>
    <row r="2339" s="6" customFormat="1" x14ac:dyDescent="0.3"/>
    <row r="2340" s="6" customFormat="1" x14ac:dyDescent="0.3"/>
    <row r="2341" s="6" customFormat="1" x14ac:dyDescent="0.3"/>
    <row r="2342" s="6" customFormat="1" x14ac:dyDescent="0.3"/>
    <row r="2343" s="6" customFormat="1" x14ac:dyDescent="0.3"/>
    <row r="2344" s="6" customFormat="1" x14ac:dyDescent="0.3"/>
    <row r="2345" s="6" customFormat="1" x14ac:dyDescent="0.3"/>
    <row r="2346" s="6" customFormat="1" x14ac:dyDescent="0.3"/>
    <row r="2347" s="6" customFormat="1" x14ac:dyDescent="0.3"/>
    <row r="2348" s="6" customFormat="1" x14ac:dyDescent="0.3"/>
    <row r="2349" s="6" customFormat="1" x14ac:dyDescent="0.3"/>
    <row r="2350" s="6" customFormat="1" x14ac:dyDescent="0.3"/>
    <row r="2351" s="6" customFormat="1" x14ac:dyDescent="0.3"/>
    <row r="2352" s="6" customFormat="1" x14ac:dyDescent="0.3"/>
    <row r="2353" s="6" customFormat="1" x14ac:dyDescent="0.3"/>
    <row r="2354" s="6" customFormat="1" x14ac:dyDescent="0.3"/>
    <row r="2355" s="6" customFormat="1" x14ac:dyDescent="0.3"/>
    <row r="2356" s="6" customFormat="1" x14ac:dyDescent="0.3"/>
    <row r="2357" s="6" customFormat="1" x14ac:dyDescent="0.3"/>
    <row r="2358" s="6" customFormat="1" x14ac:dyDescent="0.3"/>
    <row r="2359" s="6" customFormat="1" x14ac:dyDescent="0.3"/>
    <row r="2360" s="6" customFormat="1" x14ac:dyDescent="0.3"/>
    <row r="2361" s="6" customFormat="1" x14ac:dyDescent="0.3"/>
    <row r="2362" s="6" customFormat="1" x14ac:dyDescent="0.3"/>
    <row r="2363" s="6" customFormat="1" x14ac:dyDescent="0.3"/>
    <row r="2364" s="6" customFormat="1" x14ac:dyDescent="0.3"/>
    <row r="2365" s="6" customFormat="1" x14ac:dyDescent="0.3"/>
    <row r="2366" s="6" customFormat="1" x14ac:dyDescent="0.3"/>
    <row r="2367" s="6" customFormat="1" x14ac:dyDescent="0.3"/>
    <row r="2368" s="6" customFormat="1" x14ac:dyDescent="0.3"/>
    <row r="2369" s="6" customFormat="1" x14ac:dyDescent="0.3"/>
    <row r="2370" s="6" customFormat="1" x14ac:dyDescent="0.3"/>
    <row r="2371" s="6" customFormat="1" x14ac:dyDescent="0.3"/>
    <row r="2372" s="6" customFormat="1" x14ac:dyDescent="0.3"/>
    <row r="2373" s="6" customFormat="1" x14ac:dyDescent="0.3"/>
    <row r="2374" s="6" customFormat="1" x14ac:dyDescent="0.3"/>
    <row r="2375" s="6" customFormat="1" x14ac:dyDescent="0.3"/>
    <row r="2376" s="6" customFormat="1" x14ac:dyDescent="0.3"/>
    <row r="2377" s="6" customFormat="1" x14ac:dyDescent="0.3"/>
    <row r="2378" s="6" customFormat="1" x14ac:dyDescent="0.3"/>
    <row r="2379" s="6" customFormat="1" x14ac:dyDescent="0.3"/>
    <row r="2380" s="6" customFormat="1" x14ac:dyDescent="0.3"/>
    <row r="2381" s="6" customFormat="1" x14ac:dyDescent="0.3"/>
    <row r="2382" s="6" customFormat="1" x14ac:dyDescent="0.3"/>
    <row r="2383" s="6" customFormat="1" x14ac:dyDescent="0.3"/>
    <row r="2384" s="6" customFormat="1" x14ac:dyDescent="0.3"/>
    <row r="2385" s="6" customFormat="1" x14ac:dyDescent="0.3"/>
    <row r="2386" s="6" customFormat="1" x14ac:dyDescent="0.3"/>
    <row r="2387" s="6" customFormat="1" x14ac:dyDescent="0.3"/>
    <row r="2388" s="6" customFormat="1" x14ac:dyDescent="0.3"/>
    <row r="2389" s="6" customFormat="1" x14ac:dyDescent="0.3"/>
    <row r="2390" s="6" customFormat="1" x14ac:dyDescent="0.3"/>
    <row r="2391" s="6" customFormat="1" x14ac:dyDescent="0.3"/>
    <row r="2392" s="6" customFormat="1" x14ac:dyDescent="0.3"/>
    <row r="2393" s="6" customFormat="1" x14ac:dyDescent="0.3"/>
    <row r="2394" s="6" customFormat="1" x14ac:dyDescent="0.3"/>
    <row r="2395" s="6" customFormat="1" x14ac:dyDescent="0.3"/>
    <row r="2396" s="6" customFormat="1" x14ac:dyDescent="0.3"/>
    <row r="2397" s="6" customFormat="1" x14ac:dyDescent="0.3"/>
    <row r="2398" s="6" customFormat="1" x14ac:dyDescent="0.3"/>
    <row r="2399" s="6" customFormat="1" x14ac:dyDescent="0.3"/>
    <row r="2400" s="6" customFormat="1" x14ac:dyDescent="0.3"/>
    <row r="2401" s="6" customFormat="1" x14ac:dyDescent="0.3"/>
    <row r="2402" s="6" customFormat="1" x14ac:dyDescent="0.3"/>
    <row r="2403" s="6" customFormat="1" x14ac:dyDescent="0.3"/>
    <row r="2404" s="6" customFormat="1" x14ac:dyDescent="0.3"/>
    <row r="2405" s="6" customFormat="1" x14ac:dyDescent="0.3"/>
    <row r="2406" s="6" customFormat="1" x14ac:dyDescent="0.3"/>
    <row r="2407" s="6" customFormat="1" x14ac:dyDescent="0.3"/>
    <row r="2408" s="6" customFormat="1" x14ac:dyDescent="0.3"/>
    <row r="2409" s="6" customFormat="1" x14ac:dyDescent="0.3"/>
    <row r="2410" s="6" customFormat="1" x14ac:dyDescent="0.3"/>
    <row r="2411" s="6" customFormat="1" x14ac:dyDescent="0.3"/>
    <row r="2412" s="6" customFormat="1" x14ac:dyDescent="0.3"/>
    <row r="2413" s="6" customFormat="1" x14ac:dyDescent="0.3"/>
    <row r="2414" s="6" customFormat="1" x14ac:dyDescent="0.3"/>
    <row r="2415" s="6" customFormat="1" x14ac:dyDescent="0.3"/>
    <row r="2416" s="6" customFormat="1" x14ac:dyDescent="0.3"/>
    <row r="2417" s="6" customFormat="1" x14ac:dyDescent="0.3"/>
    <row r="2418" s="6" customFormat="1" x14ac:dyDescent="0.3"/>
    <row r="2419" s="6" customFormat="1" x14ac:dyDescent="0.3"/>
    <row r="2420" s="6" customFormat="1" x14ac:dyDescent="0.3"/>
    <row r="2421" s="6" customFormat="1" x14ac:dyDescent="0.3"/>
    <row r="2422" s="6" customFormat="1" x14ac:dyDescent="0.3"/>
    <row r="2423" s="6" customFormat="1" x14ac:dyDescent="0.3"/>
    <row r="2424" s="6" customFormat="1" x14ac:dyDescent="0.3"/>
    <row r="2425" s="6" customFormat="1" x14ac:dyDescent="0.3"/>
    <row r="2426" s="6" customFormat="1" x14ac:dyDescent="0.3"/>
    <row r="2427" s="6" customFormat="1" x14ac:dyDescent="0.3"/>
    <row r="2428" s="6" customFormat="1" x14ac:dyDescent="0.3"/>
    <row r="2429" s="6" customFormat="1" x14ac:dyDescent="0.3"/>
    <row r="2430" s="6" customFormat="1" x14ac:dyDescent="0.3"/>
    <row r="2431" s="6" customFormat="1" x14ac:dyDescent="0.3"/>
    <row r="2432" s="6" customFormat="1" x14ac:dyDescent="0.3"/>
    <row r="2433" s="6" customFormat="1" x14ac:dyDescent="0.3"/>
    <row r="2434" s="6" customFormat="1" x14ac:dyDescent="0.3"/>
    <row r="2435" s="6" customFormat="1" x14ac:dyDescent="0.3"/>
    <row r="2436" s="6" customFormat="1" x14ac:dyDescent="0.3"/>
    <row r="2437" s="6" customFormat="1" x14ac:dyDescent="0.3"/>
    <row r="2438" s="6" customFormat="1" x14ac:dyDescent="0.3"/>
    <row r="2439" s="6" customFormat="1" x14ac:dyDescent="0.3"/>
    <row r="2440" s="6" customFormat="1" x14ac:dyDescent="0.3"/>
    <row r="2441" s="6" customFormat="1" x14ac:dyDescent="0.3"/>
    <row r="2442" s="6" customFormat="1" x14ac:dyDescent="0.3"/>
    <row r="2443" s="6" customFormat="1" x14ac:dyDescent="0.3"/>
    <row r="2444" s="6" customFormat="1" x14ac:dyDescent="0.3"/>
    <row r="2445" s="6" customFormat="1" x14ac:dyDescent="0.3"/>
    <row r="2446" s="6" customFormat="1" x14ac:dyDescent="0.3"/>
    <row r="2447" s="6" customFormat="1" x14ac:dyDescent="0.3"/>
    <row r="2448" s="6" customFormat="1" x14ac:dyDescent="0.3"/>
    <row r="2449" s="6" customFormat="1" x14ac:dyDescent="0.3"/>
    <row r="2450" s="6" customFormat="1" x14ac:dyDescent="0.3"/>
    <row r="2451" s="6" customFormat="1" x14ac:dyDescent="0.3"/>
    <row r="2452" s="6" customFormat="1" x14ac:dyDescent="0.3"/>
    <row r="2453" s="6" customFormat="1" x14ac:dyDescent="0.3"/>
    <row r="2454" s="6" customFormat="1" x14ac:dyDescent="0.3"/>
    <row r="2455" s="6" customFormat="1" x14ac:dyDescent="0.3"/>
    <row r="2456" s="6" customFormat="1" x14ac:dyDescent="0.3"/>
    <row r="2457" s="6" customFormat="1" x14ac:dyDescent="0.3"/>
    <row r="2458" s="6" customFormat="1" x14ac:dyDescent="0.3"/>
    <row r="2459" s="6" customFormat="1" x14ac:dyDescent="0.3"/>
    <row r="2460" s="6" customFormat="1" x14ac:dyDescent="0.3"/>
    <row r="2461" s="6" customFormat="1" x14ac:dyDescent="0.3"/>
    <row r="2462" s="6" customFormat="1" x14ac:dyDescent="0.3"/>
    <row r="2463" s="6" customFormat="1" x14ac:dyDescent="0.3"/>
    <row r="2464" s="6" customFormat="1" x14ac:dyDescent="0.3"/>
    <row r="2465" s="6" customFormat="1" x14ac:dyDescent="0.3"/>
    <row r="2466" s="6" customFormat="1" x14ac:dyDescent="0.3"/>
    <row r="2467" s="6" customFormat="1" x14ac:dyDescent="0.3"/>
    <row r="2468" s="6" customFormat="1" x14ac:dyDescent="0.3"/>
    <row r="2469" s="6" customFormat="1" x14ac:dyDescent="0.3"/>
    <row r="2470" s="6" customFormat="1" x14ac:dyDescent="0.3"/>
    <row r="2471" s="6" customFormat="1" x14ac:dyDescent="0.3"/>
    <row r="2472" s="6" customFormat="1" x14ac:dyDescent="0.3"/>
    <row r="2473" s="6" customFormat="1" x14ac:dyDescent="0.3"/>
    <row r="2474" s="6" customFormat="1" x14ac:dyDescent="0.3"/>
    <row r="2475" s="6" customFormat="1" x14ac:dyDescent="0.3"/>
    <row r="2476" s="6" customFormat="1" x14ac:dyDescent="0.3"/>
    <row r="2477" s="6" customFormat="1" x14ac:dyDescent="0.3"/>
    <row r="2478" s="6" customFormat="1" x14ac:dyDescent="0.3"/>
    <row r="2479" s="6" customFormat="1" x14ac:dyDescent="0.3"/>
    <row r="2480" s="6" customFormat="1" x14ac:dyDescent="0.3"/>
    <row r="2481" s="6" customFormat="1" x14ac:dyDescent="0.3"/>
    <row r="2482" s="6" customFormat="1" x14ac:dyDescent="0.3"/>
    <row r="2483" s="6" customFormat="1" x14ac:dyDescent="0.3"/>
    <row r="2484" s="6" customFormat="1" x14ac:dyDescent="0.3"/>
    <row r="2485" s="6" customFormat="1" x14ac:dyDescent="0.3"/>
    <row r="2486" s="6" customFormat="1" x14ac:dyDescent="0.3"/>
    <row r="2487" s="6" customFormat="1" x14ac:dyDescent="0.3"/>
    <row r="2488" s="6" customFormat="1" x14ac:dyDescent="0.3"/>
    <row r="2489" s="6" customFormat="1" x14ac:dyDescent="0.3"/>
    <row r="2490" s="6" customFormat="1" x14ac:dyDescent="0.3"/>
    <row r="2491" s="6" customFormat="1" x14ac:dyDescent="0.3"/>
    <row r="2492" s="6" customFormat="1" x14ac:dyDescent="0.3"/>
    <row r="2493" s="6" customFormat="1" x14ac:dyDescent="0.3"/>
    <row r="2494" s="6" customFormat="1" x14ac:dyDescent="0.3"/>
    <row r="2495" s="6" customFormat="1" x14ac:dyDescent="0.3"/>
    <row r="2496" s="6" customFormat="1" x14ac:dyDescent="0.3"/>
    <row r="2497" s="6" customFormat="1" x14ac:dyDescent="0.3"/>
    <row r="2498" s="6" customFormat="1" x14ac:dyDescent="0.3"/>
    <row r="2499" s="6" customFormat="1" x14ac:dyDescent="0.3"/>
    <row r="2500" s="6" customFormat="1" x14ac:dyDescent="0.3"/>
    <row r="2501" s="6" customFormat="1" x14ac:dyDescent="0.3"/>
    <row r="2502" s="6" customFormat="1" x14ac:dyDescent="0.3"/>
    <row r="2503" s="6" customFormat="1" x14ac:dyDescent="0.3"/>
    <row r="2504" s="6" customFormat="1" x14ac:dyDescent="0.3"/>
    <row r="2505" s="6" customFormat="1" x14ac:dyDescent="0.3"/>
    <row r="2506" s="6" customFormat="1" x14ac:dyDescent="0.3"/>
    <row r="2507" s="6" customFormat="1" x14ac:dyDescent="0.3"/>
    <row r="2508" s="6" customFormat="1" x14ac:dyDescent="0.3"/>
    <row r="2509" s="6" customFormat="1" x14ac:dyDescent="0.3"/>
    <row r="2510" s="6" customFormat="1" x14ac:dyDescent="0.3"/>
    <row r="2511" s="6" customFormat="1" x14ac:dyDescent="0.3"/>
    <row r="2512" s="6" customFormat="1" x14ac:dyDescent="0.3"/>
    <row r="2513" s="6" customFormat="1" x14ac:dyDescent="0.3"/>
    <row r="2514" s="6" customFormat="1" x14ac:dyDescent="0.3"/>
    <row r="2515" s="6" customFormat="1" x14ac:dyDescent="0.3"/>
    <row r="2516" s="6" customFormat="1" x14ac:dyDescent="0.3"/>
    <row r="2517" s="6" customFormat="1" x14ac:dyDescent="0.3"/>
    <row r="2518" s="6" customFormat="1" x14ac:dyDescent="0.3"/>
    <row r="2519" s="6" customFormat="1" x14ac:dyDescent="0.3"/>
    <row r="2520" s="6" customFormat="1" x14ac:dyDescent="0.3"/>
    <row r="2521" s="6" customFormat="1" x14ac:dyDescent="0.3"/>
    <row r="2522" s="6" customFormat="1" x14ac:dyDescent="0.3"/>
    <row r="2523" s="6" customFormat="1" x14ac:dyDescent="0.3"/>
    <row r="2524" s="6" customFormat="1" x14ac:dyDescent="0.3"/>
    <row r="2525" s="6" customFormat="1" x14ac:dyDescent="0.3"/>
    <row r="2526" s="6" customFormat="1" x14ac:dyDescent="0.3"/>
    <row r="2527" s="6" customFormat="1" x14ac:dyDescent="0.3"/>
    <row r="2528" s="6" customFormat="1" x14ac:dyDescent="0.3"/>
    <row r="2529" s="6" customFormat="1" x14ac:dyDescent="0.3"/>
    <row r="2530" s="6" customFormat="1" x14ac:dyDescent="0.3"/>
    <row r="2531" s="6" customFormat="1" x14ac:dyDescent="0.3"/>
    <row r="2532" s="6" customFormat="1" x14ac:dyDescent="0.3"/>
    <row r="2533" s="6" customFormat="1" x14ac:dyDescent="0.3"/>
    <row r="2534" s="6" customFormat="1" x14ac:dyDescent="0.3"/>
    <row r="2535" s="6" customFormat="1" x14ac:dyDescent="0.3"/>
    <row r="2536" s="6" customFormat="1" x14ac:dyDescent="0.3"/>
    <row r="2537" s="6" customFormat="1" x14ac:dyDescent="0.3"/>
    <row r="2538" s="6" customFormat="1" x14ac:dyDescent="0.3"/>
    <row r="2539" s="6" customFormat="1" x14ac:dyDescent="0.3"/>
    <row r="2540" s="6" customFormat="1" x14ac:dyDescent="0.3"/>
    <row r="2541" s="6" customFormat="1" x14ac:dyDescent="0.3"/>
    <row r="2542" s="6" customFormat="1" x14ac:dyDescent="0.3"/>
    <row r="2543" s="6" customFormat="1" x14ac:dyDescent="0.3"/>
    <row r="2544" s="6" customFormat="1" x14ac:dyDescent="0.3"/>
    <row r="2545" s="6" customFormat="1" x14ac:dyDescent="0.3"/>
    <row r="2546" s="6" customFormat="1" x14ac:dyDescent="0.3"/>
    <row r="2547" s="6" customFormat="1" x14ac:dyDescent="0.3"/>
    <row r="2548" s="6" customFormat="1" x14ac:dyDescent="0.3"/>
    <row r="2549" s="6" customFormat="1" x14ac:dyDescent="0.3"/>
    <row r="2550" s="6" customFormat="1" x14ac:dyDescent="0.3"/>
    <row r="2551" s="6" customFormat="1" x14ac:dyDescent="0.3"/>
    <row r="2552" s="6" customFormat="1" x14ac:dyDescent="0.3"/>
    <row r="2553" s="6" customFormat="1" x14ac:dyDescent="0.3"/>
    <row r="2554" s="6" customFormat="1" x14ac:dyDescent="0.3"/>
    <row r="2555" s="6" customFormat="1" x14ac:dyDescent="0.3"/>
    <row r="2556" s="6" customFormat="1" x14ac:dyDescent="0.3"/>
    <row r="2557" s="6" customFormat="1" x14ac:dyDescent="0.3"/>
    <row r="2558" s="6" customFormat="1" x14ac:dyDescent="0.3"/>
    <row r="2559" s="6" customFormat="1" x14ac:dyDescent="0.3"/>
    <row r="2560" s="6" customFormat="1" x14ac:dyDescent="0.3"/>
    <row r="2561" s="6" customFormat="1" x14ac:dyDescent="0.3"/>
    <row r="2562" s="6" customFormat="1" x14ac:dyDescent="0.3"/>
    <row r="2563" s="6" customFormat="1" x14ac:dyDescent="0.3"/>
    <row r="2564" s="6" customFormat="1" x14ac:dyDescent="0.3"/>
    <row r="2565" s="6" customFormat="1" x14ac:dyDescent="0.3"/>
    <row r="2566" s="6" customFormat="1" x14ac:dyDescent="0.3"/>
    <row r="2567" s="6" customFormat="1" x14ac:dyDescent="0.3"/>
    <row r="2568" s="6" customFormat="1" x14ac:dyDescent="0.3"/>
    <row r="2569" s="6" customFormat="1" x14ac:dyDescent="0.3"/>
    <row r="2570" s="6" customFormat="1" x14ac:dyDescent="0.3"/>
    <row r="2571" s="6" customFormat="1" x14ac:dyDescent="0.3"/>
    <row r="2572" s="6" customFormat="1" x14ac:dyDescent="0.3"/>
    <row r="2573" s="6" customFormat="1" x14ac:dyDescent="0.3"/>
    <row r="2574" s="6" customFormat="1" x14ac:dyDescent="0.3"/>
    <row r="2575" s="6" customFormat="1" x14ac:dyDescent="0.3"/>
    <row r="2576" s="6" customFormat="1" x14ac:dyDescent="0.3"/>
    <row r="2577" s="6" customFormat="1" x14ac:dyDescent="0.3"/>
    <row r="2578" s="6" customFormat="1" x14ac:dyDescent="0.3"/>
    <row r="2579" s="6" customFormat="1" x14ac:dyDescent="0.3"/>
    <row r="2580" s="6" customFormat="1" x14ac:dyDescent="0.3"/>
    <row r="2581" s="6" customFormat="1" x14ac:dyDescent="0.3"/>
    <row r="2582" s="6" customFormat="1" x14ac:dyDescent="0.3"/>
    <row r="2583" s="6" customFormat="1" x14ac:dyDescent="0.3"/>
    <row r="2584" s="6" customFormat="1" x14ac:dyDescent="0.3"/>
    <row r="2585" s="6" customFormat="1" x14ac:dyDescent="0.3"/>
    <row r="2586" s="6" customFormat="1" x14ac:dyDescent="0.3"/>
    <row r="2587" s="6" customFormat="1" x14ac:dyDescent="0.3"/>
    <row r="2588" s="6" customFormat="1" x14ac:dyDescent="0.3"/>
    <row r="2589" s="6" customFormat="1" x14ac:dyDescent="0.3"/>
    <row r="2590" s="6" customFormat="1" x14ac:dyDescent="0.3"/>
    <row r="2591" s="6" customFormat="1" x14ac:dyDescent="0.3"/>
    <row r="2592" s="6" customFormat="1" x14ac:dyDescent="0.3"/>
    <row r="2593" s="6" customFormat="1" x14ac:dyDescent="0.3"/>
    <row r="2594" s="6" customFormat="1" x14ac:dyDescent="0.3"/>
    <row r="2595" s="6" customFormat="1" x14ac:dyDescent="0.3"/>
    <row r="2596" s="6" customFormat="1" x14ac:dyDescent="0.3"/>
    <row r="2597" s="6" customFormat="1" x14ac:dyDescent="0.3"/>
    <row r="2598" s="6" customFormat="1" x14ac:dyDescent="0.3"/>
    <row r="2599" s="6" customFormat="1" x14ac:dyDescent="0.3"/>
    <row r="2600" s="6" customFormat="1" x14ac:dyDescent="0.3"/>
    <row r="2601" s="6" customFormat="1" x14ac:dyDescent="0.3"/>
    <row r="2602" s="6" customFormat="1" x14ac:dyDescent="0.3"/>
    <row r="2603" s="6" customFormat="1" x14ac:dyDescent="0.3"/>
    <row r="2604" s="6" customFormat="1" x14ac:dyDescent="0.3"/>
    <row r="2605" s="6" customFormat="1" x14ac:dyDescent="0.3"/>
    <row r="2606" s="6" customFormat="1" x14ac:dyDescent="0.3"/>
    <row r="2607" s="6" customFormat="1" x14ac:dyDescent="0.3"/>
    <row r="2608" s="6" customFormat="1" x14ac:dyDescent="0.3"/>
    <row r="2609" s="6" customFormat="1" x14ac:dyDescent="0.3"/>
    <row r="2610" s="6" customFormat="1" x14ac:dyDescent="0.3"/>
    <row r="2611" s="6" customFormat="1" x14ac:dyDescent="0.3"/>
    <row r="2612" s="6" customFormat="1" x14ac:dyDescent="0.3"/>
    <row r="2613" s="6" customFormat="1" x14ac:dyDescent="0.3"/>
    <row r="2614" s="6" customFormat="1" x14ac:dyDescent="0.3"/>
    <row r="2615" s="6" customFormat="1" x14ac:dyDescent="0.3"/>
    <row r="2616" s="6" customFormat="1" x14ac:dyDescent="0.3"/>
    <row r="2617" s="6" customFormat="1" x14ac:dyDescent="0.3"/>
    <row r="2618" s="6" customFormat="1" x14ac:dyDescent="0.3"/>
    <row r="2619" s="6" customFormat="1" x14ac:dyDescent="0.3"/>
    <row r="2620" s="6" customFormat="1" x14ac:dyDescent="0.3"/>
    <row r="2621" s="6" customFormat="1" x14ac:dyDescent="0.3"/>
    <row r="2622" s="6" customFormat="1" x14ac:dyDescent="0.3"/>
    <row r="2623" s="6" customFormat="1" x14ac:dyDescent="0.3"/>
    <row r="2624" s="6" customFormat="1" x14ac:dyDescent="0.3"/>
    <row r="2625" s="6" customFormat="1" x14ac:dyDescent="0.3"/>
    <row r="2626" s="6" customFormat="1" x14ac:dyDescent="0.3"/>
    <row r="2627" s="6" customFormat="1" x14ac:dyDescent="0.3"/>
    <row r="2628" s="6" customFormat="1" x14ac:dyDescent="0.3"/>
    <row r="2629" s="6" customFormat="1" x14ac:dyDescent="0.3"/>
    <row r="2630" s="6" customFormat="1" x14ac:dyDescent="0.3"/>
    <row r="2631" s="6" customFormat="1" x14ac:dyDescent="0.3"/>
    <row r="2632" s="6" customFormat="1" x14ac:dyDescent="0.3"/>
    <row r="2633" s="6" customFormat="1" x14ac:dyDescent="0.3"/>
    <row r="2634" s="6" customFormat="1" x14ac:dyDescent="0.3"/>
    <row r="2635" s="6" customFormat="1" x14ac:dyDescent="0.3"/>
    <row r="2636" s="6" customFormat="1" x14ac:dyDescent="0.3"/>
    <row r="2637" s="6" customFormat="1" x14ac:dyDescent="0.3"/>
    <row r="2638" s="6" customFormat="1" x14ac:dyDescent="0.3"/>
    <row r="2639" s="6" customFormat="1" x14ac:dyDescent="0.3"/>
    <row r="2640" s="6" customFormat="1" x14ac:dyDescent="0.3"/>
    <row r="2641" s="6" customFormat="1" x14ac:dyDescent="0.3"/>
    <row r="2642" s="6" customFormat="1" x14ac:dyDescent="0.3"/>
    <row r="2643" s="6" customFormat="1" x14ac:dyDescent="0.3"/>
    <row r="2644" s="6" customFormat="1" x14ac:dyDescent="0.3"/>
    <row r="2645" s="6" customFormat="1" x14ac:dyDescent="0.3"/>
    <row r="2646" s="6" customFormat="1" x14ac:dyDescent="0.3"/>
    <row r="2647" s="6" customFormat="1" x14ac:dyDescent="0.3"/>
    <row r="2648" s="6" customFormat="1" x14ac:dyDescent="0.3"/>
    <row r="2649" s="6" customFormat="1" x14ac:dyDescent="0.3"/>
    <row r="2650" s="6" customFormat="1" x14ac:dyDescent="0.3"/>
    <row r="2651" s="6" customFormat="1" x14ac:dyDescent="0.3"/>
    <row r="2652" s="6" customFormat="1" x14ac:dyDescent="0.3"/>
    <row r="2653" s="6" customFormat="1" x14ac:dyDescent="0.3"/>
    <row r="2654" s="6" customFormat="1" x14ac:dyDescent="0.3"/>
    <row r="2655" s="6" customFormat="1" x14ac:dyDescent="0.3"/>
    <row r="2656" s="6" customFormat="1" x14ac:dyDescent="0.3"/>
    <row r="2657" s="6" customFormat="1" x14ac:dyDescent="0.3"/>
    <row r="2658" s="6" customFormat="1" x14ac:dyDescent="0.3"/>
    <row r="2659" s="6" customFormat="1" x14ac:dyDescent="0.3"/>
    <row r="2660" s="6" customFormat="1" x14ac:dyDescent="0.3"/>
    <row r="2661" s="6" customFormat="1" x14ac:dyDescent="0.3"/>
    <row r="2662" s="6" customFormat="1" x14ac:dyDescent="0.3"/>
    <row r="2663" s="6" customFormat="1" x14ac:dyDescent="0.3"/>
    <row r="2664" s="6" customFormat="1" x14ac:dyDescent="0.3"/>
    <row r="2665" s="6" customFormat="1" x14ac:dyDescent="0.3"/>
    <row r="2666" s="6" customFormat="1" x14ac:dyDescent="0.3"/>
    <row r="2667" s="6" customFormat="1" x14ac:dyDescent="0.3"/>
    <row r="2668" s="6" customFormat="1" x14ac:dyDescent="0.3"/>
    <row r="2669" s="6" customFormat="1" x14ac:dyDescent="0.3"/>
    <row r="2670" s="6" customFormat="1" x14ac:dyDescent="0.3"/>
    <row r="2671" s="6" customFormat="1" x14ac:dyDescent="0.3"/>
    <row r="2672" s="6" customFormat="1" x14ac:dyDescent="0.3"/>
    <row r="2673" s="6" customFormat="1" x14ac:dyDescent="0.3"/>
    <row r="2674" s="6" customFormat="1" x14ac:dyDescent="0.3"/>
    <row r="2675" s="6" customFormat="1" x14ac:dyDescent="0.3"/>
    <row r="2676" s="6" customFormat="1" x14ac:dyDescent="0.3"/>
    <row r="2677" s="6" customFormat="1" x14ac:dyDescent="0.3"/>
    <row r="2678" s="6" customFormat="1" x14ac:dyDescent="0.3"/>
    <row r="2679" s="6" customFormat="1" x14ac:dyDescent="0.3"/>
    <row r="2680" s="6" customFormat="1" x14ac:dyDescent="0.3"/>
    <row r="2681" s="6" customFormat="1" x14ac:dyDescent="0.3"/>
    <row r="2682" s="6" customFormat="1" x14ac:dyDescent="0.3"/>
    <row r="2683" s="6" customFormat="1" x14ac:dyDescent="0.3"/>
    <row r="2684" s="6" customFormat="1" x14ac:dyDescent="0.3"/>
    <row r="2685" s="6" customFormat="1" x14ac:dyDescent="0.3"/>
    <row r="2686" s="6" customFormat="1" x14ac:dyDescent="0.3"/>
    <row r="2687" s="6" customFormat="1" x14ac:dyDescent="0.3"/>
    <row r="2688" s="6" customFormat="1" x14ac:dyDescent="0.3"/>
    <row r="2689" s="6" customFormat="1" x14ac:dyDescent="0.3"/>
    <row r="2690" s="6" customFormat="1" x14ac:dyDescent="0.3"/>
    <row r="2691" s="6" customFormat="1" x14ac:dyDescent="0.3"/>
    <row r="2692" s="6" customFormat="1" x14ac:dyDescent="0.3"/>
    <row r="2693" s="6" customFormat="1" x14ac:dyDescent="0.3"/>
    <row r="2694" s="6" customFormat="1" x14ac:dyDescent="0.3"/>
    <row r="2695" s="6" customFormat="1" x14ac:dyDescent="0.3"/>
    <row r="2696" s="6" customFormat="1" x14ac:dyDescent="0.3"/>
    <row r="2697" s="6" customFormat="1" x14ac:dyDescent="0.3"/>
    <row r="2698" s="6" customFormat="1" x14ac:dyDescent="0.3"/>
    <row r="2699" s="6" customFormat="1" x14ac:dyDescent="0.3"/>
    <row r="2700" s="6" customFormat="1" x14ac:dyDescent="0.3"/>
    <row r="2701" s="6" customFormat="1" x14ac:dyDescent="0.3"/>
    <row r="2702" s="6" customFormat="1" x14ac:dyDescent="0.3"/>
    <row r="2703" s="6" customFormat="1" x14ac:dyDescent="0.3"/>
    <row r="2704" s="6" customFormat="1" x14ac:dyDescent="0.3"/>
    <row r="2705" s="6" customFormat="1" x14ac:dyDescent="0.3"/>
    <row r="2706" s="6" customFormat="1" x14ac:dyDescent="0.3"/>
    <row r="2707" s="6" customFormat="1" x14ac:dyDescent="0.3"/>
    <row r="2708" s="6" customFormat="1" x14ac:dyDescent="0.3"/>
    <row r="2709" s="6" customFormat="1" x14ac:dyDescent="0.3"/>
    <row r="2710" s="6" customFormat="1" x14ac:dyDescent="0.3"/>
    <row r="2711" s="6" customFormat="1" x14ac:dyDescent="0.3"/>
    <row r="2712" s="6" customFormat="1" x14ac:dyDescent="0.3"/>
    <row r="2713" s="6" customFormat="1" x14ac:dyDescent="0.3"/>
    <row r="2714" s="6" customFormat="1" x14ac:dyDescent="0.3"/>
    <row r="2715" s="6" customFormat="1" x14ac:dyDescent="0.3"/>
    <row r="2716" s="6" customFormat="1" x14ac:dyDescent="0.3"/>
    <row r="2717" s="6" customFormat="1" x14ac:dyDescent="0.3"/>
    <row r="2718" s="6" customFormat="1" x14ac:dyDescent="0.3"/>
    <row r="2719" s="6" customFormat="1" x14ac:dyDescent="0.3"/>
    <row r="2720" s="6" customFormat="1" x14ac:dyDescent="0.3"/>
    <row r="2721" s="6" customFormat="1" x14ac:dyDescent="0.3"/>
    <row r="2722" s="6" customFormat="1" x14ac:dyDescent="0.3"/>
    <row r="2723" s="6" customFormat="1" x14ac:dyDescent="0.3"/>
    <row r="2724" s="6" customFormat="1" x14ac:dyDescent="0.3"/>
    <row r="2725" s="6" customFormat="1" x14ac:dyDescent="0.3"/>
    <row r="2726" s="6" customFormat="1" x14ac:dyDescent="0.3"/>
    <row r="2727" s="6" customFormat="1" x14ac:dyDescent="0.3"/>
    <row r="2728" s="6" customFormat="1" x14ac:dyDescent="0.3"/>
    <row r="2729" s="6" customFormat="1" x14ac:dyDescent="0.3"/>
    <row r="2730" s="6" customFormat="1" x14ac:dyDescent="0.3"/>
    <row r="2731" s="6" customFormat="1" x14ac:dyDescent="0.3"/>
    <row r="2732" s="6" customFormat="1" x14ac:dyDescent="0.3"/>
    <row r="2733" s="6" customFormat="1" x14ac:dyDescent="0.3"/>
    <row r="2734" s="6" customFormat="1" x14ac:dyDescent="0.3"/>
    <row r="2735" s="6" customFormat="1" x14ac:dyDescent="0.3"/>
    <row r="2736" s="6" customFormat="1" x14ac:dyDescent="0.3"/>
    <row r="2737" s="6" customFormat="1" x14ac:dyDescent="0.3"/>
    <row r="2738" s="6" customFormat="1" x14ac:dyDescent="0.3"/>
    <row r="2739" s="6" customFormat="1" x14ac:dyDescent="0.3"/>
    <row r="2740" s="6" customFormat="1" x14ac:dyDescent="0.3"/>
    <row r="2741" s="6" customFormat="1" x14ac:dyDescent="0.3"/>
    <row r="2742" s="6" customFormat="1" x14ac:dyDescent="0.3"/>
    <row r="2743" s="6" customFormat="1" x14ac:dyDescent="0.3"/>
    <row r="2744" s="6" customFormat="1" x14ac:dyDescent="0.3"/>
    <row r="2745" s="6" customFormat="1" x14ac:dyDescent="0.3"/>
    <row r="2746" s="6" customFormat="1" x14ac:dyDescent="0.3"/>
    <row r="2747" s="6" customFormat="1" x14ac:dyDescent="0.3"/>
    <row r="2748" s="6" customFormat="1" x14ac:dyDescent="0.3"/>
    <row r="2749" s="6" customFormat="1" x14ac:dyDescent="0.3"/>
    <row r="2750" s="6" customFormat="1" x14ac:dyDescent="0.3"/>
    <row r="2751" s="6" customFormat="1" x14ac:dyDescent="0.3"/>
    <row r="2752" s="6" customFormat="1" x14ac:dyDescent="0.3"/>
    <row r="2753" s="6" customFormat="1" x14ac:dyDescent="0.3"/>
    <row r="2754" s="6" customFormat="1" x14ac:dyDescent="0.3"/>
    <row r="2755" s="6" customFormat="1" x14ac:dyDescent="0.3"/>
    <row r="2756" s="6" customFormat="1" x14ac:dyDescent="0.3"/>
    <row r="2757" s="6" customFormat="1" x14ac:dyDescent="0.3"/>
    <row r="2758" s="6" customFormat="1" x14ac:dyDescent="0.3"/>
    <row r="2759" s="6" customFormat="1" x14ac:dyDescent="0.3"/>
    <row r="2760" s="6" customFormat="1" x14ac:dyDescent="0.3"/>
    <row r="2761" s="6" customFormat="1" x14ac:dyDescent="0.3"/>
    <row r="2762" s="6" customFormat="1" x14ac:dyDescent="0.3"/>
    <row r="2763" s="6" customFormat="1" x14ac:dyDescent="0.3"/>
    <row r="2764" s="6" customFormat="1" x14ac:dyDescent="0.3"/>
    <row r="2765" s="6" customFormat="1" x14ac:dyDescent="0.3"/>
    <row r="2766" s="6" customFormat="1" x14ac:dyDescent="0.3"/>
    <row r="2767" s="6" customFormat="1" x14ac:dyDescent="0.3"/>
    <row r="2768" s="6" customFormat="1" x14ac:dyDescent="0.3"/>
    <row r="2769" s="6" customFormat="1" x14ac:dyDescent="0.3"/>
    <row r="2770" s="6" customFormat="1" x14ac:dyDescent="0.3"/>
    <row r="2771" s="6" customFormat="1" x14ac:dyDescent="0.3"/>
    <row r="2772" s="6" customFormat="1" x14ac:dyDescent="0.3"/>
    <row r="2773" s="6" customFormat="1" x14ac:dyDescent="0.3"/>
    <row r="2774" s="6" customFormat="1" x14ac:dyDescent="0.3"/>
    <row r="2775" s="6" customFormat="1" x14ac:dyDescent="0.3"/>
    <row r="2776" s="6" customFormat="1" x14ac:dyDescent="0.3"/>
    <row r="2777" s="6" customFormat="1" x14ac:dyDescent="0.3"/>
    <row r="2778" s="6" customFormat="1" x14ac:dyDescent="0.3"/>
    <row r="2779" s="6" customFormat="1" x14ac:dyDescent="0.3"/>
    <row r="2780" s="6" customFormat="1" x14ac:dyDescent="0.3"/>
    <row r="2781" s="6" customFormat="1" x14ac:dyDescent="0.3"/>
    <row r="2782" s="6" customFormat="1" x14ac:dyDescent="0.3"/>
    <row r="2783" s="6" customFormat="1" x14ac:dyDescent="0.3"/>
    <row r="2784" s="6" customFormat="1" x14ac:dyDescent="0.3"/>
    <row r="2785" s="6" customFormat="1" x14ac:dyDescent="0.3"/>
    <row r="2786" s="6" customFormat="1" x14ac:dyDescent="0.3"/>
    <row r="2787" s="6" customFormat="1" x14ac:dyDescent="0.3"/>
    <row r="2788" s="6" customFormat="1" x14ac:dyDescent="0.3"/>
    <row r="2789" s="6" customFormat="1" x14ac:dyDescent="0.3"/>
    <row r="2790" s="6" customFormat="1" x14ac:dyDescent="0.3"/>
    <row r="2791" s="6" customFormat="1" x14ac:dyDescent="0.3"/>
    <row r="2792" s="6" customFormat="1" x14ac:dyDescent="0.3"/>
    <row r="2793" s="6" customFormat="1" x14ac:dyDescent="0.3"/>
    <row r="2794" s="6" customFormat="1" x14ac:dyDescent="0.3"/>
    <row r="2795" s="6" customFormat="1" x14ac:dyDescent="0.3"/>
    <row r="2796" s="6" customFormat="1" x14ac:dyDescent="0.3"/>
    <row r="2797" s="6" customFormat="1" x14ac:dyDescent="0.3"/>
    <row r="2798" s="6" customFormat="1" x14ac:dyDescent="0.3"/>
    <row r="2799" s="6" customFormat="1" x14ac:dyDescent="0.3"/>
    <row r="2800" s="6" customFormat="1" x14ac:dyDescent="0.3"/>
    <row r="2801" s="6" customFormat="1" x14ac:dyDescent="0.3"/>
    <row r="2802" s="6" customFormat="1" x14ac:dyDescent="0.3"/>
    <row r="2803" s="6" customFormat="1" x14ac:dyDescent="0.3"/>
    <row r="2804" s="6" customFormat="1" x14ac:dyDescent="0.3"/>
    <row r="2805" s="6" customFormat="1" x14ac:dyDescent="0.3"/>
    <row r="2806" s="6" customFormat="1" x14ac:dyDescent="0.3"/>
    <row r="2807" s="6" customFormat="1" x14ac:dyDescent="0.3"/>
    <row r="2808" s="6" customFormat="1" x14ac:dyDescent="0.3"/>
    <row r="2809" s="6" customFormat="1" x14ac:dyDescent="0.3"/>
    <row r="2810" s="6" customFormat="1" x14ac:dyDescent="0.3"/>
    <row r="2811" s="6" customFormat="1" x14ac:dyDescent="0.3"/>
    <row r="2812" s="6" customFormat="1" x14ac:dyDescent="0.3"/>
    <row r="2813" s="6" customFormat="1" x14ac:dyDescent="0.3"/>
    <row r="2814" s="6" customFormat="1" x14ac:dyDescent="0.3"/>
    <row r="2815" s="6" customFormat="1" x14ac:dyDescent="0.3"/>
    <row r="2816" s="6" customFormat="1" x14ac:dyDescent="0.3"/>
    <row r="2817" s="6" customFormat="1" x14ac:dyDescent="0.3"/>
    <row r="2818" s="6" customFormat="1" x14ac:dyDescent="0.3"/>
    <row r="2819" s="6" customFormat="1" x14ac:dyDescent="0.3"/>
    <row r="2820" s="6" customFormat="1" x14ac:dyDescent="0.3"/>
    <row r="2821" s="6" customFormat="1" x14ac:dyDescent="0.3"/>
    <row r="2822" s="6" customFormat="1" x14ac:dyDescent="0.3"/>
    <row r="2823" s="6" customFormat="1" x14ac:dyDescent="0.3"/>
    <row r="2824" s="6" customFormat="1" x14ac:dyDescent="0.3"/>
    <row r="2825" s="6" customFormat="1" x14ac:dyDescent="0.3"/>
    <row r="2826" s="6" customFormat="1" x14ac:dyDescent="0.3"/>
    <row r="2827" s="6" customFormat="1" x14ac:dyDescent="0.3"/>
    <row r="2828" s="6" customFormat="1" x14ac:dyDescent="0.3"/>
    <row r="2829" s="6" customFormat="1" x14ac:dyDescent="0.3"/>
    <row r="2830" s="6" customFormat="1" x14ac:dyDescent="0.3"/>
    <row r="2831" s="6" customFormat="1" x14ac:dyDescent="0.3"/>
    <row r="2832" s="6" customFormat="1" x14ac:dyDescent="0.3"/>
    <row r="2833" s="6" customFormat="1" x14ac:dyDescent="0.3"/>
    <row r="2834" s="6" customFormat="1" x14ac:dyDescent="0.3"/>
    <row r="2835" s="6" customFormat="1" x14ac:dyDescent="0.3"/>
    <row r="2836" s="6" customFormat="1" x14ac:dyDescent="0.3"/>
    <row r="2837" s="6" customFormat="1" x14ac:dyDescent="0.3"/>
    <row r="2838" s="6" customFormat="1" x14ac:dyDescent="0.3"/>
    <row r="2839" s="6" customFormat="1" x14ac:dyDescent="0.3"/>
    <row r="2840" s="6" customFormat="1" x14ac:dyDescent="0.3"/>
    <row r="2841" s="6" customFormat="1" x14ac:dyDescent="0.3"/>
    <row r="2842" s="6" customFormat="1" x14ac:dyDescent="0.3"/>
    <row r="2843" s="6" customFormat="1" x14ac:dyDescent="0.3"/>
    <row r="2844" s="6" customFormat="1" x14ac:dyDescent="0.3"/>
    <row r="2845" s="6" customFormat="1" x14ac:dyDescent="0.3"/>
    <row r="2846" s="6" customFormat="1" x14ac:dyDescent="0.3"/>
    <row r="2847" s="6" customFormat="1" x14ac:dyDescent="0.3"/>
    <row r="2848" s="6" customFormat="1" x14ac:dyDescent="0.3"/>
    <row r="2849" s="6" customFormat="1" x14ac:dyDescent="0.3"/>
    <row r="2850" s="6" customFormat="1" x14ac:dyDescent="0.3"/>
    <row r="2851" s="6" customFormat="1" x14ac:dyDescent="0.3"/>
    <row r="2852" s="6" customFormat="1" x14ac:dyDescent="0.3"/>
    <row r="2853" s="6" customFormat="1" x14ac:dyDescent="0.3"/>
    <row r="2854" s="6" customFormat="1" x14ac:dyDescent="0.3"/>
    <row r="2855" s="6" customFormat="1" x14ac:dyDescent="0.3"/>
    <row r="2856" s="6" customFormat="1" x14ac:dyDescent="0.3"/>
    <row r="2857" s="6" customFormat="1" x14ac:dyDescent="0.3"/>
    <row r="2858" s="6" customFormat="1" x14ac:dyDescent="0.3"/>
    <row r="2859" s="6" customFormat="1" x14ac:dyDescent="0.3"/>
    <row r="2860" s="6" customFormat="1" x14ac:dyDescent="0.3"/>
    <row r="2861" s="6" customFormat="1" x14ac:dyDescent="0.3"/>
    <row r="2862" s="6" customFormat="1" x14ac:dyDescent="0.3"/>
    <row r="2863" s="6" customFormat="1" x14ac:dyDescent="0.3"/>
    <row r="2864" s="6" customFormat="1" x14ac:dyDescent="0.3"/>
    <row r="2865" s="6" customFormat="1" x14ac:dyDescent="0.3"/>
    <row r="2866" s="6" customFormat="1" x14ac:dyDescent="0.3"/>
    <row r="2867" s="6" customFormat="1" x14ac:dyDescent="0.3"/>
    <row r="2868" s="6" customFormat="1" x14ac:dyDescent="0.3"/>
    <row r="2869" s="6" customFormat="1" x14ac:dyDescent="0.3"/>
    <row r="2870" s="6" customFormat="1" x14ac:dyDescent="0.3"/>
    <row r="2871" s="6" customFormat="1" x14ac:dyDescent="0.3"/>
    <row r="2872" s="6" customFormat="1" x14ac:dyDescent="0.3"/>
    <row r="2873" s="6" customFormat="1" x14ac:dyDescent="0.3"/>
    <row r="2874" s="6" customFormat="1" x14ac:dyDescent="0.3"/>
    <row r="2875" s="6" customFormat="1" x14ac:dyDescent="0.3"/>
    <row r="2876" s="6" customFormat="1" x14ac:dyDescent="0.3"/>
    <row r="2877" s="6" customFormat="1" x14ac:dyDescent="0.3"/>
    <row r="2878" s="6" customFormat="1" x14ac:dyDescent="0.3"/>
    <row r="2879" s="6" customFormat="1" x14ac:dyDescent="0.3"/>
    <row r="2880" s="6" customFormat="1" x14ac:dyDescent="0.3"/>
    <row r="2881" s="6" customFormat="1" x14ac:dyDescent="0.3"/>
    <row r="2882" s="6" customFormat="1" x14ac:dyDescent="0.3"/>
    <row r="2883" s="6" customFormat="1" x14ac:dyDescent="0.3"/>
    <row r="2884" s="6" customFormat="1" x14ac:dyDescent="0.3"/>
    <row r="2885" s="6" customFormat="1" x14ac:dyDescent="0.3"/>
    <row r="2886" s="6" customFormat="1" x14ac:dyDescent="0.3"/>
    <row r="2887" s="6" customFormat="1" x14ac:dyDescent="0.3"/>
    <row r="2888" s="6" customFormat="1" x14ac:dyDescent="0.3"/>
    <row r="2889" s="6" customFormat="1" x14ac:dyDescent="0.3"/>
    <row r="2890" s="6" customFormat="1" x14ac:dyDescent="0.3"/>
    <row r="2891" s="6" customFormat="1" x14ac:dyDescent="0.3"/>
    <row r="2892" s="6" customFormat="1" x14ac:dyDescent="0.3"/>
    <row r="2893" s="6" customFormat="1" x14ac:dyDescent="0.3"/>
    <row r="2894" s="6" customFormat="1" x14ac:dyDescent="0.3"/>
    <row r="2895" s="6" customFormat="1" x14ac:dyDescent="0.3"/>
    <row r="2896" s="6" customFormat="1" x14ac:dyDescent="0.3"/>
    <row r="2897" s="6" customFormat="1" x14ac:dyDescent="0.3"/>
    <row r="2898" s="6" customFormat="1" x14ac:dyDescent="0.3"/>
    <row r="2899" s="6" customFormat="1" x14ac:dyDescent="0.3"/>
    <row r="2900" s="6" customFormat="1" x14ac:dyDescent="0.3"/>
    <row r="2901" s="6" customFormat="1" x14ac:dyDescent="0.3"/>
    <row r="2902" s="6" customFormat="1" x14ac:dyDescent="0.3"/>
    <row r="2903" s="6" customFormat="1" x14ac:dyDescent="0.3"/>
    <row r="2904" s="6" customFormat="1" x14ac:dyDescent="0.3"/>
    <row r="2905" s="6" customFormat="1" x14ac:dyDescent="0.3"/>
    <row r="2906" s="6" customFormat="1" x14ac:dyDescent="0.3"/>
    <row r="2907" s="6" customFormat="1" x14ac:dyDescent="0.3"/>
    <row r="2908" s="6" customFormat="1" x14ac:dyDescent="0.3"/>
    <row r="2909" s="6" customFormat="1" x14ac:dyDescent="0.3"/>
    <row r="2910" s="6" customFormat="1" x14ac:dyDescent="0.3"/>
    <row r="2911" s="6" customFormat="1" x14ac:dyDescent="0.3"/>
    <row r="2912" s="6" customFormat="1" x14ac:dyDescent="0.3"/>
    <row r="2913" s="6" customFormat="1" x14ac:dyDescent="0.3"/>
    <row r="2914" s="6" customFormat="1" x14ac:dyDescent="0.3"/>
    <row r="2915" s="6" customFormat="1" x14ac:dyDescent="0.3"/>
    <row r="2916" s="6" customFormat="1" x14ac:dyDescent="0.3"/>
    <row r="2917" s="6" customFormat="1" x14ac:dyDescent="0.3"/>
    <row r="2918" s="6" customFormat="1" x14ac:dyDescent="0.3"/>
    <row r="2919" s="6" customFormat="1" x14ac:dyDescent="0.3"/>
    <row r="2920" s="6" customFormat="1" x14ac:dyDescent="0.3"/>
    <row r="2921" s="6" customFormat="1" x14ac:dyDescent="0.3"/>
    <row r="2922" s="6" customFormat="1" x14ac:dyDescent="0.3"/>
    <row r="2923" s="6" customFormat="1" x14ac:dyDescent="0.3"/>
    <row r="2924" s="6" customFormat="1" x14ac:dyDescent="0.3"/>
    <row r="2925" s="6" customFormat="1" x14ac:dyDescent="0.3"/>
    <row r="2926" s="6" customFormat="1" x14ac:dyDescent="0.3"/>
    <row r="2927" s="6" customFormat="1" x14ac:dyDescent="0.3"/>
    <row r="2928" s="6" customFormat="1" x14ac:dyDescent="0.3"/>
    <row r="2929" s="6" customFormat="1" x14ac:dyDescent="0.3"/>
    <row r="2930" s="6" customFormat="1" x14ac:dyDescent="0.3"/>
    <row r="2931" s="6" customFormat="1" x14ac:dyDescent="0.3"/>
    <row r="2932" s="6" customFormat="1" x14ac:dyDescent="0.3"/>
    <row r="2933" s="6" customFormat="1" x14ac:dyDescent="0.3"/>
    <row r="2934" s="6" customFormat="1" x14ac:dyDescent="0.3"/>
    <row r="2935" s="6" customFormat="1" x14ac:dyDescent="0.3"/>
    <row r="2936" s="6" customFormat="1" x14ac:dyDescent="0.3"/>
    <row r="2937" s="6" customFormat="1" x14ac:dyDescent="0.3"/>
    <row r="2938" s="6" customFormat="1" x14ac:dyDescent="0.3"/>
    <row r="2939" s="6" customFormat="1" x14ac:dyDescent="0.3"/>
    <row r="2940" s="6" customFormat="1" x14ac:dyDescent="0.3"/>
    <row r="2941" s="6" customFormat="1" x14ac:dyDescent="0.3"/>
    <row r="2942" s="6" customFormat="1" x14ac:dyDescent="0.3"/>
    <row r="2943" s="6" customFormat="1" x14ac:dyDescent="0.3"/>
    <row r="2944" s="6" customFormat="1" x14ac:dyDescent="0.3"/>
    <row r="2945" s="6" customFormat="1" x14ac:dyDescent="0.3"/>
    <row r="2946" s="6" customFormat="1" x14ac:dyDescent="0.3"/>
    <row r="2947" s="6" customFormat="1" x14ac:dyDescent="0.3"/>
    <row r="2948" s="6" customFormat="1" x14ac:dyDescent="0.3"/>
    <row r="2949" s="6" customFormat="1" x14ac:dyDescent="0.3"/>
    <row r="2950" s="6" customFormat="1" x14ac:dyDescent="0.3"/>
    <row r="2951" s="6" customFormat="1" x14ac:dyDescent="0.3"/>
    <row r="2952" s="6" customFormat="1" x14ac:dyDescent="0.3"/>
    <row r="2953" s="6" customFormat="1" x14ac:dyDescent="0.3"/>
    <row r="2954" s="6" customFormat="1" x14ac:dyDescent="0.3"/>
    <row r="2955" s="6" customFormat="1" x14ac:dyDescent="0.3"/>
    <row r="2956" s="6" customFormat="1" x14ac:dyDescent="0.3"/>
    <row r="2957" s="6" customFormat="1" x14ac:dyDescent="0.3"/>
    <row r="2958" s="6" customFormat="1" x14ac:dyDescent="0.3"/>
    <row r="2959" s="6" customFormat="1" x14ac:dyDescent="0.3"/>
    <row r="2960" s="6" customFormat="1" x14ac:dyDescent="0.3"/>
    <row r="2961" s="6" customFormat="1" x14ac:dyDescent="0.3"/>
    <row r="2962" s="6" customFormat="1" x14ac:dyDescent="0.3"/>
    <row r="2963" s="6" customFormat="1" x14ac:dyDescent="0.3"/>
    <row r="2964" s="6" customFormat="1" x14ac:dyDescent="0.3"/>
    <row r="2965" s="6" customFormat="1" x14ac:dyDescent="0.3"/>
    <row r="2966" s="6" customFormat="1" x14ac:dyDescent="0.3"/>
    <row r="2967" s="6" customFormat="1" x14ac:dyDescent="0.3"/>
    <row r="2968" s="6" customFormat="1" x14ac:dyDescent="0.3"/>
    <row r="2969" s="6" customFormat="1" x14ac:dyDescent="0.3"/>
    <row r="2970" s="6" customFormat="1" x14ac:dyDescent="0.3"/>
    <row r="2971" s="6" customFormat="1" x14ac:dyDescent="0.3"/>
    <row r="2972" s="6" customFormat="1" x14ac:dyDescent="0.3"/>
    <row r="2973" s="6" customFormat="1" x14ac:dyDescent="0.3"/>
    <row r="2974" s="6" customFormat="1" x14ac:dyDescent="0.3"/>
    <row r="2975" s="6" customFormat="1" x14ac:dyDescent="0.3"/>
    <row r="2976" s="6" customFormat="1" x14ac:dyDescent="0.3"/>
    <row r="2977" s="6" customFormat="1" x14ac:dyDescent="0.3"/>
    <row r="2978" s="6" customFormat="1" x14ac:dyDescent="0.3"/>
    <row r="2979" s="6" customFormat="1" x14ac:dyDescent="0.3"/>
    <row r="2980" s="6" customFormat="1" x14ac:dyDescent="0.3"/>
    <row r="2981" s="6" customFormat="1" x14ac:dyDescent="0.3"/>
    <row r="2982" s="6" customFormat="1" x14ac:dyDescent="0.3"/>
    <row r="2983" s="6" customFormat="1" x14ac:dyDescent="0.3"/>
    <row r="2984" s="6" customFormat="1" x14ac:dyDescent="0.3"/>
    <row r="2985" s="6" customFormat="1" x14ac:dyDescent="0.3"/>
    <row r="2986" s="6" customFormat="1" x14ac:dyDescent="0.3"/>
    <row r="2987" s="6" customFormat="1" x14ac:dyDescent="0.3"/>
    <row r="2988" s="6" customFormat="1" x14ac:dyDescent="0.3"/>
    <row r="2989" s="6" customFormat="1" x14ac:dyDescent="0.3"/>
    <row r="2990" s="6" customFormat="1" x14ac:dyDescent="0.3"/>
    <row r="2991" s="6" customFormat="1" x14ac:dyDescent="0.3"/>
    <row r="2992" s="6" customFormat="1" x14ac:dyDescent="0.3"/>
    <row r="2993" s="6" customFormat="1" x14ac:dyDescent="0.3"/>
    <row r="2994" s="6" customFormat="1" x14ac:dyDescent="0.3"/>
    <row r="2995" s="6" customFormat="1" x14ac:dyDescent="0.3"/>
    <row r="2996" s="6" customFormat="1" x14ac:dyDescent="0.3"/>
    <row r="2997" s="6" customFormat="1" x14ac:dyDescent="0.3"/>
    <row r="2998" s="6" customFormat="1" x14ac:dyDescent="0.3"/>
    <row r="2999" s="6" customFormat="1" x14ac:dyDescent="0.3"/>
    <row r="3000" s="6" customFormat="1" x14ac:dyDescent="0.3"/>
    <row r="3001" s="6" customFormat="1" x14ac:dyDescent="0.3"/>
    <row r="3002" s="6" customFormat="1" x14ac:dyDescent="0.3"/>
    <row r="3003" s="6" customFormat="1" x14ac:dyDescent="0.3"/>
    <row r="3004" s="6" customFormat="1" x14ac:dyDescent="0.3"/>
    <row r="3005" s="6" customFormat="1" x14ac:dyDescent="0.3"/>
    <row r="3006" s="6" customFormat="1" x14ac:dyDescent="0.3"/>
    <row r="3007" s="6" customFormat="1" x14ac:dyDescent="0.3"/>
    <row r="3008" s="6" customFormat="1" x14ac:dyDescent="0.3"/>
    <row r="3009" s="6" customFormat="1" x14ac:dyDescent="0.3"/>
    <row r="3010" s="6" customFormat="1" x14ac:dyDescent="0.3"/>
    <row r="3011" s="6" customFormat="1" x14ac:dyDescent="0.3"/>
    <row r="3012" s="6" customFormat="1" x14ac:dyDescent="0.3"/>
    <row r="3013" s="6" customFormat="1" x14ac:dyDescent="0.3"/>
    <row r="3014" s="6" customFormat="1" x14ac:dyDescent="0.3"/>
    <row r="3015" s="6" customFormat="1" x14ac:dyDescent="0.3"/>
    <row r="3016" s="6" customFormat="1" x14ac:dyDescent="0.3"/>
    <row r="3017" s="6" customFormat="1" x14ac:dyDescent="0.3"/>
    <row r="3018" s="6" customFormat="1" x14ac:dyDescent="0.3"/>
    <row r="3019" s="6" customFormat="1" x14ac:dyDescent="0.3"/>
    <row r="3020" s="6" customFormat="1" x14ac:dyDescent="0.3"/>
    <row r="3021" s="6" customFormat="1" x14ac:dyDescent="0.3"/>
    <row r="3022" s="6" customFormat="1" x14ac:dyDescent="0.3"/>
    <row r="3023" s="6" customFormat="1" x14ac:dyDescent="0.3"/>
    <row r="3024" s="6" customFormat="1" x14ac:dyDescent="0.3"/>
    <row r="3025" s="6" customFormat="1" x14ac:dyDescent="0.3"/>
    <row r="3026" s="6" customFormat="1" x14ac:dyDescent="0.3"/>
    <row r="3027" s="6" customFormat="1" x14ac:dyDescent="0.3"/>
    <row r="3028" s="6" customFormat="1" x14ac:dyDescent="0.3"/>
    <row r="3029" s="6" customFormat="1" x14ac:dyDescent="0.3"/>
    <row r="3030" s="6" customFormat="1" x14ac:dyDescent="0.3"/>
    <row r="3031" s="6" customFormat="1" x14ac:dyDescent="0.3"/>
    <row r="3032" s="6" customFormat="1" x14ac:dyDescent="0.3"/>
    <row r="3033" s="6" customFormat="1" x14ac:dyDescent="0.3"/>
    <row r="3034" s="6" customFormat="1" x14ac:dyDescent="0.3"/>
    <row r="3035" s="6" customFormat="1" x14ac:dyDescent="0.3"/>
    <row r="3036" s="6" customFormat="1" x14ac:dyDescent="0.3"/>
    <row r="3037" s="6" customFormat="1" x14ac:dyDescent="0.3"/>
    <row r="3038" s="6" customFormat="1" x14ac:dyDescent="0.3"/>
    <row r="3039" s="6" customFormat="1" x14ac:dyDescent="0.3"/>
    <row r="3040" s="6" customFormat="1" x14ac:dyDescent="0.3"/>
    <row r="3041" s="6" customFormat="1" x14ac:dyDescent="0.3"/>
    <row r="3042" s="6" customFormat="1" x14ac:dyDescent="0.3"/>
    <row r="3043" s="6" customFormat="1" x14ac:dyDescent="0.3"/>
    <row r="3044" s="6" customFormat="1" x14ac:dyDescent="0.3"/>
    <row r="3045" s="6" customFormat="1" x14ac:dyDescent="0.3"/>
    <row r="3046" s="6" customFormat="1" x14ac:dyDescent="0.3"/>
    <row r="3047" s="6" customFormat="1" x14ac:dyDescent="0.3"/>
    <row r="3048" s="6" customFormat="1" x14ac:dyDescent="0.3"/>
    <row r="3049" s="6" customFormat="1" x14ac:dyDescent="0.3"/>
    <row r="3050" s="6" customFormat="1" x14ac:dyDescent="0.3"/>
    <row r="3051" s="6" customFormat="1" x14ac:dyDescent="0.3"/>
    <row r="3052" s="6" customFormat="1" x14ac:dyDescent="0.3"/>
    <row r="3053" s="6" customFormat="1" x14ac:dyDescent="0.3"/>
    <row r="3054" s="6" customFormat="1" x14ac:dyDescent="0.3"/>
    <row r="3055" s="6" customFormat="1" x14ac:dyDescent="0.3"/>
    <row r="3056" s="6" customFormat="1" x14ac:dyDescent="0.3"/>
    <row r="3057" s="6" customFormat="1" x14ac:dyDescent="0.3"/>
    <row r="3058" s="6" customFormat="1" x14ac:dyDescent="0.3"/>
    <row r="3059" s="6" customFormat="1" x14ac:dyDescent="0.3"/>
    <row r="3060" s="6" customFormat="1" x14ac:dyDescent="0.3"/>
    <row r="3061" s="6" customFormat="1" x14ac:dyDescent="0.3"/>
    <row r="3062" s="6" customFormat="1" x14ac:dyDescent="0.3"/>
    <row r="3063" s="6" customFormat="1" x14ac:dyDescent="0.3"/>
    <row r="3064" s="6" customFormat="1" x14ac:dyDescent="0.3"/>
    <row r="3065" s="6" customFormat="1" x14ac:dyDescent="0.3"/>
    <row r="3066" s="6" customFormat="1" x14ac:dyDescent="0.3"/>
    <row r="3067" s="6" customFormat="1" x14ac:dyDescent="0.3"/>
    <row r="3068" s="6" customFormat="1" x14ac:dyDescent="0.3"/>
    <row r="3069" s="6" customFormat="1" x14ac:dyDescent="0.3"/>
    <row r="3070" s="6" customFormat="1" x14ac:dyDescent="0.3"/>
    <row r="3071" s="6" customFormat="1" x14ac:dyDescent="0.3"/>
    <row r="3072" s="6" customFormat="1" x14ac:dyDescent="0.3"/>
    <row r="3073" s="6" customFormat="1" x14ac:dyDescent="0.3"/>
    <row r="3074" s="6" customFormat="1" x14ac:dyDescent="0.3"/>
    <row r="3075" s="6" customFormat="1" x14ac:dyDescent="0.3"/>
    <row r="3076" s="6" customFormat="1" x14ac:dyDescent="0.3"/>
    <row r="3077" s="6" customFormat="1" x14ac:dyDescent="0.3"/>
    <row r="3078" s="6" customFormat="1" x14ac:dyDescent="0.3"/>
    <row r="3079" s="6" customFormat="1" x14ac:dyDescent="0.3"/>
    <row r="3080" s="6" customFormat="1" x14ac:dyDescent="0.3"/>
    <row r="3081" s="6" customFormat="1" x14ac:dyDescent="0.3"/>
    <row r="3082" s="6" customFormat="1" x14ac:dyDescent="0.3"/>
    <row r="3083" s="6" customFormat="1" x14ac:dyDescent="0.3"/>
    <row r="3084" s="6" customFormat="1" x14ac:dyDescent="0.3"/>
    <row r="3085" s="6" customFormat="1" x14ac:dyDescent="0.3"/>
    <row r="3086" s="6" customFormat="1" x14ac:dyDescent="0.3"/>
    <row r="3087" s="6" customFormat="1" x14ac:dyDescent="0.3"/>
    <row r="3088" s="6" customFormat="1" x14ac:dyDescent="0.3"/>
    <row r="3089" s="6" customFormat="1" x14ac:dyDescent="0.3"/>
    <row r="3090" s="6" customFormat="1" x14ac:dyDescent="0.3"/>
    <row r="3091" s="6" customFormat="1" x14ac:dyDescent="0.3"/>
    <row r="3092" s="6" customFormat="1" x14ac:dyDescent="0.3"/>
    <row r="3093" s="6" customFormat="1" x14ac:dyDescent="0.3"/>
    <row r="3094" s="6" customFormat="1" x14ac:dyDescent="0.3"/>
    <row r="3095" s="6" customFormat="1" x14ac:dyDescent="0.3"/>
    <row r="3096" s="6" customFormat="1" x14ac:dyDescent="0.3"/>
    <row r="3097" s="6" customFormat="1" x14ac:dyDescent="0.3"/>
    <row r="3098" s="6" customFormat="1" x14ac:dyDescent="0.3"/>
    <row r="3099" s="6" customFormat="1" x14ac:dyDescent="0.3"/>
    <row r="3100" s="6" customFormat="1" x14ac:dyDescent="0.3"/>
    <row r="3101" s="6" customFormat="1" x14ac:dyDescent="0.3"/>
    <row r="3102" s="6" customFormat="1" x14ac:dyDescent="0.3"/>
    <row r="3103" s="6" customFormat="1" x14ac:dyDescent="0.3"/>
    <row r="3104" s="6" customFormat="1" x14ac:dyDescent="0.3"/>
    <row r="3105" s="6" customFormat="1" x14ac:dyDescent="0.3"/>
    <row r="3106" s="6" customFormat="1" x14ac:dyDescent="0.3"/>
    <row r="3107" s="6" customFormat="1" x14ac:dyDescent="0.3"/>
    <row r="3108" s="6" customFormat="1" x14ac:dyDescent="0.3"/>
    <row r="3109" s="6" customFormat="1" x14ac:dyDescent="0.3"/>
    <row r="3110" s="6" customFormat="1" x14ac:dyDescent="0.3"/>
    <row r="3111" s="6" customFormat="1" x14ac:dyDescent="0.3"/>
    <row r="3112" s="6" customFormat="1" x14ac:dyDescent="0.3"/>
    <row r="3113" s="6" customFormat="1" x14ac:dyDescent="0.3"/>
    <row r="3114" s="6" customFormat="1" x14ac:dyDescent="0.3"/>
    <row r="3115" s="6" customFormat="1" x14ac:dyDescent="0.3"/>
    <row r="3116" s="6" customFormat="1" x14ac:dyDescent="0.3"/>
    <row r="3117" s="6" customFormat="1" x14ac:dyDescent="0.3"/>
    <row r="3118" s="6" customFormat="1" x14ac:dyDescent="0.3"/>
    <row r="3119" s="6" customFormat="1" x14ac:dyDescent="0.3"/>
    <row r="3120" s="6" customFormat="1" x14ac:dyDescent="0.3"/>
    <row r="3121" s="6" customFormat="1" x14ac:dyDescent="0.3"/>
    <row r="3122" s="6" customFormat="1" x14ac:dyDescent="0.3"/>
    <row r="3123" s="6" customFormat="1" x14ac:dyDescent="0.3"/>
    <row r="3124" s="6" customFormat="1" x14ac:dyDescent="0.3"/>
    <row r="3125" s="6" customFormat="1" x14ac:dyDescent="0.3"/>
    <row r="3126" s="6" customFormat="1" x14ac:dyDescent="0.3"/>
    <row r="3127" s="6" customFormat="1" x14ac:dyDescent="0.3"/>
    <row r="3128" s="6" customFormat="1" x14ac:dyDescent="0.3"/>
    <row r="3129" s="6" customFormat="1" x14ac:dyDescent="0.3"/>
    <row r="3130" s="6" customFormat="1" x14ac:dyDescent="0.3"/>
    <row r="3131" s="6" customFormat="1" x14ac:dyDescent="0.3"/>
    <row r="3132" s="6" customFormat="1" x14ac:dyDescent="0.3"/>
    <row r="3133" s="6" customFormat="1" x14ac:dyDescent="0.3"/>
    <row r="3134" s="6" customFormat="1" x14ac:dyDescent="0.3"/>
    <row r="3135" s="6" customFormat="1" x14ac:dyDescent="0.3"/>
    <row r="3136" s="6" customFormat="1" x14ac:dyDescent="0.3"/>
    <row r="3137" s="6" customFormat="1" x14ac:dyDescent="0.3"/>
    <row r="3138" s="6" customFormat="1" x14ac:dyDescent="0.3"/>
    <row r="3139" s="6" customFormat="1" x14ac:dyDescent="0.3"/>
    <row r="3140" s="6" customFormat="1" x14ac:dyDescent="0.3"/>
    <row r="3141" s="6" customFormat="1" x14ac:dyDescent="0.3"/>
    <row r="3142" s="6" customFormat="1" x14ac:dyDescent="0.3"/>
    <row r="3143" s="6" customFormat="1" x14ac:dyDescent="0.3"/>
    <row r="3144" s="6" customFormat="1" x14ac:dyDescent="0.3"/>
    <row r="3145" s="6" customFormat="1" x14ac:dyDescent="0.3"/>
    <row r="3146" s="6" customFormat="1" x14ac:dyDescent="0.3"/>
    <row r="3147" s="6" customFormat="1" x14ac:dyDescent="0.3"/>
    <row r="3148" s="6" customFormat="1" x14ac:dyDescent="0.3"/>
    <row r="3149" s="6" customFormat="1" x14ac:dyDescent="0.3"/>
    <row r="3150" s="6" customFormat="1" x14ac:dyDescent="0.3"/>
    <row r="3151" s="6" customFormat="1" x14ac:dyDescent="0.3"/>
    <row r="3152" s="6" customFormat="1" x14ac:dyDescent="0.3"/>
    <row r="3153" s="6" customFormat="1" x14ac:dyDescent="0.3"/>
    <row r="3154" s="6" customFormat="1" x14ac:dyDescent="0.3"/>
    <row r="3155" s="6" customFormat="1" x14ac:dyDescent="0.3"/>
    <row r="3156" s="6" customFormat="1" x14ac:dyDescent="0.3"/>
    <row r="3157" s="6" customFormat="1" x14ac:dyDescent="0.3"/>
    <row r="3158" s="6" customFormat="1" x14ac:dyDescent="0.3"/>
    <row r="3159" s="6" customFormat="1" x14ac:dyDescent="0.3"/>
    <row r="3160" s="6" customFormat="1" x14ac:dyDescent="0.3"/>
    <row r="3161" s="6" customFormat="1" x14ac:dyDescent="0.3"/>
    <row r="3162" s="6" customFormat="1" x14ac:dyDescent="0.3"/>
    <row r="3163" s="6" customFormat="1" x14ac:dyDescent="0.3"/>
    <row r="3164" s="6" customFormat="1" x14ac:dyDescent="0.3"/>
    <row r="3165" s="6" customFormat="1" x14ac:dyDescent="0.3"/>
    <row r="3166" s="6" customFormat="1" x14ac:dyDescent="0.3"/>
    <row r="3167" s="6" customFormat="1" x14ac:dyDescent="0.3"/>
    <row r="3168" s="6" customFormat="1" x14ac:dyDescent="0.3"/>
    <row r="3169" s="6" customFormat="1" x14ac:dyDescent="0.3"/>
    <row r="3170" s="6" customFormat="1" x14ac:dyDescent="0.3"/>
    <row r="3171" s="6" customFormat="1" x14ac:dyDescent="0.3"/>
    <row r="3172" s="6" customFormat="1" x14ac:dyDescent="0.3"/>
    <row r="3173" s="6" customFormat="1" x14ac:dyDescent="0.3"/>
    <row r="3174" s="6" customFormat="1" x14ac:dyDescent="0.3"/>
    <row r="3175" s="6" customFormat="1" x14ac:dyDescent="0.3"/>
    <row r="3176" s="6" customFormat="1" x14ac:dyDescent="0.3"/>
    <row r="3177" s="6" customFormat="1" x14ac:dyDescent="0.3"/>
    <row r="3178" s="6" customFormat="1" x14ac:dyDescent="0.3"/>
    <row r="3179" s="6" customFormat="1" x14ac:dyDescent="0.3"/>
    <row r="3180" s="6" customFormat="1" x14ac:dyDescent="0.3"/>
    <row r="3181" s="6" customFormat="1" x14ac:dyDescent="0.3"/>
    <row r="3182" s="6" customFormat="1" x14ac:dyDescent="0.3"/>
    <row r="3183" s="6" customFormat="1" x14ac:dyDescent="0.3"/>
    <row r="3184" s="6" customFormat="1" x14ac:dyDescent="0.3"/>
    <row r="3185" s="6" customFormat="1" x14ac:dyDescent="0.3"/>
    <row r="3186" s="6" customFormat="1" x14ac:dyDescent="0.3"/>
    <row r="3187" s="6" customFormat="1" x14ac:dyDescent="0.3"/>
    <row r="3188" s="6" customFormat="1" x14ac:dyDescent="0.3"/>
    <row r="3189" s="6" customFormat="1" x14ac:dyDescent="0.3"/>
    <row r="3190" s="6" customFormat="1" x14ac:dyDescent="0.3"/>
    <row r="3191" s="6" customFormat="1" x14ac:dyDescent="0.3"/>
    <row r="3192" s="6" customFormat="1" x14ac:dyDescent="0.3"/>
    <row r="3193" s="6" customFormat="1" x14ac:dyDescent="0.3"/>
    <row r="3194" s="6" customFormat="1" x14ac:dyDescent="0.3"/>
    <row r="3195" s="6" customFormat="1" x14ac:dyDescent="0.3"/>
    <row r="3196" s="6" customFormat="1" x14ac:dyDescent="0.3"/>
    <row r="3197" s="6" customFormat="1" x14ac:dyDescent="0.3"/>
    <row r="3198" s="6" customFormat="1" x14ac:dyDescent="0.3"/>
    <row r="3199" s="6" customFormat="1" x14ac:dyDescent="0.3"/>
    <row r="3200" s="6" customFormat="1" x14ac:dyDescent="0.3"/>
    <row r="3201" s="6" customFormat="1" x14ac:dyDescent="0.3"/>
    <row r="3202" s="6" customFormat="1" x14ac:dyDescent="0.3"/>
    <row r="3203" s="6" customFormat="1" x14ac:dyDescent="0.3"/>
    <row r="3204" s="6" customFormat="1" x14ac:dyDescent="0.3"/>
    <row r="3205" s="6" customFormat="1" x14ac:dyDescent="0.3"/>
    <row r="3206" s="6" customFormat="1" x14ac:dyDescent="0.3"/>
    <row r="3207" s="6" customFormat="1" x14ac:dyDescent="0.3"/>
    <row r="3208" s="6" customFormat="1" x14ac:dyDescent="0.3"/>
    <row r="3209" s="6" customFormat="1" x14ac:dyDescent="0.3"/>
    <row r="3210" s="6" customFormat="1" x14ac:dyDescent="0.3"/>
    <row r="3211" s="6" customFormat="1" x14ac:dyDescent="0.3"/>
    <row r="3212" s="6" customFormat="1" x14ac:dyDescent="0.3"/>
    <row r="3213" s="6" customFormat="1" x14ac:dyDescent="0.3"/>
    <row r="3214" s="6" customFormat="1" x14ac:dyDescent="0.3"/>
    <row r="3215" s="6" customFormat="1" x14ac:dyDescent="0.3"/>
    <row r="3216" s="6" customFormat="1" x14ac:dyDescent="0.3"/>
    <row r="3217" s="6" customFormat="1" x14ac:dyDescent="0.3"/>
    <row r="3218" s="6" customFormat="1" x14ac:dyDescent="0.3"/>
    <row r="3219" s="6" customFormat="1" x14ac:dyDescent="0.3"/>
    <row r="3220" s="6" customFormat="1" x14ac:dyDescent="0.3"/>
    <row r="3221" s="6" customFormat="1" x14ac:dyDescent="0.3"/>
    <row r="3222" s="6" customFormat="1" x14ac:dyDescent="0.3"/>
    <row r="3223" s="6" customFormat="1" x14ac:dyDescent="0.3"/>
    <row r="3224" s="6" customFormat="1" x14ac:dyDescent="0.3"/>
    <row r="3225" s="6" customFormat="1" x14ac:dyDescent="0.3"/>
    <row r="3226" s="6" customFormat="1" x14ac:dyDescent="0.3"/>
    <row r="3227" s="6" customFormat="1" x14ac:dyDescent="0.3"/>
  </sheetData>
  <hyperlinks>
    <hyperlink ref="E1" location="INFO!A1" display="POWRÓT" xr:uid="{30AD1377-2EA2-47D6-8D7D-64B3ACBC982F}"/>
  </hyperlinks>
  <pageMargins left="0.75" right="0.75" top="1" bottom="1" header="0.5" footer="0.5"/>
  <pageSetup paperSize="9" scale="91" orientation="portrait" r:id="rId1"/>
  <headerFooter alignWithMargins="0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>
    <tabColor theme="1"/>
  </sheetPr>
  <dimension ref="A1:G3245"/>
  <sheetViews>
    <sheetView showGridLines="0" zoomScaleNormal="100" workbookViewId="0">
      <selection activeCell="F1" sqref="F1"/>
    </sheetView>
  </sheetViews>
  <sheetFormatPr defaultRowHeight="13.2" x14ac:dyDescent="0.25"/>
  <cols>
    <col min="1" max="1" width="27.5546875" style="2" customWidth="1"/>
    <col min="2" max="2" width="10.6640625" style="2" customWidth="1"/>
    <col min="3" max="3" width="12.88671875" style="2" customWidth="1"/>
    <col min="4" max="4" width="14.33203125" style="2" customWidth="1"/>
    <col min="5" max="5" width="13.77734375" style="2" customWidth="1"/>
    <col min="6" max="6" width="10.5546875" style="2" bestFit="1" customWidth="1"/>
    <col min="7" max="256" width="9.109375" style="2"/>
    <col min="257" max="257" width="35.109375" style="2" customWidth="1"/>
    <col min="258" max="512" width="9.109375" style="2"/>
    <col min="513" max="513" width="35.109375" style="2" customWidth="1"/>
    <col min="514" max="768" width="9.109375" style="2"/>
    <col min="769" max="769" width="35.109375" style="2" customWidth="1"/>
    <col min="770" max="1024" width="9.109375" style="2"/>
    <col min="1025" max="1025" width="35.109375" style="2" customWidth="1"/>
    <col min="1026" max="1280" width="9.109375" style="2"/>
    <col min="1281" max="1281" width="35.109375" style="2" customWidth="1"/>
    <col min="1282" max="1536" width="9.109375" style="2"/>
    <col min="1537" max="1537" width="35.109375" style="2" customWidth="1"/>
    <col min="1538" max="1792" width="9.109375" style="2"/>
    <col min="1793" max="1793" width="35.109375" style="2" customWidth="1"/>
    <col min="1794" max="2048" width="9.109375" style="2"/>
    <col min="2049" max="2049" width="35.109375" style="2" customWidth="1"/>
    <col min="2050" max="2304" width="9.109375" style="2"/>
    <col min="2305" max="2305" width="35.109375" style="2" customWidth="1"/>
    <col min="2306" max="2560" width="9.109375" style="2"/>
    <col min="2561" max="2561" width="35.109375" style="2" customWidth="1"/>
    <col min="2562" max="2816" width="9.109375" style="2"/>
    <col min="2817" max="2817" width="35.109375" style="2" customWidth="1"/>
    <col min="2818" max="3072" width="9.109375" style="2"/>
    <col min="3073" max="3073" width="35.109375" style="2" customWidth="1"/>
    <col min="3074" max="3328" width="9.109375" style="2"/>
    <col min="3329" max="3329" width="35.109375" style="2" customWidth="1"/>
    <col min="3330" max="3584" width="9.109375" style="2"/>
    <col min="3585" max="3585" width="35.109375" style="2" customWidth="1"/>
    <col min="3586" max="3840" width="9.109375" style="2"/>
    <col min="3841" max="3841" width="35.109375" style="2" customWidth="1"/>
    <col min="3842" max="4096" width="9.109375" style="2"/>
    <col min="4097" max="4097" width="35.109375" style="2" customWidth="1"/>
    <col min="4098" max="4352" width="9.109375" style="2"/>
    <col min="4353" max="4353" width="35.109375" style="2" customWidth="1"/>
    <col min="4354" max="4608" width="9.109375" style="2"/>
    <col min="4609" max="4609" width="35.109375" style="2" customWidth="1"/>
    <col min="4610" max="4864" width="9.109375" style="2"/>
    <col min="4865" max="4865" width="35.109375" style="2" customWidth="1"/>
    <col min="4866" max="5120" width="9.109375" style="2"/>
    <col min="5121" max="5121" width="35.109375" style="2" customWidth="1"/>
    <col min="5122" max="5376" width="9.109375" style="2"/>
    <col min="5377" max="5377" width="35.109375" style="2" customWidth="1"/>
    <col min="5378" max="5632" width="9.109375" style="2"/>
    <col min="5633" max="5633" width="35.109375" style="2" customWidth="1"/>
    <col min="5634" max="5888" width="9.109375" style="2"/>
    <col min="5889" max="5889" width="35.109375" style="2" customWidth="1"/>
    <col min="5890" max="6144" width="9.109375" style="2"/>
    <col min="6145" max="6145" width="35.109375" style="2" customWidth="1"/>
    <col min="6146" max="6400" width="9.109375" style="2"/>
    <col min="6401" max="6401" width="35.109375" style="2" customWidth="1"/>
    <col min="6402" max="6656" width="9.109375" style="2"/>
    <col min="6657" max="6657" width="35.109375" style="2" customWidth="1"/>
    <col min="6658" max="6912" width="9.109375" style="2"/>
    <col min="6913" max="6913" width="35.109375" style="2" customWidth="1"/>
    <col min="6914" max="7168" width="9.109375" style="2"/>
    <col min="7169" max="7169" width="35.109375" style="2" customWidth="1"/>
    <col min="7170" max="7424" width="9.109375" style="2"/>
    <col min="7425" max="7425" width="35.109375" style="2" customWidth="1"/>
    <col min="7426" max="7680" width="9.109375" style="2"/>
    <col min="7681" max="7681" width="35.109375" style="2" customWidth="1"/>
    <col min="7682" max="7936" width="9.109375" style="2"/>
    <col min="7937" max="7937" width="35.109375" style="2" customWidth="1"/>
    <col min="7938" max="8192" width="9.109375" style="2"/>
    <col min="8193" max="8193" width="35.109375" style="2" customWidth="1"/>
    <col min="8194" max="8448" width="9.109375" style="2"/>
    <col min="8449" max="8449" width="35.109375" style="2" customWidth="1"/>
    <col min="8450" max="8704" width="9.109375" style="2"/>
    <col min="8705" max="8705" width="35.109375" style="2" customWidth="1"/>
    <col min="8706" max="8960" width="9.109375" style="2"/>
    <col min="8961" max="8961" width="35.109375" style="2" customWidth="1"/>
    <col min="8962" max="9216" width="9.109375" style="2"/>
    <col min="9217" max="9217" width="35.109375" style="2" customWidth="1"/>
    <col min="9218" max="9472" width="9.109375" style="2"/>
    <col min="9473" max="9473" width="35.109375" style="2" customWidth="1"/>
    <col min="9474" max="9728" width="9.109375" style="2"/>
    <col min="9729" max="9729" width="35.109375" style="2" customWidth="1"/>
    <col min="9730" max="9984" width="9.109375" style="2"/>
    <col min="9985" max="9985" width="35.109375" style="2" customWidth="1"/>
    <col min="9986" max="10240" width="9.109375" style="2"/>
    <col min="10241" max="10241" width="35.109375" style="2" customWidth="1"/>
    <col min="10242" max="10496" width="9.109375" style="2"/>
    <col min="10497" max="10497" width="35.109375" style="2" customWidth="1"/>
    <col min="10498" max="10752" width="9.109375" style="2"/>
    <col min="10753" max="10753" width="35.109375" style="2" customWidth="1"/>
    <col min="10754" max="11008" width="9.109375" style="2"/>
    <col min="11009" max="11009" width="35.109375" style="2" customWidth="1"/>
    <col min="11010" max="11264" width="9.109375" style="2"/>
    <col min="11265" max="11265" width="35.109375" style="2" customWidth="1"/>
    <col min="11266" max="11520" width="9.109375" style="2"/>
    <col min="11521" max="11521" width="35.109375" style="2" customWidth="1"/>
    <col min="11522" max="11776" width="9.109375" style="2"/>
    <col min="11777" max="11777" width="35.109375" style="2" customWidth="1"/>
    <col min="11778" max="12032" width="9.109375" style="2"/>
    <col min="12033" max="12033" width="35.109375" style="2" customWidth="1"/>
    <col min="12034" max="12288" width="9.109375" style="2"/>
    <col min="12289" max="12289" width="35.109375" style="2" customWidth="1"/>
    <col min="12290" max="12544" width="9.109375" style="2"/>
    <col min="12545" max="12545" width="35.109375" style="2" customWidth="1"/>
    <col min="12546" max="12800" width="9.109375" style="2"/>
    <col min="12801" max="12801" width="35.109375" style="2" customWidth="1"/>
    <col min="12802" max="13056" width="9.109375" style="2"/>
    <col min="13057" max="13057" width="35.109375" style="2" customWidth="1"/>
    <col min="13058" max="13312" width="9.109375" style="2"/>
    <col min="13313" max="13313" width="35.109375" style="2" customWidth="1"/>
    <col min="13314" max="13568" width="9.109375" style="2"/>
    <col min="13569" max="13569" width="35.109375" style="2" customWidth="1"/>
    <col min="13570" max="13824" width="9.109375" style="2"/>
    <col min="13825" max="13825" width="35.109375" style="2" customWidth="1"/>
    <col min="13826" max="14080" width="9.109375" style="2"/>
    <col min="14081" max="14081" width="35.109375" style="2" customWidth="1"/>
    <col min="14082" max="14336" width="9.109375" style="2"/>
    <col min="14337" max="14337" width="35.109375" style="2" customWidth="1"/>
    <col min="14338" max="14592" width="9.109375" style="2"/>
    <col min="14593" max="14593" width="35.109375" style="2" customWidth="1"/>
    <col min="14594" max="14848" width="9.109375" style="2"/>
    <col min="14849" max="14849" width="35.109375" style="2" customWidth="1"/>
    <col min="14850" max="15104" width="9.109375" style="2"/>
    <col min="15105" max="15105" width="35.109375" style="2" customWidth="1"/>
    <col min="15106" max="15360" width="9.109375" style="2"/>
    <col min="15361" max="15361" width="35.109375" style="2" customWidth="1"/>
    <col min="15362" max="15616" width="9.109375" style="2"/>
    <col min="15617" max="15617" width="35.109375" style="2" customWidth="1"/>
    <col min="15618" max="15872" width="9.109375" style="2"/>
    <col min="15873" max="15873" width="35.109375" style="2" customWidth="1"/>
    <col min="15874" max="16128" width="9.109375" style="2"/>
    <col min="16129" max="16129" width="35.109375" style="2" customWidth="1"/>
    <col min="16130" max="16384" width="9.109375" style="2"/>
  </cols>
  <sheetData>
    <row r="1" spans="1:7" ht="15.6" x14ac:dyDescent="0.3">
      <c r="A1" s="99" t="s">
        <v>353</v>
      </c>
      <c r="F1" s="894" t="s">
        <v>907</v>
      </c>
    </row>
    <row r="2" spans="1:7" ht="14.4" x14ac:dyDescent="0.3">
      <c r="A2" s="24"/>
      <c r="E2" s="55">
        <v>2023</v>
      </c>
    </row>
    <row r="3" spans="1:7" s="6" customFormat="1" ht="36" customHeight="1" x14ac:dyDescent="0.3">
      <c r="A3" s="591" t="s">
        <v>68</v>
      </c>
      <c r="B3" s="567" t="s">
        <v>3</v>
      </c>
      <c r="C3" s="584" t="s">
        <v>648</v>
      </c>
      <c r="D3" s="584" t="s">
        <v>649</v>
      </c>
      <c r="E3" s="584" t="s">
        <v>650</v>
      </c>
      <c r="F3" s="7"/>
    </row>
    <row r="4" spans="1:7" s="6" customFormat="1" ht="13.8" x14ac:dyDescent="0.25">
      <c r="A4" s="76" t="s">
        <v>70</v>
      </c>
      <c r="B4" s="585" t="s">
        <v>170</v>
      </c>
      <c r="C4" s="227">
        <f>'Tabl. 20'!C4</f>
        <v>2313.7260733762555</v>
      </c>
      <c r="D4" s="227">
        <f>'Tabl. 21'!B4</f>
        <v>1733.2653041087071</v>
      </c>
      <c r="E4" s="586">
        <f>'Tabl. 22'!C4</f>
        <v>0.93384614174195257</v>
      </c>
      <c r="F4" s="82"/>
      <c r="G4" s="112"/>
    </row>
    <row r="5" spans="1:7" s="6" customFormat="1" ht="13.8" x14ac:dyDescent="0.25">
      <c r="A5" s="76" t="str">
        <f>A4</f>
        <v xml:space="preserve">Energia elektryczna </v>
      </c>
      <c r="B5" s="587" t="s">
        <v>171</v>
      </c>
      <c r="C5" s="588">
        <f>'Tabl. 20'!C5</f>
        <v>8.3294138641545192</v>
      </c>
      <c r="D5" s="589"/>
      <c r="E5" s="588">
        <f>'Tabl. 22'!C5</f>
        <v>259.4017060394313</v>
      </c>
      <c r="F5" s="82"/>
    </row>
    <row r="6" spans="1:7" s="6" customFormat="1" ht="13.8" x14ac:dyDescent="0.25">
      <c r="A6" s="76" t="s">
        <v>71</v>
      </c>
      <c r="B6" s="585" t="s">
        <v>171</v>
      </c>
      <c r="C6" s="590">
        <f>'Tabl. 20'!C6</f>
        <v>31.594574926686889</v>
      </c>
      <c r="D6" s="227">
        <f>'Tabl. 21'!B5</f>
        <v>1794.0877220928817</v>
      </c>
      <c r="E6" s="590">
        <f>'Tabl. 22'!C6</f>
        <v>103.2517</v>
      </c>
      <c r="F6" s="84"/>
    </row>
    <row r="7" spans="1:7" s="6" customFormat="1" ht="16.8" x14ac:dyDescent="0.25">
      <c r="A7" s="76" t="s">
        <v>72</v>
      </c>
      <c r="B7" s="585" t="s">
        <v>319</v>
      </c>
      <c r="C7" s="227">
        <f>'Tabl. 20'!C7</f>
        <v>49.127543968387982</v>
      </c>
      <c r="D7" s="227">
        <f>'Tabl. 21'!B6</f>
        <v>961.91758857757088</v>
      </c>
      <c r="E7" s="586">
        <f>'Tabl. 22'!C7</f>
        <v>35.376522124633951</v>
      </c>
      <c r="F7" s="84"/>
    </row>
    <row r="8" spans="1:7" s="6" customFormat="1" ht="13.8" x14ac:dyDescent="0.25">
      <c r="A8" s="76" t="str">
        <f>A7</f>
        <v xml:space="preserve">Ciepła woda z sieci </v>
      </c>
      <c r="B8" s="587" t="s">
        <v>171</v>
      </c>
      <c r="C8" s="588">
        <f>'Tabl. 20'!C8</f>
        <v>8.2288636147049878</v>
      </c>
      <c r="D8" s="589"/>
      <c r="E8" s="588">
        <f>'Tabl. 22'!C8</f>
        <v>211.2031171619933</v>
      </c>
      <c r="F8" s="84"/>
    </row>
    <row r="9" spans="1:7" s="6" customFormat="1" ht="13.8" x14ac:dyDescent="0.25">
      <c r="A9" s="76" t="s">
        <v>105</v>
      </c>
      <c r="B9" s="585" t="s">
        <v>170</v>
      </c>
      <c r="C9" s="227">
        <f>'Tabl. 20'!C9</f>
        <v>4072.1188006662783</v>
      </c>
      <c r="D9" s="227">
        <f>'Tabl. 21'!B7</f>
        <v>1407.6111506339839</v>
      </c>
      <c r="E9" s="586">
        <f>'Tabl. 22'!C9</f>
        <v>0.33303009766925651</v>
      </c>
      <c r="F9" s="84"/>
    </row>
    <row r="10" spans="1:7" s="6" customFormat="1" ht="13.8" x14ac:dyDescent="0.25">
      <c r="A10" s="76" t="str">
        <f>A9</f>
        <v xml:space="preserve">Gaz ziemny </v>
      </c>
      <c r="B10" s="587" t="s">
        <v>171</v>
      </c>
      <c r="C10" s="588">
        <f>'Tabl. 20'!C10</f>
        <v>14.659627682398602</v>
      </c>
      <c r="D10" s="589"/>
      <c r="E10" s="588">
        <f>'Tabl. 22'!C10</f>
        <v>92.508360463682365</v>
      </c>
      <c r="F10" s="84"/>
    </row>
    <row r="11" spans="1:7" s="6" customFormat="1" ht="13.8" x14ac:dyDescent="0.25">
      <c r="A11" s="76" t="s">
        <v>73</v>
      </c>
      <c r="B11" s="585" t="s">
        <v>172</v>
      </c>
      <c r="C11" s="227">
        <f>'Tabl. 20'!C11</f>
        <v>116.52137467783764</v>
      </c>
      <c r="D11" s="227">
        <f>'Tabl. 21'!B8</f>
        <v>642.80674747259388</v>
      </c>
      <c r="E11" s="586">
        <f>'Tabl. 22'!C11</f>
        <v>5.8659785547339807</v>
      </c>
      <c r="F11" s="84"/>
    </row>
    <row r="12" spans="1:7" s="6" customFormat="1" ht="13.8" x14ac:dyDescent="0.25">
      <c r="A12" s="76" t="str">
        <f>A11</f>
        <v xml:space="preserve">Gaz ciekły (propan-butan) </v>
      </c>
      <c r="B12" s="587" t="s">
        <v>171</v>
      </c>
      <c r="C12" s="588">
        <f>'Tabl. 20'!C12</f>
        <v>5.5114610222617211</v>
      </c>
      <c r="D12" s="589"/>
      <c r="E12" s="588">
        <f>'Tabl. 22'!C12</f>
        <v>124.01645993095096</v>
      </c>
      <c r="F12" s="83"/>
    </row>
    <row r="13" spans="1:7" s="6" customFormat="1" ht="13.8" x14ac:dyDescent="0.25">
      <c r="A13" s="76" t="s">
        <v>74</v>
      </c>
      <c r="B13" s="585" t="s">
        <v>173</v>
      </c>
      <c r="C13" s="227">
        <f>'Tabl. 20'!C13</f>
        <v>1316.457322377501</v>
      </c>
      <c r="D13" s="227">
        <f>'Tabl. 21'!B9</f>
        <v>4141.3300216456664</v>
      </c>
      <c r="E13" s="586">
        <f>'Tabl. 22'!C13</f>
        <v>3.4575368930831218</v>
      </c>
      <c r="F13" s="82"/>
    </row>
    <row r="14" spans="1:7" s="6" customFormat="1" ht="13.8" x14ac:dyDescent="0.25">
      <c r="A14" s="76" t="str">
        <f>A13</f>
        <v xml:space="preserve">Olej opałowy </v>
      </c>
      <c r="B14" s="587" t="s">
        <v>171</v>
      </c>
      <c r="C14" s="588">
        <f>'Tabl. 20'!C14</f>
        <v>47.263845725193747</v>
      </c>
      <c r="D14" s="589"/>
      <c r="E14" s="588">
        <f>'Tabl. 22'!C14</f>
        <v>96.304049965688051</v>
      </c>
      <c r="F14" s="82"/>
    </row>
    <row r="15" spans="1:7" s="6" customFormat="1" ht="13.8" x14ac:dyDescent="0.25">
      <c r="A15" s="76" t="s">
        <v>75</v>
      </c>
      <c r="B15" s="585" t="s">
        <v>172</v>
      </c>
      <c r="C15" s="227">
        <f>'Tabl. 20'!C15</f>
        <v>2748.207367758605</v>
      </c>
      <c r="D15" s="227">
        <f>'Tabl. 21'!B10</f>
        <v>3051.6941194975193</v>
      </c>
      <c r="E15" s="586">
        <f>'Tabl. 22'!C15</f>
        <v>1.1980579210078226</v>
      </c>
      <c r="F15" s="82"/>
    </row>
    <row r="16" spans="1:7" s="6" customFormat="1" ht="13.8" x14ac:dyDescent="0.25">
      <c r="A16" s="76" t="str">
        <f>A15</f>
        <v xml:space="preserve">Węgiel kamienny </v>
      </c>
      <c r="B16" s="587" t="s">
        <v>171</v>
      </c>
      <c r="C16" s="588">
        <f>'Tabl. 20'!C16</f>
        <v>71.45339156172372</v>
      </c>
      <c r="D16" s="589"/>
      <c r="E16" s="588">
        <f>'Tabl. 22'!C16</f>
        <v>46.07915080799318</v>
      </c>
      <c r="F16" s="82"/>
    </row>
    <row r="17" spans="1:6" s="6" customFormat="1" ht="13.8" x14ac:dyDescent="0.25">
      <c r="A17" s="76" t="s">
        <v>76</v>
      </c>
      <c r="B17" s="585" t="s">
        <v>172</v>
      </c>
      <c r="C17" s="227">
        <f>'Tabl. 20'!C17</f>
        <v>2887.2361044121735</v>
      </c>
      <c r="D17" s="227">
        <f>'Tabl. 21'!B11</f>
        <v>1090.5465242450243</v>
      </c>
      <c r="E17" s="586">
        <f>'Tabl. 22'!C17</f>
        <v>0.61660616915480382</v>
      </c>
      <c r="F17" s="82"/>
    </row>
    <row r="18" spans="1:6" s="6" customFormat="1" ht="13.8" x14ac:dyDescent="0.25">
      <c r="A18" s="76" t="str">
        <f>A17</f>
        <v xml:space="preserve">Węgiel brunatny </v>
      </c>
      <c r="B18" s="587" t="s">
        <v>171</v>
      </c>
      <c r="C18" s="588">
        <f>'Tabl. 20'!C18</f>
        <v>28.872361044121735</v>
      </c>
      <c r="D18" s="589"/>
      <c r="E18" s="588">
        <f>'Tabl. 22'!C18</f>
        <v>61.660616915480382</v>
      </c>
      <c r="F18" s="82"/>
    </row>
    <row r="19" spans="1:6" s="6" customFormat="1" ht="13.8" x14ac:dyDescent="0.25">
      <c r="A19" s="76" t="s">
        <v>77</v>
      </c>
      <c r="B19" s="585" t="s">
        <v>172</v>
      </c>
      <c r="C19" s="227">
        <f>'Tabl. 20'!C19</f>
        <v>4373.6551814564027</v>
      </c>
      <c r="D19" s="227">
        <f>'Tabl. 21'!B12</f>
        <v>5777.7277964639416</v>
      </c>
      <c r="E19" s="586">
        <f>'Tabl. 22'!C19</f>
        <v>1.3373116441040704</v>
      </c>
      <c r="F19" s="82"/>
    </row>
    <row r="20" spans="1:6" s="6" customFormat="1" ht="13.8" x14ac:dyDescent="0.25">
      <c r="A20" s="76" t="str">
        <f>A19</f>
        <v xml:space="preserve">Koks </v>
      </c>
      <c r="B20" s="587" t="s">
        <v>171</v>
      </c>
      <c r="C20" s="588">
        <f>'Tabl. 20'!C20</f>
        <v>122.46234508077927</v>
      </c>
      <c r="D20" s="589"/>
      <c r="E20" s="588">
        <f>'Tabl. 22'!C20</f>
        <v>47.76113014657394</v>
      </c>
      <c r="F20" s="82"/>
    </row>
    <row r="21" spans="1:6" s="6" customFormat="1" ht="16.8" x14ac:dyDescent="0.25">
      <c r="A21" s="76" t="s">
        <v>78</v>
      </c>
      <c r="B21" s="585" t="s">
        <v>319</v>
      </c>
      <c r="C21" s="227">
        <f>'Tabl. 20'!C21</f>
        <v>11.338292986645111</v>
      </c>
      <c r="D21" s="227">
        <f>'Tabl. 21'!B13</f>
        <v>1294.4642160939709</v>
      </c>
      <c r="E21" s="586">
        <f>'Tabl. 22'!C21</f>
        <v>140.71712486474635</v>
      </c>
      <c r="F21" s="82"/>
    </row>
    <row r="22" spans="1:6" s="6" customFormat="1" ht="13.8" x14ac:dyDescent="0.25">
      <c r="A22" s="76" t="str">
        <f>A21</f>
        <v xml:space="preserve">Drewno opałowe </v>
      </c>
      <c r="B22" s="587" t="s">
        <v>171</v>
      </c>
      <c r="C22" s="588">
        <f>'Tabl. 20'!C22</f>
        <v>79.368050906515776</v>
      </c>
      <c r="D22" s="589"/>
      <c r="E22" s="588">
        <f>'Tabl. 22'!C22</f>
        <v>20.102446409249477</v>
      </c>
      <c r="F22" s="82"/>
    </row>
    <row r="23" spans="1:6" s="6" customFormat="1" ht="16.8" x14ac:dyDescent="0.25">
      <c r="A23" s="76" t="s">
        <v>79</v>
      </c>
      <c r="B23" s="585" t="s">
        <v>319</v>
      </c>
      <c r="C23" s="227">
        <f>'Tabl. 20'!C23</f>
        <v>14.40967132167053</v>
      </c>
      <c r="D23" s="227">
        <f>'Tabl. 21'!B14</f>
        <v>3481.522393910258</v>
      </c>
      <c r="E23" s="586">
        <f>'Tabl. 22'!C23</f>
        <v>241.66373670418082</v>
      </c>
      <c r="F23" s="82"/>
    </row>
    <row r="24" spans="1:6" s="6" customFormat="1" ht="13.8" x14ac:dyDescent="0.25">
      <c r="A24" s="76" t="str">
        <f>A23</f>
        <v xml:space="preserve">Inne rodzaje biomasy </v>
      </c>
      <c r="B24" s="587" t="s">
        <v>171</v>
      </c>
      <c r="C24" s="588">
        <f>'Tabl. 20'!C24</f>
        <v>100.86769925169371</v>
      </c>
      <c r="D24" s="589"/>
      <c r="E24" s="588">
        <f>'Tabl. 22'!C24</f>
        <v>34.523390957740112</v>
      </c>
      <c r="F24" s="82"/>
    </row>
    <row r="25" spans="1:6" s="6" customFormat="1" x14ac:dyDescent="0.3"/>
    <row r="26" spans="1:6" s="6" customFormat="1" x14ac:dyDescent="0.3"/>
    <row r="27" spans="1:6" s="6" customFormat="1" x14ac:dyDescent="0.3"/>
    <row r="28" spans="1:6" s="6" customFormat="1" x14ac:dyDescent="0.3"/>
    <row r="29" spans="1:6" s="6" customFormat="1" x14ac:dyDescent="0.3"/>
    <row r="30" spans="1:6" s="6" customFormat="1" x14ac:dyDescent="0.3"/>
    <row r="31" spans="1:6" s="6" customFormat="1" x14ac:dyDescent="0.3"/>
    <row r="32" spans="1:6" s="6" customFormat="1" x14ac:dyDescent="0.3"/>
    <row r="33" s="6" customFormat="1" x14ac:dyDescent="0.3"/>
    <row r="34" s="6" customFormat="1" x14ac:dyDescent="0.3"/>
    <row r="35" s="6" customFormat="1" x14ac:dyDescent="0.3"/>
    <row r="36" s="6" customFormat="1" x14ac:dyDescent="0.3"/>
    <row r="37" s="6" customFormat="1" x14ac:dyDescent="0.3"/>
    <row r="38" s="6" customFormat="1" x14ac:dyDescent="0.3"/>
    <row r="39" s="6" customFormat="1" x14ac:dyDescent="0.3"/>
    <row r="40" s="6" customFormat="1" x14ac:dyDescent="0.3"/>
    <row r="41" s="6" customFormat="1" x14ac:dyDescent="0.3"/>
    <row r="42" s="6" customFormat="1" x14ac:dyDescent="0.3"/>
    <row r="43" s="6" customFormat="1" x14ac:dyDescent="0.3"/>
    <row r="44" s="6" customFormat="1" x14ac:dyDescent="0.3"/>
    <row r="45" s="6" customFormat="1" x14ac:dyDescent="0.3"/>
    <row r="46" s="6" customFormat="1" x14ac:dyDescent="0.3"/>
    <row r="47" s="6" customFormat="1" x14ac:dyDescent="0.3"/>
    <row r="48" s="6" customFormat="1" x14ac:dyDescent="0.3"/>
    <row r="49" s="6" customFormat="1" x14ac:dyDescent="0.3"/>
    <row r="50" s="6" customFormat="1" x14ac:dyDescent="0.3"/>
    <row r="51" s="6" customFormat="1" x14ac:dyDescent="0.3"/>
    <row r="52" s="6" customFormat="1" x14ac:dyDescent="0.3"/>
    <row r="53" s="6" customFormat="1" x14ac:dyDescent="0.3"/>
    <row r="54" s="6" customFormat="1" x14ac:dyDescent="0.3"/>
    <row r="55" s="6" customFormat="1" x14ac:dyDescent="0.3"/>
    <row r="56" s="6" customFormat="1" x14ac:dyDescent="0.3"/>
    <row r="57" s="6" customFormat="1" x14ac:dyDescent="0.3"/>
    <row r="58" s="6" customFormat="1" x14ac:dyDescent="0.3"/>
    <row r="59" s="6" customFormat="1" x14ac:dyDescent="0.3"/>
    <row r="60" s="6" customFormat="1" x14ac:dyDescent="0.3"/>
    <row r="61" s="6" customFormat="1" x14ac:dyDescent="0.3"/>
    <row r="62" s="6" customFormat="1" x14ac:dyDescent="0.3"/>
    <row r="63" s="6" customFormat="1" x14ac:dyDescent="0.3"/>
    <row r="64" s="6" customFormat="1" x14ac:dyDescent="0.3"/>
    <row r="65" s="6" customFormat="1" x14ac:dyDescent="0.3"/>
    <row r="66" s="6" customFormat="1" x14ac:dyDescent="0.3"/>
    <row r="67" s="6" customFormat="1" x14ac:dyDescent="0.3"/>
    <row r="68" s="6" customFormat="1" x14ac:dyDescent="0.3"/>
    <row r="69" s="6" customFormat="1" x14ac:dyDescent="0.3"/>
    <row r="70" s="6" customFormat="1" x14ac:dyDescent="0.3"/>
    <row r="71" s="6" customFormat="1" x14ac:dyDescent="0.3"/>
    <row r="72" s="6" customFormat="1" x14ac:dyDescent="0.3"/>
    <row r="73" s="6" customFormat="1" x14ac:dyDescent="0.3"/>
    <row r="74" s="6" customFormat="1" x14ac:dyDescent="0.3"/>
    <row r="75" s="6" customFormat="1" x14ac:dyDescent="0.3"/>
    <row r="76" s="6" customFormat="1" x14ac:dyDescent="0.3"/>
    <row r="77" s="6" customFormat="1" x14ac:dyDescent="0.3"/>
    <row r="78" s="6" customFormat="1" x14ac:dyDescent="0.3"/>
    <row r="79" s="6" customFormat="1" x14ac:dyDescent="0.3"/>
    <row r="80" s="6" customFormat="1" x14ac:dyDescent="0.3"/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  <row r="93" s="6" customFormat="1" x14ac:dyDescent="0.3"/>
    <row r="94" s="6" customFormat="1" x14ac:dyDescent="0.3"/>
    <row r="95" s="6" customFormat="1" x14ac:dyDescent="0.3"/>
    <row r="96" s="6" customFormat="1" x14ac:dyDescent="0.3"/>
    <row r="97" s="6" customFormat="1" x14ac:dyDescent="0.3"/>
    <row r="98" s="6" customFormat="1" x14ac:dyDescent="0.3"/>
    <row r="99" s="6" customFormat="1" x14ac:dyDescent="0.3"/>
    <row r="100" s="6" customFormat="1" x14ac:dyDescent="0.3"/>
    <row r="101" s="6" customFormat="1" x14ac:dyDescent="0.3"/>
    <row r="102" s="6" customFormat="1" x14ac:dyDescent="0.3"/>
    <row r="103" s="6" customFormat="1" x14ac:dyDescent="0.3"/>
    <row r="104" s="6" customFormat="1" x14ac:dyDescent="0.3"/>
    <row r="105" s="6" customFormat="1" x14ac:dyDescent="0.3"/>
    <row r="106" s="6" customFormat="1" x14ac:dyDescent="0.3"/>
    <row r="107" s="6" customFormat="1" x14ac:dyDescent="0.3"/>
    <row r="108" s="6" customFormat="1" x14ac:dyDescent="0.3"/>
    <row r="109" s="6" customFormat="1" x14ac:dyDescent="0.3"/>
    <row r="110" s="6" customFormat="1" x14ac:dyDescent="0.3"/>
    <row r="111" s="6" customFormat="1" x14ac:dyDescent="0.3"/>
    <row r="112" s="6" customFormat="1" x14ac:dyDescent="0.3"/>
    <row r="113" s="6" customFormat="1" x14ac:dyDescent="0.3"/>
    <row r="114" s="6" customFormat="1" x14ac:dyDescent="0.3"/>
    <row r="115" s="6" customFormat="1" x14ac:dyDescent="0.3"/>
    <row r="116" s="6" customFormat="1" x14ac:dyDescent="0.3"/>
    <row r="117" s="6" customFormat="1" x14ac:dyDescent="0.3"/>
    <row r="118" s="6" customFormat="1" x14ac:dyDescent="0.3"/>
    <row r="119" s="6" customFormat="1" x14ac:dyDescent="0.3"/>
    <row r="120" s="6" customFormat="1" x14ac:dyDescent="0.3"/>
    <row r="121" s="6" customFormat="1" x14ac:dyDescent="0.3"/>
    <row r="122" s="6" customFormat="1" x14ac:dyDescent="0.3"/>
    <row r="123" s="6" customFormat="1" x14ac:dyDescent="0.3"/>
    <row r="124" s="6" customFormat="1" x14ac:dyDescent="0.3"/>
    <row r="125" s="6" customFormat="1" x14ac:dyDescent="0.3"/>
    <row r="126" s="6" customFormat="1" x14ac:dyDescent="0.3"/>
    <row r="127" s="6" customFormat="1" x14ac:dyDescent="0.3"/>
    <row r="128" s="6" customFormat="1" x14ac:dyDescent="0.3"/>
    <row r="129" s="6" customFormat="1" x14ac:dyDescent="0.3"/>
    <row r="130" s="6" customFormat="1" x14ac:dyDescent="0.3"/>
    <row r="131" s="6" customFormat="1" x14ac:dyDescent="0.3"/>
    <row r="132" s="6" customFormat="1" x14ac:dyDescent="0.3"/>
    <row r="133" s="6" customFormat="1" x14ac:dyDescent="0.3"/>
    <row r="134" s="6" customFormat="1" x14ac:dyDescent="0.3"/>
    <row r="135" s="6" customFormat="1" x14ac:dyDescent="0.3"/>
    <row r="136" s="6" customFormat="1" x14ac:dyDescent="0.3"/>
    <row r="137" s="6" customFormat="1" x14ac:dyDescent="0.3"/>
    <row r="138" s="6" customFormat="1" x14ac:dyDescent="0.3"/>
    <row r="139" s="6" customFormat="1" x14ac:dyDescent="0.3"/>
    <row r="140" s="6" customFormat="1" x14ac:dyDescent="0.3"/>
    <row r="141" s="6" customFormat="1" x14ac:dyDescent="0.3"/>
    <row r="142" s="6" customFormat="1" x14ac:dyDescent="0.3"/>
    <row r="143" s="6" customFormat="1" x14ac:dyDescent="0.3"/>
    <row r="144" s="6" customFormat="1" x14ac:dyDescent="0.3"/>
    <row r="145" s="6" customFormat="1" x14ac:dyDescent="0.3"/>
    <row r="146" s="6" customFormat="1" x14ac:dyDescent="0.3"/>
    <row r="147" s="6" customFormat="1" x14ac:dyDescent="0.3"/>
    <row r="148" s="6" customFormat="1" x14ac:dyDescent="0.3"/>
    <row r="149" s="6" customFormat="1" x14ac:dyDescent="0.3"/>
    <row r="150" s="6" customFormat="1" x14ac:dyDescent="0.3"/>
    <row r="151" s="6" customFormat="1" x14ac:dyDescent="0.3"/>
    <row r="152" s="6" customFormat="1" x14ac:dyDescent="0.3"/>
    <row r="153" s="6" customFormat="1" x14ac:dyDescent="0.3"/>
    <row r="154" s="6" customFormat="1" x14ac:dyDescent="0.3"/>
    <row r="155" s="6" customFormat="1" x14ac:dyDescent="0.3"/>
    <row r="156" s="6" customFormat="1" x14ac:dyDescent="0.3"/>
    <row r="157" s="6" customFormat="1" x14ac:dyDescent="0.3"/>
    <row r="158" s="6" customFormat="1" x14ac:dyDescent="0.3"/>
    <row r="159" s="6" customFormat="1" x14ac:dyDescent="0.3"/>
    <row r="160" s="6" customFormat="1" x14ac:dyDescent="0.3"/>
    <row r="161" s="6" customFormat="1" x14ac:dyDescent="0.3"/>
    <row r="162" s="6" customFormat="1" x14ac:dyDescent="0.3"/>
    <row r="163" s="6" customFormat="1" x14ac:dyDescent="0.3"/>
    <row r="164" s="6" customFormat="1" x14ac:dyDescent="0.3"/>
    <row r="165" s="6" customFormat="1" x14ac:dyDescent="0.3"/>
    <row r="166" s="6" customFormat="1" x14ac:dyDescent="0.3"/>
    <row r="167" s="6" customFormat="1" x14ac:dyDescent="0.3"/>
    <row r="168" s="6" customFormat="1" x14ac:dyDescent="0.3"/>
    <row r="169" s="6" customFormat="1" x14ac:dyDescent="0.3"/>
    <row r="170" s="6" customFormat="1" x14ac:dyDescent="0.3"/>
    <row r="171" s="6" customFormat="1" x14ac:dyDescent="0.3"/>
    <row r="172" s="6" customFormat="1" x14ac:dyDescent="0.3"/>
    <row r="173" s="6" customFormat="1" x14ac:dyDescent="0.3"/>
    <row r="174" s="6" customFormat="1" x14ac:dyDescent="0.3"/>
    <row r="175" s="6" customFormat="1" x14ac:dyDescent="0.3"/>
    <row r="176" s="6" customFormat="1" x14ac:dyDescent="0.3"/>
    <row r="177" s="6" customFormat="1" x14ac:dyDescent="0.3"/>
    <row r="178" s="6" customFormat="1" x14ac:dyDescent="0.3"/>
    <row r="179" s="6" customFormat="1" x14ac:dyDescent="0.3"/>
    <row r="180" s="6" customFormat="1" x14ac:dyDescent="0.3"/>
    <row r="181" s="6" customFormat="1" x14ac:dyDescent="0.3"/>
    <row r="182" s="6" customFormat="1" x14ac:dyDescent="0.3"/>
    <row r="183" s="6" customFormat="1" x14ac:dyDescent="0.3"/>
    <row r="184" s="6" customFormat="1" x14ac:dyDescent="0.3"/>
    <row r="185" s="6" customFormat="1" x14ac:dyDescent="0.3"/>
    <row r="186" s="6" customFormat="1" x14ac:dyDescent="0.3"/>
    <row r="187" s="6" customFormat="1" x14ac:dyDescent="0.3"/>
    <row r="188" s="6" customFormat="1" x14ac:dyDescent="0.3"/>
    <row r="189" s="6" customFormat="1" x14ac:dyDescent="0.3"/>
    <row r="190" s="6" customFormat="1" x14ac:dyDescent="0.3"/>
    <row r="191" s="6" customFormat="1" x14ac:dyDescent="0.3"/>
    <row r="192" s="6" customFormat="1" x14ac:dyDescent="0.3"/>
    <row r="193" s="6" customFormat="1" x14ac:dyDescent="0.3"/>
    <row r="194" s="6" customFormat="1" x14ac:dyDescent="0.3"/>
    <row r="195" s="6" customFormat="1" x14ac:dyDescent="0.3"/>
    <row r="196" s="6" customFormat="1" x14ac:dyDescent="0.3"/>
    <row r="197" s="6" customFormat="1" x14ac:dyDescent="0.3"/>
    <row r="198" s="6" customFormat="1" x14ac:dyDescent="0.3"/>
    <row r="199" s="6" customFormat="1" x14ac:dyDescent="0.3"/>
    <row r="200" s="6" customFormat="1" x14ac:dyDescent="0.3"/>
    <row r="201" s="6" customFormat="1" x14ac:dyDescent="0.3"/>
    <row r="202" s="6" customFormat="1" x14ac:dyDescent="0.3"/>
    <row r="203" s="6" customFormat="1" x14ac:dyDescent="0.3"/>
    <row r="204" s="6" customFormat="1" x14ac:dyDescent="0.3"/>
    <row r="205" s="6" customFormat="1" x14ac:dyDescent="0.3"/>
    <row r="206" s="6" customFormat="1" x14ac:dyDescent="0.3"/>
    <row r="207" s="6" customFormat="1" x14ac:dyDescent="0.3"/>
    <row r="208" s="6" customFormat="1" x14ac:dyDescent="0.3"/>
    <row r="209" s="6" customFormat="1" x14ac:dyDescent="0.3"/>
    <row r="210" s="6" customFormat="1" x14ac:dyDescent="0.3"/>
    <row r="211" s="6" customFormat="1" x14ac:dyDescent="0.3"/>
    <row r="212" s="6" customFormat="1" x14ac:dyDescent="0.3"/>
    <row r="213" s="6" customFormat="1" x14ac:dyDescent="0.3"/>
    <row r="214" s="6" customFormat="1" x14ac:dyDescent="0.3"/>
    <row r="215" s="6" customFormat="1" x14ac:dyDescent="0.3"/>
    <row r="216" s="6" customFormat="1" x14ac:dyDescent="0.3"/>
    <row r="217" s="6" customFormat="1" x14ac:dyDescent="0.3"/>
    <row r="218" s="6" customFormat="1" x14ac:dyDescent="0.3"/>
    <row r="219" s="6" customFormat="1" x14ac:dyDescent="0.3"/>
    <row r="220" s="6" customFormat="1" x14ac:dyDescent="0.3"/>
    <row r="221" s="6" customFormat="1" x14ac:dyDescent="0.3"/>
    <row r="222" s="6" customFormat="1" x14ac:dyDescent="0.3"/>
    <row r="223" s="6" customFormat="1" x14ac:dyDescent="0.3"/>
    <row r="224" s="6" customFormat="1" x14ac:dyDescent="0.3"/>
    <row r="225" s="6" customFormat="1" x14ac:dyDescent="0.3"/>
    <row r="226" s="6" customFormat="1" x14ac:dyDescent="0.3"/>
    <row r="227" s="6" customFormat="1" x14ac:dyDescent="0.3"/>
    <row r="228" s="6" customFormat="1" x14ac:dyDescent="0.3"/>
    <row r="229" s="6" customFormat="1" x14ac:dyDescent="0.3"/>
    <row r="230" s="6" customFormat="1" x14ac:dyDescent="0.3"/>
    <row r="231" s="6" customFormat="1" x14ac:dyDescent="0.3"/>
    <row r="232" s="6" customFormat="1" x14ac:dyDescent="0.3"/>
    <row r="233" s="6" customFormat="1" x14ac:dyDescent="0.3"/>
    <row r="234" s="6" customFormat="1" x14ac:dyDescent="0.3"/>
    <row r="235" s="6" customFormat="1" x14ac:dyDescent="0.3"/>
    <row r="236" s="6" customFormat="1" x14ac:dyDescent="0.3"/>
    <row r="237" s="6" customFormat="1" x14ac:dyDescent="0.3"/>
    <row r="238" s="6" customFormat="1" x14ac:dyDescent="0.3"/>
    <row r="239" s="6" customFormat="1" x14ac:dyDescent="0.3"/>
    <row r="240" s="6" customFormat="1" x14ac:dyDescent="0.3"/>
    <row r="241" s="6" customFormat="1" x14ac:dyDescent="0.3"/>
    <row r="242" s="6" customFormat="1" x14ac:dyDescent="0.3"/>
    <row r="243" s="6" customFormat="1" x14ac:dyDescent="0.3"/>
    <row r="244" s="6" customFormat="1" x14ac:dyDescent="0.3"/>
    <row r="245" s="6" customFormat="1" x14ac:dyDescent="0.3"/>
    <row r="246" s="6" customFormat="1" x14ac:dyDescent="0.3"/>
    <row r="247" s="6" customFormat="1" x14ac:dyDescent="0.3"/>
    <row r="248" s="6" customFormat="1" x14ac:dyDescent="0.3"/>
    <row r="249" s="6" customFormat="1" x14ac:dyDescent="0.3"/>
    <row r="250" s="6" customFormat="1" x14ac:dyDescent="0.3"/>
    <row r="251" s="6" customFormat="1" x14ac:dyDescent="0.3"/>
    <row r="252" s="6" customFormat="1" x14ac:dyDescent="0.3"/>
    <row r="253" s="6" customFormat="1" x14ac:dyDescent="0.3"/>
    <row r="254" s="6" customFormat="1" x14ac:dyDescent="0.3"/>
    <row r="255" s="6" customFormat="1" x14ac:dyDescent="0.3"/>
    <row r="256" s="6" customFormat="1" x14ac:dyDescent="0.3"/>
    <row r="257" s="6" customFormat="1" x14ac:dyDescent="0.3"/>
    <row r="258" s="6" customFormat="1" x14ac:dyDescent="0.3"/>
    <row r="259" s="6" customFormat="1" x14ac:dyDescent="0.3"/>
    <row r="260" s="6" customFormat="1" x14ac:dyDescent="0.3"/>
    <row r="261" s="6" customFormat="1" x14ac:dyDescent="0.3"/>
    <row r="262" s="6" customFormat="1" x14ac:dyDescent="0.3"/>
    <row r="263" s="6" customFormat="1" x14ac:dyDescent="0.3"/>
    <row r="264" s="6" customFormat="1" x14ac:dyDescent="0.3"/>
    <row r="265" s="6" customFormat="1" x14ac:dyDescent="0.3"/>
    <row r="266" s="6" customFormat="1" x14ac:dyDescent="0.3"/>
    <row r="267" s="6" customFormat="1" x14ac:dyDescent="0.3"/>
    <row r="268" s="6" customFormat="1" x14ac:dyDescent="0.3"/>
    <row r="269" s="6" customFormat="1" x14ac:dyDescent="0.3"/>
    <row r="270" s="6" customFormat="1" x14ac:dyDescent="0.3"/>
    <row r="271" s="6" customFormat="1" x14ac:dyDescent="0.3"/>
    <row r="272" s="6" customFormat="1" x14ac:dyDescent="0.3"/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  <row r="285" s="6" customFormat="1" x14ac:dyDescent="0.3"/>
    <row r="286" s="6" customFormat="1" x14ac:dyDescent="0.3"/>
    <row r="287" s="6" customFormat="1" x14ac:dyDescent="0.3"/>
    <row r="288" s="6" customFormat="1" x14ac:dyDescent="0.3"/>
    <row r="289" s="6" customFormat="1" x14ac:dyDescent="0.3"/>
    <row r="290" s="6" customFormat="1" x14ac:dyDescent="0.3"/>
    <row r="291" s="6" customFormat="1" x14ac:dyDescent="0.3"/>
    <row r="292" s="6" customFormat="1" x14ac:dyDescent="0.3"/>
    <row r="293" s="6" customFormat="1" x14ac:dyDescent="0.3"/>
    <row r="294" s="6" customFormat="1" x14ac:dyDescent="0.3"/>
    <row r="295" s="6" customFormat="1" x14ac:dyDescent="0.3"/>
    <row r="296" s="6" customFormat="1" x14ac:dyDescent="0.3"/>
    <row r="297" s="6" customFormat="1" x14ac:dyDescent="0.3"/>
    <row r="298" s="6" customFormat="1" x14ac:dyDescent="0.3"/>
    <row r="299" s="6" customFormat="1" x14ac:dyDescent="0.3"/>
    <row r="300" s="6" customFormat="1" x14ac:dyDescent="0.3"/>
    <row r="301" s="6" customFormat="1" x14ac:dyDescent="0.3"/>
    <row r="302" s="6" customFormat="1" x14ac:dyDescent="0.3"/>
    <row r="303" s="6" customFormat="1" x14ac:dyDescent="0.3"/>
    <row r="304" s="6" customFormat="1" x14ac:dyDescent="0.3"/>
    <row r="305" s="6" customFormat="1" x14ac:dyDescent="0.3"/>
    <row r="306" s="6" customFormat="1" x14ac:dyDescent="0.3"/>
    <row r="307" s="6" customFormat="1" x14ac:dyDescent="0.3"/>
    <row r="308" s="6" customFormat="1" x14ac:dyDescent="0.3"/>
    <row r="309" s="6" customFormat="1" x14ac:dyDescent="0.3"/>
    <row r="310" s="6" customFormat="1" x14ac:dyDescent="0.3"/>
    <row r="311" s="6" customFormat="1" x14ac:dyDescent="0.3"/>
    <row r="312" s="6" customFormat="1" x14ac:dyDescent="0.3"/>
    <row r="313" s="6" customFormat="1" x14ac:dyDescent="0.3"/>
    <row r="314" s="6" customFormat="1" x14ac:dyDescent="0.3"/>
    <row r="315" s="6" customFormat="1" x14ac:dyDescent="0.3"/>
    <row r="316" s="6" customFormat="1" x14ac:dyDescent="0.3"/>
    <row r="317" s="6" customFormat="1" x14ac:dyDescent="0.3"/>
    <row r="318" s="6" customFormat="1" x14ac:dyDescent="0.3"/>
    <row r="319" s="6" customFormat="1" x14ac:dyDescent="0.3"/>
    <row r="320" s="6" customFormat="1" x14ac:dyDescent="0.3"/>
    <row r="321" s="6" customFormat="1" x14ac:dyDescent="0.3"/>
    <row r="322" s="6" customFormat="1" x14ac:dyDescent="0.3"/>
    <row r="323" s="6" customFormat="1" x14ac:dyDescent="0.3"/>
    <row r="324" s="6" customFormat="1" x14ac:dyDescent="0.3"/>
    <row r="325" s="6" customFormat="1" x14ac:dyDescent="0.3"/>
    <row r="326" s="6" customFormat="1" x14ac:dyDescent="0.3"/>
    <row r="327" s="6" customFormat="1" x14ac:dyDescent="0.3"/>
    <row r="328" s="6" customFormat="1" x14ac:dyDescent="0.3"/>
    <row r="329" s="6" customFormat="1" x14ac:dyDescent="0.3"/>
    <row r="330" s="6" customFormat="1" x14ac:dyDescent="0.3"/>
    <row r="331" s="6" customFormat="1" x14ac:dyDescent="0.3"/>
    <row r="332" s="6" customFormat="1" x14ac:dyDescent="0.3"/>
    <row r="333" s="6" customFormat="1" x14ac:dyDescent="0.3"/>
    <row r="334" s="6" customFormat="1" x14ac:dyDescent="0.3"/>
    <row r="335" s="6" customFormat="1" x14ac:dyDescent="0.3"/>
    <row r="336" s="6" customFormat="1" x14ac:dyDescent="0.3"/>
    <row r="337" s="6" customFormat="1" x14ac:dyDescent="0.3"/>
    <row r="338" s="6" customFormat="1" x14ac:dyDescent="0.3"/>
    <row r="339" s="6" customFormat="1" x14ac:dyDescent="0.3"/>
    <row r="340" s="6" customFormat="1" x14ac:dyDescent="0.3"/>
    <row r="341" s="6" customFormat="1" x14ac:dyDescent="0.3"/>
    <row r="342" s="6" customFormat="1" x14ac:dyDescent="0.3"/>
    <row r="343" s="6" customFormat="1" x14ac:dyDescent="0.3"/>
    <row r="344" s="6" customFormat="1" x14ac:dyDescent="0.3"/>
    <row r="345" s="6" customFormat="1" x14ac:dyDescent="0.3"/>
    <row r="346" s="6" customFormat="1" x14ac:dyDescent="0.3"/>
    <row r="347" s="6" customFormat="1" x14ac:dyDescent="0.3"/>
    <row r="348" s="6" customFormat="1" x14ac:dyDescent="0.3"/>
    <row r="349" s="6" customFormat="1" x14ac:dyDescent="0.3"/>
    <row r="350" s="6" customFormat="1" x14ac:dyDescent="0.3"/>
    <row r="351" s="6" customFormat="1" x14ac:dyDescent="0.3"/>
    <row r="352" s="6" customFormat="1" x14ac:dyDescent="0.3"/>
    <row r="353" s="6" customFormat="1" x14ac:dyDescent="0.3"/>
    <row r="354" s="6" customFormat="1" x14ac:dyDescent="0.3"/>
    <row r="355" s="6" customFormat="1" x14ac:dyDescent="0.3"/>
    <row r="356" s="6" customFormat="1" x14ac:dyDescent="0.3"/>
    <row r="357" s="6" customFormat="1" x14ac:dyDescent="0.3"/>
    <row r="358" s="6" customFormat="1" x14ac:dyDescent="0.3"/>
    <row r="359" s="6" customFormat="1" x14ac:dyDescent="0.3"/>
    <row r="360" s="6" customFormat="1" x14ac:dyDescent="0.3"/>
    <row r="361" s="6" customFormat="1" x14ac:dyDescent="0.3"/>
    <row r="362" s="6" customFormat="1" x14ac:dyDescent="0.3"/>
    <row r="363" s="6" customFormat="1" x14ac:dyDescent="0.3"/>
    <row r="364" s="6" customFormat="1" x14ac:dyDescent="0.3"/>
    <row r="365" s="6" customFormat="1" x14ac:dyDescent="0.3"/>
    <row r="366" s="6" customFormat="1" x14ac:dyDescent="0.3"/>
    <row r="367" s="6" customFormat="1" x14ac:dyDescent="0.3"/>
    <row r="368" s="6" customFormat="1" x14ac:dyDescent="0.3"/>
    <row r="369" s="6" customFormat="1" x14ac:dyDescent="0.3"/>
    <row r="370" s="6" customFormat="1" x14ac:dyDescent="0.3"/>
    <row r="371" s="6" customFormat="1" x14ac:dyDescent="0.3"/>
    <row r="372" s="6" customFormat="1" x14ac:dyDescent="0.3"/>
    <row r="373" s="6" customFormat="1" x14ac:dyDescent="0.3"/>
    <row r="374" s="6" customFormat="1" x14ac:dyDescent="0.3"/>
    <row r="375" s="6" customFormat="1" x14ac:dyDescent="0.3"/>
    <row r="376" s="6" customFormat="1" x14ac:dyDescent="0.3"/>
    <row r="377" s="6" customFormat="1" x14ac:dyDescent="0.3"/>
    <row r="378" s="6" customFormat="1" x14ac:dyDescent="0.3"/>
    <row r="379" s="6" customFormat="1" x14ac:dyDescent="0.3"/>
    <row r="380" s="6" customFormat="1" x14ac:dyDescent="0.3"/>
    <row r="381" s="6" customFormat="1" x14ac:dyDescent="0.3"/>
    <row r="382" s="6" customFormat="1" x14ac:dyDescent="0.3"/>
    <row r="383" s="6" customFormat="1" x14ac:dyDescent="0.3"/>
    <row r="384" s="6" customFormat="1" x14ac:dyDescent="0.3"/>
    <row r="385" s="6" customFormat="1" x14ac:dyDescent="0.3"/>
    <row r="386" s="6" customFormat="1" x14ac:dyDescent="0.3"/>
    <row r="387" s="6" customFormat="1" x14ac:dyDescent="0.3"/>
    <row r="388" s="6" customFormat="1" x14ac:dyDescent="0.3"/>
    <row r="389" s="6" customFormat="1" x14ac:dyDescent="0.3"/>
    <row r="390" s="6" customFormat="1" x14ac:dyDescent="0.3"/>
    <row r="391" s="6" customFormat="1" x14ac:dyDescent="0.3"/>
    <row r="392" s="6" customFormat="1" x14ac:dyDescent="0.3"/>
    <row r="393" s="6" customFormat="1" x14ac:dyDescent="0.3"/>
    <row r="394" s="6" customFormat="1" x14ac:dyDescent="0.3"/>
    <row r="395" s="6" customFormat="1" x14ac:dyDescent="0.3"/>
    <row r="396" s="6" customFormat="1" x14ac:dyDescent="0.3"/>
    <row r="397" s="6" customFormat="1" x14ac:dyDescent="0.3"/>
    <row r="398" s="6" customFormat="1" x14ac:dyDescent="0.3"/>
    <row r="399" s="6" customFormat="1" x14ac:dyDescent="0.3"/>
    <row r="400" s="6" customFormat="1" x14ac:dyDescent="0.3"/>
    <row r="401" s="6" customFormat="1" x14ac:dyDescent="0.3"/>
    <row r="402" s="6" customFormat="1" x14ac:dyDescent="0.3"/>
    <row r="403" s="6" customFormat="1" x14ac:dyDescent="0.3"/>
    <row r="404" s="6" customFormat="1" x14ac:dyDescent="0.3"/>
    <row r="405" s="6" customFormat="1" x14ac:dyDescent="0.3"/>
    <row r="406" s="6" customFormat="1" x14ac:dyDescent="0.3"/>
    <row r="407" s="6" customFormat="1" x14ac:dyDescent="0.3"/>
    <row r="408" s="6" customFormat="1" x14ac:dyDescent="0.3"/>
    <row r="409" s="6" customFormat="1" x14ac:dyDescent="0.3"/>
    <row r="410" s="6" customFormat="1" x14ac:dyDescent="0.3"/>
    <row r="411" s="6" customFormat="1" x14ac:dyDescent="0.3"/>
    <row r="412" s="6" customFormat="1" x14ac:dyDescent="0.3"/>
    <row r="413" s="6" customFormat="1" x14ac:dyDescent="0.3"/>
    <row r="414" s="6" customFormat="1" x14ac:dyDescent="0.3"/>
    <row r="415" s="6" customFormat="1" x14ac:dyDescent="0.3"/>
    <row r="416" s="6" customFormat="1" x14ac:dyDescent="0.3"/>
    <row r="417" s="6" customFormat="1" x14ac:dyDescent="0.3"/>
    <row r="418" s="6" customFormat="1" x14ac:dyDescent="0.3"/>
    <row r="419" s="6" customFormat="1" x14ac:dyDescent="0.3"/>
    <row r="420" s="6" customFormat="1" x14ac:dyDescent="0.3"/>
    <row r="421" s="6" customFormat="1" x14ac:dyDescent="0.3"/>
    <row r="422" s="6" customFormat="1" x14ac:dyDescent="0.3"/>
    <row r="423" s="6" customFormat="1" x14ac:dyDescent="0.3"/>
    <row r="424" s="6" customFormat="1" x14ac:dyDescent="0.3"/>
    <row r="425" s="6" customFormat="1" x14ac:dyDescent="0.3"/>
    <row r="426" s="6" customFormat="1" x14ac:dyDescent="0.3"/>
    <row r="427" s="6" customFormat="1" x14ac:dyDescent="0.3"/>
    <row r="428" s="6" customFormat="1" x14ac:dyDescent="0.3"/>
    <row r="429" s="6" customFormat="1" x14ac:dyDescent="0.3"/>
    <row r="430" s="6" customFormat="1" x14ac:dyDescent="0.3"/>
    <row r="431" s="6" customFormat="1" x14ac:dyDescent="0.3"/>
    <row r="432" s="6" customFormat="1" x14ac:dyDescent="0.3"/>
    <row r="433" s="6" customFormat="1" x14ac:dyDescent="0.3"/>
    <row r="434" s="6" customFormat="1" x14ac:dyDescent="0.3"/>
    <row r="435" s="6" customFormat="1" x14ac:dyDescent="0.3"/>
    <row r="436" s="6" customFormat="1" x14ac:dyDescent="0.3"/>
    <row r="437" s="6" customFormat="1" x14ac:dyDescent="0.3"/>
    <row r="438" s="6" customFormat="1" x14ac:dyDescent="0.3"/>
    <row r="439" s="6" customFormat="1" x14ac:dyDescent="0.3"/>
    <row r="440" s="6" customFormat="1" x14ac:dyDescent="0.3"/>
    <row r="441" s="6" customFormat="1" x14ac:dyDescent="0.3"/>
    <row r="442" s="6" customFormat="1" x14ac:dyDescent="0.3"/>
    <row r="443" s="6" customFormat="1" x14ac:dyDescent="0.3"/>
    <row r="444" s="6" customFormat="1" x14ac:dyDescent="0.3"/>
    <row r="445" s="6" customFormat="1" x14ac:dyDescent="0.3"/>
    <row r="446" s="6" customFormat="1" x14ac:dyDescent="0.3"/>
    <row r="447" s="6" customFormat="1" x14ac:dyDescent="0.3"/>
    <row r="448" s="6" customFormat="1" x14ac:dyDescent="0.3"/>
    <row r="449" s="6" customFormat="1" x14ac:dyDescent="0.3"/>
    <row r="450" s="6" customFormat="1" x14ac:dyDescent="0.3"/>
    <row r="451" s="6" customFormat="1" x14ac:dyDescent="0.3"/>
    <row r="452" s="6" customFormat="1" x14ac:dyDescent="0.3"/>
    <row r="453" s="6" customFormat="1" x14ac:dyDescent="0.3"/>
    <row r="454" s="6" customFormat="1" x14ac:dyDescent="0.3"/>
    <row r="455" s="6" customFormat="1" x14ac:dyDescent="0.3"/>
    <row r="456" s="6" customFormat="1" x14ac:dyDescent="0.3"/>
    <row r="457" s="6" customFormat="1" x14ac:dyDescent="0.3"/>
    <row r="458" s="6" customFormat="1" x14ac:dyDescent="0.3"/>
    <row r="459" s="6" customFormat="1" x14ac:dyDescent="0.3"/>
    <row r="460" s="6" customFormat="1" x14ac:dyDescent="0.3"/>
    <row r="461" s="6" customFormat="1" x14ac:dyDescent="0.3"/>
    <row r="462" s="6" customFormat="1" x14ac:dyDescent="0.3"/>
    <row r="463" s="6" customFormat="1" x14ac:dyDescent="0.3"/>
    <row r="464" s="6" customFormat="1" x14ac:dyDescent="0.3"/>
    <row r="465" s="6" customFormat="1" x14ac:dyDescent="0.3"/>
    <row r="466" s="6" customFormat="1" x14ac:dyDescent="0.3"/>
    <row r="467" s="6" customFormat="1" x14ac:dyDescent="0.3"/>
    <row r="468" s="6" customFormat="1" x14ac:dyDescent="0.3"/>
    <row r="469" s="6" customFormat="1" x14ac:dyDescent="0.3"/>
    <row r="470" s="6" customFormat="1" x14ac:dyDescent="0.3"/>
    <row r="471" s="6" customFormat="1" x14ac:dyDescent="0.3"/>
    <row r="472" s="6" customFormat="1" x14ac:dyDescent="0.3"/>
    <row r="473" s="6" customFormat="1" x14ac:dyDescent="0.3"/>
    <row r="474" s="6" customFormat="1" x14ac:dyDescent="0.3"/>
    <row r="475" s="6" customFormat="1" x14ac:dyDescent="0.3"/>
    <row r="476" s="6" customFormat="1" x14ac:dyDescent="0.3"/>
    <row r="477" s="6" customFormat="1" x14ac:dyDescent="0.3"/>
    <row r="478" s="6" customFormat="1" x14ac:dyDescent="0.3"/>
    <row r="479" s="6" customFormat="1" x14ac:dyDescent="0.3"/>
    <row r="480" s="6" customFormat="1" x14ac:dyDescent="0.3"/>
    <row r="481" s="6" customFormat="1" x14ac:dyDescent="0.3"/>
    <row r="482" s="6" customFormat="1" x14ac:dyDescent="0.3"/>
    <row r="483" s="6" customFormat="1" x14ac:dyDescent="0.3"/>
    <row r="484" s="6" customFormat="1" x14ac:dyDescent="0.3"/>
    <row r="485" s="6" customFormat="1" x14ac:dyDescent="0.3"/>
    <row r="486" s="6" customFormat="1" x14ac:dyDescent="0.3"/>
    <row r="487" s="6" customFormat="1" x14ac:dyDescent="0.3"/>
    <row r="488" s="6" customFormat="1" x14ac:dyDescent="0.3"/>
    <row r="489" s="6" customFormat="1" x14ac:dyDescent="0.3"/>
    <row r="490" s="6" customFormat="1" x14ac:dyDescent="0.3"/>
    <row r="491" s="6" customFormat="1" x14ac:dyDescent="0.3"/>
    <row r="492" s="6" customFormat="1" x14ac:dyDescent="0.3"/>
    <row r="493" s="6" customFormat="1" x14ac:dyDescent="0.3"/>
    <row r="494" s="6" customFormat="1" x14ac:dyDescent="0.3"/>
    <row r="495" s="6" customFormat="1" x14ac:dyDescent="0.3"/>
    <row r="496" s="6" customFormat="1" x14ac:dyDescent="0.3"/>
    <row r="497" s="6" customFormat="1" x14ac:dyDescent="0.3"/>
    <row r="498" s="6" customFormat="1" x14ac:dyDescent="0.3"/>
    <row r="499" s="6" customFormat="1" x14ac:dyDescent="0.3"/>
    <row r="500" s="6" customFormat="1" x14ac:dyDescent="0.3"/>
    <row r="501" s="6" customFormat="1" x14ac:dyDescent="0.3"/>
    <row r="502" s="6" customFormat="1" x14ac:dyDescent="0.3"/>
    <row r="503" s="6" customFormat="1" x14ac:dyDescent="0.3"/>
    <row r="504" s="6" customFormat="1" x14ac:dyDescent="0.3"/>
    <row r="505" s="6" customFormat="1" x14ac:dyDescent="0.3"/>
    <row r="506" s="6" customFormat="1" x14ac:dyDescent="0.3"/>
    <row r="507" s="6" customFormat="1" x14ac:dyDescent="0.3"/>
    <row r="508" s="6" customFormat="1" x14ac:dyDescent="0.3"/>
    <row r="509" s="6" customFormat="1" x14ac:dyDescent="0.3"/>
    <row r="510" s="6" customFormat="1" x14ac:dyDescent="0.3"/>
    <row r="511" s="6" customFormat="1" x14ac:dyDescent="0.3"/>
    <row r="512" s="6" customFormat="1" x14ac:dyDescent="0.3"/>
    <row r="513" s="6" customFormat="1" x14ac:dyDescent="0.3"/>
    <row r="514" s="6" customFormat="1" x14ac:dyDescent="0.3"/>
    <row r="515" s="6" customFormat="1" x14ac:dyDescent="0.3"/>
    <row r="516" s="6" customFormat="1" x14ac:dyDescent="0.3"/>
    <row r="517" s="6" customFormat="1" x14ac:dyDescent="0.3"/>
    <row r="518" s="6" customFormat="1" x14ac:dyDescent="0.3"/>
    <row r="519" s="6" customFormat="1" x14ac:dyDescent="0.3"/>
    <row r="520" s="6" customFormat="1" x14ac:dyDescent="0.3"/>
    <row r="521" s="6" customFormat="1" x14ac:dyDescent="0.3"/>
    <row r="522" s="6" customFormat="1" x14ac:dyDescent="0.3"/>
    <row r="523" s="6" customFormat="1" x14ac:dyDescent="0.3"/>
    <row r="524" s="6" customFormat="1" x14ac:dyDescent="0.3"/>
    <row r="525" s="6" customFormat="1" x14ac:dyDescent="0.3"/>
    <row r="526" s="6" customFormat="1" x14ac:dyDescent="0.3"/>
    <row r="527" s="6" customFormat="1" x14ac:dyDescent="0.3"/>
    <row r="528" s="6" customFormat="1" x14ac:dyDescent="0.3"/>
    <row r="529" s="6" customFormat="1" x14ac:dyDescent="0.3"/>
    <row r="530" s="6" customFormat="1" x14ac:dyDescent="0.3"/>
    <row r="531" s="6" customFormat="1" x14ac:dyDescent="0.3"/>
    <row r="532" s="6" customFormat="1" x14ac:dyDescent="0.3"/>
    <row r="533" s="6" customFormat="1" x14ac:dyDescent="0.3"/>
    <row r="534" s="6" customFormat="1" x14ac:dyDescent="0.3"/>
    <row r="535" s="6" customFormat="1" x14ac:dyDescent="0.3"/>
    <row r="536" s="6" customFormat="1" x14ac:dyDescent="0.3"/>
    <row r="537" s="6" customFormat="1" x14ac:dyDescent="0.3"/>
    <row r="538" s="6" customFormat="1" x14ac:dyDescent="0.3"/>
    <row r="539" s="6" customFormat="1" x14ac:dyDescent="0.3"/>
    <row r="540" s="6" customFormat="1" x14ac:dyDescent="0.3"/>
    <row r="541" s="6" customFormat="1" x14ac:dyDescent="0.3"/>
    <row r="542" s="6" customFormat="1" x14ac:dyDescent="0.3"/>
    <row r="543" s="6" customFormat="1" x14ac:dyDescent="0.3"/>
    <row r="544" s="6" customFormat="1" x14ac:dyDescent="0.3"/>
    <row r="545" s="6" customFormat="1" x14ac:dyDescent="0.3"/>
    <row r="546" s="6" customFormat="1" x14ac:dyDescent="0.3"/>
    <row r="547" s="6" customFormat="1" x14ac:dyDescent="0.3"/>
    <row r="548" s="6" customFormat="1" x14ac:dyDescent="0.3"/>
    <row r="549" s="6" customFormat="1" x14ac:dyDescent="0.3"/>
    <row r="550" s="6" customFormat="1" x14ac:dyDescent="0.3"/>
    <row r="551" s="6" customFormat="1" x14ac:dyDescent="0.3"/>
    <row r="552" s="6" customFormat="1" x14ac:dyDescent="0.3"/>
    <row r="553" s="6" customFormat="1" x14ac:dyDescent="0.3"/>
    <row r="554" s="6" customFormat="1" x14ac:dyDescent="0.3"/>
    <row r="555" s="6" customFormat="1" x14ac:dyDescent="0.3"/>
    <row r="556" s="6" customFormat="1" x14ac:dyDescent="0.3"/>
    <row r="557" s="6" customFormat="1" x14ac:dyDescent="0.3"/>
    <row r="558" s="6" customFormat="1" x14ac:dyDescent="0.3"/>
    <row r="559" s="6" customFormat="1" x14ac:dyDescent="0.3"/>
    <row r="560" s="6" customFormat="1" x14ac:dyDescent="0.3"/>
    <row r="561" s="6" customFormat="1" x14ac:dyDescent="0.3"/>
    <row r="562" s="6" customFormat="1" x14ac:dyDescent="0.3"/>
    <row r="563" s="6" customFormat="1" x14ac:dyDescent="0.3"/>
    <row r="564" s="6" customFormat="1" x14ac:dyDescent="0.3"/>
    <row r="565" s="6" customFormat="1" x14ac:dyDescent="0.3"/>
    <row r="566" s="6" customFormat="1" x14ac:dyDescent="0.3"/>
    <row r="567" s="6" customFormat="1" x14ac:dyDescent="0.3"/>
    <row r="568" s="6" customFormat="1" x14ac:dyDescent="0.3"/>
    <row r="569" s="6" customFormat="1" x14ac:dyDescent="0.3"/>
    <row r="570" s="6" customFormat="1" x14ac:dyDescent="0.3"/>
    <row r="571" s="6" customFormat="1" x14ac:dyDescent="0.3"/>
    <row r="572" s="6" customFormat="1" x14ac:dyDescent="0.3"/>
    <row r="573" s="6" customFormat="1" x14ac:dyDescent="0.3"/>
    <row r="574" s="6" customFormat="1" x14ac:dyDescent="0.3"/>
    <row r="575" s="6" customFormat="1" x14ac:dyDescent="0.3"/>
    <row r="576" s="6" customFormat="1" x14ac:dyDescent="0.3"/>
    <row r="577" s="6" customFormat="1" x14ac:dyDescent="0.3"/>
    <row r="578" s="6" customFormat="1" x14ac:dyDescent="0.3"/>
    <row r="579" s="6" customFormat="1" x14ac:dyDescent="0.3"/>
    <row r="580" s="6" customFormat="1" x14ac:dyDescent="0.3"/>
    <row r="581" s="6" customFormat="1" x14ac:dyDescent="0.3"/>
    <row r="582" s="6" customFormat="1" x14ac:dyDescent="0.3"/>
    <row r="583" s="6" customFormat="1" x14ac:dyDescent="0.3"/>
    <row r="584" s="6" customFormat="1" x14ac:dyDescent="0.3"/>
    <row r="585" s="6" customFormat="1" x14ac:dyDescent="0.3"/>
    <row r="586" s="6" customFormat="1" x14ac:dyDescent="0.3"/>
    <row r="587" s="6" customFormat="1" x14ac:dyDescent="0.3"/>
    <row r="588" s="6" customFormat="1" x14ac:dyDescent="0.3"/>
    <row r="589" s="6" customFormat="1" x14ac:dyDescent="0.3"/>
    <row r="590" s="6" customFormat="1" x14ac:dyDescent="0.3"/>
    <row r="591" s="6" customFormat="1" x14ac:dyDescent="0.3"/>
    <row r="592" s="6" customFormat="1" x14ac:dyDescent="0.3"/>
    <row r="593" s="6" customFormat="1" x14ac:dyDescent="0.3"/>
    <row r="594" s="6" customFormat="1" x14ac:dyDescent="0.3"/>
    <row r="595" s="6" customFormat="1" x14ac:dyDescent="0.3"/>
    <row r="596" s="6" customFormat="1" x14ac:dyDescent="0.3"/>
    <row r="597" s="6" customFormat="1" x14ac:dyDescent="0.3"/>
    <row r="598" s="6" customFormat="1" x14ac:dyDescent="0.3"/>
    <row r="599" s="6" customFormat="1" x14ac:dyDescent="0.3"/>
    <row r="600" s="6" customFormat="1" x14ac:dyDescent="0.3"/>
    <row r="601" s="6" customFormat="1" x14ac:dyDescent="0.3"/>
    <row r="602" s="6" customFormat="1" x14ac:dyDescent="0.3"/>
    <row r="603" s="6" customFormat="1" x14ac:dyDescent="0.3"/>
    <row r="604" s="6" customFormat="1" x14ac:dyDescent="0.3"/>
    <row r="605" s="6" customFormat="1" x14ac:dyDescent="0.3"/>
    <row r="606" s="6" customFormat="1" x14ac:dyDescent="0.3"/>
    <row r="607" s="6" customFormat="1" x14ac:dyDescent="0.3"/>
    <row r="608" s="6" customFormat="1" x14ac:dyDescent="0.3"/>
    <row r="609" s="6" customFormat="1" x14ac:dyDescent="0.3"/>
    <row r="610" s="6" customFormat="1" x14ac:dyDescent="0.3"/>
    <row r="611" s="6" customFormat="1" x14ac:dyDescent="0.3"/>
    <row r="612" s="6" customFormat="1" x14ac:dyDescent="0.3"/>
    <row r="613" s="6" customFormat="1" x14ac:dyDescent="0.3"/>
    <row r="614" s="6" customFormat="1" x14ac:dyDescent="0.3"/>
    <row r="615" s="6" customFormat="1" x14ac:dyDescent="0.3"/>
    <row r="616" s="6" customFormat="1" x14ac:dyDescent="0.3"/>
    <row r="617" s="6" customFormat="1" x14ac:dyDescent="0.3"/>
    <row r="618" s="6" customFormat="1" x14ac:dyDescent="0.3"/>
    <row r="619" s="6" customFormat="1" x14ac:dyDescent="0.3"/>
    <row r="620" s="6" customFormat="1" x14ac:dyDescent="0.3"/>
    <row r="621" s="6" customFormat="1" x14ac:dyDescent="0.3"/>
    <row r="622" s="6" customFormat="1" x14ac:dyDescent="0.3"/>
    <row r="623" s="6" customFormat="1" x14ac:dyDescent="0.3"/>
    <row r="624" s="6" customFormat="1" x14ac:dyDescent="0.3"/>
    <row r="625" s="6" customFormat="1" x14ac:dyDescent="0.3"/>
    <row r="626" s="6" customFormat="1" x14ac:dyDescent="0.3"/>
    <row r="627" s="6" customFormat="1" x14ac:dyDescent="0.3"/>
    <row r="628" s="6" customFormat="1" x14ac:dyDescent="0.3"/>
    <row r="629" s="6" customFormat="1" x14ac:dyDescent="0.3"/>
    <row r="630" s="6" customFormat="1" x14ac:dyDescent="0.3"/>
    <row r="631" s="6" customFormat="1" x14ac:dyDescent="0.3"/>
    <row r="632" s="6" customFormat="1" x14ac:dyDescent="0.3"/>
    <row r="633" s="6" customFormat="1" x14ac:dyDescent="0.3"/>
    <row r="634" s="6" customFormat="1" x14ac:dyDescent="0.3"/>
    <row r="635" s="6" customFormat="1" x14ac:dyDescent="0.3"/>
    <row r="636" s="6" customFormat="1" x14ac:dyDescent="0.3"/>
    <row r="637" s="6" customFormat="1" x14ac:dyDescent="0.3"/>
    <row r="638" s="6" customFormat="1" x14ac:dyDescent="0.3"/>
    <row r="639" s="6" customFormat="1" x14ac:dyDescent="0.3"/>
    <row r="640" s="6" customFormat="1" x14ac:dyDescent="0.3"/>
    <row r="641" s="6" customFormat="1" x14ac:dyDescent="0.3"/>
    <row r="642" s="6" customFormat="1" x14ac:dyDescent="0.3"/>
    <row r="643" s="6" customFormat="1" x14ac:dyDescent="0.3"/>
    <row r="644" s="6" customFormat="1" x14ac:dyDescent="0.3"/>
    <row r="645" s="6" customFormat="1" x14ac:dyDescent="0.3"/>
    <row r="646" s="6" customFormat="1" x14ac:dyDescent="0.3"/>
    <row r="647" s="6" customFormat="1" x14ac:dyDescent="0.3"/>
    <row r="648" s="6" customFormat="1" x14ac:dyDescent="0.3"/>
    <row r="649" s="6" customFormat="1" x14ac:dyDescent="0.3"/>
    <row r="650" s="6" customFormat="1" x14ac:dyDescent="0.3"/>
    <row r="651" s="6" customFormat="1" x14ac:dyDescent="0.3"/>
    <row r="652" s="6" customFormat="1" x14ac:dyDescent="0.3"/>
    <row r="653" s="6" customFormat="1" x14ac:dyDescent="0.3"/>
    <row r="654" s="6" customFormat="1" x14ac:dyDescent="0.3"/>
    <row r="655" s="6" customFormat="1" x14ac:dyDescent="0.3"/>
    <row r="656" s="6" customFormat="1" x14ac:dyDescent="0.3"/>
    <row r="657" s="6" customFormat="1" x14ac:dyDescent="0.3"/>
    <row r="658" s="6" customFormat="1" x14ac:dyDescent="0.3"/>
    <row r="659" s="6" customFormat="1" x14ac:dyDescent="0.3"/>
    <row r="660" s="6" customFormat="1" x14ac:dyDescent="0.3"/>
    <row r="661" s="6" customFormat="1" x14ac:dyDescent="0.3"/>
    <row r="662" s="6" customFormat="1" x14ac:dyDescent="0.3"/>
    <row r="663" s="6" customFormat="1" x14ac:dyDescent="0.3"/>
    <row r="664" s="6" customFormat="1" x14ac:dyDescent="0.3"/>
    <row r="665" s="6" customFormat="1" x14ac:dyDescent="0.3"/>
    <row r="666" s="6" customFormat="1" x14ac:dyDescent="0.3"/>
    <row r="667" s="6" customFormat="1" x14ac:dyDescent="0.3"/>
    <row r="668" s="6" customFormat="1" x14ac:dyDescent="0.3"/>
    <row r="669" s="6" customFormat="1" x14ac:dyDescent="0.3"/>
    <row r="670" s="6" customFormat="1" x14ac:dyDescent="0.3"/>
    <row r="671" s="6" customFormat="1" x14ac:dyDescent="0.3"/>
    <row r="672" s="6" customFormat="1" x14ac:dyDescent="0.3"/>
    <row r="673" s="6" customFormat="1" x14ac:dyDescent="0.3"/>
    <row r="674" s="6" customFormat="1" x14ac:dyDescent="0.3"/>
    <row r="675" s="6" customFormat="1" x14ac:dyDescent="0.3"/>
    <row r="676" s="6" customFormat="1" x14ac:dyDescent="0.3"/>
    <row r="677" s="6" customFormat="1" x14ac:dyDescent="0.3"/>
    <row r="678" s="6" customFormat="1" x14ac:dyDescent="0.3"/>
    <row r="679" s="6" customFormat="1" x14ac:dyDescent="0.3"/>
    <row r="680" s="6" customFormat="1" x14ac:dyDescent="0.3"/>
    <row r="681" s="6" customFormat="1" x14ac:dyDescent="0.3"/>
    <row r="682" s="6" customFormat="1" x14ac:dyDescent="0.3"/>
    <row r="683" s="6" customFormat="1" x14ac:dyDescent="0.3"/>
    <row r="684" s="6" customFormat="1" x14ac:dyDescent="0.3"/>
    <row r="685" s="6" customFormat="1" x14ac:dyDescent="0.3"/>
    <row r="686" s="6" customFormat="1" x14ac:dyDescent="0.3"/>
    <row r="687" s="6" customFormat="1" x14ac:dyDescent="0.3"/>
    <row r="688" s="6" customFormat="1" x14ac:dyDescent="0.3"/>
    <row r="689" s="6" customFormat="1" x14ac:dyDescent="0.3"/>
    <row r="690" s="6" customFormat="1" x14ac:dyDescent="0.3"/>
    <row r="691" s="6" customFormat="1" x14ac:dyDescent="0.3"/>
    <row r="692" s="6" customFormat="1" x14ac:dyDescent="0.3"/>
    <row r="693" s="6" customFormat="1" x14ac:dyDescent="0.3"/>
    <row r="694" s="6" customFormat="1" x14ac:dyDescent="0.3"/>
    <row r="695" s="6" customFormat="1" x14ac:dyDescent="0.3"/>
    <row r="696" s="6" customFormat="1" x14ac:dyDescent="0.3"/>
    <row r="697" s="6" customFormat="1" x14ac:dyDescent="0.3"/>
    <row r="698" s="6" customFormat="1" x14ac:dyDescent="0.3"/>
    <row r="699" s="6" customFormat="1" x14ac:dyDescent="0.3"/>
    <row r="700" s="6" customFormat="1" x14ac:dyDescent="0.3"/>
    <row r="701" s="6" customFormat="1" x14ac:dyDescent="0.3"/>
    <row r="702" s="6" customFormat="1" x14ac:dyDescent="0.3"/>
    <row r="703" s="6" customFormat="1" x14ac:dyDescent="0.3"/>
    <row r="704" s="6" customFormat="1" x14ac:dyDescent="0.3"/>
    <row r="705" s="6" customFormat="1" x14ac:dyDescent="0.3"/>
    <row r="706" s="6" customFormat="1" x14ac:dyDescent="0.3"/>
    <row r="707" s="6" customFormat="1" x14ac:dyDescent="0.3"/>
    <row r="708" s="6" customFormat="1" x14ac:dyDescent="0.3"/>
    <row r="709" s="6" customFormat="1" x14ac:dyDescent="0.3"/>
    <row r="710" s="6" customFormat="1" x14ac:dyDescent="0.3"/>
    <row r="711" s="6" customFormat="1" x14ac:dyDescent="0.3"/>
    <row r="712" s="6" customFormat="1" x14ac:dyDescent="0.3"/>
    <row r="713" s="6" customFormat="1" x14ac:dyDescent="0.3"/>
    <row r="714" s="6" customFormat="1" x14ac:dyDescent="0.3"/>
    <row r="715" s="6" customFormat="1" x14ac:dyDescent="0.3"/>
    <row r="716" s="6" customFormat="1" x14ac:dyDescent="0.3"/>
    <row r="717" s="6" customFormat="1" x14ac:dyDescent="0.3"/>
    <row r="718" s="6" customFormat="1" x14ac:dyDescent="0.3"/>
    <row r="719" s="6" customFormat="1" x14ac:dyDescent="0.3"/>
    <row r="720" s="6" customFormat="1" x14ac:dyDescent="0.3"/>
    <row r="721" s="6" customFormat="1" x14ac:dyDescent="0.3"/>
    <row r="722" s="6" customFormat="1" x14ac:dyDescent="0.3"/>
    <row r="723" s="6" customFormat="1" x14ac:dyDescent="0.3"/>
    <row r="724" s="6" customFormat="1" x14ac:dyDescent="0.3"/>
    <row r="725" s="6" customFormat="1" x14ac:dyDescent="0.3"/>
    <row r="726" s="6" customFormat="1" x14ac:dyDescent="0.3"/>
    <row r="727" s="6" customFormat="1" x14ac:dyDescent="0.3"/>
    <row r="728" s="6" customFormat="1" x14ac:dyDescent="0.3"/>
    <row r="729" s="6" customFormat="1" x14ac:dyDescent="0.3"/>
    <row r="730" s="6" customFormat="1" x14ac:dyDescent="0.3"/>
    <row r="731" s="6" customFormat="1" x14ac:dyDescent="0.3"/>
    <row r="732" s="6" customFormat="1" x14ac:dyDescent="0.3"/>
    <row r="733" s="6" customFormat="1" x14ac:dyDescent="0.3"/>
    <row r="734" s="6" customFormat="1" x14ac:dyDescent="0.3"/>
    <row r="735" s="6" customFormat="1" x14ac:dyDescent="0.3"/>
    <row r="736" s="6" customFormat="1" x14ac:dyDescent="0.3"/>
    <row r="737" s="6" customFormat="1" x14ac:dyDescent="0.3"/>
    <row r="738" s="6" customFormat="1" x14ac:dyDescent="0.3"/>
    <row r="739" s="6" customFormat="1" x14ac:dyDescent="0.3"/>
    <row r="740" s="6" customFormat="1" x14ac:dyDescent="0.3"/>
    <row r="741" s="6" customFormat="1" x14ac:dyDescent="0.3"/>
    <row r="742" s="6" customFormat="1" x14ac:dyDescent="0.3"/>
    <row r="743" s="6" customFormat="1" x14ac:dyDescent="0.3"/>
    <row r="744" s="6" customFormat="1" x14ac:dyDescent="0.3"/>
    <row r="745" s="6" customFormat="1" x14ac:dyDescent="0.3"/>
    <row r="746" s="6" customFormat="1" x14ac:dyDescent="0.3"/>
    <row r="747" s="6" customFormat="1" x14ac:dyDescent="0.3"/>
    <row r="748" s="6" customFormat="1" x14ac:dyDescent="0.3"/>
    <row r="749" s="6" customFormat="1" x14ac:dyDescent="0.3"/>
    <row r="750" s="6" customFormat="1" x14ac:dyDescent="0.3"/>
    <row r="751" s="6" customFormat="1" x14ac:dyDescent="0.3"/>
    <row r="752" s="6" customFormat="1" x14ac:dyDescent="0.3"/>
    <row r="753" s="6" customFormat="1" x14ac:dyDescent="0.3"/>
    <row r="754" s="6" customFormat="1" x14ac:dyDescent="0.3"/>
    <row r="755" s="6" customFormat="1" x14ac:dyDescent="0.3"/>
    <row r="756" s="6" customFormat="1" x14ac:dyDescent="0.3"/>
    <row r="757" s="6" customFormat="1" x14ac:dyDescent="0.3"/>
    <row r="758" s="6" customFormat="1" x14ac:dyDescent="0.3"/>
    <row r="759" s="6" customFormat="1" x14ac:dyDescent="0.3"/>
    <row r="760" s="6" customFormat="1" x14ac:dyDescent="0.3"/>
    <row r="761" s="6" customFormat="1" x14ac:dyDescent="0.3"/>
    <row r="762" s="6" customFormat="1" x14ac:dyDescent="0.3"/>
    <row r="763" s="6" customFormat="1" x14ac:dyDescent="0.3"/>
    <row r="764" s="6" customFormat="1" x14ac:dyDescent="0.3"/>
    <row r="765" s="6" customFormat="1" x14ac:dyDescent="0.3"/>
    <row r="766" s="6" customFormat="1" x14ac:dyDescent="0.3"/>
    <row r="767" s="6" customFormat="1" x14ac:dyDescent="0.3"/>
    <row r="768" s="6" customFormat="1" x14ac:dyDescent="0.3"/>
    <row r="769" s="6" customFormat="1" x14ac:dyDescent="0.3"/>
    <row r="770" s="6" customFormat="1" x14ac:dyDescent="0.3"/>
    <row r="771" s="6" customFormat="1" x14ac:dyDescent="0.3"/>
    <row r="772" s="6" customFormat="1" x14ac:dyDescent="0.3"/>
    <row r="773" s="6" customFormat="1" x14ac:dyDescent="0.3"/>
    <row r="774" s="6" customFormat="1" x14ac:dyDescent="0.3"/>
    <row r="775" s="6" customFormat="1" x14ac:dyDescent="0.3"/>
    <row r="776" s="6" customFormat="1" x14ac:dyDescent="0.3"/>
    <row r="777" s="6" customFormat="1" x14ac:dyDescent="0.3"/>
    <row r="778" s="6" customFormat="1" x14ac:dyDescent="0.3"/>
    <row r="779" s="6" customFormat="1" x14ac:dyDescent="0.3"/>
    <row r="780" s="6" customFormat="1" x14ac:dyDescent="0.3"/>
    <row r="781" s="6" customFormat="1" x14ac:dyDescent="0.3"/>
    <row r="782" s="6" customFormat="1" x14ac:dyDescent="0.3"/>
    <row r="783" s="6" customFormat="1" x14ac:dyDescent="0.3"/>
    <row r="784" s="6" customFormat="1" x14ac:dyDescent="0.3"/>
    <row r="785" s="6" customFormat="1" x14ac:dyDescent="0.3"/>
    <row r="786" s="6" customFormat="1" x14ac:dyDescent="0.3"/>
    <row r="787" s="6" customFormat="1" x14ac:dyDescent="0.3"/>
    <row r="788" s="6" customFormat="1" x14ac:dyDescent="0.3"/>
    <row r="789" s="6" customFormat="1" x14ac:dyDescent="0.3"/>
    <row r="790" s="6" customFormat="1" x14ac:dyDescent="0.3"/>
    <row r="791" s="6" customFormat="1" x14ac:dyDescent="0.3"/>
    <row r="792" s="6" customFormat="1" x14ac:dyDescent="0.3"/>
    <row r="793" s="6" customFormat="1" x14ac:dyDescent="0.3"/>
    <row r="794" s="6" customFormat="1" x14ac:dyDescent="0.3"/>
    <row r="795" s="6" customFormat="1" x14ac:dyDescent="0.3"/>
    <row r="796" s="6" customFormat="1" x14ac:dyDescent="0.3"/>
    <row r="797" s="6" customFormat="1" x14ac:dyDescent="0.3"/>
    <row r="798" s="6" customFormat="1" x14ac:dyDescent="0.3"/>
    <row r="799" s="6" customFormat="1" x14ac:dyDescent="0.3"/>
    <row r="800" s="6" customFormat="1" x14ac:dyDescent="0.3"/>
    <row r="801" s="6" customFormat="1" x14ac:dyDescent="0.3"/>
    <row r="802" s="6" customFormat="1" x14ac:dyDescent="0.3"/>
    <row r="803" s="6" customFormat="1" x14ac:dyDescent="0.3"/>
    <row r="804" s="6" customFormat="1" x14ac:dyDescent="0.3"/>
    <row r="805" s="6" customFormat="1" x14ac:dyDescent="0.3"/>
    <row r="806" s="6" customFormat="1" x14ac:dyDescent="0.3"/>
    <row r="807" s="6" customFormat="1" x14ac:dyDescent="0.3"/>
    <row r="808" s="6" customFormat="1" x14ac:dyDescent="0.3"/>
    <row r="809" s="6" customFormat="1" x14ac:dyDescent="0.3"/>
    <row r="810" s="6" customFormat="1" x14ac:dyDescent="0.3"/>
    <row r="811" s="6" customFormat="1" x14ac:dyDescent="0.3"/>
    <row r="812" s="6" customFormat="1" x14ac:dyDescent="0.3"/>
    <row r="813" s="6" customFormat="1" x14ac:dyDescent="0.3"/>
    <row r="814" s="6" customFormat="1" x14ac:dyDescent="0.3"/>
    <row r="815" s="6" customFormat="1" x14ac:dyDescent="0.3"/>
    <row r="816" s="6" customFormat="1" x14ac:dyDescent="0.3"/>
    <row r="817" s="6" customFormat="1" x14ac:dyDescent="0.3"/>
    <row r="818" s="6" customFormat="1" x14ac:dyDescent="0.3"/>
    <row r="819" s="6" customFormat="1" x14ac:dyDescent="0.3"/>
    <row r="820" s="6" customFormat="1" x14ac:dyDescent="0.3"/>
    <row r="821" s="6" customFormat="1" x14ac:dyDescent="0.3"/>
    <row r="822" s="6" customFormat="1" x14ac:dyDescent="0.3"/>
    <row r="823" s="6" customFormat="1" x14ac:dyDescent="0.3"/>
    <row r="824" s="6" customFormat="1" x14ac:dyDescent="0.3"/>
    <row r="825" s="6" customFormat="1" x14ac:dyDescent="0.3"/>
    <row r="826" s="6" customFormat="1" x14ac:dyDescent="0.3"/>
    <row r="827" s="6" customFormat="1" x14ac:dyDescent="0.3"/>
    <row r="828" s="6" customFormat="1" x14ac:dyDescent="0.3"/>
    <row r="829" s="6" customFormat="1" x14ac:dyDescent="0.3"/>
    <row r="830" s="6" customFormat="1" x14ac:dyDescent="0.3"/>
    <row r="831" s="6" customFormat="1" x14ac:dyDescent="0.3"/>
    <row r="832" s="6" customFormat="1" x14ac:dyDescent="0.3"/>
    <row r="833" s="6" customFormat="1" x14ac:dyDescent="0.3"/>
    <row r="834" s="6" customFormat="1" x14ac:dyDescent="0.3"/>
    <row r="835" s="6" customFormat="1" x14ac:dyDescent="0.3"/>
    <row r="836" s="6" customFormat="1" x14ac:dyDescent="0.3"/>
    <row r="837" s="6" customFormat="1" x14ac:dyDescent="0.3"/>
    <row r="838" s="6" customFormat="1" x14ac:dyDescent="0.3"/>
    <row r="839" s="6" customFormat="1" x14ac:dyDescent="0.3"/>
    <row r="840" s="6" customFormat="1" x14ac:dyDescent="0.3"/>
    <row r="841" s="6" customFormat="1" x14ac:dyDescent="0.3"/>
    <row r="842" s="6" customFormat="1" x14ac:dyDescent="0.3"/>
    <row r="843" s="6" customFormat="1" x14ac:dyDescent="0.3"/>
    <row r="844" s="6" customFormat="1" x14ac:dyDescent="0.3"/>
    <row r="845" s="6" customFormat="1" x14ac:dyDescent="0.3"/>
    <row r="846" s="6" customFormat="1" x14ac:dyDescent="0.3"/>
    <row r="847" s="6" customFormat="1" x14ac:dyDescent="0.3"/>
    <row r="848" s="6" customFormat="1" x14ac:dyDescent="0.3"/>
    <row r="849" s="6" customFormat="1" x14ac:dyDescent="0.3"/>
    <row r="850" s="6" customFormat="1" x14ac:dyDescent="0.3"/>
    <row r="851" s="6" customFormat="1" x14ac:dyDescent="0.3"/>
    <row r="852" s="6" customFormat="1" x14ac:dyDescent="0.3"/>
    <row r="853" s="6" customFormat="1" x14ac:dyDescent="0.3"/>
    <row r="854" s="6" customFormat="1" x14ac:dyDescent="0.3"/>
    <row r="855" s="6" customFormat="1" x14ac:dyDescent="0.3"/>
    <row r="856" s="6" customFormat="1" x14ac:dyDescent="0.3"/>
    <row r="857" s="6" customFormat="1" x14ac:dyDescent="0.3"/>
    <row r="858" s="6" customFormat="1" x14ac:dyDescent="0.3"/>
    <row r="859" s="6" customFormat="1" x14ac:dyDescent="0.3"/>
    <row r="860" s="6" customFormat="1" x14ac:dyDescent="0.3"/>
    <row r="861" s="6" customFormat="1" x14ac:dyDescent="0.3"/>
    <row r="862" s="6" customFormat="1" x14ac:dyDescent="0.3"/>
    <row r="863" s="6" customFormat="1" x14ac:dyDescent="0.3"/>
    <row r="864" s="6" customFormat="1" x14ac:dyDescent="0.3"/>
    <row r="865" s="6" customFormat="1" x14ac:dyDescent="0.3"/>
    <row r="866" s="6" customFormat="1" x14ac:dyDescent="0.3"/>
    <row r="867" s="6" customFormat="1" x14ac:dyDescent="0.3"/>
    <row r="868" s="6" customFormat="1" x14ac:dyDescent="0.3"/>
    <row r="869" s="6" customFormat="1" x14ac:dyDescent="0.3"/>
    <row r="870" s="6" customFormat="1" x14ac:dyDescent="0.3"/>
    <row r="871" s="6" customFormat="1" x14ac:dyDescent="0.3"/>
    <row r="872" s="6" customFormat="1" x14ac:dyDescent="0.3"/>
    <row r="873" s="6" customFormat="1" x14ac:dyDescent="0.3"/>
    <row r="874" s="6" customFormat="1" x14ac:dyDescent="0.3"/>
    <row r="875" s="6" customFormat="1" x14ac:dyDescent="0.3"/>
    <row r="876" s="6" customFormat="1" x14ac:dyDescent="0.3"/>
    <row r="877" s="6" customFormat="1" x14ac:dyDescent="0.3"/>
    <row r="878" s="6" customFormat="1" x14ac:dyDescent="0.3"/>
    <row r="879" s="6" customFormat="1" x14ac:dyDescent="0.3"/>
    <row r="880" s="6" customFormat="1" x14ac:dyDescent="0.3"/>
    <row r="881" s="6" customFormat="1" x14ac:dyDescent="0.3"/>
    <row r="882" s="6" customFormat="1" x14ac:dyDescent="0.3"/>
    <row r="883" s="6" customFormat="1" x14ac:dyDescent="0.3"/>
    <row r="884" s="6" customFormat="1" x14ac:dyDescent="0.3"/>
    <row r="885" s="6" customFormat="1" x14ac:dyDescent="0.3"/>
    <row r="886" s="6" customFormat="1" x14ac:dyDescent="0.3"/>
    <row r="887" s="6" customFormat="1" x14ac:dyDescent="0.3"/>
    <row r="888" s="6" customFormat="1" x14ac:dyDescent="0.3"/>
    <row r="889" s="6" customFormat="1" x14ac:dyDescent="0.3"/>
    <row r="890" s="6" customFormat="1" x14ac:dyDescent="0.3"/>
    <row r="891" s="6" customFormat="1" x14ac:dyDescent="0.3"/>
    <row r="892" s="6" customFormat="1" x14ac:dyDescent="0.3"/>
    <row r="893" s="6" customFormat="1" x14ac:dyDescent="0.3"/>
    <row r="894" s="6" customFormat="1" x14ac:dyDescent="0.3"/>
    <row r="895" s="6" customFormat="1" x14ac:dyDescent="0.3"/>
    <row r="896" s="6" customFormat="1" x14ac:dyDescent="0.3"/>
    <row r="897" s="6" customFormat="1" x14ac:dyDescent="0.3"/>
    <row r="898" s="6" customFormat="1" x14ac:dyDescent="0.3"/>
    <row r="899" s="6" customFormat="1" x14ac:dyDescent="0.3"/>
    <row r="900" s="6" customFormat="1" x14ac:dyDescent="0.3"/>
    <row r="901" s="6" customFormat="1" x14ac:dyDescent="0.3"/>
    <row r="902" s="6" customFormat="1" x14ac:dyDescent="0.3"/>
    <row r="903" s="6" customFormat="1" x14ac:dyDescent="0.3"/>
    <row r="904" s="6" customFormat="1" x14ac:dyDescent="0.3"/>
    <row r="905" s="6" customFormat="1" x14ac:dyDescent="0.3"/>
    <row r="906" s="6" customFormat="1" x14ac:dyDescent="0.3"/>
    <row r="907" s="6" customFormat="1" x14ac:dyDescent="0.3"/>
    <row r="908" s="6" customFormat="1" x14ac:dyDescent="0.3"/>
    <row r="909" s="6" customFormat="1" x14ac:dyDescent="0.3"/>
    <row r="910" s="6" customFormat="1" x14ac:dyDescent="0.3"/>
    <row r="911" s="6" customFormat="1" x14ac:dyDescent="0.3"/>
    <row r="912" s="6" customFormat="1" x14ac:dyDescent="0.3"/>
    <row r="913" s="6" customFormat="1" x14ac:dyDescent="0.3"/>
    <row r="914" s="6" customFormat="1" x14ac:dyDescent="0.3"/>
    <row r="915" s="6" customFormat="1" x14ac:dyDescent="0.3"/>
    <row r="916" s="6" customFormat="1" x14ac:dyDescent="0.3"/>
    <row r="917" s="6" customFormat="1" x14ac:dyDescent="0.3"/>
    <row r="918" s="6" customFormat="1" x14ac:dyDescent="0.3"/>
    <row r="919" s="6" customFormat="1" x14ac:dyDescent="0.3"/>
    <row r="920" s="6" customFormat="1" x14ac:dyDescent="0.3"/>
    <row r="921" s="6" customFormat="1" x14ac:dyDescent="0.3"/>
    <row r="922" s="6" customFormat="1" x14ac:dyDescent="0.3"/>
    <row r="923" s="6" customFormat="1" x14ac:dyDescent="0.3"/>
    <row r="924" s="6" customFormat="1" x14ac:dyDescent="0.3"/>
    <row r="925" s="6" customFormat="1" x14ac:dyDescent="0.3"/>
    <row r="926" s="6" customFormat="1" x14ac:dyDescent="0.3"/>
    <row r="927" s="6" customFormat="1" x14ac:dyDescent="0.3"/>
    <row r="928" s="6" customFormat="1" x14ac:dyDescent="0.3"/>
    <row r="929" s="6" customFormat="1" x14ac:dyDescent="0.3"/>
    <row r="930" s="6" customFormat="1" x14ac:dyDescent="0.3"/>
    <row r="931" s="6" customFormat="1" x14ac:dyDescent="0.3"/>
    <row r="932" s="6" customFormat="1" x14ac:dyDescent="0.3"/>
    <row r="933" s="6" customFormat="1" x14ac:dyDescent="0.3"/>
    <row r="934" s="6" customFormat="1" x14ac:dyDescent="0.3"/>
    <row r="935" s="6" customFormat="1" x14ac:dyDescent="0.3"/>
    <row r="936" s="6" customFormat="1" x14ac:dyDescent="0.3"/>
    <row r="937" s="6" customFormat="1" x14ac:dyDescent="0.3"/>
    <row r="938" s="6" customFormat="1" x14ac:dyDescent="0.3"/>
    <row r="939" s="6" customFormat="1" x14ac:dyDescent="0.3"/>
    <row r="940" s="6" customFormat="1" x14ac:dyDescent="0.3"/>
    <row r="941" s="6" customFormat="1" x14ac:dyDescent="0.3"/>
    <row r="942" s="6" customFormat="1" x14ac:dyDescent="0.3"/>
    <row r="943" s="6" customFormat="1" x14ac:dyDescent="0.3"/>
    <row r="944" s="6" customFormat="1" x14ac:dyDescent="0.3"/>
    <row r="945" s="6" customFormat="1" x14ac:dyDescent="0.3"/>
    <row r="946" s="6" customFormat="1" x14ac:dyDescent="0.3"/>
    <row r="947" s="6" customFormat="1" x14ac:dyDescent="0.3"/>
    <row r="948" s="6" customFormat="1" x14ac:dyDescent="0.3"/>
    <row r="949" s="6" customFormat="1" x14ac:dyDescent="0.3"/>
    <row r="950" s="6" customFormat="1" x14ac:dyDescent="0.3"/>
    <row r="951" s="6" customFormat="1" x14ac:dyDescent="0.3"/>
    <row r="952" s="6" customFormat="1" x14ac:dyDescent="0.3"/>
    <row r="953" s="6" customFormat="1" x14ac:dyDescent="0.3"/>
    <row r="954" s="6" customFormat="1" x14ac:dyDescent="0.3"/>
    <row r="955" s="6" customFormat="1" x14ac:dyDescent="0.3"/>
    <row r="956" s="6" customFormat="1" x14ac:dyDescent="0.3"/>
    <row r="957" s="6" customFormat="1" x14ac:dyDescent="0.3"/>
    <row r="958" s="6" customFormat="1" x14ac:dyDescent="0.3"/>
    <row r="959" s="6" customFormat="1" x14ac:dyDescent="0.3"/>
    <row r="960" s="6" customFormat="1" x14ac:dyDescent="0.3"/>
    <row r="961" s="6" customFormat="1" x14ac:dyDescent="0.3"/>
    <row r="962" s="6" customFormat="1" x14ac:dyDescent="0.3"/>
    <row r="963" s="6" customFormat="1" x14ac:dyDescent="0.3"/>
    <row r="964" s="6" customFormat="1" x14ac:dyDescent="0.3"/>
    <row r="965" s="6" customFormat="1" x14ac:dyDescent="0.3"/>
    <row r="966" s="6" customFormat="1" x14ac:dyDescent="0.3"/>
    <row r="967" s="6" customFormat="1" x14ac:dyDescent="0.3"/>
    <row r="968" s="6" customFormat="1" x14ac:dyDescent="0.3"/>
    <row r="969" s="6" customFormat="1" x14ac:dyDescent="0.3"/>
    <row r="970" s="6" customFormat="1" x14ac:dyDescent="0.3"/>
    <row r="971" s="6" customFormat="1" x14ac:dyDescent="0.3"/>
    <row r="972" s="6" customFormat="1" x14ac:dyDescent="0.3"/>
    <row r="973" s="6" customFormat="1" x14ac:dyDescent="0.3"/>
    <row r="974" s="6" customFormat="1" x14ac:dyDescent="0.3"/>
    <row r="975" s="6" customFormat="1" x14ac:dyDescent="0.3"/>
    <row r="976" s="6" customFormat="1" x14ac:dyDescent="0.3"/>
    <row r="977" s="6" customFormat="1" x14ac:dyDescent="0.3"/>
    <row r="978" s="6" customFormat="1" x14ac:dyDescent="0.3"/>
    <row r="979" s="6" customFormat="1" x14ac:dyDescent="0.3"/>
    <row r="980" s="6" customFormat="1" x14ac:dyDescent="0.3"/>
    <row r="981" s="6" customFormat="1" x14ac:dyDescent="0.3"/>
    <row r="982" s="6" customFormat="1" x14ac:dyDescent="0.3"/>
    <row r="983" s="6" customFormat="1" x14ac:dyDescent="0.3"/>
    <row r="984" s="6" customFormat="1" x14ac:dyDescent="0.3"/>
    <row r="985" s="6" customFormat="1" x14ac:dyDescent="0.3"/>
    <row r="986" s="6" customFormat="1" x14ac:dyDescent="0.3"/>
    <row r="987" s="6" customFormat="1" x14ac:dyDescent="0.3"/>
    <row r="988" s="6" customFormat="1" x14ac:dyDescent="0.3"/>
    <row r="989" s="6" customFormat="1" x14ac:dyDescent="0.3"/>
    <row r="990" s="6" customFormat="1" x14ac:dyDescent="0.3"/>
    <row r="991" s="6" customFormat="1" x14ac:dyDescent="0.3"/>
    <row r="992" s="6" customFormat="1" x14ac:dyDescent="0.3"/>
    <row r="993" s="6" customFormat="1" x14ac:dyDescent="0.3"/>
    <row r="994" s="6" customFormat="1" x14ac:dyDescent="0.3"/>
    <row r="995" s="6" customFormat="1" x14ac:dyDescent="0.3"/>
    <row r="996" s="6" customFormat="1" x14ac:dyDescent="0.3"/>
    <row r="997" s="6" customFormat="1" x14ac:dyDescent="0.3"/>
    <row r="998" s="6" customFormat="1" x14ac:dyDescent="0.3"/>
    <row r="999" s="6" customFormat="1" x14ac:dyDescent="0.3"/>
    <row r="1000" s="6" customFormat="1" x14ac:dyDescent="0.3"/>
    <row r="1001" s="6" customFormat="1" x14ac:dyDescent="0.3"/>
    <row r="1002" s="6" customFormat="1" x14ac:dyDescent="0.3"/>
    <row r="1003" s="6" customFormat="1" x14ac:dyDescent="0.3"/>
    <row r="1004" s="6" customFormat="1" x14ac:dyDescent="0.3"/>
    <row r="1005" s="6" customFormat="1" x14ac:dyDescent="0.3"/>
    <row r="1006" s="6" customFormat="1" x14ac:dyDescent="0.3"/>
    <row r="1007" s="6" customFormat="1" x14ac:dyDescent="0.3"/>
    <row r="1008" s="6" customFormat="1" x14ac:dyDescent="0.3"/>
    <row r="1009" s="6" customFormat="1" x14ac:dyDescent="0.3"/>
    <row r="1010" s="6" customFormat="1" x14ac:dyDescent="0.3"/>
    <row r="1011" s="6" customFormat="1" x14ac:dyDescent="0.3"/>
    <row r="1012" s="6" customFormat="1" x14ac:dyDescent="0.3"/>
    <row r="1013" s="6" customFormat="1" x14ac:dyDescent="0.3"/>
    <row r="1014" s="6" customFormat="1" x14ac:dyDescent="0.3"/>
    <row r="1015" s="6" customFormat="1" x14ac:dyDescent="0.3"/>
    <row r="1016" s="6" customFormat="1" x14ac:dyDescent="0.3"/>
    <row r="1017" s="6" customFormat="1" x14ac:dyDescent="0.3"/>
    <row r="1018" s="6" customFormat="1" x14ac:dyDescent="0.3"/>
    <row r="1019" s="6" customFormat="1" x14ac:dyDescent="0.3"/>
    <row r="1020" s="6" customFormat="1" x14ac:dyDescent="0.3"/>
    <row r="1021" s="6" customFormat="1" x14ac:dyDescent="0.3"/>
    <row r="1022" s="6" customFormat="1" x14ac:dyDescent="0.3"/>
    <row r="1023" s="6" customFormat="1" x14ac:dyDescent="0.3"/>
    <row r="1024" s="6" customFormat="1" x14ac:dyDescent="0.3"/>
    <row r="1025" s="6" customFormat="1" x14ac:dyDescent="0.3"/>
    <row r="1026" s="6" customFormat="1" x14ac:dyDescent="0.3"/>
    <row r="1027" s="6" customFormat="1" x14ac:dyDescent="0.3"/>
    <row r="1028" s="6" customFormat="1" x14ac:dyDescent="0.3"/>
    <row r="1029" s="6" customFormat="1" x14ac:dyDescent="0.3"/>
    <row r="1030" s="6" customFormat="1" x14ac:dyDescent="0.3"/>
    <row r="1031" s="6" customFormat="1" x14ac:dyDescent="0.3"/>
    <row r="1032" s="6" customFormat="1" x14ac:dyDescent="0.3"/>
    <row r="1033" s="6" customFormat="1" x14ac:dyDescent="0.3"/>
    <row r="1034" s="6" customFormat="1" x14ac:dyDescent="0.3"/>
    <row r="1035" s="6" customFormat="1" x14ac:dyDescent="0.3"/>
    <row r="1036" s="6" customFormat="1" x14ac:dyDescent="0.3"/>
    <row r="1037" s="6" customFormat="1" x14ac:dyDescent="0.3"/>
    <row r="1038" s="6" customFormat="1" x14ac:dyDescent="0.3"/>
    <row r="1039" s="6" customFormat="1" x14ac:dyDescent="0.3"/>
    <row r="1040" s="6" customFormat="1" x14ac:dyDescent="0.3"/>
    <row r="1041" s="6" customFormat="1" x14ac:dyDescent="0.3"/>
    <row r="1042" s="6" customFormat="1" x14ac:dyDescent="0.3"/>
    <row r="1043" s="6" customFormat="1" x14ac:dyDescent="0.3"/>
    <row r="1044" s="6" customFormat="1" x14ac:dyDescent="0.3"/>
    <row r="1045" s="6" customFormat="1" x14ac:dyDescent="0.3"/>
    <row r="1046" s="6" customFormat="1" x14ac:dyDescent="0.3"/>
    <row r="1047" s="6" customFormat="1" x14ac:dyDescent="0.3"/>
    <row r="1048" s="6" customFormat="1" x14ac:dyDescent="0.3"/>
    <row r="1049" s="6" customFormat="1" x14ac:dyDescent="0.3"/>
    <row r="1050" s="6" customFormat="1" x14ac:dyDescent="0.3"/>
    <row r="1051" s="6" customFormat="1" x14ac:dyDescent="0.3"/>
    <row r="1052" s="6" customFormat="1" x14ac:dyDescent="0.3"/>
    <row r="1053" s="6" customFormat="1" x14ac:dyDescent="0.3"/>
    <row r="1054" s="6" customFormat="1" x14ac:dyDescent="0.3"/>
    <row r="1055" s="6" customFormat="1" x14ac:dyDescent="0.3"/>
    <row r="1056" s="6" customFormat="1" x14ac:dyDescent="0.3"/>
    <row r="1057" s="6" customFormat="1" x14ac:dyDescent="0.3"/>
    <row r="1058" s="6" customFormat="1" x14ac:dyDescent="0.3"/>
    <row r="1059" s="6" customFormat="1" x14ac:dyDescent="0.3"/>
    <row r="1060" s="6" customFormat="1" x14ac:dyDescent="0.3"/>
    <row r="1061" s="6" customFormat="1" x14ac:dyDescent="0.3"/>
    <row r="1062" s="6" customFormat="1" x14ac:dyDescent="0.3"/>
    <row r="1063" s="6" customFormat="1" x14ac:dyDescent="0.3"/>
    <row r="1064" s="6" customFormat="1" x14ac:dyDescent="0.3"/>
    <row r="1065" s="6" customFormat="1" x14ac:dyDescent="0.3"/>
    <row r="1066" s="6" customFormat="1" x14ac:dyDescent="0.3"/>
    <row r="1067" s="6" customFormat="1" x14ac:dyDescent="0.3"/>
    <row r="1068" s="6" customFormat="1" x14ac:dyDescent="0.3"/>
    <row r="1069" s="6" customFormat="1" x14ac:dyDescent="0.3"/>
    <row r="1070" s="6" customFormat="1" x14ac:dyDescent="0.3"/>
    <row r="1071" s="6" customFormat="1" x14ac:dyDescent="0.3"/>
    <row r="1072" s="6" customFormat="1" x14ac:dyDescent="0.3"/>
    <row r="1073" s="6" customFormat="1" x14ac:dyDescent="0.3"/>
    <row r="1074" s="6" customFormat="1" x14ac:dyDescent="0.3"/>
    <row r="1075" s="6" customFormat="1" x14ac:dyDescent="0.3"/>
    <row r="1076" s="6" customFormat="1" x14ac:dyDescent="0.3"/>
    <row r="1077" s="6" customFormat="1" x14ac:dyDescent="0.3"/>
    <row r="1078" s="6" customFormat="1" x14ac:dyDescent="0.3"/>
    <row r="1079" s="6" customFormat="1" x14ac:dyDescent="0.3"/>
    <row r="1080" s="6" customFormat="1" x14ac:dyDescent="0.3"/>
    <row r="1081" s="6" customFormat="1" x14ac:dyDescent="0.3"/>
    <row r="1082" s="6" customFormat="1" x14ac:dyDescent="0.3"/>
    <row r="1083" s="6" customFormat="1" x14ac:dyDescent="0.3"/>
    <row r="1084" s="6" customFormat="1" x14ac:dyDescent="0.3"/>
    <row r="1085" s="6" customFormat="1" x14ac:dyDescent="0.3"/>
    <row r="1086" s="6" customFormat="1" x14ac:dyDescent="0.3"/>
    <row r="1087" s="6" customFormat="1" x14ac:dyDescent="0.3"/>
    <row r="1088" s="6" customFormat="1" x14ac:dyDescent="0.3"/>
    <row r="1089" s="6" customFormat="1" x14ac:dyDescent="0.3"/>
    <row r="1090" s="6" customFormat="1" x14ac:dyDescent="0.3"/>
    <row r="1091" s="6" customFormat="1" x14ac:dyDescent="0.3"/>
    <row r="1092" s="6" customFormat="1" x14ac:dyDescent="0.3"/>
    <row r="1093" s="6" customFormat="1" x14ac:dyDescent="0.3"/>
    <row r="1094" s="6" customFormat="1" x14ac:dyDescent="0.3"/>
    <row r="1095" s="6" customFormat="1" x14ac:dyDescent="0.3"/>
    <row r="1096" s="6" customFormat="1" x14ac:dyDescent="0.3"/>
    <row r="1097" s="6" customFormat="1" x14ac:dyDescent="0.3"/>
    <row r="1098" s="6" customFormat="1" x14ac:dyDescent="0.3"/>
    <row r="1099" s="6" customFormat="1" x14ac:dyDescent="0.3"/>
    <row r="1100" s="6" customFormat="1" x14ac:dyDescent="0.3"/>
    <row r="1101" s="6" customFormat="1" x14ac:dyDescent="0.3"/>
    <row r="1102" s="6" customFormat="1" x14ac:dyDescent="0.3"/>
    <row r="1103" s="6" customFormat="1" x14ac:dyDescent="0.3"/>
    <row r="1104" s="6" customFormat="1" x14ac:dyDescent="0.3"/>
    <row r="1105" s="6" customFormat="1" x14ac:dyDescent="0.3"/>
    <row r="1106" s="6" customFormat="1" x14ac:dyDescent="0.3"/>
    <row r="1107" s="6" customFormat="1" x14ac:dyDescent="0.3"/>
    <row r="1108" s="6" customFormat="1" x14ac:dyDescent="0.3"/>
    <row r="1109" s="6" customFormat="1" x14ac:dyDescent="0.3"/>
    <row r="1110" s="6" customFormat="1" x14ac:dyDescent="0.3"/>
    <row r="1111" s="6" customFormat="1" x14ac:dyDescent="0.3"/>
    <row r="1112" s="6" customFormat="1" x14ac:dyDescent="0.3"/>
    <row r="1113" s="6" customFormat="1" x14ac:dyDescent="0.3"/>
    <row r="1114" s="6" customFormat="1" x14ac:dyDescent="0.3"/>
    <row r="1115" s="6" customFormat="1" x14ac:dyDescent="0.3"/>
    <row r="1116" s="6" customFormat="1" x14ac:dyDescent="0.3"/>
    <row r="1117" s="6" customFormat="1" x14ac:dyDescent="0.3"/>
    <row r="1118" s="6" customFormat="1" x14ac:dyDescent="0.3"/>
    <row r="1119" s="6" customFormat="1" x14ac:dyDescent="0.3"/>
    <row r="1120" s="6" customFormat="1" x14ac:dyDescent="0.3"/>
    <row r="1121" s="6" customFormat="1" x14ac:dyDescent="0.3"/>
    <row r="1122" s="6" customFormat="1" x14ac:dyDescent="0.3"/>
    <row r="1123" s="6" customFormat="1" x14ac:dyDescent="0.3"/>
    <row r="1124" s="6" customFormat="1" x14ac:dyDescent="0.3"/>
    <row r="1125" s="6" customFormat="1" x14ac:dyDescent="0.3"/>
    <row r="1126" s="6" customFormat="1" x14ac:dyDescent="0.3"/>
    <row r="1127" s="6" customFormat="1" x14ac:dyDescent="0.3"/>
    <row r="1128" s="6" customFormat="1" x14ac:dyDescent="0.3"/>
    <row r="1129" s="6" customFormat="1" x14ac:dyDescent="0.3"/>
    <row r="1130" s="6" customFormat="1" x14ac:dyDescent="0.3"/>
    <row r="1131" s="6" customFormat="1" x14ac:dyDescent="0.3"/>
    <row r="1132" s="6" customFormat="1" x14ac:dyDescent="0.3"/>
    <row r="1133" s="6" customFormat="1" x14ac:dyDescent="0.3"/>
    <row r="1134" s="6" customFormat="1" x14ac:dyDescent="0.3"/>
    <row r="1135" s="6" customFormat="1" x14ac:dyDescent="0.3"/>
    <row r="1136" s="6" customFormat="1" x14ac:dyDescent="0.3"/>
    <row r="1137" s="6" customFormat="1" x14ac:dyDescent="0.3"/>
    <row r="1138" s="6" customFormat="1" x14ac:dyDescent="0.3"/>
    <row r="1139" s="6" customFormat="1" x14ac:dyDescent="0.3"/>
    <row r="1140" s="6" customFormat="1" x14ac:dyDescent="0.3"/>
    <row r="1141" s="6" customFormat="1" x14ac:dyDescent="0.3"/>
    <row r="1142" s="6" customFormat="1" x14ac:dyDescent="0.3"/>
    <row r="1143" s="6" customFormat="1" x14ac:dyDescent="0.3"/>
    <row r="1144" s="6" customFormat="1" x14ac:dyDescent="0.3"/>
    <row r="1145" s="6" customFormat="1" x14ac:dyDescent="0.3"/>
    <row r="1146" s="6" customFormat="1" x14ac:dyDescent="0.3"/>
    <row r="1147" s="6" customFormat="1" x14ac:dyDescent="0.3"/>
    <row r="1148" s="6" customFormat="1" x14ac:dyDescent="0.3"/>
    <row r="1149" s="6" customFormat="1" x14ac:dyDescent="0.3"/>
    <row r="1150" s="6" customFormat="1" x14ac:dyDescent="0.3"/>
    <row r="1151" s="6" customFormat="1" x14ac:dyDescent="0.3"/>
    <row r="1152" s="6" customFormat="1" x14ac:dyDescent="0.3"/>
    <row r="1153" s="6" customFormat="1" x14ac:dyDescent="0.3"/>
    <row r="1154" s="6" customFormat="1" x14ac:dyDescent="0.3"/>
    <row r="1155" s="6" customFormat="1" x14ac:dyDescent="0.3"/>
    <row r="1156" s="6" customFormat="1" x14ac:dyDescent="0.3"/>
    <row r="1157" s="6" customFormat="1" x14ac:dyDescent="0.3"/>
    <row r="1158" s="6" customFormat="1" x14ac:dyDescent="0.3"/>
    <row r="1159" s="6" customFormat="1" x14ac:dyDescent="0.3"/>
    <row r="1160" s="6" customFormat="1" x14ac:dyDescent="0.3"/>
    <row r="1161" s="6" customFormat="1" x14ac:dyDescent="0.3"/>
    <row r="1162" s="6" customFormat="1" x14ac:dyDescent="0.3"/>
    <row r="1163" s="6" customFormat="1" x14ac:dyDescent="0.3"/>
    <row r="1164" s="6" customFormat="1" x14ac:dyDescent="0.3"/>
    <row r="1165" s="6" customFormat="1" x14ac:dyDescent="0.3"/>
    <row r="1166" s="6" customFormat="1" x14ac:dyDescent="0.3"/>
    <row r="1167" s="6" customFormat="1" x14ac:dyDescent="0.3"/>
    <row r="1168" s="6" customFormat="1" x14ac:dyDescent="0.3"/>
    <row r="1169" s="6" customFormat="1" x14ac:dyDescent="0.3"/>
    <row r="1170" s="6" customFormat="1" x14ac:dyDescent="0.3"/>
    <row r="1171" s="6" customFormat="1" x14ac:dyDescent="0.3"/>
    <row r="1172" s="6" customFormat="1" x14ac:dyDescent="0.3"/>
    <row r="1173" s="6" customFormat="1" x14ac:dyDescent="0.3"/>
    <row r="1174" s="6" customFormat="1" x14ac:dyDescent="0.3"/>
    <row r="1175" s="6" customFormat="1" x14ac:dyDescent="0.3"/>
    <row r="1176" s="6" customFormat="1" x14ac:dyDescent="0.3"/>
    <row r="1177" s="6" customFormat="1" x14ac:dyDescent="0.3"/>
    <row r="1178" s="6" customFormat="1" x14ac:dyDescent="0.3"/>
    <row r="1179" s="6" customFormat="1" x14ac:dyDescent="0.3"/>
    <row r="1180" s="6" customFormat="1" x14ac:dyDescent="0.3"/>
    <row r="1181" s="6" customFormat="1" x14ac:dyDescent="0.3"/>
    <row r="1182" s="6" customFormat="1" x14ac:dyDescent="0.3"/>
    <row r="1183" s="6" customFormat="1" x14ac:dyDescent="0.3"/>
    <row r="1184" s="6" customFormat="1" x14ac:dyDescent="0.3"/>
    <row r="1185" s="6" customFormat="1" x14ac:dyDescent="0.3"/>
    <row r="1186" s="6" customFormat="1" x14ac:dyDescent="0.3"/>
    <row r="1187" s="6" customFormat="1" x14ac:dyDescent="0.3"/>
    <row r="1188" s="6" customFormat="1" x14ac:dyDescent="0.3"/>
    <row r="1189" s="6" customFormat="1" x14ac:dyDescent="0.3"/>
    <row r="1190" s="6" customFormat="1" x14ac:dyDescent="0.3"/>
    <row r="1191" s="6" customFormat="1" x14ac:dyDescent="0.3"/>
    <row r="1192" s="6" customFormat="1" x14ac:dyDescent="0.3"/>
    <row r="1193" s="6" customFormat="1" x14ac:dyDescent="0.3"/>
    <row r="1194" s="6" customFormat="1" x14ac:dyDescent="0.3"/>
    <row r="1195" s="6" customFormat="1" x14ac:dyDescent="0.3"/>
    <row r="1196" s="6" customFormat="1" x14ac:dyDescent="0.3"/>
    <row r="1197" s="6" customFormat="1" x14ac:dyDescent="0.3"/>
    <row r="1198" s="6" customFormat="1" x14ac:dyDescent="0.3"/>
    <row r="1199" s="6" customFormat="1" x14ac:dyDescent="0.3"/>
    <row r="1200" s="6" customFormat="1" x14ac:dyDescent="0.3"/>
    <row r="1201" s="6" customFormat="1" x14ac:dyDescent="0.3"/>
    <row r="1202" s="6" customFormat="1" x14ac:dyDescent="0.3"/>
    <row r="1203" s="6" customFormat="1" x14ac:dyDescent="0.3"/>
    <row r="1204" s="6" customFormat="1" x14ac:dyDescent="0.3"/>
    <row r="1205" s="6" customFormat="1" x14ac:dyDescent="0.3"/>
    <row r="1206" s="6" customFormat="1" x14ac:dyDescent="0.3"/>
    <row r="1207" s="6" customFormat="1" x14ac:dyDescent="0.3"/>
    <row r="1208" s="6" customFormat="1" x14ac:dyDescent="0.3"/>
    <row r="1209" s="6" customFormat="1" x14ac:dyDescent="0.3"/>
    <row r="1210" s="6" customFormat="1" x14ac:dyDescent="0.3"/>
    <row r="1211" s="6" customFormat="1" x14ac:dyDescent="0.3"/>
    <row r="1212" s="6" customFormat="1" x14ac:dyDescent="0.3"/>
    <row r="1213" s="6" customFormat="1" x14ac:dyDescent="0.3"/>
    <row r="1214" s="6" customFormat="1" x14ac:dyDescent="0.3"/>
    <row r="1215" s="6" customFormat="1" x14ac:dyDescent="0.3"/>
    <row r="1216" s="6" customFormat="1" x14ac:dyDescent="0.3"/>
    <row r="1217" s="6" customFormat="1" x14ac:dyDescent="0.3"/>
    <row r="1218" s="6" customFormat="1" x14ac:dyDescent="0.3"/>
    <row r="1219" s="6" customFormat="1" x14ac:dyDescent="0.3"/>
    <row r="1220" s="6" customFormat="1" x14ac:dyDescent="0.3"/>
    <row r="1221" s="6" customFormat="1" x14ac:dyDescent="0.3"/>
    <row r="1222" s="6" customFormat="1" x14ac:dyDescent="0.3"/>
    <row r="1223" s="6" customFormat="1" x14ac:dyDescent="0.3"/>
    <row r="1224" s="6" customFormat="1" x14ac:dyDescent="0.3"/>
    <row r="1225" s="6" customFormat="1" x14ac:dyDescent="0.3"/>
    <row r="1226" s="6" customFormat="1" x14ac:dyDescent="0.3"/>
    <row r="1227" s="6" customFormat="1" x14ac:dyDescent="0.3"/>
    <row r="1228" s="6" customFormat="1" x14ac:dyDescent="0.3"/>
    <row r="1229" s="6" customFormat="1" x14ac:dyDescent="0.3"/>
    <row r="1230" s="6" customFormat="1" x14ac:dyDescent="0.3"/>
    <row r="1231" s="6" customFormat="1" x14ac:dyDescent="0.3"/>
    <row r="1232" s="6" customFormat="1" x14ac:dyDescent="0.3"/>
    <row r="1233" s="6" customFormat="1" x14ac:dyDescent="0.3"/>
    <row r="1234" s="6" customFormat="1" x14ac:dyDescent="0.3"/>
    <row r="1235" s="6" customFormat="1" x14ac:dyDescent="0.3"/>
    <row r="1236" s="6" customFormat="1" x14ac:dyDescent="0.3"/>
    <row r="1237" s="6" customFormat="1" x14ac:dyDescent="0.3"/>
    <row r="1238" s="6" customFormat="1" x14ac:dyDescent="0.3"/>
    <row r="1239" s="6" customFormat="1" x14ac:dyDescent="0.3"/>
    <row r="1240" s="6" customFormat="1" x14ac:dyDescent="0.3"/>
    <row r="1241" s="6" customFormat="1" x14ac:dyDescent="0.3"/>
    <row r="1242" s="6" customFormat="1" x14ac:dyDescent="0.3"/>
    <row r="1243" s="6" customFormat="1" x14ac:dyDescent="0.3"/>
    <row r="1244" s="6" customFormat="1" x14ac:dyDescent="0.3"/>
    <row r="1245" s="6" customFormat="1" x14ac:dyDescent="0.3"/>
    <row r="1246" s="6" customFormat="1" x14ac:dyDescent="0.3"/>
    <row r="1247" s="6" customFormat="1" x14ac:dyDescent="0.3"/>
    <row r="1248" s="6" customFormat="1" x14ac:dyDescent="0.3"/>
    <row r="1249" s="6" customFormat="1" x14ac:dyDescent="0.3"/>
    <row r="1250" s="6" customFormat="1" x14ac:dyDescent="0.3"/>
    <row r="1251" s="6" customFormat="1" x14ac:dyDescent="0.3"/>
    <row r="1252" s="6" customFormat="1" x14ac:dyDescent="0.3"/>
    <row r="1253" s="6" customFormat="1" x14ac:dyDescent="0.3"/>
    <row r="1254" s="6" customFormat="1" x14ac:dyDescent="0.3"/>
    <row r="1255" s="6" customFormat="1" x14ac:dyDescent="0.3"/>
    <row r="1256" s="6" customFormat="1" x14ac:dyDescent="0.3"/>
    <row r="1257" s="6" customFormat="1" x14ac:dyDescent="0.3"/>
    <row r="1258" s="6" customFormat="1" x14ac:dyDescent="0.3"/>
    <row r="1259" s="6" customFormat="1" x14ac:dyDescent="0.3"/>
    <row r="1260" s="6" customFormat="1" x14ac:dyDescent="0.3"/>
    <row r="1261" s="6" customFormat="1" x14ac:dyDescent="0.3"/>
    <row r="1262" s="6" customFormat="1" x14ac:dyDescent="0.3"/>
    <row r="1263" s="6" customFormat="1" x14ac:dyDescent="0.3"/>
    <row r="1264" s="6" customFormat="1" x14ac:dyDescent="0.3"/>
    <row r="1265" s="6" customFormat="1" x14ac:dyDescent="0.3"/>
    <row r="1266" s="6" customFormat="1" x14ac:dyDescent="0.3"/>
    <row r="1267" s="6" customFormat="1" x14ac:dyDescent="0.3"/>
    <row r="1268" s="6" customFormat="1" x14ac:dyDescent="0.3"/>
    <row r="1269" s="6" customFormat="1" x14ac:dyDescent="0.3"/>
    <row r="1270" s="6" customFormat="1" x14ac:dyDescent="0.3"/>
    <row r="1271" s="6" customFormat="1" x14ac:dyDescent="0.3"/>
    <row r="1272" s="6" customFormat="1" x14ac:dyDescent="0.3"/>
    <row r="1273" s="6" customFormat="1" x14ac:dyDescent="0.3"/>
    <row r="1274" s="6" customFormat="1" x14ac:dyDescent="0.3"/>
    <row r="1275" s="6" customFormat="1" x14ac:dyDescent="0.3"/>
    <row r="1276" s="6" customFormat="1" x14ac:dyDescent="0.3"/>
    <row r="1277" s="6" customFormat="1" x14ac:dyDescent="0.3"/>
    <row r="1278" s="6" customFormat="1" x14ac:dyDescent="0.3"/>
    <row r="1279" s="6" customFormat="1" x14ac:dyDescent="0.3"/>
    <row r="1280" s="6" customFormat="1" x14ac:dyDescent="0.3"/>
    <row r="1281" s="6" customFormat="1" x14ac:dyDescent="0.3"/>
    <row r="1282" s="6" customFormat="1" x14ac:dyDescent="0.3"/>
    <row r="1283" s="6" customFormat="1" x14ac:dyDescent="0.3"/>
    <row r="1284" s="6" customFormat="1" x14ac:dyDescent="0.3"/>
    <row r="1285" s="6" customFormat="1" x14ac:dyDescent="0.3"/>
    <row r="1286" s="6" customFormat="1" x14ac:dyDescent="0.3"/>
    <row r="1287" s="6" customFormat="1" x14ac:dyDescent="0.3"/>
    <row r="1288" s="6" customFormat="1" x14ac:dyDescent="0.3"/>
    <row r="1289" s="6" customFormat="1" x14ac:dyDescent="0.3"/>
    <row r="1290" s="6" customFormat="1" x14ac:dyDescent="0.3"/>
    <row r="1291" s="6" customFormat="1" x14ac:dyDescent="0.3"/>
    <row r="1292" s="6" customFormat="1" x14ac:dyDescent="0.3"/>
    <row r="1293" s="6" customFormat="1" x14ac:dyDescent="0.3"/>
    <row r="1294" s="6" customFormat="1" x14ac:dyDescent="0.3"/>
    <row r="1295" s="6" customFormat="1" x14ac:dyDescent="0.3"/>
    <row r="1296" s="6" customFormat="1" x14ac:dyDescent="0.3"/>
    <row r="1297" s="6" customFormat="1" x14ac:dyDescent="0.3"/>
    <row r="1298" s="6" customFormat="1" x14ac:dyDescent="0.3"/>
    <row r="1299" s="6" customFormat="1" x14ac:dyDescent="0.3"/>
    <row r="1300" s="6" customFormat="1" x14ac:dyDescent="0.3"/>
    <row r="1301" s="6" customFormat="1" x14ac:dyDescent="0.3"/>
    <row r="1302" s="6" customFormat="1" x14ac:dyDescent="0.3"/>
    <row r="1303" s="6" customFormat="1" x14ac:dyDescent="0.3"/>
    <row r="1304" s="6" customFormat="1" x14ac:dyDescent="0.3"/>
    <row r="1305" s="6" customFormat="1" x14ac:dyDescent="0.3"/>
    <row r="1306" s="6" customFormat="1" x14ac:dyDescent="0.3"/>
    <row r="1307" s="6" customFormat="1" x14ac:dyDescent="0.3"/>
    <row r="1308" s="6" customFormat="1" x14ac:dyDescent="0.3"/>
    <row r="1309" s="6" customFormat="1" x14ac:dyDescent="0.3"/>
    <row r="1310" s="6" customFormat="1" x14ac:dyDescent="0.3"/>
    <row r="1311" s="6" customFormat="1" x14ac:dyDescent="0.3"/>
    <row r="1312" s="6" customFormat="1" x14ac:dyDescent="0.3"/>
    <row r="1313" s="6" customFormat="1" x14ac:dyDescent="0.3"/>
    <row r="1314" s="6" customFormat="1" x14ac:dyDescent="0.3"/>
    <row r="1315" s="6" customFormat="1" x14ac:dyDescent="0.3"/>
    <row r="1316" s="6" customFormat="1" x14ac:dyDescent="0.3"/>
    <row r="1317" s="6" customFormat="1" x14ac:dyDescent="0.3"/>
    <row r="1318" s="6" customFormat="1" x14ac:dyDescent="0.3"/>
    <row r="1319" s="6" customFormat="1" x14ac:dyDescent="0.3"/>
    <row r="1320" s="6" customFormat="1" x14ac:dyDescent="0.3"/>
    <row r="1321" s="6" customFormat="1" x14ac:dyDescent="0.3"/>
    <row r="1322" s="6" customFormat="1" x14ac:dyDescent="0.3"/>
    <row r="1323" s="6" customFormat="1" x14ac:dyDescent="0.3"/>
    <row r="1324" s="6" customFormat="1" x14ac:dyDescent="0.3"/>
    <row r="1325" s="6" customFormat="1" x14ac:dyDescent="0.3"/>
    <row r="1326" s="6" customFormat="1" x14ac:dyDescent="0.3"/>
    <row r="1327" s="6" customFormat="1" x14ac:dyDescent="0.3"/>
    <row r="1328" s="6" customFormat="1" x14ac:dyDescent="0.3"/>
    <row r="1329" s="6" customFormat="1" x14ac:dyDescent="0.3"/>
    <row r="1330" s="6" customFormat="1" x14ac:dyDescent="0.3"/>
    <row r="1331" s="6" customFormat="1" x14ac:dyDescent="0.3"/>
    <row r="1332" s="6" customFormat="1" x14ac:dyDescent="0.3"/>
    <row r="1333" s="6" customFormat="1" x14ac:dyDescent="0.3"/>
    <row r="1334" s="6" customFormat="1" x14ac:dyDescent="0.3"/>
    <row r="1335" s="6" customFormat="1" x14ac:dyDescent="0.3"/>
    <row r="1336" s="6" customFormat="1" x14ac:dyDescent="0.3"/>
    <row r="1337" s="6" customFormat="1" x14ac:dyDescent="0.3"/>
    <row r="1338" s="6" customFormat="1" x14ac:dyDescent="0.3"/>
    <row r="1339" s="6" customFormat="1" x14ac:dyDescent="0.3"/>
    <row r="1340" s="6" customFormat="1" x14ac:dyDescent="0.3"/>
    <row r="1341" s="6" customFormat="1" x14ac:dyDescent="0.3"/>
    <row r="1342" s="6" customFormat="1" x14ac:dyDescent="0.3"/>
    <row r="1343" s="6" customFormat="1" x14ac:dyDescent="0.3"/>
    <row r="1344" s="6" customFormat="1" x14ac:dyDescent="0.3"/>
    <row r="1345" s="6" customFormat="1" x14ac:dyDescent="0.3"/>
    <row r="1346" s="6" customFormat="1" x14ac:dyDescent="0.3"/>
    <row r="1347" s="6" customFormat="1" x14ac:dyDescent="0.3"/>
    <row r="1348" s="6" customFormat="1" x14ac:dyDescent="0.3"/>
    <row r="1349" s="6" customFormat="1" x14ac:dyDescent="0.3"/>
    <row r="1350" s="6" customFormat="1" x14ac:dyDescent="0.3"/>
    <row r="1351" s="6" customFormat="1" x14ac:dyDescent="0.3"/>
    <row r="1352" s="6" customFormat="1" x14ac:dyDescent="0.3"/>
    <row r="1353" s="6" customFormat="1" x14ac:dyDescent="0.3"/>
    <row r="1354" s="6" customFormat="1" x14ac:dyDescent="0.3"/>
    <row r="1355" s="6" customFormat="1" x14ac:dyDescent="0.3"/>
    <row r="1356" s="6" customFormat="1" x14ac:dyDescent="0.3"/>
    <row r="1357" s="6" customFormat="1" x14ac:dyDescent="0.3"/>
    <row r="1358" s="6" customFormat="1" x14ac:dyDescent="0.3"/>
    <row r="1359" s="6" customFormat="1" x14ac:dyDescent="0.3"/>
    <row r="1360" s="6" customFormat="1" x14ac:dyDescent="0.3"/>
    <row r="1361" s="6" customFormat="1" x14ac:dyDescent="0.3"/>
    <row r="1362" s="6" customFormat="1" x14ac:dyDescent="0.3"/>
    <row r="1363" s="6" customFormat="1" x14ac:dyDescent="0.3"/>
    <row r="1364" s="6" customFormat="1" x14ac:dyDescent="0.3"/>
    <row r="1365" s="6" customFormat="1" x14ac:dyDescent="0.3"/>
    <row r="1366" s="6" customFormat="1" x14ac:dyDescent="0.3"/>
    <row r="1367" s="6" customFormat="1" x14ac:dyDescent="0.3"/>
    <row r="1368" s="6" customFormat="1" x14ac:dyDescent="0.3"/>
    <row r="1369" s="6" customFormat="1" x14ac:dyDescent="0.3"/>
    <row r="1370" s="6" customFormat="1" x14ac:dyDescent="0.3"/>
    <row r="1371" s="6" customFormat="1" x14ac:dyDescent="0.3"/>
    <row r="1372" s="6" customFormat="1" x14ac:dyDescent="0.3"/>
    <row r="1373" s="6" customFormat="1" x14ac:dyDescent="0.3"/>
    <row r="1374" s="6" customFormat="1" x14ac:dyDescent="0.3"/>
    <row r="1375" s="6" customFormat="1" x14ac:dyDescent="0.3"/>
    <row r="1376" s="6" customFormat="1" x14ac:dyDescent="0.3"/>
    <row r="1377" s="6" customFormat="1" x14ac:dyDescent="0.3"/>
    <row r="1378" s="6" customFormat="1" x14ac:dyDescent="0.3"/>
    <row r="1379" s="6" customFormat="1" x14ac:dyDescent="0.3"/>
    <row r="1380" s="6" customFormat="1" x14ac:dyDescent="0.3"/>
    <row r="1381" s="6" customFormat="1" x14ac:dyDescent="0.3"/>
    <row r="1382" s="6" customFormat="1" x14ac:dyDescent="0.3"/>
    <row r="1383" s="6" customFormat="1" x14ac:dyDescent="0.3"/>
    <row r="1384" s="6" customFormat="1" x14ac:dyDescent="0.3"/>
    <row r="1385" s="6" customFormat="1" x14ac:dyDescent="0.3"/>
    <row r="1386" s="6" customFormat="1" x14ac:dyDescent="0.3"/>
    <row r="1387" s="6" customFormat="1" x14ac:dyDescent="0.3"/>
    <row r="1388" s="6" customFormat="1" x14ac:dyDescent="0.3"/>
    <row r="1389" s="6" customFormat="1" x14ac:dyDescent="0.3"/>
    <row r="1390" s="6" customFormat="1" x14ac:dyDescent="0.3"/>
    <row r="1391" s="6" customFormat="1" x14ac:dyDescent="0.3"/>
    <row r="1392" s="6" customFormat="1" x14ac:dyDescent="0.3"/>
    <row r="1393" s="6" customFormat="1" x14ac:dyDescent="0.3"/>
    <row r="1394" s="6" customFormat="1" x14ac:dyDescent="0.3"/>
    <row r="1395" s="6" customFormat="1" x14ac:dyDescent="0.3"/>
    <row r="1396" s="6" customFormat="1" x14ac:dyDescent="0.3"/>
    <row r="1397" s="6" customFormat="1" x14ac:dyDescent="0.3"/>
    <row r="1398" s="6" customFormat="1" x14ac:dyDescent="0.3"/>
    <row r="1399" s="6" customFormat="1" x14ac:dyDescent="0.3"/>
    <row r="1400" s="6" customFormat="1" x14ac:dyDescent="0.3"/>
    <row r="1401" s="6" customFormat="1" x14ac:dyDescent="0.3"/>
    <row r="1402" s="6" customFormat="1" x14ac:dyDescent="0.3"/>
    <row r="1403" s="6" customFormat="1" x14ac:dyDescent="0.3"/>
    <row r="1404" s="6" customFormat="1" x14ac:dyDescent="0.3"/>
    <row r="1405" s="6" customFormat="1" x14ac:dyDescent="0.3"/>
    <row r="1406" s="6" customFormat="1" x14ac:dyDescent="0.3"/>
    <row r="1407" s="6" customFormat="1" x14ac:dyDescent="0.3"/>
    <row r="1408" s="6" customFormat="1" x14ac:dyDescent="0.3"/>
    <row r="1409" s="6" customFormat="1" x14ac:dyDescent="0.3"/>
    <row r="1410" s="6" customFormat="1" x14ac:dyDescent="0.3"/>
    <row r="1411" s="6" customFormat="1" x14ac:dyDescent="0.3"/>
    <row r="1412" s="6" customFormat="1" x14ac:dyDescent="0.3"/>
    <row r="1413" s="6" customFormat="1" x14ac:dyDescent="0.3"/>
    <row r="1414" s="6" customFormat="1" x14ac:dyDescent="0.3"/>
    <row r="1415" s="6" customFormat="1" x14ac:dyDescent="0.3"/>
    <row r="1416" s="6" customFormat="1" x14ac:dyDescent="0.3"/>
    <row r="1417" s="6" customFormat="1" x14ac:dyDescent="0.3"/>
    <row r="1418" s="6" customFormat="1" x14ac:dyDescent="0.3"/>
    <row r="1419" s="6" customFormat="1" x14ac:dyDescent="0.3"/>
    <row r="1420" s="6" customFormat="1" x14ac:dyDescent="0.3"/>
    <row r="1421" s="6" customFormat="1" x14ac:dyDescent="0.3"/>
    <row r="1422" s="6" customFormat="1" x14ac:dyDescent="0.3"/>
    <row r="1423" s="6" customFormat="1" x14ac:dyDescent="0.3"/>
    <row r="1424" s="6" customFormat="1" x14ac:dyDescent="0.3"/>
    <row r="1425" s="6" customFormat="1" x14ac:dyDescent="0.3"/>
    <row r="1426" s="6" customFormat="1" x14ac:dyDescent="0.3"/>
    <row r="1427" s="6" customFormat="1" x14ac:dyDescent="0.3"/>
    <row r="1428" s="6" customFormat="1" x14ac:dyDescent="0.3"/>
    <row r="1429" s="6" customFormat="1" x14ac:dyDescent="0.3"/>
    <row r="1430" s="6" customFormat="1" x14ac:dyDescent="0.3"/>
    <row r="1431" s="6" customFormat="1" x14ac:dyDescent="0.3"/>
    <row r="1432" s="6" customFormat="1" x14ac:dyDescent="0.3"/>
    <row r="1433" s="6" customFormat="1" x14ac:dyDescent="0.3"/>
    <row r="1434" s="6" customFormat="1" x14ac:dyDescent="0.3"/>
    <row r="1435" s="6" customFormat="1" x14ac:dyDescent="0.3"/>
    <row r="1436" s="6" customFormat="1" x14ac:dyDescent="0.3"/>
    <row r="1437" s="6" customFormat="1" x14ac:dyDescent="0.3"/>
    <row r="1438" s="6" customFormat="1" x14ac:dyDescent="0.3"/>
    <row r="1439" s="6" customFormat="1" x14ac:dyDescent="0.3"/>
    <row r="1440" s="6" customFormat="1" x14ac:dyDescent="0.3"/>
    <row r="1441" s="6" customFormat="1" x14ac:dyDescent="0.3"/>
    <row r="1442" s="6" customFormat="1" x14ac:dyDescent="0.3"/>
    <row r="1443" s="6" customFormat="1" x14ac:dyDescent="0.3"/>
    <row r="1444" s="6" customFormat="1" x14ac:dyDescent="0.3"/>
    <row r="1445" s="6" customFormat="1" x14ac:dyDescent="0.3"/>
    <row r="1446" s="6" customFormat="1" x14ac:dyDescent="0.3"/>
    <row r="1447" s="6" customFormat="1" x14ac:dyDescent="0.3"/>
    <row r="1448" s="6" customFormat="1" x14ac:dyDescent="0.3"/>
    <row r="1449" s="6" customFormat="1" x14ac:dyDescent="0.3"/>
    <row r="1450" s="6" customFormat="1" x14ac:dyDescent="0.3"/>
    <row r="1451" s="6" customFormat="1" x14ac:dyDescent="0.3"/>
    <row r="1452" s="6" customFormat="1" x14ac:dyDescent="0.3"/>
    <row r="1453" s="6" customFormat="1" x14ac:dyDescent="0.3"/>
    <row r="1454" s="6" customFormat="1" x14ac:dyDescent="0.3"/>
    <row r="1455" s="6" customFormat="1" x14ac:dyDescent="0.3"/>
    <row r="1456" s="6" customFormat="1" x14ac:dyDescent="0.3"/>
    <row r="1457" s="6" customFormat="1" x14ac:dyDescent="0.3"/>
    <row r="1458" s="6" customFormat="1" x14ac:dyDescent="0.3"/>
    <row r="1459" s="6" customFormat="1" x14ac:dyDescent="0.3"/>
    <row r="1460" s="6" customFormat="1" x14ac:dyDescent="0.3"/>
    <row r="1461" s="6" customFormat="1" x14ac:dyDescent="0.3"/>
    <row r="1462" s="6" customFormat="1" x14ac:dyDescent="0.3"/>
    <row r="1463" s="6" customFormat="1" x14ac:dyDescent="0.3"/>
    <row r="1464" s="6" customFormat="1" x14ac:dyDescent="0.3"/>
    <row r="1465" s="6" customFormat="1" x14ac:dyDescent="0.3"/>
    <row r="1466" s="6" customFormat="1" x14ac:dyDescent="0.3"/>
    <row r="1467" s="6" customFormat="1" x14ac:dyDescent="0.3"/>
    <row r="1468" s="6" customFormat="1" x14ac:dyDescent="0.3"/>
    <row r="1469" s="6" customFormat="1" x14ac:dyDescent="0.3"/>
    <row r="1470" s="6" customFormat="1" x14ac:dyDescent="0.3"/>
    <row r="1471" s="6" customFormat="1" x14ac:dyDescent="0.3"/>
    <row r="1472" s="6" customFormat="1" x14ac:dyDescent="0.3"/>
    <row r="1473" s="6" customFormat="1" x14ac:dyDescent="0.3"/>
    <row r="1474" s="6" customFormat="1" x14ac:dyDescent="0.3"/>
    <row r="1475" s="6" customFormat="1" x14ac:dyDescent="0.3"/>
    <row r="1476" s="6" customFormat="1" x14ac:dyDescent="0.3"/>
    <row r="1477" s="6" customFormat="1" x14ac:dyDescent="0.3"/>
    <row r="1478" s="6" customFormat="1" x14ac:dyDescent="0.3"/>
    <row r="1479" s="6" customFormat="1" x14ac:dyDescent="0.3"/>
    <row r="1480" s="6" customFormat="1" x14ac:dyDescent="0.3"/>
    <row r="1481" s="6" customFormat="1" x14ac:dyDescent="0.3"/>
    <row r="1482" s="6" customFormat="1" x14ac:dyDescent="0.3"/>
    <row r="1483" s="6" customFormat="1" x14ac:dyDescent="0.3"/>
    <row r="1484" s="6" customFormat="1" x14ac:dyDescent="0.3"/>
    <row r="1485" s="6" customFormat="1" x14ac:dyDescent="0.3"/>
    <row r="1486" s="6" customFormat="1" x14ac:dyDescent="0.3"/>
    <row r="1487" s="6" customFormat="1" x14ac:dyDescent="0.3"/>
    <row r="1488" s="6" customFormat="1" x14ac:dyDescent="0.3"/>
    <row r="1489" s="6" customFormat="1" x14ac:dyDescent="0.3"/>
    <row r="1490" s="6" customFormat="1" x14ac:dyDescent="0.3"/>
    <row r="1491" s="6" customFormat="1" x14ac:dyDescent="0.3"/>
    <row r="1492" s="6" customFormat="1" x14ac:dyDescent="0.3"/>
    <row r="1493" s="6" customFormat="1" x14ac:dyDescent="0.3"/>
    <row r="1494" s="6" customFormat="1" x14ac:dyDescent="0.3"/>
    <row r="1495" s="6" customFormat="1" x14ac:dyDescent="0.3"/>
    <row r="1496" s="6" customFormat="1" x14ac:dyDescent="0.3"/>
    <row r="1497" s="6" customFormat="1" x14ac:dyDescent="0.3"/>
    <row r="1498" s="6" customFormat="1" x14ac:dyDescent="0.3"/>
    <row r="1499" s="6" customFormat="1" x14ac:dyDescent="0.3"/>
    <row r="1500" s="6" customFormat="1" x14ac:dyDescent="0.3"/>
    <row r="1501" s="6" customFormat="1" x14ac:dyDescent="0.3"/>
    <row r="1502" s="6" customFormat="1" x14ac:dyDescent="0.3"/>
    <row r="1503" s="6" customFormat="1" x14ac:dyDescent="0.3"/>
    <row r="1504" s="6" customFormat="1" x14ac:dyDescent="0.3"/>
    <row r="1505" s="6" customFormat="1" x14ac:dyDescent="0.3"/>
    <row r="1506" s="6" customFormat="1" x14ac:dyDescent="0.3"/>
    <row r="1507" s="6" customFormat="1" x14ac:dyDescent="0.3"/>
    <row r="1508" s="6" customFormat="1" x14ac:dyDescent="0.3"/>
    <row r="1509" s="6" customFormat="1" x14ac:dyDescent="0.3"/>
    <row r="1510" s="6" customFormat="1" x14ac:dyDescent="0.3"/>
    <row r="1511" s="6" customFormat="1" x14ac:dyDescent="0.3"/>
    <row r="1512" s="6" customFormat="1" x14ac:dyDescent="0.3"/>
    <row r="1513" s="6" customFormat="1" x14ac:dyDescent="0.3"/>
    <row r="1514" s="6" customFormat="1" x14ac:dyDescent="0.3"/>
    <row r="1515" s="6" customFormat="1" x14ac:dyDescent="0.3"/>
    <row r="1516" s="6" customFormat="1" x14ac:dyDescent="0.3"/>
    <row r="1517" s="6" customFormat="1" x14ac:dyDescent="0.3"/>
    <row r="1518" s="6" customFormat="1" x14ac:dyDescent="0.3"/>
    <row r="1519" s="6" customFormat="1" x14ac:dyDescent="0.3"/>
    <row r="1520" s="6" customFormat="1" x14ac:dyDescent="0.3"/>
    <row r="1521" s="6" customFormat="1" x14ac:dyDescent="0.3"/>
    <row r="1522" s="6" customFormat="1" x14ac:dyDescent="0.3"/>
    <row r="1523" s="6" customFormat="1" x14ac:dyDescent="0.3"/>
    <row r="1524" s="6" customFormat="1" x14ac:dyDescent="0.3"/>
    <row r="1525" s="6" customFormat="1" x14ac:dyDescent="0.3"/>
    <row r="1526" s="6" customFormat="1" x14ac:dyDescent="0.3"/>
    <row r="1527" s="6" customFormat="1" x14ac:dyDescent="0.3"/>
    <row r="1528" s="6" customFormat="1" x14ac:dyDescent="0.3"/>
    <row r="1529" s="6" customFormat="1" x14ac:dyDescent="0.3"/>
    <row r="1530" s="6" customFormat="1" x14ac:dyDescent="0.3"/>
    <row r="1531" s="6" customFormat="1" x14ac:dyDescent="0.3"/>
    <row r="1532" s="6" customFormat="1" x14ac:dyDescent="0.3"/>
    <row r="1533" s="6" customFormat="1" x14ac:dyDescent="0.3"/>
    <row r="1534" s="6" customFormat="1" x14ac:dyDescent="0.3"/>
    <row r="1535" s="6" customFormat="1" x14ac:dyDescent="0.3"/>
    <row r="1536" s="6" customFormat="1" x14ac:dyDescent="0.3"/>
    <row r="1537" s="6" customFormat="1" x14ac:dyDescent="0.3"/>
    <row r="1538" s="6" customFormat="1" x14ac:dyDescent="0.3"/>
    <row r="1539" s="6" customFormat="1" x14ac:dyDescent="0.3"/>
    <row r="1540" s="6" customFormat="1" x14ac:dyDescent="0.3"/>
    <row r="1541" s="6" customFormat="1" x14ac:dyDescent="0.3"/>
    <row r="1542" s="6" customFormat="1" x14ac:dyDescent="0.3"/>
    <row r="1543" s="6" customFormat="1" x14ac:dyDescent="0.3"/>
    <row r="1544" s="6" customFormat="1" x14ac:dyDescent="0.3"/>
    <row r="1545" s="6" customFormat="1" x14ac:dyDescent="0.3"/>
    <row r="1546" s="6" customFormat="1" x14ac:dyDescent="0.3"/>
    <row r="1547" s="6" customFormat="1" x14ac:dyDescent="0.3"/>
    <row r="1548" s="6" customFormat="1" x14ac:dyDescent="0.3"/>
    <row r="1549" s="6" customFormat="1" x14ac:dyDescent="0.3"/>
    <row r="1550" s="6" customFormat="1" x14ac:dyDescent="0.3"/>
    <row r="1551" s="6" customFormat="1" x14ac:dyDescent="0.3"/>
    <row r="1552" s="6" customFormat="1" x14ac:dyDescent="0.3"/>
    <row r="1553" s="6" customFormat="1" x14ac:dyDescent="0.3"/>
    <row r="1554" s="6" customFormat="1" x14ac:dyDescent="0.3"/>
    <row r="1555" s="6" customFormat="1" x14ac:dyDescent="0.3"/>
    <row r="1556" s="6" customFormat="1" x14ac:dyDescent="0.3"/>
    <row r="1557" s="6" customFormat="1" x14ac:dyDescent="0.3"/>
    <row r="1558" s="6" customFormat="1" x14ac:dyDescent="0.3"/>
    <row r="1559" s="6" customFormat="1" x14ac:dyDescent="0.3"/>
    <row r="1560" s="6" customFormat="1" x14ac:dyDescent="0.3"/>
    <row r="1561" s="6" customFormat="1" x14ac:dyDescent="0.3"/>
    <row r="1562" s="6" customFormat="1" x14ac:dyDescent="0.3"/>
    <row r="1563" s="6" customFormat="1" x14ac:dyDescent="0.3"/>
    <row r="1564" s="6" customFormat="1" x14ac:dyDescent="0.3"/>
    <row r="1565" s="6" customFormat="1" x14ac:dyDescent="0.3"/>
    <row r="1566" s="6" customFormat="1" x14ac:dyDescent="0.3"/>
    <row r="1567" s="6" customFormat="1" x14ac:dyDescent="0.3"/>
    <row r="1568" s="6" customFormat="1" x14ac:dyDescent="0.3"/>
    <row r="1569" s="6" customFormat="1" x14ac:dyDescent="0.3"/>
    <row r="1570" s="6" customFormat="1" x14ac:dyDescent="0.3"/>
    <row r="1571" s="6" customFormat="1" x14ac:dyDescent="0.3"/>
    <row r="1572" s="6" customFormat="1" x14ac:dyDescent="0.3"/>
    <row r="1573" s="6" customFormat="1" x14ac:dyDescent="0.3"/>
    <row r="1574" s="6" customFormat="1" x14ac:dyDescent="0.3"/>
    <row r="1575" s="6" customFormat="1" x14ac:dyDescent="0.3"/>
    <row r="1576" s="6" customFormat="1" x14ac:dyDescent="0.3"/>
    <row r="1577" s="6" customFormat="1" x14ac:dyDescent="0.3"/>
    <row r="1578" s="6" customFormat="1" x14ac:dyDescent="0.3"/>
    <row r="1579" s="6" customFormat="1" x14ac:dyDescent="0.3"/>
    <row r="1580" s="6" customFormat="1" x14ac:dyDescent="0.3"/>
    <row r="1581" s="6" customFormat="1" x14ac:dyDescent="0.3"/>
    <row r="1582" s="6" customFormat="1" x14ac:dyDescent="0.3"/>
    <row r="1583" s="6" customFormat="1" x14ac:dyDescent="0.3"/>
    <row r="1584" s="6" customFormat="1" x14ac:dyDescent="0.3"/>
    <row r="1585" s="6" customFormat="1" x14ac:dyDescent="0.3"/>
    <row r="1586" s="6" customFormat="1" x14ac:dyDescent="0.3"/>
    <row r="1587" s="6" customFormat="1" x14ac:dyDescent="0.3"/>
    <row r="1588" s="6" customFormat="1" x14ac:dyDescent="0.3"/>
    <row r="1589" s="6" customFormat="1" x14ac:dyDescent="0.3"/>
    <row r="1590" s="6" customFormat="1" x14ac:dyDescent="0.3"/>
    <row r="1591" s="6" customFormat="1" x14ac:dyDescent="0.3"/>
    <row r="1592" s="6" customFormat="1" x14ac:dyDescent="0.3"/>
    <row r="1593" s="6" customFormat="1" x14ac:dyDescent="0.3"/>
    <row r="1594" s="6" customFormat="1" x14ac:dyDescent="0.3"/>
    <row r="1595" s="6" customFormat="1" x14ac:dyDescent="0.3"/>
    <row r="1596" s="6" customFormat="1" x14ac:dyDescent="0.3"/>
    <row r="1597" s="6" customFormat="1" x14ac:dyDescent="0.3"/>
    <row r="1598" s="6" customFormat="1" x14ac:dyDescent="0.3"/>
    <row r="1599" s="6" customFormat="1" x14ac:dyDescent="0.3"/>
    <row r="1600" s="6" customFormat="1" x14ac:dyDescent="0.3"/>
    <row r="1601" s="6" customFormat="1" x14ac:dyDescent="0.3"/>
    <row r="1602" s="6" customFormat="1" x14ac:dyDescent="0.3"/>
    <row r="1603" s="6" customFormat="1" x14ac:dyDescent="0.3"/>
    <row r="1604" s="6" customFormat="1" x14ac:dyDescent="0.3"/>
    <row r="1605" s="6" customFormat="1" x14ac:dyDescent="0.3"/>
    <row r="1606" s="6" customFormat="1" x14ac:dyDescent="0.3"/>
    <row r="1607" s="6" customFormat="1" x14ac:dyDescent="0.3"/>
    <row r="1608" s="6" customFormat="1" x14ac:dyDescent="0.3"/>
    <row r="1609" s="6" customFormat="1" x14ac:dyDescent="0.3"/>
    <row r="1610" s="6" customFormat="1" x14ac:dyDescent="0.3"/>
    <row r="1611" s="6" customFormat="1" x14ac:dyDescent="0.3"/>
    <row r="1612" s="6" customFormat="1" x14ac:dyDescent="0.3"/>
    <row r="1613" s="6" customFormat="1" x14ac:dyDescent="0.3"/>
    <row r="1614" s="6" customFormat="1" x14ac:dyDescent="0.3"/>
    <row r="1615" s="6" customFormat="1" x14ac:dyDescent="0.3"/>
    <row r="1616" s="6" customFormat="1" x14ac:dyDescent="0.3"/>
    <row r="1617" s="6" customFormat="1" x14ac:dyDescent="0.3"/>
    <row r="1618" s="6" customFormat="1" x14ac:dyDescent="0.3"/>
    <row r="1619" s="6" customFormat="1" x14ac:dyDescent="0.3"/>
    <row r="1620" s="6" customFormat="1" x14ac:dyDescent="0.3"/>
    <row r="1621" s="6" customFormat="1" x14ac:dyDescent="0.3"/>
    <row r="1622" s="6" customFormat="1" x14ac:dyDescent="0.3"/>
    <row r="1623" s="6" customFormat="1" x14ac:dyDescent="0.3"/>
    <row r="1624" s="6" customFormat="1" x14ac:dyDescent="0.3"/>
    <row r="1625" s="6" customFormat="1" x14ac:dyDescent="0.3"/>
    <row r="1626" s="6" customFormat="1" x14ac:dyDescent="0.3"/>
    <row r="1627" s="6" customFormat="1" x14ac:dyDescent="0.3"/>
    <row r="1628" s="6" customFormat="1" x14ac:dyDescent="0.3"/>
    <row r="1629" s="6" customFormat="1" x14ac:dyDescent="0.3"/>
    <row r="1630" s="6" customFormat="1" x14ac:dyDescent="0.3"/>
    <row r="1631" s="6" customFormat="1" x14ac:dyDescent="0.3"/>
    <row r="1632" s="6" customFormat="1" x14ac:dyDescent="0.3"/>
    <row r="1633" s="6" customFormat="1" x14ac:dyDescent="0.3"/>
    <row r="1634" s="6" customFormat="1" x14ac:dyDescent="0.3"/>
    <row r="1635" s="6" customFormat="1" x14ac:dyDescent="0.3"/>
    <row r="1636" s="6" customFormat="1" x14ac:dyDescent="0.3"/>
    <row r="1637" s="6" customFormat="1" x14ac:dyDescent="0.3"/>
    <row r="1638" s="6" customFormat="1" x14ac:dyDescent="0.3"/>
    <row r="1639" s="6" customFormat="1" x14ac:dyDescent="0.3"/>
    <row r="1640" s="6" customFormat="1" x14ac:dyDescent="0.3"/>
    <row r="1641" s="6" customFormat="1" x14ac:dyDescent="0.3"/>
    <row r="1642" s="6" customFormat="1" x14ac:dyDescent="0.3"/>
    <row r="1643" s="6" customFormat="1" x14ac:dyDescent="0.3"/>
    <row r="1644" s="6" customFormat="1" x14ac:dyDescent="0.3"/>
    <row r="1645" s="6" customFormat="1" x14ac:dyDescent="0.3"/>
    <row r="1646" s="6" customFormat="1" x14ac:dyDescent="0.3"/>
    <row r="1647" s="6" customFormat="1" x14ac:dyDescent="0.3"/>
    <row r="1648" s="6" customFormat="1" x14ac:dyDescent="0.3"/>
    <row r="1649" s="6" customFormat="1" x14ac:dyDescent="0.3"/>
    <row r="1650" s="6" customFormat="1" x14ac:dyDescent="0.3"/>
    <row r="1651" s="6" customFormat="1" x14ac:dyDescent="0.3"/>
    <row r="1652" s="6" customFormat="1" x14ac:dyDescent="0.3"/>
    <row r="1653" s="6" customFormat="1" x14ac:dyDescent="0.3"/>
    <row r="1654" s="6" customFormat="1" x14ac:dyDescent="0.3"/>
    <row r="1655" s="6" customFormat="1" x14ac:dyDescent="0.3"/>
    <row r="1656" s="6" customFormat="1" x14ac:dyDescent="0.3"/>
    <row r="1657" s="6" customFormat="1" x14ac:dyDescent="0.3"/>
    <row r="1658" s="6" customFormat="1" x14ac:dyDescent="0.3"/>
    <row r="1659" s="6" customFormat="1" x14ac:dyDescent="0.3"/>
    <row r="1660" s="6" customFormat="1" x14ac:dyDescent="0.3"/>
    <row r="1661" s="6" customFormat="1" x14ac:dyDescent="0.3"/>
    <row r="1662" s="6" customFormat="1" x14ac:dyDescent="0.3"/>
    <row r="1663" s="6" customFormat="1" x14ac:dyDescent="0.3"/>
    <row r="1664" s="6" customFormat="1" x14ac:dyDescent="0.3"/>
    <row r="1665" s="6" customFormat="1" x14ac:dyDescent="0.3"/>
    <row r="1666" s="6" customFormat="1" x14ac:dyDescent="0.3"/>
    <row r="1667" s="6" customFormat="1" x14ac:dyDescent="0.3"/>
    <row r="1668" s="6" customFormat="1" x14ac:dyDescent="0.3"/>
    <row r="1669" s="6" customFormat="1" x14ac:dyDescent="0.3"/>
    <row r="1670" s="6" customFormat="1" x14ac:dyDescent="0.3"/>
    <row r="1671" s="6" customFormat="1" x14ac:dyDescent="0.3"/>
    <row r="1672" s="6" customFormat="1" x14ac:dyDescent="0.3"/>
    <row r="1673" s="6" customFormat="1" x14ac:dyDescent="0.3"/>
    <row r="1674" s="6" customFormat="1" x14ac:dyDescent="0.3"/>
    <row r="1675" s="6" customFormat="1" x14ac:dyDescent="0.3"/>
    <row r="1676" s="6" customFormat="1" x14ac:dyDescent="0.3"/>
    <row r="1677" s="6" customFormat="1" x14ac:dyDescent="0.3"/>
    <row r="1678" s="6" customFormat="1" x14ac:dyDescent="0.3"/>
    <row r="1679" s="6" customFormat="1" x14ac:dyDescent="0.3"/>
    <row r="1680" s="6" customFormat="1" x14ac:dyDescent="0.3"/>
    <row r="1681" s="6" customFormat="1" x14ac:dyDescent="0.3"/>
    <row r="1682" s="6" customFormat="1" x14ac:dyDescent="0.3"/>
    <row r="1683" s="6" customFormat="1" x14ac:dyDescent="0.3"/>
    <row r="1684" s="6" customFormat="1" x14ac:dyDescent="0.3"/>
    <row r="1685" s="6" customFormat="1" x14ac:dyDescent="0.3"/>
    <row r="1686" s="6" customFormat="1" x14ac:dyDescent="0.3"/>
    <row r="1687" s="6" customFormat="1" x14ac:dyDescent="0.3"/>
    <row r="1688" s="6" customFormat="1" x14ac:dyDescent="0.3"/>
    <row r="1689" s="6" customFormat="1" x14ac:dyDescent="0.3"/>
    <row r="1690" s="6" customFormat="1" x14ac:dyDescent="0.3"/>
    <row r="1691" s="6" customFormat="1" x14ac:dyDescent="0.3"/>
    <row r="1692" s="6" customFormat="1" x14ac:dyDescent="0.3"/>
    <row r="1693" s="6" customFormat="1" x14ac:dyDescent="0.3"/>
    <row r="1694" s="6" customFormat="1" x14ac:dyDescent="0.3"/>
    <row r="1695" s="6" customFormat="1" x14ac:dyDescent="0.3"/>
    <row r="1696" s="6" customFormat="1" x14ac:dyDescent="0.3"/>
    <row r="1697" s="6" customFormat="1" x14ac:dyDescent="0.3"/>
    <row r="1698" s="6" customFormat="1" x14ac:dyDescent="0.3"/>
    <row r="1699" s="6" customFormat="1" x14ac:dyDescent="0.3"/>
    <row r="1700" s="6" customFormat="1" x14ac:dyDescent="0.3"/>
    <row r="1701" s="6" customFormat="1" x14ac:dyDescent="0.3"/>
    <row r="1702" s="6" customFormat="1" x14ac:dyDescent="0.3"/>
    <row r="1703" s="6" customFormat="1" x14ac:dyDescent="0.3"/>
    <row r="1704" s="6" customFormat="1" x14ac:dyDescent="0.3"/>
    <row r="1705" s="6" customFormat="1" x14ac:dyDescent="0.3"/>
    <row r="1706" s="6" customFormat="1" x14ac:dyDescent="0.3"/>
    <row r="1707" s="6" customFormat="1" x14ac:dyDescent="0.3"/>
    <row r="1708" s="6" customFormat="1" x14ac:dyDescent="0.3"/>
    <row r="1709" s="6" customFormat="1" x14ac:dyDescent="0.3"/>
    <row r="1710" s="6" customFormat="1" x14ac:dyDescent="0.3"/>
    <row r="1711" s="6" customFormat="1" x14ac:dyDescent="0.3"/>
    <row r="1712" s="6" customFormat="1" x14ac:dyDescent="0.3"/>
    <row r="1713" s="6" customFormat="1" x14ac:dyDescent="0.3"/>
    <row r="1714" s="6" customFormat="1" x14ac:dyDescent="0.3"/>
    <row r="1715" s="6" customFormat="1" x14ac:dyDescent="0.3"/>
    <row r="1716" s="6" customFormat="1" x14ac:dyDescent="0.3"/>
    <row r="1717" s="6" customFormat="1" x14ac:dyDescent="0.3"/>
    <row r="1718" s="6" customFormat="1" x14ac:dyDescent="0.3"/>
    <row r="1719" s="6" customFormat="1" x14ac:dyDescent="0.3"/>
    <row r="1720" s="6" customFormat="1" x14ac:dyDescent="0.3"/>
    <row r="1721" s="6" customFormat="1" x14ac:dyDescent="0.3"/>
    <row r="1722" s="6" customFormat="1" x14ac:dyDescent="0.3"/>
    <row r="1723" s="6" customFormat="1" x14ac:dyDescent="0.3"/>
    <row r="1724" s="6" customFormat="1" x14ac:dyDescent="0.3"/>
    <row r="1725" s="6" customFormat="1" x14ac:dyDescent="0.3"/>
    <row r="1726" s="6" customFormat="1" x14ac:dyDescent="0.3"/>
    <row r="1727" s="6" customFormat="1" x14ac:dyDescent="0.3"/>
    <row r="1728" s="6" customFormat="1" x14ac:dyDescent="0.3"/>
    <row r="1729" s="6" customFormat="1" x14ac:dyDescent="0.3"/>
    <row r="1730" s="6" customFormat="1" x14ac:dyDescent="0.3"/>
    <row r="1731" s="6" customFormat="1" x14ac:dyDescent="0.3"/>
    <row r="1732" s="6" customFormat="1" x14ac:dyDescent="0.3"/>
    <row r="1733" s="6" customFormat="1" x14ac:dyDescent="0.3"/>
    <row r="1734" s="6" customFormat="1" x14ac:dyDescent="0.3"/>
    <row r="1735" s="6" customFormat="1" x14ac:dyDescent="0.3"/>
    <row r="1736" s="6" customFormat="1" x14ac:dyDescent="0.3"/>
    <row r="1737" s="6" customFormat="1" x14ac:dyDescent="0.3"/>
    <row r="1738" s="6" customFormat="1" x14ac:dyDescent="0.3"/>
    <row r="1739" s="6" customFormat="1" x14ac:dyDescent="0.3"/>
    <row r="1740" s="6" customFormat="1" x14ac:dyDescent="0.3"/>
    <row r="1741" s="6" customFormat="1" x14ac:dyDescent="0.3"/>
    <row r="1742" s="6" customFormat="1" x14ac:dyDescent="0.3"/>
    <row r="1743" s="6" customFormat="1" x14ac:dyDescent="0.3"/>
    <row r="1744" s="6" customFormat="1" x14ac:dyDescent="0.3"/>
    <row r="1745" s="6" customFormat="1" x14ac:dyDescent="0.3"/>
    <row r="1746" s="6" customFormat="1" x14ac:dyDescent="0.3"/>
    <row r="1747" s="6" customFormat="1" x14ac:dyDescent="0.3"/>
    <row r="1748" s="6" customFormat="1" x14ac:dyDescent="0.3"/>
    <row r="1749" s="6" customFormat="1" x14ac:dyDescent="0.3"/>
    <row r="1750" s="6" customFormat="1" x14ac:dyDescent="0.3"/>
    <row r="1751" s="6" customFormat="1" x14ac:dyDescent="0.3"/>
    <row r="1752" s="6" customFormat="1" x14ac:dyDescent="0.3"/>
    <row r="1753" s="6" customFormat="1" x14ac:dyDescent="0.3"/>
    <row r="1754" s="6" customFormat="1" x14ac:dyDescent="0.3"/>
    <row r="1755" s="6" customFormat="1" x14ac:dyDescent="0.3"/>
    <row r="1756" s="6" customFormat="1" x14ac:dyDescent="0.3"/>
    <row r="1757" s="6" customFormat="1" x14ac:dyDescent="0.3"/>
    <row r="1758" s="6" customFormat="1" x14ac:dyDescent="0.3"/>
    <row r="1759" s="6" customFormat="1" x14ac:dyDescent="0.3"/>
    <row r="1760" s="6" customFormat="1" x14ac:dyDescent="0.3"/>
    <row r="1761" s="6" customFormat="1" x14ac:dyDescent="0.3"/>
    <row r="1762" s="6" customFormat="1" x14ac:dyDescent="0.3"/>
    <row r="1763" s="6" customFormat="1" x14ac:dyDescent="0.3"/>
    <row r="1764" s="6" customFormat="1" x14ac:dyDescent="0.3"/>
    <row r="1765" s="6" customFormat="1" x14ac:dyDescent="0.3"/>
    <row r="1766" s="6" customFormat="1" x14ac:dyDescent="0.3"/>
    <row r="1767" s="6" customFormat="1" x14ac:dyDescent="0.3"/>
    <row r="1768" s="6" customFormat="1" x14ac:dyDescent="0.3"/>
    <row r="1769" s="6" customFormat="1" x14ac:dyDescent="0.3"/>
    <row r="1770" s="6" customFormat="1" x14ac:dyDescent="0.3"/>
    <row r="1771" s="6" customFormat="1" x14ac:dyDescent="0.3"/>
    <row r="1772" s="6" customFormat="1" x14ac:dyDescent="0.3"/>
    <row r="1773" s="6" customFormat="1" x14ac:dyDescent="0.3"/>
    <row r="1774" s="6" customFormat="1" x14ac:dyDescent="0.3"/>
    <row r="1775" s="6" customFormat="1" x14ac:dyDescent="0.3"/>
    <row r="1776" s="6" customFormat="1" x14ac:dyDescent="0.3"/>
    <row r="1777" s="6" customFormat="1" x14ac:dyDescent="0.3"/>
    <row r="1778" s="6" customFormat="1" x14ac:dyDescent="0.3"/>
    <row r="1779" s="6" customFormat="1" x14ac:dyDescent="0.3"/>
    <row r="1780" s="6" customFormat="1" x14ac:dyDescent="0.3"/>
    <row r="1781" s="6" customFormat="1" x14ac:dyDescent="0.3"/>
    <row r="1782" s="6" customFormat="1" x14ac:dyDescent="0.3"/>
    <row r="1783" s="6" customFormat="1" x14ac:dyDescent="0.3"/>
    <row r="1784" s="6" customFormat="1" x14ac:dyDescent="0.3"/>
    <row r="1785" s="6" customFormat="1" x14ac:dyDescent="0.3"/>
    <row r="1786" s="6" customFormat="1" x14ac:dyDescent="0.3"/>
    <row r="1787" s="6" customFormat="1" x14ac:dyDescent="0.3"/>
    <row r="1788" s="6" customFormat="1" x14ac:dyDescent="0.3"/>
    <row r="1789" s="6" customFormat="1" x14ac:dyDescent="0.3"/>
    <row r="1790" s="6" customFormat="1" x14ac:dyDescent="0.3"/>
    <row r="1791" s="6" customFormat="1" x14ac:dyDescent="0.3"/>
    <row r="1792" s="6" customFormat="1" x14ac:dyDescent="0.3"/>
    <row r="1793" s="6" customFormat="1" x14ac:dyDescent="0.3"/>
    <row r="1794" s="6" customFormat="1" x14ac:dyDescent="0.3"/>
    <row r="1795" s="6" customFormat="1" x14ac:dyDescent="0.3"/>
    <row r="1796" s="6" customFormat="1" x14ac:dyDescent="0.3"/>
    <row r="1797" s="6" customFormat="1" x14ac:dyDescent="0.3"/>
    <row r="1798" s="6" customFormat="1" x14ac:dyDescent="0.3"/>
    <row r="1799" s="6" customFormat="1" x14ac:dyDescent="0.3"/>
    <row r="1800" s="6" customFormat="1" x14ac:dyDescent="0.3"/>
    <row r="1801" s="6" customFormat="1" x14ac:dyDescent="0.3"/>
    <row r="1802" s="6" customFormat="1" x14ac:dyDescent="0.3"/>
    <row r="1803" s="6" customFormat="1" x14ac:dyDescent="0.3"/>
    <row r="1804" s="6" customFormat="1" x14ac:dyDescent="0.3"/>
    <row r="1805" s="6" customFormat="1" x14ac:dyDescent="0.3"/>
    <row r="1806" s="6" customFormat="1" x14ac:dyDescent="0.3"/>
    <row r="1807" s="6" customFormat="1" x14ac:dyDescent="0.3"/>
    <row r="1808" s="6" customFormat="1" x14ac:dyDescent="0.3"/>
    <row r="1809" s="6" customFormat="1" x14ac:dyDescent="0.3"/>
    <row r="1810" s="6" customFormat="1" x14ac:dyDescent="0.3"/>
    <row r="1811" s="6" customFormat="1" x14ac:dyDescent="0.3"/>
    <row r="1812" s="6" customFormat="1" x14ac:dyDescent="0.3"/>
    <row r="1813" s="6" customFormat="1" x14ac:dyDescent="0.3"/>
    <row r="1814" s="6" customFormat="1" x14ac:dyDescent="0.3"/>
    <row r="1815" s="6" customFormat="1" x14ac:dyDescent="0.3"/>
    <row r="1816" s="6" customFormat="1" x14ac:dyDescent="0.3"/>
    <row r="1817" s="6" customFormat="1" x14ac:dyDescent="0.3"/>
    <row r="1818" s="6" customFormat="1" x14ac:dyDescent="0.3"/>
    <row r="1819" s="6" customFormat="1" x14ac:dyDescent="0.3"/>
    <row r="1820" s="6" customFormat="1" x14ac:dyDescent="0.3"/>
    <row r="1821" s="6" customFormat="1" x14ac:dyDescent="0.3"/>
    <row r="1822" s="6" customFormat="1" x14ac:dyDescent="0.3"/>
    <row r="1823" s="6" customFormat="1" x14ac:dyDescent="0.3"/>
    <row r="1824" s="6" customFormat="1" x14ac:dyDescent="0.3"/>
    <row r="1825" s="6" customFormat="1" x14ac:dyDescent="0.3"/>
    <row r="1826" s="6" customFormat="1" x14ac:dyDescent="0.3"/>
    <row r="1827" s="6" customFormat="1" x14ac:dyDescent="0.3"/>
    <row r="1828" s="6" customFormat="1" x14ac:dyDescent="0.3"/>
    <row r="1829" s="6" customFormat="1" x14ac:dyDescent="0.3"/>
    <row r="1830" s="6" customFormat="1" x14ac:dyDescent="0.3"/>
    <row r="1831" s="6" customFormat="1" x14ac:dyDescent="0.3"/>
    <row r="1832" s="6" customFormat="1" x14ac:dyDescent="0.3"/>
    <row r="1833" s="6" customFormat="1" x14ac:dyDescent="0.3"/>
    <row r="1834" s="6" customFormat="1" x14ac:dyDescent="0.3"/>
    <row r="1835" s="6" customFormat="1" x14ac:dyDescent="0.3"/>
    <row r="1836" s="6" customFormat="1" x14ac:dyDescent="0.3"/>
    <row r="1837" s="6" customFormat="1" x14ac:dyDescent="0.3"/>
    <row r="1838" s="6" customFormat="1" x14ac:dyDescent="0.3"/>
    <row r="1839" s="6" customFormat="1" x14ac:dyDescent="0.3"/>
    <row r="1840" s="6" customFormat="1" x14ac:dyDescent="0.3"/>
    <row r="1841" s="6" customFormat="1" x14ac:dyDescent="0.3"/>
    <row r="1842" s="6" customFormat="1" x14ac:dyDescent="0.3"/>
    <row r="1843" s="6" customFormat="1" x14ac:dyDescent="0.3"/>
    <row r="1844" s="6" customFormat="1" x14ac:dyDescent="0.3"/>
    <row r="1845" s="6" customFormat="1" x14ac:dyDescent="0.3"/>
    <row r="1846" s="6" customFormat="1" x14ac:dyDescent="0.3"/>
    <row r="1847" s="6" customFormat="1" x14ac:dyDescent="0.3"/>
    <row r="1848" s="6" customFormat="1" x14ac:dyDescent="0.3"/>
    <row r="1849" s="6" customFormat="1" x14ac:dyDescent="0.3"/>
    <row r="1850" s="6" customFormat="1" x14ac:dyDescent="0.3"/>
    <row r="1851" s="6" customFormat="1" x14ac:dyDescent="0.3"/>
    <row r="1852" s="6" customFormat="1" x14ac:dyDescent="0.3"/>
    <row r="1853" s="6" customFormat="1" x14ac:dyDescent="0.3"/>
    <row r="1854" s="6" customFormat="1" x14ac:dyDescent="0.3"/>
    <row r="1855" s="6" customFormat="1" x14ac:dyDescent="0.3"/>
    <row r="1856" s="6" customFormat="1" x14ac:dyDescent="0.3"/>
    <row r="1857" s="6" customFormat="1" x14ac:dyDescent="0.3"/>
    <row r="1858" s="6" customFormat="1" x14ac:dyDescent="0.3"/>
    <row r="1859" s="6" customFormat="1" x14ac:dyDescent="0.3"/>
    <row r="1860" s="6" customFormat="1" x14ac:dyDescent="0.3"/>
    <row r="1861" s="6" customFormat="1" x14ac:dyDescent="0.3"/>
    <row r="1862" s="6" customFormat="1" x14ac:dyDescent="0.3"/>
    <row r="1863" s="6" customFormat="1" x14ac:dyDescent="0.3"/>
    <row r="1864" s="6" customFormat="1" x14ac:dyDescent="0.3"/>
    <row r="1865" s="6" customFormat="1" x14ac:dyDescent="0.3"/>
    <row r="1866" s="6" customFormat="1" x14ac:dyDescent="0.3"/>
    <row r="1867" s="6" customFormat="1" x14ac:dyDescent="0.3"/>
    <row r="1868" s="6" customFormat="1" x14ac:dyDescent="0.3"/>
    <row r="1869" s="6" customFormat="1" x14ac:dyDescent="0.3"/>
    <row r="1870" s="6" customFormat="1" x14ac:dyDescent="0.3"/>
    <row r="1871" s="6" customFormat="1" x14ac:dyDescent="0.3"/>
    <row r="1872" s="6" customFormat="1" x14ac:dyDescent="0.3"/>
    <row r="1873" s="6" customFormat="1" x14ac:dyDescent="0.3"/>
    <row r="1874" s="6" customFormat="1" x14ac:dyDescent="0.3"/>
    <row r="1875" s="6" customFormat="1" x14ac:dyDescent="0.3"/>
    <row r="1876" s="6" customFormat="1" x14ac:dyDescent="0.3"/>
    <row r="1877" s="6" customFormat="1" x14ac:dyDescent="0.3"/>
    <row r="1878" s="6" customFormat="1" x14ac:dyDescent="0.3"/>
    <row r="1879" s="6" customFormat="1" x14ac:dyDescent="0.3"/>
    <row r="1880" s="6" customFormat="1" x14ac:dyDescent="0.3"/>
    <row r="1881" s="6" customFormat="1" x14ac:dyDescent="0.3"/>
    <row r="1882" s="6" customFormat="1" x14ac:dyDescent="0.3"/>
    <row r="1883" s="6" customFormat="1" x14ac:dyDescent="0.3"/>
    <row r="1884" s="6" customFormat="1" x14ac:dyDescent="0.3"/>
    <row r="1885" s="6" customFormat="1" x14ac:dyDescent="0.3"/>
    <row r="1886" s="6" customFormat="1" x14ac:dyDescent="0.3"/>
    <row r="1887" s="6" customFormat="1" x14ac:dyDescent="0.3"/>
    <row r="1888" s="6" customFormat="1" x14ac:dyDescent="0.3"/>
    <row r="1889" s="6" customFormat="1" x14ac:dyDescent="0.3"/>
    <row r="1890" s="6" customFormat="1" x14ac:dyDescent="0.3"/>
    <row r="1891" s="6" customFormat="1" x14ac:dyDescent="0.3"/>
    <row r="1892" s="6" customFormat="1" x14ac:dyDescent="0.3"/>
    <row r="1893" s="6" customFormat="1" x14ac:dyDescent="0.3"/>
    <row r="1894" s="6" customFormat="1" x14ac:dyDescent="0.3"/>
    <row r="1895" s="6" customFormat="1" x14ac:dyDescent="0.3"/>
    <row r="1896" s="6" customFormat="1" x14ac:dyDescent="0.3"/>
    <row r="1897" s="6" customFormat="1" x14ac:dyDescent="0.3"/>
    <row r="1898" s="6" customFormat="1" x14ac:dyDescent="0.3"/>
    <row r="1899" s="6" customFormat="1" x14ac:dyDescent="0.3"/>
    <row r="1900" s="6" customFormat="1" x14ac:dyDescent="0.3"/>
    <row r="1901" s="6" customFormat="1" x14ac:dyDescent="0.3"/>
    <row r="1902" s="6" customFormat="1" x14ac:dyDescent="0.3"/>
    <row r="1903" s="6" customFormat="1" x14ac:dyDescent="0.3"/>
    <row r="1904" s="6" customFormat="1" x14ac:dyDescent="0.3"/>
    <row r="1905" s="6" customFormat="1" x14ac:dyDescent="0.3"/>
    <row r="1906" s="6" customFormat="1" x14ac:dyDescent="0.3"/>
    <row r="1907" s="6" customFormat="1" x14ac:dyDescent="0.3"/>
    <row r="1908" s="6" customFormat="1" x14ac:dyDescent="0.3"/>
    <row r="1909" s="6" customFormat="1" x14ac:dyDescent="0.3"/>
    <row r="1910" s="6" customFormat="1" x14ac:dyDescent="0.3"/>
    <row r="1911" s="6" customFormat="1" x14ac:dyDescent="0.3"/>
    <row r="1912" s="6" customFormat="1" x14ac:dyDescent="0.3"/>
    <row r="1913" s="6" customFormat="1" x14ac:dyDescent="0.3"/>
    <row r="1914" s="6" customFormat="1" x14ac:dyDescent="0.3"/>
    <row r="1915" s="6" customFormat="1" x14ac:dyDescent="0.3"/>
    <row r="1916" s="6" customFormat="1" x14ac:dyDescent="0.3"/>
    <row r="1917" s="6" customFormat="1" x14ac:dyDescent="0.3"/>
    <row r="1918" s="6" customFormat="1" x14ac:dyDescent="0.3"/>
    <row r="1919" s="6" customFormat="1" x14ac:dyDescent="0.3"/>
    <row r="1920" s="6" customFormat="1" x14ac:dyDescent="0.3"/>
    <row r="1921" s="6" customFormat="1" x14ac:dyDescent="0.3"/>
    <row r="1922" s="6" customFormat="1" x14ac:dyDescent="0.3"/>
    <row r="1923" s="6" customFormat="1" x14ac:dyDescent="0.3"/>
    <row r="1924" s="6" customFormat="1" x14ac:dyDescent="0.3"/>
    <row r="1925" s="6" customFormat="1" x14ac:dyDescent="0.3"/>
    <row r="1926" s="6" customFormat="1" x14ac:dyDescent="0.3"/>
    <row r="1927" s="6" customFormat="1" x14ac:dyDescent="0.3"/>
    <row r="1928" s="6" customFormat="1" x14ac:dyDescent="0.3"/>
    <row r="1929" s="6" customFormat="1" x14ac:dyDescent="0.3"/>
    <row r="1930" s="6" customFormat="1" x14ac:dyDescent="0.3"/>
    <row r="1931" s="6" customFormat="1" x14ac:dyDescent="0.3"/>
    <row r="1932" s="6" customFormat="1" x14ac:dyDescent="0.3"/>
    <row r="1933" s="6" customFormat="1" x14ac:dyDescent="0.3"/>
    <row r="1934" s="6" customFormat="1" x14ac:dyDescent="0.3"/>
    <row r="1935" s="6" customFormat="1" x14ac:dyDescent="0.3"/>
    <row r="1936" s="6" customFormat="1" x14ac:dyDescent="0.3"/>
    <row r="1937" s="6" customFormat="1" x14ac:dyDescent="0.3"/>
    <row r="1938" s="6" customFormat="1" x14ac:dyDescent="0.3"/>
    <row r="1939" s="6" customFormat="1" x14ac:dyDescent="0.3"/>
    <row r="1940" s="6" customFormat="1" x14ac:dyDescent="0.3"/>
    <row r="1941" s="6" customFormat="1" x14ac:dyDescent="0.3"/>
    <row r="1942" s="6" customFormat="1" x14ac:dyDescent="0.3"/>
    <row r="1943" s="6" customFormat="1" x14ac:dyDescent="0.3"/>
    <row r="1944" s="6" customFormat="1" x14ac:dyDescent="0.3"/>
    <row r="1945" s="6" customFormat="1" x14ac:dyDescent="0.3"/>
    <row r="1946" s="6" customFormat="1" x14ac:dyDescent="0.3"/>
    <row r="1947" s="6" customFormat="1" x14ac:dyDescent="0.3"/>
    <row r="1948" s="6" customFormat="1" x14ac:dyDescent="0.3"/>
    <row r="1949" s="6" customFormat="1" x14ac:dyDescent="0.3"/>
    <row r="1950" s="6" customFormat="1" x14ac:dyDescent="0.3"/>
    <row r="1951" s="6" customFormat="1" x14ac:dyDescent="0.3"/>
    <row r="1952" s="6" customFormat="1" x14ac:dyDescent="0.3"/>
    <row r="1953" s="6" customFormat="1" x14ac:dyDescent="0.3"/>
    <row r="1954" s="6" customFormat="1" x14ac:dyDescent="0.3"/>
    <row r="1955" s="6" customFormat="1" x14ac:dyDescent="0.3"/>
    <row r="1956" s="6" customFormat="1" x14ac:dyDescent="0.3"/>
    <row r="1957" s="6" customFormat="1" x14ac:dyDescent="0.3"/>
    <row r="1958" s="6" customFormat="1" x14ac:dyDescent="0.3"/>
    <row r="1959" s="6" customFormat="1" x14ac:dyDescent="0.3"/>
    <row r="1960" s="6" customFormat="1" x14ac:dyDescent="0.3"/>
    <row r="1961" s="6" customFormat="1" x14ac:dyDescent="0.3"/>
    <row r="1962" s="6" customFormat="1" x14ac:dyDescent="0.3"/>
    <row r="1963" s="6" customFormat="1" x14ac:dyDescent="0.3"/>
    <row r="1964" s="6" customFormat="1" x14ac:dyDescent="0.3"/>
    <row r="1965" s="6" customFormat="1" x14ac:dyDescent="0.3"/>
    <row r="1966" s="6" customFormat="1" x14ac:dyDescent="0.3"/>
    <row r="1967" s="6" customFormat="1" x14ac:dyDescent="0.3"/>
    <row r="1968" s="6" customFormat="1" x14ac:dyDescent="0.3"/>
    <row r="1969" s="6" customFormat="1" x14ac:dyDescent="0.3"/>
    <row r="1970" s="6" customFormat="1" x14ac:dyDescent="0.3"/>
    <row r="1971" s="6" customFormat="1" x14ac:dyDescent="0.3"/>
    <row r="1972" s="6" customFormat="1" x14ac:dyDescent="0.3"/>
    <row r="1973" s="6" customFormat="1" x14ac:dyDescent="0.3"/>
    <row r="1974" s="6" customFormat="1" x14ac:dyDescent="0.3"/>
    <row r="1975" s="6" customFormat="1" x14ac:dyDescent="0.3"/>
    <row r="1976" s="6" customFormat="1" x14ac:dyDescent="0.3"/>
    <row r="1977" s="6" customFormat="1" x14ac:dyDescent="0.3"/>
    <row r="1978" s="6" customFormat="1" x14ac:dyDescent="0.3"/>
    <row r="1979" s="6" customFormat="1" x14ac:dyDescent="0.3"/>
    <row r="1980" s="6" customFormat="1" x14ac:dyDescent="0.3"/>
    <row r="1981" s="6" customFormat="1" x14ac:dyDescent="0.3"/>
    <row r="1982" s="6" customFormat="1" x14ac:dyDescent="0.3"/>
    <row r="1983" s="6" customFormat="1" x14ac:dyDescent="0.3"/>
    <row r="1984" s="6" customFormat="1" x14ac:dyDescent="0.3"/>
    <row r="1985" s="6" customFormat="1" x14ac:dyDescent="0.3"/>
    <row r="1986" s="6" customFormat="1" x14ac:dyDescent="0.3"/>
    <row r="1987" s="6" customFormat="1" x14ac:dyDescent="0.3"/>
    <row r="1988" s="6" customFormat="1" x14ac:dyDescent="0.3"/>
    <row r="1989" s="6" customFormat="1" x14ac:dyDescent="0.3"/>
    <row r="1990" s="6" customFormat="1" x14ac:dyDescent="0.3"/>
    <row r="1991" s="6" customFormat="1" x14ac:dyDescent="0.3"/>
    <row r="1992" s="6" customFormat="1" x14ac:dyDescent="0.3"/>
    <row r="1993" s="6" customFormat="1" x14ac:dyDescent="0.3"/>
    <row r="1994" s="6" customFormat="1" x14ac:dyDescent="0.3"/>
    <row r="1995" s="6" customFormat="1" x14ac:dyDescent="0.3"/>
    <row r="1996" s="6" customFormat="1" x14ac:dyDescent="0.3"/>
    <row r="1997" s="6" customFormat="1" x14ac:dyDescent="0.3"/>
    <row r="1998" s="6" customFormat="1" x14ac:dyDescent="0.3"/>
    <row r="1999" s="6" customFormat="1" x14ac:dyDescent="0.3"/>
    <row r="2000" s="6" customFormat="1" x14ac:dyDescent="0.3"/>
    <row r="2001" s="6" customFormat="1" x14ac:dyDescent="0.3"/>
    <row r="2002" s="6" customFormat="1" x14ac:dyDescent="0.3"/>
    <row r="2003" s="6" customFormat="1" x14ac:dyDescent="0.3"/>
    <row r="2004" s="6" customFormat="1" x14ac:dyDescent="0.3"/>
    <row r="2005" s="6" customFormat="1" x14ac:dyDescent="0.3"/>
    <row r="2006" s="6" customFormat="1" x14ac:dyDescent="0.3"/>
    <row r="2007" s="6" customFormat="1" x14ac:dyDescent="0.3"/>
    <row r="2008" s="6" customFormat="1" x14ac:dyDescent="0.3"/>
    <row r="2009" s="6" customFormat="1" x14ac:dyDescent="0.3"/>
    <row r="2010" s="6" customFormat="1" x14ac:dyDescent="0.3"/>
    <row r="2011" s="6" customFormat="1" x14ac:dyDescent="0.3"/>
    <row r="2012" s="6" customFormat="1" x14ac:dyDescent="0.3"/>
    <row r="2013" s="6" customFormat="1" x14ac:dyDescent="0.3"/>
    <row r="2014" s="6" customFormat="1" x14ac:dyDescent="0.3"/>
    <row r="2015" s="6" customFormat="1" x14ac:dyDescent="0.3"/>
    <row r="2016" s="6" customFormat="1" x14ac:dyDescent="0.3"/>
    <row r="2017" s="6" customFormat="1" x14ac:dyDescent="0.3"/>
    <row r="2018" s="6" customFormat="1" x14ac:dyDescent="0.3"/>
    <row r="2019" s="6" customFormat="1" x14ac:dyDescent="0.3"/>
    <row r="2020" s="6" customFormat="1" x14ac:dyDescent="0.3"/>
    <row r="2021" s="6" customFormat="1" x14ac:dyDescent="0.3"/>
    <row r="2022" s="6" customFormat="1" x14ac:dyDescent="0.3"/>
    <row r="2023" s="6" customFormat="1" x14ac:dyDescent="0.3"/>
    <row r="2024" s="6" customFormat="1" x14ac:dyDescent="0.3"/>
    <row r="2025" s="6" customFormat="1" x14ac:dyDescent="0.3"/>
    <row r="2026" s="6" customFormat="1" x14ac:dyDescent="0.3"/>
    <row r="2027" s="6" customFormat="1" x14ac:dyDescent="0.3"/>
    <row r="2028" s="6" customFormat="1" x14ac:dyDescent="0.3"/>
    <row r="2029" s="6" customFormat="1" x14ac:dyDescent="0.3"/>
    <row r="2030" s="6" customFormat="1" x14ac:dyDescent="0.3"/>
    <row r="2031" s="6" customFormat="1" x14ac:dyDescent="0.3"/>
    <row r="2032" s="6" customFormat="1" x14ac:dyDescent="0.3"/>
    <row r="2033" s="6" customFormat="1" x14ac:dyDescent="0.3"/>
    <row r="2034" s="6" customFormat="1" x14ac:dyDescent="0.3"/>
    <row r="2035" s="6" customFormat="1" x14ac:dyDescent="0.3"/>
    <row r="2036" s="6" customFormat="1" x14ac:dyDescent="0.3"/>
    <row r="2037" s="6" customFormat="1" x14ac:dyDescent="0.3"/>
    <row r="2038" s="6" customFormat="1" x14ac:dyDescent="0.3"/>
    <row r="2039" s="6" customFormat="1" x14ac:dyDescent="0.3"/>
    <row r="2040" s="6" customFormat="1" x14ac:dyDescent="0.3"/>
    <row r="2041" s="6" customFormat="1" x14ac:dyDescent="0.3"/>
    <row r="2042" s="6" customFormat="1" x14ac:dyDescent="0.3"/>
    <row r="2043" s="6" customFormat="1" x14ac:dyDescent="0.3"/>
    <row r="2044" s="6" customFormat="1" x14ac:dyDescent="0.3"/>
    <row r="2045" s="6" customFormat="1" x14ac:dyDescent="0.3"/>
    <row r="2046" s="6" customFormat="1" x14ac:dyDescent="0.3"/>
    <row r="2047" s="6" customFormat="1" x14ac:dyDescent="0.3"/>
    <row r="2048" s="6" customFormat="1" x14ac:dyDescent="0.3"/>
    <row r="2049" s="6" customFormat="1" x14ac:dyDescent="0.3"/>
    <row r="2050" s="6" customFormat="1" x14ac:dyDescent="0.3"/>
    <row r="2051" s="6" customFormat="1" x14ac:dyDescent="0.3"/>
    <row r="2052" s="6" customFormat="1" x14ac:dyDescent="0.3"/>
    <row r="2053" s="6" customFormat="1" x14ac:dyDescent="0.3"/>
    <row r="2054" s="6" customFormat="1" x14ac:dyDescent="0.3"/>
    <row r="2055" s="6" customFormat="1" x14ac:dyDescent="0.3"/>
    <row r="2056" s="6" customFormat="1" x14ac:dyDescent="0.3"/>
    <row r="2057" s="6" customFormat="1" x14ac:dyDescent="0.3"/>
    <row r="2058" s="6" customFormat="1" x14ac:dyDescent="0.3"/>
    <row r="2059" s="6" customFormat="1" x14ac:dyDescent="0.3"/>
    <row r="2060" s="6" customFormat="1" x14ac:dyDescent="0.3"/>
    <row r="2061" s="6" customFormat="1" x14ac:dyDescent="0.3"/>
    <row r="2062" s="6" customFormat="1" x14ac:dyDescent="0.3"/>
    <row r="2063" s="6" customFormat="1" x14ac:dyDescent="0.3"/>
    <row r="2064" s="6" customFormat="1" x14ac:dyDescent="0.3"/>
    <row r="2065" s="6" customFormat="1" x14ac:dyDescent="0.3"/>
    <row r="2066" s="6" customFormat="1" x14ac:dyDescent="0.3"/>
    <row r="2067" s="6" customFormat="1" x14ac:dyDescent="0.3"/>
    <row r="2068" s="6" customFormat="1" x14ac:dyDescent="0.3"/>
    <row r="2069" s="6" customFormat="1" x14ac:dyDescent="0.3"/>
    <row r="2070" s="6" customFormat="1" x14ac:dyDescent="0.3"/>
    <row r="2071" s="6" customFormat="1" x14ac:dyDescent="0.3"/>
    <row r="2072" s="6" customFormat="1" x14ac:dyDescent="0.3"/>
    <row r="2073" s="6" customFormat="1" x14ac:dyDescent="0.3"/>
    <row r="2074" s="6" customFormat="1" x14ac:dyDescent="0.3"/>
    <row r="2075" s="6" customFormat="1" x14ac:dyDescent="0.3"/>
    <row r="2076" s="6" customFormat="1" x14ac:dyDescent="0.3"/>
    <row r="2077" s="6" customFormat="1" x14ac:dyDescent="0.3"/>
    <row r="2078" s="6" customFormat="1" x14ac:dyDescent="0.3"/>
    <row r="2079" s="6" customFormat="1" x14ac:dyDescent="0.3"/>
    <row r="2080" s="6" customFormat="1" x14ac:dyDescent="0.3"/>
    <row r="2081" s="6" customFormat="1" x14ac:dyDescent="0.3"/>
    <row r="2082" s="6" customFormat="1" x14ac:dyDescent="0.3"/>
    <row r="2083" s="6" customFormat="1" x14ac:dyDescent="0.3"/>
    <row r="2084" s="6" customFormat="1" x14ac:dyDescent="0.3"/>
    <row r="2085" s="6" customFormat="1" x14ac:dyDescent="0.3"/>
    <row r="2086" s="6" customFormat="1" x14ac:dyDescent="0.3"/>
    <row r="2087" s="6" customFormat="1" x14ac:dyDescent="0.3"/>
    <row r="2088" s="6" customFormat="1" x14ac:dyDescent="0.3"/>
    <row r="2089" s="6" customFormat="1" x14ac:dyDescent="0.3"/>
    <row r="2090" s="6" customFormat="1" x14ac:dyDescent="0.3"/>
    <row r="2091" s="6" customFormat="1" x14ac:dyDescent="0.3"/>
    <row r="2092" s="6" customFormat="1" x14ac:dyDescent="0.3"/>
    <row r="2093" s="6" customFormat="1" x14ac:dyDescent="0.3"/>
    <row r="2094" s="6" customFormat="1" x14ac:dyDescent="0.3"/>
    <row r="2095" s="6" customFormat="1" x14ac:dyDescent="0.3"/>
    <row r="2096" s="6" customFormat="1" x14ac:dyDescent="0.3"/>
    <row r="2097" s="6" customFormat="1" x14ac:dyDescent="0.3"/>
    <row r="2098" s="6" customFormat="1" x14ac:dyDescent="0.3"/>
    <row r="2099" s="6" customFormat="1" x14ac:dyDescent="0.3"/>
    <row r="2100" s="6" customFormat="1" x14ac:dyDescent="0.3"/>
    <row r="2101" s="6" customFormat="1" x14ac:dyDescent="0.3"/>
    <row r="2102" s="6" customFormat="1" x14ac:dyDescent="0.3"/>
    <row r="2103" s="6" customFormat="1" x14ac:dyDescent="0.3"/>
    <row r="2104" s="6" customFormat="1" x14ac:dyDescent="0.3"/>
    <row r="2105" s="6" customFormat="1" x14ac:dyDescent="0.3"/>
    <row r="2106" s="6" customFormat="1" x14ac:dyDescent="0.3"/>
    <row r="2107" s="6" customFormat="1" x14ac:dyDescent="0.3"/>
    <row r="2108" s="6" customFormat="1" x14ac:dyDescent="0.3"/>
    <row r="2109" s="6" customFormat="1" x14ac:dyDescent="0.3"/>
    <row r="2110" s="6" customFormat="1" x14ac:dyDescent="0.3"/>
    <row r="2111" s="6" customFormat="1" x14ac:dyDescent="0.3"/>
    <row r="2112" s="6" customFormat="1" x14ac:dyDescent="0.3"/>
    <row r="2113" s="6" customFormat="1" x14ac:dyDescent="0.3"/>
    <row r="2114" s="6" customFormat="1" x14ac:dyDescent="0.3"/>
    <row r="2115" s="6" customFormat="1" x14ac:dyDescent="0.3"/>
    <row r="2116" s="6" customFormat="1" x14ac:dyDescent="0.3"/>
    <row r="2117" s="6" customFormat="1" x14ac:dyDescent="0.3"/>
    <row r="2118" s="6" customFormat="1" x14ac:dyDescent="0.3"/>
    <row r="2119" s="6" customFormat="1" x14ac:dyDescent="0.3"/>
    <row r="2120" s="6" customFormat="1" x14ac:dyDescent="0.3"/>
    <row r="2121" s="6" customFormat="1" x14ac:dyDescent="0.3"/>
    <row r="2122" s="6" customFormat="1" x14ac:dyDescent="0.3"/>
    <row r="2123" s="6" customFormat="1" x14ac:dyDescent="0.3"/>
    <row r="2124" s="6" customFormat="1" x14ac:dyDescent="0.3"/>
    <row r="2125" s="6" customFormat="1" x14ac:dyDescent="0.3"/>
    <row r="2126" s="6" customFormat="1" x14ac:dyDescent="0.3"/>
    <row r="2127" s="6" customFormat="1" x14ac:dyDescent="0.3"/>
    <row r="2128" s="6" customFormat="1" x14ac:dyDescent="0.3"/>
    <row r="2129" s="6" customFormat="1" x14ac:dyDescent="0.3"/>
    <row r="2130" s="6" customFormat="1" x14ac:dyDescent="0.3"/>
    <row r="2131" s="6" customFormat="1" x14ac:dyDescent="0.3"/>
    <row r="2132" s="6" customFormat="1" x14ac:dyDescent="0.3"/>
    <row r="2133" s="6" customFormat="1" x14ac:dyDescent="0.3"/>
    <row r="2134" s="6" customFormat="1" x14ac:dyDescent="0.3"/>
    <row r="2135" s="6" customFormat="1" x14ac:dyDescent="0.3"/>
    <row r="2136" s="6" customFormat="1" x14ac:dyDescent="0.3"/>
    <row r="2137" s="6" customFormat="1" x14ac:dyDescent="0.3"/>
    <row r="2138" s="6" customFormat="1" x14ac:dyDescent="0.3"/>
    <row r="2139" s="6" customFormat="1" x14ac:dyDescent="0.3"/>
    <row r="2140" s="6" customFormat="1" x14ac:dyDescent="0.3"/>
    <row r="2141" s="6" customFormat="1" x14ac:dyDescent="0.3"/>
    <row r="2142" s="6" customFormat="1" x14ac:dyDescent="0.3"/>
    <row r="2143" s="6" customFormat="1" x14ac:dyDescent="0.3"/>
    <row r="2144" s="6" customFormat="1" x14ac:dyDescent="0.3"/>
    <row r="2145" s="6" customFormat="1" x14ac:dyDescent="0.3"/>
    <row r="2146" s="6" customFormat="1" x14ac:dyDescent="0.3"/>
    <row r="2147" s="6" customFormat="1" x14ac:dyDescent="0.3"/>
    <row r="2148" s="6" customFormat="1" x14ac:dyDescent="0.3"/>
    <row r="2149" s="6" customFormat="1" x14ac:dyDescent="0.3"/>
    <row r="2150" s="6" customFormat="1" x14ac:dyDescent="0.3"/>
    <row r="2151" s="6" customFormat="1" x14ac:dyDescent="0.3"/>
    <row r="2152" s="6" customFormat="1" x14ac:dyDescent="0.3"/>
    <row r="2153" s="6" customFormat="1" x14ac:dyDescent="0.3"/>
    <row r="2154" s="6" customFormat="1" x14ac:dyDescent="0.3"/>
    <row r="2155" s="6" customFormat="1" x14ac:dyDescent="0.3"/>
    <row r="2156" s="6" customFormat="1" x14ac:dyDescent="0.3"/>
    <row r="2157" s="6" customFormat="1" x14ac:dyDescent="0.3"/>
    <row r="2158" s="6" customFormat="1" x14ac:dyDescent="0.3"/>
    <row r="2159" s="6" customFormat="1" x14ac:dyDescent="0.3"/>
    <row r="2160" s="6" customFormat="1" x14ac:dyDescent="0.3"/>
    <row r="2161" s="6" customFormat="1" x14ac:dyDescent="0.3"/>
    <row r="2162" s="6" customFormat="1" x14ac:dyDescent="0.3"/>
    <row r="2163" s="6" customFormat="1" x14ac:dyDescent="0.3"/>
    <row r="2164" s="6" customFormat="1" x14ac:dyDescent="0.3"/>
    <row r="2165" s="6" customFormat="1" x14ac:dyDescent="0.3"/>
    <row r="2166" s="6" customFormat="1" x14ac:dyDescent="0.3"/>
    <row r="2167" s="6" customFormat="1" x14ac:dyDescent="0.3"/>
    <row r="2168" s="6" customFormat="1" x14ac:dyDescent="0.3"/>
    <row r="2169" s="6" customFormat="1" x14ac:dyDescent="0.3"/>
    <row r="2170" s="6" customFormat="1" x14ac:dyDescent="0.3"/>
    <row r="2171" s="6" customFormat="1" x14ac:dyDescent="0.3"/>
    <row r="2172" s="6" customFormat="1" x14ac:dyDescent="0.3"/>
    <row r="2173" s="6" customFormat="1" x14ac:dyDescent="0.3"/>
    <row r="2174" s="6" customFormat="1" x14ac:dyDescent="0.3"/>
    <row r="2175" s="6" customFormat="1" x14ac:dyDescent="0.3"/>
    <row r="2176" s="6" customFormat="1" x14ac:dyDescent="0.3"/>
    <row r="2177" s="6" customFormat="1" x14ac:dyDescent="0.3"/>
    <row r="2178" s="6" customFormat="1" x14ac:dyDescent="0.3"/>
    <row r="2179" s="6" customFormat="1" x14ac:dyDescent="0.3"/>
    <row r="2180" s="6" customFormat="1" x14ac:dyDescent="0.3"/>
    <row r="2181" s="6" customFormat="1" x14ac:dyDescent="0.3"/>
    <row r="2182" s="6" customFormat="1" x14ac:dyDescent="0.3"/>
    <row r="2183" s="6" customFormat="1" x14ac:dyDescent="0.3"/>
    <row r="2184" s="6" customFormat="1" x14ac:dyDescent="0.3"/>
    <row r="2185" s="6" customFormat="1" x14ac:dyDescent="0.3"/>
    <row r="2186" s="6" customFormat="1" x14ac:dyDescent="0.3"/>
    <row r="2187" s="6" customFormat="1" x14ac:dyDescent="0.3"/>
    <row r="2188" s="6" customFormat="1" x14ac:dyDescent="0.3"/>
    <row r="2189" s="6" customFormat="1" x14ac:dyDescent="0.3"/>
    <row r="2190" s="6" customFormat="1" x14ac:dyDescent="0.3"/>
    <row r="2191" s="6" customFormat="1" x14ac:dyDescent="0.3"/>
    <row r="2192" s="6" customFormat="1" x14ac:dyDescent="0.3"/>
    <row r="2193" s="6" customFormat="1" x14ac:dyDescent="0.3"/>
    <row r="2194" s="6" customFormat="1" x14ac:dyDescent="0.3"/>
    <row r="2195" s="6" customFormat="1" x14ac:dyDescent="0.3"/>
    <row r="2196" s="6" customFormat="1" x14ac:dyDescent="0.3"/>
    <row r="2197" s="6" customFormat="1" x14ac:dyDescent="0.3"/>
    <row r="2198" s="6" customFormat="1" x14ac:dyDescent="0.3"/>
    <row r="2199" s="6" customFormat="1" x14ac:dyDescent="0.3"/>
    <row r="2200" s="6" customFormat="1" x14ac:dyDescent="0.3"/>
    <row r="2201" s="6" customFormat="1" x14ac:dyDescent="0.3"/>
    <row r="2202" s="6" customFormat="1" x14ac:dyDescent="0.3"/>
    <row r="2203" s="6" customFormat="1" x14ac:dyDescent="0.3"/>
    <row r="2204" s="6" customFormat="1" x14ac:dyDescent="0.3"/>
    <row r="2205" s="6" customFormat="1" x14ac:dyDescent="0.3"/>
    <row r="2206" s="6" customFormat="1" x14ac:dyDescent="0.3"/>
    <row r="2207" s="6" customFormat="1" x14ac:dyDescent="0.3"/>
    <row r="2208" s="6" customFormat="1" x14ac:dyDescent="0.3"/>
    <row r="2209" s="6" customFormat="1" x14ac:dyDescent="0.3"/>
    <row r="2210" s="6" customFormat="1" x14ac:dyDescent="0.3"/>
    <row r="2211" s="6" customFormat="1" x14ac:dyDescent="0.3"/>
    <row r="2212" s="6" customFormat="1" x14ac:dyDescent="0.3"/>
    <row r="2213" s="6" customFormat="1" x14ac:dyDescent="0.3"/>
    <row r="2214" s="6" customFormat="1" x14ac:dyDescent="0.3"/>
    <row r="2215" s="6" customFormat="1" x14ac:dyDescent="0.3"/>
    <row r="2216" s="6" customFormat="1" x14ac:dyDescent="0.3"/>
    <row r="2217" s="6" customFormat="1" x14ac:dyDescent="0.3"/>
    <row r="2218" s="6" customFormat="1" x14ac:dyDescent="0.3"/>
    <row r="2219" s="6" customFormat="1" x14ac:dyDescent="0.3"/>
    <row r="2220" s="6" customFormat="1" x14ac:dyDescent="0.3"/>
    <row r="2221" s="6" customFormat="1" x14ac:dyDescent="0.3"/>
    <row r="2222" s="6" customFormat="1" x14ac:dyDescent="0.3"/>
    <row r="2223" s="6" customFormat="1" x14ac:dyDescent="0.3"/>
    <row r="2224" s="6" customFormat="1" x14ac:dyDescent="0.3"/>
    <row r="2225" s="6" customFormat="1" x14ac:dyDescent="0.3"/>
    <row r="2226" s="6" customFormat="1" x14ac:dyDescent="0.3"/>
    <row r="2227" s="6" customFormat="1" x14ac:dyDescent="0.3"/>
    <row r="2228" s="6" customFormat="1" x14ac:dyDescent="0.3"/>
    <row r="2229" s="6" customFormat="1" x14ac:dyDescent="0.3"/>
    <row r="2230" s="6" customFormat="1" x14ac:dyDescent="0.3"/>
    <row r="2231" s="6" customFormat="1" x14ac:dyDescent="0.3"/>
    <row r="2232" s="6" customFormat="1" x14ac:dyDescent="0.3"/>
    <row r="2233" s="6" customFormat="1" x14ac:dyDescent="0.3"/>
    <row r="2234" s="6" customFormat="1" x14ac:dyDescent="0.3"/>
    <row r="2235" s="6" customFormat="1" x14ac:dyDescent="0.3"/>
    <row r="2236" s="6" customFormat="1" x14ac:dyDescent="0.3"/>
    <row r="2237" s="6" customFormat="1" x14ac:dyDescent="0.3"/>
    <row r="2238" s="6" customFormat="1" x14ac:dyDescent="0.3"/>
    <row r="2239" s="6" customFormat="1" x14ac:dyDescent="0.3"/>
    <row r="2240" s="6" customFormat="1" x14ac:dyDescent="0.3"/>
    <row r="2241" s="6" customFormat="1" x14ac:dyDescent="0.3"/>
    <row r="2242" s="6" customFormat="1" x14ac:dyDescent="0.3"/>
    <row r="2243" s="6" customFormat="1" x14ac:dyDescent="0.3"/>
    <row r="2244" s="6" customFormat="1" x14ac:dyDescent="0.3"/>
    <row r="2245" s="6" customFormat="1" x14ac:dyDescent="0.3"/>
    <row r="2246" s="6" customFormat="1" x14ac:dyDescent="0.3"/>
    <row r="2247" s="6" customFormat="1" x14ac:dyDescent="0.3"/>
    <row r="2248" s="6" customFormat="1" x14ac:dyDescent="0.3"/>
    <row r="2249" s="6" customFormat="1" x14ac:dyDescent="0.3"/>
    <row r="2250" s="6" customFormat="1" x14ac:dyDescent="0.3"/>
    <row r="2251" s="6" customFormat="1" x14ac:dyDescent="0.3"/>
    <row r="2252" s="6" customFormat="1" x14ac:dyDescent="0.3"/>
    <row r="2253" s="6" customFormat="1" x14ac:dyDescent="0.3"/>
    <row r="2254" s="6" customFormat="1" x14ac:dyDescent="0.3"/>
    <row r="2255" s="6" customFormat="1" x14ac:dyDescent="0.3"/>
    <row r="2256" s="6" customFormat="1" x14ac:dyDescent="0.3"/>
    <row r="2257" s="6" customFormat="1" x14ac:dyDescent="0.3"/>
    <row r="2258" s="6" customFormat="1" x14ac:dyDescent="0.3"/>
    <row r="2259" s="6" customFormat="1" x14ac:dyDescent="0.3"/>
    <row r="2260" s="6" customFormat="1" x14ac:dyDescent="0.3"/>
    <row r="2261" s="6" customFormat="1" x14ac:dyDescent="0.3"/>
    <row r="2262" s="6" customFormat="1" x14ac:dyDescent="0.3"/>
    <row r="2263" s="6" customFormat="1" x14ac:dyDescent="0.3"/>
    <row r="2264" s="6" customFormat="1" x14ac:dyDescent="0.3"/>
    <row r="2265" s="6" customFormat="1" x14ac:dyDescent="0.3"/>
    <row r="2266" s="6" customFormat="1" x14ac:dyDescent="0.3"/>
    <row r="2267" s="6" customFormat="1" x14ac:dyDescent="0.3"/>
    <row r="2268" s="6" customFormat="1" x14ac:dyDescent="0.3"/>
    <row r="2269" s="6" customFormat="1" x14ac:dyDescent="0.3"/>
    <row r="2270" s="6" customFormat="1" x14ac:dyDescent="0.3"/>
    <row r="2271" s="6" customFormat="1" x14ac:dyDescent="0.3"/>
    <row r="2272" s="6" customFormat="1" x14ac:dyDescent="0.3"/>
    <row r="2273" s="6" customFormat="1" x14ac:dyDescent="0.3"/>
    <row r="2274" s="6" customFormat="1" x14ac:dyDescent="0.3"/>
    <row r="2275" s="6" customFormat="1" x14ac:dyDescent="0.3"/>
    <row r="2276" s="6" customFormat="1" x14ac:dyDescent="0.3"/>
    <row r="2277" s="6" customFormat="1" x14ac:dyDescent="0.3"/>
    <row r="2278" s="6" customFormat="1" x14ac:dyDescent="0.3"/>
    <row r="2279" s="6" customFormat="1" x14ac:dyDescent="0.3"/>
    <row r="2280" s="6" customFormat="1" x14ac:dyDescent="0.3"/>
    <row r="2281" s="6" customFormat="1" x14ac:dyDescent="0.3"/>
    <row r="2282" s="6" customFormat="1" x14ac:dyDescent="0.3"/>
    <row r="2283" s="6" customFormat="1" x14ac:dyDescent="0.3"/>
    <row r="2284" s="6" customFormat="1" x14ac:dyDescent="0.3"/>
    <row r="2285" s="6" customFormat="1" x14ac:dyDescent="0.3"/>
    <row r="2286" s="6" customFormat="1" x14ac:dyDescent="0.3"/>
    <row r="2287" s="6" customFormat="1" x14ac:dyDescent="0.3"/>
    <row r="2288" s="6" customFormat="1" x14ac:dyDescent="0.3"/>
    <row r="2289" s="6" customFormat="1" x14ac:dyDescent="0.3"/>
    <row r="2290" s="6" customFormat="1" x14ac:dyDescent="0.3"/>
    <row r="2291" s="6" customFormat="1" x14ac:dyDescent="0.3"/>
    <row r="2292" s="6" customFormat="1" x14ac:dyDescent="0.3"/>
    <row r="2293" s="6" customFormat="1" x14ac:dyDescent="0.3"/>
    <row r="2294" s="6" customFormat="1" x14ac:dyDescent="0.3"/>
    <row r="2295" s="6" customFormat="1" x14ac:dyDescent="0.3"/>
    <row r="2296" s="6" customFormat="1" x14ac:dyDescent="0.3"/>
    <row r="2297" s="6" customFormat="1" x14ac:dyDescent="0.3"/>
    <row r="2298" s="6" customFormat="1" x14ac:dyDescent="0.3"/>
    <row r="2299" s="6" customFormat="1" x14ac:dyDescent="0.3"/>
    <row r="2300" s="6" customFormat="1" x14ac:dyDescent="0.3"/>
    <row r="2301" s="6" customFormat="1" x14ac:dyDescent="0.3"/>
    <row r="2302" s="6" customFormat="1" x14ac:dyDescent="0.3"/>
    <row r="2303" s="6" customFormat="1" x14ac:dyDescent="0.3"/>
    <row r="2304" s="6" customFormat="1" x14ac:dyDescent="0.3"/>
    <row r="2305" s="6" customFormat="1" x14ac:dyDescent="0.3"/>
    <row r="2306" s="6" customFormat="1" x14ac:dyDescent="0.3"/>
    <row r="2307" s="6" customFormat="1" x14ac:dyDescent="0.3"/>
    <row r="2308" s="6" customFormat="1" x14ac:dyDescent="0.3"/>
    <row r="2309" s="6" customFormat="1" x14ac:dyDescent="0.3"/>
    <row r="2310" s="6" customFormat="1" x14ac:dyDescent="0.3"/>
    <row r="2311" s="6" customFormat="1" x14ac:dyDescent="0.3"/>
    <row r="2312" s="6" customFormat="1" x14ac:dyDescent="0.3"/>
    <row r="2313" s="6" customFormat="1" x14ac:dyDescent="0.3"/>
    <row r="2314" s="6" customFormat="1" x14ac:dyDescent="0.3"/>
    <row r="2315" s="6" customFormat="1" x14ac:dyDescent="0.3"/>
    <row r="2316" s="6" customFormat="1" x14ac:dyDescent="0.3"/>
    <row r="2317" s="6" customFormat="1" x14ac:dyDescent="0.3"/>
    <row r="2318" s="6" customFormat="1" x14ac:dyDescent="0.3"/>
    <row r="2319" s="6" customFormat="1" x14ac:dyDescent="0.3"/>
    <row r="2320" s="6" customFormat="1" x14ac:dyDescent="0.3"/>
    <row r="2321" s="6" customFormat="1" x14ac:dyDescent="0.3"/>
    <row r="2322" s="6" customFormat="1" x14ac:dyDescent="0.3"/>
    <row r="2323" s="6" customFormat="1" x14ac:dyDescent="0.3"/>
    <row r="2324" s="6" customFormat="1" x14ac:dyDescent="0.3"/>
    <row r="2325" s="6" customFormat="1" x14ac:dyDescent="0.3"/>
    <row r="2326" s="6" customFormat="1" x14ac:dyDescent="0.3"/>
    <row r="2327" s="6" customFormat="1" x14ac:dyDescent="0.3"/>
    <row r="2328" s="6" customFormat="1" x14ac:dyDescent="0.3"/>
    <row r="2329" s="6" customFormat="1" x14ac:dyDescent="0.3"/>
    <row r="2330" s="6" customFormat="1" x14ac:dyDescent="0.3"/>
    <row r="2331" s="6" customFormat="1" x14ac:dyDescent="0.3"/>
    <row r="2332" s="6" customFormat="1" x14ac:dyDescent="0.3"/>
    <row r="2333" s="6" customFormat="1" x14ac:dyDescent="0.3"/>
    <row r="2334" s="6" customFormat="1" x14ac:dyDescent="0.3"/>
    <row r="2335" s="6" customFormat="1" x14ac:dyDescent="0.3"/>
    <row r="2336" s="6" customFormat="1" x14ac:dyDescent="0.3"/>
    <row r="2337" s="6" customFormat="1" x14ac:dyDescent="0.3"/>
    <row r="2338" s="6" customFormat="1" x14ac:dyDescent="0.3"/>
    <row r="2339" s="6" customFormat="1" x14ac:dyDescent="0.3"/>
    <row r="2340" s="6" customFormat="1" x14ac:dyDescent="0.3"/>
    <row r="2341" s="6" customFormat="1" x14ac:dyDescent="0.3"/>
    <row r="2342" s="6" customFormat="1" x14ac:dyDescent="0.3"/>
    <row r="2343" s="6" customFormat="1" x14ac:dyDescent="0.3"/>
    <row r="2344" s="6" customFormat="1" x14ac:dyDescent="0.3"/>
    <row r="2345" s="6" customFormat="1" x14ac:dyDescent="0.3"/>
    <row r="2346" s="6" customFormat="1" x14ac:dyDescent="0.3"/>
    <row r="2347" s="6" customFormat="1" x14ac:dyDescent="0.3"/>
    <row r="2348" s="6" customFormat="1" x14ac:dyDescent="0.3"/>
    <row r="2349" s="6" customFormat="1" x14ac:dyDescent="0.3"/>
    <row r="2350" s="6" customFormat="1" x14ac:dyDescent="0.3"/>
    <row r="2351" s="6" customFormat="1" x14ac:dyDescent="0.3"/>
    <row r="2352" s="6" customFormat="1" x14ac:dyDescent="0.3"/>
    <row r="2353" s="6" customFormat="1" x14ac:dyDescent="0.3"/>
    <row r="2354" s="6" customFormat="1" x14ac:dyDescent="0.3"/>
    <row r="2355" s="6" customFormat="1" x14ac:dyDescent="0.3"/>
    <row r="2356" s="6" customFormat="1" x14ac:dyDescent="0.3"/>
    <row r="2357" s="6" customFormat="1" x14ac:dyDescent="0.3"/>
    <row r="2358" s="6" customFormat="1" x14ac:dyDescent="0.3"/>
    <row r="2359" s="6" customFormat="1" x14ac:dyDescent="0.3"/>
    <row r="2360" s="6" customFormat="1" x14ac:dyDescent="0.3"/>
    <row r="2361" s="6" customFormat="1" x14ac:dyDescent="0.3"/>
    <row r="2362" s="6" customFormat="1" x14ac:dyDescent="0.3"/>
    <row r="2363" s="6" customFormat="1" x14ac:dyDescent="0.3"/>
    <row r="2364" s="6" customFormat="1" x14ac:dyDescent="0.3"/>
    <row r="2365" s="6" customFormat="1" x14ac:dyDescent="0.3"/>
    <row r="2366" s="6" customFormat="1" x14ac:dyDescent="0.3"/>
    <row r="2367" s="6" customFormat="1" x14ac:dyDescent="0.3"/>
    <row r="2368" s="6" customFormat="1" x14ac:dyDescent="0.3"/>
    <row r="2369" s="6" customFormat="1" x14ac:dyDescent="0.3"/>
    <row r="2370" s="6" customFormat="1" x14ac:dyDescent="0.3"/>
    <row r="2371" s="6" customFormat="1" x14ac:dyDescent="0.3"/>
    <row r="2372" s="6" customFormat="1" x14ac:dyDescent="0.3"/>
    <row r="2373" s="6" customFormat="1" x14ac:dyDescent="0.3"/>
    <row r="2374" s="6" customFormat="1" x14ac:dyDescent="0.3"/>
    <row r="2375" s="6" customFormat="1" x14ac:dyDescent="0.3"/>
    <row r="2376" s="6" customFormat="1" x14ac:dyDescent="0.3"/>
    <row r="2377" s="6" customFormat="1" x14ac:dyDescent="0.3"/>
    <row r="2378" s="6" customFormat="1" x14ac:dyDescent="0.3"/>
    <row r="2379" s="6" customFormat="1" x14ac:dyDescent="0.3"/>
    <row r="2380" s="6" customFormat="1" x14ac:dyDescent="0.3"/>
    <row r="2381" s="6" customFormat="1" x14ac:dyDescent="0.3"/>
    <row r="2382" s="6" customFormat="1" x14ac:dyDescent="0.3"/>
    <row r="2383" s="6" customFormat="1" x14ac:dyDescent="0.3"/>
    <row r="2384" s="6" customFormat="1" x14ac:dyDescent="0.3"/>
    <row r="2385" s="6" customFormat="1" x14ac:dyDescent="0.3"/>
    <row r="2386" s="6" customFormat="1" x14ac:dyDescent="0.3"/>
    <row r="2387" s="6" customFormat="1" x14ac:dyDescent="0.3"/>
    <row r="2388" s="6" customFormat="1" x14ac:dyDescent="0.3"/>
    <row r="2389" s="6" customFormat="1" x14ac:dyDescent="0.3"/>
    <row r="2390" s="6" customFormat="1" x14ac:dyDescent="0.3"/>
    <row r="2391" s="6" customFormat="1" x14ac:dyDescent="0.3"/>
    <row r="2392" s="6" customFormat="1" x14ac:dyDescent="0.3"/>
    <row r="2393" s="6" customFormat="1" x14ac:dyDescent="0.3"/>
    <row r="2394" s="6" customFormat="1" x14ac:dyDescent="0.3"/>
    <row r="2395" s="6" customFormat="1" x14ac:dyDescent="0.3"/>
    <row r="2396" s="6" customFormat="1" x14ac:dyDescent="0.3"/>
    <row r="2397" s="6" customFormat="1" x14ac:dyDescent="0.3"/>
    <row r="2398" s="6" customFormat="1" x14ac:dyDescent="0.3"/>
    <row r="2399" s="6" customFormat="1" x14ac:dyDescent="0.3"/>
    <row r="2400" s="6" customFormat="1" x14ac:dyDescent="0.3"/>
    <row r="2401" s="6" customFormat="1" x14ac:dyDescent="0.3"/>
    <row r="2402" s="6" customFormat="1" x14ac:dyDescent="0.3"/>
    <row r="2403" s="6" customFormat="1" x14ac:dyDescent="0.3"/>
    <row r="2404" s="6" customFormat="1" x14ac:dyDescent="0.3"/>
    <row r="2405" s="6" customFormat="1" x14ac:dyDescent="0.3"/>
    <row r="2406" s="6" customFormat="1" x14ac:dyDescent="0.3"/>
    <row r="2407" s="6" customFormat="1" x14ac:dyDescent="0.3"/>
    <row r="2408" s="6" customFormat="1" x14ac:dyDescent="0.3"/>
    <row r="2409" s="6" customFormat="1" x14ac:dyDescent="0.3"/>
    <row r="2410" s="6" customFormat="1" x14ac:dyDescent="0.3"/>
    <row r="2411" s="6" customFormat="1" x14ac:dyDescent="0.3"/>
    <row r="2412" s="6" customFormat="1" x14ac:dyDescent="0.3"/>
    <row r="2413" s="6" customFormat="1" x14ac:dyDescent="0.3"/>
    <row r="2414" s="6" customFormat="1" x14ac:dyDescent="0.3"/>
    <row r="2415" s="6" customFormat="1" x14ac:dyDescent="0.3"/>
    <row r="2416" s="6" customFormat="1" x14ac:dyDescent="0.3"/>
    <row r="2417" s="6" customFormat="1" x14ac:dyDescent="0.3"/>
    <row r="2418" s="6" customFormat="1" x14ac:dyDescent="0.3"/>
    <row r="2419" s="6" customFormat="1" x14ac:dyDescent="0.3"/>
    <row r="2420" s="6" customFormat="1" x14ac:dyDescent="0.3"/>
    <row r="2421" s="6" customFormat="1" x14ac:dyDescent="0.3"/>
    <row r="2422" s="6" customFormat="1" x14ac:dyDescent="0.3"/>
    <row r="2423" s="6" customFormat="1" x14ac:dyDescent="0.3"/>
    <row r="2424" s="6" customFormat="1" x14ac:dyDescent="0.3"/>
    <row r="2425" s="6" customFormat="1" x14ac:dyDescent="0.3"/>
    <row r="2426" s="6" customFormat="1" x14ac:dyDescent="0.3"/>
    <row r="2427" s="6" customFormat="1" x14ac:dyDescent="0.3"/>
    <row r="2428" s="6" customFormat="1" x14ac:dyDescent="0.3"/>
    <row r="2429" s="6" customFormat="1" x14ac:dyDescent="0.3"/>
    <row r="2430" s="6" customFormat="1" x14ac:dyDescent="0.3"/>
    <row r="2431" s="6" customFormat="1" x14ac:dyDescent="0.3"/>
    <row r="2432" s="6" customFormat="1" x14ac:dyDescent="0.3"/>
    <row r="2433" s="6" customFormat="1" x14ac:dyDescent="0.3"/>
    <row r="2434" s="6" customFormat="1" x14ac:dyDescent="0.3"/>
    <row r="2435" s="6" customFormat="1" x14ac:dyDescent="0.3"/>
    <row r="2436" s="6" customFormat="1" x14ac:dyDescent="0.3"/>
    <row r="2437" s="6" customFormat="1" x14ac:dyDescent="0.3"/>
    <row r="2438" s="6" customFormat="1" x14ac:dyDescent="0.3"/>
    <row r="2439" s="6" customFormat="1" x14ac:dyDescent="0.3"/>
    <row r="2440" s="6" customFormat="1" x14ac:dyDescent="0.3"/>
    <row r="2441" s="6" customFormat="1" x14ac:dyDescent="0.3"/>
    <row r="2442" s="6" customFormat="1" x14ac:dyDescent="0.3"/>
    <row r="2443" s="6" customFormat="1" x14ac:dyDescent="0.3"/>
    <row r="2444" s="6" customFormat="1" x14ac:dyDescent="0.3"/>
    <row r="2445" s="6" customFormat="1" x14ac:dyDescent="0.3"/>
    <row r="2446" s="6" customFormat="1" x14ac:dyDescent="0.3"/>
    <row r="2447" s="6" customFormat="1" x14ac:dyDescent="0.3"/>
    <row r="2448" s="6" customFormat="1" x14ac:dyDescent="0.3"/>
    <row r="2449" s="6" customFormat="1" x14ac:dyDescent="0.3"/>
    <row r="2450" s="6" customFormat="1" x14ac:dyDescent="0.3"/>
    <row r="2451" s="6" customFormat="1" x14ac:dyDescent="0.3"/>
    <row r="2452" s="6" customFormat="1" x14ac:dyDescent="0.3"/>
    <row r="2453" s="6" customFormat="1" x14ac:dyDescent="0.3"/>
    <row r="2454" s="6" customFormat="1" x14ac:dyDescent="0.3"/>
    <row r="2455" s="6" customFormat="1" x14ac:dyDescent="0.3"/>
    <row r="2456" s="6" customFormat="1" x14ac:dyDescent="0.3"/>
    <row r="2457" s="6" customFormat="1" x14ac:dyDescent="0.3"/>
    <row r="2458" s="6" customFormat="1" x14ac:dyDescent="0.3"/>
    <row r="2459" s="6" customFormat="1" x14ac:dyDescent="0.3"/>
    <row r="2460" s="6" customFormat="1" x14ac:dyDescent="0.3"/>
    <row r="2461" s="6" customFormat="1" x14ac:dyDescent="0.3"/>
    <row r="2462" s="6" customFormat="1" x14ac:dyDescent="0.3"/>
    <row r="2463" s="6" customFormat="1" x14ac:dyDescent="0.3"/>
    <row r="2464" s="6" customFormat="1" x14ac:dyDescent="0.3"/>
    <row r="2465" s="6" customFormat="1" x14ac:dyDescent="0.3"/>
    <row r="2466" s="6" customFormat="1" x14ac:dyDescent="0.3"/>
    <row r="2467" s="6" customFormat="1" x14ac:dyDescent="0.3"/>
    <row r="2468" s="6" customFormat="1" x14ac:dyDescent="0.3"/>
    <row r="2469" s="6" customFormat="1" x14ac:dyDescent="0.3"/>
    <row r="2470" s="6" customFormat="1" x14ac:dyDescent="0.3"/>
    <row r="2471" s="6" customFormat="1" x14ac:dyDescent="0.3"/>
    <row r="2472" s="6" customFormat="1" x14ac:dyDescent="0.3"/>
    <row r="2473" s="6" customFormat="1" x14ac:dyDescent="0.3"/>
    <row r="2474" s="6" customFormat="1" x14ac:dyDescent="0.3"/>
    <row r="2475" s="6" customFormat="1" x14ac:dyDescent="0.3"/>
    <row r="2476" s="6" customFormat="1" x14ac:dyDescent="0.3"/>
    <row r="2477" s="6" customFormat="1" x14ac:dyDescent="0.3"/>
    <row r="2478" s="6" customFormat="1" x14ac:dyDescent="0.3"/>
    <row r="2479" s="6" customFormat="1" x14ac:dyDescent="0.3"/>
    <row r="2480" s="6" customFormat="1" x14ac:dyDescent="0.3"/>
    <row r="2481" s="6" customFormat="1" x14ac:dyDescent="0.3"/>
    <row r="2482" s="6" customFormat="1" x14ac:dyDescent="0.3"/>
    <row r="2483" s="6" customFormat="1" x14ac:dyDescent="0.3"/>
    <row r="2484" s="6" customFormat="1" x14ac:dyDescent="0.3"/>
    <row r="2485" s="6" customFormat="1" x14ac:dyDescent="0.3"/>
    <row r="2486" s="6" customFormat="1" x14ac:dyDescent="0.3"/>
    <row r="2487" s="6" customFormat="1" x14ac:dyDescent="0.3"/>
    <row r="2488" s="6" customFormat="1" x14ac:dyDescent="0.3"/>
    <row r="2489" s="6" customFormat="1" x14ac:dyDescent="0.3"/>
    <row r="2490" s="6" customFormat="1" x14ac:dyDescent="0.3"/>
    <row r="2491" s="6" customFormat="1" x14ac:dyDescent="0.3"/>
    <row r="2492" s="6" customFormat="1" x14ac:dyDescent="0.3"/>
    <row r="2493" s="6" customFormat="1" x14ac:dyDescent="0.3"/>
    <row r="2494" s="6" customFormat="1" x14ac:dyDescent="0.3"/>
    <row r="2495" s="6" customFormat="1" x14ac:dyDescent="0.3"/>
    <row r="2496" s="6" customFormat="1" x14ac:dyDescent="0.3"/>
    <row r="2497" s="6" customFormat="1" x14ac:dyDescent="0.3"/>
    <row r="2498" s="6" customFormat="1" x14ac:dyDescent="0.3"/>
    <row r="2499" s="6" customFormat="1" x14ac:dyDescent="0.3"/>
    <row r="2500" s="6" customFormat="1" x14ac:dyDescent="0.3"/>
    <row r="2501" s="6" customFormat="1" x14ac:dyDescent="0.3"/>
    <row r="2502" s="6" customFormat="1" x14ac:dyDescent="0.3"/>
    <row r="2503" s="6" customFormat="1" x14ac:dyDescent="0.3"/>
    <row r="2504" s="6" customFormat="1" x14ac:dyDescent="0.3"/>
    <row r="2505" s="6" customFormat="1" x14ac:dyDescent="0.3"/>
    <row r="2506" s="6" customFormat="1" x14ac:dyDescent="0.3"/>
    <row r="2507" s="6" customFormat="1" x14ac:dyDescent="0.3"/>
    <row r="2508" s="6" customFormat="1" x14ac:dyDescent="0.3"/>
    <row r="2509" s="6" customFormat="1" x14ac:dyDescent="0.3"/>
    <row r="2510" s="6" customFormat="1" x14ac:dyDescent="0.3"/>
    <row r="2511" s="6" customFormat="1" x14ac:dyDescent="0.3"/>
    <row r="2512" s="6" customFormat="1" x14ac:dyDescent="0.3"/>
    <row r="2513" s="6" customFormat="1" x14ac:dyDescent="0.3"/>
    <row r="2514" s="6" customFormat="1" x14ac:dyDescent="0.3"/>
    <row r="2515" s="6" customFormat="1" x14ac:dyDescent="0.3"/>
    <row r="2516" s="6" customFormat="1" x14ac:dyDescent="0.3"/>
    <row r="2517" s="6" customFormat="1" x14ac:dyDescent="0.3"/>
    <row r="2518" s="6" customFormat="1" x14ac:dyDescent="0.3"/>
    <row r="2519" s="6" customFormat="1" x14ac:dyDescent="0.3"/>
    <row r="2520" s="6" customFormat="1" x14ac:dyDescent="0.3"/>
    <row r="2521" s="6" customFormat="1" x14ac:dyDescent="0.3"/>
    <row r="2522" s="6" customFormat="1" x14ac:dyDescent="0.3"/>
    <row r="2523" s="6" customFormat="1" x14ac:dyDescent="0.3"/>
    <row r="2524" s="6" customFormat="1" x14ac:dyDescent="0.3"/>
    <row r="2525" s="6" customFormat="1" x14ac:dyDescent="0.3"/>
    <row r="2526" s="6" customFormat="1" x14ac:dyDescent="0.3"/>
    <row r="2527" s="6" customFormat="1" x14ac:dyDescent="0.3"/>
    <row r="2528" s="6" customFormat="1" x14ac:dyDescent="0.3"/>
    <row r="2529" s="6" customFormat="1" x14ac:dyDescent="0.3"/>
    <row r="2530" s="6" customFormat="1" x14ac:dyDescent="0.3"/>
    <row r="2531" s="6" customFormat="1" x14ac:dyDescent="0.3"/>
    <row r="2532" s="6" customFormat="1" x14ac:dyDescent="0.3"/>
    <row r="2533" s="6" customFormat="1" x14ac:dyDescent="0.3"/>
    <row r="2534" s="6" customFormat="1" x14ac:dyDescent="0.3"/>
    <row r="2535" s="6" customFormat="1" x14ac:dyDescent="0.3"/>
    <row r="2536" s="6" customFormat="1" x14ac:dyDescent="0.3"/>
    <row r="2537" s="6" customFormat="1" x14ac:dyDescent="0.3"/>
    <row r="2538" s="6" customFormat="1" x14ac:dyDescent="0.3"/>
    <row r="2539" s="6" customFormat="1" x14ac:dyDescent="0.3"/>
    <row r="2540" s="6" customFormat="1" x14ac:dyDescent="0.3"/>
    <row r="2541" s="6" customFormat="1" x14ac:dyDescent="0.3"/>
    <row r="2542" s="6" customFormat="1" x14ac:dyDescent="0.3"/>
    <row r="2543" s="6" customFormat="1" x14ac:dyDescent="0.3"/>
    <row r="2544" s="6" customFormat="1" x14ac:dyDescent="0.3"/>
    <row r="2545" s="6" customFormat="1" x14ac:dyDescent="0.3"/>
    <row r="2546" s="6" customFormat="1" x14ac:dyDescent="0.3"/>
    <row r="2547" s="6" customFormat="1" x14ac:dyDescent="0.3"/>
    <row r="2548" s="6" customFormat="1" x14ac:dyDescent="0.3"/>
    <row r="2549" s="6" customFormat="1" x14ac:dyDescent="0.3"/>
    <row r="2550" s="6" customFormat="1" x14ac:dyDescent="0.3"/>
    <row r="2551" s="6" customFormat="1" x14ac:dyDescent="0.3"/>
    <row r="2552" s="6" customFormat="1" x14ac:dyDescent="0.3"/>
    <row r="2553" s="6" customFormat="1" x14ac:dyDescent="0.3"/>
    <row r="2554" s="6" customFormat="1" x14ac:dyDescent="0.3"/>
    <row r="2555" s="6" customFormat="1" x14ac:dyDescent="0.3"/>
    <row r="2556" s="6" customFormat="1" x14ac:dyDescent="0.3"/>
    <row r="2557" s="6" customFormat="1" x14ac:dyDescent="0.3"/>
    <row r="2558" s="6" customFormat="1" x14ac:dyDescent="0.3"/>
    <row r="2559" s="6" customFormat="1" x14ac:dyDescent="0.3"/>
    <row r="2560" s="6" customFormat="1" x14ac:dyDescent="0.3"/>
    <row r="2561" s="6" customFormat="1" x14ac:dyDescent="0.3"/>
    <row r="2562" s="6" customFormat="1" x14ac:dyDescent="0.3"/>
    <row r="2563" s="6" customFormat="1" x14ac:dyDescent="0.3"/>
    <row r="2564" s="6" customFormat="1" x14ac:dyDescent="0.3"/>
    <row r="2565" s="6" customFormat="1" x14ac:dyDescent="0.3"/>
    <row r="2566" s="6" customFormat="1" x14ac:dyDescent="0.3"/>
    <row r="2567" s="6" customFormat="1" x14ac:dyDescent="0.3"/>
    <row r="2568" s="6" customFormat="1" x14ac:dyDescent="0.3"/>
    <row r="2569" s="6" customFormat="1" x14ac:dyDescent="0.3"/>
    <row r="2570" s="6" customFormat="1" x14ac:dyDescent="0.3"/>
    <row r="2571" s="6" customFormat="1" x14ac:dyDescent="0.3"/>
    <row r="2572" s="6" customFormat="1" x14ac:dyDescent="0.3"/>
    <row r="2573" s="6" customFormat="1" x14ac:dyDescent="0.3"/>
    <row r="2574" s="6" customFormat="1" x14ac:dyDescent="0.3"/>
    <row r="2575" s="6" customFormat="1" x14ac:dyDescent="0.3"/>
    <row r="2576" s="6" customFormat="1" x14ac:dyDescent="0.3"/>
    <row r="2577" s="6" customFormat="1" x14ac:dyDescent="0.3"/>
    <row r="2578" s="6" customFormat="1" x14ac:dyDescent="0.3"/>
    <row r="2579" s="6" customFormat="1" x14ac:dyDescent="0.3"/>
    <row r="2580" s="6" customFormat="1" x14ac:dyDescent="0.3"/>
    <row r="2581" s="6" customFormat="1" x14ac:dyDescent="0.3"/>
    <row r="2582" s="6" customFormat="1" x14ac:dyDescent="0.3"/>
    <row r="2583" s="6" customFormat="1" x14ac:dyDescent="0.3"/>
    <row r="2584" s="6" customFormat="1" x14ac:dyDescent="0.3"/>
    <row r="2585" s="6" customFormat="1" x14ac:dyDescent="0.3"/>
    <row r="2586" s="6" customFormat="1" x14ac:dyDescent="0.3"/>
    <row r="2587" s="6" customFormat="1" x14ac:dyDescent="0.3"/>
    <row r="2588" s="6" customFormat="1" x14ac:dyDescent="0.3"/>
    <row r="2589" s="6" customFormat="1" x14ac:dyDescent="0.3"/>
    <row r="2590" s="6" customFormat="1" x14ac:dyDescent="0.3"/>
    <row r="2591" s="6" customFormat="1" x14ac:dyDescent="0.3"/>
    <row r="2592" s="6" customFormat="1" x14ac:dyDescent="0.3"/>
    <row r="2593" s="6" customFormat="1" x14ac:dyDescent="0.3"/>
    <row r="2594" s="6" customFormat="1" x14ac:dyDescent="0.3"/>
    <row r="2595" s="6" customFormat="1" x14ac:dyDescent="0.3"/>
    <row r="2596" s="6" customFormat="1" x14ac:dyDescent="0.3"/>
    <row r="2597" s="6" customFormat="1" x14ac:dyDescent="0.3"/>
    <row r="2598" s="6" customFormat="1" x14ac:dyDescent="0.3"/>
    <row r="2599" s="6" customFormat="1" x14ac:dyDescent="0.3"/>
    <row r="2600" s="6" customFormat="1" x14ac:dyDescent="0.3"/>
    <row r="2601" s="6" customFormat="1" x14ac:dyDescent="0.3"/>
    <row r="2602" s="6" customFormat="1" x14ac:dyDescent="0.3"/>
    <row r="2603" s="6" customFormat="1" x14ac:dyDescent="0.3"/>
    <row r="2604" s="6" customFormat="1" x14ac:dyDescent="0.3"/>
    <row r="2605" s="6" customFormat="1" x14ac:dyDescent="0.3"/>
    <row r="2606" s="6" customFormat="1" x14ac:dyDescent="0.3"/>
    <row r="2607" s="6" customFormat="1" x14ac:dyDescent="0.3"/>
    <row r="2608" s="6" customFormat="1" x14ac:dyDescent="0.3"/>
    <row r="2609" s="6" customFormat="1" x14ac:dyDescent="0.3"/>
    <row r="2610" s="6" customFormat="1" x14ac:dyDescent="0.3"/>
    <row r="2611" s="6" customFormat="1" x14ac:dyDescent="0.3"/>
    <row r="2612" s="6" customFormat="1" x14ac:dyDescent="0.3"/>
    <row r="2613" s="6" customFormat="1" x14ac:dyDescent="0.3"/>
    <row r="2614" s="6" customFormat="1" x14ac:dyDescent="0.3"/>
    <row r="2615" s="6" customFormat="1" x14ac:dyDescent="0.3"/>
    <row r="2616" s="6" customFormat="1" x14ac:dyDescent="0.3"/>
    <row r="2617" s="6" customFormat="1" x14ac:dyDescent="0.3"/>
    <row r="2618" s="6" customFormat="1" x14ac:dyDescent="0.3"/>
    <row r="2619" s="6" customFormat="1" x14ac:dyDescent="0.3"/>
    <row r="2620" s="6" customFormat="1" x14ac:dyDescent="0.3"/>
    <row r="2621" s="6" customFormat="1" x14ac:dyDescent="0.3"/>
    <row r="2622" s="6" customFormat="1" x14ac:dyDescent="0.3"/>
    <row r="2623" s="6" customFormat="1" x14ac:dyDescent="0.3"/>
    <row r="2624" s="6" customFormat="1" x14ac:dyDescent="0.3"/>
    <row r="2625" s="6" customFormat="1" x14ac:dyDescent="0.3"/>
    <row r="2626" s="6" customFormat="1" x14ac:dyDescent="0.3"/>
    <row r="2627" s="6" customFormat="1" x14ac:dyDescent="0.3"/>
    <row r="2628" s="6" customFormat="1" x14ac:dyDescent="0.3"/>
    <row r="2629" s="6" customFormat="1" x14ac:dyDescent="0.3"/>
    <row r="2630" s="6" customFormat="1" x14ac:dyDescent="0.3"/>
    <row r="2631" s="6" customFormat="1" x14ac:dyDescent="0.3"/>
    <row r="2632" s="6" customFormat="1" x14ac:dyDescent="0.3"/>
    <row r="2633" s="6" customFormat="1" x14ac:dyDescent="0.3"/>
    <row r="2634" s="6" customFormat="1" x14ac:dyDescent="0.3"/>
    <row r="2635" s="6" customFormat="1" x14ac:dyDescent="0.3"/>
    <row r="2636" s="6" customFormat="1" x14ac:dyDescent="0.3"/>
    <row r="2637" s="6" customFormat="1" x14ac:dyDescent="0.3"/>
    <row r="2638" s="6" customFormat="1" x14ac:dyDescent="0.3"/>
    <row r="2639" s="6" customFormat="1" x14ac:dyDescent="0.3"/>
    <row r="2640" s="6" customFormat="1" x14ac:dyDescent="0.3"/>
    <row r="2641" s="6" customFormat="1" x14ac:dyDescent="0.3"/>
    <row r="2642" s="6" customFormat="1" x14ac:dyDescent="0.3"/>
    <row r="2643" s="6" customFormat="1" x14ac:dyDescent="0.3"/>
    <row r="2644" s="6" customFormat="1" x14ac:dyDescent="0.3"/>
    <row r="2645" s="6" customFormat="1" x14ac:dyDescent="0.3"/>
    <row r="2646" s="6" customFormat="1" x14ac:dyDescent="0.3"/>
    <row r="2647" s="6" customFormat="1" x14ac:dyDescent="0.3"/>
    <row r="2648" s="6" customFormat="1" x14ac:dyDescent="0.3"/>
    <row r="2649" s="6" customFormat="1" x14ac:dyDescent="0.3"/>
    <row r="2650" s="6" customFormat="1" x14ac:dyDescent="0.3"/>
    <row r="2651" s="6" customFormat="1" x14ac:dyDescent="0.3"/>
    <row r="2652" s="6" customFormat="1" x14ac:dyDescent="0.3"/>
    <row r="2653" s="6" customFormat="1" x14ac:dyDescent="0.3"/>
    <row r="2654" s="6" customFormat="1" x14ac:dyDescent="0.3"/>
    <row r="2655" s="6" customFormat="1" x14ac:dyDescent="0.3"/>
    <row r="2656" s="6" customFormat="1" x14ac:dyDescent="0.3"/>
    <row r="2657" s="6" customFormat="1" x14ac:dyDescent="0.3"/>
    <row r="2658" s="6" customFormat="1" x14ac:dyDescent="0.3"/>
    <row r="2659" s="6" customFormat="1" x14ac:dyDescent="0.3"/>
    <row r="2660" s="6" customFormat="1" x14ac:dyDescent="0.3"/>
    <row r="2661" s="6" customFormat="1" x14ac:dyDescent="0.3"/>
    <row r="2662" s="6" customFormat="1" x14ac:dyDescent="0.3"/>
    <row r="2663" s="6" customFormat="1" x14ac:dyDescent="0.3"/>
    <row r="2664" s="6" customFormat="1" x14ac:dyDescent="0.3"/>
    <row r="2665" s="6" customFormat="1" x14ac:dyDescent="0.3"/>
    <row r="2666" s="6" customFormat="1" x14ac:dyDescent="0.3"/>
    <row r="2667" s="6" customFormat="1" x14ac:dyDescent="0.3"/>
    <row r="2668" s="6" customFormat="1" x14ac:dyDescent="0.3"/>
    <row r="2669" s="6" customFormat="1" x14ac:dyDescent="0.3"/>
    <row r="2670" s="6" customFormat="1" x14ac:dyDescent="0.3"/>
    <row r="2671" s="6" customFormat="1" x14ac:dyDescent="0.3"/>
    <row r="2672" s="6" customFormat="1" x14ac:dyDescent="0.3"/>
    <row r="2673" s="6" customFormat="1" x14ac:dyDescent="0.3"/>
    <row r="2674" s="6" customFormat="1" x14ac:dyDescent="0.3"/>
    <row r="2675" s="6" customFormat="1" x14ac:dyDescent="0.3"/>
    <row r="2676" s="6" customFormat="1" x14ac:dyDescent="0.3"/>
    <row r="2677" s="6" customFormat="1" x14ac:dyDescent="0.3"/>
    <row r="2678" s="6" customFormat="1" x14ac:dyDescent="0.3"/>
    <row r="2679" s="6" customFormat="1" x14ac:dyDescent="0.3"/>
    <row r="2680" s="6" customFormat="1" x14ac:dyDescent="0.3"/>
    <row r="2681" s="6" customFormat="1" x14ac:dyDescent="0.3"/>
    <row r="2682" s="6" customFormat="1" x14ac:dyDescent="0.3"/>
    <row r="2683" s="6" customFormat="1" x14ac:dyDescent="0.3"/>
    <row r="2684" s="6" customFormat="1" x14ac:dyDescent="0.3"/>
    <row r="2685" s="6" customFormat="1" x14ac:dyDescent="0.3"/>
    <row r="2686" s="6" customFormat="1" x14ac:dyDescent="0.3"/>
    <row r="2687" s="6" customFormat="1" x14ac:dyDescent="0.3"/>
    <row r="2688" s="6" customFormat="1" x14ac:dyDescent="0.3"/>
    <row r="2689" s="6" customFormat="1" x14ac:dyDescent="0.3"/>
    <row r="2690" s="6" customFormat="1" x14ac:dyDescent="0.3"/>
    <row r="2691" s="6" customFormat="1" x14ac:dyDescent="0.3"/>
    <row r="2692" s="6" customFormat="1" x14ac:dyDescent="0.3"/>
    <row r="2693" s="6" customFormat="1" x14ac:dyDescent="0.3"/>
    <row r="2694" s="6" customFormat="1" x14ac:dyDescent="0.3"/>
    <row r="2695" s="6" customFormat="1" x14ac:dyDescent="0.3"/>
    <row r="2696" s="6" customFormat="1" x14ac:dyDescent="0.3"/>
    <row r="2697" s="6" customFormat="1" x14ac:dyDescent="0.3"/>
    <row r="2698" s="6" customFormat="1" x14ac:dyDescent="0.3"/>
    <row r="2699" s="6" customFormat="1" x14ac:dyDescent="0.3"/>
    <row r="2700" s="6" customFormat="1" x14ac:dyDescent="0.3"/>
    <row r="2701" s="6" customFormat="1" x14ac:dyDescent="0.3"/>
    <row r="2702" s="6" customFormat="1" x14ac:dyDescent="0.3"/>
    <row r="2703" s="6" customFormat="1" x14ac:dyDescent="0.3"/>
    <row r="2704" s="6" customFormat="1" x14ac:dyDescent="0.3"/>
    <row r="2705" s="6" customFormat="1" x14ac:dyDescent="0.3"/>
    <row r="2706" s="6" customFormat="1" x14ac:dyDescent="0.3"/>
    <row r="2707" s="6" customFormat="1" x14ac:dyDescent="0.3"/>
    <row r="2708" s="6" customFormat="1" x14ac:dyDescent="0.3"/>
    <row r="2709" s="6" customFormat="1" x14ac:dyDescent="0.3"/>
    <row r="2710" s="6" customFormat="1" x14ac:dyDescent="0.3"/>
    <row r="2711" s="6" customFormat="1" x14ac:dyDescent="0.3"/>
    <row r="2712" s="6" customFormat="1" x14ac:dyDescent="0.3"/>
    <row r="2713" s="6" customFormat="1" x14ac:dyDescent="0.3"/>
    <row r="2714" s="6" customFormat="1" x14ac:dyDescent="0.3"/>
    <row r="2715" s="6" customFormat="1" x14ac:dyDescent="0.3"/>
    <row r="2716" s="6" customFormat="1" x14ac:dyDescent="0.3"/>
    <row r="2717" s="6" customFormat="1" x14ac:dyDescent="0.3"/>
    <row r="2718" s="6" customFormat="1" x14ac:dyDescent="0.3"/>
    <row r="2719" s="6" customFormat="1" x14ac:dyDescent="0.3"/>
    <row r="2720" s="6" customFormat="1" x14ac:dyDescent="0.3"/>
    <row r="2721" s="6" customFormat="1" x14ac:dyDescent="0.3"/>
    <row r="2722" s="6" customFormat="1" x14ac:dyDescent="0.3"/>
    <row r="2723" s="6" customFormat="1" x14ac:dyDescent="0.3"/>
    <row r="2724" s="6" customFormat="1" x14ac:dyDescent="0.3"/>
    <row r="2725" s="6" customFormat="1" x14ac:dyDescent="0.3"/>
    <row r="2726" s="6" customFormat="1" x14ac:dyDescent="0.3"/>
    <row r="2727" s="6" customFormat="1" x14ac:dyDescent="0.3"/>
    <row r="2728" s="6" customFormat="1" x14ac:dyDescent="0.3"/>
    <row r="2729" s="6" customFormat="1" x14ac:dyDescent="0.3"/>
    <row r="2730" s="6" customFormat="1" x14ac:dyDescent="0.3"/>
    <row r="2731" s="6" customFormat="1" x14ac:dyDescent="0.3"/>
    <row r="2732" s="6" customFormat="1" x14ac:dyDescent="0.3"/>
    <row r="2733" s="6" customFormat="1" x14ac:dyDescent="0.3"/>
    <row r="2734" s="6" customFormat="1" x14ac:dyDescent="0.3"/>
    <row r="2735" s="6" customFormat="1" x14ac:dyDescent="0.3"/>
    <row r="2736" s="6" customFormat="1" x14ac:dyDescent="0.3"/>
    <row r="2737" s="6" customFormat="1" x14ac:dyDescent="0.3"/>
    <row r="2738" s="6" customFormat="1" x14ac:dyDescent="0.3"/>
    <row r="2739" s="6" customFormat="1" x14ac:dyDescent="0.3"/>
    <row r="2740" s="6" customFormat="1" x14ac:dyDescent="0.3"/>
    <row r="2741" s="6" customFormat="1" x14ac:dyDescent="0.3"/>
    <row r="2742" s="6" customFormat="1" x14ac:dyDescent="0.3"/>
    <row r="2743" s="6" customFormat="1" x14ac:dyDescent="0.3"/>
    <row r="2744" s="6" customFormat="1" x14ac:dyDescent="0.3"/>
    <row r="2745" s="6" customFormat="1" x14ac:dyDescent="0.3"/>
    <row r="2746" s="6" customFormat="1" x14ac:dyDescent="0.3"/>
    <row r="2747" s="6" customFormat="1" x14ac:dyDescent="0.3"/>
    <row r="2748" s="6" customFormat="1" x14ac:dyDescent="0.3"/>
    <row r="2749" s="6" customFormat="1" x14ac:dyDescent="0.3"/>
    <row r="2750" s="6" customFormat="1" x14ac:dyDescent="0.3"/>
    <row r="2751" s="6" customFormat="1" x14ac:dyDescent="0.3"/>
    <row r="2752" s="6" customFormat="1" x14ac:dyDescent="0.3"/>
    <row r="2753" s="6" customFormat="1" x14ac:dyDescent="0.3"/>
    <row r="2754" s="6" customFormat="1" x14ac:dyDescent="0.3"/>
    <row r="2755" s="6" customFormat="1" x14ac:dyDescent="0.3"/>
    <row r="2756" s="6" customFormat="1" x14ac:dyDescent="0.3"/>
    <row r="2757" s="6" customFormat="1" x14ac:dyDescent="0.3"/>
    <row r="2758" s="6" customFormat="1" x14ac:dyDescent="0.3"/>
    <row r="2759" s="6" customFormat="1" x14ac:dyDescent="0.3"/>
    <row r="2760" s="6" customFormat="1" x14ac:dyDescent="0.3"/>
    <row r="2761" s="6" customFormat="1" x14ac:dyDescent="0.3"/>
    <row r="2762" s="6" customFormat="1" x14ac:dyDescent="0.3"/>
    <row r="2763" s="6" customFormat="1" x14ac:dyDescent="0.3"/>
    <row r="2764" s="6" customFormat="1" x14ac:dyDescent="0.3"/>
    <row r="2765" s="6" customFormat="1" x14ac:dyDescent="0.3"/>
    <row r="2766" s="6" customFormat="1" x14ac:dyDescent="0.3"/>
    <row r="2767" s="6" customFormat="1" x14ac:dyDescent="0.3"/>
    <row r="2768" s="6" customFormat="1" x14ac:dyDescent="0.3"/>
    <row r="2769" s="6" customFormat="1" x14ac:dyDescent="0.3"/>
    <row r="2770" s="6" customFormat="1" x14ac:dyDescent="0.3"/>
    <row r="2771" s="6" customFormat="1" x14ac:dyDescent="0.3"/>
    <row r="2772" s="6" customFormat="1" x14ac:dyDescent="0.3"/>
    <row r="2773" s="6" customFormat="1" x14ac:dyDescent="0.3"/>
    <row r="2774" s="6" customFormat="1" x14ac:dyDescent="0.3"/>
    <row r="2775" s="6" customFormat="1" x14ac:dyDescent="0.3"/>
    <row r="2776" s="6" customFormat="1" x14ac:dyDescent="0.3"/>
    <row r="2777" s="6" customFormat="1" x14ac:dyDescent="0.3"/>
    <row r="2778" s="6" customFormat="1" x14ac:dyDescent="0.3"/>
    <row r="2779" s="6" customFormat="1" x14ac:dyDescent="0.3"/>
    <row r="2780" s="6" customFormat="1" x14ac:dyDescent="0.3"/>
    <row r="2781" s="6" customFormat="1" x14ac:dyDescent="0.3"/>
    <row r="2782" s="6" customFormat="1" x14ac:dyDescent="0.3"/>
    <row r="2783" s="6" customFormat="1" x14ac:dyDescent="0.3"/>
    <row r="2784" s="6" customFormat="1" x14ac:dyDescent="0.3"/>
    <row r="2785" s="6" customFormat="1" x14ac:dyDescent="0.3"/>
    <row r="2786" s="6" customFormat="1" x14ac:dyDescent="0.3"/>
    <row r="2787" s="6" customFormat="1" x14ac:dyDescent="0.3"/>
    <row r="2788" s="6" customFormat="1" x14ac:dyDescent="0.3"/>
    <row r="2789" s="6" customFormat="1" x14ac:dyDescent="0.3"/>
    <row r="2790" s="6" customFormat="1" x14ac:dyDescent="0.3"/>
    <row r="2791" s="6" customFormat="1" x14ac:dyDescent="0.3"/>
    <row r="2792" s="6" customFormat="1" x14ac:dyDescent="0.3"/>
    <row r="2793" s="6" customFormat="1" x14ac:dyDescent="0.3"/>
    <row r="2794" s="6" customFormat="1" x14ac:dyDescent="0.3"/>
    <row r="2795" s="6" customFormat="1" x14ac:dyDescent="0.3"/>
    <row r="2796" s="6" customFormat="1" x14ac:dyDescent="0.3"/>
    <row r="2797" s="6" customFormat="1" x14ac:dyDescent="0.3"/>
    <row r="2798" s="6" customFormat="1" x14ac:dyDescent="0.3"/>
    <row r="2799" s="6" customFormat="1" x14ac:dyDescent="0.3"/>
    <row r="2800" s="6" customFormat="1" x14ac:dyDescent="0.3"/>
    <row r="2801" s="6" customFormat="1" x14ac:dyDescent="0.3"/>
    <row r="2802" s="6" customFormat="1" x14ac:dyDescent="0.3"/>
    <row r="2803" s="6" customFormat="1" x14ac:dyDescent="0.3"/>
    <row r="2804" s="6" customFormat="1" x14ac:dyDescent="0.3"/>
    <row r="2805" s="6" customFormat="1" x14ac:dyDescent="0.3"/>
    <row r="2806" s="6" customFormat="1" x14ac:dyDescent="0.3"/>
    <row r="2807" s="6" customFormat="1" x14ac:dyDescent="0.3"/>
    <row r="2808" s="6" customFormat="1" x14ac:dyDescent="0.3"/>
    <row r="2809" s="6" customFormat="1" x14ac:dyDescent="0.3"/>
    <row r="2810" s="6" customFormat="1" x14ac:dyDescent="0.3"/>
    <row r="2811" s="6" customFormat="1" x14ac:dyDescent="0.3"/>
    <row r="2812" s="6" customFormat="1" x14ac:dyDescent="0.3"/>
    <row r="2813" s="6" customFormat="1" x14ac:dyDescent="0.3"/>
    <row r="2814" s="6" customFormat="1" x14ac:dyDescent="0.3"/>
    <row r="2815" s="6" customFormat="1" x14ac:dyDescent="0.3"/>
    <row r="2816" s="6" customFormat="1" x14ac:dyDescent="0.3"/>
    <row r="2817" s="6" customFormat="1" x14ac:dyDescent="0.3"/>
    <row r="2818" s="6" customFormat="1" x14ac:dyDescent="0.3"/>
    <row r="2819" s="6" customFormat="1" x14ac:dyDescent="0.3"/>
    <row r="2820" s="6" customFormat="1" x14ac:dyDescent="0.3"/>
    <row r="2821" s="6" customFormat="1" x14ac:dyDescent="0.3"/>
    <row r="2822" s="6" customFormat="1" x14ac:dyDescent="0.3"/>
    <row r="2823" s="6" customFormat="1" x14ac:dyDescent="0.3"/>
    <row r="2824" s="6" customFormat="1" x14ac:dyDescent="0.3"/>
    <row r="2825" s="6" customFormat="1" x14ac:dyDescent="0.3"/>
    <row r="2826" s="6" customFormat="1" x14ac:dyDescent="0.3"/>
    <row r="2827" s="6" customFormat="1" x14ac:dyDescent="0.3"/>
    <row r="2828" s="6" customFormat="1" x14ac:dyDescent="0.3"/>
    <row r="2829" s="6" customFormat="1" x14ac:dyDescent="0.3"/>
    <row r="2830" s="6" customFormat="1" x14ac:dyDescent="0.3"/>
    <row r="2831" s="6" customFormat="1" x14ac:dyDescent="0.3"/>
    <row r="2832" s="6" customFormat="1" x14ac:dyDescent="0.3"/>
    <row r="2833" s="6" customFormat="1" x14ac:dyDescent="0.3"/>
    <row r="2834" s="6" customFormat="1" x14ac:dyDescent="0.3"/>
    <row r="2835" s="6" customFormat="1" x14ac:dyDescent="0.3"/>
    <row r="2836" s="6" customFormat="1" x14ac:dyDescent="0.3"/>
    <row r="2837" s="6" customFormat="1" x14ac:dyDescent="0.3"/>
    <row r="2838" s="6" customFormat="1" x14ac:dyDescent="0.3"/>
    <row r="2839" s="6" customFormat="1" x14ac:dyDescent="0.3"/>
    <row r="2840" s="6" customFormat="1" x14ac:dyDescent="0.3"/>
    <row r="2841" s="6" customFormat="1" x14ac:dyDescent="0.3"/>
    <row r="2842" s="6" customFormat="1" x14ac:dyDescent="0.3"/>
    <row r="2843" s="6" customFormat="1" x14ac:dyDescent="0.3"/>
    <row r="2844" s="6" customFormat="1" x14ac:dyDescent="0.3"/>
    <row r="2845" s="6" customFormat="1" x14ac:dyDescent="0.3"/>
    <row r="2846" s="6" customFormat="1" x14ac:dyDescent="0.3"/>
    <row r="2847" s="6" customFormat="1" x14ac:dyDescent="0.3"/>
    <row r="2848" s="6" customFormat="1" x14ac:dyDescent="0.3"/>
    <row r="2849" s="6" customFormat="1" x14ac:dyDescent="0.3"/>
    <row r="2850" s="6" customFormat="1" x14ac:dyDescent="0.3"/>
    <row r="2851" s="6" customFormat="1" x14ac:dyDescent="0.3"/>
    <row r="2852" s="6" customFormat="1" x14ac:dyDescent="0.3"/>
    <row r="2853" s="6" customFormat="1" x14ac:dyDescent="0.3"/>
    <row r="2854" s="6" customFormat="1" x14ac:dyDescent="0.3"/>
    <row r="2855" s="6" customFormat="1" x14ac:dyDescent="0.3"/>
    <row r="2856" s="6" customFormat="1" x14ac:dyDescent="0.3"/>
    <row r="2857" s="6" customFormat="1" x14ac:dyDescent="0.3"/>
    <row r="2858" s="6" customFormat="1" x14ac:dyDescent="0.3"/>
    <row r="2859" s="6" customFormat="1" x14ac:dyDescent="0.3"/>
    <row r="2860" s="6" customFormat="1" x14ac:dyDescent="0.3"/>
    <row r="2861" s="6" customFormat="1" x14ac:dyDescent="0.3"/>
    <row r="2862" s="6" customFormat="1" x14ac:dyDescent="0.3"/>
    <row r="2863" s="6" customFormat="1" x14ac:dyDescent="0.3"/>
    <row r="2864" s="6" customFormat="1" x14ac:dyDescent="0.3"/>
    <row r="2865" s="6" customFormat="1" x14ac:dyDescent="0.3"/>
    <row r="2866" s="6" customFormat="1" x14ac:dyDescent="0.3"/>
    <row r="2867" s="6" customFormat="1" x14ac:dyDescent="0.3"/>
    <row r="2868" s="6" customFormat="1" x14ac:dyDescent="0.3"/>
    <row r="2869" s="6" customFormat="1" x14ac:dyDescent="0.3"/>
    <row r="2870" s="6" customFormat="1" x14ac:dyDescent="0.3"/>
    <row r="2871" s="6" customFormat="1" x14ac:dyDescent="0.3"/>
    <row r="2872" s="6" customFormat="1" x14ac:dyDescent="0.3"/>
    <row r="2873" s="6" customFormat="1" x14ac:dyDescent="0.3"/>
    <row r="2874" s="6" customFormat="1" x14ac:dyDescent="0.3"/>
    <row r="2875" s="6" customFormat="1" x14ac:dyDescent="0.3"/>
    <row r="2876" s="6" customFormat="1" x14ac:dyDescent="0.3"/>
    <row r="2877" s="6" customFormat="1" x14ac:dyDescent="0.3"/>
    <row r="2878" s="6" customFormat="1" x14ac:dyDescent="0.3"/>
    <row r="2879" s="6" customFormat="1" x14ac:dyDescent="0.3"/>
    <row r="2880" s="6" customFormat="1" x14ac:dyDescent="0.3"/>
    <row r="2881" s="6" customFormat="1" x14ac:dyDescent="0.3"/>
    <row r="2882" s="6" customFormat="1" x14ac:dyDescent="0.3"/>
    <row r="2883" s="6" customFormat="1" x14ac:dyDescent="0.3"/>
    <row r="2884" s="6" customFormat="1" x14ac:dyDescent="0.3"/>
    <row r="2885" s="6" customFormat="1" x14ac:dyDescent="0.3"/>
    <row r="2886" s="6" customFormat="1" x14ac:dyDescent="0.3"/>
    <row r="2887" s="6" customFormat="1" x14ac:dyDescent="0.3"/>
    <row r="2888" s="6" customFormat="1" x14ac:dyDescent="0.3"/>
    <row r="2889" s="6" customFormat="1" x14ac:dyDescent="0.3"/>
    <row r="2890" s="6" customFormat="1" x14ac:dyDescent="0.3"/>
    <row r="2891" s="6" customFormat="1" x14ac:dyDescent="0.3"/>
    <row r="2892" s="6" customFormat="1" x14ac:dyDescent="0.3"/>
    <row r="2893" s="6" customFormat="1" x14ac:dyDescent="0.3"/>
    <row r="2894" s="6" customFormat="1" x14ac:dyDescent="0.3"/>
    <row r="2895" s="6" customFormat="1" x14ac:dyDescent="0.3"/>
    <row r="2896" s="6" customFormat="1" x14ac:dyDescent="0.3"/>
    <row r="2897" s="6" customFormat="1" x14ac:dyDescent="0.3"/>
    <row r="2898" s="6" customFormat="1" x14ac:dyDescent="0.3"/>
    <row r="2899" s="6" customFormat="1" x14ac:dyDescent="0.3"/>
    <row r="2900" s="6" customFormat="1" x14ac:dyDescent="0.3"/>
    <row r="2901" s="6" customFormat="1" x14ac:dyDescent="0.3"/>
    <row r="2902" s="6" customFormat="1" x14ac:dyDescent="0.3"/>
    <row r="2903" s="6" customFormat="1" x14ac:dyDescent="0.3"/>
    <row r="2904" s="6" customFormat="1" x14ac:dyDescent="0.3"/>
    <row r="2905" s="6" customFormat="1" x14ac:dyDescent="0.3"/>
    <row r="2906" s="6" customFormat="1" x14ac:dyDescent="0.3"/>
    <row r="2907" s="6" customFormat="1" x14ac:dyDescent="0.3"/>
    <row r="2908" s="6" customFormat="1" x14ac:dyDescent="0.3"/>
    <row r="2909" s="6" customFormat="1" x14ac:dyDescent="0.3"/>
    <row r="2910" s="6" customFormat="1" x14ac:dyDescent="0.3"/>
    <row r="2911" s="6" customFormat="1" x14ac:dyDescent="0.3"/>
    <row r="2912" s="6" customFormat="1" x14ac:dyDescent="0.3"/>
    <row r="2913" s="6" customFormat="1" x14ac:dyDescent="0.3"/>
    <row r="2914" s="6" customFormat="1" x14ac:dyDescent="0.3"/>
    <row r="2915" s="6" customFormat="1" x14ac:dyDescent="0.3"/>
    <row r="2916" s="6" customFormat="1" x14ac:dyDescent="0.3"/>
    <row r="2917" s="6" customFormat="1" x14ac:dyDescent="0.3"/>
    <row r="2918" s="6" customFormat="1" x14ac:dyDescent="0.3"/>
    <row r="2919" s="6" customFormat="1" x14ac:dyDescent="0.3"/>
    <row r="2920" s="6" customFormat="1" x14ac:dyDescent="0.3"/>
    <row r="2921" s="6" customFormat="1" x14ac:dyDescent="0.3"/>
    <row r="2922" s="6" customFormat="1" x14ac:dyDescent="0.3"/>
    <row r="2923" s="6" customFormat="1" x14ac:dyDescent="0.3"/>
    <row r="2924" s="6" customFormat="1" x14ac:dyDescent="0.3"/>
    <row r="2925" s="6" customFormat="1" x14ac:dyDescent="0.3"/>
    <row r="2926" s="6" customFormat="1" x14ac:dyDescent="0.3"/>
    <row r="2927" s="6" customFormat="1" x14ac:dyDescent="0.3"/>
    <row r="2928" s="6" customFormat="1" x14ac:dyDescent="0.3"/>
    <row r="2929" s="6" customFormat="1" x14ac:dyDescent="0.3"/>
    <row r="2930" s="6" customFormat="1" x14ac:dyDescent="0.3"/>
    <row r="2931" s="6" customFormat="1" x14ac:dyDescent="0.3"/>
    <row r="2932" s="6" customFormat="1" x14ac:dyDescent="0.3"/>
    <row r="2933" s="6" customFormat="1" x14ac:dyDescent="0.3"/>
    <row r="2934" s="6" customFormat="1" x14ac:dyDescent="0.3"/>
    <row r="2935" s="6" customFormat="1" x14ac:dyDescent="0.3"/>
    <row r="2936" s="6" customFormat="1" x14ac:dyDescent="0.3"/>
    <row r="2937" s="6" customFormat="1" x14ac:dyDescent="0.3"/>
    <row r="2938" s="6" customFormat="1" x14ac:dyDescent="0.3"/>
    <row r="2939" s="6" customFormat="1" x14ac:dyDescent="0.3"/>
    <row r="2940" s="6" customFormat="1" x14ac:dyDescent="0.3"/>
    <row r="2941" s="6" customFormat="1" x14ac:dyDescent="0.3"/>
    <row r="2942" s="6" customFormat="1" x14ac:dyDescent="0.3"/>
    <row r="2943" s="6" customFormat="1" x14ac:dyDescent="0.3"/>
    <row r="2944" s="6" customFormat="1" x14ac:dyDescent="0.3"/>
    <row r="2945" s="6" customFormat="1" x14ac:dyDescent="0.3"/>
    <row r="2946" s="6" customFormat="1" x14ac:dyDescent="0.3"/>
    <row r="2947" s="6" customFormat="1" x14ac:dyDescent="0.3"/>
    <row r="2948" s="6" customFormat="1" x14ac:dyDescent="0.3"/>
    <row r="2949" s="6" customFormat="1" x14ac:dyDescent="0.3"/>
    <row r="2950" s="6" customFormat="1" x14ac:dyDescent="0.3"/>
    <row r="2951" s="6" customFormat="1" x14ac:dyDescent="0.3"/>
    <row r="2952" s="6" customFormat="1" x14ac:dyDescent="0.3"/>
    <row r="2953" s="6" customFormat="1" x14ac:dyDescent="0.3"/>
    <row r="2954" s="6" customFormat="1" x14ac:dyDescent="0.3"/>
    <row r="2955" s="6" customFormat="1" x14ac:dyDescent="0.3"/>
    <row r="2956" s="6" customFormat="1" x14ac:dyDescent="0.3"/>
    <row r="2957" s="6" customFormat="1" x14ac:dyDescent="0.3"/>
    <row r="2958" s="6" customFormat="1" x14ac:dyDescent="0.3"/>
    <row r="2959" s="6" customFormat="1" x14ac:dyDescent="0.3"/>
    <row r="2960" s="6" customFormat="1" x14ac:dyDescent="0.3"/>
    <row r="2961" s="6" customFormat="1" x14ac:dyDescent="0.3"/>
    <row r="2962" s="6" customFormat="1" x14ac:dyDescent="0.3"/>
    <row r="2963" s="6" customFormat="1" x14ac:dyDescent="0.3"/>
    <row r="2964" s="6" customFormat="1" x14ac:dyDescent="0.3"/>
    <row r="2965" s="6" customFormat="1" x14ac:dyDescent="0.3"/>
    <row r="2966" s="6" customFormat="1" x14ac:dyDescent="0.3"/>
    <row r="2967" s="6" customFormat="1" x14ac:dyDescent="0.3"/>
    <row r="2968" s="6" customFormat="1" x14ac:dyDescent="0.3"/>
    <row r="2969" s="6" customFormat="1" x14ac:dyDescent="0.3"/>
    <row r="2970" s="6" customFormat="1" x14ac:dyDescent="0.3"/>
    <row r="2971" s="6" customFormat="1" x14ac:dyDescent="0.3"/>
    <row r="2972" s="6" customFormat="1" x14ac:dyDescent="0.3"/>
    <row r="2973" s="6" customFormat="1" x14ac:dyDescent="0.3"/>
    <row r="2974" s="6" customFormat="1" x14ac:dyDescent="0.3"/>
    <row r="2975" s="6" customFormat="1" x14ac:dyDescent="0.3"/>
    <row r="2976" s="6" customFormat="1" x14ac:dyDescent="0.3"/>
    <row r="2977" s="6" customFormat="1" x14ac:dyDescent="0.3"/>
    <row r="2978" s="6" customFormat="1" x14ac:dyDescent="0.3"/>
    <row r="2979" s="6" customFormat="1" x14ac:dyDescent="0.3"/>
    <row r="2980" s="6" customFormat="1" x14ac:dyDescent="0.3"/>
    <row r="2981" s="6" customFormat="1" x14ac:dyDescent="0.3"/>
    <row r="2982" s="6" customFormat="1" x14ac:dyDescent="0.3"/>
    <row r="2983" s="6" customFormat="1" x14ac:dyDescent="0.3"/>
    <row r="2984" s="6" customFormat="1" x14ac:dyDescent="0.3"/>
    <row r="2985" s="6" customFormat="1" x14ac:dyDescent="0.3"/>
    <row r="2986" s="6" customFormat="1" x14ac:dyDescent="0.3"/>
    <row r="2987" s="6" customFormat="1" x14ac:dyDescent="0.3"/>
    <row r="2988" s="6" customFormat="1" x14ac:dyDescent="0.3"/>
    <row r="2989" s="6" customFormat="1" x14ac:dyDescent="0.3"/>
    <row r="2990" s="6" customFormat="1" x14ac:dyDescent="0.3"/>
    <row r="2991" s="6" customFormat="1" x14ac:dyDescent="0.3"/>
    <row r="2992" s="6" customFormat="1" x14ac:dyDescent="0.3"/>
    <row r="2993" s="6" customFormat="1" x14ac:dyDescent="0.3"/>
    <row r="2994" s="6" customFormat="1" x14ac:dyDescent="0.3"/>
    <row r="2995" s="6" customFormat="1" x14ac:dyDescent="0.3"/>
    <row r="2996" s="6" customFormat="1" x14ac:dyDescent="0.3"/>
    <row r="2997" s="6" customFormat="1" x14ac:dyDescent="0.3"/>
    <row r="2998" s="6" customFormat="1" x14ac:dyDescent="0.3"/>
    <row r="2999" s="6" customFormat="1" x14ac:dyDescent="0.3"/>
    <row r="3000" s="6" customFormat="1" x14ac:dyDescent="0.3"/>
    <row r="3001" s="6" customFormat="1" x14ac:dyDescent="0.3"/>
    <row r="3002" s="6" customFormat="1" x14ac:dyDescent="0.3"/>
    <row r="3003" s="6" customFormat="1" x14ac:dyDescent="0.3"/>
    <row r="3004" s="6" customFormat="1" x14ac:dyDescent="0.3"/>
    <row r="3005" s="6" customFormat="1" x14ac:dyDescent="0.3"/>
    <row r="3006" s="6" customFormat="1" x14ac:dyDescent="0.3"/>
    <row r="3007" s="6" customFormat="1" x14ac:dyDescent="0.3"/>
    <row r="3008" s="6" customFormat="1" x14ac:dyDescent="0.3"/>
    <row r="3009" s="6" customFormat="1" x14ac:dyDescent="0.3"/>
    <row r="3010" s="6" customFormat="1" x14ac:dyDescent="0.3"/>
    <row r="3011" s="6" customFormat="1" x14ac:dyDescent="0.3"/>
    <row r="3012" s="6" customFormat="1" x14ac:dyDescent="0.3"/>
    <row r="3013" s="6" customFormat="1" x14ac:dyDescent="0.3"/>
    <row r="3014" s="6" customFormat="1" x14ac:dyDescent="0.3"/>
    <row r="3015" s="6" customFormat="1" x14ac:dyDescent="0.3"/>
    <row r="3016" s="6" customFormat="1" x14ac:dyDescent="0.3"/>
    <row r="3017" s="6" customFormat="1" x14ac:dyDescent="0.3"/>
    <row r="3018" s="6" customFormat="1" x14ac:dyDescent="0.3"/>
    <row r="3019" s="6" customFormat="1" x14ac:dyDescent="0.3"/>
    <row r="3020" s="6" customFormat="1" x14ac:dyDescent="0.3"/>
    <row r="3021" s="6" customFormat="1" x14ac:dyDescent="0.3"/>
    <row r="3022" s="6" customFormat="1" x14ac:dyDescent="0.3"/>
    <row r="3023" s="6" customFormat="1" x14ac:dyDescent="0.3"/>
    <row r="3024" s="6" customFormat="1" x14ac:dyDescent="0.3"/>
    <row r="3025" s="6" customFormat="1" x14ac:dyDescent="0.3"/>
    <row r="3026" s="6" customFormat="1" x14ac:dyDescent="0.3"/>
    <row r="3027" s="6" customFormat="1" x14ac:dyDescent="0.3"/>
    <row r="3028" s="6" customFormat="1" x14ac:dyDescent="0.3"/>
    <row r="3029" s="6" customFormat="1" x14ac:dyDescent="0.3"/>
    <row r="3030" s="6" customFormat="1" x14ac:dyDescent="0.3"/>
    <row r="3031" s="6" customFormat="1" x14ac:dyDescent="0.3"/>
    <row r="3032" s="6" customFormat="1" x14ac:dyDescent="0.3"/>
    <row r="3033" s="6" customFormat="1" x14ac:dyDescent="0.3"/>
    <row r="3034" s="6" customFormat="1" x14ac:dyDescent="0.3"/>
    <row r="3035" s="6" customFormat="1" x14ac:dyDescent="0.3"/>
    <row r="3036" s="6" customFormat="1" x14ac:dyDescent="0.3"/>
    <row r="3037" s="6" customFormat="1" x14ac:dyDescent="0.3"/>
    <row r="3038" s="6" customFormat="1" x14ac:dyDescent="0.3"/>
    <row r="3039" s="6" customFormat="1" x14ac:dyDescent="0.3"/>
    <row r="3040" s="6" customFormat="1" x14ac:dyDescent="0.3"/>
    <row r="3041" s="6" customFormat="1" x14ac:dyDescent="0.3"/>
    <row r="3042" s="6" customFormat="1" x14ac:dyDescent="0.3"/>
    <row r="3043" s="6" customFormat="1" x14ac:dyDescent="0.3"/>
    <row r="3044" s="6" customFormat="1" x14ac:dyDescent="0.3"/>
    <row r="3045" s="6" customFormat="1" x14ac:dyDescent="0.3"/>
    <row r="3046" s="6" customFormat="1" x14ac:dyDescent="0.3"/>
    <row r="3047" s="6" customFormat="1" x14ac:dyDescent="0.3"/>
    <row r="3048" s="6" customFormat="1" x14ac:dyDescent="0.3"/>
    <row r="3049" s="6" customFormat="1" x14ac:dyDescent="0.3"/>
    <row r="3050" s="6" customFormat="1" x14ac:dyDescent="0.3"/>
    <row r="3051" s="6" customFormat="1" x14ac:dyDescent="0.3"/>
    <row r="3052" s="6" customFormat="1" x14ac:dyDescent="0.3"/>
    <row r="3053" s="6" customFormat="1" x14ac:dyDescent="0.3"/>
    <row r="3054" s="6" customFormat="1" x14ac:dyDescent="0.3"/>
    <row r="3055" s="6" customFormat="1" x14ac:dyDescent="0.3"/>
    <row r="3056" s="6" customFormat="1" x14ac:dyDescent="0.3"/>
    <row r="3057" s="6" customFormat="1" x14ac:dyDescent="0.3"/>
    <row r="3058" s="6" customFormat="1" x14ac:dyDescent="0.3"/>
    <row r="3059" s="6" customFormat="1" x14ac:dyDescent="0.3"/>
    <row r="3060" s="6" customFormat="1" x14ac:dyDescent="0.3"/>
    <row r="3061" s="6" customFormat="1" x14ac:dyDescent="0.3"/>
    <row r="3062" s="6" customFormat="1" x14ac:dyDescent="0.3"/>
    <row r="3063" s="6" customFormat="1" x14ac:dyDescent="0.3"/>
    <row r="3064" s="6" customFormat="1" x14ac:dyDescent="0.3"/>
    <row r="3065" s="6" customFormat="1" x14ac:dyDescent="0.3"/>
    <row r="3066" s="6" customFormat="1" x14ac:dyDescent="0.3"/>
    <row r="3067" s="6" customFormat="1" x14ac:dyDescent="0.3"/>
    <row r="3068" s="6" customFormat="1" x14ac:dyDescent="0.3"/>
    <row r="3069" s="6" customFormat="1" x14ac:dyDescent="0.3"/>
    <row r="3070" s="6" customFormat="1" x14ac:dyDescent="0.3"/>
    <row r="3071" s="6" customFormat="1" x14ac:dyDescent="0.3"/>
    <row r="3072" s="6" customFormat="1" x14ac:dyDescent="0.3"/>
    <row r="3073" s="6" customFormat="1" x14ac:dyDescent="0.3"/>
    <row r="3074" s="6" customFormat="1" x14ac:dyDescent="0.3"/>
    <row r="3075" s="6" customFormat="1" x14ac:dyDescent="0.3"/>
    <row r="3076" s="6" customFormat="1" x14ac:dyDescent="0.3"/>
    <row r="3077" s="6" customFormat="1" x14ac:dyDescent="0.3"/>
    <row r="3078" s="6" customFormat="1" x14ac:dyDescent="0.3"/>
    <row r="3079" s="6" customFormat="1" x14ac:dyDescent="0.3"/>
    <row r="3080" s="6" customFormat="1" x14ac:dyDescent="0.3"/>
    <row r="3081" s="6" customFormat="1" x14ac:dyDescent="0.3"/>
    <row r="3082" s="6" customFormat="1" x14ac:dyDescent="0.3"/>
    <row r="3083" s="6" customFormat="1" x14ac:dyDescent="0.3"/>
    <row r="3084" s="6" customFormat="1" x14ac:dyDescent="0.3"/>
    <row r="3085" s="6" customFormat="1" x14ac:dyDescent="0.3"/>
    <row r="3086" s="6" customFormat="1" x14ac:dyDescent="0.3"/>
    <row r="3087" s="6" customFormat="1" x14ac:dyDescent="0.3"/>
    <row r="3088" s="6" customFormat="1" x14ac:dyDescent="0.3"/>
    <row r="3089" s="6" customFormat="1" x14ac:dyDescent="0.3"/>
    <row r="3090" s="6" customFormat="1" x14ac:dyDescent="0.3"/>
    <row r="3091" s="6" customFormat="1" x14ac:dyDescent="0.3"/>
    <row r="3092" s="6" customFormat="1" x14ac:dyDescent="0.3"/>
    <row r="3093" s="6" customFormat="1" x14ac:dyDescent="0.3"/>
    <row r="3094" s="6" customFormat="1" x14ac:dyDescent="0.3"/>
    <row r="3095" s="6" customFormat="1" x14ac:dyDescent="0.3"/>
    <row r="3096" s="6" customFormat="1" x14ac:dyDescent="0.3"/>
    <row r="3097" s="6" customFormat="1" x14ac:dyDescent="0.3"/>
    <row r="3098" s="6" customFormat="1" x14ac:dyDescent="0.3"/>
    <row r="3099" s="6" customFormat="1" x14ac:dyDescent="0.3"/>
    <row r="3100" s="6" customFormat="1" x14ac:dyDescent="0.3"/>
    <row r="3101" s="6" customFormat="1" x14ac:dyDescent="0.3"/>
    <row r="3102" s="6" customFormat="1" x14ac:dyDescent="0.3"/>
    <row r="3103" s="6" customFormat="1" x14ac:dyDescent="0.3"/>
    <row r="3104" s="6" customFormat="1" x14ac:dyDescent="0.3"/>
    <row r="3105" s="6" customFormat="1" x14ac:dyDescent="0.3"/>
    <row r="3106" s="6" customFormat="1" x14ac:dyDescent="0.3"/>
    <row r="3107" s="6" customFormat="1" x14ac:dyDescent="0.3"/>
    <row r="3108" s="6" customFormat="1" x14ac:dyDescent="0.3"/>
    <row r="3109" s="6" customFormat="1" x14ac:dyDescent="0.3"/>
    <row r="3110" s="6" customFormat="1" x14ac:dyDescent="0.3"/>
    <row r="3111" s="6" customFormat="1" x14ac:dyDescent="0.3"/>
    <row r="3112" s="6" customFormat="1" x14ac:dyDescent="0.3"/>
    <row r="3113" s="6" customFormat="1" x14ac:dyDescent="0.3"/>
    <row r="3114" s="6" customFormat="1" x14ac:dyDescent="0.3"/>
    <row r="3115" s="6" customFormat="1" x14ac:dyDescent="0.3"/>
    <row r="3116" s="6" customFormat="1" x14ac:dyDescent="0.3"/>
    <row r="3117" s="6" customFormat="1" x14ac:dyDescent="0.3"/>
    <row r="3118" s="6" customFormat="1" x14ac:dyDescent="0.3"/>
    <row r="3119" s="6" customFormat="1" x14ac:dyDescent="0.3"/>
    <row r="3120" s="6" customFormat="1" x14ac:dyDescent="0.3"/>
    <row r="3121" s="6" customFormat="1" x14ac:dyDescent="0.3"/>
    <row r="3122" s="6" customFormat="1" x14ac:dyDescent="0.3"/>
    <row r="3123" s="6" customFormat="1" x14ac:dyDescent="0.3"/>
    <row r="3124" s="6" customFormat="1" x14ac:dyDescent="0.3"/>
    <row r="3125" s="6" customFormat="1" x14ac:dyDescent="0.3"/>
    <row r="3126" s="6" customFormat="1" x14ac:dyDescent="0.3"/>
    <row r="3127" s="6" customFormat="1" x14ac:dyDescent="0.3"/>
    <row r="3128" s="6" customFormat="1" x14ac:dyDescent="0.3"/>
    <row r="3129" s="6" customFormat="1" x14ac:dyDescent="0.3"/>
    <row r="3130" s="6" customFormat="1" x14ac:dyDescent="0.3"/>
    <row r="3131" s="6" customFormat="1" x14ac:dyDescent="0.3"/>
    <row r="3132" s="6" customFormat="1" x14ac:dyDescent="0.3"/>
    <row r="3133" s="6" customFormat="1" x14ac:dyDescent="0.3"/>
    <row r="3134" s="6" customFormat="1" x14ac:dyDescent="0.3"/>
    <row r="3135" s="6" customFormat="1" x14ac:dyDescent="0.3"/>
    <row r="3136" s="6" customFormat="1" x14ac:dyDescent="0.3"/>
    <row r="3137" s="6" customFormat="1" x14ac:dyDescent="0.3"/>
    <row r="3138" s="6" customFormat="1" x14ac:dyDescent="0.3"/>
    <row r="3139" s="6" customFormat="1" x14ac:dyDescent="0.3"/>
    <row r="3140" s="6" customFormat="1" x14ac:dyDescent="0.3"/>
    <row r="3141" s="6" customFormat="1" x14ac:dyDescent="0.3"/>
    <row r="3142" s="6" customFormat="1" x14ac:dyDescent="0.3"/>
    <row r="3143" s="6" customFormat="1" x14ac:dyDescent="0.3"/>
    <row r="3144" s="6" customFormat="1" x14ac:dyDescent="0.3"/>
    <row r="3145" s="6" customFormat="1" x14ac:dyDescent="0.3"/>
    <row r="3146" s="6" customFormat="1" x14ac:dyDescent="0.3"/>
    <row r="3147" s="6" customFormat="1" x14ac:dyDescent="0.3"/>
    <row r="3148" s="6" customFormat="1" x14ac:dyDescent="0.3"/>
    <row r="3149" s="6" customFormat="1" x14ac:dyDescent="0.3"/>
    <row r="3150" s="6" customFormat="1" x14ac:dyDescent="0.3"/>
    <row r="3151" s="6" customFormat="1" x14ac:dyDescent="0.3"/>
    <row r="3152" s="6" customFormat="1" x14ac:dyDescent="0.3"/>
    <row r="3153" s="6" customFormat="1" x14ac:dyDescent="0.3"/>
    <row r="3154" s="6" customFormat="1" x14ac:dyDescent="0.3"/>
    <row r="3155" s="6" customFormat="1" x14ac:dyDescent="0.3"/>
    <row r="3156" s="6" customFormat="1" x14ac:dyDescent="0.3"/>
    <row r="3157" s="6" customFormat="1" x14ac:dyDescent="0.3"/>
    <row r="3158" s="6" customFormat="1" x14ac:dyDescent="0.3"/>
    <row r="3159" s="6" customFormat="1" x14ac:dyDescent="0.3"/>
    <row r="3160" s="6" customFormat="1" x14ac:dyDescent="0.3"/>
    <row r="3161" s="6" customFormat="1" x14ac:dyDescent="0.3"/>
    <row r="3162" s="6" customFormat="1" x14ac:dyDescent="0.3"/>
    <row r="3163" s="6" customFormat="1" x14ac:dyDescent="0.3"/>
    <row r="3164" s="6" customFormat="1" x14ac:dyDescent="0.3"/>
    <row r="3165" s="6" customFormat="1" x14ac:dyDescent="0.3"/>
    <row r="3166" s="6" customFormat="1" x14ac:dyDescent="0.3"/>
    <row r="3167" s="6" customFormat="1" x14ac:dyDescent="0.3"/>
    <row r="3168" s="6" customFormat="1" x14ac:dyDescent="0.3"/>
    <row r="3169" s="6" customFormat="1" x14ac:dyDescent="0.3"/>
    <row r="3170" s="6" customFormat="1" x14ac:dyDescent="0.3"/>
    <row r="3171" s="6" customFormat="1" x14ac:dyDescent="0.3"/>
    <row r="3172" s="6" customFormat="1" x14ac:dyDescent="0.3"/>
    <row r="3173" s="6" customFormat="1" x14ac:dyDescent="0.3"/>
    <row r="3174" s="6" customFormat="1" x14ac:dyDescent="0.3"/>
    <row r="3175" s="6" customFormat="1" x14ac:dyDescent="0.3"/>
    <row r="3176" s="6" customFormat="1" x14ac:dyDescent="0.3"/>
    <row r="3177" s="6" customFormat="1" x14ac:dyDescent="0.3"/>
    <row r="3178" s="6" customFormat="1" x14ac:dyDescent="0.3"/>
    <row r="3179" s="6" customFormat="1" x14ac:dyDescent="0.3"/>
    <row r="3180" s="6" customFormat="1" x14ac:dyDescent="0.3"/>
    <row r="3181" s="6" customFormat="1" x14ac:dyDescent="0.3"/>
    <row r="3182" s="6" customFormat="1" x14ac:dyDescent="0.3"/>
    <row r="3183" s="6" customFormat="1" x14ac:dyDescent="0.3"/>
    <row r="3184" s="6" customFormat="1" x14ac:dyDescent="0.3"/>
    <row r="3185" s="6" customFormat="1" x14ac:dyDescent="0.3"/>
    <row r="3186" s="6" customFormat="1" x14ac:dyDescent="0.3"/>
    <row r="3187" s="6" customFormat="1" x14ac:dyDescent="0.3"/>
    <row r="3188" s="6" customFormat="1" x14ac:dyDescent="0.3"/>
    <row r="3189" s="6" customFormat="1" x14ac:dyDescent="0.3"/>
    <row r="3190" s="6" customFormat="1" x14ac:dyDescent="0.3"/>
    <row r="3191" s="6" customFormat="1" x14ac:dyDescent="0.3"/>
    <row r="3192" s="6" customFormat="1" x14ac:dyDescent="0.3"/>
    <row r="3193" s="6" customFormat="1" x14ac:dyDescent="0.3"/>
    <row r="3194" s="6" customFormat="1" x14ac:dyDescent="0.3"/>
    <row r="3195" s="6" customFormat="1" x14ac:dyDescent="0.3"/>
    <row r="3196" s="6" customFormat="1" x14ac:dyDescent="0.3"/>
    <row r="3197" s="6" customFormat="1" x14ac:dyDescent="0.3"/>
    <row r="3198" s="6" customFormat="1" x14ac:dyDescent="0.3"/>
    <row r="3199" s="6" customFormat="1" x14ac:dyDescent="0.3"/>
    <row r="3200" s="6" customFormat="1" x14ac:dyDescent="0.3"/>
    <row r="3201" s="6" customFormat="1" x14ac:dyDescent="0.3"/>
    <row r="3202" s="6" customFormat="1" x14ac:dyDescent="0.3"/>
    <row r="3203" s="6" customFormat="1" x14ac:dyDescent="0.3"/>
    <row r="3204" s="6" customFormat="1" x14ac:dyDescent="0.3"/>
    <row r="3205" s="6" customFormat="1" x14ac:dyDescent="0.3"/>
    <row r="3206" s="6" customFormat="1" x14ac:dyDescent="0.3"/>
    <row r="3207" s="6" customFormat="1" x14ac:dyDescent="0.3"/>
    <row r="3208" s="6" customFormat="1" x14ac:dyDescent="0.3"/>
    <row r="3209" s="6" customFormat="1" x14ac:dyDescent="0.3"/>
    <row r="3210" s="6" customFormat="1" x14ac:dyDescent="0.3"/>
    <row r="3211" s="6" customFormat="1" x14ac:dyDescent="0.3"/>
    <row r="3212" s="6" customFormat="1" x14ac:dyDescent="0.3"/>
    <row r="3213" s="6" customFormat="1" x14ac:dyDescent="0.3"/>
    <row r="3214" s="6" customFormat="1" x14ac:dyDescent="0.3"/>
    <row r="3215" s="6" customFormat="1" x14ac:dyDescent="0.3"/>
    <row r="3216" s="6" customFormat="1" x14ac:dyDescent="0.3"/>
    <row r="3217" s="6" customFormat="1" x14ac:dyDescent="0.3"/>
    <row r="3218" s="6" customFormat="1" x14ac:dyDescent="0.3"/>
    <row r="3219" s="6" customFormat="1" x14ac:dyDescent="0.3"/>
    <row r="3220" s="6" customFormat="1" x14ac:dyDescent="0.3"/>
    <row r="3221" s="6" customFormat="1" x14ac:dyDescent="0.3"/>
    <row r="3222" s="6" customFormat="1" x14ac:dyDescent="0.3"/>
    <row r="3223" s="6" customFormat="1" x14ac:dyDescent="0.3"/>
    <row r="3224" s="6" customFormat="1" x14ac:dyDescent="0.3"/>
    <row r="3225" s="6" customFormat="1" x14ac:dyDescent="0.3"/>
    <row r="3226" s="6" customFormat="1" x14ac:dyDescent="0.3"/>
    <row r="3227" s="6" customFormat="1" x14ac:dyDescent="0.3"/>
    <row r="3228" s="6" customFormat="1" x14ac:dyDescent="0.3"/>
    <row r="3229" s="6" customFormat="1" x14ac:dyDescent="0.3"/>
    <row r="3230" s="6" customFormat="1" x14ac:dyDescent="0.3"/>
    <row r="3231" s="6" customFormat="1" x14ac:dyDescent="0.3"/>
    <row r="3232" s="6" customFormat="1" x14ac:dyDescent="0.3"/>
    <row r="3233" s="6" customFormat="1" x14ac:dyDescent="0.3"/>
    <row r="3234" s="6" customFormat="1" x14ac:dyDescent="0.3"/>
    <row r="3235" s="6" customFormat="1" x14ac:dyDescent="0.3"/>
    <row r="3236" s="6" customFormat="1" x14ac:dyDescent="0.3"/>
    <row r="3237" s="6" customFormat="1" x14ac:dyDescent="0.3"/>
    <row r="3238" s="6" customFormat="1" x14ac:dyDescent="0.3"/>
    <row r="3239" s="6" customFormat="1" x14ac:dyDescent="0.3"/>
    <row r="3240" s="6" customFormat="1" x14ac:dyDescent="0.3"/>
    <row r="3241" s="6" customFormat="1" x14ac:dyDescent="0.3"/>
    <row r="3242" s="6" customFormat="1" x14ac:dyDescent="0.3"/>
    <row r="3243" s="6" customFormat="1" x14ac:dyDescent="0.3"/>
    <row r="3244" s="6" customFormat="1" x14ac:dyDescent="0.3"/>
    <row r="3245" s="6" customFormat="1" x14ac:dyDescent="0.3"/>
  </sheetData>
  <hyperlinks>
    <hyperlink ref="F1" location="INFO!A1" display="POWRÓT" xr:uid="{46EE7523-4F10-49E2-BEDD-22CFEC325D80}"/>
  </hyperlinks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E363-A61E-48DF-B9C8-85200745694B}">
  <sheetPr>
    <tabColor rgb="FFFFFF00"/>
    <pageSetUpPr fitToPage="1"/>
  </sheetPr>
  <dimension ref="A1:I56"/>
  <sheetViews>
    <sheetView showGridLines="0" zoomScaleNormal="100" workbookViewId="0">
      <selection activeCell="G9" sqref="G9"/>
    </sheetView>
  </sheetViews>
  <sheetFormatPr defaultRowHeight="13.8" x14ac:dyDescent="0.25"/>
  <cols>
    <col min="1" max="1" width="11.77734375" style="909" customWidth="1"/>
    <col min="2" max="2" width="27.109375" style="909" customWidth="1"/>
    <col min="3" max="3" width="15" style="909" customWidth="1"/>
    <col min="4" max="4" width="19" style="909" customWidth="1"/>
    <col min="5" max="5" width="13.6640625" style="909" customWidth="1"/>
    <col min="6" max="6" width="15.44140625" style="909" customWidth="1"/>
    <col min="7" max="7" width="9.33203125" style="909" customWidth="1"/>
    <col min="8" max="8" width="13.6640625" style="909" customWidth="1"/>
    <col min="9" max="9" width="14.44140625" style="909" customWidth="1"/>
    <col min="10" max="224" width="8.88671875" style="909"/>
    <col min="225" max="225" width="31.88671875" style="909" customWidth="1"/>
    <col min="226" max="226" width="8.88671875" style="909"/>
    <col min="227" max="227" width="10.109375" style="909" customWidth="1"/>
    <col min="228" max="480" width="8.88671875" style="909"/>
    <col min="481" max="481" width="31.88671875" style="909" customWidth="1"/>
    <col min="482" max="482" width="8.88671875" style="909"/>
    <col min="483" max="483" width="10.109375" style="909" customWidth="1"/>
    <col min="484" max="736" width="8.88671875" style="909"/>
    <col min="737" max="737" width="31.88671875" style="909" customWidth="1"/>
    <col min="738" max="738" width="8.88671875" style="909"/>
    <col min="739" max="739" width="10.109375" style="909" customWidth="1"/>
    <col min="740" max="992" width="8.88671875" style="909"/>
    <col min="993" max="993" width="31.88671875" style="909" customWidth="1"/>
    <col min="994" max="994" width="8.88671875" style="909"/>
    <col min="995" max="995" width="10.109375" style="909" customWidth="1"/>
    <col min="996" max="1248" width="8.88671875" style="909"/>
    <col min="1249" max="1249" width="31.88671875" style="909" customWidth="1"/>
    <col min="1250" max="1250" width="8.88671875" style="909"/>
    <col min="1251" max="1251" width="10.109375" style="909" customWidth="1"/>
    <col min="1252" max="1504" width="8.88671875" style="909"/>
    <col min="1505" max="1505" width="31.88671875" style="909" customWidth="1"/>
    <col min="1506" max="1506" width="8.88671875" style="909"/>
    <col min="1507" max="1507" width="10.109375" style="909" customWidth="1"/>
    <col min="1508" max="1760" width="8.88671875" style="909"/>
    <col min="1761" max="1761" width="31.88671875" style="909" customWidth="1"/>
    <col min="1762" max="1762" width="8.88671875" style="909"/>
    <col min="1763" max="1763" width="10.109375" style="909" customWidth="1"/>
    <col min="1764" max="2016" width="8.88671875" style="909"/>
    <col min="2017" max="2017" width="31.88671875" style="909" customWidth="1"/>
    <col min="2018" max="2018" width="8.88671875" style="909"/>
    <col min="2019" max="2019" width="10.109375" style="909" customWidth="1"/>
    <col min="2020" max="2272" width="8.88671875" style="909"/>
    <col min="2273" max="2273" width="31.88671875" style="909" customWidth="1"/>
    <col min="2274" max="2274" width="8.88671875" style="909"/>
    <col min="2275" max="2275" width="10.109375" style="909" customWidth="1"/>
    <col min="2276" max="2528" width="8.88671875" style="909"/>
    <col min="2529" max="2529" width="31.88671875" style="909" customWidth="1"/>
    <col min="2530" max="2530" width="8.88671875" style="909"/>
    <col min="2531" max="2531" width="10.109375" style="909" customWidth="1"/>
    <col min="2532" max="2784" width="8.88671875" style="909"/>
    <col min="2785" max="2785" width="31.88671875" style="909" customWidth="1"/>
    <col min="2786" max="2786" width="8.88671875" style="909"/>
    <col min="2787" max="2787" width="10.109375" style="909" customWidth="1"/>
    <col min="2788" max="3040" width="8.88671875" style="909"/>
    <col min="3041" max="3041" width="31.88671875" style="909" customWidth="1"/>
    <col min="3042" max="3042" width="8.88671875" style="909"/>
    <col min="3043" max="3043" width="10.109375" style="909" customWidth="1"/>
    <col min="3044" max="3296" width="8.88671875" style="909"/>
    <col min="3297" max="3297" width="31.88671875" style="909" customWidth="1"/>
    <col min="3298" max="3298" width="8.88671875" style="909"/>
    <col min="3299" max="3299" width="10.109375" style="909" customWidth="1"/>
    <col min="3300" max="3552" width="8.88671875" style="909"/>
    <col min="3553" max="3553" width="31.88671875" style="909" customWidth="1"/>
    <col min="3554" max="3554" width="8.88671875" style="909"/>
    <col min="3555" max="3555" width="10.109375" style="909" customWidth="1"/>
    <col min="3556" max="3808" width="8.88671875" style="909"/>
    <col min="3809" max="3809" width="31.88671875" style="909" customWidth="1"/>
    <col min="3810" max="3810" width="8.88671875" style="909"/>
    <col min="3811" max="3811" width="10.109375" style="909" customWidth="1"/>
    <col min="3812" max="4064" width="8.88671875" style="909"/>
    <col min="4065" max="4065" width="31.88671875" style="909" customWidth="1"/>
    <col min="4066" max="4066" width="8.88671875" style="909"/>
    <col min="4067" max="4067" width="10.109375" style="909" customWidth="1"/>
    <col min="4068" max="4320" width="8.88671875" style="909"/>
    <col min="4321" max="4321" width="31.88671875" style="909" customWidth="1"/>
    <col min="4322" max="4322" width="8.88671875" style="909"/>
    <col min="4323" max="4323" width="10.109375" style="909" customWidth="1"/>
    <col min="4324" max="4576" width="8.88671875" style="909"/>
    <col min="4577" max="4577" width="31.88671875" style="909" customWidth="1"/>
    <col min="4578" max="4578" width="8.88671875" style="909"/>
    <col min="4579" max="4579" width="10.109375" style="909" customWidth="1"/>
    <col min="4580" max="4832" width="8.88671875" style="909"/>
    <col min="4833" max="4833" width="31.88671875" style="909" customWidth="1"/>
    <col min="4834" max="4834" width="8.88671875" style="909"/>
    <col min="4835" max="4835" width="10.109375" style="909" customWidth="1"/>
    <col min="4836" max="5088" width="8.88671875" style="909"/>
    <col min="5089" max="5089" width="31.88671875" style="909" customWidth="1"/>
    <col min="5090" max="5090" width="8.88671875" style="909"/>
    <col min="5091" max="5091" width="10.109375" style="909" customWidth="1"/>
    <col min="5092" max="5344" width="8.88671875" style="909"/>
    <col min="5345" max="5345" width="31.88671875" style="909" customWidth="1"/>
    <col min="5346" max="5346" width="8.88671875" style="909"/>
    <col min="5347" max="5347" width="10.109375" style="909" customWidth="1"/>
    <col min="5348" max="5600" width="8.88671875" style="909"/>
    <col min="5601" max="5601" width="31.88671875" style="909" customWidth="1"/>
    <col min="5602" max="5602" width="8.88671875" style="909"/>
    <col min="5603" max="5603" width="10.109375" style="909" customWidth="1"/>
    <col min="5604" max="5856" width="8.88671875" style="909"/>
    <col min="5857" max="5857" width="31.88671875" style="909" customWidth="1"/>
    <col min="5858" max="5858" width="8.88671875" style="909"/>
    <col min="5859" max="5859" width="10.109375" style="909" customWidth="1"/>
    <col min="5860" max="6112" width="8.88671875" style="909"/>
    <col min="6113" max="6113" width="31.88671875" style="909" customWidth="1"/>
    <col min="6114" max="6114" width="8.88671875" style="909"/>
    <col min="6115" max="6115" width="10.109375" style="909" customWidth="1"/>
    <col min="6116" max="6368" width="8.88671875" style="909"/>
    <col min="6369" max="6369" width="31.88671875" style="909" customWidth="1"/>
    <col min="6370" max="6370" width="8.88671875" style="909"/>
    <col min="6371" max="6371" width="10.109375" style="909" customWidth="1"/>
    <col min="6372" max="6624" width="8.88671875" style="909"/>
    <col min="6625" max="6625" width="31.88671875" style="909" customWidth="1"/>
    <col min="6626" max="6626" width="8.88671875" style="909"/>
    <col min="6627" max="6627" width="10.109375" style="909" customWidth="1"/>
    <col min="6628" max="6880" width="8.88671875" style="909"/>
    <col min="6881" max="6881" width="31.88671875" style="909" customWidth="1"/>
    <col min="6882" max="6882" width="8.88671875" style="909"/>
    <col min="6883" max="6883" width="10.109375" style="909" customWidth="1"/>
    <col min="6884" max="7136" width="8.88671875" style="909"/>
    <col min="7137" max="7137" width="31.88671875" style="909" customWidth="1"/>
    <col min="7138" max="7138" width="8.88671875" style="909"/>
    <col min="7139" max="7139" width="10.109375" style="909" customWidth="1"/>
    <col min="7140" max="7392" width="8.88671875" style="909"/>
    <col min="7393" max="7393" width="31.88671875" style="909" customWidth="1"/>
    <col min="7394" max="7394" width="8.88671875" style="909"/>
    <col min="7395" max="7395" width="10.109375" style="909" customWidth="1"/>
    <col min="7396" max="7648" width="8.88671875" style="909"/>
    <col min="7649" max="7649" width="31.88671875" style="909" customWidth="1"/>
    <col min="7650" max="7650" width="8.88671875" style="909"/>
    <col min="7651" max="7651" width="10.109375" style="909" customWidth="1"/>
    <col min="7652" max="7904" width="8.88671875" style="909"/>
    <col min="7905" max="7905" width="31.88671875" style="909" customWidth="1"/>
    <col min="7906" max="7906" width="8.88671875" style="909"/>
    <col min="7907" max="7907" width="10.109375" style="909" customWidth="1"/>
    <col min="7908" max="8160" width="8.88671875" style="909"/>
    <col min="8161" max="8161" width="31.88671875" style="909" customWidth="1"/>
    <col min="8162" max="8162" width="8.88671875" style="909"/>
    <col min="8163" max="8163" width="10.109375" style="909" customWidth="1"/>
    <col min="8164" max="8416" width="8.88671875" style="909"/>
    <col min="8417" max="8417" width="31.88671875" style="909" customWidth="1"/>
    <col min="8418" max="8418" width="8.88671875" style="909"/>
    <col min="8419" max="8419" width="10.109375" style="909" customWidth="1"/>
    <col min="8420" max="8672" width="8.88671875" style="909"/>
    <col min="8673" max="8673" width="31.88671875" style="909" customWidth="1"/>
    <col min="8674" max="8674" width="8.88671875" style="909"/>
    <col min="8675" max="8675" width="10.109375" style="909" customWidth="1"/>
    <col min="8676" max="8928" width="8.88671875" style="909"/>
    <col min="8929" max="8929" width="31.88671875" style="909" customWidth="1"/>
    <col min="8930" max="8930" width="8.88671875" style="909"/>
    <col min="8931" max="8931" width="10.109375" style="909" customWidth="1"/>
    <col min="8932" max="9184" width="8.88671875" style="909"/>
    <col min="9185" max="9185" width="31.88671875" style="909" customWidth="1"/>
    <col min="9186" max="9186" width="8.88671875" style="909"/>
    <col min="9187" max="9187" width="10.109375" style="909" customWidth="1"/>
    <col min="9188" max="9440" width="8.88671875" style="909"/>
    <col min="9441" max="9441" width="31.88671875" style="909" customWidth="1"/>
    <col min="9442" max="9442" width="8.88671875" style="909"/>
    <col min="9443" max="9443" width="10.109375" style="909" customWidth="1"/>
    <col min="9444" max="9696" width="8.88671875" style="909"/>
    <col min="9697" max="9697" width="31.88671875" style="909" customWidth="1"/>
    <col min="9698" max="9698" width="8.88671875" style="909"/>
    <col min="9699" max="9699" width="10.109375" style="909" customWidth="1"/>
    <col min="9700" max="9952" width="8.88671875" style="909"/>
    <col min="9953" max="9953" width="31.88671875" style="909" customWidth="1"/>
    <col min="9954" max="9954" width="8.88671875" style="909"/>
    <col min="9955" max="9955" width="10.109375" style="909" customWidth="1"/>
    <col min="9956" max="10208" width="8.88671875" style="909"/>
    <col min="10209" max="10209" width="31.88671875" style="909" customWidth="1"/>
    <col min="10210" max="10210" width="8.88671875" style="909"/>
    <col min="10211" max="10211" width="10.109375" style="909" customWidth="1"/>
    <col min="10212" max="10464" width="8.88671875" style="909"/>
    <col min="10465" max="10465" width="31.88671875" style="909" customWidth="1"/>
    <col min="10466" max="10466" width="8.88671875" style="909"/>
    <col min="10467" max="10467" width="10.109375" style="909" customWidth="1"/>
    <col min="10468" max="10720" width="8.88671875" style="909"/>
    <col min="10721" max="10721" width="31.88671875" style="909" customWidth="1"/>
    <col min="10722" max="10722" width="8.88671875" style="909"/>
    <col min="10723" max="10723" width="10.109375" style="909" customWidth="1"/>
    <col min="10724" max="10976" width="8.88671875" style="909"/>
    <col min="10977" max="10977" width="31.88671875" style="909" customWidth="1"/>
    <col min="10978" max="10978" width="8.88671875" style="909"/>
    <col min="10979" max="10979" width="10.109375" style="909" customWidth="1"/>
    <col min="10980" max="11232" width="8.88671875" style="909"/>
    <col min="11233" max="11233" width="31.88671875" style="909" customWidth="1"/>
    <col min="11234" max="11234" width="8.88671875" style="909"/>
    <col min="11235" max="11235" width="10.109375" style="909" customWidth="1"/>
    <col min="11236" max="11488" width="8.88671875" style="909"/>
    <col min="11489" max="11489" width="31.88671875" style="909" customWidth="1"/>
    <col min="11490" max="11490" width="8.88671875" style="909"/>
    <col min="11491" max="11491" width="10.109375" style="909" customWidth="1"/>
    <col min="11492" max="11744" width="8.88671875" style="909"/>
    <col min="11745" max="11745" width="31.88671875" style="909" customWidth="1"/>
    <col min="11746" max="11746" width="8.88671875" style="909"/>
    <col min="11747" max="11747" width="10.109375" style="909" customWidth="1"/>
    <col min="11748" max="12000" width="8.88671875" style="909"/>
    <col min="12001" max="12001" width="31.88671875" style="909" customWidth="1"/>
    <col min="12002" max="12002" width="8.88671875" style="909"/>
    <col min="12003" max="12003" width="10.109375" style="909" customWidth="1"/>
    <col min="12004" max="12256" width="8.88671875" style="909"/>
    <col min="12257" max="12257" width="31.88671875" style="909" customWidth="1"/>
    <col min="12258" max="12258" width="8.88671875" style="909"/>
    <col min="12259" max="12259" width="10.109375" style="909" customWidth="1"/>
    <col min="12260" max="12512" width="8.88671875" style="909"/>
    <col min="12513" max="12513" width="31.88671875" style="909" customWidth="1"/>
    <col min="12514" max="12514" width="8.88671875" style="909"/>
    <col min="12515" max="12515" width="10.109375" style="909" customWidth="1"/>
    <col min="12516" max="12768" width="8.88671875" style="909"/>
    <col min="12769" max="12769" width="31.88671875" style="909" customWidth="1"/>
    <col min="12770" max="12770" width="8.88671875" style="909"/>
    <col min="12771" max="12771" width="10.109375" style="909" customWidth="1"/>
    <col min="12772" max="13024" width="8.88671875" style="909"/>
    <col min="13025" max="13025" width="31.88671875" style="909" customWidth="1"/>
    <col min="13026" max="13026" width="8.88671875" style="909"/>
    <col min="13027" max="13027" width="10.109375" style="909" customWidth="1"/>
    <col min="13028" max="13280" width="8.88671875" style="909"/>
    <col min="13281" max="13281" width="31.88671875" style="909" customWidth="1"/>
    <col min="13282" max="13282" width="8.88671875" style="909"/>
    <col min="13283" max="13283" width="10.109375" style="909" customWidth="1"/>
    <col min="13284" max="13536" width="8.88671875" style="909"/>
    <col min="13537" max="13537" width="31.88671875" style="909" customWidth="1"/>
    <col min="13538" max="13538" width="8.88671875" style="909"/>
    <col min="13539" max="13539" width="10.109375" style="909" customWidth="1"/>
    <col min="13540" max="13792" width="8.88671875" style="909"/>
    <col min="13793" max="13793" width="31.88671875" style="909" customWidth="1"/>
    <col min="13794" max="13794" width="8.88671875" style="909"/>
    <col min="13795" max="13795" width="10.109375" style="909" customWidth="1"/>
    <col min="13796" max="14048" width="8.88671875" style="909"/>
    <col min="14049" max="14049" width="31.88671875" style="909" customWidth="1"/>
    <col min="14050" max="14050" width="8.88671875" style="909"/>
    <col min="14051" max="14051" width="10.109375" style="909" customWidth="1"/>
    <col min="14052" max="14304" width="8.88671875" style="909"/>
    <col min="14305" max="14305" width="31.88671875" style="909" customWidth="1"/>
    <col min="14306" max="14306" width="8.88671875" style="909"/>
    <col min="14307" max="14307" width="10.109375" style="909" customWidth="1"/>
    <col min="14308" max="14560" width="8.88671875" style="909"/>
    <col min="14561" max="14561" width="31.88671875" style="909" customWidth="1"/>
    <col min="14562" max="14562" width="8.88671875" style="909"/>
    <col min="14563" max="14563" width="10.109375" style="909" customWidth="1"/>
    <col min="14564" max="14816" width="8.88671875" style="909"/>
    <col min="14817" max="14817" width="31.88671875" style="909" customWidth="1"/>
    <col min="14818" max="14818" width="8.88671875" style="909"/>
    <col min="14819" max="14819" width="10.109375" style="909" customWidth="1"/>
    <col min="14820" max="15072" width="8.88671875" style="909"/>
    <col min="15073" max="15073" width="31.88671875" style="909" customWidth="1"/>
    <col min="15074" max="15074" width="8.88671875" style="909"/>
    <col min="15075" max="15075" width="10.109375" style="909" customWidth="1"/>
    <col min="15076" max="15328" width="8.88671875" style="909"/>
    <col min="15329" max="15329" width="31.88671875" style="909" customWidth="1"/>
    <col min="15330" max="15330" width="8.88671875" style="909"/>
    <col min="15331" max="15331" width="10.109375" style="909" customWidth="1"/>
    <col min="15332" max="15584" width="8.88671875" style="909"/>
    <col min="15585" max="15585" width="31.88671875" style="909" customWidth="1"/>
    <col min="15586" max="15586" width="8.88671875" style="909"/>
    <col min="15587" max="15587" width="10.109375" style="909" customWidth="1"/>
    <col min="15588" max="15840" width="8.88671875" style="909"/>
    <col min="15841" max="15841" width="31.88671875" style="909" customWidth="1"/>
    <col min="15842" max="15842" width="8.88671875" style="909"/>
    <col min="15843" max="15843" width="10.109375" style="909" customWidth="1"/>
    <col min="15844" max="16096" width="8.88671875" style="909"/>
    <col min="16097" max="16097" width="31.88671875" style="909" customWidth="1"/>
    <col min="16098" max="16098" width="8.88671875" style="909"/>
    <col min="16099" max="16099" width="10.109375" style="909" customWidth="1"/>
    <col min="16100" max="16360" width="8.88671875" style="909"/>
    <col min="16361" max="16384" width="9.109375" style="909" customWidth="1"/>
  </cols>
  <sheetData>
    <row r="1" spans="1:9" x14ac:dyDescent="0.25">
      <c r="A1" s="910" t="s">
        <v>925</v>
      </c>
      <c r="G1" s="908" t="s">
        <v>907</v>
      </c>
    </row>
    <row r="2" spans="1:9" x14ac:dyDescent="0.25">
      <c r="I2" s="360">
        <v>2023</v>
      </c>
    </row>
    <row r="3" spans="1:9" s="911" customFormat="1" ht="27.6" x14ac:dyDescent="0.3">
      <c r="A3" s="911" t="s">
        <v>662</v>
      </c>
      <c r="B3" s="912" t="s">
        <v>68</v>
      </c>
      <c r="C3" s="912" t="s">
        <v>3</v>
      </c>
      <c r="D3" s="912" t="s">
        <v>4</v>
      </c>
      <c r="E3" s="912" t="s">
        <v>5</v>
      </c>
      <c r="F3" s="912" t="s">
        <v>6</v>
      </c>
      <c r="G3" s="912" t="s">
        <v>7</v>
      </c>
      <c r="H3" s="912" t="s">
        <v>8</v>
      </c>
      <c r="I3" s="912" t="s">
        <v>9</v>
      </c>
    </row>
    <row r="4" spans="1:9" hidden="1" x14ac:dyDescent="0.25">
      <c r="A4" s="909" t="s">
        <v>661</v>
      </c>
      <c r="B4" s="206" t="s">
        <v>70</v>
      </c>
      <c r="C4" s="915" t="s">
        <v>170</v>
      </c>
      <c r="D4" s="227">
        <v>2313.7260733762555</v>
      </c>
      <c r="E4" s="227">
        <v>936.61918959243883</v>
      </c>
      <c r="F4" s="227">
        <v>1307.1072028140388</v>
      </c>
      <c r="G4" s="227">
        <v>1749.2191019624743</v>
      </c>
      <c r="H4" s="227">
        <v>2783.8905869206419</v>
      </c>
      <c r="I4" s="227">
        <v>4045.004686879246</v>
      </c>
    </row>
    <row r="5" spans="1:9" hidden="1" x14ac:dyDescent="0.25">
      <c r="A5" s="909" t="s">
        <v>661</v>
      </c>
      <c r="B5" s="206" t="s">
        <v>70</v>
      </c>
      <c r="C5" s="915" t="s">
        <v>171</v>
      </c>
      <c r="D5" s="588">
        <v>8.3294138641545192</v>
      </c>
      <c r="E5" s="588">
        <v>3.3718290825327801</v>
      </c>
      <c r="F5" s="588">
        <v>4.7055859301305398</v>
      </c>
      <c r="G5" s="588">
        <v>6.2971887670649069</v>
      </c>
      <c r="H5" s="588">
        <v>10.022006112914312</v>
      </c>
      <c r="I5" s="588">
        <v>14.562016872765284</v>
      </c>
    </row>
    <row r="6" spans="1:9" hidden="1" x14ac:dyDescent="0.25">
      <c r="A6" s="909" t="s">
        <v>661</v>
      </c>
      <c r="B6" s="206" t="s">
        <v>71</v>
      </c>
      <c r="C6" s="915" t="s">
        <v>171</v>
      </c>
      <c r="D6" s="590">
        <v>31.594574926686889</v>
      </c>
      <c r="E6" s="590">
        <v>16.927279711715752</v>
      </c>
      <c r="F6" s="590">
        <v>22.657461021165936</v>
      </c>
      <c r="G6" s="590">
        <v>29.182947800699527</v>
      </c>
      <c r="H6" s="590">
        <v>37.219675470850298</v>
      </c>
      <c r="I6" s="590">
        <v>52.752571003915975</v>
      </c>
    </row>
    <row r="7" spans="1:9" ht="16.8" hidden="1" x14ac:dyDescent="0.25">
      <c r="A7" s="909" t="s">
        <v>661</v>
      </c>
      <c r="B7" s="206" t="s">
        <v>72</v>
      </c>
      <c r="C7" s="915" t="s">
        <v>412</v>
      </c>
      <c r="D7" s="227">
        <v>49.127543968387982</v>
      </c>
      <c r="E7" s="227">
        <v>14.236288469642554</v>
      </c>
      <c r="F7" s="227">
        <v>21.350308253658504</v>
      </c>
      <c r="G7" s="227">
        <v>38.191890483714182</v>
      </c>
      <c r="H7" s="227">
        <v>67.285574317947706</v>
      </c>
      <c r="I7" s="227">
        <v>98.495877214656545</v>
      </c>
    </row>
    <row r="8" spans="1:9" hidden="1" x14ac:dyDescent="0.25">
      <c r="A8" s="909" t="s">
        <v>661</v>
      </c>
      <c r="B8" s="206" t="s">
        <v>72</v>
      </c>
      <c r="C8" s="915" t="s">
        <v>171</v>
      </c>
      <c r="D8" s="588">
        <v>8.2288636147049878</v>
      </c>
      <c r="E8" s="588">
        <v>2.3845783186651279</v>
      </c>
      <c r="F8" s="588">
        <v>3.5761766324877997</v>
      </c>
      <c r="G8" s="588">
        <v>6.3971416560221259</v>
      </c>
      <c r="H8" s="588">
        <v>11.270333698256241</v>
      </c>
      <c r="I8" s="588">
        <v>16.498059433454973</v>
      </c>
    </row>
    <row r="9" spans="1:9" hidden="1" x14ac:dyDescent="0.25">
      <c r="A9" s="909" t="s">
        <v>661</v>
      </c>
      <c r="B9" s="206" t="s">
        <v>105</v>
      </c>
      <c r="C9" s="915" t="s">
        <v>170</v>
      </c>
      <c r="D9" s="227">
        <v>4072.1188006662783</v>
      </c>
      <c r="E9" s="227">
        <v>591.17962069250211</v>
      </c>
      <c r="F9" s="227">
        <v>1024.1828261315618</v>
      </c>
      <c r="G9" s="227">
        <v>2357.9715122456632</v>
      </c>
      <c r="H9" s="227">
        <v>6050.1753339318375</v>
      </c>
      <c r="I9" s="227">
        <v>9325.4964419707158</v>
      </c>
    </row>
    <row r="10" spans="1:9" hidden="1" x14ac:dyDescent="0.25">
      <c r="A10" s="909" t="s">
        <v>661</v>
      </c>
      <c r="B10" s="206" t="s">
        <v>105</v>
      </c>
      <c r="C10" s="915" t="s">
        <v>171</v>
      </c>
      <c r="D10" s="588">
        <v>14.659627682398602</v>
      </c>
      <c r="E10" s="588">
        <v>2.1282466344930073</v>
      </c>
      <c r="F10" s="588">
        <v>3.6870581740736226</v>
      </c>
      <c r="G10" s="588">
        <v>8.4886974440843872</v>
      </c>
      <c r="H10" s="588">
        <v>21.780631202154613</v>
      </c>
      <c r="I10" s="588">
        <v>33.571787191094579</v>
      </c>
    </row>
    <row r="11" spans="1:9" hidden="1" x14ac:dyDescent="0.25">
      <c r="A11" s="909" t="s">
        <v>661</v>
      </c>
      <c r="B11" s="206" t="s">
        <v>73</v>
      </c>
      <c r="C11" s="915" t="s">
        <v>172</v>
      </c>
      <c r="D11" s="227">
        <v>116.52137467783764</v>
      </c>
      <c r="E11" s="227">
        <v>36.708539321405887</v>
      </c>
      <c r="F11" s="227">
        <v>56.766785666417618</v>
      </c>
      <c r="G11" s="227">
        <v>72.005973990525163</v>
      </c>
      <c r="H11" s="227">
        <v>115.96209984092951</v>
      </c>
      <c r="I11" s="227">
        <v>149.68631344490061</v>
      </c>
    </row>
    <row r="12" spans="1:9" hidden="1" x14ac:dyDescent="0.25">
      <c r="A12" s="909" t="s">
        <v>661</v>
      </c>
      <c r="B12" s="206" t="s">
        <v>73</v>
      </c>
      <c r="C12" s="915" t="s">
        <v>171</v>
      </c>
      <c r="D12" s="588">
        <v>5.5114610222617211</v>
      </c>
      <c r="E12" s="588">
        <v>1.7363139099024985</v>
      </c>
      <c r="F12" s="588">
        <v>2.6850689620215533</v>
      </c>
      <c r="G12" s="588">
        <v>3.4058825697518404</v>
      </c>
      <c r="H12" s="588">
        <v>5.4850073224759663</v>
      </c>
      <c r="I12" s="588">
        <v>7.0801626259437986</v>
      </c>
    </row>
    <row r="13" spans="1:9" hidden="1" x14ac:dyDescent="0.25">
      <c r="A13" s="909" t="s">
        <v>661</v>
      </c>
      <c r="B13" s="206" t="s">
        <v>74</v>
      </c>
      <c r="C13" s="915" t="s">
        <v>173</v>
      </c>
      <c r="D13" s="227">
        <v>1316.457322377501</v>
      </c>
      <c r="E13" s="227">
        <v>573.45836280165247</v>
      </c>
      <c r="F13" s="227">
        <v>868.60576515561718</v>
      </c>
      <c r="G13" s="227">
        <v>1124.1742596539955</v>
      </c>
      <c r="H13" s="227">
        <v>1215.5836354629139</v>
      </c>
      <c r="I13" s="227">
        <v>1457.3552714432358</v>
      </c>
    </row>
    <row r="14" spans="1:9" hidden="1" x14ac:dyDescent="0.25">
      <c r="A14" s="909" t="s">
        <v>661</v>
      </c>
      <c r="B14" s="206" t="s">
        <v>74</v>
      </c>
      <c r="C14" s="915" t="s">
        <v>171</v>
      </c>
      <c r="D14" s="588">
        <v>47.263845725193747</v>
      </c>
      <c r="E14" s="588">
        <v>20.588474178813769</v>
      </c>
      <c r="F14" s="588">
        <v>31.184944762346515</v>
      </c>
      <c r="G14" s="588">
        <v>40.360441522375638</v>
      </c>
      <c r="H14" s="588">
        <v>43.64224835548017</v>
      </c>
      <c r="I14" s="588">
        <v>52.322406161936478</v>
      </c>
    </row>
    <row r="15" spans="1:9" hidden="1" x14ac:dyDescent="0.25">
      <c r="A15" s="909" t="s">
        <v>661</v>
      </c>
      <c r="B15" s="206" t="s">
        <v>75</v>
      </c>
      <c r="C15" s="915" t="s">
        <v>172</v>
      </c>
      <c r="D15" s="227">
        <v>2748.207367758605</v>
      </c>
      <c r="E15" s="227">
        <v>830.22832558003063</v>
      </c>
      <c r="F15" s="227">
        <v>1557.8293703065569</v>
      </c>
      <c r="G15" s="227">
        <v>2522.5763665310328</v>
      </c>
      <c r="H15" s="227">
        <v>3460.3885553225109</v>
      </c>
      <c r="I15" s="227">
        <v>4385.7057552443466</v>
      </c>
    </row>
    <row r="16" spans="1:9" hidden="1" x14ac:dyDescent="0.25">
      <c r="A16" s="909" t="s">
        <v>661</v>
      </c>
      <c r="B16" s="206" t="s">
        <v>75</v>
      </c>
      <c r="C16" s="915" t="s">
        <v>171</v>
      </c>
      <c r="D16" s="588">
        <v>71.45339156172372</v>
      </c>
      <c r="E16" s="588">
        <v>21.585936465080795</v>
      </c>
      <c r="F16" s="588">
        <v>40.503563627970479</v>
      </c>
      <c r="G16" s="588">
        <v>65.586985529806853</v>
      </c>
      <c r="H16" s="588">
        <v>89.970102438385283</v>
      </c>
      <c r="I16" s="588">
        <v>114.02834963635301</v>
      </c>
    </row>
    <row r="17" spans="1:9" hidden="1" x14ac:dyDescent="0.25">
      <c r="A17" s="909" t="s">
        <v>661</v>
      </c>
      <c r="B17" s="206" t="s">
        <v>76</v>
      </c>
      <c r="C17" s="915" t="s">
        <v>172</v>
      </c>
      <c r="D17" s="227">
        <v>2887.2361044121735</v>
      </c>
      <c r="E17" s="227">
        <v>37.677371240546805</v>
      </c>
      <c r="F17" s="227">
        <v>1114.6577549559938</v>
      </c>
      <c r="G17" s="227">
        <v>1341.6276243240925</v>
      </c>
      <c r="H17" s="227">
        <v>3747.0057837689496</v>
      </c>
      <c r="I17" s="227">
        <v>5242.6329262746831</v>
      </c>
    </row>
    <row r="18" spans="1:9" hidden="1" x14ac:dyDescent="0.25">
      <c r="A18" s="909" t="s">
        <v>661</v>
      </c>
      <c r="B18" s="206" t="s">
        <v>76</v>
      </c>
      <c r="C18" s="915" t="s">
        <v>171</v>
      </c>
      <c r="D18" s="588">
        <v>28.872361044121735</v>
      </c>
      <c r="E18" s="588">
        <v>0.37677371240546803</v>
      </c>
      <c r="F18" s="588">
        <v>11.146577549559938</v>
      </c>
      <c r="G18" s="588">
        <v>13.416276243240926</v>
      </c>
      <c r="H18" s="588">
        <v>37.470057837689495</v>
      </c>
      <c r="I18" s="588">
        <v>52.426329262746833</v>
      </c>
    </row>
    <row r="19" spans="1:9" hidden="1" x14ac:dyDescent="0.25">
      <c r="A19" s="909" t="s">
        <v>661</v>
      </c>
      <c r="B19" s="206" t="s">
        <v>77</v>
      </c>
      <c r="C19" s="915" t="s">
        <v>172</v>
      </c>
      <c r="D19" s="227">
        <v>4373.6551814564027</v>
      </c>
      <c r="E19" s="227">
        <v>1695.9228753541579</v>
      </c>
      <c r="F19" s="227">
        <v>3657.08307288476</v>
      </c>
      <c r="G19" s="227">
        <v>4308.9689096158654</v>
      </c>
      <c r="H19" s="227">
        <v>4328.3103206652477</v>
      </c>
      <c r="I19" s="227">
        <v>4709.8998200164224</v>
      </c>
    </row>
    <row r="20" spans="1:9" hidden="1" x14ac:dyDescent="0.25">
      <c r="A20" s="909" t="s">
        <v>661</v>
      </c>
      <c r="B20" s="206" t="s">
        <v>77</v>
      </c>
      <c r="C20" s="915" t="s">
        <v>171</v>
      </c>
      <c r="D20" s="588">
        <v>122.46234508077927</v>
      </c>
      <c r="E20" s="588">
        <v>47.485840509916422</v>
      </c>
      <c r="F20" s="588">
        <v>102.39832604077328</v>
      </c>
      <c r="G20" s="588">
        <v>120.65112946924424</v>
      </c>
      <c r="H20" s="588">
        <v>121.19268897862693</v>
      </c>
      <c r="I20" s="588">
        <v>131.87719496045983</v>
      </c>
    </row>
    <row r="21" spans="1:9" ht="16.8" hidden="1" x14ac:dyDescent="0.25">
      <c r="A21" s="909" t="s">
        <v>661</v>
      </c>
      <c r="B21" s="206" t="s">
        <v>78</v>
      </c>
      <c r="C21" s="915" t="s">
        <v>412</v>
      </c>
      <c r="D21" s="227">
        <v>11.338292986645111</v>
      </c>
      <c r="E21" s="227">
        <v>1.402495628932551</v>
      </c>
      <c r="F21" s="227">
        <v>3.8260976426368405</v>
      </c>
      <c r="G21" s="227">
        <v>9.2227473715746822</v>
      </c>
      <c r="H21" s="227">
        <v>13.240267227694281</v>
      </c>
      <c r="I21" s="227">
        <v>20.121866261918552</v>
      </c>
    </row>
    <row r="22" spans="1:9" hidden="1" x14ac:dyDescent="0.25">
      <c r="A22" s="909" t="s">
        <v>661</v>
      </c>
      <c r="B22" s="206" t="s">
        <v>78</v>
      </c>
      <c r="C22" s="915" t="s">
        <v>171</v>
      </c>
      <c r="D22" s="588">
        <v>79.368050906515776</v>
      </c>
      <c r="E22" s="588">
        <v>9.8174694025278573</v>
      </c>
      <c r="F22" s="588">
        <v>26.782683498457885</v>
      </c>
      <c r="G22" s="588">
        <v>64.559231601022773</v>
      </c>
      <c r="H22" s="588">
        <v>92.681870593859969</v>
      </c>
      <c r="I22" s="588">
        <v>140.85306383342987</v>
      </c>
    </row>
    <row r="23" spans="1:9" ht="16.8" hidden="1" x14ac:dyDescent="0.25">
      <c r="A23" s="909" t="s">
        <v>661</v>
      </c>
      <c r="B23" s="206" t="s">
        <v>79</v>
      </c>
      <c r="C23" s="915" t="s">
        <v>412</v>
      </c>
      <c r="D23" s="913">
        <v>14.40967132167053</v>
      </c>
      <c r="E23" s="227">
        <v>1.1276820893195816</v>
      </c>
      <c r="F23" s="227">
        <v>5.4189580148159404</v>
      </c>
      <c r="G23" s="227">
        <v>12.93761428051606</v>
      </c>
      <c r="H23" s="227">
        <v>13.676161346864337</v>
      </c>
      <c r="I23" s="227">
        <v>27.805581077630222</v>
      </c>
    </row>
    <row r="24" spans="1:9" hidden="1" x14ac:dyDescent="0.25">
      <c r="A24" s="909" t="s">
        <v>661</v>
      </c>
      <c r="B24" s="206" t="s">
        <v>79</v>
      </c>
      <c r="C24" s="915" t="s">
        <v>171</v>
      </c>
      <c r="D24" s="914">
        <v>100.86769925169371</v>
      </c>
      <c r="E24" s="588">
        <v>7.8937746252370715</v>
      </c>
      <c r="F24" s="588">
        <v>37.932706103711581</v>
      </c>
      <c r="G24" s="588">
        <v>90.563299963612423</v>
      </c>
      <c r="H24" s="588">
        <v>95.733129428050361</v>
      </c>
      <c r="I24" s="588">
        <v>194.63906754341156</v>
      </c>
    </row>
    <row r="25" spans="1:9" hidden="1" x14ac:dyDescent="0.25">
      <c r="A25" s="909" t="s">
        <v>660</v>
      </c>
      <c r="B25" s="206" t="s">
        <v>70</v>
      </c>
      <c r="C25" s="917" t="s">
        <v>922</v>
      </c>
      <c r="D25" s="227">
        <v>1733.2653041087071</v>
      </c>
      <c r="E25" s="227">
        <v>831.94057786079736</v>
      </c>
      <c r="F25" s="227">
        <v>1071.0382755918804</v>
      </c>
      <c r="G25" s="227">
        <v>1540.078955010983</v>
      </c>
      <c r="H25" s="227">
        <v>2073.7868231674001</v>
      </c>
      <c r="I25" s="227">
        <v>3059.5475619510121</v>
      </c>
    </row>
    <row r="26" spans="1:9" hidden="1" x14ac:dyDescent="0.25">
      <c r="A26" s="909" t="s">
        <v>660</v>
      </c>
      <c r="B26" s="206" t="s">
        <v>71</v>
      </c>
      <c r="C26" s="917" t="s">
        <v>922</v>
      </c>
      <c r="D26" s="227">
        <v>1794.0877220928817</v>
      </c>
      <c r="E26" s="227">
        <v>900.14972547308957</v>
      </c>
      <c r="F26" s="227">
        <v>1189.5959098504834</v>
      </c>
      <c r="G26" s="227">
        <v>1666.3520379999177</v>
      </c>
      <c r="H26" s="227">
        <v>2111.5454278738916</v>
      </c>
      <c r="I26" s="227">
        <v>3013.0513978576801</v>
      </c>
    </row>
    <row r="27" spans="1:9" hidden="1" x14ac:dyDescent="0.25">
      <c r="A27" s="909" t="s">
        <v>660</v>
      </c>
      <c r="B27" s="206" t="s">
        <v>72</v>
      </c>
      <c r="C27" s="917" t="s">
        <v>922</v>
      </c>
      <c r="D27" s="227">
        <v>961.91758857757088</v>
      </c>
      <c r="E27" s="227">
        <v>270.79738442736686</v>
      </c>
      <c r="F27" s="227">
        <v>459.71343602307712</v>
      </c>
      <c r="G27" s="227">
        <v>833.0409686725385</v>
      </c>
      <c r="H27" s="227">
        <v>1257.7332333450197</v>
      </c>
      <c r="I27" s="227">
        <v>1904.1094879434702</v>
      </c>
    </row>
    <row r="28" spans="1:9" hidden="1" x14ac:dyDescent="0.25">
      <c r="A28" s="909" t="s">
        <v>660</v>
      </c>
      <c r="B28" s="206" t="s">
        <v>307</v>
      </c>
      <c r="C28" s="917" t="s">
        <v>922</v>
      </c>
      <c r="D28" s="227">
        <v>1407.6111506339839</v>
      </c>
      <c r="E28" s="227">
        <v>205.59674774836816</v>
      </c>
      <c r="F28" s="227">
        <v>412.23817272032318</v>
      </c>
      <c r="G28" s="227">
        <v>740.228432515127</v>
      </c>
      <c r="H28" s="227">
        <v>2146.3760936328858</v>
      </c>
      <c r="I28" s="227">
        <v>3457.6716480983941</v>
      </c>
    </row>
    <row r="29" spans="1:9" hidden="1" x14ac:dyDescent="0.25">
      <c r="A29" s="909" t="s">
        <v>660</v>
      </c>
      <c r="B29" s="206" t="s">
        <v>73</v>
      </c>
      <c r="C29" s="917" t="s">
        <v>922</v>
      </c>
      <c r="D29" s="227">
        <v>642.80674747259388</v>
      </c>
      <c r="E29" s="227">
        <v>222.32907700949167</v>
      </c>
      <c r="F29" s="227">
        <v>322.55580516034354</v>
      </c>
      <c r="G29" s="227">
        <v>465.36874449066306</v>
      </c>
      <c r="H29" s="227">
        <v>715.99473454920098</v>
      </c>
      <c r="I29" s="227">
        <v>872.79084693208233</v>
      </c>
    </row>
    <row r="30" spans="1:9" hidden="1" x14ac:dyDescent="0.25">
      <c r="A30" s="909" t="s">
        <v>660</v>
      </c>
      <c r="B30" s="206" t="s">
        <v>74</v>
      </c>
      <c r="C30" s="917" t="s">
        <v>922</v>
      </c>
      <c r="D30" s="227">
        <v>4141.3300216456664</v>
      </c>
      <c r="E30" s="227">
        <v>2124.5791214747674</v>
      </c>
      <c r="F30" s="227">
        <v>3428.8657470284106</v>
      </c>
      <c r="G30" s="227">
        <v>3451.2159290082436</v>
      </c>
      <c r="H30" s="227">
        <v>3464.2650206142862</v>
      </c>
      <c r="I30" s="227">
        <v>4292.6579819894114</v>
      </c>
    </row>
    <row r="31" spans="1:9" hidden="1" x14ac:dyDescent="0.25">
      <c r="A31" s="909" t="s">
        <v>660</v>
      </c>
      <c r="B31" s="206" t="s">
        <v>75</v>
      </c>
      <c r="C31" s="917" t="s">
        <v>922</v>
      </c>
      <c r="D31" s="227">
        <v>3051.6941194975193</v>
      </c>
      <c r="E31" s="227">
        <v>969.3956869813909</v>
      </c>
      <c r="F31" s="227">
        <v>1693.8561304446348</v>
      </c>
      <c r="G31" s="227">
        <v>2719.9399371988343</v>
      </c>
      <c r="H31" s="227">
        <v>4126.6504774855648</v>
      </c>
      <c r="I31" s="227">
        <v>4994.340918054424</v>
      </c>
    </row>
    <row r="32" spans="1:9" hidden="1" x14ac:dyDescent="0.25">
      <c r="A32" s="909" t="s">
        <v>660</v>
      </c>
      <c r="B32" s="206" t="s">
        <v>76</v>
      </c>
      <c r="C32" s="917" t="s">
        <v>922</v>
      </c>
      <c r="D32" s="227">
        <v>1090.5465242450243</v>
      </c>
      <c r="E32" s="227">
        <v>50.030337091012747</v>
      </c>
      <c r="F32" s="227">
        <v>279.80761346653804</v>
      </c>
      <c r="G32" s="227">
        <v>289.81425323728712</v>
      </c>
      <c r="H32" s="227">
        <v>1320.2725262712509</v>
      </c>
      <c r="I32" s="227">
        <v>2691.1892319487911</v>
      </c>
    </row>
    <row r="33" spans="1:9" hidden="1" x14ac:dyDescent="0.25">
      <c r="A33" s="909" t="s">
        <v>660</v>
      </c>
      <c r="B33" s="206" t="s">
        <v>77</v>
      </c>
      <c r="C33" s="917" t="s">
        <v>922</v>
      </c>
      <c r="D33" s="227">
        <v>5777.7277964639416</v>
      </c>
      <c r="E33" s="227">
        <v>4240.7143461947189</v>
      </c>
      <c r="F33" s="227">
        <v>4592.3539440857658</v>
      </c>
      <c r="G33" s="227">
        <v>4779.1120334083353</v>
      </c>
      <c r="H33" s="227">
        <v>5550.4378557495511</v>
      </c>
      <c r="I33" s="227">
        <v>6599.8121575446867</v>
      </c>
    </row>
    <row r="34" spans="1:9" ht="16.8" hidden="1" x14ac:dyDescent="0.25">
      <c r="A34" s="909" t="s">
        <v>660</v>
      </c>
      <c r="B34" s="206" t="s">
        <v>923</v>
      </c>
      <c r="C34" s="917" t="s">
        <v>922</v>
      </c>
      <c r="D34" s="227">
        <v>1294.4642160939709</v>
      </c>
      <c r="E34" s="227">
        <v>0</v>
      </c>
      <c r="F34" s="227">
        <v>322.0480916148552</v>
      </c>
      <c r="G34" s="227">
        <v>1377.2376200146614</v>
      </c>
      <c r="H34" s="227">
        <v>1792.2652384750281</v>
      </c>
      <c r="I34" s="227">
        <v>2930.4239360588081</v>
      </c>
    </row>
    <row r="35" spans="1:9" hidden="1" x14ac:dyDescent="0.25">
      <c r="A35" s="909" t="s">
        <v>660</v>
      </c>
      <c r="B35" s="206" t="s">
        <v>508</v>
      </c>
      <c r="C35" s="917" t="s">
        <v>922</v>
      </c>
      <c r="D35" s="227">
        <v>3481.522393910258</v>
      </c>
      <c r="E35" s="227">
        <v>141.54530562674188</v>
      </c>
      <c r="F35" s="227">
        <v>1915.7536953607766</v>
      </c>
      <c r="G35" s="227">
        <v>2536.6698634326144</v>
      </c>
      <c r="H35" s="227">
        <v>4622.4728641000602</v>
      </c>
      <c r="I35" s="227">
        <v>7815.7583235142565</v>
      </c>
    </row>
    <row r="36" spans="1:9" hidden="1" x14ac:dyDescent="0.25">
      <c r="A36" s="909" t="s">
        <v>703</v>
      </c>
      <c r="B36" s="206" t="s">
        <v>70</v>
      </c>
      <c r="C36" s="916" t="s">
        <v>314</v>
      </c>
      <c r="D36" s="586">
        <v>0.93384614174195257</v>
      </c>
      <c r="E36" s="586">
        <v>0.79217081133538214</v>
      </c>
      <c r="F36" s="586">
        <v>0.81157914745752224</v>
      </c>
      <c r="G36" s="586">
        <v>0.89377437818790983</v>
      </c>
      <c r="H36" s="586">
        <v>1.0081516504485766</v>
      </c>
      <c r="I36" s="586">
        <v>1.1732928122513464</v>
      </c>
    </row>
    <row r="37" spans="1:9" hidden="1" x14ac:dyDescent="0.25">
      <c r="A37" s="909" t="s">
        <v>703</v>
      </c>
      <c r="B37" s="206" t="str">
        <f>B36</f>
        <v xml:space="preserve">Energia elektryczna </v>
      </c>
      <c r="C37" s="916" t="s">
        <v>315</v>
      </c>
      <c r="D37" s="588">
        <v>259.4017060394313</v>
      </c>
      <c r="E37" s="588">
        <v>220.04744759316171</v>
      </c>
      <c r="F37" s="588">
        <v>225.43865207153397</v>
      </c>
      <c r="G37" s="588">
        <v>248.27066060775275</v>
      </c>
      <c r="H37" s="588">
        <v>280.04212512460464</v>
      </c>
      <c r="I37" s="588">
        <v>325.91467006981844</v>
      </c>
    </row>
    <row r="38" spans="1:9" hidden="1" x14ac:dyDescent="0.25">
      <c r="A38" s="909" t="s">
        <v>703</v>
      </c>
      <c r="B38" s="206" t="s">
        <v>71</v>
      </c>
      <c r="C38" s="916" t="s">
        <v>315</v>
      </c>
      <c r="D38" s="586">
        <v>103.2517</v>
      </c>
      <c r="E38" s="586">
        <v>86.398662000000002</v>
      </c>
      <c r="F38" s="586">
        <v>104.818744</v>
      </c>
      <c r="G38" s="586">
        <v>105.84178</v>
      </c>
      <c r="H38" s="586">
        <v>107.382566</v>
      </c>
      <c r="I38" s="586">
        <v>110.546769</v>
      </c>
    </row>
    <row r="39" spans="1:9" ht="16.8" hidden="1" x14ac:dyDescent="0.25">
      <c r="A39" s="909" t="s">
        <v>703</v>
      </c>
      <c r="B39" s="206" t="s">
        <v>72</v>
      </c>
      <c r="C39" s="916" t="s">
        <v>924</v>
      </c>
      <c r="D39" s="586">
        <v>35.376522124633951</v>
      </c>
      <c r="E39" s="586">
        <v>15.201305084643783</v>
      </c>
      <c r="F39" s="586">
        <v>23.208892405272511</v>
      </c>
      <c r="G39" s="586">
        <v>32.47</v>
      </c>
      <c r="H39" s="586">
        <v>46.568063879105672</v>
      </c>
      <c r="I39" s="586">
        <v>57.865787969508609</v>
      </c>
    </row>
    <row r="40" spans="1:9" x14ac:dyDescent="0.25">
      <c r="A40" s="909" t="s">
        <v>703</v>
      </c>
      <c r="B40" s="206" t="str">
        <f>B39</f>
        <v xml:space="preserve">Ciepła woda z sieci </v>
      </c>
      <c r="C40" s="916" t="s">
        <v>315</v>
      </c>
      <c r="D40" s="588">
        <v>211.2031171619933</v>
      </c>
      <c r="E40" s="588">
        <v>91.051767058272304</v>
      </c>
      <c r="F40" s="588">
        <v>138.56055167326863</v>
      </c>
      <c r="G40" s="588">
        <v>193.8507462686573</v>
      </c>
      <c r="H40" s="588">
        <v>278.01829181555701</v>
      </c>
      <c r="I40" s="588">
        <v>345.46739086273828</v>
      </c>
    </row>
    <row r="41" spans="1:9" hidden="1" x14ac:dyDescent="0.25">
      <c r="A41" s="909" t="s">
        <v>703</v>
      </c>
      <c r="B41" s="206" t="s">
        <v>105</v>
      </c>
      <c r="C41" s="916" t="s">
        <v>314</v>
      </c>
      <c r="D41" s="586">
        <v>0.33303009766925651</v>
      </c>
      <c r="E41" s="586">
        <v>0.24598379277737395</v>
      </c>
      <c r="F41" s="586">
        <v>0.25342427548622493</v>
      </c>
      <c r="G41" s="586">
        <v>0.25489896258896511</v>
      </c>
      <c r="H41" s="586">
        <v>0.25534918172923154</v>
      </c>
      <c r="I41" s="586">
        <v>0.33653126102136166</v>
      </c>
    </row>
    <row r="42" spans="1:9" hidden="1" x14ac:dyDescent="0.25">
      <c r="A42" s="909" t="s">
        <v>703</v>
      </c>
      <c r="B42" s="206" t="str">
        <f>B41</f>
        <v xml:space="preserve">Gaz ziemny </v>
      </c>
      <c r="C42" s="916" t="s">
        <v>315</v>
      </c>
      <c r="D42" s="588">
        <v>92.508360463682365</v>
      </c>
      <c r="E42" s="588">
        <v>68.32883132704832</v>
      </c>
      <c r="F42" s="588">
        <v>70.395632079506925</v>
      </c>
      <c r="G42" s="588">
        <v>70.80526738582364</v>
      </c>
      <c r="H42" s="588">
        <v>70.930328258119872</v>
      </c>
      <c r="I42" s="588">
        <v>93.480905839267137</v>
      </c>
    </row>
    <row r="43" spans="1:9" hidden="1" x14ac:dyDescent="0.25">
      <c r="A43" s="909" t="s">
        <v>703</v>
      </c>
      <c r="B43" s="206" t="s">
        <v>73</v>
      </c>
      <c r="C43" s="916" t="s">
        <v>317</v>
      </c>
      <c r="D43" s="586">
        <v>5.8659785547339807</v>
      </c>
      <c r="E43" s="586">
        <v>4.9866564509182583</v>
      </c>
      <c r="F43" s="586">
        <v>5.6227946328416198</v>
      </c>
      <c r="G43" s="586">
        <v>6.1338653268346519</v>
      </c>
      <c r="H43" s="586">
        <v>6.5651667771027311</v>
      </c>
      <c r="I43" s="586">
        <v>6.6033307031212196</v>
      </c>
    </row>
    <row r="44" spans="1:9" hidden="1" x14ac:dyDescent="0.25">
      <c r="A44" s="909" t="s">
        <v>703</v>
      </c>
      <c r="B44" s="206" t="str">
        <f>B43</f>
        <v xml:space="preserve">Gaz ciekły (propan-butan) </v>
      </c>
      <c r="C44" s="916" t="s">
        <v>315</v>
      </c>
      <c r="D44" s="588">
        <v>124.01645993095096</v>
      </c>
      <c r="E44" s="588">
        <v>105.42614061137967</v>
      </c>
      <c r="F44" s="588">
        <v>118.87515080003425</v>
      </c>
      <c r="G44" s="588">
        <v>129.68002805147256</v>
      </c>
      <c r="H44" s="588">
        <v>138.7984519472036</v>
      </c>
      <c r="I44" s="588">
        <v>139.60530027740421</v>
      </c>
    </row>
    <row r="45" spans="1:9" hidden="1" x14ac:dyDescent="0.25">
      <c r="A45" s="909" t="s">
        <v>703</v>
      </c>
      <c r="B45" s="206" t="s">
        <v>74</v>
      </c>
      <c r="C45" s="916" t="s">
        <v>318</v>
      </c>
      <c r="D45" s="586">
        <v>3.4575368930831218</v>
      </c>
      <c r="E45" s="586">
        <v>1.8217448503861935</v>
      </c>
      <c r="F45" s="586">
        <v>2.2638201677714771</v>
      </c>
      <c r="G45" s="586">
        <v>3.4281364395895215</v>
      </c>
      <c r="H45" s="586">
        <v>4.1496914511221057</v>
      </c>
      <c r="I45" s="586">
        <v>4.4660480118553201</v>
      </c>
    </row>
    <row r="46" spans="1:9" hidden="1" x14ac:dyDescent="0.25">
      <c r="A46" s="909" t="s">
        <v>703</v>
      </c>
      <c r="B46" s="206" t="str">
        <f>B45</f>
        <v xml:space="preserve">Olej opałowy </v>
      </c>
      <c r="C46" s="916" t="s">
        <v>315</v>
      </c>
      <c r="D46" s="588">
        <v>96.304049965688051</v>
      </c>
      <c r="E46" s="588">
        <v>50.741731041916353</v>
      </c>
      <c r="F46" s="588">
        <v>63.05501786157091</v>
      </c>
      <c r="G46" s="588">
        <v>95.485148293828573</v>
      </c>
      <c r="H46" s="588">
        <v>115.58288608590831</v>
      </c>
      <c r="I46" s="588">
        <v>124.39448202079868</v>
      </c>
    </row>
    <row r="47" spans="1:9" hidden="1" x14ac:dyDescent="0.25">
      <c r="A47" s="909" t="s">
        <v>703</v>
      </c>
      <c r="B47" s="206" t="s">
        <v>75</v>
      </c>
      <c r="C47" s="916" t="s">
        <v>317</v>
      </c>
      <c r="D47" s="586">
        <v>1.1980579210078226</v>
      </c>
      <c r="E47" s="586">
        <v>0.86886457682955998</v>
      </c>
      <c r="F47" s="586">
        <v>0.95840773525387091</v>
      </c>
      <c r="G47" s="586">
        <v>1.1139155770962312</v>
      </c>
      <c r="H47" s="586">
        <v>1.3498977458175643</v>
      </c>
      <c r="I47" s="586">
        <v>1.3522026612277362</v>
      </c>
    </row>
    <row r="48" spans="1:9" hidden="1" x14ac:dyDescent="0.25">
      <c r="A48" s="909" t="s">
        <v>703</v>
      </c>
      <c r="B48" s="206" t="str">
        <f>B47</f>
        <v xml:space="preserve">Węgiel kamienny </v>
      </c>
      <c r="C48" s="916" t="s">
        <v>315</v>
      </c>
      <c r="D48" s="588">
        <v>46.07915080799318</v>
      </c>
      <c r="E48" s="588">
        <v>33.417868339598463</v>
      </c>
      <c r="F48" s="588">
        <v>36.861835971302732</v>
      </c>
      <c r="G48" s="588">
        <v>42.842906811393512</v>
      </c>
      <c r="H48" s="588">
        <v>51.919144069906324</v>
      </c>
      <c r="I48" s="588">
        <v>52.007794662605242</v>
      </c>
    </row>
    <row r="49" spans="1:9" hidden="1" x14ac:dyDescent="0.25">
      <c r="A49" s="909" t="s">
        <v>703</v>
      </c>
      <c r="B49" s="206" t="s">
        <v>76</v>
      </c>
      <c r="C49" s="916" t="s">
        <v>317</v>
      </c>
      <c r="D49" s="586">
        <v>0.61660616915480382</v>
      </c>
      <c r="E49" s="586">
        <v>0.17629264740904629</v>
      </c>
      <c r="F49" s="586">
        <v>0.39562366047824543</v>
      </c>
      <c r="G49" s="586">
        <v>0.40944924904196922</v>
      </c>
      <c r="H49" s="586">
        <v>0.46650492672676558</v>
      </c>
      <c r="I49" s="586">
        <v>1.5916432001818439</v>
      </c>
    </row>
    <row r="50" spans="1:9" hidden="1" x14ac:dyDescent="0.25">
      <c r="A50" s="909" t="s">
        <v>703</v>
      </c>
      <c r="B50" s="206" t="str">
        <f>B49</f>
        <v xml:space="preserve">Węgiel brunatny </v>
      </c>
      <c r="C50" s="916" t="s">
        <v>315</v>
      </c>
      <c r="D50" s="588">
        <v>61.660616915480382</v>
      </c>
      <c r="E50" s="588">
        <v>17.629264740904627</v>
      </c>
      <c r="F50" s="588">
        <v>39.56236604782454</v>
      </c>
      <c r="G50" s="588">
        <v>40.944924904196924</v>
      </c>
      <c r="H50" s="588">
        <v>46.650492672676556</v>
      </c>
      <c r="I50" s="588">
        <v>159.16432001818438</v>
      </c>
    </row>
    <row r="51" spans="1:9" hidden="1" x14ac:dyDescent="0.25">
      <c r="A51" s="909" t="s">
        <v>703</v>
      </c>
      <c r="B51" s="206" t="s">
        <v>77</v>
      </c>
      <c r="C51" s="916" t="s">
        <v>317</v>
      </c>
      <c r="D51" s="586">
        <v>1.3373116441040704</v>
      </c>
      <c r="E51" s="586">
        <v>0.88464254099812878</v>
      </c>
      <c r="F51" s="586">
        <v>0.96913098284380794</v>
      </c>
      <c r="G51" s="586">
        <v>1.1427121465298349</v>
      </c>
      <c r="H51" s="586">
        <v>1.26587213384794</v>
      </c>
      <c r="I51" s="586">
        <v>1.4425338176264453</v>
      </c>
    </row>
    <row r="52" spans="1:9" hidden="1" x14ac:dyDescent="0.25">
      <c r="A52" s="909" t="s">
        <v>703</v>
      </c>
      <c r="B52" s="206" t="str">
        <f>B51</f>
        <v xml:space="preserve">Koks </v>
      </c>
      <c r="C52" s="916" t="s">
        <v>315</v>
      </c>
      <c r="D52" s="588">
        <v>47.76113014657394</v>
      </c>
      <c r="E52" s="588">
        <v>31.594376464218886</v>
      </c>
      <c r="F52" s="588">
        <v>34.61182081585028</v>
      </c>
      <c r="G52" s="588">
        <v>40.811148090351246</v>
      </c>
      <c r="H52" s="588">
        <v>45.209719065997852</v>
      </c>
      <c r="I52" s="588">
        <v>51.519064915230189</v>
      </c>
    </row>
    <row r="53" spans="1:9" ht="16.8" hidden="1" x14ac:dyDescent="0.25">
      <c r="A53" s="909" t="s">
        <v>703</v>
      </c>
      <c r="B53" s="206" t="s">
        <v>306</v>
      </c>
      <c r="C53" s="916" t="s">
        <v>924</v>
      </c>
      <c r="D53" s="586">
        <v>140.71712486474635</v>
      </c>
      <c r="E53" s="586">
        <v>0</v>
      </c>
      <c r="F53" s="586">
        <v>106.2278855915778</v>
      </c>
      <c r="G53" s="586">
        <v>150.56256317823485</v>
      </c>
      <c r="H53" s="586">
        <v>199.65455559678304</v>
      </c>
      <c r="I53" s="586">
        <v>202.87275504913427</v>
      </c>
    </row>
    <row r="54" spans="1:9" x14ac:dyDescent="0.25">
      <c r="A54" s="909" t="s">
        <v>703</v>
      </c>
      <c r="B54" s="206" t="str">
        <f>B53</f>
        <v>Drewno opałowe</v>
      </c>
      <c r="C54" s="916" t="s">
        <v>315</v>
      </c>
      <c r="D54" s="588">
        <v>20.102446409249477</v>
      </c>
      <c r="E54" s="588">
        <v>0</v>
      </c>
      <c r="F54" s="588">
        <v>15.175412227368257</v>
      </c>
      <c r="G54" s="588">
        <v>21.508937596890693</v>
      </c>
      <c r="H54" s="588">
        <v>28.522079370969006</v>
      </c>
      <c r="I54" s="588">
        <v>28.981822149876326</v>
      </c>
    </row>
    <row r="55" spans="1:9" ht="16.8" hidden="1" x14ac:dyDescent="0.25">
      <c r="A55" s="909" t="s">
        <v>703</v>
      </c>
      <c r="B55" s="206" t="s">
        <v>79</v>
      </c>
      <c r="C55" s="916" t="s">
        <v>924</v>
      </c>
      <c r="D55" s="586">
        <v>241.66373670418082</v>
      </c>
      <c r="E55" s="586">
        <v>102.92249653904786</v>
      </c>
      <c r="F55" s="586">
        <v>118.15289427595926</v>
      </c>
      <c r="G55" s="586">
        <v>225.79582288566874</v>
      </c>
      <c r="H55" s="586">
        <v>237.00943726063556</v>
      </c>
      <c r="I55" s="586">
        <v>491.03426163720428</v>
      </c>
    </row>
    <row r="56" spans="1:9" hidden="1" x14ac:dyDescent="0.25">
      <c r="A56" s="909" t="s">
        <v>703</v>
      </c>
      <c r="B56" s="206" t="str">
        <f>B55</f>
        <v xml:space="preserve">Inne rodzaje biomasy </v>
      </c>
      <c r="C56" s="916" t="s">
        <v>315</v>
      </c>
      <c r="D56" s="588">
        <v>34.523390957740112</v>
      </c>
      <c r="E56" s="588">
        <v>14.703213791292567</v>
      </c>
      <c r="F56" s="588">
        <v>16.878984896565619</v>
      </c>
      <c r="G56" s="588">
        <v>32.256546126524107</v>
      </c>
      <c r="H56" s="588">
        <v>33.85849103723362</v>
      </c>
      <c r="I56" s="588">
        <v>70.147751662457793</v>
      </c>
    </row>
  </sheetData>
  <hyperlinks>
    <hyperlink ref="G1" location="INFO!A1" display="POWRÓT" xr:uid="{862D505C-7DD2-4496-AC26-ABEAB38A4F67}"/>
  </hyperlinks>
  <pageMargins left="0.75" right="0.75" top="1" bottom="1" header="0.5" footer="0.5"/>
  <pageSetup paperSize="9" scale="92" orientation="portrait" r:id="rId1"/>
  <headerFooter alignWithMargins="0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>
    <pageSetUpPr fitToPage="1"/>
  </sheetPr>
  <dimension ref="A1:N3235"/>
  <sheetViews>
    <sheetView showGridLines="0" zoomScale="85" zoomScaleNormal="85" workbookViewId="0">
      <selection activeCell="J1" sqref="J1"/>
    </sheetView>
  </sheetViews>
  <sheetFormatPr defaultColWidth="15.88671875" defaultRowHeight="15.9" customHeight="1" x14ac:dyDescent="0.25"/>
  <cols>
    <col min="1" max="1" width="18.109375" style="358" customWidth="1"/>
    <col min="2" max="2" width="9.44140625" style="358" customWidth="1"/>
    <col min="3" max="3" width="10.5546875" style="358" customWidth="1"/>
    <col min="4" max="11" width="11.5546875" style="358" customWidth="1"/>
    <col min="12" max="12" width="10.5546875" style="358" customWidth="1"/>
    <col min="13" max="13" width="9.5546875" style="358" customWidth="1"/>
    <col min="14" max="14" width="12.109375" style="358" customWidth="1"/>
    <col min="15" max="245" width="15.88671875" style="358"/>
    <col min="246" max="246" width="25.44140625" style="358" customWidth="1"/>
    <col min="247" max="248" width="12.88671875" style="358" customWidth="1"/>
    <col min="249" max="249" width="12.109375" style="358" customWidth="1"/>
    <col min="250" max="250" width="15.88671875" style="358" customWidth="1"/>
    <col min="251" max="251" width="11.88671875" style="358" customWidth="1"/>
    <col min="252" max="252" width="10.88671875" style="358" customWidth="1"/>
    <col min="253" max="253" width="12.109375" style="358" customWidth="1"/>
    <col min="254" max="501" width="15.88671875" style="358"/>
    <col min="502" max="502" width="25.44140625" style="358" customWidth="1"/>
    <col min="503" max="504" width="12.88671875" style="358" customWidth="1"/>
    <col min="505" max="505" width="12.109375" style="358" customWidth="1"/>
    <col min="506" max="506" width="15.88671875" style="358" customWidth="1"/>
    <col min="507" max="507" width="11.88671875" style="358" customWidth="1"/>
    <col min="508" max="508" width="10.88671875" style="358" customWidth="1"/>
    <col min="509" max="509" width="12.109375" style="358" customWidth="1"/>
    <col min="510" max="757" width="15.88671875" style="358"/>
    <col min="758" max="758" width="25.44140625" style="358" customWidth="1"/>
    <col min="759" max="760" width="12.88671875" style="358" customWidth="1"/>
    <col min="761" max="761" width="12.109375" style="358" customWidth="1"/>
    <col min="762" max="762" width="15.88671875" style="358" customWidth="1"/>
    <col min="763" max="763" width="11.88671875" style="358" customWidth="1"/>
    <col min="764" max="764" width="10.88671875" style="358" customWidth="1"/>
    <col min="765" max="765" width="12.109375" style="358" customWidth="1"/>
    <col min="766" max="1013" width="15.88671875" style="358"/>
    <col min="1014" max="1014" width="25.44140625" style="358" customWidth="1"/>
    <col min="1015" max="1016" width="12.88671875" style="358" customWidth="1"/>
    <col min="1017" max="1017" width="12.109375" style="358" customWidth="1"/>
    <col min="1018" max="1018" width="15.88671875" style="358" customWidth="1"/>
    <col min="1019" max="1019" width="11.88671875" style="358" customWidth="1"/>
    <col min="1020" max="1020" width="10.88671875" style="358" customWidth="1"/>
    <col min="1021" max="1021" width="12.109375" style="358" customWidth="1"/>
    <col min="1022" max="1269" width="15.88671875" style="358"/>
    <col min="1270" max="1270" width="25.44140625" style="358" customWidth="1"/>
    <col min="1271" max="1272" width="12.88671875" style="358" customWidth="1"/>
    <col min="1273" max="1273" width="12.109375" style="358" customWidth="1"/>
    <col min="1274" max="1274" width="15.88671875" style="358" customWidth="1"/>
    <col min="1275" max="1275" width="11.88671875" style="358" customWidth="1"/>
    <col min="1276" max="1276" width="10.88671875" style="358" customWidth="1"/>
    <col min="1277" max="1277" width="12.109375" style="358" customWidth="1"/>
    <col min="1278" max="1525" width="15.88671875" style="358"/>
    <col min="1526" max="1526" width="25.44140625" style="358" customWidth="1"/>
    <col min="1527" max="1528" width="12.88671875" style="358" customWidth="1"/>
    <col min="1529" max="1529" width="12.109375" style="358" customWidth="1"/>
    <col min="1530" max="1530" width="15.88671875" style="358" customWidth="1"/>
    <col min="1531" max="1531" width="11.88671875" style="358" customWidth="1"/>
    <col min="1532" max="1532" width="10.88671875" style="358" customWidth="1"/>
    <col min="1533" max="1533" width="12.109375" style="358" customWidth="1"/>
    <col min="1534" max="1781" width="15.88671875" style="358"/>
    <col min="1782" max="1782" width="25.44140625" style="358" customWidth="1"/>
    <col min="1783" max="1784" width="12.88671875" style="358" customWidth="1"/>
    <col min="1785" max="1785" width="12.109375" style="358" customWidth="1"/>
    <col min="1786" max="1786" width="15.88671875" style="358" customWidth="1"/>
    <col min="1787" max="1787" width="11.88671875" style="358" customWidth="1"/>
    <col min="1788" max="1788" width="10.88671875" style="358" customWidth="1"/>
    <col min="1789" max="1789" width="12.109375" style="358" customWidth="1"/>
    <col min="1790" max="2037" width="15.88671875" style="358"/>
    <col min="2038" max="2038" width="25.44140625" style="358" customWidth="1"/>
    <col min="2039" max="2040" width="12.88671875" style="358" customWidth="1"/>
    <col min="2041" max="2041" width="12.109375" style="358" customWidth="1"/>
    <col min="2042" max="2042" width="15.88671875" style="358" customWidth="1"/>
    <col min="2043" max="2043" width="11.88671875" style="358" customWidth="1"/>
    <col min="2044" max="2044" width="10.88671875" style="358" customWidth="1"/>
    <col min="2045" max="2045" width="12.109375" style="358" customWidth="1"/>
    <col min="2046" max="2293" width="15.88671875" style="358"/>
    <col min="2294" max="2294" width="25.44140625" style="358" customWidth="1"/>
    <col min="2295" max="2296" width="12.88671875" style="358" customWidth="1"/>
    <col min="2297" max="2297" width="12.109375" style="358" customWidth="1"/>
    <col min="2298" max="2298" width="15.88671875" style="358" customWidth="1"/>
    <col min="2299" max="2299" width="11.88671875" style="358" customWidth="1"/>
    <col min="2300" max="2300" width="10.88671875" style="358" customWidth="1"/>
    <col min="2301" max="2301" width="12.109375" style="358" customWidth="1"/>
    <col min="2302" max="2549" width="15.88671875" style="358"/>
    <col min="2550" max="2550" width="25.44140625" style="358" customWidth="1"/>
    <col min="2551" max="2552" width="12.88671875" style="358" customWidth="1"/>
    <col min="2553" max="2553" width="12.109375" style="358" customWidth="1"/>
    <col min="2554" max="2554" width="15.88671875" style="358" customWidth="1"/>
    <col min="2555" max="2555" width="11.88671875" style="358" customWidth="1"/>
    <col min="2556" max="2556" width="10.88671875" style="358" customWidth="1"/>
    <col min="2557" max="2557" width="12.109375" style="358" customWidth="1"/>
    <col min="2558" max="2805" width="15.88671875" style="358"/>
    <col min="2806" max="2806" width="25.44140625" style="358" customWidth="1"/>
    <col min="2807" max="2808" width="12.88671875" style="358" customWidth="1"/>
    <col min="2809" max="2809" width="12.109375" style="358" customWidth="1"/>
    <col min="2810" max="2810" width="15.88671875" style="358" customWidth="1"/>
    <col min="2811" max="2811" width="11.88671875" style="358" customWidth="1"/>
    <col min="2812" max="2812" width="10.88671875" style="358" customWidth="1"/>
    <col min="2813" max="2813" width="12.109375" style="358" customWidth="1"/>
    <col min="2814" max="3061" width="15.88671875" style="358"/>
    <col min="3062" max="3062" width="25.44140625" style="358" customWidth="1"/>
    <col min="3063" max="3064" width="12.88671875" style="358" customWidth="1"/>
    <col min="3065" max="3065" width="12.109375" style="358" customWidth="1"/>
    <col min="3066" max="3066" width="15.88671875" style="358" customWidth="1"/>
    <col min="3067" max="3067" width="11.88671875" style="358" customWidth="1"/>
    <col min="3068" max="3068" width="10.88671875" style="358" customWidth="1"/>
    <col min="3069" max="3069" width="12.109375" style="358" customWidth="1"/>
    <col min="3070" max="3317" width="15.88671875" style="358"/>
    <col min="3318" max="3318" width="25.44140625" style="358" customWidth="1"/>
    <col min="3319" max="3320" width="12.88671875" style="358" customWidth="1"/>
    <col min="3321" max="3321" width="12.109375" style="358" customWidth="1"/>
    <col min="3322" max="3322" width="15.88671875" style="358" customWidth="1"/>
    <col min="3323" max="3323" width="11.88671875" style="358" customWidth="1"/>
    <col min="3324" max="3324" width="10.88671875" style="358" customWidth="1"/>
    <col min="3325" max="3325" width="12.109375" style="358" customWidth="1"/>
    <col min="3326" max="3573" width="15.88671875" style="358"/>
    <col min="3574" max="3574" width="25.44140625" style="358" customWidth="1"/>
    <col min="3575" max="3576" width="12.88671875" style="358" customWidth="1"/>
    <col min="3577" max="3577" width="12.109375" style="358" customWidth="1"/>
    <col min="3578" max="3578" width="15.88671875" style="358" customWidth="1"/>
    <col min="3579" max="3579" width="11.88671875" style="358" customWidth="1"/>
    <col min="3580" max="3580" width="10.88671875" style="358" customWidth="1"/>
    <col min="3581" max="3581" width="12.109375" style="358" customWidth="1"/>
    <col min="3582" max="3829" width="15.88671875" style="358"/>
    <col min="3830" max="3830" width="25.44140625" style="358" customWidth="1"/>
    <col min="3831" max="3832" width="12.88671875" style="358" customWidth="1"/>
    <col min="3833" max="3833" width="12.109375" style="358" customWidth="1"/>
    <col min="3834" max="3834" width="15.88671875" style="358" customWidth="1"/>
    <col min="3835" max="3835" width="11.88671875" style="358" customWidth="1"/>
    <col min="3836" max="3836" width="10.88671875" style="358" customWidth="1"/>
    <col min="3837" max="3837" width="12.109375" style="358" customWidth="1"/>
    <col min="3838" max="4085" width="15.88671875" style="358"/>
    <col min="4086" max="4086" width="25.44140625" style="358" customWidth="1"/>
    <col min="4087" max="4088" width="12.88671875" style="358" customWidth="1"/>
    <col min="4089" max="4089" width="12.109375" style="358" customWidth="1"/>
    <col min="4090" max="4090" width="15.88671875" style="358" customWidth="1"/>
    <col min="4091" max="4091" width="11.88671875" style="358" customWidth="1"/>
    <col min="4092" max="4092" width="10.88671875" style="358" customWidth="1"/>
    <col min="4093" max="4093" width="12.109375" style="358" customWidth="1"/>
    <col min="4094" max="4341" width="15.88671875" style="358"/>
    <col min="4342" max="4342" width="25.44140625" style="358" customWidth="1"/>
    <col min="4343" max="4344" width="12.88671875" style="358" customWidth="1"/>
    <col min="4345" max="4345" width="12.109375" style="358" customWidth="1"/>
    <col min="4346" max="4346" width="15.88671875" style="358" customWidth="1"/>
    <col min="4347" max="4347" width="11.88671875" style="358" customWidth="1"/>
    <col min="4348" max="4348" width="10.88671875" style="358" customWidth="1"/>
    <col min="4349" max="4349" width="12.109375" style="358" customWidth="1"/>
    <col min="4350" max="4597" width="15.88671875" style="358"/>
    <col min="4598" max="4598" width="25.44140625" style="358" customWidth="1"/>
    <col min="4599" max="4600" width="12.88671875" style="358" customWidth="1"/>
    <col min="4601" max="4601" width="12.109375" style="358" customWidth="1"/>
    <col min="4602" max="4602" width="15.88671875" style="358" customWidth="1"/>
    <col min="4603" max="4603" width="11.88671875" style="358" customWidth="1"/>
    <col min="4604" max="4604" width="10.88671875" style="358" customWidth="1"/>
    <col min="4605" max="4605" width="12.109375" style="358" customWidth="1"/>
    <col min="4606" max="4853" width="15.88671875" style="358"/>
    <col min="4854" max="4854" width="25.44140625" style="358" customWidth="1"/>
    <col min="4855" max="4856" width="12.88671875" style="358" customWidth="1"/>
    <col min="4857" max="4857" width="12.109375" style="358" customWidth="1"/>
    <col min="4858" max="4858" width="15.88671875" style="358" customWidth="1"/>
    <col min="4859" max="4859" width="11.88671875" style="358" customWidth="1"/>
    <col min="4860" max="4860" width="10.88671875" style="358" customWidth="1"/>
    <col min="4861" max="4861" width="12.109375" style="358" customWidth="1"/>
    <col min="4862" max="5109" width="15.88671875" style="358"/>
    <col min="5110" max="5110" width="25.44140625" style="358" customWidth="1"/>
    <col min="5111" max="5112" width="12.88671875" style="358" customWidth="1"/>
    <col min="5113" max="5113" width="12.109375" style="358" customWidth="1"/>
    <col min="5114" max="5114" width="15.88671875" style="358" customWidth="1"/>
    <col min="5115" max="5115" width="11.88671875" style="358" customWidth="1"/>
    <col min="5116" max="5116" width="10.88671875" style="358" customWidth="1"/>
    <col min="5117" max="5117" width="12.109375" style="358" customWidth="1"/>
    <col min="5118" max="5365" width="15.88671875" style="358"/>
    <col min="5366" max="5366" width="25.44140625" style="358" customWidth="1"/>
    <col min="5367" max="5368" width="12.88671875" style="358" customWidth="1"/>
    <col min="5369" max="5369" width="12.109375" style="358" customWidth="1"/>
    <col min="5370" max="5370" width="15.88671875" style="358" customWidth="1"/>
    <col min="5371" max="5371" width="11.88671875" style="358" customWidth="1"/>
    <col min="5372" max="5372" width="10.88671875" style="358" customWidth="1"/>
    <col min="5373" max="5373" width="12.109375" style="358" customWidth="1"/>
    <col min="5374" max="5621" width="15.88671875" style="358"/>
    <col min="5622" max="5622" width="25.44140625" style="358" customWidth="1"/>
    <col min="5623" max="5624" width="12.88671875" style="358" customWidth="1"/>
    <col min="5625" max="5625" width="12.109375" style="358" customWidth="1"/>
    <col min="5626" max="5626" width="15.88671875" style="358" customWidth="1"/>
    <col min="5627" max="5627" width="11.88671875" style="358" customWidth="1"/>
    <col min="5628" max="5628" width="10.88671875" style="358" customWidth="1"/>
    <col min="5629" max="5629" width="12.109375" style="358" customWidth="1"/>
    <col min="5630" max="5877" width="15.88671875" style="358"/>
    <col min="5878" max="5878" width="25.44140625" style="358" customWidth="1"/>
    <col min="5879" max="5880" width="12.88671875" style="358" customWidth="1"/>
    <col min="5881" max="5881" width="12.109375" style="358" customWidth="1"/>
    <col min="5882" max="5882" width="15.88671875" style="358" customWidth="1"/>
    <col min="5883" max="5883" width="11.88671875" style="358" customWidth="1"/>
    <col min="5884" max="5884" width="10.88671875" style="358" customWidth="1"/>
    <col min="5885" max="5885" width="12.109375" style="358" customWidth="1"/>
    <col min="5886" max="6133" width="15.88671875" style="358"/>
    <col min="6134" max="6134" width="25.44140625" style="358" customWidth="1"/>
    <col min="6135" max="6136" width="12.88671875" style="358" customWidth="1"/>
    <col min="6137" max="6137" width="12.109375" style="358" customWidth="1"/>
    <col min="6138" max="6138" width="15.88671875" style="358" customWidth="1"/>
    <col min="6139" max="6139" width="11.88671875" style="358" customWidth="1"/>
    <col min="6140" max="6140" width="10.88671875" style="358" customWidth="1"/>
    <col min="6141" max="6141" width="12.109375" style="358" customWidth="1"/>
    <col min="6142" max="6389" width="15.88671875" style="358"/>
    <col min="6390" max="6390" width="25.44140625" style="358" customWidth="1"/>
    <col min="6391" max="6392" width="12.88671875" style="358" customWidth="1"/>
    <col min="6393" max="6393" width="12.109375" style="358" customWidth="1"/>
    <col min="6394" max="6394" width="15.88671875" style="358" customWidth="1"/>
    <col min="6395" max="6395" width="11.88671875" style="358" customWidth="1"/>
    <col min="6396" max="6396" width="10.88671875" style="358" customWidth="1"/>
    <col min="6397" max="6397" width="12.109375" style="358" customWidth="1"/>
    <col min="6398" max="6645" width="15.88671875" style="358"/>
    <col min="6646" max="6646" width="25.44140625" style="358" customWidth="1"/>
    <col min="6647" max="6648" width="12.88671875" style="358" customWidth="1"/>
    <col min="6649" max="6649" width="12.109375" style="358" customWidth="1"/>
    <col min="6650" max="6650" width="15.88671875" style="358" customWidth="1"/>
    <col min="6651" max="6651" width="11.88671875" style="358" customWidth="1"/>
    <col min="6652" max="6652" width="10.88671875" style="358" customWidth="1"/>
    <col min="6653" max="6653" width="12.109375" style="358" customWidth="1"/>
    <col min="6654" max="6901" width="15.88671875" style="358"/>
    <col min="6902" max="6902" width="25.44140625" style="358" customWidth="1"/>
    <col min="6903" max="6904" width="12.88671875" style="358" customWidth="1"/>
    <col min="6905" max="6905" width="12.109375" style="358" customWidth="1"/>
    <col min="6906" max="6906" width="15.88671875" style="358" customWidth="1"/>
    <col min="6907" max="6907" width="11.88671875" style="358" customWidth="1"/>
    <col min="6908" max="6908" width="10.88671875" style="358" customWidth="1"/>
    <col min="6909" max="6909" width="12.109375" style="358" customWidth="1"/>
    <col min="6910" max="7157" width="15.88671875" style="358"/>
    <col min="7158" max="7158" width="25.44140625" style="358" customWidth="1"/>
    <col min="7159" max="7160" width="12.88671875" style="358" customWidth="1"/>
    <col min="7161" max="7161" width="12.109375" style="358" customWidth="1"/>
    <col min="7162" max="7162" width="15.88671875" style="358" customWidth="1"/>
    <col min="7163" max="7163" width="11.88671875" style="358" customWidth="1"/>
    <col min="7164" max="7164" width="10.88671875" style="358" customWidth="1"/>
    <col min="7165" max="7165" width="12.109375" style="358" customWidth="1"/>
    <col min="7166" max="7413" width="15.88671875" style="358"/>
    <col min="7414" max="7414" width="25.44140625" style="358" customWidth="1"/>
    <col min="7415" max="7416" width="12.88671875" style="358" customWidth="1"/>
    <col min="7417" max="7417" width="12.109375" style="358" customWidth="1"/>
    <col min="7418" max="7418" width="15.88671875" style="358" customWidth="1"/>
    <col min="7419" max="7419" width="11.88671875" style="358" customWidth="1"/>
    <col min="7420" max="7420" width="10.88671875" style="358" customWidth="1"/>
    <col min="7421" max="7421" width="12.109375" style="358" customWidth="1"/>
    <col min="7422" max="7669" width="15.88671875" style="358"/>
    <col min="7670" max="7670" width="25.44140625" style="358" customWidth="1"/>
    <col min="7671" max="7672" width="12.88671875" style="358" customWidth="1"/>
    <col min="7673" max="7673" width="12.109375" style="358" customWidth="1"/>
    <col min="7674" max="7674" width="15.88671875" style="358" customWidth="1"/>
    <col min="7675" max="7675" width="11.88671875" style="358" customWidth="1"/>
    <col min="7676" max="7676" width="10.88671875" style="358" customWidth="1"/>
    <col min="7677" max="7677" width="12.109375" style="358" customWidth="1"/>
    <col min="7678" max="7925" width="15.88671875" style="358"/>
    <col min="7926" max="7926" width="25.44140625" style="358" customWidth="1"/>
    <col min="7927" max="7928" width="12.88671875" style="358" customWidth="1"/>
    <col min="7929" max="7929" width="12.109375" style="358" customWidth="1"/>
    <col min="7930" max="7930" width="15.88671875" style="358" customWidth="1"/>
    <col min="7931" max="7931" width="11.88671875" style="358" customWidth="1"/>
    <col min="7932" max="7932" width="10.88671875" style="358" customWidth="1"/>
    <col min="7933" max="7933" width="12.109375" style="358" customWidth="1"/>
    <col min="7934" max="8181" width="15.88671875" style="358"/>
    <col min="8182" max="8182" width="25.44140625" style="358" customWidth="1"/>
    <col min="8183" max="8184" width="12.88671875" style="358" customWidth="1"/>
    <col min="8185" max="8185" width="12.109375" style="358" customWidth="1"/>
    <col min="8186" max="8186" width="15.88671875" style="358" customWidth="1"/>
    <col min="8187" max="8187" width="11.88671875" style="358" customWidth="1"/>
    <col min="8188" max="8188" width="10.88671875" style="358" customWidth="1"/>
    <col min="8189" max="8189" width="12.109375" style="358" customWidth="1"/>
    <col min="8190" max="8437" width="15.88671875" style="358"/>
    <col min="8438" max="8438" width="25.44140625" style="358" customWidth="1"/>
    <col min="8439" max="8440" width="12.88671875" style="358" customWidth="1"/>
    <col min="8441" max="8441" width="12.109375" style="358" customWidth="1"/>
    <col min="8442" max="8442" width="15.88671875" style="358" customWidth="1"/>
    <col min="8443" max="8443" width="11.88671875" style="358" customWidth="1"/>
    <col min="8444" max="8444" width="10.88671875" style="358" customWidth="1"/>
    <col min="8445" max="8445" width="12.109375" style="358" customWidth="1"/>
    <col min="8446" max="8693" width="15.88671875" style="358"/>
    <col min="8694" max="8694" width="25.44140625" style="358" customWidth="1"/>
    <col min="8695" max="8696" width="12.88671875" style="358" customWidth="1"/>
    <col min="8697" max="8697" width="12.109375" style="358" customWidth="1"/>
    <col min="8698" max="8698" width="15.88671875" style="358" customWidth="1"/>
    <col min="8699" max="8699" width="11.88671875" style="358" customWidth="1"/>
    <col min="8700" max="8700" width="10.88671875" style="358" customWidth="1"/>
    <col min="8701" max="8701" width="12.109375" style="358" customWidth="1"/>
    <col min="8702" max="8949" width="15.88671875" style="358"/>
    <col min="8950" max="8950" width="25.44140625" style="358" customWidth="1"/>
    <col min="8951" max="8952" width="12.88671875" style="358" customWidth="1"/>
    <col min="8953" max="8953" width="12.109375" style="358" customWidth="1"/>
    <col min="8954" max="8954" width="15.88671875" style="358" customWidth="1"/>
    <col min="8955" max="8955" width="11.88671875" style="358" customWidth="1"/>
    <col min="8956" max="8956" width="10.88671875" style="358" customWidth="1"/>
    <col min="8957" max="8957" width="12.109375" style="358" customWidth="1"/>
    <col min="8958" max="9205" width="15.88671875" style="358"/>
    <col min="9206" max="9206" width="25.44140625" style="358" customWidth="1"/>
    <col min="9207" max="9208" width="12.88671875" style="358" customWidth="1"/>
    <col min="9209" max="9209" width="12.109375" style="358" customWidth="1"/>
    <col min="9210" max="9210" width="15.88671875" style="358" customWidth="1"/>
    <col min="9211" max="9211" width="11.88671875" style="358" customWidth="1"/>
    <col min="9212" max="9212" width="10.88671875" style="358" customWidth="1"/>
    <col min="9213" max="9213" width="12.109375" style="358" customWidth="1"/>
    <col min="9214" max="9461" width="15.88671875" style="358"/>
    <col min="9462" max="9462" width="25.44140625" style="358" customWidth="1"/>
    <col min="9463" max="9464" width="12.88671875" style="358" customWidth="1"/>
    <col min="9465" max="9465" width="12.109375" style="358" customWidth="1"/>
    <col min="9466" max="9466" width="15.88671875" style="358" customWidth="1"/>
    <col min="9467" max="9467" width="11.88671875" style="358" customWidth="1"/>
    <col min="9468" max="9468" width="10.88671875" style="358" customWidth="1"/>
    <col min="9469" max="9469" width="12.109375" style="358" customWidth="1"/>
    <col min="9470" max="9717" width="15.88671875" style="358"/>
    <col min="9718" max="9718" width="25.44140625" style="358" customWidth="1"/>
    <col min="9719" max="9720" width="12.88671875" style="358" customWidth="1"/>
    <col min="9721" max="9721" width="12.109375" style="358" customWidth="1"/>
    <col min="9722" max="9722" width="15.88671875" style="358" customWidth="1"/>
    <col min="9723" max="9723" width="11.88671875" style="358" customWidth="1"/>
    <col min="9724" max="9724" width="10.88671875" style="358" customWidth="1"/>
    <col min="9725" max="9725" width="12.109375" style="358" customWidth="1"/>
    <col min="9726" max="9973" width="15.88671875" style="358"/>
    <col min="9974" max="9974" width="25.44140625" style="358" customWidth="1"/>
    <col min="9975" max="9976" width="12.88671875" style="358" customWidth="1"/>
    <col min="9977" max="9977" width="12.109375" style="358" customWidth="1"/>
    <col min="9978" max="9978" width="15.88671875" style="358" customWidth="1"/>
    <col min="9979" max="9979" width="11.88671875" style="358" customWidth="1"/>
    <col min="9980" max="9980" width="10.88671875" style="358" customWidth="1"/>
    <col min="9981" max="9981" width="12.109375" style="358" customWidth="1"/>
    <col min="9982" max="10229" width="15.88671875" style="358"/>
    <col min="10230" max="10230" width="25.44140625" style="358" customWidth="1"/>
    <col min="10231" max="10232" width="12.88671875" style="358" customWidth="1"/>
    <col min="10233" max="10233" width="12.109375" style="358" customWidth="1"/>
    <col min="10234" max="10234" width="15.88671875" style="358" customWidth="1"/>
    <col min="10235" max="10235" width="11.88671875" style="358" customWidth="1"/>
    <col min="10236" max="10236" width="10.88671875" style="358" customWidth="1"/>
    <col min="10237" max="10237" width="12.109375" style="358" customWidth="1"/>
    <col min="10238" max="10485" width="15.88671875" style="358"/>
    <col min="10486" max="10486" width="25.44140625" style="358" customWidth="1"/>
    <col min="10487" max="10488" width="12.88671875" style="358" customWidth="1"/>
    <col min="10489" max="10489" width="12.109375" style="358" customWidth="1"/>
    <col min="10490" max="10490" width="15.88671875" style="358" customWidth="1"/>
    <col min="10491" max="10491" width="11.88671875" style="358" customWidth="1"/>
    <col min="10492" max="10492" width="10.88671875" style="358" customWidth="1"/>
    <col min="10493" max="10493" width="12.109375" style="358" customWidth="1"/>
    <col min="10494" max="10741" width="15.88671875" style="358"/>
    <col min="10742" max="10742" width="25.44140625" style="358" customWidth="1"/>
    <col min="10743" max="10744" width="12.88671875" style="358" customWidth="1"/>
    <col min="10745" max="10745" width="12.109375" style="358" customWidth="1"/>
    <col min="10746" max="10746" width="15.88671875" style="358" customWidth="1"/>
    <col min="10747" max="10747" width="11.88671875" style="358" customWidth="1"/>
    <col min="10748" max="10748" width="10.88671875" style="358" customWidth="1"/>
    <col min="10749" max="10749" width="12.109375" style="358" customWidth="1"/>
    <col min="10750" max="10997" width="15.88671875" style="358"/>
    <col min="10998" max="10998" width="25.44140625" style="358" customWidth="1"/>
    <col min="10999" max="11000" width="12.88671875" style="358" customWidth="1"/>
    <col min="11001" max="11001" width="12.109375" style="358" customWidth="1"/>
    <col min="11002" max="11002" width="15.88671875" style="358" customWidth="1"/>
    <col min="11003" max="11003" width="11.88671875" style="358" customWidth="1"/>
    <col min="11004" max="11004" width="10.88671875" style="358" customWidth="1"/>
    <col min="11005" max="11005" width="12.109375" style="358" customWidth="1"/>
    <col min="11006" max="11253" width="15.88671875" style="358"/>
    <col min="11254" max="11254" width="25.44140625" style="358" customWidth="1"/>
    <col min="11255" max="11256" width="12.88671875" style="358" customWidth="1"/>
    <col min="11257" max="11257" width="12.109375" style="358" customWidth="1"/>
    <col min="11258" max="11258" width="15.88671875" style="358" customWidth="1"/>
    <col min="11259" max="11259" width="11.88671875" style="358" customWidth="1"/>
    <col min="11260" max="11260" width="10.88671875" style="358" customWidth="1"/>
    <col min="11261" max="11261" width="12.109375" style="358" customWidth="1"/>
    <col min="11262" max="11509" width="15.88671875" style="358"/>
    <col min="11510" max="11510" width="25.44140625" style="358" customWidth="1"/>
    <col min="11511" max="11512" width="12.88671875" style="358" customWidth="1"/>
    <col min="11513" max="11513" width="12.109375" style="358" customWidth="1"/>
    <col min="11514" max="11514" width="15.88671875" style="358" customWidth="1"/>
    <col min="11515" max="11515" width="11.88671875" style="358" customWidth="1"/>
    <col min="11516" max="11516" width="10.88671875" style="358" customWidth="1"/>
    <col min="11517" max="11517" width="12.109375" style="358" customWidth="1"/>
    <col min="11518" max="11765" width="15.88671875" style="358"/>
    <col min="11766" max="11766" width="25.44140625" style="358" customWidth="1"/>
    <col min="11767" max="11768" width="12.88671875" style="358" customWidth="1"/>
    <col min="11769" max="11769" width="12.109375" style="358" customWidth="1"/>
    <col min="11770" max="11770" width="15.88671875" style="358" customWidth="1"/>
    <col min="11771" max="11771" width="11.88671875" style="358" customWidth="1"/>
    <col min="11772" max="11772" width="10.88671875" style="358" customWidth="1"/>
    <col min="11773" max="11773" width="12.109375" style="358" customWidth="1"/>
    <col min="11774" max="12021" width="15.88671875" style="358"/>
    <col min="12022" max="12022" width="25.44140625" style="358" customWidth="1"/>
    <col min="12023" max="12024" width="12.88671875" style="358" customWidth="1"/>
    <col min="12025" max="12025" width="12.109375" style="358" customWidth="1"/>
    <col min="12026" max="12026" width="15.88671875" style="358" customWidth="1"/>
    <col min="12027" max="12027" width="11.88671875" style="358" customWidth="1"/>
    <col min="12028" max="12028" width="10.88671875" style="358" customWidth="1"/>
    <col min="12029" max="12029" width="12.109375" style="358" customWidth="1"/>
    <col min="12030" max="12277" width="15.88671875" style="358"/>
    <col min="12278" max="12278" width="25.44140625" style="358" customWidth="1"/>
    <col min="12279" max="12280" width="12.88671875" style="358" customWidth="1"/>
    <col min="12281" max="12281" width="12.109375" style="358" customWidth="1"/>
    <col min="12282" max="12282" width="15.88671875" style="358" customWidth="1"/>
    <col min="12283" max="12283" width="11.88671875" style="358" customWidth="1"/>
    <col min="12284" max="12284" width="10.88671875" style="358" customWidth="1"/>
    <col min="12285" max="12285" width="12.109375" style="358" customWidth="1"/>
    <col min="12286" max="12533" width="15.88671875" style="358"/>
    <col min="12534" max="12534" width="25.44140625" style="358" customWidth="1"/>
    <col min="12535" max="12536" width="12.88671875" style="358" customWidth="1"/>
    <col min="12537" max="12537" width="12.109375" style="358" customWidth="1"/>
    <col min="12538" max="12538" width="15.88671875" style="358" customWidth="1"/>
    <col min="12539" max="12539" width="11.88671875" style="358" customWidth="1"/>
    <col min="12540" max="12540" width="10.88671875" style="358" customWidth="1"/>
    <col min="12541" max="12541" width="12.109375" style="358" customWidth="1"/>
    <col min="12542" max="12789" width="15.88671875" style="358"/>
    <col min="12790" max="12790" width="25.44140625" style="358" customWidth="1"/>
    <col min="12791" max="12792" width="12.88671875" style="358" customWidth="1"/>
    <col min="12793" max="12793" width="12.109375" style="358" customWidth="1"/>
    <col min="12794" max="12794" width="15.88671875" style="358" customWidth="1"/>
    <col min="12795" max="12795" width="11.88671875" style="358" customWidth="1"/>
    <col min="12796" max="12796" width="10.88671875" style="358" customWidth="1"/>
    <col min="12797" max="12797" width="12.109375" style="358" customWidth="1"/>
    <col min="12798" max="13045" width="15.88671875" style="358"/>
    <col min="13046" max="13046" width="25.44140625" style="358" customWidth="1"/>
    <col min="13047" max="13048" width="12.88671875" style="358" customWidth="1"/>
    <col min="13049" max="13049" width="12.109375" style="358" customWidth="1"/>
    <col min="13050" max="13050" width="15.88671875" style="358" customWidth="1"/>
    <col min="13051" max="13051" width="11.88671875" style="358" customWidth="1"/>
    <col min="13052" max="13052" width="10.88671875" style="358" customWidth="1"/>
    <col min="13053" max="13053" width="12.109375" style="358" customWidth="1"/>
    <col min="13054" max="13301" width="15.88671875" style="358"/>
    <col min="13302" max="13302" width="25.44140625" style="358" customWidth="1"/>
    <col min="13303" max="13304" width="12.88671875" style="358" customWidth="1"/>
    <col min="13305" max="13305" width="12.109375" style="358" customWidth="1"/>
    <col min="13306" max="13306" width="15.88671875" style="358" customWidth="1"/>
    <col min="13307" max="13307" width="11.88671875" style="358" customWidth="1"/>
    <col min="13308" max="13308" width="10.88671875" style="358" customWidth="1"/>
    <col min="13309" max="13309" width="12.109375" style="358" customWidth="1"/>
    <col min="13310" max="13557" width="15.88671875" style="358"/>
    <col min="13558" max="13558" width="25.44140625" style="358" customWidth="1"/>
    <col min="13559" max="13560" width="12.88671875" style="358" customWidth="1"/>
    <col min="13561" max="13561" width="12.109375" style="358" customWidth="1"/>
    <col min="13562" max="13562" width="15.88671875" style="358" customWidth="1"/>
    <col min="13563" max="13563" width="11.88671875" style="358" customWidth="1"/>
    <col min="13564" max="13564" width="10.88671875" style="358" customWidth="1"/>
    <col min="13565" max="13565" width="12.109375" style="358" customWidth="1"/>
    <col min="13566" max="13813" width="15.88671875" style="358"/>
    <col min="13814" max="13814" width="25.44140625" style="358" customWidth="1"/>
    <col min="13815" max="13816" width="12.88671875" style="358" customWidth="1"/>
    <col min="13817" max="13817" width="12.109375" style="358" customWidth="1"/>
    <col min="13818" max="13818" width="15.88671875" style="358" customWidth="1"/>
    <col min="13819" max="13819" width="11.88671875" style="358" customWidth="1"/>
    <col min="13820" max="13820" width="10.88671875" style="358" customWidth="1"/>
    <col min="13821" max="13821" width="12.109375" style="358" customWidth="1"/>
    <col min="13822" max="14069" width="15.88671875" style="358"/>
    <col min="14070" max="14070" width="25.44140625" style="358" customWidth="1"/>
    <col min="14071" max="14072" width="12.88671875" style="358" customWidth="1"/>
    <col min="14073" max="14073" width="12.109375" style="358" customWidth="1"/>
    <col min="14074" max="14074" width="15.88671875" style="358" customWidth="1"/>
    <col min="14075" max="14075" width="11.88671875" style="358" customWidth="1"/>
    <col min="14076" max="14076" width="10.88671875" style="358" customWidth="1"/>
    <col min="14077" max="14077" width="12.109375" style="358" customWidth="1"/>
    <col min="14078" max="14325" width="15.88671875" style="358"/>
    <col min="14326" max="14326" width="25.44140625" style="358" customWidth="1"/>
    <col min="14327" max="14328" width="12.88671875" style="358" customWidth="1"/>
    <col min="14329" max="14329" width="12.109375" style="358" customWidth="1"/>
    <col min="14330" max="14330" width="15.88671875" style="358" customWidth="1"/>
    <col min="14331" max="14331" width="11.88671875" style="358" customWidth="1"/>
    <col min="14332" max="14332" width="10.88671875" style="358" customWidth="1"/>
    <col min="14333" max="14333" width="12.109375" style="358" customWidth="1"/>
    <col min="14334" max="14581" width="15.88671875" style="358"/>
    <col min="14582" max="14582" width="25.44140625" style="358" customWidth="1"/>
    <col min="14583" max="14584" width="12.88671875" style="358" customWidth="1"/>
    <col min="14585" max="14585" width="12.109375" style="358" customWidth="1"/>
    <col min="14586" max="14586" width="15.88671875" style="358" customWidth="1"/>
    <col min="14587" max="14587" width="11.88671875" style="358" customWidth="1"/>
    <col min="14588" max="14588" width="10.88671875" style="358" customWidth="1"/>
    <col min="14589" max="14589" width="12.109375" style="358" customWidth="1"/>
    <col min="14590" max="14837" width="15.88671875" style="358"/>
    <col min="14838" max="14838" width="25.44140625" style="358" customWidth="1"/>
    <col min="14839" max="14840" width="12.88671875" style="358" customWidth="1"/>
    <col min="14841" max="14841" width="12.109375" style="358" customWidth="1"/>
    <col min="14842" max="14842" width="15.88671875" style="358" customWidth="1"/>
    <col min="14843" max="14843" width="11.88671875" style="358" customWidth="1"/>
    <col min="14844" max="14844" width="10.88671875" style="358" customWidth="1"/>
    <col min="14845" max="14845" width="12.109375" style="358" customWidth="1"/>
    <col min="14846" max="15093" width="15.88671875" style="358"/>
    <col min="15094" max="15094" width="25.44140625" style="358" customWidth="1"/>
    <col min="15095" max="15096" width="12.88671875" style="358" customWidth="1"/>
    <col min="15097" max="15097" width="12.109375" style="358" customWidth="1"/>
    <col min="15098" max="15098" width="15.88671875" style="358" customWidth="1"/>
    <col min="15099" max="15099" width="11.88671875" style="358" customWidth="1"/>
    <col min="15100" max="15100" width="10.88671875" style="358" customWidth="1"/>
    <col min="15101" max="15101" width="12.109375" style="358" customWidth="1"/>
    <col min="15102" max="15349" width="15.88671875" style="358"/>
    <col min="15350" max="15350" width="25.44140625" style="358" customWidth="1"/>
    <col min="15351" max="15352" width="12.88671875" style="358" customWidth="1"/>
    <col min="15353" max="15353" width="12.109375" style="358" customWidth="1"/>
    <col min="15354" max="15354" width="15.88671875" style="358" customWidth="1"/>
    <col min="15355" max="15355" width="11.88671875" style="358" customWidth="1"/>
    <col min="15356" max="15356" width="10.88671875" style="358" customWidth="1"/>
    <col min="15357" max="15357" width="12.109375" style="358" customWidth="1"/>
    <col min="15358" max="15605" width="15.88671875" style="358"/>
    <col min="15606" max="15606" width="25.44140625" style="358" customWidth="1"/>
    <col min="15607" max="15608" width="12.88671875" style="358" customWidth="1"/>
    <col min="15609" max="15609" width="12.109375" style="358" customWidth="1"/>
    <col min="15610" max="15610" width="15.88671875" style="358" customWidth="1"/>
    <col min="15611" max="15611" width="11.88671875" style="358" customWidth="1"/>
    <col min="15612" max="15612" width="10.88671875" style="358" customWidth="1"/>
    <col min="15613" max="15613" width="12.109375" style="358" customWidth="1"/>
    <col min="15614" max="15861" width="15.88671875" style="358"/>
    <col min="15862" max="15862" width="25.44140625" style="358" customWidth="1"/>
    <col min="15863" max="15864" width="12.88671875" style="358" customWidth="1"/>
    <col min="15865" max="15865" width="12.109375" style="358" customWidth="1"/>
    <col min="15866" max="15866" width="15.88671875" style="358" customWidth="1"/>
    <col min="15867" max="15867" width="11.88671875" style="358" customWidth="1"/>
    <col min="15868" max="15868" width="10.88671875" style="358" customWidth="1"/>
    <col min="15869" max="15869" width="12.109375" style="358" customWidth="1"/>
    <col min="15870" max="16117" width="15.88671875" style="358"/>
    <col min="16118" max="16118" width="25.44140625" style="358" customWidth="1"/>
    <col min="16119" max="16120" width="12.88671875" style="358" customWidth="1"/>
    <col min="16121" max="16121" width="12.109375" style="358" customWidth="1"/>
    <col min="16122" max="16122" width="15.88671875" style="358" customWidth="1"/>
    <col min="16123" max="16123" width="11.88671875" style="358" customWidth="1"/>
    <col min="16124" max="16124" width="10.88671875" style="358" customWidth="1"/>
    <col min="16125" max="16125" width="12.109375" style="358" customWidth="1"/>
    <col min="16126" max="16384" width="15.88671875" style="358"/>
  </cols>
  <sheetData>
    <row r="1" spans="1:14" ht="20.100000000000001" customHeight="1" x14ac:dyDescent="0.3">
      <c r="A1" s="356" t="s">
        <v>894</v>
      </c>
      <c r="B1" s="357"/>
      <c r="C1" s="357"/>
      <c r="D1" s="357"/>
      <c r="E1" s="357"/>
      <c r="F1" s="357"/>
      <c r="G1" s="357"/>
      <c r="H1" s="357"/>
      <c r="I1" s="357"/>
      <c r="J1" s="894" t="s">
        <v>907</v>
      </c>
    </row>
    <row r="2" spans="1:14" ht="20.100000000000001" customHeight="1" x14ac:dyDescent="0.3">
      <c r="A2" s="359" t="s">
        <v>309</v>
      </c>
      <c r="B2" s="357"/>
      <c r="C2" s="357"/>
      <c r="D2" s="357"/>
      <c r="E2" s="357"/>
      <c r="F2" s="357"/>
      <c r="G2" s="357"/>
      <c r="H2" s="357"/>
      <c r="M2" s="360">
        <v>2023</v>
      </c>
    </row>
    <row r="3" spans="1:14" s="361" customFormat="1" ht="45" customHeight="1" x14ac:dyDescent="0.25">
      <c r="A3" s="127" t="s">
        <v>17</v>
      </c>
      <c r="B3" s="128" t="s">
        <v>3</v>
      </c>
      <c r="C3" s="1070" t="s">
        <v>150</v>
      </c>
      <c r="D3" s="1071"/>
      <c r="E3" s="1071"/>
      <c r="F3" s="1071"/>
      <c r="G3" s="1071"/>
      <c r="H3" s="1071"/>
      <c r="I3" s="1071"/>
      <c r="J3" s="1071"/>
      <c r="K3" s="1071"/>
      <c r="L3" s="1071"/>
      <c r="M3" s="1071"/>
      <c r="N3" s="358"/>
    </row>
    <row r="4" spans="1:14" s="361" customFormat="1" ht="18" customHeight="1" x14ac:dyDescent="0.25">
      <c r="A4" s="1069" t="s">
        <v>70</v>
      </c>
      <c r="B4" s="106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358"/>
    </row>
    <row r="5" spans="1:14" s="361" customFormat="1" ht="30" customHeight="1" x14ac:dyDescent="0.25">
      <c r="A5" s="130" t="s">
        <v>176</v>
      </c>
      <c r="B5" s="131" t="s">
        <v>170</v>
      </c>
      <c r="C5" s="132" t="s">
        <v>396</v>
      </c>
      <c r="D5" s="132" t="s">
        <v>397</v>
      </c>
      <c r="E5" s="132" t="s">
        <v>177</v>
      </c>
      <c r="F5" s="132" t="s">
        <v>178</v>
      </c>
      <c r="G5" s="132" t="s">
        <v>398</v>
      </c>
      <c r="H5" s="132" t="s">
        <v>399</v>
      </c>
      <c r="I5" s="132" t="s">
        <v>400</v>
      </c>
      <c r="J5" s="132" t="s">
        <v>401</v>
      </c>
      <c r="K5" s="132" t="s">
        <v>402</v>
      </c>
      <c r="L5" s="133" t="s">
        <v>403</v>
      </c>
      <c r="M5" s="133" t="s">
        <v>180</v>
      </c>
      <c r="N5" s="358"/>
    </row>
    <row r="6" spans="1:14" s="361" customFormat="1" ht="27.6" x14ac:dyDescent="0.25">
      <c r="A6" s="134" t="s">
        <v>633</v>
      </c>
      <c r="B6" s="135" t="s">
        <v>13</v>
      </c>
      <c r="C6" s="363">
        <v>0.35997967918123258</v>
      </c>
      <c r="D6" s="363">
        <v>3.270196441919619</v>
      </c>
      <c r="E6" s="363">
        <v>9.0442539643664919</v>
      </c>
      <c r="F6" s="363">
        <v>9.6723775163207115</v>
      </c>
      <c r="G6" s="363">
        <v>6.4263727585976413</v>
      </c>
      <c r="H6" s="363">
        <v>3.7607805591589076</v>
      </c>
      <c r="I6" s="363">
        <v>6.1238938402875149</v>
      </c>
      <c r="J6" s="363">
        <v>3.3436921850081678</v>
      </c>
      <c r="K6" s="363">
        <v>0.77141736149966478</v>
      </c>
      <c r="L6" s="363">
        <v>3.5312022123809519</v>
      </c>
      <c r="M6" s="363">
        <v>53.695833481279095</v>
      </c>
      <c r="N6" s="358"/>
    </row>
    <row r="7" spans="1:14" s="361" customFormat="1" ht="18" customHeight="1" x14ac:dyDescent="0.25">
      <c r="A7" s="136" t="s">
        <v>192</v>
      </c>
      <c r="B7" s="137"/>
      <c r="N7" s="358"/>
    </row>
    <row r="8" spans="1:14" s="361" customFormat="1" ht="30" customHeight="1" x14ac:dyDescent="0.25">
      <c r="A8" s="130" t="s">
        <v>176</v>
      </c>
      <c r="B8" s="131" t="s">
        <v>171</v>
      </c>
      <c r="C8" s="132" t="s">
        <v>404</v>
      </c>
      <c r="D8" s="132" t="s">
        <v>405</v>
      </c>
      <c r="E8" s="132" t="s">
        <v>406</v>
      </c>
      <c r="F8" s="132" t="s">
        <v>407</v>
      </c>
      <c r="G8" s="132" t="s">
        <v>408</v>
      </c>
      <c r="H8" s="132" t="s">
        <v>409</v>
      </c>
      <c r="I8" s="132" t="s">
        <v>410</v>
      </c>
      <c r="J8" s="132" t="s">
        <v>21</v>
      </c>
      <c r="K8" s="132" t="s">
        <v>22</v>
      </c>
      <c r="L8" s="133" t="s">
        <v>411</v>
      </c>
      <c r="M8" s="133" t="s">
        <v>180</v>
      </c>
      <c r="N8" s="358"/>
    </row>
    <row r="9" spans="1:14" s="361" customFormat="1" ht="27.6" x14ac:dyDescent="0.25">
      <c r="A9" s="134" t="s">
        <v>633</v>
      </c>
      <c r="B9" s="135" t="s">
        <v>13</v>
      </c>
      <c r="C9" s="363">
        <v>5.26513598135395</v>
      </c>
      <c r="D9" s="363">
        <v>0.46179765354394131</v>
      </c>
      <c r="E9" s="363">
        <v>1.7400889794702825</v>
      </c>
      <c r="F9" s="363">
        <v>0.84943237543322681</v>
      </c>
      <c r="G9" s="363">
        <v>4.8400677900374172</v>
      </c>
      <c r="H9" s="363">
        <v>2.6081804001843665</v>
      </c>
      <c r="I9" s="363">
        <v>0.70708930932228242</v>
      </c>
      <c r="J9" s="363">
        <v>1.2193754256491878</v>
      </c>
      <c r="K9" s="363">
        <v>0.6414473021857181</v>
      </c>
      <c r="L9" s="363">
        <v>4.723564138442053</v>
      </c>
      <c r="M9" s="363">
        <v>76.943820644377581</v>
      </c>
      <c r="N9" s="358"/>
    </row>
    <row r="10" spans="1:14" s="361" customFormat="1" ht="18" customHeight="1" x14ac:dyDescent="0.25">
      <c r="A10" s="136" t="s">
        <v>308</v>
      </c>
      <c r="B10" s="138"/>
      <c r="N10" s="358"/>
    </row>
    <row r="11" spans="1:14" s="361" customFormat="1" ht="30" customHeight="1" x14ac:dyDescent="0.25">
      <c r="A11" s="130" t="s">
        <v>176</v>
      </c>
      <c r="B11" s="131" t="s">
        <v>412</v>
      </c>
      <c r="C11" s="132" t="s">
        <v>404</v>
      </c>
      <c r="D11" s="132" t="s">
        <v>413</v>
      </c>
      <c r="E11" s="132" t="s">
        <v>182</v>
      </c>
      <c r="F11" s="132" t="s">
        <v>183</v>
      </c>
      <c r="G11" s="132" t="s">
        <v>21</v>
      </c>
      <c r="H11" s="132" t="s">
        <v>22</v>
      </c>
      <c r="I11" s="132" t="s">
        <v>414</v>
      </c>
      <c r="J11" s="132" t="s">
        <v>415</v>
      </c>
      <c r="K11" s="132" t="s">
        <v>416</v>
      </c>
      <c r="L11" s="133" t="s">
        <v>417</v>
      </c>
      <c r="M11" s="133" t="s">
        <v>180</v>
      </c>
      <c r="N11" s="358"/>
    </row>
    <row r="12" spans="1:14" s="361" customFormat="1" ht="27.6" x14ac:dyDescent="0.25">
      <c r="A12" s="134" t="s">
        <v>633</v>
      </c>
      <c r="B12" s="135" t="s">
        <v>13</v>
      </c>
      <c r="C12" s="363">
        <v>1.1466698632799093</v>
      </c>
      <c r="D12" s="363">
        <v>2.4043453153201391</v>
      </c>
      <c r="E12" s="363">
        <v>4.8695078290176559</v>
      </c>
      <c r="F12" s="363">
        <v>2.9414927804802886</v>
      </c>
      <c r="G12" s="363">
        <v>2.6290474160709492</v>
      </c>
      <c r="H12" s="363">
        <v>4.1343164355634956</v>
      </c>
      <c r="I12" s="363">
        <v>2.0630634800615963</v>
      </c>
      <c r="J12" s="363">
        <v>1.7036732099223462</v>
      </c>
      <c r="K12" s="363">
        <v>5.00696333438807</v>
      </c>
      <c r="L12" s="363">
        <v>0.3901066297948283</v>
      </c>
      <c r="M12" s="363">
        <v>72.710813706100723</v>
      </c>
      <c r="N12" s="358"/>
    </row>
    <row r="13" spans="1:14" s="361" customFormat="1" ht="18" customHeight="1" x14ac:dyDescent="0.25">
      <c r="A13" s="139" t="s">
        <v>81</v>
      </c>
      <c r="B13" s="139"/>
      <c r="N13" s="358"/>
    </row>
    <row r="14" spans="1:14" s="361" customFormat="1" ht="30" customHeight="1" x14ac:dyDescent="0.25">
      <c r="A14" s="130" t="s">
        <v>176</v>
      </c>
      <c r="B14" s="131" t="s">
        <v>170</v>
      </c>
      <c r="C14" s="132" t="s">
        <v>396</v>
      </c>
      <c r="D14" s="132" t="s">
        <v>397</v>
      </c>
      <c r="E14" s="132" t="s">
        <v>418</v>
      </c>
      <c r="F14" s="132" t="s">
        <v>179</v>
      </c>
      <c r="G14" s="132" t="s">
        <v>400</v>
      </c>
      <c r="H14" s="132" t="s">
        <v>401</v>
      </c>
      <c r="I14" s="132" t="s">
        <v>419</v>
      </c>
      <c r="J14" s="132" t="s">
        <v>420</v>
      </c>
      <c r="K14" s="132" t="s">
        <v>421</v>
      </c>
      <c r="L14" s="133" t="s">
        <v>422</v>
      </c>
      <c r="M14" s="133" t="s">
        <v>180</v>
      </c>
      <c r="N14" s="358"/>
    </row>
    <row r="15" spans="1:14" s="361" customFormat="1" ht="27.6" x14ac:dyDescent="0.25">
      <c r="A15" s="134" t="s">
        <v>633</v>
      </c>
      <c r="B15" s="135" t="s">
        <v>13</v>
      </c>
      <c r="C15" s="363">
        <v>2.9464416912069495</v>
      </c>
      <c r="D15" s="363">
        <v>4.3398854601591461</v>
      </c>
      <c r="E15" s="363">
        <v>5.7757230800345321</v>
      </c>
      <c r="F15" s="363">
        <v>2.7218587431304226</v>
      </c>
      <c r="G15" s="363">
        <v>3.3006247525044174</v>
      </c>
      <c r="H15" s="363">
        <v>1.6912343487100454</v>
      </c>
      <c r="I15" s="363">
        <v>4.9570015025085103</v>
      </c>
      <c r="J15" s="363">
        <v>2.2751939117730093</v>
      </c>
      <c r="K15" s="363">
        <v>1.8299443552327839</v>
      </c>
      <c r="L15" s="363">
        <v>0.76398903283732789</v>
      </c>
      <c r="M15" s="363">
        <v>69.398103121902864</v>
      </c>
      <c r="N15" s="358"/>
    </row>
    <row r="16" spans="1:14" s="361" customFormat="1" ht="18" customHeight="1" x14ac:dyDescent="0.25">
      <c r="A16" s="139" t="s">
        <v>198</v>
      </c>
      <c r="B16" s="138"/>
      <c r="N16" s="358"/>
    </row>
    <row r="17" spans="1:14" s="361" customFormat="1" ht="30" customHeight="1" x14ac:dyDescent="0.25">
      <c r="A17" s="130" t="s">
        <v>176</v>
      </c>
      <c r="B17" s="131" t="s">
        <v>172</v>
      </c>
      <c r="C17" s="132" t="s">
        <v>181</v>
      </c>
      <c r="D17" s="132" t="s">
        <v>423</v>
      </c>
      <c r="E17" s="132" t="s">
        <v>184</v>
      </c>
      <c r="F17" s="132" t="s">
        <v>414</v>
      </c>
      <c r="G17" s="132" t="s">
        <v>415</v>
      </c>
      <c r="H17" s="132" t="s">
        <v>416</v>
      </c>
      <c r="I17" s="132" t="s">
        <v>424</v>
      </c>
      <c r="J17" s="132" t="s">
        <v>425</v>
      </c>
      <c r="K17" s="132" t="s">
        <v>426</v>
      </c>
      <c r="L17" s="133" t="s">
        <v>427</v>
      </c>
      <c r="M17" s="133" t="s">
        <v>180</v>
      </c>
      <c r="N17" s="358"/>
    </row>
    <row r="18" spans="1:14" s="361" customFormat="1" ht="27.6" x14ac:dyDescent="0.25">
      <c r="A18" s="134" t="s">
        <v>633</v>
      </c>
      <c r="B18" s="135" t="s">
        <v>13</v>
      </c>
      <c r="C18" s="363">
        <v>1.0231178786165356</v>
      </c>
      <c r="D18" s="363">
        <v>4.5011328092513683</v>
      </c>
      <c r="E18" s="363">
        <v>10.660405811517398</v>
      </c>
      <c r="F18" s="363">
        <v>19.030759235329153</v>
      </c>
      <c r="G18" s="363">
        <v>9.9557055074081955</v>
      </c>
      <c r="H18" s="363">
        <v>6.2248331664871239</v>
      </c>
      <c r="I18" s="363">
        <v>18.013201454085955</v>
      </c>
      <c r="J18" s="363">
        <v>2.7750900736430264</v>
      </c>
      <c r="K18" s="363">
        <v>2.5311834933086237</v>
      </c>
      <c r="L18" s="363">
        <v>6.238902102687474</v>
      </c>
      <c r="M18" s="363">
        <v>19.045668467665152</v>
      </c>
      <c r="N18" s="358"/>
    </row>
    <row r="19" spans="1:14" s="361" customFormat="1" ht="18" customHeight="1" x14ac:dyDescent="0.25">
      <c r="A19" s="139" t="s">
        <v>203</v>
      </c>
      <c r="B19" s="138"/>
      <c r="N19" s="358"/>
    </row>
    <row r="20" spans="1:14" s="361" customFormat="1" ht="30" customHeight="1" x14ac:dyDescent="0.25">
      <c r="A20" s="130" t="s">
        <v>176</v>
      </c>
      <c r="B20" s="131" t="s">
        <v>172</v>
      </c>
      <c r="C20" s="132" t="s">
        <v>428</v>
      </c>
      <c r="D20" s="132" t="s">
        <v>429</v>
      </c>
      <c r="E20" s="132" t="s">
        <v>430</v>
      </c>
      <c r="F20" s="132" t="s">
        <v>431</v>
      </c>
      <c r="G20" s="132" t="s">
        <v>432</v>
      </c>
      <c r="H20" s="132" t="s">
        <v>400</v>
      </c>
      <c r="I20" s="132" t="s">
        <v>401</v>
      </c>
      <c r="J20" s="132" t="s">
        <v>402</v>
      </c>
      <c r="K20" s="132" t="s">
        <v>433</v>
      </c>
      <c r="L20" s="133" t="s">
        <v>434</v>
      </c>
      <c r="M20" s="133" t="s">
        <v>180</v>
      </c>
      <c r="N20" s="358"/>
    </row>
    <row r="21" spans="1:14" s="361" customFormat="1" ht="27.6" x14ac:dyDescent="0.3">
      <c r="A21" s="134" t="s">
        <v>633</v>
      </c>
      <c r="B21" s="135" t="s">
        <v>13</v>
      </c>
      <c r="C21" s="363">
        <v>3.2247144260462726</v>
      </c>
      <c r="D21" s="363">
        <v>9.6010841382833476</v>
      </c>
      <c r="E21" s="363">
        <v>3.5041317205244158</v>
      </c>
      <c r="F21" s="363">
        <v>12.516281322471107</v>
      </c>
      <c r="G21" s="363">
        <v>13.488957945631908</v>
      </c>
      <c r="H21" s="363">
        <v>15.915240790612856</v>
      </c>
      <c r="I21" s="363">
        <v>9.2367426492719247</v>
      </c>
      <c r="J21" s="363">
        <v>3.0534121257698077</v>
      </c>
      <c r="K21" s="363">
        <v>2.022689601313536</v>
      </c>
      <c r="L21" s="363">
        <v>1.1247139216204043</v>
      </c>
      <c r="M21" s="363">
        <v>26.312031358454433</v>
      </c>
      <c r="N21" s="362"/>
    </row>
    <row r="22" spans="1:14" s="361" customFormat="1" ht="15.9" customHeight="1" x14ac:dyDescent="0.3"/>
    <row r="23" spans="1:14" s="361" customFormat="1" ht="15.9" customHeight="1" x14ac:dyDescent="0.3"/>
    <row r="24" spans="1:14" s="361" customFormat="1" ht="15.9" customHeight="1" x14ac:dyDescent="0.3"/>
    <row r="25" spans="1:14" s="361" customFormat="1" ht="15.9" customHeight="1" x14ac:dyDescent="0.3"/>
    <row r="26" spans="1:14" s="361" customFormat="1" ht="15.9" customHeight="1" x14ac:dyDescent="0.3"/>
    <row r="27" spans="1:14" s="361" customFormat="1" ht="15.9" customHeight="1" x14ac:dyDescent="0.3"/>
    <row r="28" spans="1:14" s="361" customFormat="1" ht="15.9" customHeight="1" x14ac:dyDescent="0.3"/>
    <row r="29" spans="1:14" s="361" customFormat="1" ht="15.9" customHeight="1" x14ac:dyDescent="0.3"/>
    <row r="30" spans="1:14" s="361" customFormat="1" ht="15.9" customHeight="1" x14ac:dyDescent="0.3"/>
    <row r="31" spans="1:14" s="361" customFormat="1" ht="15.9" customHeight="1" x14ac:dyDescent="0.3"/>
    <row r="32" spans="1:14" s="361" customFormat="1" ht="15.9" customHeight="1" x14ac:dyDescent="0.3"/>
    <row r="33" s="361" customFormat="1" ht="15.9" customHeight="1" x14ac:dyDescent="0.3"/>
    <row r="34" s="361" customFormat="1" ht="15.9" customHeight="1" x14ac:dyDescent="0.3"/>
    <row r="35" s="361" customFormat="1" ht="15.9" customHeight="1" x14ac:dyDescent="0.3"/>
    <row r="36" s="361" customFormat="1" ht="15.9" customHeight="1" x14ac:dyDescent="0.3"/>
    <row r="37" s="361" customFormat="1" ht="15.9" customHeight="1" x14ac:dyDescent="0.3"/>
    <row r="38" s="361" customFormat="1" ht="15.9" customHeight="1" x14ac:dyDescent="0.3"/>
    <row r="39" s="361" customFormat="1" ht="15.9" customHeight="1" x14ac:dyDescent="0.3"/>
    <row r="40" s="361" customFormat="1" ht="15.9" customHeight="1" x14ac:dyDescent="0.3"/>
    <row r="41" s="361" customFormat="1" ht="15.9" customHeight="1" x14ac:dyDescent="0.3"/>
    <row r="42" s="361" customFormat="1" ht="15.9" customHeight="1" x14ac:dyDescent="0.3"/>
    <row r="43" s="361" customFormat="1" ht="15.9" customHeight="1" x14ac:dyDescent="0.3"/>
    <row r="44" s="361" customFormat="1" ht="15.9" customHeight="1" x14ac:dyDescent="0.3"/>
    <row r="45" s="361" customFormat="1" ht="15.9" customHeight="1" x14ac:dyDescent="0.3"/>
    <row r="46" s="361" customFormat="1" ht="15.9" customHeight="1" x14ac:dyDescent="0.3"/>
    <row r="47" s="361" customFormat="1" ht="15.9" customHeight="1" x14ac:dyDescent="0.3"/>
    <row r="48" s="361" customFormat="1" ht="15.9" customHeight="1" x14ac:dyDescent="0.3"/>
    <row r="49" s="361" customFormat="1" ht="15.9" customHeight="1" x14ac:dyDescent="0.3"/>
    <row r="50" s="361" customFormat="1" ht="15.9" customHeight="1" x14ac:dyDescent="0.3"/>
    <row r="51" s="361" customFormat="1" ht="15.9" customHeight="1" x14ac:dyDescent="0.3"/>
    <row r="52" s="361" customFormat="1" ht="15.9" customHeight="1" x14ac:dyDescent="0.3"/>
    <row r="53" s="361" customFormat="1" ht="15.9" customHeight="1" x14ac:dyDescent="0.3"/>
    <row r="54" s="361" customFormat="1" ht="15.9" customHeight="1" x14ac:dyDescent="0.3"/>
    <row r="55" s="361" customFormat="1" ht="15.9" customHeight="1" x14ac:dyDescent="0.3"/>
    <row r="56" s="361" customFormat="1" ht="15.9" customHeight="1" x14ac:dyDescent="0.3"/>
    <row r="57" s="361" customFormat="1" ht="15.9" customHeight="1" x14ac:dyDescent="0.3"/>
    <row r="58" s="361" customFormat="1" ht="15.9" customHeight="1" x14ac:dyDescent="0.3"/>
    <row r="59" s="361" customFormat="1" ht="15.9" customHeight="1" x14ac:dyDescent="0.3"/>
    <row r="60" s="361" customFormat="1" ht="15.9" customHeight="1" x14ac:dyDescent="0.3"/>
    <row r="61" s="361" customFormat="1" ht="15.9" customHeight="1" x14ac:dyDescent="0.3"/>
    <row r="62" s="361" customFormat="1" ht="15.9" customHeight="1" x14ac:dyDescent="0.3"/>
    <row r="63" s="361" customFormat="1" ht="15.9" customHeight="1" x14ac:dyDescent="0.3"/>
    <row r="64" s="361" customFormat="1" ht="15.9" customHeight="1" x14ac:dyDescent="0.3"/>
    <row r="65" s="361" customFormat="1" ht="15.9" customHeight="1" x14ac:dyDescent="0.3"/>
    <row r="66" s="361" customFormat="1" ht="15.9" customHeight="1" x14ac:dyDescent="0.3"/>
    <row r="67" s="361" customFormat="1" ht="15.9" customHeight="1" x14ac:dyDescent="0.3"/>
    <row r="68" s="361" customFormat="1" ht="15.9" customHeight="1" x14ac:dyDescent="0.3"/>
    <row r="69" s="361" customFormat="1" ht="15.9" customHeight="1" x14ac:dyDescent="0.3"/>
    <row r="70" s="361" customFormat="1" ht="15.9" customHeight="1" x14ac:dyDescent="0.3"/>
    <row r="71" s="361" customFormat="1" ht="15.9" customHeight="1" x14ac:dyDescent="0.3"/>
    <row r="72" s="361" customFormat="1" ht="15.9" customHeight="1" x14ac:dyDescent="0.3"/>
    <row r="73" s="361" customFormat="1" ht="15.9" customHeight="1" x14ac:dyDescent="0.3"/>
    <row r="74" s="361" customFormat="1" ht="15.9" customHeight="1" x14ac:dyDescent="0.3"/>
    <row r="75" s="361" customFormat="1" ht="15.9" customHeight="1" x14ac:dyDescent="0.3"/>
    <row r="76" s="361" customFormat="1" ht="15.9" customHeight="1" x14ac:dyDescent="0.3"/>
    <row r="77" s="361" customFormat="1" ht="15.9" customHeight="1" x14ac:dyDescent="0.3"/>
    <row r="78" s="361" customFormat="1" ht="15.9" customHeight="1" x14ac:dyDescent="0.3"/>
    <row r="79" s="361" customFormat="1" ht="15.9" customHeight="1" x14ac:dyDescent="0.3"/>
    <row r="80" s="361" customFormat="1" ht="15.9" customHeight="1" x14ac:dyDescent="0.3"/>
    <row r="81" s="361" customFormat="1" ht="15.9" customHeight="1" x14ac:dyDescent="0.3"/>
    <row r="82" s="361" customFormat="1" ht="15.9" customHeight="1" x14ac:dyDescent="0.3"/>
    <row r="83" s="361" customFormat="1" ht="15.9" customHeight="1" x14ac:dyDescent="0.3"/>
    <row r="84" s="361" customFormat="1" ht="15.9" customHeight="1" x14ac:dyDescent="0.3"/>
    <row r="85" s="361" customFormat="1" ht="15.9" customHeight="1" x14ac:dyDescent="0.3"/>
    <row r="86" s="361" customFormat="1" ht="15.9" customHeight="1" x14ac:dyDescent="0.3"/>
    <row r="87" s="361" customFormat="1" ht="15.9" customHeight="1" x14ac:dyDescent="0.3"/>
    <row r="88" s="361" customFormat="1" ht="15.9" customHeight="1" x14ac:dyDescent="0.3"/>
    <row r="89" s="361" customFormat="1" ht="15.9" customHeight="1" x14ac:dyDescent="0.3"/>
    <row r="90" s="361" customFormat="1" ht="15.9" customHeight="1" x14ac:dyDescent="0.3"/>
    <row r="91" s="361" customFormat="1" ht="15.9" customHeight="1" x14ac:dyDescent="0.3"/>
    <row r="92" s="361" customFormat="1" ht="15.9" customHeight="1" x14ac:dyDescent="0.3"/>
    <row r="93" s="361" customFormat="1" ht="15.9" customHeight="1" x14ac:dyDescent="0.3"/>
    <row r="94" s="361" customFormat="1" ht="15.9" customHeight="1" x14ac:dyDescent="0.3"/>
    <row r="95" s="361" customFormat="1" ht="15.9" customHeight="1" x14ac:dyDescent="0.3"/>
    <row r="96" s="361" customFormat="1" ht="15.9" customHeight="1" x14ac:dyDescent="0.3"/>
    <row r="97" s="361" customFormat="1" ht="15.9" customHeight="1" x14ac:dyDescent="0.3"/>
    <row r="98" s="361" customFormat="1" ht="15.9" customHeight="1" x14ac:dyDescent="0.3"/>
    <row r="99" s="361" customFormat="1" ht="15.9" customHeight="1" x14ac:dyDescent="0.3"/>
    <row r="100" s="361" customFormat="1" ht="15.9" customHeight="1" x14ac:dyDescent="0.3"/>
    <row r="101" s="361" customFormat="1" ht="15.9" customHeight="1" x14ac:dyDescent="0.3"/>
    <row r="102" s="361" customFormat="1" ht="15.9" customHeight="1" x14ac:dyDescent="0.3"/>
    <row r="103" s="361" customFormat="1" ht="15.9" customHeight="1" x14ac:dyDescent="0.3"/>
    <row r="104" s="361" customFormat="1" ht="15.9" customHeight="1" x14ac:dyDescent="0.3"/>
    <row r="105" s="361" customFormat="1" ht="15.9" customHeight="1" x14ac:dyDescent="0.3"/>
    <row r="106" s="361" customFormat="1" ht="15.9" customHeight="1" x14ac:dyDescent="0.3"/>
    <row r="107" s="361" customFormat="1" ht="15.9" customHeight="1" x14ac:dyDescent="0.3"/>
    <row r="108" s="361" customFormat="1" ht="15.9" customHeight="1" x14ac:dyDescent="0.3"/>
    <row r="109" s="361" customFormat="1" ht="15.9" customHeight="1" x14ac:dyDescent="0.3"/>
    <row r="110" s="361" customFormat="1" ht="15.9" customHeight="1" x14ac:dyDescent="0.3"/>
    <row r="111" s="361" customFormat="1" ht="15.9" customHeight="1" x14ac:dyDescent="0.3"/>
    <row r="112" s="361" customFormat="1" ht="15.9" customHeight="1" x14ac:dyDescent="0.3"/>
    <row r="113" s="361" customFormat="1" ht="15.9" customHeight="1" x14ac:dyDescent="0.3"/>
    <row r="114" s="361" customFormat="1" ht="15.9" customHeight="1" x14ac:dyDescent="0.3"/>
    <row r="115" s="361" customFormat="1" ht="15.9" customHeight="1" x14ac:dyDescent="0.3"/>
    <row r="116" s="361" customFormat="1" ht="15.9" customHeight="1" x14ac:dyDescent="0.3"/>
    <row r="117" s="361" customFormat="1" ht="15.9" customHeight="1" x14ac:dyDescent="0.3"/>
    <row r="118" s="361" customFormat="1" ht="15.9" customHeight="1" x14ac:dyDescent="0.3"/>
    <row r="119" s="361" customFormat="1" ht="15.9" customHeight="1" x14ac:dyDescent="0.3"/>
    <row r="120" s="361" customFormat="1" ht="15.9" customHeight="1" x14ac:dyDescent="0.3"/>
    <row r="121" s="361" customFormat="1" ht="15.9" customHeight="1" x14ac:dyDescent="0.3"/>
    <row r="122" s="361" customFormat="1" ht="15.9" customHeight="1" x14ac:dyDescent="0.3"/>
    <row r="123" s="361" customFormat="1" ht="15.9" customHeight="1" x14ac:dyDescent="0.3"/>
    <row r="124" s="361" customFormat="1" ht="15.9" customHeight="1" x14ac:dyDescent="0.3"/>
    <row r="125" s="361" customFormat="1" ht="15.9" customHeight="1" x14ac:dyDescent="0.3"/>
    <row r="126" s="361" customFormat="1" ht="15.9" customHeight="1" x14ac:dyDescent="0.3"/>
    <row r="127" s="361" customFormat="1" ht="15.9" customHeight="1" x14ac:dyDescent="0.3"/>
    <row r="128" s="361" customFormat="1" ht="15.9" customHeight="1" x14ac:dyDescent="0.3"/>
    <row r="129" s="361" customFormat="1" ht="15.9" customHeight="1" x14ac:dyDescent="0.3"/>
    <row r="130" s="361" customFormat="1" ht="15.9" customHeight="1" x14ac:dyDescent="0.3"/>
    <row r="131" s="361" customFormat="1" ht="15.9" customHeight="1" x14ac:dyDescent="0.3"/>
    <row r="132" s="361" customFormat="1" ht="15.9" customHeight="1" x14ac:dyDescent="0.3"/>
    <row r="133" s="361" customFormat="1" ht="15.9" customHeight="1" x14ac:dyDescent="0.3"/>
    <row r="134" s="361" customFormat="1" ht="15.9" customHeight="1" x14ac:dyDescent="0.3"/>
    <row r="135" s="361" customFormat="1" ht="15.9" customHeight="1" x14ac:dyDescent="0.3"/>
    <row r="136" s="361" customFormat="1" ht="15.9" customHeight="1" x14ac:dyDescent="0.3"/>
    <row r="137" s="361" customFormat="1" ht="15.9" customHeight="1" x14ac:dyDescent="0.3"/>
    <row r="138" s="361" customFormat="1" ht="15.9" customHeight="1" x14ac:dyDescent="0.3"/>
    <row r="139" s="361" customFormat="1" ht="15.9" customHeight="1" x14ac:dyDescent="0.3"/>
    <row r="140" s="361" customFormat="1" ht="15.9" customHeight="1" x14ac:dyDescent="0.3"/>
    <row r="141" s="361" customFormat="1" ht="15.9" customHeight="1" x14ac:dyDescent="0.3"/>
    <row r="142" s="361" customFormat="1" ht="15.9" customHeight="1" x14ac:dyDescent="0.3"/>
    <row r="143" s="361" customFormat="1" ht="15.9" customHeight="1" x14ac:dyDescent="0.3"/>
    <row r="144" s="361" customFormat="1" ht="15.9" customHeight="1" x14ac:dyDescent="0.3"/>
    <row r="145" s="361" customFormat="1" ht="15.9" customHeight="1" x14ac:dyDescent="0.3"/>
    <row r="146" s="361" customFormat="1" ht="15.9" customHeight="1" x14ac:dyDescent="0.3"/>
    <row r="147" s="361" customFormat="1" ht="15.9" customHeight="1" x14ac:dyDescent="0.3"/>
    <row r="148" s="361" customFormat="1" ht="15.9" customHeight="1" x14ac:dyDescent="0.3"/>
    <row r="149" s="361" customFormat="1" ht="15.9" customHeight="1" x14ac:dyDescent="0.3"/>
    <row r="150" s="361" customFormat="1" ht="15.9" customHeight="1" x14ac:dyDescent="0.3"/>
    <row r="151" s="361" customFormat="1" ht="15.9" customHeight="1" x14ac:dyDescent="0.3"/>
    <row r="152" s="361" customFormat="1" ht="15.9" customHeight="1" x14ac:dyDescent="0.3"/>
    <row r="153" s="361" customFormat="1" ht="15.9" customHeight="1" x14ac:dyDescent="0.3"/>
    <row r="154" s="361" customFormat="1" ht="15.9" customHeight="1" x14ac:dyDescent="0.3"/>
    <row r="155" s="361" customFormat="1" ht="15.9" customHeight="1" x14ac:dyDescent="0.3"/>
    <row r="156" s="361" customFormat="1" ht="15.9" customHeight="1" x14ac:dyDescent="0.3"/>
    <row r="157" s="361" customFormat="1" ht="15.9" customHeight="1" x14ac:dyDescent="0.3"/>
    <row r="158" s="361" customFormat="1" ht="15.9" customHeight="1" x14ac:dyDescent="0.3"/>
    <row r="159" s="361" customFormat="1" ht="15.9" customHeight="1" x14ac:dyDescent="0.3"/>
    <row r="160" s="361" customFormat="1" ht="15.9" customHeight="1" x14ac:dyDescent="0.3"/>
    <row r="161" s="361" customFormat="1" ht="15.9" customHeight="1" x14ac:dyDescent="0.3"/>
    <row r="162" s="361" customFormat="1" ht="15.9" customHeight="1" x14ac:dyDescent="0.3"/>
    <row r="163" s="361" customFormat="1" ht="15.9" customHeight="1" x14ac:dyDescent="0.3"/>
    <row r="164" s="361" customFormat="1" ht="15.9" customHeight="1" x14ac:dyDescent="0.3"/>
    <row r="165" s="361" customFormat="1" ht="15.9" customHeight="1" x14ac:dyDescent="0.3"/>
    <row r="166" s="361" customFormat="1" ht="15.9" customHeight="1" x14ac:dyDescent="0.3"/>
    <row r="167" s="361" customFormat="1" ht="15.9" customHeight="1" x14ac:dyDescent="0.3"/>
    <row r="168" s="361" customFormat="1" ht="15.9" customHeight="1" x14ac:dyDescent="0.3"/>
    <row r="169" s="361" customFormat="1" ht="15.9" customHeight="1" x14ac:dyDescent="0.3"/>
    <row r="170" s="361" customFormat="1" ht="15.9" customHeight="1" x14ac:dyDescent="0.3"/>
    <row r="171" s="361" customFormat="1" ht="15.9" customHeight="1" x14ac:dyDescent="0.3"/>
    <row r="172" s="361" customFormat="1" ht="15.9" customHeight="1" x14ac:dyDescent="0.3"/>
    <row r="173" s="361" customFormat="1" ht="15.9" customHeight="1" x14ac:dyDescent="0.3"/>
    <row r="174" s="361" customFormat="1" ht="15.9" customHeight="1" x14ac:dyDescent="0.3"/>
    <row r="175" s="361" customFormat="1" ht="15.9" customHeight="1" x14ac:dyDescent="0.3"/>
    <row r="176" s="361" customFormat="1" ht="15.9" customHeight="1" x14ac:dyDescent="0.3"/>
    <row r="177" s="361" customFormat="1" ht="15.9" customHeight="1" x14ac:dyDescent="0.3"/>
    <row r="178" s="361" customFormat="1" ht="15.9" customHeight="1" x14ac:dyDescent="0.3"/>
    <row r="179" s="361" customFormat="1" ht="15.9" customHeight="1" x14ac:dyDescent="0.3"/>
    <row r="180" s="361" customFormat="1" ht="15.9" customHeight="1" x14ac:dyDescent="0.3"/>
    <row r="181" s="361" customFormat="1" ht="15.9" customHeight="1" x14ac:dyDescent="0.3"/>
    <row r="182" s="361" customFormat="1" ht="15.9" customHeight="1" x14ac:dyDescent="0.3"/>
    <row r="183" s="361" customFormat="1" ht="15.9" customHeight="1" x14ac:dyDescent="0.3"/>
    <row r="184" s="361" customFormat="1" ht="15.9" customHeight="1" x14ac:dyDescent="0.3"/>
    <row r="185" s="361" customFormat="1" ht="15.9" customHeight="1" x14ac:dyDescent="0.3"/>
    <row r="186" s="361" customFormat="1" ht="15.9" customHeight="1" x14ac:dyDescent="0.3"/>
    <row r="187" s="361" customFormat="1" ht="15.9" customHeight="1" x14ac:dyDescent="0.3"/>
    <row r="188" s="361" customFormat="1" ht="15.9" customHeight="1" x14ac:dyDescent="0.3"/>
    <row r="189" s="361" customFormat="1" ht="15.9" customHeight="1" x14ac:dyDescent="0.3"/>
    <row r="190" s="361" customFormat="1" ht="15.9" customHeight="1" x14ac:dyDescent="0.3"/>
    <row r="191" s="361" customFormat="1" ht="15.9" customHeight="1" x14ac:dyDescent="0.3"/>
    <row r="192" s="361" customFormat="1" ht="15.9" customHeight="1" x14ac:dyDescent="0.3"/>
    <row r="193" s="361" customFormat="1" ht="15.9" customHeight="1" x14ac:dyDescent="0.3"/>
    <row r="194" s="361" customFormat="1" ht="15.9" customHeight="1" x14ac:dyDescent="0.3"/>
    <row r="195" s="361" customFormat="1" ht="15.9" customHeight="1" x14ac:dyDescent="0.3"/>
    <row r="196" s="361" customFormat="1" ht="15.9" customHeight="1" x14ac:dyDescent="0.3"/>
    <row r="197" s="361" customFormat="1" ht="15.9" customHeight="1" x14ac:dyDescent="0.3"/>
    <row r="198" s="361" customFormat="1" ht="15.9" customHeight="1" x14ac:dyDescent="0.3"/>
    <row r="199" s="361" customFormat="1" ht="15.9" customHeight="1" x14ac:dyDescent="0.3"/>
    <row r="200" s="361" customFormat="1" ht="15.9" customHeight="1" x14ac:dyDescent="0.3"/>
    <row r="201" s="361" customFormat="1" ht="15.9" customHeight="1" x14ac:dyDescent="0.3"/>
    <row r="202" s="361" customFormat="1" ht="15.9" customHeight="1" x14ac:dyDescent="0.3"/>
    <row r="203" s="361" customFormat="1" ht="15.9" customHeight="1" x14ac:dyDescent="0.3"/>
    <row r="204" s="361" customFormat="1" ht="15.9" customHeight="1" x14ac:dyDescent="0.3"/>
    <row r="205" s="361" customFormat="1" ht="15.9" customHeight="1" x14ac:dyDescent="0.3"/>
    <row r="206" s="361" customFormat="1" ht="15.9" customHeight="1" x14ac:dyDescent="0.3"/>
    <row r="207" s="361" customFormat="1" ht="15.9" customHeight="1" x14ac:dyDescent="0.3"/>
    <row r="208" s="361" customFormat="1" ht="15.9" customHeight="1" x14ac:dyDescent="0.3"/>
    <row r="209" s="361" customFormat="1" ht="15.9" customHeight="1" x14ac:dyDescent="0.3"/>
    <row r="210" s="361" customFormat="1" ht="15.9" customHeight="1" x14ac:dyDescent="0.3"/>
    <row r="211" s="361" customFormat="1" ht="15.9" customHeight="1" x14ac:dyDescent="0.3"/>
    <row r="212" s="361" customFormat="1" ht="15.9" customHeight="1" x14ac:dyDescent="0.3"/>
    <row r="213" s="361" customFormat="1" ht="15.9" customHeight="1" x14ac:dyDescent="0.3"/>
    <row r="214" s="361" customFormat="1" ht="15.9" customHeight="1" x14ac:dyDescent="0.3"/>
    <row r="215" s="361" customFormat="1" ht="15.9" customHeight="1" x14ac:dyDescent="0.3"/>
    <row r="216" s="361" customFormat="1" ht="15.9" customHeight="1" x14ac:dyDescent="0.3"/>
    <row r="217" s="361" customFormat="1" ht="15.9" customHeight="1" x14ac:dyDescent="0.3"/>
    <row r="218" s="361" customFormat="1" ht="15.9" customHeight="1" x14ac:dyDescent="0.3"/>
    <row r="219" s="361" customFormat="1" ht="15.9" customHeight="1" x14ac:dyDescent="0.3"/>
    <row r="220" s="361" customFormat="1" ht="15.9" customHeight="1" x14ac:dyDescent="0.3"/>
    <row r="221" s="361" customFormat="1" ht="15.9" customHeight="1" x14ac:dyDescent="0.3"/>
    <row r="222" s="361" customFormat="1" ht="15.9" customHeight="1" x14ac:dyDescent="0.3"/>
    <row r="223" s="361" customFormat="1" ht="15.9" customHeight="1" x14ac:dyDescent="0.3"/>
    <row r="224" s="361" customFormat="1" ht="15.9" customHeight="1" x14ac:dyDescent="0.3"/>
    <row r="225" s="361" customFormat="1" ht="15.9" customHeight="1" x14ac:dyDescent="0.3"/>
    <row r="226" s="361" customFormat="1" ht="15.9" customHeight="1" x14ac:dyDescent="0.3"/>
    <row r="227" s="361" customFormat="1" ht="15.9" customHeight="1" x14ac:dyDescent="0.3"/>
    <row r="228" s="361" customFormat="1" ht="15.9" customHeight="1" x14ac:dyDescent="0.3"/>
    <row r="229" s="361" customFormat="1" ht="15.9" customHeight="1" x14ac:dyDescent="0.3"/>
    <row r="230" s="361" customFormat="1" ht="15.9" customHeight="1" x14ac:dyDescent="0.3"/>
    <row r="231" s="361" customFormat="1" ht="15.9" customHeight="1" x14ac:dyDescent="0.3"/>
    <row r="232" s="361" customFormat="1" ht="15.9" customHeight="1" x14ac:dyDescent="0.3"/>
    <row r="233" s="361" customFormat="1" ht="15.9" customHeight="1" x14ac:dyDescent="0.3"/>
    <row r="234" s="361" customFormat="1" ht="15.9" customHeight="1" x14ac:dyDescent="0.3"/>
    <row r="235" s="361" customFormat="1" ht="15.9" customHeight="1" x14ac:dyDescent="0.3"/>
    <row r="236" s="361" customFormat="1" ht="15.9" customHeight="1" x14ac:dyDescent="0.3"/>
    <row r="237" s="361" customFormat="1" ht="15.9" customHeight="1" x14ac:dyDescent="0.3"/>
    <row r="238" s="361" customFormat="1" ht="15.9" customHeight="1" x14ac:dyDescent="0.3"/>
    <row r="239" s="361" customFormat="1" ht="15.9" customHeight="1" x14ac:dyDescent="0.3"/>
    <row r="240" s="361" customFormat="1" ht="15.9" customHeight="1" x14ac:dyDescent="0.3"/>
    <row r="241" s="361" customFormat="1" ht="15.9" customHeight="1" x14ac:dyDescent="0.3"/>
    <row r="242" s="361" customFormat="1" ht="15.9" customHeight="1" x14ac:dyDescent="0.3"/>
    <row r="243" s="361" customFormat="1" ht="15.9" customHeight="1" x14ac:dyDescent="0.3"/>
    <row r="244" s="361" customFormat="1" ht="15.9" customHeight="1" x14ac:dyDescent="0.3"/>
    <row r="245" s="361" customFormat="1" ht="15.9" customHeight="1" x14ac:dyDescent="0.3"/>
    <row r="246" s="361" customFormat="1" ht="15.9" customHeight="1" x14ac:dyDescent="0.3"/>
    <row r="247" s="361" customFormat="1" ht="15.9" customHeight="1" x14ac:dyDescent="0.3"/>
    <row r="248" s="361" customFormat="1" ht="15.9" customHeight="1" x14ac:dyDescent="0.3"/>
    <row r="249" s="361" customFormat="1" ht="15.9" customHeight="1" x14ac:dyDescent="0.3"/>
    <row r="250" s="361" customFormat="1" ht="15.9" customHeight="1" x14ac:dyDescent="0.3"/>
    <row r="251" s="361" customFormat="1" ht="15.9" customHeight="1" x14ac:dyDescent="0.3"/>
    <row r="252" s="361" customFormat="1" ht="15.9" customHeight="1" x14ac:dyDescent="0.3"/>
    <row r="253" s="361" customFormat="1" ht="15.9" customHeight="1" x14ac:dyDescent="0.3"/>
    <row r="254" s="361" customFormat="1" ht="15.9" customHeight="1" x14ac:dyDescent="0.3"/>
    <row r="255" s="361" customFormat="1" ht="15.9" customHeight="1" x14ac:dyDescent="0.3"/>
    <row r="256" s="361" customFormat="1" ht="15.9" customHeight="1" x14ac:dyDescent="0.3"/>
    <row r="257" s="361" customFormat="1" ht="15.9" customHeight="1" x14ac:dyDescent="0.3"/>
    <row r="258" s="361" customFormat="1" ht="15.9" customHeight="1" x14ac:dyDescent="0.3"/>
    <row r="259" s="361" customFormat="1" ht="15.9" customHeight="1" x14ac:dyDescent="0.3"/>
    <row r="260" s="361" customFormat="1" ht="15.9" customHeight="1" x14ac:dyDescent="0.3"/>
    <row r="261" s="361" customFormat="1" ht="15.9" customHeight="1" x14ac:dyDescent="0.3"/>
    <row r="262" s="361" customFormat="1" ht="15.9" customHeight="1" x14ac:dyDescent="0.3"/>
    <row r="263" s="361" customFormat="1" ht="15.9" customHeight="1" x14ac:dyDescent="0.3"/>
    <row r="264" s="361" customFormat="1" ht="15.9" customHeight="1" x14ac:dyDescent="0.3"/>
    <row r="265" s="361" customFormat="1" ht="15.9" customHeight="1" x14ac:dyDescent="0.3"/>
    <row r="266" s="361" customFormat="1" ht="15.9" customHeight="1" x14ac:dyDescent="0.3"/>
    <row r="267" s="361" customFormat="1" ht="15.9" customHeight="1" x14ac:dyDescent="0.3"/>
    <row r="268" s="361" customFormat="1" ht="15.9" customHeight="1" x14ac:dyDescent="0.3"/>
    <row r="269" s="361" customFormat="1" ht="15.9" customHeight="1" x14ac:dyDescent="0.3"/>
    <row r="270" s="361" customFormat="1" ht="15.9" customHeight="1" x14ac:dyDescent="0.3"/>
    <row r="271" s="361" customFormat="1" ht="15.9" customHeight="1" x14ac:dyDescent="0.3"/>
    <row r="272" s="361" customFormat="1" ht="15.9" customHeight="1" x14ac:dyDescent="0.3"/>
    <row r="273" s="361" customFormat="1" ht="15.9" customHeight="1" x14ac:dyDescent="0.3"/>
    <row r="274" s="361" customFormat="1" ht="15.9" customHeight="1" x14ac:dyDescent="0.3"/>
    <row r="275" s="361" customFormat="1" ht="15.9" customHeight="1" x14ac:dyDescent="0.3"/>
    <row r="276" s="361" customFormat="1" ht="15.9" customHeight="1" x14ac:dyDescent="0.3"/>
    <row r="277" s="361" customFormat="1" ht="15.9" customHeight="1" x14ac:dyDescent="0.3"/>
    <row r="278" s="361" customFormat="1" ht="15.9" customHeight="1" x14ac:dyDescent="0.3"/>
    <row r="279" s="361" customFormat="1" ht="15.9" customHeight="1" x14ac:dyDescent="0.3"/>
    <row r="280" s="361" customFormat="1" ht="15.9" customHeight="1" x14ac:dyDescent="0.3"/>
    <row r="281" s="361" customFormat="1" ht="15.9" customHeight="1" x14ac:dyDescent="0.3"/>
    <row r="282" s="361" customFormat="1" ht="15.9" customHeight="1" x14ac:dyDescent="0.3"/>
    <row r="283" s="361" customFormat="1" ht="15.9" customHeight="1" x14ac:dyDescent="0.3"/>
    <row r="284" s="361" customFormat="1" ht="15.9" customHeight="1" x14ac:dyDescent="0.3"/>
    <row r="285" s="361" customFormat="1" ht="15.9" customHeight="1" x14ac:dyDescent="0.3"/>
    <row r="286" s="361" customFormat="1" ht="15.9" customHeight="1" x14ac:dyDescent="0.3"/>
    <row r="287" s="361" customFormat="1" ht="15.9" customHeight="1" x14ac:dyDescent="0.3"/>
    <row r="288" s="361" customFormat="1" ht="15.9" customHeight="1" x14ac:dyDescent="0.3"/>
    <row r="289" s="361" customFormat="1" ht="15.9" customHeight="1" x14ac:dyDescent="0.3"/>
    <row r="290" s="361" customFormat="1" ht="15.9" customHeight="1" x14ac:dyDescent="0.3"/>
    <row r="291" s="361" customFormat="1" ht="15.9" customHeight="1" x14ac:dyDescent="0.3"/>
    <row r="292" s="361" customFormat="1" ht="15.9" customHeight="1" x14ac:dyDescent="0.3"/>
    <row r="293" s="361" customFormat="1" ht="15.9" customHeight="1" x14ac:dyDescent="0.3"/>
    <row r="294" s="361" customFormat="1" ht="15.9" customHeight="1" x14ac:dyDescent="0.3"/>
    <row r="295" s="361" customFormat="1" ht="15.9" customHeight="1" x14ac:dyDescent="0.3"/>
    <row r="296" s="361" customFormat="1" ht="15.9" customHeight="1" x14ac:dyDescent="0.3"/>
    <row r="297" s="361" customFormat="1" ht="15.9" customHeight="1" x14ac:dyDescent="0.3"/>
    <row r="298" s="361" customFormat="1" ht="15.9" customHeight="1" x14ac:dyDescent="0.3"/>
    <row r="299" s="361" customFormat="1" ht="15.9" customHeight="1" x14ac:dyDescent="0.3"/>
    <row r="300" s="361" customFormat="1" ht="15.9" customHeight="1" x14ac:dyDescent="0.3"/>
    <row r="301" s="361" customFormat="1" ht="15.9" customHeight="1" x14ac:dyDescent="0.3"/>
    <row r="302" s="361" customFormat="1" ht="15.9" customHeight="1" x14ac:dyDescent="0.3"/>
    <row r="303" s="361" customFormat="1" ht="15.9" customHeight="1" x14ac:dyDescent="0.3"/>
    <row r="304" s="361" customFormat="1" ht="15.9" customHeight="1" x14ac:dyDescent="0.3"/>
    <row r="305" s="361" customFormat="1" ht="15.9" customHeight="1" x14ac:dyDescent="0.3"/>
    <row r="306" s="361" customFormat="1" ht="15.9" customHeight="1" x14ac:dyDescent="0.3"/>
    <row r="307" s="361" customFormat="1" ht="15.9" customHeight="1" x14ac:dyDescent="0.3"/>
    <row r="308" s="361" customFormat="1" ht="15.9" customHeight="1" x14ac:dyDescent="0.3"/>
    <row r="309" s="361" customFormat="1" ht="15.9" customHeight="1" x14ac:dyDescent="0.3"/>
    <row r="310" s="361" customFormat="1" ht="15.9" customHeight="1" x14ac:dyDescent="0.3"/>
    <row r="311" s="361" customFormat="1" ht="15.9" customHeight="1" x14ac:dyDescent="0.3"/>
    <row r="312" s="361" customFormat="1" ht="15.9" customHeight="1" x14ac:dyDescent="0.3"/>
    <row r="313" s="361" customFormat="1" ht="15.9" customHeight="1" x14ac:dyDescent="0.3"/>
    <row r="314" s="361" customFormat="1" ht="15.9" customHeight="1" x14ac:dyDescent="0.3"/>
    <row r="315" s="361" customFormat="1" ht="15.9" customHeight="1" x14ac:dyDescent="0.3"/>
    <row r="316" s="361" customFormat="1" ht="15.9" customHeight="1" x14ac:dyDescent="0.3"/>
    <row r="317" s="361" customFormat="1" ht="15.9" customHeight="1" x14ac:dyDescent="0.3"/>
    <row r="318" s="361" customFormat="1" ht="15.9" customHeight="1" x14ac:dyDescent="0.3"/>
    <row r="319" s="361" customFormat="1" ht="15.9" customHeight="1" x14ac:dyDescent="0.3"/>
    <row r="320" s="361" customFormat="1" ht="15.9" customHeight="1" x14ac:dyDescent="0.3"/>
    <row r="321" s="361" customFormat="1" ht="15.9" customHeight="1" x14ac:dyDescent="0.3"/>
    <row r="322" s="361" customFormat="1" ht="15.9" customHeight="1" x14ac:dyDescent="0.3"/>
    <row r="323" s="361" customFormat="1" ht="15.9" customHeight="1" x14ac:dyDescent="0.3"/>
    <row r="324" s="361" customFormat="1" ht="15.9" customHeight="1" x14ac:dyDescent="0.3"/>
    <row r="325" s="361" customFormat="1" ht="15.9" customHeight="1" x14ac:dyDescent="0.3"/>
    <row r="326" s="361" customFormat="1" ht="15.9" customHeight="1" x14ac:dyDescent="0.3"/>
    <row r="327" s="361" customFormat="1" ht="15.9" customHeight="1" x14ac:dyDescent="0.3"/>
    <row r="328" s="361" customFormat="1" ht="15.9" customHeight="1" x14ac:dyDescent="0.3"/>
    <row r="329" s="361" customFormat="1" ht="15.9" customHeight="1" x14ac:dyDescent="0.3"/>
    <row r="330" s="361" customFormat="1" ht="15.9" customHeight="1" x14ac:dyDescent="0.3"/>
    <row r="331" s="361" customFormat="1" ht="15.9" customHeight="1" x14ac:dyDescent="0.3"/>
    <row r="332" s="361" customFormat="1" ht="15.9" customHeight="1" x14ac:dyDescent="0.3"/>
    <row r="333" s="361" customFormat="1" ht="15.9" customHeight="1" x14ac:dyDescent="0.3"/>
    <row r="334" s="361" customFormat="1" ht="15.9" customHeight="1" x14ac:dyDescent="0.3"/>
    <row r="335" s="361" customFormat="1" ht="15.9" customHeight="1" x14ac:dyDescent="0.3"/>
    <row r="336" s="361" customFormat="1" ht="15.9" customHeight="1" x14ac:dyDescent="0.3"/>
    <row r="337" s="361" customFormat="1" ht="15.9" customHeight="1" x14ac:dyDescent="0.3"/>
    <row r="338" s="361" customFormat="1" ht="15.9" customHeight="1" x14ac:dyDescent="0.3"/>
    <row r="339" s="361" customFormat="1" ht="15.9" customHeight="1" x14ac:dyDescent="0.3"/>
    <row r="340" s="361" customFormat="1" ht="15.9" customHeight="1" x14ac:dyDescent="0.3"/>
    <row r="341" s="361" customFormat="1" ht="15.9" customHeight="1" x14ac:dyDescent="0.3"/>
    <row r="342" s="361" customFormat="1" ht="15.9" customHeight="1" x14ac:dyDescent="0.3"/>
    <row r="343" s="361" customFormat="1" ht="15.9" customHeight="1" x14ac:dyDescent="0.3"/>
    <row r="344" s="361" customFormat="1" ht="15.9" customHeight="1" x14ac:dyDescent="0.3"/>
    <row r="345" s="361" customFormat="1" ht="15.9" customHeight="1" x14ac:dyDescent="0.3"/>
    <row r="346" s="361" customFormat="1" ht="15.9" customHeight="1" x14ac:dyDescent="0.3"/>
    <row r="347" s="361" customFormat="1" ht="15.9" customHeight="1" x14ac:dyDescent="0.3"/>
    <row r="348" s="361" customFormat="1" ht="15.9" customHeight="1" x14ac:dyDescent="0.3"/>
    <row r="349" s="361" customFormat="1" ht="15.9" customHeight="1" x14ac:dyDescent="0.3"/>
    <row r="350" s="361" customFormat="1" ht="15.9" customHeight="1" x14ac:dyDescent="0.3"/>
    <row r="351" s="361" customFormat="1" ht="15.9" customHeight="1" x14ac:dyDescent="0.3"/>
    <row r="352" s="361" customFormat="1" ht="15.9" customHeight="1" x14ac:dyDescent="0.3"/>
    <row r="353" s="361" customFormat="1" ht="15.9" customHeight="1" x14ac:dyDescent="0.3"/>
    <row r="354" s="361" customFormat="1" ht="15.9" customHeight="1" x14ac:dyDescent="0.3"/>
    <row r="355" s="361" customFormat="1" ht="15.9" customHeight="1" x14ac:dyDescent="0.3"/>
    <row r="356" s="361" customFormat="1" ht="15.9" customHeight="1" x14ac:dyDescent="0.3"/>
    <row r="357" s="361" customFormat="1" ht="15.9" customHeight="1" x14ac:dyDescent="0.3"/>
    <row r="358" s="361" customFormat="1" ht="15.9" customHeight="1" x14ac:dyDescent="0.3"/>
    <row r="359" s="361" customFormat="1" ht="15.9" customHeight="1" x14ac:dyDescent="0.3"/>
    <row r="360" s="361" customFormat="1" ht="15.9" customHeight="1" x14ac:dyDescent="0.3"/>
    <row r="361" s="361" customFormat="1" ht="15.9" customHeight="1" x14ac:dyDescent="0.3"/>
    <row r="362" s="361" customFormat="1" ht="15.9" customHeight="1" x14ac:dyDescent="0.3"/>
    <row r="363" s="361" customFormat="1" ht="15.9" customHeight="1" x14ac:dyDescent="0.3"/>
    <row r="364" s="361" customFormat="1" ht="15.9" customHeight="1" x14ac:dyDescent="0.3"/>
    <row r="365" s="361" customFormat="1" ht="15.9" customHeight="1" x14ac:dyDescent="0.3"/>
    <row r="366" s="361" customFormat="1" ht="15.9" customHeight="1" x14ac:dyDescent="0.3"/>
    <row r="367" s="361" customFormat="1" ht="15.9" customHeight="1" x14ac:dyDescent="0.3"/>
    <row r="368" s="361" customFormat="1" ht="15.9" customHeight="1" x14ac:dyDescent="0.3"/>
    <row r="369" s="361" customFormat="1" ht="15.9" customHeight="1" x14ac:dyDescent="0.3"/>
    <row r="370" s="361" customFormat="1" ht="15.9" customHeight="1" x14ac:dyDescent="0.3"/>
    <row r="371" s="361" customFormat="1" ht="15.9" customHeight="1" x14ac:dyDescent="0.3"/>
    <row r="372" s="361" customFormat="1" ht="15.9" customHeight="1" x14ac:dyDescent="0.3"/>
    <row r="373" s="361" customFormat="1" ht="15.9" customHeight="1" x14ac:dyDescent="0.3"/>
    <row r="374" s="361" customFormat="1" ht="15.9" customHeight="1" x14ac:dyDescent="0.3"/>
    <row r="375" s="361" customFormat="1" ht="15.9" customHeight="1" x14ac:dyDescent="0.3"/>
    <row r="376" s="361" customFormat="1" ht="15.9" customHeight="1" x14ac:dyDescent="0.3"/>
    <row r="377" s="361" customFormat="1" ht="15.9" customHeight="1" x14ac:dyDescent="0.3"/>
    <row r="378" s="361" customFormat="1" ht="15.9" customHeight="1" x14ac:dyDescent="0.3"/>
    <row r="379" s="361" customFormat="1" ht="15.9" customHeight="1" x14ac:dyDescent="0.3"/>
    <row r="380" s="361" customFormat="1" ht="15.9" customHeight="1" x14ac:dyDescent="0.3"/>
    <row r="381" s="361" customFormat="1" ht="15.9" customHeight="1" x14ac:dyDescent="0.3"/>
    <row r="382" s="361" customFormat="1" ht="15.9" customHeight="1" x14ac:dyDescent="0.3"/>
    <row r="383" s="361" customFormat="1" ht="15.9" customHeight="1" x14ac:dyDescent="0.3"/>
    <row r="384" s="361" customFormat="1" ht="15.9" customHeight="1" x14ac:dyDescent="0.3"/>
    <row r="385" s="361" customFormat="1" ht="15.9" customHeight="1" x14ac:dyDescent="0.3"/>
    <row r="386" s="361" customFormat="1" ht="15.9" customHeight="1" x14ac:dyDescent="0.3"/>
    <row r="387" s="361" customFormat="1" ht="15.9" customHeight="1" x14ac:dyDescent="0.3"/>
    <row r="388" s="361" customFormat="1" ht="15.9" customHeight="1" x14ac:dyDescent="0.3"/>
    <row r="389" s="361" customFormat="1" ht="15.9" customHeight="1" x14ac:dyDescent="0.3"/>
    <row r="390" s="361" customFormat="1" ht="15.9" customHeight="1" x14ac:dyDescent="0.3"/>
    <row r="391" s="361" customFormat="1" ht="15.9" customHeight="1" x14ac:dyDescent="0.3"/>
    <row r="392" s="361" customFormat="1" ht="15.9" customHeight="1" x14ac:dyDescent="0.3"/>
    <row r="393" s="361" customFormat="1" ht="15.9" customHeight="1" x14ac:dyDescent="0.3"/>
    <row r="394" s="361" customFormat="1" ht="15.9" customHeight="1" x14ac:dyDescent="0.3"/>
    <row r="395" s="361" customFormat="1" ht="15.9" customHeight="1" x14ac:dyDescent="0.3"/>
    <row r="396" s="361" customFormat="1" ht="15.9" customHeight="1" x14ac:dyDescent="0.3"/>
    <row r="397" s="361" customFormat="1" ht="15.9" customHeight="1" x14ac:dyDescent="0.3"/>
    <row r="398" s="361" customFormat="1" ht="15.9" customHeight="1" x14ac:dyDescent="0.3"/>
    <row r="399" s="361" customFormat="1" ht="15.9" customHeight="1" x14ac:dyDescent="0.3"/>
    <row r="400" s="361" customFormat="1" ht="15.9" customHeight="1" x14ac:dyDescent="0.3"/>
    <row r="401" s="361" customFormat="1" ht="15.9" customHeight="1" x14ac:dyDescent="0.3"/>
    <row r="402" s="361" customFormat="1" ht="15.9" customHeight="1" x14ac:dyDescent="0.3"/>
    <row r="403" s="361" customFormat="1" ht="15.9" customHeight="1" x14ac:dyDescent="0.3"/>
    <row r="404" s="361" customFormat="1" ht="15.9" customHeight="1" x14ac:dyDescent="0.3"/>
    <row r="405" s="361" customFormat="1" ht="15.9" customHeight="1" x14ac:dyDescent="0.3"/>
    <row r="406" s="361" customFormat="1" ht="15.9" customHeight="1" x14ac:dyDescent="0.3"/>
    <row r="407" s="361" customFormat="1" ht="15.9" customHeight="1" x14ac:dyDescent="0.3"/>
    <row r="408" s="361" customFormat="1" ht="15.9" customHeight="1" x14ac:dyDescent="0.3"/>
    <row r="409" s="361" customFormat="1" ht="15.9" customHeight="1" x14ac:dyDescent="0.3"/>
    <row r="410" s="361" customFormat="1" ht="15.9" customHeight="1" x14ac:dyDescent="0.3"/>
    <row r="411" s="361" customFormat="1" ht="15.9" customHeight="1" x14ac:dyDescent="0.3"/>
    <row r="412" s="361" customFormat="1" ht="15.9" customHeight="1" x14ac:dyDescent="0.3"/>
    <row r="413" s="361" customFormat="1" ht="15.9" customHeight="1" x14ac:dyDescent="0.3"/>
    <row r="414" s="361" customFormat="1" ht="15.9" customHeight="1" x14ac:dyDescent="0.3"/>
    <row r="415" s="361" customFormat="1" ht="15.9" customHeight="1" x14ac:dyDescent="0.3"/>
    <row r="416" s="361" customFormat="1" ht="15.9" customHeight="1" x14ac:dyDescent="0.3"/>
    <row r="417" s="361" customFormat="1" ht="15.9" customHeight="1" x14ac:dyDescent="0.3"/>
    <row r="418" s="361" customFormat="1" ht="15.9" customHeight="1" x14ac:dyDescent="0.3"/>
    <row r="419" s="361" customFormat="1" ht="15.9" customHeight="1" x14ac:dyDescent="0.3"/>
    <row r="420" s="361" customFormat="1" ht="15.9" customHeight="1" x14ac:dyDescent="0.3"/>
    <row r="421" s="361" customFormat="1" ht="15.9" customHeight="1" x14ac:dyDescent="0.3"/>
    <row r="422" s="361" customFormat="1" ht="15.9" customHeight="1" x14ac:dyDescent="0.3"/>
    <row r="423" s="361" customFormat="1" ht="15.9" customHeight="1" x14ac:dyDescent="0.3"/>
    <row r="424" s="361" customFormat="1" ht="15.9" customHeight="1" x14ac:dyDescent="0.3"/>
    <row r="425" s="361" customFormat="1" ht="15.9" customHeight="1" x14ac:dyDescent="0.3"/>
    <row r="426" s="361" customFormat="1" ht="15.9" customHeight="1" x14ac:dyDescent="0.3"/>
    <row r="427" s="361" customFormat="1" ht="15.9" customHeight="1" x14ac:dyDescent="0.3"/>
    <row r="428" s="361" customFormat="1" ht="15.9" customHeight="1" x14ac:dyDescent="0.3"/>
    <row r="429" s="361" customFormat="1" ht="15.9" customHeight="1" x14ac:dyDescent="0.3"/>
    <row r="430" s="361" customFormat="1" ht="15.9" customHeight="1" x14ac:dyDescent="0.3"/>
    <row r="431" s="361" customFormat="1" ht="15.9" customHeight="1" x14ac:dyDescent="0.3"/>
    <row r="432" s="361" customFormat="1" ht="15.9" customHeight="1" x14ac:dyDescent="0.3"/>
    <row r="433" s="361" customFormat="1" ht="15.9" customHeight="1" x14ac:dyDescent="0.3"/>
    <row r="434" s="361" customFormat="1" ht="15.9" customHeight="1" x14ac:dyDescent="0.3"/>
    <row r="435" s="361" customFormat="1" ht="15.9" customHeight="1" x14ac:dyDescent="0.3"/>
    <row r="436" s="361" customFormat="1" ht="15.9" customHeight="1" x14ac:dyDescent="0.3"/>
    <row r="437" s="361" customFormat="1" ht="15.9" customHeight="1" x14ac:dyDescent="0.3"/>
    <row r="438" s="361" customFormat="1" ht="15.9" customHeight="1" x14ac:dyDescent="0.3"/>
    <row r="439" s="361" customFormat="1" ht="15.9" customHeight="1" x14ac:dyDescent="0.3"/>
    <row r="440" s="361" customFormat="1" ht="15.9" customHeight="1" x14ac:dyDescent="0.3"/>
    <row r="441" s="361" customFormat="1" ht="15.9" customHeight="1" x14ac:dyDescent="0.3"/>
    <row r="442" s="361" customFormat="1" ht="15.9" customHeight="1" x14ac:dyDescent="0.3"/>
    <row r="443" s="361" customFormat="1" ht="15.9" customHeight="1" x14ac:dyDescent="0.3"/>
    <row r="444" s="361" customFormat="1" ht="15.9" customHeight="1" x14ac:dyDescent="0.3"/>
    <row r="445" s="361" customFormat="1" ht="15.9" customHeight="1" x14ac:dyDescent="0.3"/>
    <row r="446" s="361" customFormat="1" ht="15.9" customHeight="1" x14ac:dyDescent="0.3"/>
    <row r="447" s="361" customFormat="1" ht="15.9" customHeight="1" x14ac:dyDescent="0.3"/>
    <row r="448" s="361" customFormat="1" ht="15.9" customHeight="1" x14ac:dyDescent="0.3"/>
    <row r="449" s="361" customFormat="1" ht="15.9" customHeight="1" x14ac:dyDescent="0.3"/>
    <row r="450" s="361" customFormat="1" ht="15.9" customHeight="1" x14ac:dyDescent="0.3"/>
    <row r="451" s="361" customFormat="1" ht="15.9" customHeight="1" x14ac:dyDescent="0.3"/>
    <row r="452" s="361" customFormat="1" ht="15.9" customHeight="1" x14ac:dyDescent="0.3"/>
    <row r="453" s="361" customFormat="1" ht="15.9" customHeight="1" x14ac:dyDescent="0.3"/>
    <row r="454" s="361" customFormat="1" ht="15.9" customHeight="1" x14ac:dyDescent="0.3"/>
    <row r="455" s="361" customFormat="1" ht="15.9" customHeight="1" x14ac:dyDescent="0.3"/>
    <row r="456" s="361" customFormat="1" ht="15.9" customHeight="1" x14ac:dyDescent="0.3"/>
    <row r="457" s="361" customFormat="1" ht="15.9" customHeight="1" x14ac:dyDescent="0.3"/>
    <row r="458" s="361" customFormat="1" ht="15.9" customHeight="1" x14ac:dyDescent="0.3"/>
    <row r="459" s="361" customFormat="1" ht="15.9" customHeight="1" x14ac:dyDescent="0.3"/>
    <row r="460" s="361" customFormat="1" ht="15.9" customHeight="1" x14ac:dyDescent="0.3"/>
    <row r="461" s="361" customFormat="1" ht="15.9" customHeight="1" x14ac:dyDescent="0.3"/>
    <row r="462" s="361" customFormat="1" ht="15.9" customHeight="1" x14ac:dyDescent="0.3"/>
    <row r="463" s="361" customFormat="1" ht="15.9" customHeight="1" x14ac:dyDescent="0.3"/>
    <row r="464" s="361" customFormat="1" ht="15.9" customHeight="1" x14ac:dyDescent="0.3"/>
    <row r="465" s="361" customFormat="1" ht="15.9" customHeight="1" x14ac:dyDescent="0.3"/>
    <row r="466" s="361" customFormat="1" ht="15.9" customHeight="1" x14ac:dyDescent="0.3"/>
    <row r="467" s="361" customFormat="1" ht="15.9" customHeight="1" x14ac:dyDescent="0.3"/>
    <row r="468" s="361" customFormat="1" ht="15.9" customHeight="1" x14ac:dyDescent="0.3"/>
    <row r="469" s="361" customFormat="1" ht="15.9" customHeight="1" x14ac:dyDescent="0.3"/>
    <row r="470" s="361" customFormat="1" ht="15.9" customHeight="1" x14ac:dyDescent="0.3"/>
    <row r="471" s="361" customFormat="1" ht="15.9" customHeight="1" x14ac:dyDescent="0.3"/>
    <row r="472" s="361" customFormat="1" ht="15.9" customHeight="1" x14ac:dyDescent="0.3"/>
    <row r="473" s="361" customFormat="1" ht="15.9" customHeight="1" x14ac:dyDescent="0.3"/>
    <row r="474" s="361" customFormat="1" ht="15.9" customHeight="1" x14ac:dyDescent="0.3"/>
    <row r="475" s="361" customFormat="1" ht="15.9" customHeight="1" x14ac:dyDescent="0.3"/>
    <row r="476" s="361" customFormat="1" ht="15.9" customHeight="1" x14ac:dyDescent="0.3"/>
    <row r="477" s="361" customFormat="1" ht="15.9" customHeight="1" x14ac:dyDescent="0.3"/>
    <row r="478" s="361" customFormat="1" ht="15.9" customHeight="1" x14ac:dyDescent="0.3"/>
    <row r="479" s="361" customFormat="1" ht="15.9" customHeight="1" x14ac:dyDescent="0.3"/>
    <row r="480" s="361" customFormat="1" ht="15.9" customHeight="1" x14ac:dyDescent="0.3"/>
    <row r="481" s="361" customFormat="1" ht="15.9" customHeight="1" x14ac:dyDescent="0.3"/>
    <row r="482" s="361" customFormat="1" ht="15.9" customHeight="1" x14ac:dyDescent="0.3"/>
    <row r="483" s="361" customFormat="1" ht="15.9" customHeight="1" x14ac:dyDescent="0.3"/>
    <row r="484" s="361" customFormat="1" ht="15.9" customHeight="1" x14ac:dyDescent="0.3"/>
    <row r="485" s="361" customFormat="1" ht="15.9" customHeight="1" x14ac:dyDescent="0.3"/>
    <row r="486" s="361" customFormat="1" ht="15.9" customHeight="1" x14ac:dyDescent="0.3"/>
    <row r="487" s="361" customFormat="1" ht="15.9" customHeight="1" x14ac:dyDescent="0.3"/>
    <row r="488" s="361" customFormat="1" ht="15.9" customHeight="1" x14ac:dyDescent="0.3"/>
    <row r="489" s="361" customFormat="1" ht="15.9" customHeight="1" x14ac:dyDescent="0.3"/>
    <row r="490" s="361" customFormat="1" ht="15.9" customHeight="1" x14ac:dyDescent="0.3"/>
    <row r="491" s="361" customFormat="1" ht="15.9" customHeight="1" x14ac:dyDescent="0.3"/>
    <row r="492" s="361" customFormat="1" ht="15.9" customHeight="1" x14ac:dyDescent="0.3"/>
    <row r="493" s="361" customFormat="1" ht="15.9" customHeight="1" x14ac:dyDescent="0.3"/>
    <row r="494" s="361" customFormat="1" ht="15.9" customHeight="1" x14ac:dyDescent="0.3"/>
    <row r="495" s="361" customFormat="1" ht="15.9" customHeight="1" x14ac:dyDescent="0.3"/>
    <row r="496" s="361" customFormat="1" ht="15.9" customHeight="1" x14ac:dyDescent="0.3"/>
    <row r="497" s="361" customFormat="1" ht="15.9" customHeight="1" x14ac:dyDescent="0.3"/>
    <row r="498" s="361" customFormat="1" ht="15.9" customHeight="1" x14ac:dyDescent="0.3"/>
    <row r="499" s="361" customFormat="1" ht="15.9" customHeight="1" x14ac:dyDescent="0.3"/>
    <row r="500" s="361" customFormat="1" ht="15.9" customHeight="1" x14ac:dyDescent="0.3"/>
    <row r="501" s="361" customFormat="1" ht="15.9" customHeight="1" x14ac:dyDescent="0.3"/>
    <row r="502" s="361" customFormat="1" ht="15.9" customHeight="1" x14ac:dyDescent="0.3"/>
    <row r="503" s="361" customFormat="1" ht="15.9" customHeight="1" x14ac:dyDescent="0.3"/>
    <row r="504" s="361" customFormat="1" ht="15.9" customHeight="1" x14ac:dyDescent="0.3"/>
    <row r="505" s="361" customFormat="1" ht="15.9" customHeight="1" x14ac:dyDescent="0.3"/>
    <row r="506" s="361" customFormat="1" ht="15.9" customHeight="1" x14ac:dyDescent="0.3"/>
    <row r="507" s="361" customFormat="1" ht="15.9" customHeight="1" x14ac:dyDescent="0.3"/>
    <row r="508" s="361" customFormat="1" ht="15.9" customHeight="1" x14ac:dyDescent="0.3"/>
    <row r="509" s="361" customFormat="1" ht="15.9" customHeight="1" x14ac:dyDescent="0.3"/>
    <row r="510" s="361" customFormat="1" ht="15.9" customHeight="1" x14ac:dyDescent="0.3"/>
    <row r="511" s="361" customFormat="1" ht="15.9" customHeight="1" x14ac:dyDescent="0.3"/>
    <row r="512" s="361" customFormat="1" ht="15.9" customHeight="1" x14ac:dyDescent="0.3"/>
    <row r="513" s="361" customFormat="1" ht="15.9" customHeight="1" x14ac:dyDescent="0.3"/>
    <row r="514" s="361" customFormat="1" ht="15.9" customHeight="1" x14ac:dyDescent="0.3"/>
    <row r="515" s="361" customFormat="1" ht="15.9" customHeight="1" x14ac:dyDescent="0.3"/>
    <row r="516" s="361" customFormat="1" ht="15.9" customHeight="1" x14ac:dyDescent="0.3"/>
    <row r="517" s="361" customFormat="1" ht="15.9" customHeight="1" x14ac:dyDescent="0.3"/>
    <row r="518" s="361" customFormat="1" ht="15.9" customHeight="1" x14ac:dyDescent="0.3"/>
    <row r="519" s="361" customFormat="1" ht="15.9" customHeight="1" x14ac:dyDescent="0.3"/>
    <row r="520" s="361" customFormat="1" ht="15.9" customHeight="1" x14ac:dyDescent="0.3"/>
    <row r="521" s="361" customFormat="1" ht="15.9" customHeight="1" x14ac:dyDescent="0.3"/>
    <row r="522" s="361" customFormat="1" ht="15.9" customHeight="1" x14ac:dyDescent="0.3"/>
    <row r="523" s="361" customFormat="1" ht="15.9" customHeight="1" x14ac:dyDescent="0.3"/>
    <row r="524" s="361" customFormat="1" ht="15.9" customHeight="1" x14ac:dyDescent="0.3"/>
    <row r="525" s="361" customFormat="1" ht="15.9" customHeight="1" x14ac:dyDescent="0.3"/>
    <row r="526" s="361" customFormat="1" ht="15.9" customHeight="1" x14ac:dyDescent="0.3"/>
    <row r="527" s="361" customFormat="1" ht="15.9" customHeight="1" x14ac:dyDescent="0.3"/>
    <row r="528" s="361" customFormat="1" ht="15.9" customHeight="1" x14ac:dyDescent="0.3"/>
    <row r="529" s="361" customFormat="1" ht="15.9" customHeight="1" x14ac:dyDescent="0.3"/>
    <row r="530" s="361" customFormat="1" ht="15.9" customHeight="1" x14ac:dyDescent="0.3"/>
    <row r="531" s="361" customFormat="1" ht="15.9" customHeight="1" x14ac:dyDescent="0.3"/>
    <row r="532" s="361" customFormat="1" ht="15.9" customHeight="1" x14ac:dyDescent="0.3"/>
    <row r="533" s="361" customFormat="1" ht="15.9" customHeight="1" x14ac:dyDescent="0.3"/>
    <row r="534" s="361" customFormat="1" ht="15.9" customHeight="1" x14ac:dyDescent="0.3"/>
    <row r="535" s="361" customFormat="1" ht="15.9" customHeight="1" x14ac:dyDescent="0.3"/>
    <row r="536" s="361" customFormat="1" ht="15.9" customHeight="1" x14ac:dyDescent="0.3"/>
    <row r="537" s="361" customFormat="1" ht="15.9" customHeight="1" x14ac:dyDescent="0.3"/>
    <row r="538" s="361" customFormat="1" ht="15.9" customHeight="1" x14ac:dyDescent="0.3"/>
    <row r="539" s="361" customFormat="1" ht="15.9" customHeight="1" x14ac:dyDescent="0.3"/>
    <row r="540" s="361" customFormat="1" ht="15.9" customHeight="1" x14ac:dyDescent="0.3"/>
    <row r="541" s="361" customFormat="1" ht="15.9" customHeight="1" x14ac:dyDescent="0.3"/>
    <row r="542" s="361" customFormat="1" ht="15.9" customHeight="1" x14ac:dyDescent="0.3"/>
    <row r="543" s="361" customFormat="1" ht="15.9" customHeight="1" x14ac:dyDescent="0.3"/>
    <row r="544" s="361" customFormat="1" ht="15.9" customHeight="1" x14ac:dyDescent="0.3"/>
    <row r="545" s="361" customFormat="1" ht="15.9" customHeight="1" x14ac:dyDescent="0.3"/>
    <row r="546" s="361" customFormat="1" ht="15.9" customHeight="1" x14ac:dyDescent="0.3"/>
    <row r="547" s="361" customFormat="1" ht="15.9" customHeight="1" x14ac:dyDescent="0.3"/>
    <row r="548" s="361" customFormat="1" ht="15.9" customHeight="1" x14ac:dyDescent="0.3"/>
    <row r="549" s="361" customFormat="1" ht="15.9" customHeight="1" x14ac:dyDescent="0.3"/>
    <row r="550" s="361" customFormat="1" ht="15.9" customHeight="1" x14ac:dyDescent="0.3"/>
    <row r="551" s="361" customFormat="1" ht="15.9" customHeight="1" x14ac:dyDescent="0.3"/>
    <row r="552" s="361" customFormat="1" ht="15.9" customHeight="1" x14ac:dyDescent="0.3"/>
    <row r="553" s="361" customFormat="1" ht="15.9" customHeight="1" x14ac:dyDescent="0.3"/>
    <row r="554" s="361" customFormat="1" ht="15.9" customHeight="1" x14ac:dyDescent="0.3"/>
    <row r="555" s="361" customFormat="1" ht="15.9" customHeight="1" x14ac:dyDescent="0.3"/>
    <row r="556" s="361" customFormat="1" ht="15.9" customHeight="1" x14ac:dyDescent="0.3"/>
    <row r="557" s="361" customFormat="1" ht="15.9" customHeight="1" x14ac:dyDescent="0.3"/>
    <row r="558" s="361" customFormat="1" ht="15.9" customHeight="1" x14ac:dyDescent="0.3"/>
    <row r="559" s="361" customFormat="1" ht="15.9" customHeight="1" x14ac:dyDescent="0.3"/>
    <row r="560" s="361" customFormat="1" ht="15.9" customHeight="1" x14ac:dyDescent="0.3"/>
    <row r="561" s="361" customFormat="1" ht="15.9" customHeight="1" x14ac:dyDescent="0.3"/>
    <row r="562" s="361" customFormat="1" ht="15.9" customHeight="1" x14ac:dyDescent="0.3"/>
    <row r="563" s="361" customFormat="1" ht="15.9" customHeight="1" x14ac:dyDescent="0.3"/>
    <row r="564" s="361" customFormat="1" ht="15.9" customHeight="1" x14ac:dyDescent="0.3"/>
    <row r="565" s="361" customFormat="1" ht="15.9" customHeight="1" x14ac:dyDescent="0.3"/>
    <row r="566" s="361" customFormat="1" ht="15.9" customHeight="1" x14ac:dyDescent="0.3"/>
    <row r="567" s="361" customFormat="1" ht="15.9" customHeight="1" x14ac:dyDescent="0.3"/>
    <row r="568" s="361" customFormat="1" ht="15.9" customHeight="1" x14ac:dyDescent="0.3"/>
    <row r="569" s="361" customFormat="1" ht="15.9" customHeight="1" x14ac:dyDescent="0.3"/>
    <row r="570" s="361" customFormat="1" ht="15.9" customHeight="1" x14ac:dyDescent="0.3"/>
    <row r="571" s="361" customFormat="1" ht="15.9" customHeight="1" x14ac:dyDescent="0.3"/>
    <row r="572" s="361" customFormat="1" ht="15.9" customHeight="1" x14ac:dyDescent="0.3"/>
    <row r="573" s="361" customFormat="1" ht="15.9" customHeight="1" x14ac:dyDescent="0.3"/>
    <row r="574" s="361" customFormat="1" ht="15.9" customHeight="1" x14ac:dyDescent="0.3"/>
    <row r="575" s="361" customFormat="1" ht="15.9" customHeight="1" x14ac:dyDescent="0.3"/>
    <row r="576" s="361" customFormat="1" ht="15.9" customHeight="1" x14ac:dyDescent="0.3"/>
    <row r="577" s="361" customFormat="1" ht="15.9" customHeight="1" x14ac:dyDescent="0.3"/>
    <row r="578" s="361" customFormat="1" ht="15.9" customHeight="1" x14ac:dyDescent="0.3"/>
    <row r="579" s="361" customFormat="1" ht="15.9" customHeight="1" x14ac:dyDescent="0.3"/>
    <row r="580" s="361" customFormat="1" ht="15.9" customHeight="1" x14ac:dyDescent="0.3"/>
    <row r="581" s="361" customFormat="1" ht="15.9" customHeight="1" x14ac:dyDescent="0.3"/>
    <row r="582" s="361" customFormat="1" ht="15.9" customHeight="1" x14ac:dyDescent="0.3"/>
    <row r="583" s="361" customFormat="1" ht="15.9" customHeight="1" x14ac:dyDescent="0.3"/>
    <row r="584" s="361" customFormat="1" ht="15.9" customHeight="1" x14ac:dyDescent="0.3"/>
    <row r="585" s="361" customFormat="1" ht="15.9" customHeight="1" x14ac:dyDescent="0.3"/>
    <row r="586" s="361" customFormat="1" ht="15.9" customHeight="1" x14ac:dyDescent="0.3"/>
    <row r="587" s="361" customFormat="1" ht="15.9" customHeight="1" x14ac:dyDescent="0.3"/>
    <row r="588" s="361" customFormat="1" ht="15.9" customHeight="1" x14ac:dyDescent="0.3"/>
    <row r="589" s="361" customFormat="1" ht="15.9" customHeight="1" x14ac:dyDescent="0.3"/>
    <row r="590" s="361" customFormat="1" ht="15.9" customHeight="1" x14ac:dyDescent="0.3"/>
    <row r="591" s="361" customFormat="1" ht="15.9" customHeight="1" x14ac:dyDescent="0.3"/>
    <row r="592" s="361" customFormat="1" ht="15.9" customHeight="1" x14ac:dyDescent="0.3"/>
    <row r="593" s="361" customFormat="1" ht="15.9" customHeight="1" x14ac:dyDescent="0.3"/>
    <row r="594" s="361" customFormat="1" ht="15.9" customHeight="1" x14ac:dyDescent="0.3"/>
    <row r="595" s="361" customFormat="1" ht="15.9" customHeight="1" x14ac:dyDescent="0.3"/>
    <row r="596" s="361" customFormat="1" ht="15.9" customHeight="1" x14ac:dyDescent="0.3"/>
    <row r="597" s="361" customFormat="1" ht="15.9" customHeight="1" x14ac:dyDescent="0.3"/>
    <row r="598" s="361" customFormat="1" ht="15.9" customHeight="1" x14ac:dyDescent="0.3"/>
    <row r="599" s="361" customFormat="1" ht="15.9" customHeight="1" x14ac:dyDescent="0.3"/>
    <row r="600" s="361" customFormat="1" ht="15.9" customHeight="1" x14ac:dyDescent="0.3"/>
    <row r="601" s="361" customFormat="1" ht="15.9" customHeight="1" x14ac:dyDescent="0.3"/>
    <row r="602" s="361" customFormat="1" ht="15.9" customHeight="1" x14ac:dyDescent="0.3"/>
    <row r="603" s="361" customFormat="1" ht="15.9" customHeight="1" x14ac:dyDescent="0.3"/>
    <row r="604" s="361" customFormat="1" ht="15.9" customHeight="1" x14ac:dyDescent="0.3"/>
    <row r="605" s="361" customFormat="1" ht="15.9" customHeight="1" x14ac:dyDescent="0.3"/>
    <row r="606" s="361" customFormat="1" ht="15.9" customHeight="1" x14ac:dyDescent="0.3"/>
    <row r="607" s="361" customFormat="1" ht="15.9" customHeight="1" x14ac:dyDescent="0.3"/>
    <row r="608" s="361" customFormat="1" ht="15.9" customHeight="1" x14ac:dyDescent="0.3"/>
    <row r="609" s="361" customFormat="1" ht="15.9" customHeight="1" x14ac:dyDescent="0.3"/>
    <row r="610" s="361" customFormat="1" ht="15.9" customHeight="1" x14ac:dyDescent="0.3"/>
    <row r="611" s="361" customFormat="1" ht="15.9" customHeight="1" x14ac:dyDescent="0.3"/>
    <row r="612" s="361" customFormat="1" ht="15.9" customHeight="1" x14ac:dyDescent="0.3"/>
    <row r="613" s="361" customFormat="1" ht="15.9" customHeight="1" x14ac:dyDescent="0.3"/>
    <row r="614" s="361" customFormat="1" ht="15.9" customHeight="1" x14ac:dyDescent="0.3"/>
    <row r="615" s="361" customFormat="1" ht="15.9" customHeight="1" x14ac:dyDescent="0.3"/>
    <row r="616" s="361" customFormat="1" ht="15.9" customHeight="1" x14ac:dyDescent="0.3"/>
    <row r="617" s="361" customFormat="1" ht="15.9" customHeight="1" x14ac:dyDescent="0.3"/>
    <row r="618" s="361" customFormat="1" ht="15.9" customHeight="1" x14ac:dyDescent="0.3"/>
    <row r="619" s="361" customFormat="1" ht="15.9" customHeight="1" x14ac:dyDescent="0.3"/>
    <row r="620" s="361" customFormat="1" ht="15.9" customHeight="1" x14ac:dyDescent="0.3"/>
    <row r="621" s="361" customFormat="1" ht="15.9" customHeight="1" x14ac:dyDescent="0.3"/>
    <row r="622" s="361" customFormat="1" ht="15.9" customHeight="1" x14ac:dyDescent="0.3"/>
    <row r="623" s="361" customFormat="1" ht="15.9" customHeight="1" x14ac:dyDescent="0.3"/>
    <row r="624" s="361" customFormat="1" ht="15.9" customHeight="1" x14ac:dyDescent="0.3"/>
    <row r="625" s="361" customFormat="1" ht="15.9" customHeight="1" x14ac:dyDescent="0.3"/>
    <row r="626" s="361" customFormat="1" ht="15.9" customHeight="1" x14ac:dyDescent="0.3"/>
    <row r="627" s="361" customFormat="1" ht="15.9" customHeight="1" x14ac:dyDescent="0.3"/>
    <row r="628" s="361" customFormat="1" ht="15.9" customHeight="1" x14ac:dyDescent="0.3"/>
    <row r="629" s="361" customFormat="1" ht="15.9" customHeight="1" x14ac:dyDescent="0.3"/>
    <row r="630" s="361" customFormat="1" ht="15.9" customHeight="1" x14ac:dyDescent="0.3"/>
    <row r="631" s="361" customFormat="1" ht="15.9" customHeight="1" x14ac:dyDescent="0.3"/>
    <row r="632" s="361" customFormat="1" ht="15.9" customHeight="1" x14ac:dyDescent="0.3"/>
    <row r="633" s="361" customFormat="1" ht="15.9" customHeight="1" x14ac:dyDescent="0.3"/>
    <row r="634" s="361" customFormat="1" ht="15.9" customHeight="1" x14ac:dyDescent="0.3"/>
    <row r="635" s="361" customFormat="1" ht="15.9" customHeight="1" x14ac:dyDescent="0.3"/>
    <row r="636" s="361" customFormat="1" ht="15.9" customHeight="1" x14ac:dyDescent="0.3"/>
    <row r="637" s="361" customFormat="1" ht="15.9" customHeight="1" x14ac:dyDescent="0.3"/>
    <row r="638" s="361" customFormat="1" ht="15.9" customHeight="1" x14ac:dyDescent="0.3"/>
    <row r="639" s="361" customFormat="1" ht="15.9" customHeight="1" x14ac:dyDescent="0.3"/>
    <row r="640" s="361" customFormat="1" ht="15.9" customHeight="1" x14ac:dyDescent="0.3"/>
    <row r="641" s="361" customFormat="1" ht="15.9" customHeight="1" x14ac:dyDescent="0.3"/>
    <row r="642" s="361" customFormat="1" ht="15.9" customHeight="1" x14ac:dyDescent="0.3"/>
    <row r="643" s="361" customFormat="1" ht="15.9" customHeight="1" x14ac:dyDescent="0.3"/>
    <row r="644" s="361" customFormat="1" ht="15.9" customHeight="1" x14ac:dyDescent="0.3"/>
    <row r="645" s="361" customFormat="1" ht="15.9" customHeight="1" x14ac:dyDescent="0.3"/>
    <row r="646" s="361" customFormat="1" ht="15.9" customHeight="1" x14ac:dyDescent="0.3"/>
    <row r="647" s="361" customFormat="1" ht="15.9" customHeight="1" x14ac:dyDescent="0.3"/>
    <row r="648" s="361" customFormat="1" ht="15.9" customHeight="1" x14ac:dyDescent="0.3"/>
    <row r="649" s="361" customFormat="1" ht="15.9" customHeight="1" x14ac:dyDescent="0.3"/>
    <row r="650" s="361" customFormat="1" ht="15.9" customHeight="1" x14ac:dyDescent="0.3"/>
    <row r="651" s="361" customFormat="1" ht="15.9" customHeight="1" x14ac:dyDescent="0.3"/>
    <row r="652" s="361" customFormat="1" ht="15.9" customHeight="1" x14ac:dyDescent="0.3"/>
    <row r="653" s="361" customFormat="1" ht="15.9" customHeight="1" x14ac:dyDescent="0.3"/>
    <row r="654" s="361" customFormat="1" ht="15.9" customHeight="1" x14ac:dyDescent="0.3"/>
    <row r="655" s="361" customFormat="1" ht="15.9" customHeight="1" x14ac:dyDescent="0.3"/>
    <row r="656" s="361" customFormat="1" ht="15.9" customHeight="1" x14ac:dyDescent="0.3"/>
    <row r="657" s="361" customFormat="1" ht="15.9" customHeight="1" x14ac:dyDescent="0.3"/>
    <row r="658" s="361" customFormat="1" ht="15.9" customHeight="1" x14ac:dyDescent="0.3"/>
    <row r="659" s="361" customFormat="1" ht="15.9" customHeight="1" x14ac:dyDescent="0.3"/>
    <row r="660" s="361" customFormat="1" ht="15.9" customHeight="1" x14ac:dyDescent="0.3"/>
    <row r="661" s="361" customFormat="1" ht="15.9" customHeight="1" x14ac:dyDescent="0.3"/>
    <row r="662" s="361" customFormat="1" ht="15.9" customHeight="1" x14ac:dyDescent="0.3"/>
    <row r="663" s="361" customFormat="1" ht="15.9" customHeight="1" x14ac:dyDescent="0.3"/>
    <row r="664" s="361" customFormat="1" ht="15.9" customHeight="1" x14ac:dyDescent="0.3"/>
    <row r="665" s="361" customFormat="1" ht="15.9" customHeight="1" x14ac:dyDescent="0.3"/>
    <row r="666" s="361" customFormat="1" ht="15.9" customHeight="1" x14ac:dyDescent="0.3"/>
    <row r="667" s="361" customFormat="1" ht="15.9" customHeight="1" x14ac:dyDescent="0.3"/>
    <row r="668" s="361" customFormat="1" ht="15.9" customHeight="1" x14ac:dyDescent="0.3"/>
    <row r="669" s="361" customFormat="1" ht="15.9" customHeight="1" x14ac:dyDescent="0.3"/>
    <row r="670" s="361" customFormat="1" ht="15.9" customHeight="1" x14ac:dyDescent="0.3"/>
    <row r="671" s="361" customFormat="1" ht="15.9" customHeight="1" x14ac:dyDescent="0.3"/>
    <row r="672" s="361" customFormat="1" ht="15.9" customHeight="1" x14ac:dyDescent="0.3"/>
    <row r="673" s="361" customFormat="1" ht="15.9" customHeight="1" x14ac:dyDescent="0.3"/>
    <row r="674" s="361" customFormat="1" ht="15.9" customHeight="1" x14ac:dyDescent="0.3"/>
    <row r="675" s="361" customFormat="1" ht="15.9" customHeight="1" x14ac:dyDescent="0.3"/>
    <row r="676" s="361" customFormat="1" ht="15.9" customHeight="1" x14ac:dyDescent="0.3"/>
    <row r="677" s="361" customFormat="1" ht="15.9" customHeight="1" x14ac:dyDescent="0.3"/>
    <row r="678" s="361" customFormat="1" ht="15.9" customHeight="1" x14ac:dyDescent="0.3"/>
    <row r="679" s="361" customFormat="1" ht="15.9" customHeight="1" x14ac:dyDescent="0.3"/>
    <row r="680" s="361" customFormat="1" ht="15.9" customHeight="1" x14ac:dyDescent="0.3"/>
    <row r="681" s="361" customFormat="1" ht="15.9" customHeight="1" x14ac:dyDescent="0.3"/>
    <row r="682" s="361" customFormat="1" ht="15.9" customHeight="1" x14ac:dyDescent="0.3"/>
    <row r="683" s="361" customFormat="1" ht="15.9" customHeight="1" x14ac:dyDescent="0.3"/>
    <row r="684" s="361" customFormat="1" ht="15.9" customHeight="1" x14ac:dyDescent="0.3"/>
    <row r="685" s="361" customFormat="1" ht="15.9" customHeight="1" x14ac:dyDescent="0.3"/>
    <row r="686" s="361" customFormat="1" ht="15.9" customHeight="1" x14ac:dyDescent="0.3"/>
    <row r="687" s="361" customFormat="1" ht="15.9" customHeight="1" x14ac:dyDescent="0.3"/>
    <row r="688" s="361" customFormat="1" ht="15.9" customHeight="1" x14ac:dyDescent="0.3"/>
    <row r="689" s="361" customFormat="1" ht="15.9" customHeight="1" x14ac:dyDescent="0.3"/>
    <row r="690" s="361" customFormat="1" ht="15.9" customHeight="1" x14ac:dyDescent="0.3"/>
    <row r="691" s="361" customFormat="1" ht="15.9" customHeight="1" x14ac:dyDescent="0.3"/>
    <row r="692" s="361" customFormat="1" ht="15.9" customHeight="1" x14ac:dyDescent="0.3"/>
    <row r="693" s="361" customFormat="1" ht="15.9" customHeight="1" x14ac:dyDescent="0.3"/>
    <row r="694" s="361" customFormat="1" ht="15.9" customHeight="1" x14ac:dyDescent="0.3"/>
    <row r="695" s="361" customFormat="1" ht="15.9" customHeight="1" x14ac:dyDescent="0.3"/>
    <row r="696" s="361" customFormat="1" ht="15.9" customHeight="1" x14ac:dyDescent="0.3"/>
    <row r="697" s="361" customFormat="1" ht="15.9" customHeight="1" x14ac:dyDescent="0.3"/>
    <row r="698" s="361" customFormat="1" ht="15.9" customHeight="1" x14ac:dyDescent="0.3"/>
    <row r="699" s="361" customFormat="1" ht="15.9" customHeight="1" x14ac:dyDescent="0.3"/>
    <row r="700" s="361" customFormat="1" ht="15.9" customHeight="1" x14ac:dyDescent="0.3"/>
    <row r="701" s="361" customFormat="1" ht="15.9" customHeight="1" x14ac:dyDescent="0.3"/>
    <row r="702" s="361" customFormat="1" ht="15.9" customHeight="1" x14ac:dyDescent="0.3"/>
    <row r="703" s="361" customFormat="1" ht="15.9" customHeight="1" x14ac:dyDescent="0.3"/>
    <row r="704" s="361" customFormat="1" ht="15.9" customHeight="1" x14ac:dyDescent="0.3"/>
    <row r="705" s="361" customFormat="1" ht="15.9" customHeight="1" x14ac:dyDescent="0.3"/>
    <row r="706" s="361" customFormat="1" ht="15.9" customHeight="1" x14ac:dyDescent="0.3"/>
    <row r="707" s="361" customFormat="1" ht="15.9" customHeight="1" x14ac:dyDescent="0.3"/>
    <row r="708" s="361" customFormat="1" ht="15.9" customHeight="1" x14ac:dyDescent="0.3"/>
    <row r="709" s="361" customFormat="1" ht="15.9" customHeight="1" x14ac:dyDescent="0.3"/>
    <row r="710" s="361" customFormat="1" ht="15.9" customHeight="1" x14ac:dyDescent="0.3"/>
    <row r="711" s="361" customFormat="1" ht="15.9" customHeight="1" x14ac:dyDescent="0.3"/>
    <row r="712" s="361" customFormat="1" ht="15.9" customHeight="1" x14ac:dyDescent="0.3"/>
    <row r="713" s="361" customFormat="1" ht="15.9" customHeight="1" x14ac:dyDescent="0.3"/>
    <row r="714" s="361" customFormat="1" ht="15.9" customHeight="1" x14ac:dyDescent="0.3"/>
    <row r="715" s="361" customFormat="1" ht="15.9" customHeight="1" x14ac:dyDescent="0.3"/>
    <row r="716" s="361" customFormat="1" ht="15.9" customHeight="1" x14ac:dyDescent="0.3"/>
    <row r="717" s="361" customFormat="1" ht="15.9" customHeight="1" x14ac:dyDescent="0.3"/>
    <row r="718" s="361" customFormat="1" ht="15.9" customHeight="1" x14ac:dyDescent="0.3"/>
    <row r="719" s="361" customFormat="1" ht="15.9" customHeight="1" x14ac:dyDescent="0.3"/>
    <row r="720" s="361" customFormat="1" ht="15.9" customHeight="1" x14ac:dyDescent="0.3"/>
    <row r="721" s="361" customFormat="1" ht="15.9" customHeight="1" x14ac:dyDescent="0.3"/>
    <row r="722" s="361" customFormat="1" ht="15.9" customHeight="1" x14ac:dyDescent="0.3"/>
    <row r="723" s="361" customFormat="1" ht="15.9" customHeight="1" x14ac:dyDescent="0.3"/>
    <row r="724" s="361" customFormat="1" ht="15.9" customHeight="1" x14ac:dyDescent="0.3"/>
    <row r="725" s="361" customFormat="1" ht="15.9" customHeight="1" x14ac:dyDescent="0.3"/>
    <row r="726" s="361" customFormat="1" ht="15.9" customHeight="1" x14ac:dyDescent="0.3"/>
    <row r="727" s="361" customFormat="1" ht="15.9" customHeight="1" x14ac:dyDescent="0.3"/>
    <row r="728" s="361" customFormat="1" ht="15.9" customHeight="1" x14ac:dyDescent="0.3"/>
    <row r="729" s="361" customFormat="1" ht="15.9" customHeight="1" x14ac:dyDescent="0.3"/>
    <row r="730" s="361" customFormat="1" ht="15.9" customHeight="1" x14ac:dyDescent="0.3"/>
    <row r="731" s="361" customFormat="1" ht="15.9" customHeight="1" x14ac:dyDescent="0.3"/>
    <row r="732" s="361" customFormat="1" ht="15.9" customHeight="1" x14ac:dyDescent="0.3"/>
    <row r="733" s="361" customFormat="1" ht="15.9" customHeight="1" x14ac:dyDescent="0.3"/>
    <row r="734" s="361" customFormat="1" ht="15.9" customHeight="1" x14ac:dyDescent="0.3"/>
    <row r="735" s="361" customFormat="1" ht="15.9" customHeight="1" x14ac:dyDescent="0.3"/>
    <row r="736" s="361" customFormat="1" ht="15.9" customHeight="1" x14ac:dyDescent="0.3"/>
    <row r="737" s="361" customFormat="1" ht="15.9" customHeight="1" x14ac:dyDescent="0.3"/>
    <row r="738" s="361" customFormat="1" ht="15.9" customHeight="1" x14ac:dyDescent="0.3"/>
    <row r="739" s="361" customFormat="1" ht="15.9" customHeight="1" x14ac:dyDescent="0.3"/>
    <row r="740" s="361" customFormat="1" ht="15.9" customHeight="1" x14ac:dyDescent="0.3"/>
    <row r="741" s="361" customFormat="1" ht="15.9" customHeight="1" x14ac:dyDescent="0.3"/>
    <row r="742" s="361" customFormat="1" ht="15.9" customHeight="1" x14ac:dyDescent="0.3"/>
    <row r="743" s="361" customFormat="1" ht="15.9" customHeight="1" x14ac:dyDescent="0.3"/>
    <row r="744" s="361" customFormat="1" ht="15.9" customHeight="1" x14ac:dyDescent="0.3"/>
    <row r="745" s="361" customFormat="1" ht="15.9" customHeight="1" x14ac:dyDescent="0.3"/>
    <row r="746" s="361" customFormat="1" ht="15.9" customHeight="1" x14ac:dyDescent="0.3"/>
    <row r="747" s="361" customFormat="1" ht="15.9" customHeight="1" x14ac:dyDescent="0.3"/>
    <row r="748" s="361" customFormat="1" ht="15.9" customHeight="1" x14ac:dyDescent="0.3"/>
    <row r="749" s="361" customFormat="1" ht="15.9" customHeight="1" x14ac:dyDescent="0.3"/>
    <row r="750" s="361" customFormat="1" ht="15.9" customHeight="1" x14ac:dyDescent="0.3"/>
    <row r="751" s="361" customFormat="1" ht="15.9" customHeight="1" x14ac:dyDescent="0.3"/>
    <row r="752" s="361" customFormat="1" ht="15.9" customHeight="1" x14ac:dyDescent="0.3"/>
    <row r="753" s="361" customFormat="1" ht="15.9" customHeight="1" x14ac:dyDescent="0.3"/>
    <row r="754" s="361" customFormat="1" ht="15.9" customHeight="1" x14ac:dyDescent="0.3"/>
    <row r="755" s="361" customFormat="1" ht="15.9" customHeight="1" x14ac:dyDescent="0.3"/>
    <row r="756" s="361" customFormat="1" ht="15.9" customHeight="1" x14ac:dyDescent="0.3"/>
    <row r="757" s="361" customFormat="1" ht="15.9" customHeight="1" x14ac:dyDescent="0.3"/>
    <row r="758" s="361" customFormat="1" ht="15.9" customHeight="1" x14ac:dyDescent="0.3"/>
    <row r="759" s="361" customFormat="1" ht="15.9" customHeight="1" x14ac:dyDescent="0.3"/>
    <row r="760" s="361" customFormat="1" ht="15.9" customHeight="1" x14ac:dyDescent="0.3"/>
    <row r="761" s="361" customFormat="1" ht="15.9" customHeight="1" x14ac:dyDescent="0.3"/>
    <row r="762" s="361" customFormat="1" ht="15.9" customHeight="1" x14ac:dyDescent="0.3"/>
    <row r="763" s="361" customFormat="1" ht="15.9" customHeight="1" x14ac:dyDescent="0.3"/>
    <row r="764" s="361" customFormat="1" ht="15.9" customHeight="1" x14ac:dyDescent="0.3"/>
    <row r="765" s="361" customFormat="1" ht="15.9" customHeight="1" x14ac:dyDescent="0.3"/>
    <row r="766" s="361" customFormat="1" ht="15.9" customHeight="1" x14ac:dyDescent="0.3"/>
    <row r="767" s="361" customFormat="1" ht="15.9" customHeight="1" x14ac:dyDescent="0.3"/>
    <row r="768" s="361" customFormat="1" ht="15.9" customHeight="1" x14ac:dyDescent="0.3"/>
    <row r="769" s="361" customFormat="1" ht="15.9" customHeight="1" x14ac:dyDescent="0.3"/>
    <row r="770" s="361" customFormat="1" ht="15.9" customHeight="1" x14ac:dyDescent="0.3"/>
    <row r="771" s="361" customFormat="1" ht="15.9" customHeight="1" x14ac:dyDescent="0.3"/>
    <row r="772" s="361" customFormat="1" ht="15.9" customHeight="1" x14ac:dyDescent="0.3"/>
    <row r="773" s="361" customFormat="1" ht="15.9" customHeight="1" x14ac:dyDescent="0.3"/>
    <row r="774" s="361" customFormat="1" ht="15.9" customHeight="1" x14ac:dyDescent="0.3"/>
    <row r="775" s="361" customFormat="1" ht="15.9" customHeight="1" x14ac:dyDescent="0.3"/>
    <row r="776" s="361" customFormat="1" ht="15.9" customHeight="1" x14ac:dyDescent="0.3"/>
    <row r="777" s="361" customFormat="1" ht="15.9" customHeight="1" x14ac:dyDescent="0.3"/>
    <row r="778" s="361" customFormat="1" ht="15.9" customHeight="1" x14ac:dyDescent="0.3"/>
    <row r="779" s="361" customFormat="1" ht="15.9" customHeight="1" x14ac:dyDescent="0.3"/>
    <row r="780" s="361" customFormat="1" ht="15.9" customHeight="1" x14ac:dyDescent="0.3"/>
    <row r="781" s="361" customFormat="1" ht="15.9" customHeight="1" x14ac:dyDescent="0.3"/>
    <row r="782" s="361" customFormat="1" ht="15.9" customHeight="1" x14ac:dyDescent="0.3"/>
    <row r="783" s="361" customFormat="1" ht="15.9" customHeight="1" x14ac:dyDescent="0.3"/>
    <row r="784" s="361" customFormat="1" ht="15.9" customHeight="1" x14ac:dyDescent="0.3"/>
    <row r="785" s="361" customFormat="1" ht="15.9" customHeight="1" x14ac:dyDescent="0.3"/>
    <row r="786" s="361" customFormat="1" ht="15.9" customHeight="1" x14ac:dyDescent="0.3"/>
    <row r="787" s="361" customFormat="1" ht="15.9" customHeight="1" x14ac:dyDescent="0.3"/>
    <row r="788" s="361" customFormat="1" ht="15.9" customHeight="1" x14ac:dyDescent="0.3"/>
    <row r="789" s="361" customFormat="1" ht="15.9" customHeight="1" x14ac:dyDescent="0.3"/>
    <row r="790" s="361" customFormat="1" ht="15.9" customHeight="1" x14ac:dyDescent="0.3"/>
    <row r="791" s="361" customFormat="1" ht="15.9" customHeight="1" x14ac:dyDescent="0.3"/>
    <row r="792" s="361" customFormat="1" ht="15.9" customHeight="1" x14ac:dyDescent="0.3"/>
    <row r="793" s="361" customFormat="1" ht="15.9" customHeight="1" x14ac:dyDescent="0.3"/>
    <row r="794" s="361" customFormat="1" ht="15.9" customHeight="1" x14ac:dyDescent="0.3"/>
    <row r="795" s="361" customFormat="1" ht="15.9" customHeight="1" x14ac:dyDescent="0.3"/>
    <row r="796" s="361" customFormat="1" ht="15.9" customHeight="1" x14ac:dyDescent="0.3"/>
    <row r="797" s="361" customFormat="1" ht="15.9" customHeight="1" x14ac:dyDescent="0.3"/>
    <row r="798" s="361" customFormat="1" ht="15.9" customHeight="1" x14ac:dyDescent="0.3"/>
    <row r="799" s="361" customFormat="1" ht="15.9" customHeight="1" x14ac:dyDescent="0.3"/>
    <row r="800" s="361" customFormat="1" ht="15.9" customHeight="1" x14ac:dyDescent="0.3"/>
    <row r="801" s="361" customFormat="1" ht="15.9" customHeight="1" x14ac:dyDescent="0.3"/>
    <row r="802" s="361" customFormat="1" ht="15.9" customHeight="1" x14ac:dyDescent="0.3"/>
    <row r="803" s="361" customFormat="1" ht="15.9" customHeight="1" x14ac:dyDescent="0.3"/>
    <row r="804" s="361" customFormat="1" ht="15.9" customHeight="1" x14ac:dyDescent="0.3"/>
    <row r="805" s="361" customFormat="1" ht="15.9" customHeight="1" x14ac:dyDescent="0.3"/>
    <row r="806" s="361" customFormat="1" ht="15.9" customHeight="1" x14ac:dyDescent="0.3"/>
    <row r="807" s="361" customFormat="1" ht="15.9" customHeight="1" x14ac:dyDescent="0.3"/>
    <row r="808" s="361" customFormat="1" ht="15.9" customHeight="1" x14ac:dyDescent="0.3"/>
    <row r="809" s="361" customFormat="1" ht="15.9" customHeight="1" x14ac:dyDescent="0.3"/>
    <row r="810" s="361" customFormat="1" ht="15.9" customHeight="1" x14ac:dyDescent="0.3"/>
    <row r="811" s="361" customFormat="1" ht="15.9" customHeight="1" x14ac:dyDescent="0.3"/>
    <row r="812" s="361" customFormat="1" ht="15.9" customHeight="1" x14ac:dyDescent="0.3"/>
    <row r="813" s="361" customFormat="1" ht="15.9" customHeight="1" x14ac:dyDescent="0.3"/>
    <row r="814" s="361" customFormat="1" ht="15.9" customHeight="1" x14ac:dyDescent="0.3"/>
    <row r="815" s="361" customFormat="1" ht="15.9" customHeight="1" x14ac:dyDescent="0.3"/>
    <row r="816" s="361" customFormat="1" ht="15.9" customHeight="1" x14ac:dyDescent="0.3"/>
    <row r="817" s="361" customFormat="1" ht="15.9" customHeight="1" x14ac:dyDescent="0.3"/>
    <row r="818" s="361" customFormat="1" ht="15.9" customHeight="1" x14ac:dyDescent="0.3"/>
    <row r="819" s="361" customFormat="1" ht="15.9" customHeight="1" x14ac:dyDescent="0.3"/>
    <row r="820" s="361" customFormat="1" ht="15.9" customHeight="1" x14ac:dyDescent="0.3"/>
    <row r="821" s="361" customFormat="1" ht="15.9" customHeight="1" x14ac:dyDescent="0.3"/>
    <row r="822" s="361" customFormat="1" ht="15.9" customHeight="1" x14ac:dyDescent="0.3"/>
    <row r="823" s="361" customFormat="1" ht="15.9" customHeight="1" x14ac:dyDescent="0.3"/>
    <row r="824" s="361" customFormat="1" ht="15.9" customHeight="1" x14ac:dyDescent="0.3"/>
    <row r="825" s="361" customFormat="1" ht="15.9" customHeight="1" x14ac:dyDescent="0.3"/>
    <row r="826" s="361" customFormat="1" ht="15.9" customHeight="1" x14ac:dyDescent="0.3"/>
    <row r="827" s="361" customFormat="1" ht="15.9" customHeight="1" x14ac:dyDescent="0.3"/>
    <row r="828" s="361" customFormat="1" ht="15.9" customHeight="1" x14ac:dyDescent="0.3"/>
    <row r="829" s="361" customFormat="1" ht="15.9" customHeight="1" x14ac:dyDescent="0.3"/>
    <row r="830" s="361" customFormat="1" ht="15.9" customHeight="1" x14ac:dyDescent="0.3"/>
    <row r="831" s="361" customFormat="1" ht="15.9" customHeight="1" x14ac:dyDescent="0.3"/>
    <row r="832" s="361" customFormat="1" ht="15.9" customHeight="1" x14ac:dyDescent="0.3"/>
    <row r="833" s="361" customFormat="1" ht="15.9" customHeight="1" x14ac:dyDescent="0.3"/>
    <row r="834" s="361" customFormat="1" ht="15.9" customHeight="1" x14ac:dyDescent="0.3"/>
    <row r="835" s="361" customFormat="1" ht="15.9" customHeight="1" x14ac:dyDescent="0.3"/>
    <row r="836" s="361" customFormat="1" ht="15.9" customHeight="1" x14ac:dyDescent="0.3"/>
    <row r="837" s="361" customFormat="1" ht="15.9" customHeight="1" x14ac:dyDescent="0.3"/>
    <row r="838" s="361" customFormat="1" ht="15.9" customHeight="1" x14ac:dyDescent="0.3"/>
    <row r="839" s="361" customFormat="1" ht="15.9" customHeight="1" x14ac:dyDescent="0.3"/>
    <row r="840" s="361" customFormat="1" ht="15.9" customHeight="1" x14ac:dyDescent="0.3"/>
    <row r="841" s="361" customFormat="1" ht="15.9" customHeight="1" x14ac:dyDescent="0.3"/>
    <row r="842" s="361" customFormat="1" ht="15.9" customHeight="1" x14ac:dyDescent="0.3"/>
    <row r="843" s="361" customFormat="1" ht="15.9" customHeight="1" x14ac:dyDescent="0.3"/>
    <row r="844" s="361" customFormat="1" ht="15.9" customHeight="1" x14ac:dyDescent="0.3"/>
    <row r="845" s="361" customFormat="1" ht="15.9" customHeight="1" x14ac:dyDescent="0.3"/>
    <row r="846" s="361" customFormat="1" ht="15.9" customHeight="1" x14ac:dyDescent="0.3"/>
    <row r="847" s="361" customFormat="1" ht="15.9" customHeight="1" x14ac:dyDescent="0.3"/>
    <row r="848" s="361" customFormat="1" ht="15.9" customHeight="1" x14ac:dyDescent="0.3"/>
    <row r="849" s="361" customFormat="1" ht="15.9" customHeight="1" x14ac:dyDescent="0.3"/>
    <row r="850" s="361" customFormat="1" ht="15.9" customHeight="1" x14ac:dyDescent="0.3"/>
    <row r="851" s="361" customFormat="1" ht="15.9" customHeight="1" x14ac:dyDescent="0.3"/>
    <row r="852" s="361" customFormat="1" ht="15.9" customHeight="1" x14ac:dyDescent="0.3"/>
    <row r="853" s="361" customFormat="1" ht="15.9" customHeight="1" x14ac:dyDescent="0.3"/>
    <row r="854" s="361" customFormat="1" ht="15.9" customHeight="1" x14ac:dyDescent="0.3"/>
    <row r="855" s="361" customFormat="1" ht="15.9" customHeight="1" x14ac:dyDescent="0.3"/>
    <row r="856" s="361" customFormat="1" ht="15.9" customHeight="1" x14ac:dyDescent="0.3"/>
    <row r="857" s="361" customFormat="1" ht="15.9" customHeight="1" x14ac:dyDescent="0.3"/>
    <row r="858" s="361" customFormat="1" ht="15.9" customHeight="1" x14ac:dyDescent="0.3"/>
    <row r="859" s="361" customFormat="1" ht="15.9" customHeight="1" x14ac:dyDescent="0.3"/>
    <row r="860" s="361" customFormat="1" ht="15.9" customHeight="1" x14ac:dyDescent="0.3"/>
    <row r="861" s="361" customFormat="1" ht="15.9" customHeight="1" x14ac:dyDescent="0.3"/>
    <row r="862" s="361" customFormat="1" ht="15.9" customHeight="1" x14ac:dyDescent="0.3"/>
    <row r="863" s="361" customFormat="1" ht="15.9" customHeight="1" x14ac:dyDescent="0.3"/>
    <row r="864" s="361" customFormat="1" ht="15.9" customHeight="1" x14ac:dyDescent="0.3"/>
    <row r="865" s="361" customFormat="1" ht="15.9" customHeight="1" x14ac:dyDescent="0.3"/>
    <row r="866" s="361" customFormat="1" ht="15.9" customHeight="1" x14ac:dyDescent="0.3"/>
    <row r="867" s="361" customFormat="1" ht="15.9" customHeight="1" x14ac:dyDescent="0.3"/>
    <row r="868" s="361" customFormat="1" ht="15.9" customHeight="1" x14ac:dyDescent="0.3"/>
    <row r="869" s="361" customFormat="1" ht="15.9" customHeight="1" x14ac:dyDescent="0.3"/>
    <row r="870" s="361" customFormat="1" ht="15.9" customHeight="1" x14ac:dyDescent="0.3"/>
    <row r="871" s="361" customFormat="1" ht="15.9" customHeight="1" x14ac:dyDescent="0.3"/>
    <row r="872" s="361" customFormat="1" ht="15.9" customHeight="1" x14ac:dyDescent="0.3"/>
    <row r="873" s="361" customFormat="1" ht="15.9" customHeight="1" x14ac:dyDescent="0.3"/>
    <row r="874" s="361" customFormat="1" ht="15.9" customHeight="1" x14ac:dyDescent="0.3"/>
    <row r="875" s="361" customFormat="1" ht="15.9" customHeight="1" x14ac:dyDescent="0.3"/>
    <row r="876" s="361" customFormat="1" ht="15.9" customHeight="1" x14ac:dyDescent="0.3"/>
    <row r="877" s="361" customFormat="1" ht="15.9" customHeight="1" x14ac:dyDescent="0.3"/>
    <row r="878" s="361" customFormat="1" ht="15.9" customHeight="1" x14ac:dyDescent="0.3"/>
    <row r="879" s="361" customFormat="1" ht="15.9" customHeight="1" x14ac:dyDescent="0.3"/>
    <row r="880" s="361" customFormat="1" ht="15.9" customHeight="1" x14ac:dyDescent="0.3"/>
    <row r="881" s="361" customFormat="1" ht="15.9" customHeight="1" x14ac:dyDescent="0.3"/>
    <row r="882" s="361" customFormat="1" ht="15.9" customHeight="1" x14ac:dyDescent="0.3"/>
    <row r="883" s="361" customFormat="1" ht="15.9" customHeight="1" x14ac:dyDescent="0.3"/>
    <row r="884" s="361" customFormat="1" ht="15.9" customHeight="1" x14ac:dyDescent="0.3"/>
    <row r="885" s="361" customFormat="1" ht="15.9" customHeight="1" x14ac:dyDescent="0.3"/>
    <row r="886" s="361" customFormat="1" ht="15.9" customHeight="1" x14ac:dyDescent="0.3"/>
    <row r="887" s="361" customFormat="1" ht="15.9" customHeight="1" x14ac:dyDescent="0.3"/>
    <row r="888" s="361" customFormat="1" ht="15.9" customHeight="1" x14ac:dyDescent="0.3"/>
    <row r="889" s="361" customFormat="1" ht="15.9" customHeight="1" x14ac:dyDescent="0.3"/>
    <row r="890" s="361" customFormat="1" ht="15.9" customHeight="1" x14ac:dyDescent="0.3"/>
    <row r="891" s="361" customFormat="1" ht="15.9" customHeight="1" x14ac:dyDescent="0.3"/>
    <row r="892" s="361" customFormat="1" ht="15.9" customHeight="1" x14ac:dyDescent="0.3"/>
    <row r="893" s="361" customFormat="1" ht="15.9" customHeight="1" x14ac:dyDescent="0.3"/>
    <row r="894" s="361" customFormat="1" ht="15.9" customHeight="1" x14ac:dyDescent="0.3"/>
    <row r="895" s="361" customFormat="1" ht="15.9" customHeight="1" x14ac:dyDescent="0.3"/>
    <row r="896" s="361" customFormat="1" ht="15.9" customHeight="1" x14ac:dyDescent="0.3"/>
    <row r="897" s="361" customFormat="1" ht="15.9" customHeight="1" x14ac:dyDescent="0.3"/>
    <row r="898" s="361" customFormat="1" ht="15.9" customHeight="1" x14ac:dyDescent="0.3"/>
    <row r="899" s="361" customFormat="1" ht="15.9" customHeight="1" x14ac:dyDescent="0.3"/>
    <row r="900" s="361" customFormat="1" ht="15.9" customHeight="1" x14ac:dyDescent="0.3"/>
    <row r="901" s="361" customFormat="1" ht="15.9" customHeight="1" x14ac:dyDescent="0.3"/>
    <row r="902" s="361" customFormat="1" ht="15.9" customHeight="1" x14ac:dyDescent="0.3"/>
    <row r="903" s="361" customFormat="1" ht="15.9" customHeight="1" x14ac:dyDescent="0.3"/>
    <row r="904" s="361" customFormat="1" ht="15.9" customHeight="1" x14ac:dyDescent="0.3"/>
    <row r="905" s="361" customFormat="1" ht="15.9" customHeight="1" x14ac:dyDescent="0.3"/>
    <row r="906" s="361" customFormat="1" ht="15.9" customHeight="1" x14ac:dyDescent="0.3"/>
    <row r="907" s="361" customFormat="1" ht="15.9" customHeight="1" x14ac:dyDescent="0.3"/>
    <row r="908" s="361" customFormat="1" ht="15.9" customHeight="1" x14ac:dyDescent="0.3"/>
    <row r="909" s="361" customFormat="1" ht="15.9" customHeight="1" x14ac:dyDescent="0.3"/>
    <row r="910" s="361" customFormat="1" ht="15.9" customHeight="1" x14ac:dyDescent="0.3"/>
    <row r="911" s="361" customFormat="1" ht="15.9" customHeight="1" x14ac:dyDescent="0.3"/>
    <row r="912" s="361" customFormat="1" ht="15.9" customHeight="1" x14ac:dyDescent="0.3"/>
    <row r="913" s="361" customFormat="1" ht="15.9" customHeight="1" x14ac:dyDescent="0.3"/>
    <row r="914" s="361" customFormat="1" ht="15.9" customHeight="1" x14ac:dyDescent="0.3"/>
    <row r="915" s="361" customFormat="1" ht="15.9" customHeight="1" x14ac:dyDescent="0.3"/>
    <row r="916" s="361" customFormat="1" ht="15.9" customHeight="1" x14ac:dyDescent="0.3"/>
    <row r="917" s="361" customFormat="1" ht="15.9" customHeight="1" x14ac:dyDescent="0.3"/>
    <row r="918" s="361" customFormat="1" ht="15.9" customHeight="1" x14ac:dyDescent="0.3"/>
    <row r="919" s="361" customFormat="1" ht="15.9" customHeight="1" x14ac:dyDescent="0.3"/>
    <row r="920" s="361" customFormat="1" ht="15.9" customHeight="1" x14ac:dyDescent="0.3"/>
    <row r="921" s="361" customFormat="1" ht="15.9" customHeight="1" x14ac:dyDescent="0.3"/>
    <row r="922" s="361" customFormat="1" ht="15.9" customHeight="1" x14ac:dyDescent="0.3"/>
    <row r="923" s="361" customFormat="1" ht="15.9" customHeight="1" x14ac:dyDescent="0.3"/>
    <row r="924" s="361" customFormat="1" ht="15.9" customHeight="1" x14ac:dyDescent="0.3"/>
    <row r="925" s="361" customFormat="1" ht="15.9" customHeight="1" x14ac:dyDescent="0.3"/>
    <row r="926" s="361" customFormat="1" ht="15.9" customHeight="1" x14ac:dyDescent="0.3"/>
    <row r="927" s="361" customFormat="1" ht="15.9" customHeight="1" x14ac:dyDescent="0.3"/>
    <row r="928" s="361" customFormat="1" ht="15.9" customHeight="1" x14ac:dyDescent="0.3"/>
    <row r="929" s="361" customFormat="1" ht="15.9" customHeight="1" x14ac:dyDescent="0.3"/>
    <row r="930" s="361" customFormat="1" ht="15.9" customHeight="1" x14ac:dyDescent="0.3"/>
    <row r="931" s="361" customFormat="1" ht="15.9" customHeight="1" x14ac:dyDescent="0.3"/>
    <row r="932" s="361" customFormat="1" ht="15.9" customHeight="1" x14ac:dyDescent="0.3"/>
    <row r="933" s="361" customFormat="1" ht="15.9" customHeight="1" x14ac:dyDescent="0.3"/>
    <row r="934" s="361" customFormat="1" ht="15.9" customHeight="1" x14ac:dyDescent="0.3"/>
    <row r="935" s="361" customFormat="1" ht="15.9" customHeight="1" x14ac:dyDescent="0.3"/>
    <row r="936" s="361" customFormat="1" ht="15.9" customHeight="1" x14ac:dyDescent="0.3"/>
    <row r="937" s="361" customFormat="1" ht="15.9" customHeight="1" x14ac:dyDescent="0.3"/>
    <row r="938" s="361" customFormat="1" ht="15.9" customHeight="1" x14ac:dyDescent="0.3"/>
    <row r="939" s="361" customFormat="1" ht="15.9" customHeight="1" x14ac:dyDescent="0.3"/>
    <row r="940" s="361" customFormat="1" ht="15.9" customHeight="1" x14ac:dyDescent="0.3"/>
    <row r="941" s="361" customFormat="1" ht="15.9" customHeight="1" x14ac:dyDescent="0.3"/>
    <row r="942" s="361" customFormat="1" ht="15.9" customHeight="1" x14ac:dyDescent="0.3"/>
    <row r="943" s="361" customFormat="1" ht="15.9" customHeight="1" x14ac:dyDescent="0.3"/>
    <row r="944" s="361" customFormat="1" ht="15.9" customHeight="1" x14ac:dyDescent="0.3"/>
    <row r="945" s="361" customFormat="1" ht="15.9" customHeight="1" x14ac:dyDescent="0.3"/>
    <row r="946" s="361" customFormat="1" ht="15.9" customHeight="1" x14ac:dyDescent="0.3"/>
    <row r="947" s="361" customFormat="1" ht="15.9" customHeight="1" x14ac:dyDescent="0.3"/>
    <row r="948" s="361" customFormat="1" ht="15.9" customHeight="1" x14ac:dyDescent="0.3"/>
    <row r="949" s="361" customFormat="1" ht="15.9" customHeight="1" x14ac:dyDescent="0.3"/>
    <row r="950" s="361" customFormat="1" ht="15.9" customHeight="1" x14ac:dyDescent="0.3"/>
    <row r="951" s="361" customFormat="1" ht="15.9" customHeight="1" x14ac:dyDescent="0.3"/>
    <row r="952" s="361" customFormat="1" ht="15.9" customHeight="1" x14ac:dyDescent="0.3"/>
    <row r="953" s="361" customFormat="1" ht="15.9" customHeight="1" x14ac:dyDescent="0.3"/>
    <row r="954" s="361" customFormat="1" ht="15.9" customHeight="1" x14ac:dyDescent="0.3"/>
    <row r="955" s="361" customFormat="1" ht="15.9" customHeight="1" x14ac:dyDescent="0.3"/>
    <row r="956" s="361" customFormat="1" ht="15.9" customHeight="1" x14ac:dyDescent="0.3"/>
    <row r="957" s="361" customFormat="1" ht="15.9" customHeight="1" x14ac:dyDescent="0.3"/>
    <row r="958" s="361" customFormat="1" ht="15.9" customHeight="1" x14ac:dyDescent="0.3"/>
    <row r="959" s="361" customFormat="1" ht="15.9" customHeight="1" x14ac:dyDescent="0.3"/>
    <row r="960" s="361" customFormat="1" ht="15.9" customHeight="1" x14ac:dyDescent="0.3"/>
    <row r="961" s="361" customFormat="1" ht="15.9" customHeight="1" x14ac:dyDescent="0.3"/>
    <row r="962" s="361" customFormat="1" ht="15.9" customHeight="1" x14ac:dyDescent="0.3"/>
    <row r="963" s="361" customFormat="1" ht="15.9" customHeight="1" x14ac:dyDescent="0.3"/>
    <row r="964" s="361" customFormat="1" ht="15.9" customHeight="1" x14ac:dyDescent="0.3"/>
    <row r="965" s="361" customFormat="1" ht="15.9" customHeight="1" x14ac:dyDescent="0.3"/>
    <row r="966" s="361" customFormat="1" ht="15.9" customHeight="1" x14ac:dyDescent="0.3"/>
    <row r="967" s="361" customFormat="1" ht="15.9" customHeight="1" x14ac:dyDescent="0.3"/>
    <row r="968" s="361" customFormat="1" ht="15.9" customHeight="1" x14ac:dyDescent="0.3"/>
    <row r="969" s="361" customFormat="1" ht="15.9" customHeight="1" x14ac:dyDescent="0.3"/>
    <row r="970" s="361" customFormat="1" ht="15.9" customHeight="1" x14ac:dyDescent="0.3"/>
    <row r="971" s="361" customFormat="1" ht="15.9" customHeight="1" x14ac:dyDescent="0.3"/>
    <row r="972" s="361" customFormat="1" ht="15.9" customHeight="1" x14ac:dyDescent="0.3"/>
    <row r="973" s="361" customFormat="1" ht="15.9" customHeight="1" x14ac:dyDescent="0.3"/>
    <row r="974" s="361" customFormat="1" ht="15.9" customHeight="1" x14ac:dyDescent="0.3"/>
    <row r="975" s="361" customFormat="1" ht="15.9" customHeight="1" x14ac:dyDescent="0.3"/>
    <row r="976" s="361" customFormat="1" ht="15.9" customHeight="1" x14ac:dyDescent="0.3"/>
    <row r="977" s="361" customFormat="1" ht="15.9" customHeight="1" x14ac:dyDescent="0.3"/>
    <row r="978" s="361" customFormat="1" ht="15.9" customHeight="1" x14ac:dyDescent="0.3"/>
    <row r="979" s="361" customFormat="1" ht="15.9" customHeight="1" x14ac:dyDescent="0.3"/>
    <row r="980" s="361" customFormat="1" ht="15.9" customHeight="1" x14ac:dyDescent="0.3"/>
    <row r="981" s="361" customFormat="1" ht="15.9" customHeight="1" x14ac:dyDescent="0.3"/>
    <row r="982" s="361" customFormat="1" ht="15.9" customHeight="1" x14ac:dyDescent="0.3"/>
    <row r="983" s="361" customFormat="1" ht="15.9" customHeight="1" x14ac:dyDescent="0.3"/>
    <row r="984" s="361" customFormat="1" ht="15.9" customHeight="1" x14ac:dyDescent="0.3"/>
    <row r="985" s="361" customFormat="1" ht="15.9" customHeight="1" x14ac:dyDescent="0.3"/>
    <row r="986" s="361" customFormat="1" ht="15.9" customHeight="1" x14ac:dyDescent="0.3"/>
    <row r="987" s="361" customFormat="1" ht="15.9" customHeight="1" x14ac:dyDescent="0.3"/>
    <row r="988" s="361" customFormat="1" ht="15.9" customHeight="1" x14ac:dyDescent="0.3"/>
    <row r="989" s="361" customFormat="1" ht="15.9" customHeight="1" x14ac:dyDescent="0.3"/>
    <row r="990" s="361" customFormat="1" ht="15.9" customHeight="1" x14ac:dyDescent="0.3"/>
    <row r="991" s="361" customFormat="1" ht="15.9" customHeight="1" x14ac:dyDescent="0.3"/>
    <row r="992" s="361" customFormat="1" ht="15.9" customHeight="1" x14ac:dyDescent="0.3"/>
    <row r="993" s="361" customFormat="1" ht="15.9" customHeight="1" x14ac:dyDescent="0.3"/>
    <row r="994" s="361" customFormat="1" ht="15.9" customHeight="1" x14ac:dyDescent="0.3"/>
    <row r="995" s="361" customFormat="1" ht="15.9" customHeight="1" x14ac:dyDescent="0.3"/>
    <row r="996" s="361" customFormat="1" ht="15.9" customHeight="1" x14ac:dyDescent="0.3"/>
    <row r="997" s="361" customFormat="1" ht="15.9" customHeight="1" x14ac:dyDescent="0.3"/>
    <row r="998" s="361" customFormat="1" ht="15.9" customHeight="1" x14ac:dyDescent="0.3"/>
    <row r="999" s="361" customFormat="1" ht="15.9" customHeight="1" x14ac:dyDescent="0.3"/>
    <row r="1000" s="361" customFormat="1" ht="15.9" customHeight="1" x14ac:dyDescent="0.3"/>
    <row r="1001" s="361" customFormat="1" ht="15.9" customHeight="1" x14ac:dyDescent="0.3"/>
    <row r="1002" s="361" customFormat="1" ht="15.9" customHeight="1" x14ac:dyDescent="0.3"/>
    <row r="1003" s="361" customFormat="1" ht="15.9" customHeight="1" x14ac:dyDescent="0.3"/>
    <row r="1004" s="361" customFormat="1" ht="15.9" customHeight="1" x14ac:dyDescent="0.3"/>
    <row r="1005" s="361" customFormat="1" ht="15.9" customHeight="1" x14ac:dyDescent="0.3"/>
    <row r="1006" s="361" customFormat="1" ht="15.9" customHeight="1" x14ac:dyDescent="0.3"/>
    <row r="1007" s="361" customFormat="1" ht="15.9" customHeight="1" x14ac:dyDescent="0.3"/>
    <row r="1008" s="361" customFormat="1" ht="15.9" customHeight="1" x14ac:dyDescent="0.3"/>
    <row r="1009" s="361" customFormat="1" ht="15.9" customHeight="1" x14ac:dyDescent="0.3"/>
    <row r="1010" s="361" customFormat="1" ht="15.9" customHeight="1" x14ac:dyDescent="0.3"/>
    <row r="1011" s="361" customFormat="1" ht="15.9" customHeight="1" x14ac:dyDescent="0.3"/>
    <row r="1012" s="361" customFormat="1" ht="15.9" customHeight="1" x14ac:dyDescent="0.3"/>
    <row r="1013" s="361" customFormat="1" ht="15.9" customHeight="1" x14ac:dyDescent="0.3"/>
    <row r="1014" s="361" customFormat="1" ht="15.9" customHeight="1" x14ac:dyDescent="0.3"/>
    <row r="1015" s="361" customFormat="1" ht="15.9" customHeight="1" x14ac:dyDescent="0.3"/>
    <row r="1016" s="361" customFormat="1" ht="15.9" customHeight="1" x14ac:dyDescent="0.3"/>
    <row r="1017" s="361" customFormat="1" ht="15.9" customHeight="1" x14ac:dyDescent="0.3"/>
    <row r="1018" s="361" customFormat="1" ht="15.9" customHeight="1" x14ac:dyDescent="0.3"/>
    <row r="1019" s="361" customFormat="1" ht="15.9" customHeight="1" x14ac:dyDescent="0.3"/>
    <row r="1020" s="361" customFormat="1" ht="15.9" customHeight="1" x14ac:dyDescent="0.3"/>
    <row r="1021" s="361" customFormat="1" ht="15.9" customHeight="1" x14ac:dyDescent="0.3"/>
    <row r="1022" s="361" customFormat="1" ht="15.9" customHeight="1" x14ac:dyDescent="0.3"/>
    <row r="1023" s="361" customFormat="1" ht="15.9" customHeight="1" x14ac:dyDescent="0.3"/>
    <row r="1024" s="361" customFormat="1" ht="15.9" customHeight="1" x14ac:dyDescent="0.3"/>
    <row r="1025" s="361" customFormat="1" ht="15.9" customHeight="1" x14ac:dyDescent="0.3"/>
    <row r="1026" s="361" customFormat="1" ht="15.9" customHeight="1" x14ac:dyDescent="0.3"/>
    <row r="1027" s="361" customFormat="1" ht="15.9" customHeight="1" x14ac:dyDescent="0.3"/>
    <row r="1028" s="361" customFormat="1" ht="15.9" customHeight="1" x14ac:dyDescent="0.3"/>
    <row r="1029" s="361" customFormat="1" ht="15.9" customHeight="1" x14ac:dyDescent="0.3"/>
    <row r="1030" s="361" customFormat="1" ht="15.9" customHeight="1" x14ac:dyDescent="0.3"/>
    <row r="1031" s="361" customFormat="1" ht="15.9" customHeight="1" x14ac:dyDescent="0.3"/>
    <row r="1032" s="361" customFormat="1" ht="15.9" customHeight="1" x14ac:dyDescent="0.3"/>
    <row r="1033" s="361" customFormat="1" ht="15.9" customHeight="1" x14ac:dyDescent="0.3"/>
    <row r="1034" s="361" customFormat="1" ht="15.9" customHeight="1" x14ac:dyDescent="0.3"/>
    <row r="1035" s="361" customFormat="1" ht="15.9" customHeight="1" x14ac:dyDescent="0.3"/>
    <row r="1036" s="361" customFormat="1" ht="15.9" customHeight="1" x14ac:dyDescent="0.3"/>
    <row r="1037" s="361" customFormat="1" ht="15.9" customHeight="1" x14ac:dyDescent="0.3"/>
    <row r="1038" s="361" customFormat="1" ht="15.9" customHeight="1" x14ac:dyDescent="0.3"/>
    <row r="1039" s="361" customFormat="1" ht="15.9" customHeight="1" x14ac:dyDescent="0.3"/>
    <row r="1040" s="361" customFormat="1" ht="15.9" customHeight="1" x14ac:dyDescent="0.3"/>
    <row r="1041" s="361" customFormat="1" ht="15.9" customHeight="1" x14ac:dyDescent="0.3"/>
    <row r="1042" s="361" customFormat="1" ht="15.9" customHeight="1" x14ac:dyDescent="0.3"/>
    <row r="1043" s="361" customFormat="1" ht="15.9" customHeight="1" x14ac:dyDescent="0.3"/>
    <row r="1044" s="361" customFormat="1" ht="15.9" customHeight="1" x14ac:dyDescent="0.3"/>
    <row r="1045" s="361" customFormat="1" ht="15.9" customHeight="1" x14ac:dyDescent="0.3"/>
    <row r="1046" s="361" customFormat="1" ht="15.9" customHeight="1" x14ac:dyDescent="0.3"/>
    <row r="1047" s="361" customFormat="1" ht="15.9" customHeight="1" x14ac:dyDescent="0.3"/>
    <row r="1048" s="361" customFormat="1" ht="15.9" customHeight="1" x14ac:dyDescent="0.3"/>
    <row r="1049" s="361" customFormat="1" ht="15.9" customHeight="1" x14ac:dyDescent="0.3"/>
    <row r="1050" s="361" customFormat="1" ht="15.9" customHeight="1" x14ac:dyDescent="0.3"/>
    <row r="1051" s="361" customFormat="1" ht="15.9" customHeight="1" x14ac:dyDescent="0.3"/>
    <row r="1052" s="361" customFormat="1" ht="15.9" customHeight="1" x14ac:dyDescent="0.3"/>
    <row r="1053" s="361" customFormat="1" ht="15.9" customHeight="1" x14ac:dyDescent="0.3"/>
    <row r="1054" s="361" customFormat="1" ht="15.9" customHeight="1" x14ac:dyDescent="0.3"/>
    <row r="1055" s="361" customFormat="1" ht="15.9" customHeight="1" x14ac:dyDescent="0.3"/>
    <row r="1056" s="361" customFormat="1" ht="15.9" customHeight="1" x14ac:dyDescent="0.3"/>
    <row r="1057" s="361" customFormat="1" ht="15.9" customHeight="1" x14ac:dyDescent="0.3"/>
    <row r="1058" s="361" customFormat="1" ht="15.9" customHeight="1" x14ac:dyDescent="0.3"/>
    <row r="1059" s="361" customFormat="1" ht="15.9" customHeight="1" x14ac:dyDescent="0.3"/>
    <row r="1060" s="361" customFormat="1" ht="15.9" customHeight="1" x14ac:dyDescent="0.3"/>
    <row r="1061" s="361" customFormat="1" ht="15.9" customHeight="1" x14ac:dyDescent="0.3"/>
    <row r="1062" s="361" customFormat="1" ht="15.9" customHeight="1" x14ac:dyDescent="0.3"/>
    <row r="1063" s="361" customFormat="1" ht="15.9" customHeight="1" x14ac:dyDescent="0.3"/>
    <row r="1064" s="361" customFormat="1" ht="15.9" customHeight="1" x14ac:dyDescent="0.3"/>
    <row r="1065" s="361" customFormat="1" ht="15.9" customHeight="1" x14ac:dyDescent="0.3"/>
    <row r="1066" s="361" customFormat="1" ht="15.9" customHeight="1" x14ac:dyDescent="0.3"/>
    <row r="1067" s="361" customFormat="1" ht="15.9" customHeight="1" x14ac:dyDescent="0.3"/>
    <row r="1068" s="361" customFormat="1" ht="15.9" customHeight="1" x14ac:dyDescent="0.3"/>
    <row r="1069" s="361" customFormat="1" ht="15.9" customHeight="1" x14ac:dyDescent="0.3"/>
    <row r="1070" s="361" customFormat="1" ht="15.9" customHeight="1" x14ac:dyDescent="0.3"/>
    <row r="1071" s="361" customFormat="1" ht="15.9" customHeight="1" x14ac:dyDescent="0.3"/>
    <row r="1072" s="361" customFormat="1" ht="15.9" customHeight="1" x14ac:dyDescent="0.3"/>
    <row r="1073" s="361" customFormat="1" ht="15.9" customHeight="1" x14ac:dyDescent="0.3"/>
    <row r="1074" s="361" customFormat="1" ht="15.9" customHeight="1" x14ac:dyDescent="0.3"/>
    <row r="1075" s="361" customFormat="1" ht="15.9" customHeight="1" x14ac:dyDescent="0.3"/>
    <row r="1076" s="361" customFormat="1" ht="15.9" customHeight="1" x14ac:dyDescent="0.3"/>
    <row r="1077" s="361" customFormat="1" ht="15.9" customHeight="1" x14ac:dyDescent="0.3"/>
    <row r="1078" s="361" customFormat="1" ht="15.9" customHeight="1" x14ac:dyDescent="0.3"/>
    <row r="1079" s="361" customFormat="1" ht="15.9" customHeight="1" x14ac:dyDescent="0.3"/>
    <row r="1080" s="361" customFormat="1" ht="15.9" customHeight="1" x14ac:dyDescent="0.3"/>
    <row r="1081" s="361" customFormat="1" ht="15.9" customHeight="1" x14ac:dyDescent="0.3"/>
    <row r="1082" s="361" customFormat="1" ht="15.9" customHeight="1" x14ac:dyDescent="0.3"/>
    <row r="1083" s="361" customFormat="1" ht="15.9" customHeight="1" x14ac:dyDescent="0.3"/>
    <row r="1084" s="361" customFormat="1" ht="15.9" customHeight="1" x14ac:dyDescent="0.3"/>
    <row r="1085" s="361" customFormat="1" ht="15.9" customHeight="1" x14ac:dyDescent="0.3"/>
    <row r="1086" s="361" customFormat="1" ht="15.9" customHeight="1" x14ac:dyDescent="0.3"/>
    <row r="1087" s="361" customFormat="1" ht="15.9" customHeight="1" x14ac:dyDescent="0.3"/>
    <row r="1088" s="361" customFormat="1" ht="15.9" customHeight="1" x14ac:dyDescent="0.3"/>
    <row r="1089" s="361" customFormat="1" ht="15.9" customHeight="1" x14ac:dyDescent="0.3"/>
    <row r="1090" s="361" customFormat="1" ht="15.9" customHeight="1" x14ac:dyDescent="0.3"/>
    <row r="1091" s="361" customFormat="1" ht="15.9" customHeight="1" x14ac:dyDescent="0.3"/>
    <row r="1092" s="361" customFormat="1" ht="15.9" customHeight="1" x14ac:dyDescent="0.3"/>
    <row r="1093" s="361" customFormat="1" ht="15.9" customHeight="1" x14ac:dyDescent="0.3"/>
    <row r="1094" s="361" customFormat="1" ht="15.9" customHeight="1" x14ac:dyDescent="0.3"/>
    <row r="1095" s="361" customFormat="1" ht="15.9" customHeight="1" x14ac:dyDescent="0.3"/>
    <row r="1096" s="361" customFormat="1" ht="15.9" customHeight="1" x14ac:dyDescent="0.3"/>
    <row r="1097" s="361" customFormat="1" ht="15.9" customHeight="1" x14ac:dyDescent="0.3"/>
    <row r="1098" s="361" customFormat="1" ht="15.9" customHeight="1" x14ac:dyDescent="0.3"/>
    <row r="1099" s="361" customFormat="1" ht="15.9" customHeight="1" x14ac:dyDescent="0.3"/>
    <row r="1100" s="361" customFormat="1" ht="15.9" customHeight="1" x14ac:dyDescent="0.3"/>
    <row r="1101" s="361" customFormat="1" ht="15.9" customHeight="1" x14ac:dyDescent="0.3"/>
    <row r="1102" s="361" customFormat="1" ht="15.9" customHeight="1" x14ac:dyDescent="0.3"/>
    <row r="1103" s="361" customFormat="1" ht="15.9" customHeight="1" x14ac:dyDescent="0.3"/>
    <row r="1104" s="361" customFormat="1" ht="15.9" customHeight="1" x14ac:dyDescent="0.3"/>
    <row r="1105" s="361" customFormat="1" ht="15.9" customHeight="1" x14ac:dyDescent="0.3"/>
    <row r="1106" s="361" customFormat="1" ht="15.9" customHeight="1" x14ac:dyDescent="0.3"/>
    <row r="1107" s="361" customFormat="1" ht="15.9" customHeight="1" x14ac:dyDescent="0.3"/>
    <row r="1108" s="361" customFormat="1" ht="15.9" customHeight="1" x14ac:dyDescent="0.3"/>
    <row r="1109" s="361" customFormat="1" ht="15.9" customHeight="1" x14ac:dyDescent="0.3"/>
    <row r="1110" s="361" customFormat="1" ht="15.9" customHeight="1" x14ac:dyDescent="0.3"/>
    <row r="1111" s="361" customFormat="1" ht="15.9" customHeight="1" x14ac:dyDescent="0.3"/>
    <row r="1112" s="361" customFormat="1" ht="15.9" customHeight="1" x14ac:dyDescent="0.3"/>
    <row r="1113" s="361" customFormat="1" ht="15.9" customHeight="1" x14ac:dyDescent="0.3"/>
    <row r="1114" s="361" customFormat="1" ht="15.9" customHeight="1" x14ac:dyDescent="0.3"/>
    <row r="1115" s="361" customFormat="1" ht="15.9" customHeight="1" x14ac:dyDescent="0.3"/>
    <row r="1116" s="361" customFormat="1" ht="15.9" customHeight="1" x14ac:dyDescent="0.3"/>
    <row r="1117" s="361" customFormat="1" ht="15.9" customHeight="1" x14ac:dyDescent="0.3"/>
    <row r="1118" s="361" customFormat="1" ht="15.9" customHeight="1" x14ac:dyDescent="0.3"/>
    <row r="1119" s="361" customFormat="1" ht="15.9" customHeight="1" x14ac:dyDescent="0.3"/>
    <row r="1120" s="361" customFormat="1" ht="15.9" customHeight="1" x14ac:dyDescent="0.3"/>
    <row r="1121" s="361" customFormat="1" ht="15.9" customHeight="1" x14ac:dyDescent="0.3"/>
    <row r="1122" s="361" customFormat="1" ht="15.9" customHeight="1" x14ac:dyDescent="0.3"/>
    <row r="1123" s="361" customFormat="1" ht="15.9" customHeight="1" x14ac:dyDescent="0.3"/>
    <row r="1124" s="361" customFormat="1" ht="15.9" customHeight="1" x14ac:dyDescent="0.3"/>
    <row r="1125" s="361" customFormat="1" ht="15.9" customHeight="1" x14ac:dyDescent="0.3"/>
    <row r="1126" s="361" customFormat="1" ht="15.9" customHeight="1" x14ac:dyDescent="0.3"/>
    <row r="1127" s="361" customFormat="1" ht="15.9" customHeight="1" x14ac:dyDescent="0.3"/>
    <row r="1128" s="361" customFormat="1" ht="15.9" customHeight="1" x14ac:dyDescent="0.3"/>
    <row r="1129" s="361" customFormat="1" ht="15.9" customHeight="1" x14ac:dyDescent="0.3"/>
    <row r="1130" s="361" customFormat="1" ht="15.9" customHeight="1" x14ac:dyDescent="0.3"/>
    <row r="1131" s="361" customFormat="1" ht="15.9" customHeight="1" x14ac:dyDescent="0.3"/>
    <row r="1132" s="361" customFormat="1" ht="15.9" customHeight="1" x14ac:dyDescent="0.3"/>
    <row r="1133" s="361" customFormat="1" ht="15.9" customHeight="1" x14ac:dyDescent="0.3"/>
    <row r="1134" s="361" customFormat="1" ht="15.9" customHeight="1" x14ac:dyDescent="0.3"/>
    <row r="1135" s="361" customFormat="1" ht="15.9" customHeight="1" x14ac:dyDescent="0.3"/>
    <row r="1136" s="361" customFormat="1" ht="15.9" customHeight="1" x14ac:dyDescent="0.3"/>
    <row r="1137" s="361" customFormat="1" ht="15.9" customHeight="1" x14ac:dyDescent="0.3"/>
    <row r="1138" s="361" customFormat="1" ht="15.9" customHeight="1" x14ac:dyDescent="0.3"/>
    <row r="1139" s="361" customFormat="1" ht="15.9" customHeight="1" x14ac:dyDescent="0.3"/>
    <row r="1140" s="361" customFormat="1" ht="15.9" customHeight="1" x14ac:dyDescent="0.3"/>
    <row r="1141" s="361" customFormat="1" ht="15.9" customHeight="1" x14ac:dyDescent="0.3"/>
    <row r="1142" s="361" customFormat="1" ht="15.9" customHeight="1" x14ac:dyDescent="0.3"/>
    <row r="1143" s="361" customFormat="1" ht="15.9" customHeight="1" x14ac:dyDescent="0.3"/>
    <row r="1144" s="361" customFormat="1" ht="15.9" customHeight="1" x14ac:dyDescent="0.3"/>
    <row r="1145" s="361" customFormat="1" ht="15.9" customHeight="1" x14ac:dyDescent="0.3"/>
    <row r="1146" s="361" customFormat="1" ht="15.9" customHeight="1" x14ac:dyDescent="0.3"/>
    <row r="1147" s="361" customFormat="1" ht="15.9" customHeight="1" x14ac:dyDescent="0.3"/>
    <row r="1148" s="361" customFormat="1" ht="15.9" customHeight="1" x14ac:dyDescent="0.3"/>
    <row r="1149" s="361" customFormat="1" ht="15.9" customHeight="1" x14ac:dyDescent="0.3"/>
    <row r="1150" s="361" customFormat="1" ht="15.9" customHeight="1" x14ac:dyDescent="0.3"/>
    <row r="1151" s="361" customFormat="1" ht="15.9" customHeight="1" x14ac:dyDescent="0.3"/>
    <row r="1152" s="361" customFormat="1" ht="15.9" customHeight="1" x14ac:dyDescent="0.3"/>
    <row r="1153" s="361" customFormat="1" ht="15.9" customHeight="1" x14ac:dyDescent="0.3"/>
    <row r="1154" s="361" customFormat="1" ht="15.9" customHeight="1" x14ac:dyDescent="0.3"/>
    <row r="1155" s="361" customFormat="1" ht="15.9" customHeight="1" x14ac:dyDescent="0.3"/>
    <row r="1156" s="361" customFormat="1" ht="15.9" customHeight="1" x14ac:dyDescent="0.3"/>
    <row r="1157" s="361" customFormat="1" ht="15.9" customHeight="1" x14ac:dyDescent="0.3"/>
    <row r="1158" s="361" customFormat="1" ht="15.9" customHeight="1" x14ac:dyDescent="0.3"/>
    <row r="1159" s="361" customFormat="1" ht="15.9" customHeight="1" x14ac:dyDescent="0.3"/>
    <row r="1160" s="361" customFormat="1" ht="15.9" customHeight="1" x14ac:dyDescent="0.3"/>
    <row r="1161" s="361" customFormat="1" ht="15.9" customHeight="1" x14ac:dyDescent="0.3"/>
    <row r="1162" s="361" customFormat="1" ht="15.9" customHeight="1" x14ac:dyDescent="0.3"/>
    <row r="1163" s="361" customFormat="1" ht="15.9" customHeight="1" x14ac:dyDescent="0.3"/>
    <row r="1164" s="361" customFormat="1" ht="15.9" customHeight="1" x14ac:dyDescent="0.3"/>
    <row r="1165" s="361" customFormat="1" ht="15.9" customHeight="1" x14ac:dyDescent="0.3"/>
    <row r="1166" s="361" customFormat="1" ht="15.9" customHeight="1" x14ac:dyDescent="0.3"/>
    <row r="1167" s="361" customFormat="1" ht="15.9" customHeight="1" x14ac:dyDescent="0.3"/>
    <row r="1168" s="361" customFormat="1" ht="15.9" customHeight="1" x14ac:dyDescent="0.3"/>
    <row r="1169" s="361" customFormat="1" ht="15.9" customHeight="1" x14ac:dyDescent="0.3"/>
    <row r="1170" s="361" customFormat="1" ht="15.9" customHeight="1" x14ac:dyDescent="0.3"/>
    <row r="1171" s="361" customFormat="1" ht="15.9" customHeight="1" x14ac:dyDescent="0.3"/>
    <row r="1172" s="361" customFormat="1" ht="15.9" customHeight="1" x14ac:dyDescent="0.3"/>
    <row r="1173" s="361" customFormat="1" ht="15.9" customHeight="1" x14ac:dyDescent="0.3"/>
    <row r="1174" s="361" customFormat="1" ht="15.9" customHeight="1" x14ac:dyDescent="0.3"/>
    <row r="1175" s="361" customFormat="1" ht="15.9" customHeight="1" x14ac:dyDescent="0.3"/>
    <row r="1176" s="361" customFormat="1" ht="15.9" customHeight="1" x14ac:dyDescent="0.3"/>
    <row r="1177" s="361" customFormat="1" ht="15.9" customHeight="1" x14ac:dyDescent="0.3"/>
    <row r="1178" s="361" customFormat="1" ht="15.9" customHeight="1" x14ac:dyDescent="0.3"/>
    <row r="1179" s="361" customFormat="1" ht="15.9" customHeight="1" x14ac:dyDescent="0.3"/>
    <row r="1180" s="361" customFormat="1" ht="15.9" customHeight="1" x14ac:dyDescent="0.3"/>
    <row r="1181" s="361" customFormat="1" ht="15.9" customHeight="1" x14ac:dyDescent="0.3"/>
    <row r="1182" s="361" customFormat="1" ht="15.9" customHeight="1" x14ac:dyDescent="0.3"/>
    <row r="1183" s="361" customFormat="1" ht="15.9" customHeight="1" x14ac:dyDescent="0.3"/>
    <row r="1184" s="361" customFormat="1" ht="15.9" customHeight="1" x14ac:dyDescent="0.3"/>
    <row r="1185" s="361" customFormat="1" ht="15.9" customHeight="1" x14ac:dyDescent="0.3"/>
    <row r="1186" s="361" customFormat="1" ht="15.9" customHeight="1" x14ac:dyDescent="0.3"/>
    <row r="1187" s="361" customFormat="1" ht="15.9" customHeight="1" x14ac:dyDescent="0.3"/>
    <row r="1188" s="361" customFormat="1" ht="15.9" customHeight="1" x14ac:dyDescent="0.3"/>
    <row r="1189" s="361" customFormat="1" ht="15.9" customHeight="1" x14ac:dyDescent="0.3"/>
    <row r="1190" s="361" customFormat="1" ht="15.9" customHeight="1" x14ac:dyDescent="0.3"/>
    <row r="1191" s="361" customFormat="1" ht="15.9" customHeight="1" x14ac:dyDescent="0.3"/>
    <row r="1192" s="361" customFormat="1" ht="15.9" customHeight="1" x14ac:dyDescent="0.3"/>
    <row r="1193" s="361" customFormat="1" ht="15.9" customHeight="1" x14ac:dyDescent="0.3"/>
    <row r="1194" s="361" customFormat="1" ht="15.9" customHeight="1" x14ac:dyDescent="0.3"/>
    <row r="1195" s="361" customFormat="1" ht="15.9" customHeight="1" x14ac:dyDescent="0.3"/>
    <row r="1196" s="361" customFormat="1" ht="15.9" customHeight="1" x14ac:dyDescent="0.3"/>
    <row r="1197" s="361" customFormat="1" ht="15.9" customHeight="1" x14ac:dyDescent="0.3"/>
    <row r="1198" s="361" customFormat="1" ht="15.9" customHeight="1" x14ac:dyDescent="0.3"/>
    <row r="1199" s="361" customFormat="1" ht="15.9" customHeight="1" x14ac:dyDescent="0.3"/>
    <row r="1200" s="361" customFormat="1" ht="15.9" customHeight="1" x14ac:dyDescent="0.3"/>
    <row r="1201" s="361" customFormat="1" ht="15.9" customHeight="1" x14ac:dyDescent="0.3"/>
    <row r="1202" s="361" customFormat="1" ht="15.9" customHeight="1" x14ac:dyDescent="0.3"/>
    <row r="1203" s="361" customFormat="1" ht="15.9" customHeight="1" x14ac:dyDescent="0.3"/>
    <row r="1204" s="361" customFormat="1" ht="15.9" customHeight="1" x14ac:dyDescent="0.3"/>
    <row r="1205" s="361" customFormat="1" ht="15.9" customHeight="1" x14ac:dyDescent="0.3"/>
    <row r="1206" s="361" customFormat="1" ht="15.9" customHeight="1" x14ac:dyDescent="0.3"/>
    <row r="1207" s="361" customFormat="1" ht="15.9" customHeight="1" x14ac:dyDescent="0.3"/>
    <row r="1208" s="361" customFormat="1" ht="15.9" customHeight="1" x14ac:dyDescent="0.3"/>
    <row r="1209" s="361" customFormat="1" ht="15.9" customHeight="1" x14ac:dyDescent="0.3"/>
    <row r="1210" s="361" customFormat="1" ht="15.9" customHeight="1" x14ac:dyDescent="0.3"/>
    <row r="1211" s="361" customFormat="1" ht="15.9" customHeight="1" x14ac:dyDescent="0.3"/>
    <row r="1212" s="361" customFormat="1" ht="15.9" customHeight="1" x14ac:dyDescent="0.3"/>
    <row r="1213" s="361" customFormat="1" ht="15.9" customHeight="1" x14ac:dyDescent="0.3"/>
    <row r="1214" s="361" customFormat="1" ht="15.9" customHeight="1" x14ac:dyDescent="0.3"/>
    <row r="1215" s="361" customFormat="1" ht="15.9" customHeight="1" x14ac:dyDescent="0.3"/>
    <row r="1216" s="361" customFormat="1" ht="15.9" customHeight="1" x14ac:dyDescent="0.3"/>
    <row r="1217" s="361" customFormat="1" ht="15.9" customHeight="1" x14ac:dyDescent="0.3"/>
    <row r="1218" s="361" customFormat="1" ht="15.9" customHeight="1" x14ac:dyDescent="0.3"/>
    <row r="1219" s="361" customFormat="1" ht="15.9" customHeight="1" x14ac:dyDescent="0.3"/>
    <row r="1220" s="361" customFormat="1" ht="15.9" customHeight="1" x14ac:dyDescent="0.3"/>
    <row r="1221" s="361" customFormat="1" ht="15.9" customHeight="1" x14ac:dyDescent="0.3"/>
    <row r="1222" s="361" customFormat="1" ht="15.9" customHeight="1" x14ac:dyDescent="0.3"/>
    <row r="1223" s="361" customFormat="1" ht="15.9" customHeight="1" x14ac:dyDescent="0.3"/>
    <row r="1224" s="361" customFormat="1" ht="15.9" customHeight="1" x14ac:dyDescent="0.3"/>
    <row r="1225" s="361" customFormat="1" ht="15.9" customHeight="1" x14ac:dyDescent="0.3"/>
    <row r="1226" s="361" customFormat="1" ht="15.9" customHeight="1" x14ac:dyDescent="0.3"/>
    <row r="1227" s="361" customFormat="1" ht="15.9" customHeight="1" x14ac:dyDescent="0.3"/>
    <row r="1228" s="361" customFormat="1" ht="15.9" customHeight="1" x14ac:dyDescent="0.3"/>
    <row r="1229" s="361" customFormat="1" ht="15.9" customHeight="1" x14ac:dyDescent="0.3"/>
    <row r="1230" s="361" customFormat="1" ht="15.9" customHeight="1" x14ac:dyDescent="0.3"/>
    <row r="1231" s="361" customFormat="1" ht="15.9" customHeight="1" x14ac:dyDescent="0.3"/>
    <row r="1232" s="361" customFormat="1" ht="15.9" customHeight="1" x14ac:dyDescent="0.3"/>
    <row r="1233" s="361" customFormat="1" ht="15.9" customHeight="1" x14ac:dyDescent="0.3"/>
    <row r="1234" s="361" customFormat="1" ht="15.9" customHeight="1" x14ac:dyDescent="0.3"/>
    <row r="1235" s="361" customFormat="1" ht="15.9" customHeight="1" x14ac:dyDescent="0.3"/>
    <row r="1236" s="361" customFormat="1" ht="15.9" customHeight="1" x14ac:dyDescent="0.3"/>
    <row r="1237" s="361" customFormat="1" ht="15.9" customHeight="1" x14ac:dyDescent="0.3"/>
    <row r="1238" s="361" customFormat="1" ht="15.9" customHeight="1" x14ac:dyDescent="0.3"/>
    <row r="1239" s="361" customFormat="1" ht="15.9" customHeight="1" x14ac:dyDescent="0.3"/>
    <row r="1240" s="361" customFormat="1" ht="15.9" customHeight="1" x14ac:dyDescent="0.3"/>
    <row r="1241" s="361" customFormat="1" ht="15.9" customHeight="1" x14ac:dyDescent="0.3"/>
    <row r="1242" s="361" customFormat="1" ht="15.9" customHeight="1" x14ac:dyDescent="0.3"/>
    <row r="1243" s="361" customFormat="1" ht="15.9" customHeight="1" x14ac:dyDescent="0.3"/>
    <row r="1244" s="361" customFormat="1" ht="15.9" customHeight="1" x14ac:dyDescent="0.3"/>
    <row r="1245" s="361" customFormat="1" ht="15.9" customHeight="1" x14ac:dyDescent="0.3"/>
    <row r="1246" s="361" customFormat="1" ht="15.9" customHeight="1" x14ac:dyDescent="0.3"/>
    <row r="1247" s="361" customFormat="1" ht="15.9" customHeight="1" x14ac:dyDescent="0.3"/>
    <row r="1248" s="361" customFormat="1" ht="15.9" customHeight="1" x14ac:dyDescent="0.3"/>
    <row r="1249" s="361" customFormat="1" ht="15.9" customHeight="1" x14ac:dyDescent="0.3"/>
    <row r="1250" s="361" customFormat="1" ht="15.9" customHeight="1" x14ac:dyDescent="0.3"/>
    <row r="1251" s="361" customFormat="1" ht="15.9" customHeight="1" x14ac:dyDescent="0.3"/>
    <row r="1252" s="361" customFormat="1" ht="15.9" customHeight="1" x14ac:dyDescent="0.3"/>
    <row r="1253" s="361" customFormat="1" ht="15.9" customHeight="1" x14ac:dyDescent="0.3"/>
    <row r="1254" s="361" customFormat="1" ht="15.9" customHeight="1" x14ac:dyDescent="0.3"/>
    <row r="1255" s="361" customFormat="1" ht="15.9" customHeight="1" x14ac:dyDescent="0.3"/>
    <row r="1256" s="361" customFormat="1" ht="15.9" customHeight="1" x14ac:dyDescent="0.3"/>
    <row r="1257" s="361" customFormat="1" ht="15.9" customHeight="1" x14ac:dyDescent="0.3"/>
    <row r="1258" s="361" customFormat="1" ht="15.9" customHeight="1" x14ac:dyDescent="0.3"/>
    <row r="1259" s="361" customFormat="1" ht="15.9" customHeight="1" x14ac:dyDescent="0.3"/>
    <row r="1260" s="361" customFormat="1" ht="15.9" customHeight="1" x14ac:dyDescent="0.3"/>
    <row r="1261" s="361" customFormat="1" ht="15.9" customHeight="1" x14ac:dyDescent="0.3"/>
    <row r="1262" s="361" customFormat="1" ht="15.9" customHeight="1" x14ac:dyDescent="0.3"/>
    <row r="1263" s="361" customFormat="1" ht="15.9" customHeight="1" x14ac:dyDescent="0.3"/>
    <row r="1264" s="361" customFormat="1" ht="15.9" customHeight="1" x14ac:dyDescent="0.3"/>
    <row r="1265" s="361" customFormat="1" ht="15.9" customHeight="1" x14ac:dyDescent="0.3"/>
    <row r="1266" s="361" customFormat="1" ht="15.9" customHeight="1" x14ac:dyDescent="0.3"/>
    <row r="1267" s="361" customFormat="1" ht="15.9" customHeight="1" x14ac:dyDescent="0.3"/>
    <row r="1268" s="361" customFormat="1" ht="15.9" customHeight="1" x14ac:dyDescent="0.3"/>
    <row r="1269" s="361" customFormat="1" ht="15.9" customHeight="1" x14ac:dyDescent="0.3"/>
    <row r="1270" s="361" customFormat="1" ht="15.9" customHeight="1" x14ac:dyDescent="0.3"/>
    <row r="1271" s="361" customFormat="1" ht="15.9" customHeight="1" x14ac:dyDescent="0.3"/>
    <row r="1272" s="361" customFormat="1" ht="15.9" customHeight="1" x14ac:dyDescent="0.3"/>
    <row r="1273" s="361" customFormat="1" ht="15.9" customHeight="1" x14ac:dyDescent="0.3"/>
    <row r="1274" s="361" customFormat="1" ht="15.9" customHeight="1" x14ac:dyDescent="0.3"/>
    <row r="1275" s="361" customFormat="1" ht="15.9" customHeight="1" x14ac:dyDescent="0.3"/>
    <row r="1276" s="361" customFormat="1" ht="15.9" customHeight="1" x14ac:dyDescent="0.3"/>
    <row r="1277" s="361" customFormat="1" ht="15.9" customHeight="1" x14ac:dyDescent="0.3"/>
    <row r="1278" s="361" customFormat="1" ht="15.9" customHeight="1" x14ac:dyDescent="0.3"/>
    <row r="1279" s="361" customFormat="1" ht="15.9" customHeight="1" x14ac:dyDescent="0.3"/>
    <row r="1280" s="361" customFormat="1" ht="15.9" customHeight="1" x14ac:dyDescent="0.3"/>
    <row r="1281" s="361" customFormat="1" ht="15.9" customHeight="1" x14ac:dyDescent="0.3"/>
    <row r="1282" s="361" customFormat="1" ht="15.9" customHeight="1" x14ac:dyDescent="0.3"/>
    <row r="1283" s="361" customFormat="1" ht="15.9" customHeight="1" x14ac:dyDescent="0.3"/>
    <row r="1284" s="361" customFormat="1" ht="15.9" customHeight="1" x14ac:dyDescent="0.3"/>
    <row r="1285" s="361" customFormat="1" ht="15.9" customHeight="1" x14ac:dyDescent="0.3"/>
    <row r="1286" s="361" customFormat="1" ht="15.9" customHeight="1" x14ac:dyDescent="0.3"/>
    <row r="1287" s="361" customFormat="1" ht="15.9" customHeight="1" x14ac:dyDescent="0.3"/>
    <row r="1288" s="361" customFormat="1" ht="15.9" customHeight="1" x14ac:dyDescent="0.3"/>
    <row r="1289" s="361" customFormat="1" ht="15.9" customHeight="1" x14ac:dyDescent="0.3"/>
    <row r="1290" s="361" customFormat="1" ht="15.9" customHeight="1" x14ac:dyDescent="0.3"/>
    <row r="1291" s="361" customFormat="1" ht="15.9" customHeight="1" x14ac:dyDescent="0.3"/>
    <row r="1292" s="361" customFormat="1" ht="15.9" customHeight="1" x14ac:dyDescent="0.3"/>
    <row r="1293" s="361" customFormat="1" ht="15.9" customHeight="1" x14ac:dyDescent="0.3"/>
    <row r="1294" s="361" customFormat="1" ht="15.9" customHeight="1" x14ac:dyDescent="0.3"/>
    <row r="1295" s="361" customFormat="1" ht="15.9" customHeight="1" x14ac:dyDescent="0.3"/>
    <row r="1296" s="361" customFormat="1" ht="15.9" customHeight="1" x14ac:dyDescent="0.3"/>
    <row r="1297" s="361" customFormat="1" ht="15.9" customHeight="1" x14ac:dyDescent="0.3"/>
    <row r="1298" s="361" customFormat="1" ht="15.9" customHeight="1" x14ac:dyDescent="0.3"/>
    <row r="1299" s="361" customFormat="1" ht="15.9" customHeight="1" x14ac:dyDescent="0.3"/>
    <row r="1300" s="361" customFormat="1" ht="15.9" customHeight="1" x14ac:dyDescent="0.3"/>
    <row r="1301" s="361" customFormat="1" ht="15.9" customHeight="1" x14ac:dyDescent="0.3"/>
    <row r="1302" s="361" customFormat="1" ht="15.9" customHeight="1" x14ac:dyDescent="0.3"/>
    <row r="1303" s="361" customFormat="1" ht="15.9" customHeight="1" x14ac:dyDescent="0.3"/>
    <row r="1304" s="361" customFormat="1" ht="15.9" customHeight="1" x14ac:dyDescent="0.3"/>
    <row r="1305" s="361" customFormat="1" ht="15.9" customHeight="1" x14ac:dyDescent="0.3"/>
    <row r="1306" s="361" customFormat="1" ht="15.9" customHeight="1" x14ac:dyDescent="0.3"/>
    <row r="1307" s="361" customFormat="1" ht="15.9" customHeight="1" x14ac:dyDescent="0.3"/>
    <row r="1308" s="361" customFormat="1" ht="15.9" customHeight="1" x14ac:dyDescent="0.3"/>
    <row r="1309" s="361" customFormat="1" ht="15.9" customHeight="1" x14ac:dyDescent="0.3"/>
    <row r="1310" s="361" customFormat="1" ht="15.9" customHeight="1" x14ac:dyDescent="0.3"/>
    <row r="1311" s="361" customFormat="1" ht="15.9" customHeight="1" x14ac:dyDescent="0.3"/>
    <row r="1312" s="361" customFormat="1" ht="15.9" customHeight="1" x14ac:dyDescent="0.3"/>
    <row r="1313" s="361" customFormat="1" ht="15.9" customHeight="1" x14ac:dyDescent="0.3"/>
    <row r="1314" s="361" customFormat="1" ht="15.9" customHeight="1" x14ac:dyDescent="0.3"/>
    <row r="1315" s="361" customFormat="1" ht="15.9" customHeight="1" x14ac:dyDescent="0.3"/>
    <row r="1316" s="361" customFormat="1" ht="15.9" customHeight="1" x14ac:dyDescent="0.3"/>
    <row r="1317" s="361" customFormat="1" ht="15.9" customHeight="1" x14ac:dyDescent="0.3"/>
    <row r="1318" s="361" customFormat="1" ht="15.9" customHeight="1" x14ac:dyDescent="0.3"/>
    <row r="1319" s="361" customFormat="1" ht="15.9" customHeight="1" x14ac:dyDescent="0.3"/>
    <row r="1320" s="361" customFormat="1" ht="15.9" customHeight="1" x14ac:dyDescent="0.3"/>
    <row r="1321" s="361" customFormat="1" ht="15.9" customHeight="1" x14ac:dyDescent="0.3"/>
    <row r="1322" s="361" customFormat="1" ht="15.9" customHeight="1" x14ac:dyDescent="0.3"/>
    <row r="1323" s="361" customFormat="1" ht="15.9" customHeight="1" x14ac:dyDescent="0.3"/>
    <row r="1324" s="361" customFormat="1" ht="15.9" customHeight="1" x14ac:dyDescent="0.3"/>
    <row r="1325" s="361" customFormat="1" ht="15.9" customHeight="1" x14ac:dyDescent="0.3"/>
    <row r="1326" s="361" customFormat="1" ht="15.9" customHeight="1" x14ac:dyDescent="0.3"/>
    <row r="1327" s="361" customFormat="1" ht="15.9" customHeight="1" x14ac:dyDescent="0.3"/>
    <row r="1328" s="361" customFormat="1" ht="15.9" customHeight="1" x14ac:dyDescent="0.3"/>
    <row r="1329" s="361" customFormat="1" ht="15.9" customHeight="1" x14ac:dyDescent="0.3"/>
    <row r="1330" s="361" customFormat="1" ht="15.9" customHeight="1" x14ac:dyDescent="0.3"/>
    <row r="1331" s="361" customFormat="1" ht="15.9" customHeight="1" x14ac:dyDescent="0.3"/>
    <row r="1332" s="361" customFormat="1" ht="15.9" customHeight="1" x14ac:dyDescent="0.3"/>
    <row r="1333" s="361" customFormat="1" ht="15.9" customHeight="1" x14ac:dyDescent="0.3"/>
    <row r="1334" s="361" customFormat="1" ht="15.9" customHeight="1" x14ac:dyDescent="0.3"/>
    <row r="1335" s="361" customFormat="1" ht="15.9" customHeight="1" x14ac:dyDescent="0.3"/>
    <row r="1336" s="361" customFormat="1" ht="15.9" customHeight="1" x14ac:dyDescent="0.3"/>
    <row r="1337" s="361" customFormat="1" ht="15.9" customHeight="1" x14ac:dyDescent="0.3"/>
    <row r="1338" s="361" customFormat="1" ht="15.9" customHeight="1" x14ac:dyDescent="0.3"/>
    <row r="1339" s="361" customFormat="1" ht="15.9" customHeight="1" x14ac:dyDescent="0.3"/>
    <row r="1340" s="361" customFormat="1" ht="15.9" customHeight="1" x14ac:dyDescent="0.3"/>
    <row r="1341" s="361" customFormat="1" ht="15.9" customHeight="1" x14ac:dyDescent="0.3"/>
    <row r="1342" s="361" customFormat="1" ht="15.9" customHeight="1" x14ac:dyDescent="0.3"/>
    <row r="1343" s="361" customFormat="1" ht="15.9" customHeight="1" x14ac:dyDescent="0.3"/>
    <row r="1344" s="361" customFormat="1" ht="15.9" customHeight="1" x14ac:dyDescent="0.3"/>
    <row r="1345" s="361" customFormat="1" ht="15.9" customHeight="1" x14ac:dyDescent="0.3"/>
    <row r="1346" s="361" customFormat="1" ht="15.9" customHeight="1" x14ac:dyDescent="0.3"/>
    <row r="1347" s="361" customFormat="1" ht="15.9" customHeight="1" x14ac:dyDescent="0.3"/>
    <row r="1348" s="361" customFormat="1" ht="15.9" customHeight="1" x14ac:dyDescent="0.3"/>
    <row r="1349" s="361" customFormat="1" ht="15.9" customHeight="1" x14ac:dyDescent="0.3"/>
    <row r="1350" s="361" customFormat="1" ht="15.9" customHeight="1" x14ac:dyDescent="0.3"/>
    <row r="1351" s="361" customFormat="1" ht="15.9" customHeight="1" x14ac:dyDescent="0.3"/>
    <row r="1352" s="361" customFormat="1" ht="15.9" customHeight="1" x14ac:dyDescent="0.3"/>
    <row r="1353" s="361" customFormat="1" ht="15.9" customHeight="1" x14ac:dyDescent="0.3"/>
    <row r="1354" s="361" customFormat="1" ht="15.9" customHeight="1" x14ac:dyDescent="0.3"/>
    <row r="1355" s="361" customFormat="1" ht="15.9" customHeight="1" x14ac:dyDescent="0.3"/>
    <row r="1356" s="361" customFormat="1" ht="15.9" customHeight="1" x14ac:dyDescent="0.3"/>
    <row r="1357" s="361" customFormat="1" ht="15.9" customHeight="1" x14ac:dyDescent="0.3"/>
    <row r="1358" s="361" customFormat="1" ht="15.9" customHeight="1" x14ac:dyDescent="0.3"/>
    <row r="1359" s="361" customFormat="1" ht="15.9" customHeight="1" x14ac:dyDescent="0.3"/>
    <row r="1360" s="361" customFormat="1" ht="15.9" customHeight="1" x14ac:dyDescent="0.3"/>
    <row r="1361" s="361" customFormat="1" ht="15.9" customHeight="1" x14ac:dyDescent="0.3"/>
    <row r="1362" s="361" customFormat="1" ht="15.9" customHeight="1" x14ac:dyDescent="0.3"/>
    <row r="1363" s="361" customFormat="1" ht="15.9" customHeight="1" x14ac:dyDescent="0.3"/>
    <row r="1364" s="361" customFormat="1" ht="15.9" customHeight="1" x14ac:dyDescent="0.3"/>
    <row r="1365" s="361" customFormat="1" ht="15.9" customHeight="1" x14ac:dyDescent="0.3"/>
    <row r="1366" s="361" customFormat="1" ht="15.9" customHeight="1" x14ac:dyDescent="0.3"/>
    <row r="1367" s="361" customFormat="1" ht="15.9" customHeight="1" x14ac:dyDescent="0.3"/>
    <row r="1368" s="361" customFormat="1" ht="15.9" customHeight="1" x14ac:dyDescent="0.3"/>
    <row r="1369" s="361" customFormat="1" ht="15.9" customHeight="1" x14ac:dyDescent="0.3"/>
    <row r="1370" s="361" customFormat="1" ht="15.9" customHeight="1" x14ac:dyDescent="0.3"/>
    <row r="1371" s="361" customFormat="1" ht="15.9" customHeight="1" x14ac:dyDescent="0.3"/>
    <row r="1372" s="361" customFormat="1" ht="15.9" customHeight="1" x14ac:dyDescent="0.3"/>
    <row r="1373" s="361" customFormat="1" ht="15.9" customHeight="1" x14ac:dyDescent="0.3"/>
    <row r="1374" s="361" customFormat="1" ht="15.9" customHeight="1" x14ac:dyDescent="0.3"/>
    <row r="1375" s="361" customFormat="1" ht="15.9" customHeight="1" x14ac:dyDescent="0.3"/>
    <row r="1376" s="361" customFormat="1" ht="15.9" customHeight="1" x14ac:dyDescent="0.3"/>
    <row r="1377" s="361" customFormat="1" ht="15.9" customHeight="1" x14ac:dyDescent="0.3"/>
    <row r="1378" s="361" customFormat="1" ht="15.9" customHeight="1" x14ac:dyDescent="0.3"/>
    <row r="1379" s="361" customFormat="1" ht="15.9" customHeight="1" x14ac:dyDescent="0.3"/>
    <row r="1380" s="361" customFormat="1" ht="15.9" customHeight="1" x14ac:dyDescent="0.3"/>
    <row r="1381" s="361" customFormat="1" ht="15.9" customHeight="1" x14ac:dyDescent="0.3"/>
    <row r="1382" s="361" customFormat="1" ht="15.9" customHeight="1" x14ac:dyDescent="0.3"/>
    <row r="1383" s="361" customFormat="1" ht="15.9" customHeight="1" x14ac:dyDescent="0.3"/>
    <row r="1384" s="361" customFormat="1" ht="15.9" customHeight="1" x14ac:dyDescent="0.3"/>
    <row r="1385" s="361" customFormat="1" ht="15.9" customHeight="1" x14ac:dyDescent="0.3"/>
    <row r="1386" s="361" customFormat="1" ht="15.9" customHeight="1" x14ac:dyDescent="0.3"/>
    <row r="1387" s="361" customFormat="1" ht="15.9" customHeight="1" x14ac:dyDescent="0.3"/>
    <row r="1388" s="361" customFormat="1" ht="15.9" customHeight="1" x14ac:dyDescent="0.3"/>
    <row r="1389" s="361" customFormat="1" ht="15.9" customHeight="1" x14ac:dyDescent="0.3"/>
    <row r="1390" s="361" customFormat="1" ht="15.9" customHeight="1" x14ac:dyDescent="0.3"/>
    <row r="1391" s="361" customFormat="1" ht="15.9" customHeight="1" x14ac:dyDescent="0.3"/>
    <row r="1392" s="361" customFormat="1" ht="15.9" customHeight="1" x14ac:dyDescent="0.3"/>
    <row r="1393" s="361" customFormat="1" ht="15.9" customHeight="1" x14ac:dyDescent="0.3"/>
    <row r="1394" s="361" customFormat="1" ht="15.9" customHeight="1" x14ac:dyDescent="0.3"/>
    <row r="1395" s="361" customFormat="1" ht="15.9" customHeight="1" x14ac:dyDescent="0.3"/>
    <row r="1396" s="361" customFormat="1" ht="15.9" customHeight="1" x14ac:dyDescent="0.3"/>
    <row r="1397" s="361" customFormat="1" ht="15.9" customHeight="1" x14ac:dyDescent="0.3"/>
    <row r="1398" s="361" customFormat="1" ht="15.9" customHeight="1" x14ac:dyDescent="0.3"/>
    <row r="1399" s="361" customFormat="1" ht="15.9" customHeight="1" x14ac:dyDescent="0.3"/>
    <row r="1400" s="361" customFormat="1" ht="15.9" customHeight="1" x14ac:dyDescent="0.3"/>
    <row r="1401" s="361" customFormat="1" ht="15.9" customHeight="1" x14ac:dyDescent="0.3"/>
    <row r="1402" s="361" customFormat="1" ht="15.9" customHeight="1" x14ac:dyDescent="0.3"/>
    <row r="1403" s="361" customFormat="1" ht="15.9" customHeight="1" x14ac:dyDescent="0.3"/>
    <row r="1404" s="361" customFormat="1" ht="15.9" customHeight="1" x14ac:dyDescent="0.3"/>
    <row r="1405" s="361" customFormat="1" ht="15.9" customHeight="1" x14ac:dyDescent="0.3"/>
    <row r="1406" s="361" customFormat="1" ht="15.9" customHeight="1" x14ac:dyDescent="0.3"/>
    <row r="1407" s="361" customFormat="1" ht="15.9" customHeight="1" x14ac:dyDescent="0.3"/>
    <row r="1408" s="361" customFormat="1" ht="15.9" customHeight="1" x14ac:dyDescent="0.3"/>
    <row r="1409" s="361" customFormat="1" ht="15.9" customHeight="1" x14ac:dyDescent="0.3"/>
    <row r="1410" s="361" customFormat="1" ht="15.9" customHeight="1" x14ac:dyDescent="0.3"/>
    <row r="1411" s="361" customFormat="1" ht="15.9" customHeight="1" x14ac:dyDescent="0.3"/>
    <row r="1412" s="361" customFormat="1" ht="15.9" customHeight="1" x14ac:dyDescent="0.3"/>
    <row r="1413" s="361" customFormat="1" ht="15.9" customHeight="1" x14ac:dyDescent="0.3"/>
    <row r="1414" s="361" customFormat="1" ht="15.9" customHeight="1" x14ac:dyDescent="0.3"/>
    <row r="1415" s="361" customFormat="1" ht="15.9" customHeight="1" x14ac:dyDescent="0.3"/>
    <row r="1416" s="361" customFormat="1" ht="15.9" customHeight="1" x14ac:dyDescent="0.3"/>
    <row r="1417" s="361" customFormat="1" ht="15.9" customHeight="1" x14ac:dyDescent="0.3"/>
    <row r="1418" s="361" customFormat="1" ht="15.9" customHeight="1" x14ac:dyDescent="0.3"/>
    <row r="1419" s="361" customFormat="1" ht="15.9" customHeight="1" x14ac:dyDescent="0.3"/>
    <row r="1420" s="361" customFormat="1" ht="15.9" customHeight="1" x14ac:dyDescent="0.3"/>
    <row r="1421" s="361" customFormat="1" ht="15.9" customHeight="1" x14ac:dyDescent="0.3"/>
    <row r="1422" s="361" customFormat="1" ht="15.9" customHeight="1" x14ac:dyDescent="0.3"/>
    <row r="1423" s="361" customFormat="1" ht="15.9" customHeight="1" x14ac:dyDescent="0.3"/>
    <row r="1424" s="361" customFormat="1" ht="15.9" customHeight="1" x14ac:dyDescent="0.3"/>
    <row r="1425" s="361" customFormat="1" ht="15.9" customHeight="1" x14ac:dyDescent="0.3"/>
    <row r="1426" s="361" customFormat="1" ht="15.9" customHeight="1" x14ac:dyDescent="0.3"/>
    <row r="1427" s="361" customFormat="1" ht="15.9" customHeight="1" x14ac:dyDescent="0.3"/>
    <row r="1428" s="361" customFormat="1" ht="15.9" customHeight="1" x14ac:dyDescent="0.3"/>
    <row r="1429" s="361" customFormat="1" ht="15.9" customHeight="1" x14ac:dyDescent="0.3"/>
    <row r="1430" s="361" customFormat="1" ht="15.9" customHeight="1" x14ac:dyDescent="0.3"/>
    <row r="1431" s="361" customFormat="1" ht="15.9" customHeight="1" x14ac:dyDescent="0.3"/>
    <row r="1432" s="361" customFormat="1" ht="15.9" customHeight="1" x14ac:dyDescent="0.3"/>
    <row r="1433" s="361" customFormat="1" ht="15.9" customHeight="1" x14ac:dyDescent="0.3"/>
    <row r="1434" s="361" customFormat="1" ht="15.9" customHeight="1" x14ac:dyDescent="0.3"/>
    <row r="1435" s="361" customFormat="1" ht="15.9" customHeight="1" x14ac:dyDescent="0.3"/>
    <row r="1436" s="361" customFormat="1" ht="15.9" customHeight="1" x14ac:dyDescent="0.3"/>
    <row r="1437" s="361" customFormat="1" ht="15.9" customHeight="1" x14ac:dyDescent="0.3"/>
    <row r="1438" s="361" customFormat="1" ht="15.9" customHeight="1" x14ac:dyDescent="0.3"/>
    <row r="1439" s="361" customFormat="1" ht="15.9" customHeight="1" x14ac:dyDescent="0.3"/>
    <row r="1440" s="361" customFormat="1" ht="15.9" customHeight="1" x14ac:dyDescent="0.3"/>
    <row r="1441" s="361" customFormat="1" ht="15.9" customHeight="1" x14ac:dyDescent="0.3"/>
    <row r="1442" s="361" customFormat="1" ht="15.9" customHeight="1" x14ac:dyDescent="0.3"/>
    <row r="1443" s="361" customFormat="1" ht="15.9" customHeight="1" x14ac:dyDescent="0.3"/>
    <row r="1444" s="361" customFormat="1" ht="15.9" customHeight="1" x14ac:dyDescent="0.3"/>
    <row r="1445" s="361" customFormat="1" ht="15.9" customHeight="1" x14ac:dyDescent="0.3"/>
    <row r="1446" s="361" customFormat="1" ht="15.9" customHeight="1" x14ac:dyDescent="0.3"/>
    <row r="1447" s="361" customFormat="1" ht="15.9" customHeight="1" x14ac:dyDescent="0.3"/>
    <row r="1448" s="361" customFormat="1" ht="15.9" customHeight="1" x14ac:dyDescent="0.3"/>
    <row r="1449" s="361" customFormat="1" ht="15.9" customHeight="1" x14ac:dyDescent="0.3"/>
    <row r="1450" s="361" customFormat="1" ht="15.9" customHeight="1" x14ac:dyDescent="0.3"/>
    <row r="1451" s="361" customFormat="1" ht="15.9" customHeight="1" x14ac:dyDescent="0.3"/>
    <row r="1452" s="361" customFormat="1" ht="15.9" customHeight="1" x14ac:dyDescent="0.3"/>
    <row r="1453" s="361" customFormat="1" ht="15.9" customHeight="1" x14ac:dyDescent="0.3"/>
    <row r="1454" s="361" customFormat="1" ht="15.9" customHeight="1" x14ac:dyDescent="0.3"/>
    <row r="1455" s="361" customFormat="1" ht="15.9" customHeight="1" x14ac:dyDescent="0.3"/>
    <row r="1456" s="361" customFormat="1" ht="15.9" customHeight="1" x14ac:dyDescent="0.3"/>
    <row r="1457" s="361" customFormat="1" ht="15.9" customHeight="1" x14ac:dyDescent="0.3"/>
    <row r="1458" s="361" customFormat="1" ht="15.9" customHeight="1" x14ac:dyDescent="0.3"/>
    <row r="1459" s="361" customFormat="1" ht="15.9" customHeight="1" x14ac:dyDescent="0.3"/>
    <row r="1460" s="361" customFormat="1" ht="15.9" customHeight="1" x14ac:dyDescent="0.3"/>
    <row r="1461" s="361" customFormat="1" ht="15.9" customHeight="1" x14ac:dyDescent="0.3"/>
    <row r="1462" s="361" customFormat="1" ht="15.9" customHeight="1" x14ac:dyDescent="0.3"/>
    <row r="1463" s="361" customFormat="1" ht="15.9" customHeight="1" x14ac:dyDescent="0.3"/>
    <row r="1464" s="361" customFormat="1" ht="15.9" customHeight="1" x14ac:dyDescent="0.3"/>
    <row r="1465" s="361" customFormat="1" ht="15.9" customHeight="1" x14ac:dyDescent="0.3"/>
    <row r="1466" s="361" customFormat="1" ht="15.9" customHeight="1" x14ac:dyDescent="0.3"/>
    <row r="1467" s="361" customFormat="1" ht="15.9" customHeight="1" x14ac:dyDescent="0.3"/>
    <row r="1468" s="361" customFormat="1" ht="15.9" customHeight="1" x14ac:dyDescent="0.3"/>
    <row r="1469" s="361" customFormat="1" ht="15.9" customHeight="1" x14ac:dyDescent="0.3"/>
    <row r="1470" s="361" customFormat="1" ht="15.9" customHeight="1" x14ac:dyDescent="0.3"/>
    <row r="1471" s="361" customFormat="1" ht="15.9" customHeight="1" x14ac:dyDescent="0.3"/>
    <row r="1472" s="361" customFormat="1" ht="15.9" customHeight="1" x14ac:dyDescent="0.3"/>
    <row r="1473" s="361" customFormat="1" ht="15.9" customHeight="1" x14ac:dyDescent="0.3"/>
    <row r="1474" s="361" customFormat="1" ht="15.9" customHeight="1" x14ac:dyDescent="0.3"/>
    <row r="1475" s="361" customFormat="1" ht="15.9" customHeight="1" x14ac:dyDescent="0.3"/>
    <row r="1476" s="361" customFormat="1" ht="15.9" customHeight="1" x14ac:dyDescent="0.3"/>
    <row r="1477" s="361" customFormat="1" ht="15.9" customHeight="1" x14ac:dyDescent="0.3"/>
    <row r="1478" s="361" customFormat="1" ht="15.9" customHeight="1" x14ac:dyDescent="0.3"/>
    <row r="1479" s="361" customFormat="1" ht="15.9" customHeight="1" x14ac:dyDescent="0.3"/>
    <row r="1480" s="361" customFormat="1" ht="15.9" customHeight="1" x14ac:dyDescent="0.3"/>
    <row r="1481" s="361" customFormat="1" ht="15.9" customHeight="1" x14ac:dyDescent="0.3"/>
    <row r="1482" s="361" customFormat="1" ht="15.9" customHeight="1" x14ac:dyDescent="0.3"/>
    <row r="1483" s="361" customFormat="1" ht="15.9" customHeight="1" x14ac:dyDescent="0.3"/>
    <row r="1484" s="361" customFormat="1" ht="15.9" customHeight="1" x14ac:dyDescent="0.3"/>
    <row r="1485" s="361" customFormat="1" ht="15.9" customHeight="1" x14ac:dyDescent="0.3"/>
    <row r="1486" s="361" customFormat="1" ht="15.9" customHeight="1" x14ac:dyDescent="0.3"/>
    <row r="1487" s="361" customFormat="1" ht="15.9" customHeight="1" x14ac:dyDescent="0.3"/>
    <row r="1488" s="361" customFormat="1" ht="15.9" customHeight="1" x14ac:dyDescent="0.3"/>
    <row r="1489" s="361" customFormat="1" ht="15.9" customHeight="1" x14ac:dyDescent="0.3"/>
    <row r="1490" s="361" customFormat="1" ht="15.9" customHeight="1" x14ac:dyDescent="0.3"/>
    <row r="1491" s="361" customFormat="1" ht="15.9" customHeight="1" x14ac:dyDescent="0.3"/>
    <row r="1492" s="361" customFormat="1" ht="15.9" customHeight="1" x14ac:dyDescent="0.3"/>
    <row r="1493" s="361" customFormat="1" ht="15.9" customHeight="1" x14ac:dyDescent="0.3"/>
    <row r="1494" s="361" customFormat="1" ht="15.9" customHeight="1" x14ac:dyDescent="0.3"/>
    <row r="1495" s="361" customFormat="1" ht="15.9" customHeight="1" x14ac:dyDescent="0.3"/>
    <row r="1496" s="361" customFormat="1" ht="15.9" customHeight="1" x14ac:dyDescent="0.3"/>
    <row r="1497" s="361" customFormat="1" ht="15.9" customHeight="1" x14ac:dyDescent="0.3"/>
    <row r="1498" s="361" customFormat="1" ht="15.9" customHeight="1" x14ac:dyDescent="0.3"/>
    <row r="1499" s="361" customFormat="1" ht="15.9" customHeight="1" x14ac:dyDescent="0.3"/>
    <row r="1500" s="361" customFormat="1" ht="15.9" customHeight="1" x14ac:dyDescent="0.3"/>
    <row r="1501" s="361" customFormat="1" ht="15.9" customHeight="1" x14ac:dyDescent="0.3"/>
    <row r="1502" s="361" customFormat="1" ht="15.9" customHeight="1" x14ac:dyDescent="0.3"/>
    <row r="1503" s="361" customFormat="1" ht="15.9" customHeight="1" x14ac:dyDescent="0.3"/>
    <row r="1504" s="361" customFormat="1" ht="15.9" customHeight="1" x14ac:dyDescent="0.3"/>
    <row r="1505" s="361" customFormat="1" ht="15.9" customHeight="1" x14ac:dyDescent="0.3"/>
    <row r="1506" s="361" customFormat="1" ht="15.9" customHeight="1" x14ac:dyDescent="0.3"/>
    <row r="1507" s="361" customFormat="1" ht="15.9" customHeight="1" x14ac:dyDescent="0.3"/>
    <row r="1508" s="361" customFormat="1" ht="15.9" customHeight="1" x14ac:dyDescent="0.3"/>
    <row r="1509" s="361" customFormat="1" ht="15.9" customHeight="1" x14ac:dyDescent="0.3"/>
    <row r="1510" s="361" customFormat="1" ht="15.9" customHeight="1" x14ac:dyDescent="0.3"/>
    <row r="1511" s="361" customFormat="1" ht="15.9" customHeight="1" x14ac:dyDescent="0.3"/>
    <row r="1512" s="361" customFormat="1" ht="15.9" customHeight="1" x14ac:dyDescent="0.3"/>
    <row r="1513" s="361" customFormat="1" ht="15.9" customHeight="1" x14ac:dyDescent="0.3"/>
    <row r="1514" s="361" customFormat="1" ht="15.9" customHeight="1" x14ac:dyDescent="0.3"/>
    <row r="1515" s="361" customFormat="1" ht="15.9" customHeight="1" x14ac:dyDescent="0.3"/>
    <row r="1516" s="361" customFormat="1" ht="15.9" customHeight="1" x14ac:dyDescent="0.3"/>
    <row r="1517" s="361" customFormat="1" ht="15.9" customHeight="1" x14ac:dyDescent="0.3"/>
    <row r="1518" s="361" customFormat="1" ht="15.9" customHeight="1" x14ac:dyDescent="0.3"/>
    <row r="1519" s="361" customFormat="1" ht="15.9" customHeight="1" x14ac:dyDescent="0.3"/>
    <row r="1520" s="361" customFormat="1" ht="15.9" customHeight="1" x14ac:dyDescent="0.3"/>
    <row r="1521" s="361" customFormat="1" ht="15.9" customHeight="1" x14ac:dyDescent="0.3"/>
    <row r="1522" s="361" customFormat="1" ht="15.9" customHeight="1" x14ac:dyDescent="0.3"/>
    <row r="1523" s="361" customFormat="1" ht="15.9" customHeight="1" x14ac:dyDescent="0.3"/>
    <row r="1524" s="361" customFormat="1" ht="15.9" customHeight="1" x14ac:dyDescent="0.3"/>
    <row r="1525" s="361" customFormat="1" ht="15.9" customHeight="1" x14ac:dyDescent="0.3"/>
    <row r="1526" s="361" customFormat="1" ht="15.9" customHeight="1" x14ac:dyDescent="0.3"/>
    <row r="1527" s="361" customFormat="1" ht="15.9" customHeight="1" x14ac:dyDescent="0.3"/>
    <row r="1528" s="361" customFormat="1" ht="15.9" customHeight="1" x14ac:dyDescent="0.3"/>
    <row r="1529" s="361" customFormat="1" ht="15.9" customHeight="1" x14ac:dyDescent="0.3"/>
    <row r="1530" s="361" customFormat="1" ht="15.9" customHeight="1" x14ac:dyDescent="0.3"/>
    <row r="1531" s="361" customFormat="1" ht="15.9" customHeight="1" x14ac:dyDescent="0.3"/>
    <row r="1532" s="361" customFormat="1" ht="15.9" customHeight="1" x14ac:dyDescent="0.3"/>
    <row r="1533" s="361" customFormat="1" ht="15.9" customHeight="1" x14ac:dyDescent="0.3"/>
    <row r="1534" s="361" customFormat="1" ht="15.9" customHeight="1" x14ac:dyDescent="0.3"/>
    <row r="1535" s="361" customFormat="1" ht="15.9" customHeight="1" x14ac:dyDescent="0.3"/>
    <row r="1536" s="361" customFormat="1" ht="15.9" customHeight="1" x14ac:dyDescent="0.3"/>
    <row r="1537" s="361" customFormat="1" ht="15.9" customHeight="1" x14ac:dyDescent="0.3"/>
    <row r="1538" s="361" customFormat="1" ht="15.9" customHeight="1" x14ac:dyDescent="0.3"/>
    <row r="1539" s="361" customFormat="1" ht="15.9" customHeight="1" x14ac:dyDescent="0.3"/>
    <row r="1540" s="361" customFormat="1" ht="15.9" customHeight="1" x14ac:dyDescent="0.3"/>
    <row r="1541" s="361" customFormat="1" ht="15.9" customHeight="1" x14ac:dyDescent="0.3"/>
    <row r="1542" s="361" customFormat="1" ht="15.9" customHeight="1" x14ac:dyDescent="0.3"/>
    <row r="1543" s="361" customFormat="1" ht="15.9" customHeight="1" x14ac:dyDescent="0.3"/>
    <row r="1544" s="361" customFormat="1" ht="15.9" customHeight="1" x14ac:dyDescent="0.3"/>
    <row r="1545" s="361" customFormat="1" ht="15.9" customHeight="1" x14ac:dyDescent="0.3"/>
    <row r="1546" s="361" customFormat="1" ht="15.9" customHeight="1" x14ac:dyDescent="0.3"/>
    <row r="1547" s="361" customFormat="1" ht="15.9" customHeight="1" x14ac:dyDescent="0.3"/>
    <row r="1548" s="361" customFormat="1" ht="15.9" customHeight="1" x14ac:dyDescent="0.3"/>
    <row r="1549" s="361" customFormat="1" ht="15.9" customHeight="1" x14ac:dyDescent="0.3"/>
    <row r="1550" s="361" customFormat="1" ht="15.9" customHeight="1" x14ac:dyDescent="0.3"/>
    <row r="1551" s="361" customFormat="1" ht="15.9" customHeight="1" x14ac:dyDescent="0.3"/>
    <row r="1552" s="361" customFormat="1" ht="15.9" customHeight="1" x14ac:dyDescent="0.3"/>
    <row r="1553" s="361" customFormat="1" ht="15.9" customHeight="1" x14ac:dyDescent="0.3"/>
    <row r="1554" s="361" customFormat="1" ht="15.9" customHeight="1" x14ac:dyDescent="0.3"/>
    <row r="1555" s="361" customFormat="1" ht="15.9" customHeight="1" x14ac:dyDescent="0.3"/>
    <row r="1556" s="361" customFormat="1" ht="15.9" customHeight="1" x14ac:dyDescent="0.3"/>
    <row r="1557" s="361" customFormat="1" ht="15.9" customHeight="1" x14ac:dyDescent="0.3"/>
    <row r="1558" s="361" customFormat="1" ht="15.9" customHeight="1" x14ac:dyDescent="0.3"/>
    <row r="1559" s="361" customFormat="1" ht="15.9" customHeight="1" x14ac:dyDescent="0.3"/>
    <row r="1560" s="361" customFormat="1" ht="15.9" customHeight="1" x14ac:dyDescent="0.3"/>
    <row r="1561" s="361" customFormat="1" ht="15.9" customHeight="1" x14ac:dyDescent="0.3"/>
    <row r="1562" s="361" customFormat="1" ht="15.9" customHeight="1" x14ac:dyDescent="0.3"/>
    <row r="1563" s="361" customFormat="1" ht="15.9" customHeight="1" x14ac:dyDescent="0.3"/>
    <row r="1564" s="361" customFormat="1" ht="15.9" customHeight="1" x14ac:dyDescent="0.3"/>
    <row r="1565" s="361" customFormat="1" ht="15.9" customHeight="1" x14ac:dyDescent="0.3"/>
    <row r="1566" s="361" customFormat="1" ht="15.9" customHeight="1" x14ac:dyDescent="0.3"/>
    <row r="1567" s="361" customFormat="1" ht="15.9" customHeight="1" x14ac:dyDescent="0.3"/>
    <row r="1568" s="361" customFormat="1" ht="15.9" customHeight="1" x14ac:dyDescent="0.3"/>
    <row r="1569" s="361" customFormat="1" ht="15.9" customHeight="1" x14ac:dyDescent="0.3"/>
    <row r="1570" s="361" customFormat="1" ht="15.9" customHeight="1" x14ac:dyDescent="0.3"/>
    <row r="1571" s="361" customFormat="1" ht="15.9" customHeight="1" x14ac:dyDescent="0.3"/>
    <row r="1572" s="361" customFormat="1" ht="15.9" customHeight="1" x14ac:dyDescent="0.3"/>
    <row r="1573" s="361" customFormat="1" ht="15.9" customHeight="1" x14ac:dyDescent="0.3"/>
    <row r="1574" s="361" customFormat="1" ht="15.9" customHeight="1" x14ac:dyDescent="0.3"/>
    <row r="1575" s="361" customFormat="1" ht="15.9" customHeight="1" x14ac:dyDescent="0.3"/>
    <row r="1576" s="361" customFormat="1" ht="15.9" customHeight="1" x14ac:dyDescent="0.3"/>
    <row r="1577" s="361" customFormat="1" ht="15.9" customHeight="1" x14ac:dyDescent="0.3"/>
    <row r="1578" s="361" customFormat="1" ht="15.9" customHeight="1" x14ac:dyDescent="0.3"/>
    <row r="1579" s="361" customFormat="1" ht="15.9" customHeight="1" x14ac:dyDescent="0.3"/>
    <row r="1580" s="361" customFormat="1" ht="15.9" customHeight="1" x14ac:dyDescent="0.3"/>
    <row r="1581" s="361" customFormat="1" ht="15.9" customHeight="1" x14ac:dyDescent="0.3"/>
    <row r="1582" s="361" customFormat="1" ht="15.9" customHeight="1" x14ac:dyDescent="0.3"/>
    <row r="1583" s="361" customFormat="1" ht="15.9" customHeight="1" x14ac:dyDescent="0.3"/>
    <row r="1584" s="361" customFormat="1" ht="15.9" customHeight="1" x14ac:dyDescent="0.3"/>
    <row r="1585" s="361" customFormat="1" ht="15.9" customHeight="1" x14ac:dyDescent="0.3"/>
    <row r="1586" s="361" customFormat="1" ht="15.9" customHeight="1" x14ac:dyDescent="0.3"/>
    <row r="1587" s="361" customFormat="1" ht="15.9" customHeight="1" x14ac:dyDescent="0.3"/>
    <row r="1588" s="361" customFormat="1" ht="15.9" customHeight="1" x14ac:dyDescent="0.3"/>
    <row r="1589" s="361" customFormat="1" ht="15.9" customHeight="1" x14ac:dyDescent="0.3"/>
    <row r="1590" s="361" customFormat="1" ht="15.9" customHeight="1" x14ac:dyDescent="0.3"/>
    <row r="1591" s="361" customFormat="1" ht="15.9" customHeight="1" x14ac:dyDescent="0.3"/>
    <row r="1592" s="361" customFormat="1" ht="15.9" customHeight="1" x14ac:dyDescent="0.3"/>
    <row r="1593" s="361" customFormat="1" ht="15.9" customHeight="1" x14ac:dyDescent="0.3"/>
    <row r="1594" s="361" customFormat="1" ht="15.9" customHeight="1" x14ac:dyDescent="0.3"/>
    <row r="1595" s="361" customFormat="1" ht="15.9" customHeight="1" x14ac:dyDescent="0.3"/>
    <row r="1596" s="361" customFormat="1" ht="15.9" customHeight="1" x14ac:dyDescent="0.3"/>
    <row r="1597" s="361" customFormat="1" ht="15.9" customHeight="1" x14ac:dyDescent="0.3"/>
    <row r="1598" s="361" customFormat="1" ht="15.9" customHeight="1" x14ac:dyDescent="0.3"/>
    <row r="1599" s="361" customFormat="1" ht="15.9" customHeight="1" x14ac:dyDescent="0.3"/>
    <row r="1600" s="361" customFormat="1" ht="15.9" customHeight="1" x14ac:dyDescent="0.3"/>
    <row r="1601" s="361" customFormat="1" ht="15.9" customHeight="1" x14ac:dyDescent="0.3"/>
    <row r="1602" s="361" customFormat="1" ht="15.9" customHeight="1" x14ac:dyDescent="0.3"/>
    <row r="1603" s="361" customFormat="1" ht="15.9" customHeight="1" x14ac:dyDescent="0.3"/>
    <row r="1604" s="361" customFormat="1" ht="15.9" customHeight="1" x14ac:dyDescent="0.3"/>
    <row r="1605" s="361" customFormat="1" ht="15.9" customHeight="1" x14ac:dyDescent="0.3"/>
    <row r="1606" s="361" customFormat="1" ht="15.9" customHeight="1" x14ac:dyDescent="0.3"/>
    <row r="1607" s="361" customFormat="1" ht="15.9" customHeight="1" x14ac:dyDescent="0.3"/>
    <row r="1608" s="361" customFormat="1" ht="15.9" customHeight="1" x14ac:dyDescent="0.3"/>
    <row r="1609" s="361" customFormat="1" ht="15.9" customHeight="1" x14ac:dyDescent="0.3"/>
    <row r="1610" s="361" customFormat="1" ht="15.9" customHeight="1" x14ac:dyDescent="0.3"/>
    <row r="1611" s="361" customFormat="1" ht="15.9" customHeight="1" x14ac:dyDescent="0.3"/>
    <row r="1612" s="361" customFormat="1" ht="15.9" customHeight="1" x14ac:dyDescent="0.3"/>
    <row r="1613" s="361" customFormat="1" ht="15.9" customHeight="1" x14ac:dyDescent="0.3"/>
    <row r="1614" s="361" customFormat="1" ht="15.9" customHeight="1" x14ac:dyDescent="0.3"/>
    <row r="1615" s="361" customFormat="1" ht="15.9" customHeight="1" x14ac:dyDescent="0.3"/>
    <row r="1616" s="361" customFormat="1" ht="15.9" customHeight="1" x14ac:dyDescent="0.3"/>
    <row r="1617" s="361" customFormat="1" ht="15.9" customHeight="1" x14ac:dyDescent="0.3"/>
    <row r="1618" s="361" customFormat="1" ht="15.9" customHeight="1" x14ac:dyDescent="0.3"/>
    <row r="1619" s="361" customFormat="1" ht="15.9" customHeight="1" x14ac:dyDescent="0.3"/>
    <row r="1620" s="361" customFormat="1" ht="15.9" customHeight="1" x14ac:dyDescent="0.3"/>
    <row r="1621" s="361" customFormat="1" ht="15.9" customHeight="1" x14ac:dyDescent="0.3"/>
    <row r="1622" s="361" customFormat="1" ht="15.9" customHeight="1" x14ac:dyDescent="0.3"/>
    <row r="1623" s="361" customFormat="1" ht="15.9" customHeight="1" x14ac:dyDescent="0.3"/>
    <row r="1624" s="361" customFormat="1" ht="15.9" customHeight="1" x14ac:dyDescent="0.3"/>
    <row r="1625" s="361" customFormat="1" ht="15.9" customHeight="1" x14ac:dyDescent="0.3"/>
    <row r="1626" s="361" customFormat="1" ht="15.9" customHeight="1" x14ac:dyDescent="0.3"/>
    <row r="1627" s="361" customFormat="1" ht="15.9" customHeight="1" x14ac:dyDescent="0.3"/>
    <row r="1628" s="361" customFormat="1" ht="15.9" customHeight="1" x14ac:dyDescent="0.3"/>
    <row r="1629" s="361" customFormat="1" ht="15.9" customHeight="1" x14ac:dyDescent="0.3"/>
    <row r="1630" s="361" customFormat="1" ht="15.9" customHeight="1" x14ac:dyDescent="0.3"/>
    <row r="1631" s="361" customFormat="1" ht="15.9" customHeight="1" x14ac:dyDescent="0.3"/>
    <row r="1632" s="361" customFormat="1" ht="15.9" customHeight="1" x14ac:dyDescent="0.3"/>
    <row r="1633" s="361" customFormat="1" ht="15.9" customHeight="1" x14ac:dyDescent="0.3"/>
    <row r="1634" s="361" customFormat="1" ht="15.9" customHeight="1" x14ac:dyDescent="0.3"/>
    <row r="1635" s="361" customFormat="1" ht="15.9" customHeight="1" x14ac:dyDescent="0.3"/>
    <row r="1636" s="361" customFormat="1" ht="15.9" customHeight="1" x14ac:dyDescent="0.3"/>
    <row r="1637" s="361" customFormat="1" ht="15.9" customHeight="1" x14ac:dyDescent="0.3"/>
    <row r="1638" s="361" customFormat="1" ht="15.9" customHeight="1" x14ac:dyDescent="0.3"/>
    <row r="1639" s="361" customFormat="1" ht="15.9" customHeight="1" x14ac:dyDescent="0.3"/>
    <row r="1640" s="361" customFormat="1" ht="15.9" customHeight="1" x14ac:dyDescent="0.3"/>
    <row r="1641" s="361" customFormat="1" ht="15.9" customHeight="1" x14ac:dyDescent="0.3"/>
    <row r="1642" s="361" customFormat="1" ht="15.9" customHeight="1" x14ac:dyDescent="0.3"/>
    <row r="1643" s="361" customFormat="1" ht="15.9" customHeight="1" x14ac:dyDescent="0.3"/>
    <row r="1644" s="361" customFormat="1" ht="15.9" customHeight="1" x14ac:dyDescent="0.3"/>
    <row r="1645" s="361" customFormat="1" ht="15.9" customHeight="1" x14ac:dyDescent="0.3"/>
    <row r="1646" s="361" customFormat="1" ht="15.9" customHeight="1" x14ac:dyDescent="0.3"/>
    <row r="1647" s="361" customFormat="1" ht="15.9" customHeight="1" x14ac:dyDescent="0.3"/>
    <row r="1648" s="361" customFormat="1" ht="15.9" customHeight="1" x14ac:dyDescent="0.3"/>
    <row r="1649" s="361" customFormat="1" ht="15.9" customHeight="1" x14ac:dyDescent="0.3"/>
    <row r="1650" s="361" customFormat="1" ht="15.9" customHeight="1" x14ac:dyDescent="0.3"/>
    <row r="1651" s="361" customFormat="1" ht="15.9" customHeight="1" x14ac:dyDescent="0.3"/>
    <row r="1652" s="361" customFormat="1" ht="15.9" customHeight="1" x14ac:dyDescent="0.3"/>
    <row r="1653" s="361" customFormat="1" ht="15.9" customHeight="1" x14ac:dyDescent="0.3"/>
    <row r="1654" s="361" customFormat="1" ht="15.9" customHeight="1" x14ac:dyDescent="0.3"/>
    <row r="1655" s="361" customFormat="1" ht="15.9" customHeight="1" x14ac:dyDescent="0.3"/>
    <row r="1656" s="361" customFormat="1" ht="15.9" customHeight="1" x14ac:dyDescent="0.3"/>
    <row r="1657" s="361" customFormat="1" ht="15.9" customHeight="1" x14ac:dyDescent="0.3"/>
    <row r="1658" s="361" customFormat="1" ht="15.9" customHeight="1" x14ac:dyDescent="0.3"/>
    <row r="1659" s="361" customFormat="1" ht="15.9" customHeight="1" x14ac:dyDescent="0.3"/>
    <row r="1660" s="361" customFormat="1" ht="15.9" customHeight="1" x14ac:dyDescent="0.3"/>
    <row r="1661" s="361" customFormat="1" ht="15.9" customHeight="1" x14ac:dyDescent="0.3"/>
    <row r="1662" s="361" customFormat="1" ht="15.9" customHeight="1" x14ac:dyDescent="0.3"/>
    <row r="1663" s="361" customFormat="1" ht="15.9" customHeight="1" x14ac:dyDescent="0.3"/>
    <row r="1664" s="361" customFormat="1" ht="15.9" customHeight="1" x14ac:dyDescent="0.3"/>
    <row r="1665" s="361" customFormat="1" ht="15.9" customHeight="1" x14ac:dyDescent="0.3"/>
    <row r="1666" s="361" customFormat="1" ht="15.9" customHeight="1" x14ac:dyDescent="0.3"/>
    <row r="1667" s="361" customFormat="1" ht="15.9" customHeight="1" x14ac:dyDescent="0.3"/>
    <row r="1668" s="361" customFormat="1" ht="15.9" customHeight="1" x14ac:dyDescent="0.3"/>
    <row r="1669" s="361" customFormat="1" ht="15.9" customHeight="1" x14ac:dyDescent="0.3"/>
    <row r="1670" s="361" customFormat="1" ht="15.9" customHeight="1" x14ac:dyDescent="0.3"/>
    <row r="1671" s="361" customFormat="1" ht="15.9" customHeight="1" x14ac:dyDescent="0.3"/>
    <row r="1672" s="361" customFormat="1" ht="15.9" customHeight="1" x14ac:dyDescent="0.3"/>
    <row r="1673" s="361" customFormat="1" ht="15.9" customHeight="1" x14ac:dyDescent="0.3"/>
    <row r="1674" s="361" customFormat="1" ht="15.9" customHeight="1" x14ac:dyDescent="0.3"/>
    <row r="1675" s="361" customFormat="1" ht="15.9" customHeight="1" x14ac:dyDescent="0.3"/>
    <row r="1676" s="361" customFormat="1" ht="15.9" customHeight="1" x14ac:dyDescent="0.3"/>
    <row r="1677" s="361" customFormat="1" ht="15.9" customHeight="1" x14ac:dyDescent="0.3"/>
    <row r="1678" s="361" customFormat="1" ht="15.9" customHeight="1" x14ac:dyDescent="0.3"/>
    <row r="1679" s="361" customFormat="1" ht="15.9" customHeight="1" x14ac:dyDescent="0.3"/>
    <row r="1680" s="361" customFormat="1" ht="15.9" customHeight="1" x14ac:dyDescent="0.3"/>
    <row r="1681" s="361" customFormat="1" ht="15.9" customHeight="1" x14ac:dyDescent="0.3"/>
    <row r="1682" s="361" customFormat="1" ht="15.9" customHeight="1" x14ac:dyDescent="0.3"/>
    <row r="1683" s="361" customFormat="1" ht="15.9" customHeight="1" x14ac:dyDescent="0.3"/>
    <row r="1684" s="361" customFormat="1" ht="15.9" customHeight="1" x14ac:dyDescent="0.3"/>
    <row r="1685" s="361" customFormat="1" ht="15.9" customHeight="1" x14ac:dyDescent="0.3"/>
    <row r="1686" s="361" customFormat="1" ht="15.9" customHeight="1" x14ac:dyDescent="0.3"/>
    <row r="1687" s="361" customFormat="1" ht="15.9" customHeight="1" x14ac:dyDescent="0.3"/>
    <row r="1688" s="361" customFormat="1" ht="15.9" customHeight="1" x14ac:dyDescent="0.3"/>
    <row r="1689" s="361" customFormat="1" ht="15.9" customHeight="1" x14ac:dyDescent="0.3"/>
    <row r="1690" s="361" customFormat="1" ht="15.9" customHeight="1" x14ac:dyDescent="0.3"/>
    <row r="1691" s="361" customFormat="1" ht="15.9" customHeight="1" x14ac:dyDescent="0.3"/>
    <row r="1692" s="361" customFormat="1" ht="15.9" customHeight="1" x14ac:dyDescent="0.3"/>
    <row r="1693" s="361" customFormat="1" ht="15.9" customHeight="1" x14ac:dyDescent="0.3"/>
    <row r="1694" s="361" customFormat="1" ht="15.9" customHeight="1" x14ac:dyDescent="0.3"/>
    <row r="1695" s="361" customFormat="1" ht="15.9" customHeight="1" x14ac:dyDescent="0.3"/>
    <row r="1696" s="361" customFormat="1" ht="15.9" customHeight="1" x14ac:dyDescent="0.3"/>
    <row r="1697" s="361" customFormat="1" ht="15.9" customHeight="1" x14ac:dyDescent="0.3"/>
    <row r="1698" s="361" customFormat="1" ht="15.9" customHeight="1" x14ac:dyDescent="0.3"/>
    <row r="1699" s="361" customFormat="1" ht="15.9" customHeight="1" x14ac:dyDescent="0.3"/>
    <row r="1700" s="361" customFormat="1" ht="15.9" customHeight="1" x14ac:dyDescent="0.3"/>
    <row r="1701" s="361" customFormat="1" ht="15.9" customHeight="1" x14ac:dyDescent="0.3"/>
    <row r="1702" s="361" customFormat="1" ht="15.9" customHeight="1" x14ac:dyDescent="0.3"/>
    <row r="1703" s="361" customFormat="1" ht="15.9" customHeight="1" x14ac:dyDescent="0.3"/>
    <row r="1704" s="361" customFormat="1" ht="15.9" customHeight="1" x14ac:dyDescent="0.3"/>
    <row r="1705" s="361" customFormat="1" ht="15.9" customHeight="1" x14ac:dyDescent="0.3"/>
    <row r="1706" s="361" customFormat="1" ht="15.9" customHeight="1" x14ac:dyDescent="0.3"/>
    <row r="1707" s="361" customFormat="1" ht="15.9" customHeight="1" x14ac:dyDescent="0.3"/>
    <row r="1708" s="361" customFormat="1" ht="15.9" customHeight="1" x14ac:dyDescent="0.3"/>
    <row r="1709" s="361" customFormat="1" ht="15.9" customHeight="1" x14ac:dyDescent="0.3"/>
    <row r="1710" s="361" customFormat="1" ht="15.9" customHeight="1" x14ac:dyDescent="0.3"/>
    <row r="1711" s="361" customFormat="1" ht="15.9" customHeight="1" x14ac:dyDescent="0.3"/>
    <row r="1712" s="361" customFormat="1" ht="15.9" customHeight="1" x14ac:dyDescent="0.3"/>
    <row r="1713" s="361" customFormat="1" ht="15.9" customHeight="1" x14ac:dyDescent="0.3"/>
    <row r="1714" s="361" customFormat="1" ht="15.9" customHeight="1" x14ac:dyDescent="0.3"/>
    <row r="1715" s="361" customFormat="1" ht="15.9" customHeight="1" x14ac:dyDescent="0.3"/>
    <row r="1716" s="361" customFormat="1" ht="15.9" customHeight="1" x14ac:dyDescent="0.3"/>
    <row r="1717" s="361" customFormat="1" ht="15.9" customHeight="1" x14ac:dyDescent="0.3"/>
    <row r="1718" s="361" customFormat="1" ht="15.9" customHeight="1" x14ac:dyDescent="0.3"/>
    <row r="1719" s="361" customFormat="1" ht="15.9" customHeight="1" x14ac:dyDescent="0.3"/>
    <row r="1720" s="361" customFormat="1" ht="15.9" customHeight="1" x14ac:dyDescent="0.3"/>
    <row r="1721" s="361" customFormat="1" ht="15.9" customHeight="1" x14ac:dyDescent="0.3"/>
    <row r="1722" s="361" customFormat="1" ht="15.9" customHeight="1" x14ac:dyDescent="0.3"/>
    <row r="1723" s="361" customFormat="1" ht="15.9" customHeight="1" x14ac:dyDescent="0.3"/>
    <row r="1724" s="361" customFormat="1" ht="15.9" customHeight="1" x14ac:dyDescent="0.3"/>
    <row r="1725" s="361" customFormat="1" ht="15.9" customHeight="1" x14ac:dyDescent="0.3"/>
    <row r="1726" s="361" customFormat="1" ht="15.9" customHeight="1" x14ac:dyDescent="0.3"/>
    <row r="1727" s="361" customFormat="1" ht="15.9" customHeight="1" x14ac:dyDescent="0.3"/>
    <row r="1728" s="361" customFormat="1" ht="15.9" customHeight="1" x14ac:dyDescent="0.3"/>
    <row r="1729" s="361" customFormat="1" ht="15.9" customHeight="1" x14ac:dyDescent="0.3"/>
    <row r="1730" s="361" customFormat="1" ht="15.9" customHeight="1" x14ac:dyDescent="0.3"/>
    <row r="1731" s="361" customFormat="1" ht="15.9" customHeight="1" x14ac:dyDescent="0.3"/>
    <row r="1732" s="361" customFormat="1" ht="15.9" customHeight="1" x14ac:dyDescent="0.3"/>
    <row r="1733" s="361" customFormat="1" ht="15.9" customHeight="1" x14ac:dyDescent="0.3"/>
    <row r="1734" s="361" customFormat="1" ht="15.9" customHeight="1" x14ac:dyDescent="0.3"/>
    <row r="1735" s="361" customFormat="1" ht="15.9" customHeight="1" x14ac:dyDescent="0.3"/>
    <row r="1736" s="361" customFormat="1" ht="15.9" customHeight="1" x14ac:dyDescent="0.3"/>
    <row r="1737" s="361" customFormat="1" ht="15.9" customHeight="1" x14ac:dyDescent="0.3"/>
    <row r="1738" s="361" customFormat="1" ht="15.9" customHeight="1" x14ac:dyDescent="0.3"/>
    <row r="1739" s="361" customFormat="1" ht="15.9" customHeight="1" x14ac:dyDescent="0.3"/>
    <row r="1740" s="361" customFormat="1" ht="15.9" customHeight="1" x14ac:dyDescent="0.3"/>
    <row r="1741" s="361" customFormat="1" ht="15.9" customHeight="1" x14ac:dyDescent="0.3"/>
    <row r="1742" s="361" customFormat="1" ht="15.9" customHeight="1" x14ac:dyDescent="0.3"/>
    <row r="1743" s="361" customFormat="1" ht="15.9" customHeight="1" x14ac:dyDescent="0.3"/>
    <row r="1744" s="361" customFormat="1" ht="15.9" customHeight="1" x14ac:dyDescent="0.3"/>
    <row r="1745" s="361" customFormat="1" ht="15.9" customHeight="1" x14ac:dyDescent="0.3"/>
    <row r="1746" s="361" customFormat="1" ht="15.9" customHeight="1" x14ac:dyDescent="0.3"/>
    <row r="1747" s="361" customFormat="1" ht="15.9" customHeight="1" x14ac:dyDescent="0.3"/>
    <row r="1748" s="361" customFormat="1" ht="15.9" customHeight="1" x14ac:dyDescent="0.3"/>
    <row r="1749" s="361" customFormat="1" ht="15.9" customHeight="1" x14ac:dyDescent="0.3"/>
    <row r="1750" s="361" customFormat="1" ht="15.9" customHeight="1" x14ac:dyDescent="0.3"/>
    <row r="1751" s="361" customFormat="1" ht="15.9" customHeight="1" x14ac:dyDescent="0.3"/>
    <row r="1752" s="361" customFormat="1" ht="15.9" customHeight="1" x14ac:dyDescent="0.3"/>
    <row r="1753" s="361" customFormat="1" ht="15.9" customHeight="1" x14ac:dyDescent="0.3"/>
    <row r="1754" s="361" customFormat="1" ht="15.9" customHeight="1" x14ac:dyDescent="0.3"/>
    <row r="1755" s="361" customFormat="1" ht="15.9" customHeight="1" x14ac:dyDescent="0.3"/>
    <row r="1756" s="361" customFormat="1" ht="15.9" customHeight="1" x14ac:dyDescent="0.3"/>
    <row r="1757" s="361" customFormat="1" ht="15.9" customHeight="1" x14ac:dyDescent="0.3"/>
    <row r="1758" s="361" customFormat="1" ht="15.9" customHeight="1" x14ac:dyDescent="0.3"/>
    <row r="1759" s="361" customFormat="1" ht="15.9" customHeight="1" x14ac:dyDescent="0.3"/>
    <row r="1760" s="361" customFormat="1" ht="15.9" customHeight="1" x14ac:dyDescent="0.3"/>
    <row r="1761" s="361" customFormat="1" ht="15.9" customHeight="1" x14ac:dyDescent="0.3"/>
    <row r="1762" s="361" customFormat="1" ht="15.9" customHeight="1" x14ac:dyDescent="0.3"/>
    <row r="1763" s="361" customFormat="1" ht="15.9" customHeight="1" x14ac:dyDescent="0.3"/>
    <row r="1764" s="361" customFormat="1" ht="15.9" customHeight="1" x14ac:dyDescent="0.3"/>
    <row r="1765" s="361" customFormat="1" ht="15.9" customHeight="1" x14ac:dyDescent="0.3"/>
    <row r="1766" s="361" customFormat="1" ht="15.9" customHeight="1" x14ac:dyDescent="0.3"/>
    <row r="1767" s="361" customFormat="1" ht="15.9" customHeight="1" x14ac:dyDescent="0.3"/>
    <row r="1768" s="361" customFormat="1" ht="15.9" customHeight="1" x14ac:dyDescent="0.3"/>
    <row r="1769" s="361" customFormat="1" ht="15.9" customHeight="1" x14ac:dyDescent="0.3"/>
    <row r="1770" s="361" customFormat="1" ht="15.9" customHeight="1" x14ac:dyDescent="0.3"/>
    <row r="1771" s="361" customFormat="1" ht="15.9" customHeight="1" x14ac:dyDescent="0.3"/>
    <row r="1772" s="361" customFormat="1" ht="15.9" customHeight="1" x14ac:dyDescent="0.3"/>
    <row r="1773" s="361" customFormat="1" ht="15.9" customHeight="1" x14ac:dyDescent="0.3"/>
    <row r="1774" s="361" customFormat="1" ht="15.9" customHeight="1" x14ac:dyDescent="0.3"/>
    <row r="1775" s="361" customFormat="1" ht="15.9" customHeight="1" x14ac:dyDescent="0.3"/>
    <row r="1776" s="361" customFormat="1" ht="15.9" customHeight="1" x14ac:dyDescent="0.3"/>
    <row r="1777" s="361" customFormat="1" ht="15.9" customHeight="1" x14ac:dyDescent="0.3"/>
    <row r="1778" s="361" customFormat="1" ht="15.9" customHeight="1" x14ac:dyDescent="0.3"/>
    <row r="1779" s="361" customFormat="1" ht="15.9" customHeight="1" x14ac:dyDescent="0.3"/>
    <row r="1780" s="361" customFormat="1" ht="15.9" customHeight="1" x14ac:dyDescent="0.3"/>
    <row r="1781" s="361" customFormat="1" ht="15.9" customHeight="1" x14ac:dyDescent="0.3"/>
    <row r="1782" s="361" customFormat="1" ht="15.9" customHeight="1" x14ac:dyDescent="0.3"/>
    <row r="1783" s="361" customFormat="1" ht="15.9" customHeight="1" x14ac:dyDescent="0.3"/>
    <row r="1784" s="361" customFormat="1" ht="15.9" customHeight="1" x14ac:dyDescent="0.3"/>
    <row r="1785" s="361" customFormat="1" ht="15.9" customHeight="1" x14ac:dyDescent="0.3"/>
    <row r="1786" s="361" customFormat="1" ht="15.9" customHeight="1" x14ac:dyDescent="0.3"/>
    <row r="1787" s="361" customFormat="1" ht="15.9" customHeight="1" x14ac:dyDescent="0.3"/>
    <row r="1788" s="361" customFormat="1" ht="15.9" customHeight="1" x14ac:dyDescent="0.3"/>
    <row r="1789" s="361" customFormat="1" ht="15.9" customHeight="1" x14ac:dyDescent="0.3"/>
    <row r="1790" s="361" customFormat="1" ht="15.9" customHeight="1" x14ac:dyDescent="0.3"/>
    <row r="1791" s="361" customFormat="1" ht="15.9" customHeight="1" x14ac:dyDescent="0.3"/>
    <row r="1792" s="361" customFormat="1" ht="15.9" customHeight="1" x14ac:dyDescent="0.3"/>
    <row r="1793" s="361" customFormat="1" ht="15.9" customHeight="1" x14ac:dyDescent="0.3"/>
    <row r="1794" s="361" customFormat="1" ht="15.9" customHeight="1" x14ac:dyDescent="0.3"/>
    <row r="1795" s="361" customFormat="1" ht="15.9" customHeight="1" x14ac:dyDescent="0.3"/>
    <row r="1796" s="361" customFormat="1" ht="15.9" customHeight="1" x14ac:dyDescent="0.3"/>
    <row r="1797" s="361" customFormat="1" ht="15.9" customHeight="1" x14ac:dyDescent="0.3"/>
    <row r="1798" s="361" customFormat="1" ht="15.9" customHeight="1" x14ac:dyDescent="0.3"/>
    <row r="1799" s="361" customFormat="1" ht="15.9" customHeight="1" x14ac:dyDescent="0.3"/>
    <row r="1800" s="361" customFormat="1" ht="15.9" customHeight="1" x14ac:dyDescent="0.3"/>
    <row r="1801" s="361" customFormat="1" ht="15.9" customHeight="1" x14ac:dyDescent="0.3"/>
    <row r="1802" s="361" customFormat="1" ht="15.9" customHeight="1" x14ac:dyDescent="0.3"/>
    <row r="1803" s="361" customFormat="1" ht="15.9" customHeight="1" x14ac:dyDescent="0.3"/>
    <row r="1804" s="361" customFormat="1" ht="15.9" customHeight="1" x14ac:dyDescent="0.3"/>
    <row r="1805" s="361" customFormat="1" ht="15.9" customHeight="1" x14ac:dyDescent="0.3"/>
    <row r="1806" s="361" customFormat="1" ht="15.9" customHeight="1" x14ac:dyDescent="0.3"/>
    <row r="1807" s="361" customFormat="1" ht="15.9" customHeight="1" x14ac:dyDescent="0.3"/>
    <row r="1808" s="361" customFormat="1" ht="15.9" customHeight="1" x14ac:dyDescent="0.3"/>
    <row r="1809" s="361" customFormat="1" ht="15.9" customHeight="1" x14ac:dyDescent="0.3"/>
    <row r="1810" s="361" customFormat="1" ht="15.9" customHeight="1" x14ac:dyDescent="0.3"/>
    <row r="1811" s="361" customFormat="1" ht="15.9" customHeight="1" x14ac:dyDescent="0.3"/>
    <row r="1812" s="361" customFormat="1" ht="15.9" customHeight="1" x14ac:dyDescent="0.3"/>
    <row r="1813" s="361" customFormat="1" ht="15.9" customHeight="1" x14ac:dyDescent="0.3"/>
    <row r="1814" s="361" customFormat="1" ht="15.9" customHeight="1" x14ac:dyDescent="0.3"/>
    <row r="1815" s="361" customFormat="1" ht="15.9" customHeight="1" x14ac:dyDescent="0.3"/>
    <row r="1816" s="361" customFormat="1" ht="15.9" customHeight="1" x14ac:dyDescent="0.3"/>
    <row r="1817" s="361" customFormat="1" ht="15.9" customHeight="1" x14ac:dyDescent="0.3"/>
    <row r="1818" s="361" customFormat="1" ht="15.9" customHeight="1" x14ac:dyDescent="0.3"/>
    <row r="1819" s="361" customFormat="1" ht="15.9" customHeight="1" x14ac:dyDescent="0.3"/>
    <row r="1820" s="361" customFormat="1" ht="15.9" customHeight="1" x14ac:dyDescent="0.3"/>
    <row r="1821" s="361" customFormat="1" ht="15.9" customHeight="1" x14ac:dyDescent="0.3"/>
    <row r="1822" s="361" customFormat="1" ht="15.9" customHeight="1" x14ac:dyDescent="0.3"/>
    <row r="1823" s="361" customFormat="1" ht="15.9" customHeight="1" x14ac:dyDescent="0.3"/>
    <row r="1824" s="361" customFormat="1" ht="15.9" customHeight="1" x14ac:dyDescent="0.3"/>
    <row r="1825" s="361" customFormat="1" ht="15.9" customHeight="1" x14ac:dyDescent="0.3"/>
    <row r="1826" s="361" customFormat="1" ht="15.9" customHeight="1" x14ac:dyDescent="0.3"/>
    <row r="1827" s="361" customFormat="1" ht="15.9" customHeight="1" x14ac:dyDescent="0.3"/>
    <row r="1828" s="361" customFormat="1" ht="15.9" customHeight="1" x14ac:dyDescent="0.3"/>
    <row r="1829" s="361" customFormat="1" ht="15.9" customHeight="1" x14ac:dyDescent="0.3"/>
    <row r="1830" s="361" customFormat="1" ht="15.9" customHeight="1" x14ac:dyDescent="0.3"/>
    <row r="1831" s="361" customFormat="1" ht="15.9" customHeight="1" x14ac:dyDescent="0.3"/>
    <row r="1832" s="361" customFormat="1" ht="15.9" customHeight="1" x14ac:dyDescent="0.3"/>
    <row r="1833" s="361" customFormat="1" ht="15.9" customHeight="1" x14ac:dyDescent="0.3"/>
    <row r="1834" s="361" customFormat="1" ht="15.9" customHeight="1" x14ac:dyDescent="0.3"/>
    <row r="1835" s="361" customFormat="1" ht="15.9" customHeight="1" x14ac:dyDescent="0.3"/>
    <row r="1836" s="361" customFormat="1" ht="15.9" customHeight="1" x14ac:dyDescent="0.3"/>
    <row r="1837" s="361" customFormat="1" ht="15.9" customHeight="1" x14ac:dyDescent="0.3"/>
    <row r="1838" s="361" customFormat="1" ht="15.9" customHeight="1" x14ac:dyDescent="0.3"/>
    <row r="1839" s="361" customFormat="1" ht="15.9" customHeight="1" x14ac:dyDescent="0.3"/>
    <row r="1840" s="361" customFormat="1" ht="15.9" customHeight="1" x14ac:dyDescent="0.3"/>
    <row r="1841" s="361" customFormat="1" ht="15.9" customHeight="1" x14ac:dyDescent="0.3"/>
    <row r="1842" s="361" customFormat="1" ht="15.9" customHeight="1" x14ac:dyDescent="0.3"/>
    <row r="1843" s="361" customFormat="1" ht="15.9" customHeight="1" x14ac:dyDescent="0.3"/>
    <row r="1844" s="361" customFormat="1" ht="15.9" customHeight="1" x14ac:dyDescent="0.3"/>
    <row r="1845" s="361" customFormat="1" ht="15.9" customHeight="1" x14ac:dyDescent="0.3"/>
    <row r="1846" s="361" customFormat="1" ht="15.9" customHeight="1" x14ac:dyDescent="0.3"/>
    <row r="1847" s="361" customFormat="1" ht="15.9" customHeight="1" x14ac:dyDescent="0.3"/>
    <row r="1848" s="361" customFormat="1" ht="15.9" customHeight="1" x14ac:dyDescent="0.3"/>
    <row r="1849" s="361" customFormat="1" ht="15.9" customHeight="1" x14ac:dyDescent="0.3"/>
    <row r="1850" s="361" customFormat="1" ht="15.9" customHeight="1" x14ac:dyDescent="0.3"/>
    <row r="1851" s="361" customFormat="1" ht="15.9" customHeight="1" x14ac:dyDescent="0.3"/>
    <row r="1852" s="361" customFormat="1" ht="15.9" customHeight="1" x14ac:dyDescent="0.3"/>
    <row r="1853" s="361" customFormat="1" ht="15.9" customHeight="1" x14ac:dyDescent="0.3"/>
    <row r="1854" s="361" customFormat="1" ht="15.9" customHeight="1" x14ac:dyDescent="0.3"/>
    <row r="1855" s="361" customFormat="1" ht="15.9" customHeight="1" x14ac:dyDescent="0.3"/>
    <row r="1856" s="361" customFormat="1" ht="15.9" customHeight="1" x14ac:dyDescent="0.3"/>
    <row r="1857" s="361" customFormat="1" ht="15.9" customHeight="1" x14ac:dyDescent="0.3"/>
    <row r="1858" s="361" customFormat="1" ht="15.9" customHeight="1" x14ac:dyDescent="0.3"/>
    <row r="1859" s="361" customFormat="1" ht="15.9" customHeight="1" x14ac:dyDescent="0.3"/>
    <row r="1860" s="361" customFormat="1" ht="15.9" customHeight="1" x14ac:dyDescent="0.3"/>
    <row r="1861" s="361" customFormat="1" ht="15.9" customHeight="1" x14ac:dyDescent="0.3"/>
    <row r="1862" s="361" customFormat="1" ht="15.9" customHeight="1" x14ac:dyDescent="0.3"/>
    <row r="1863" s="361" customFormat="1" ht="15.9" customHeight="1" x14ac:dyDescent="0.3"/>
    <row r="1864" s="361" customFormat="1" ht="15.9" customHeight="1" x14ac:dyDescent="0.3"/>
    <row r="1865" s="361" customFormat="1" ht="15.9" customHeight="1" x14ac:dyDescent="0.3"/>
    <row r="1866" s="361" customFormat="1" ht="15.9" customHeight="1" x14ac:dyDescent="0.3"/>
    <row r="1867" s="361" customFormat="1" ht="15.9" customHeight="1" x14ac:dyDescent="0.3"/>
    <row r="1868" s="361" customFormat="1" ht="15.9" customHeight="1" x14ac:dyDescent="0.3"/>
    <row r="1869" s="361" customFormat="1" ht="15.9" customHeight="1" x14ac:dyDescent="0.3"/>
    <row r="1870" s="361" customFormat="1" ht="15.9" customHeight="1" x14ac:dyDescent="0.3"/>
    <row r="1871" s="361" customFormat="1" ht="15.9" customHeight="1" x14ac:dyDescent="0.3"/>
    <row r="1872" s="361" customFormat="1" ht="15.9" customHeight="1" x14ac:dyDescent="0.3"/>
    <row r="1873" s="361" customFormat="1" ht="15.9" customHeight="1" x14ac:dyDescent="0.3"/>
    <row r="1874" s="361" customFormat="1" ht="15.9" customHeight="1" x14ac:dyDescent="0.3"/>
    <row r="1875" s="361" customFormat="1" ht="15.9" customHeight="1" x14ac:dyDescent="0.3"/>
    <row r="1876" s="361" customFormat="1" ht="15.9" customHeight="1" x14ac:dyDescent="0.3"/>
    <row r="1877" s="361" customFormat="1" ht="15.9" customHeight="1" x14ac:dyDescent="0.3"/>
    <row r="1878" s="361" customFormat="1" ht="15.9" customHeight="1" x14ac:dyDescent="0.3"/>
    <row r="1879" s="361" customFormat="1" ht="15.9" customHeight="1" x14ac:dyDescent="0.3"/>
    <row r="1880" s="361" customFormat="1" ht="15.9" customHeight="1" x14ac:dyDescent="0.3"/>
    <row r="1881" s="361" customFormat="1" ht="15.9" customHeight="1" x14ac:dyDescent="0.3"/>
    <row r="1882" s="361" customFormat="1" ht="15.9" customHeight="1" x14ac:dyDescent="0.3"/>
    <row r="1883" s="361" customFormat="1" ht="15.9" customHeight="1" x14ac:dyDescent="0.3"/>
    <row r="1884" s="361" customFormat="1" ht="15.9" customHeight="1" x14ac:dyDescent="0.3"/>
    <row r="1885" s="361" customFormat="1" ht="15.9" customHeight="1" x14ac:dyDescent="0.3"/>
    <row r="1886" s="361" customFormat="1" ht="15.9" customHeight="1" x14ac:dyDescent="0.3"/>
    <row r="1887" s="361" customFormat="1" ht="15.9" customHeight="1" x14ac:dyDescent="0.3"/>
    <row r="1888" s="361" customFormat="1" ht="15.9" customHeight="1" x14ac:dyDescent="0.3"/>
    <row r="1889" s="361" customFormat="1" ht="15.9" customHeight="1" x14ac:dyDescent="0.3"/>
    <row r="1890" s="361" customFormat="1" ht="15.9" customHeight="1" x14ac:dyDescent="0.3"/>
    <row r="1891" s="361" customFormat="1" ht="15.9" customHeight="1" x14ac:dyDescent="0.3"/>
    <row r="1892" s="361" customFormat="1" ht="15.9" customHeight="1" x14ac:dyDescent="0.3"/>
    <row r="1893" s="361" customFormat="1" ht="15.9" customHeight="1" x14ac:dyDescent="0.3"/>
    <row r="1894" s="361" customFormat="1" ht="15.9" customHeight="1" x14ac:dyDescent="0.3"/>
    <row r="1895" s="361" customFormat="1" ht="15.9" customHeight="1" x14ac:dyDescent="0.3"/>
    <row r="1896" s="361" customFormat="1" ht="15.9" customHeight="1" x14ac:dyDescent="0.3"/>
    <row r="1897" s="361" customFormat="1" ht="15.9" customHeight="1" x14ac:dyDescent="0.3"/>
    <row r="1898" s="361" customFormat="1" ht="15.9" customHeight="1" x14ac:dyDescent="0.3"/>
    <row r="1899" s="361" customFormat="1" ht="15.9" customHeight="1" x14ac:dyDescent="0.3"/>
    <row r="1900" s="361" customFormat="1" ht="15.9" customHeight="1" x14ac:dyDescent="0.3"/>
    <row r="1901" s="361" customFormat="1" ht="15.9" customHeight="1" x14ac:dyDescent="0.3"/>
    <row r="1902" s="361" customFormat="1" ht="15.9" customHeight="1" x14ac:dyDescent="0.3"/>
    <row r="1903" s="361" customFormat="1" ht="15.9" customHeight="1" x14ac:dyDescent="0.3"/>
    <row r="1904" s="361" customFormat="1" ht="15.9" customHeight="1" x14ac:dyDescent="0.3"/>
    <row r="1905" s="361" customFormat="1" ht="15.9" customHeight="1" x14ac:dyDescent="0.3"/>
    <row r="1906" s="361" customFormat="1" ht="15.9" customHeight="1" x14ac:dyDescent="0.3"/>
    <row r="1907" s="361" customFormat="1" ht="15.9" customHeight="1" x14ac:dyDescent="0.3"/>
    <row r="1908" s="361" customFormat="1" ht="15.9" customHeight="1" x14ac:dyDescent="0.3"/>
    <row r="1909" s="361" customFormat="1" ht="15.9" customHeight="1" x14ac:dyDescent="0.3"/>
    <row r="1910" s="361" customFormat="1" ht="15.9" customHeight="1" x14ac:dyDescent="0.3"/>
    <row r="1911" s="361" customFormat="1" ht="15.9" customHeight="1" x14ac:dyDescent="0.3"/>
    <row r="1912" s="361" customFormat="1" ht="15.9" customHeight="1" x14ac:dyDescent="0.3"/>
    <row r="1913" s="361" customFormat="1" ht="15.9" customHeight="1" x14ac:dyDescent="0.3"/>
    <row r="1914" s="361" customFormat="1" ht="15.9" customHeight="1" x14ac:dyDescent="0.3"/>
    <row r="1915" s="361" customFormat="1" ht="15.9" customHeight="1" x14ac:dyDescent="0.3"/>
    <row r="1916" s="361" customFormat="1" ht="15.9" customHeight="1" x14ac:dyDescent="0.3"/>
    <row r="1917" s="361" customFormat="1" ht="15.9" customHeight="1" x14ac:dyDescent="0.3"/>
    <row r="1918" s="361" customFormat="1" ht="15.9" customHeight="1" x14ac:dyDescent="0.3"/>
    <row r="1919" s="361" customFormat="1" ht="15.9" customHeight="1" x14ac:dyDescent="0.3"/>
    <row r="1920" s="361" customFormat="1" ht="15.9" customHeight="1" x14ac:dyDescent="0.3"/>
    <row r="1921" s="361" customFormat="1" ht="15.9" customHeight="1" x14ac:dyDescent="0.3"/>
    <row r="1922" s="361" customFormat="1" ht="15.9" customHeight="1" x14ac:dyDescent="0.3"/>
    <row r="1923" s="361" customFormat="1" ht="15.9" customHeight="1" x14ac:dyDescent="0.3"/>
    <row r="1924" s="361" customFormat="1" ht="15.9" customHeight="1" x14ac:dyDescent="0.3"/>
    <row r="1925" s="361" customFormat="1" ht="15.9" customHeight="1" x14ac:dyDescent="0.3"/>
    <row r="1926" s="361" customFormat="1" ht="15.9" customHeight="1" x14ac:dyDescent="0.3"/>
    <row r="1927" s="361" customFormat="1" ht="15.9" customHeight="1" x14ac:dyDescent="0.3"/>
    <row r="1928" s="361" customFormat="1" ht="15.9" customHeight="1" x14ac:dyDescent="0.3"/>
    <row r="1929" s="361" customFormat="1" ht="15.9" customHeight="1" x14ac:dyDescent="0.3"/>
    <row r="1930" s="361" customFormat="1" ht="15.9" customHeight="1" x14ac:dyDescent="0.3"/>
    <row r="1931" s="361" customFormat="1" ht="15.9" customHeight="1" x14ac:dyDescent="0.3"/>
    <row r="1932" s="361" customFormat="1" ht="15.9" customHeight="1" x14ac:dyDescent="0.3"/>
    <row r="1933" s="361" customFormat="1" ht="15.9" customHeight="1" x14ac:dyDescent="0.3"/>
    <row r="1934" s="361" customFormat="1" ht="15.9" customHeight="1" x14ac:dyDescent="0.3"/>
    <row r="1935" s="361" customFormat="1" ht="15.9" customHeight="1" x14ac:dyDescent="0.3"/>
    <row r="1936" s="361" customFormat="1" ht="15.9" customHeight="1" x14ac:dyDescent="0.3"/>
    <row r="1937" s="361" customFormat="1" ht="15.9" customHeight="1" x14ac:dyDescent="0.3"/>
    <row r="1938" s="361" customFormat="1" ht="15.9" customHeight="1" x14ac:dyDescent="0.3"/>
    <row r="1939" s="361" customFormat="1" ht="15.9" customHeight="1" x14ac:dyDescent="0.3"/>
    <row r="1940" s="361" customFormat="1" ht="15.9" customHeight="1" x14ac:dyDescent="0.3"/>
    <row r="1941" s="361" customFormat="1" ht="15.9" customHeight="1" x14ac:dyDescent="0.3"/>
    <row r="1942" s="361" customFormat="1" ht="15.9" customHeight="1" x14ac:dyDescent="0.3"/>
    <row r="1943" s="361" customFormat="1" ht="15.9" customHeight="1" x14ac:dyDescent="0.3"/>
    <row r="1944" s="361" customFormat="1" ht="15.9" customHeight="1" x14ac:dyDescent="0.3"/>
    <row r="1945" s="361" customFormat="1" ht="15.9" customHeight="1" x14ac:dyDescent="0.3"/>
    <row r="1946" s="361" customFormat="1" ht="15.9" customHeight="1" x14ac:dyDescent="0.3"/>
    <row r="1947" s="361" customFormat="1" ht="15.9" customHeight="1" x14ac:dyDescent="0.3"/>
    <row r="1948" s="361" customFormat="1" ht="15.9" customHeight="1" x14ac:dyDescent="0.3"/>
    <row r="1949" s="361" customFormat="1" ht="15.9" customHeight="1" x14ac:dyDescent="0.3"/>
    <row r="1950" s="361" customFormat="1" ht="15.9" customHeight="1" x14ac:dyDescent="0.3"/>
    <row r="1951" s="361" customFormat="1" ht="15.9" customHeight="1" x14ac:dyDescent="0.3"/>
    <row r="1952" s="361" customFormat="1" ht="15.9" customHeight="1" x14ac:dyDescent="0.3"/>
    <row r="1953" s="361" customFormat="1" ht="15.9" customHeight="1" x14ac:dyDescent="0.3"/>
    <row r="1954" s="361" customFormat="1" ht="15.9" customHeight="1" x14ac:dyDescent="0.3"/>
    <row r="1955" s="361" customFormat="1" ht="15.9" customHeight="1" x14ac:dyDescent="0.3"/>
    <row r="1956" s="361" customFormat="1" ht="15.9" customHeight="1" x14ac:dyDescent="0.3"/>
    <row r="1957" s="361" customFormat="1" ht="15.9" customHeight="1" x14ac:dyDescent="0.3"/>
    <row r="1958" s="361" customFormat="1" ht="15.9" customHeight="1" x14ac:dyDescent="0.3"/>
    <row r="1959" s="361" customFormat="1" ht="15.9" customHeight="1" x14ac:dyDescent="0.3"/>
    <row r="1960" s="361" customFormat="1" ht="15.9" customHeight="1" x14ac:dyDescent="0.3"/>
    <row r="1961" s="361" customFormat="1" ht="15.9" customHeight="1" x14ac:dyDescent="0.3"/>
    <row r="1962" s="361" customFormat="1" ht="15.9" customHeight="1" x14ac:dyDescent="0.3"/>
    <row r="1963" s="361" customFormat="1" ht="15.9" customHeight="1" x14ac:dyDescent="0.3"/>
    <row r="1964" s="361" customFormat="1" ht="15.9" customHeight="1" x14ac:dyDescent="0.3"/>
    <row r="1965" s="361" customFormat="1" ht="15.9" customHeight="1" x14ac:dyDescent="0.3"/>
    <row r="1966" s="361" customFormat="1" ht="15.9" customHeight="1" x14ac:dyDescent="0.3"/>
    <row r="1967" s="361" customFormat="1" ht="15.9" customHeight="1" x14ac:dyDescent="0.3"/>
    <row r="1968" s="361" customFormat="1" ht="15.9" customHeight="1" x14ac:dyDescent="0.3"/>
    <row r="1969" s="361" customFormat="1" ht="15.9" customHeight="1" x14ac:dyDescent="0.3"/>
    <row r="1970" s="361" customFormat="1" ht="15.9" customHeight="1" x14ac:dyDescent="0.3"/>
    <row r="1971" s="361" customFormat="1" ht="15.9" customHeight="1" x14ac:dyDescent="0.3"/>
    <row r="1972" s="361" customFormat="1" ht="15.9" customHeight="1" x14ac:dyDescent="0.3"/>
    <row r="1973" s="361" customFormat="1" ht="15.9" customHeight="1" x14ac:dyDescent="0.3"/>
    <row r="1974" s="361" customFormat="1" ht="15.9" customHeight="1" x14ac:dyDescent="0.3"/>
    <row r="1975" s="361" customFormat="1" ht="15.9" customHeight="1" x14ac:dyDescent="0.3"/>
    <row r="1976" s="361" customFormat="1" ht="15.9" customHeight="1" x14ac:dyDescent="0.3"/>
    <row r="1977" s="361" customFormat="1" ht="15.9" customHeight="1" x14ac:dyDescent="0.3"/>
    <row r="1978" s="361" customFormat="1" ht="15.9" customHeight="1" x14ac:dyDescent="0.3"/>
    <row r="1979" s="361" customFormat="1" ht="15.9" customHeight="1" x14ac:dyDescent="0.3"/>
    <row r="1980" s="361" customFormat="1" ht="15.9" customHeight="1" x14ac:dyDescent="0.3"/>
    <row r="1981" s="361" customFormat="1" ht="15.9" customHeight="1" x14ac:dyDescent="0.3"/>
    <row r="1982" s="361" customFormat="1" ht="15.9" customHeight="1" x14ac:dyDescent="0.3"/>
    <row r="1983" s="361" customFormat="1" ht="15.9" customHeight="1" x14ac:dyDescent="0.3"/>
    <row r="1984" s="361" customFormat="1" ht="15.9" customHeight="1" x14ac:dyDescent="0.3"/>
    <row r="1985" s="361" customFormat="1" ht="15.9" customHeight="1" x14ac:dyDescent="0.3"/>
    <row r="1986" s="361" customFormat="1" ht="15.9" customHeight="1" x14ac:dyDescent="0.3"/>
    <row r="1987" s="361" customFormat="1" ht="15.9" customHeight="1" x14ac:dyDescent="0.3"/>
    <row r="1988" s="361" customFormat="1" ht="15.9" customHeight="1" x14ac:dyDescent="0.3"/>
    <row r="1989" s="361" customFormat="1" ht="15.9" customHeight="1" x14ac:dyDescent="0.3"/>
    <row r="1990" s="361" customFormat="1" ht="15.9" customHeight="1" x14ac:dyDescent="0.3"/>
    <row r="1991" s="361" customFormat="1" ht="15.9" customHeight="1" x14ac:dyDescent="0.3"/>
    <row r="1992" s="361" customFormat="1" ht="15.9" customHeight="1" x14ac:dyDescent="0.3"/>
    <row r="1993" s="361" customFormat="1" ht="15.9" customHeight="1" x14ac:dyDescent="0.3"/>
    <row r="1994" s="361" customFormat="1" ht="15.9" customHeight="1" x14ac:dyDescent="0.3"/>
    <row r="1995" s="361" customFormat="1" ht="15.9" customHeight="1" x14ac:dyDescent="0.3"/>
    <row r="1996" s="361" customFormat="1" ht="15.9" customHeight="1" x14ac:dyDescent="0.3"/>
    <row r="1997" s="361" customFormat="1" ht="15.9" customHeight="1" x14ac:dyDescent="0.3"/>
    <row r="1998" s="361" customFormat="1" ht="15.9" customHeight="1" x14ac:dyDescent="0.3"/>
    <row r="1999" s="361" customFormat="1" ht="15.9" customHeight="1" x14ac:dyDescent="0.3"/>
    <row r="2000" s="361" customFormat="1" ht="15.9" customHeight="1" x14ac:dyDescent="0.3"/>
    <row r="2001" s="361" customFormat="1" ht="15.9" customHeight="1" x14ac:dyDescent="0.3"/>
    <row r="2002" s="361" customFormat="1" ht="15.9" customHeight="1" x14ac:dyDescent="0.3"/>
    <row r="2003" s="361" customFormat="1" ht="15.9" customHeight="1" x14ac:dyDescent="0.3"/>
    <row r="2004" s="361" customFormat="1" ht="15.9" customHeight="1" x14ac:dyDescent="0.3"/>
    <row r="2005" s="361" customFormat="1" ht="15.9" customHeight="1" x14ac:dyDescent="0.3"/>
    <row r="2006" s="361" customFormat="1" ht="15.9" customHeight="1" x14ac:dyDescent="0.3"/>
    <row r="2007" s="361" customFormat="1" ht="15.9" customHeight="1" x14ac:dyDescent="0.3"/>
    <row r="2008" s="361" customFormat="1" ht="15.9" customHeight="1" x14ac:dyDescent="0.3"/>
    <row r="2009" s="361" customFormat="1" ht="15.9" customHeight="1" x14ac:dyDescent="0.3"/>
    <row r="2010" s="361" customFormat="1" ht="15.9" customHeight="1" x14ac:dyDescent="0.3"/>
    <row r="2011" s="361" customFormat="1" ht="15.9" customHeight="1" x14ac:dyDescent="0.3"/>
    <row r="2012" s="361" customFormat="1" ht="15.9" customHeight="1" x14ac:dyDescent="0.3"/>
    <row r="2013" s="361" customFormat="1" ht="15.9" customHeight="1" x14ac:dyDescent="0.3"/>
    <row r="2014" s="361" customFormat="1" ht="15.9" customHeight="1" x14ac:dyDescent="0.3"/>
    <row r="2015" s="361" customFormat="1" ht="15.9" customHeight="1" x14ac:dyDescent="0.3"/>
    <row r="2016" s="361" customFormat="1" ht="15.9" customHeight="1" x14ac:dyDescent="0.3"/>
    <row r="2017" s="361" customFormat="1" ht="15.9" customHeight="1" x14ac:dyDescent="0.3"/>
    <row r="2018" s="361" customFormat="1" ht="15.9" customHeight="1" x14ac:dyDescent="0.3"/>
    <row r="2019" s="361" customFormat="1" ht="15.9" customHeight="1" x14ac:dyDescent="0.3"/>
    <row r="2020" s="361" customFormat="1" ht="15.9" customHeight="1" x14ac:dyDescent="0.3"/>
    <row r="2021" s="361" customFormat="1" ht="15.9" customHeight="1" x14ac:dyDescent="0.3"/>
    <row r="2022" s="361" customFormat="1" ht="15.9" customHeight="1" x14ac:dyDescent="0.3"/>
    <row r="2023" s="361" customFormat="1" ht="15.9" customHeight="1" x14ac:dyDescent="0.3"/>
    <row r="2024" s="361" customFormat="1" ht="15.9" customHeight="1" x14ac:dyDescent="0.3"/>
    <row r="2025" s="361" customFormat="1" ht="15.9" customHeight="1" x14ac:dyDescent="0.3"/>
    <row r="2026" s="361" customFormat="1" ht="15.9" customHeight="1" x14ac:dyDescent="0.3"/>
    <row r="2027" s="361" customFormat="1" ht="15.9" customHeight="1" x14ac:dyDescent="0.3"/>
    <row r="2028" s="361" customFormat="1" ht="15.9" customHeight="1" x14ac:dyDescent="0.3"/>
    <row r="2029" s="361" customFormat="1" ht="15.9" customHeight="1" x14ac:dyDescent="0.3"/>
    <row r="2030" s="361" customFormat="1" ht="15.9" customHeight="1" x14ac:dyDescent="0.3"/>
    <row r="2031" s="361" customFormat="1" ht="15.9" customHeight="1" x14ac:dyDescent="0.3"/>
    <row r="2032" s="361" customFormat="1" ht="15.9" customHeight="1" x14ac:dyDescent="0.3"/>
    <row r="2033" s="361" customFormat="1" ht="15.9" customHeight="1" x14ac:dyDescent="0.3"/>
    <row r="2034" s="361" customFormat="1" ht="15.9" customHeight="1" x14ac:dyDescent="0.3"/>
    <row r="2035" s="361" customFormat="1" ht="15.9" customHeight="1" x14ac:dyDescent="0.3"/>
    <row r="2036" s="361" customFormat="1" ht="15.9" customHeight="1" x14ac:dyDescent="0.3"/>
    <row r="2037" s="361" customFormat="1" ht="15.9" customHeight="1" x14ac:dyDescent="0.3"/>
    <row r="2038" s="361" customFormat="1" ht="15.9" customHeight="1" x14ac:dyDescent="0.3"/>
    <row r="2039" s="361" customFormat="1" ht="15.9" customHeight="1" x14ac:dyDescent="0.3"/>
    <row r="2040" s="361" customFormat="1" ht="15.9" customHeight="1" x14ac:dyDescent="0.3"/>
    <row r="2041" s="361" customFormat="1" ht="15.9" customHeight="1" x14ac:dyDescent="0.3"/>
    <row r="2042" s="361" customFormat="1" ht="15.9" customHeight="1" x14ac:dyDescent="0.3"/>
    <row r="2043" s="361" customFormat="1" ht="15.9" customHeight="1" x14ac:dyDescent="0.3"/>
    <row r="2044" s="361" customFormat="1" ht="15.9" customHeight="1" x14ac:dyDescent="0.3"/>
    <row r="2045" s="361" customFormat="1" ht="15.9" customHeight="1" x14ac:dyDescent="0.3"/>
    <row r="2046" s="361" customFormat="1" ht="15.9" customHeight="1" x14ac:dyDescent="0.3"/>
    <row r="2047" s="361" customFormat="1" ht="15.9" customHeight="1" x14ac:dyDescent="0.3"/>
    <row r="2048" s="361" customFormat="1" ht="15.9" customHeight="1" x14ac:dyDescent="0.3"/>
    <row r="2049" s="361" customFormat="1" ht="15.9" customHeight="1" x14ac:dyDescent="0.3"/>
    <row r="2050" s="361" customFormat="1" ht="15.9" customHeight="1" x14ac:dyDescent="0.3"/>
    <row r="2051" s="361" customFormat="1" ht="15.9" customHeight="1" x14ac:dyDescent="0.3"/>
    <row r="2052" s="361" customFormat="1" ht="15.9" customHeight="1" x14ac:dyDescent="0.3"/>
    <row r="2053" s="361" customFormat="1" ht="15.9" customHeight="1" x14ac:dyDescent="0.3"/>
    <row r="2054" s="361" customFormat="1" ht="15.9" customHeight="1" x14ac:dyDescent="0.3"/>
    <row r="2055" s="361" customFormat="1" ht="15.9" customHeight="1" x14ac:dyDescent="0.3"/>
    <row r="2056" s="361" customFormat="1" ht="15.9" customHeight="1" x14ac:dyDescent="0.3"/>
    <row r="2057" s="361" customFormat="1" ht="15.9" customHeight="1" x14ac:dyDescent="0.3"/>
    <row r="2058" s="361" customFormat="1" ht="15.9" customHeight="1" x14ac:dyDescent="0.3"/>
    <row r="2059" s="361" customFormat="1" ht="15.9" customHeight="1" x14ac:dyDescent="0.3"/>
    <row r="2060" s="361" customFormat="1" ht="15.9" customHeight="1" x14ac:dyDescent="0.3"/>
    <row r="2061" s="361" customFormat="1" ht="15.9" customHeight="1" x14ac:dyDescent="0.3"/>
    <row r="2062" s="361" customFormat="1" ht="15.9" customHeight="1" x14ac:dyDescent="0.3"/>
    <row r="2063" s="361" customFormat="1" ht="15.9" customHeight="1" x14ac:dyDescent="0.3"/>
    <row r="2064" s="361" customFormat="1" ht="15.9" customHeight="1" x14ac:dyDescent="0.3"/>
    <row r="2065" s="361" customFormat="1" ht="15.9" customHeight="1" x14ac:dyDescent="0.3"/>
    <row r="2066" s="361" customFormat="1" ht="15.9" customHeight="1" x14ac:dyDescent="0.3"/>
    <row r="2067" s="361" customFormat="1" ht="15.9" customHeight="1" x14ac:dyDescent="0.3"/>
    <row r="2068" s="361" customFormat="1" ht="15.9" customHeight="1" x14ac:dyDescent="0.3"/>
    <row r="2069" s="361" customFormat="1" ht="15.9" customHeight="1" x14ac:dyDescent="0.3"/>
    <row r="2070" s="361" customFormat="1" ht="15.9" customHeight="1" x14ac:dyDescent="0.3"/>
    <row r="2071" s="361" customFormat="1" ht="15.9" customHeight="1" x14ac:dyDescent="0.3"/>
    <row r="2072" s="361" customFormat="1" ht="15.9" customHeight="1" x14ac:dyDescent="0.3"/>
    <row r="2073" s="361" customFormat="1" ht="15.9" customHeight="1" x14ac:dyDescent="0.3"/>
    <row r="2074" s="361" customFormat="1" ht="15.9" customHeight="1" x14ac:dyDescent="0.3"/>
    <row r="2075" s="361" customFormat="1" ht="15.9" customHeight="1" x14ac:dyDescent="0.3"/>
    <row r="2076" s="361" customFormat="1" ht="15.9" customHeight="1" x14ac:dyDescent="0.3"/>
    <row r="2077" s="361" customFormat="1" ht="15.9" customHeight="1" x14ac:dyDescent="0.3"/>
    <row r="2078" s="361" customFormat="1" ht="15.9" customHeight="1" x14ac:dyDescent="0.3"/>
    <row r="2079" s="361" customFormat="1" ht="15.9" customHeight="1" x14ac:dyDescent="0.3"/>
    <row r="2080" s="361" customFormat="1" ht="15.9" customHeight="1" x14ac:dyDescent="0.3"/>
    <row r="2081" s="361" customFormat="1" ht="15.9" customHeight="1" x14ac:dyDescent="0.3"/>
    <row r="2082" s="361" customFormat="1" ht="15.9" customHeight="1" x14ac:dyDescent="0.3"/>
    <row r="2083" s="361" customFormat="1" ht="15.9" customHeight="1" x14ac:dyDescent="0.3"/>
    <row r="2084" s="361" customFormat="1" ht="15.9" customHeight="1" x14ac:dyDescent="0.3"/>
    <row r="2085" s="361" customFormat="1" ht="15.9" customHeight="1" x14ac:dyDescent="0.3"/>
    <row r="2086" s="361" customFormat="1" ht="15.9" customHeight="1" x14ac:dyDescent="0.3"/>
    <row r="2087" s="361" customFormat="1" ht="15.9" customHeight="1" x14ac:dyDescent="0.3"/>
    <row r="2088" s="361" customFormat="1" ht="15.9" customHeight="1" x14ac:dyDescent="0.3"/>
    <row r="2089" s="361" customFormat="1" ht="15.9" customHeight="1" x14ac:dyDescent="0.3"/>
    <row r="2090" s="361" customFormat="1" ht="15.9" customHeight="1" x14ac:dyDescent="0.3"/>
    <row r="2091" s="361" customFormat="1" ht="15.9" customHeight="1" x14ac:dyDescent="0.3"/>
    <row r="2092" s="361" customFormat="1" ht="15.9" customHeight="1" x14ac:dyDescent="0.3"/>
    <row r="2093" s="361" customFormat="1" ht="15.9" customHeight="1" x14ac:dyDescent="0.3"/>
    <row r="2094" s="361" customFormat="1" ht="15.9" customHeight="1" x14ac:dyDescent="0.3"/>
    <row r="2095" s="361" customFormat="1" ht="15.9" customHeight="1" x14ac:dyDescent="0.3"/>
    <row r="2096" s="361" customFormat="1" ht="15.9" customHeight="1" x14ac:dyDescent="0.3"/>
    <row r="2097" s="361" customFormat="1" ht="15.9" customHeight="1" x14ac:dyDescent="0.3"/>
    <row r="2098" s="361" customFormat="1" ht="15.9" customHeight="1" x14ac:dyDescent="0.3"/>
    <row r="2099" s="361" customFormat="1" ht="15.9" customHeight="1" x14ac:dyDescent="0.3"/>
    <row r="2100" s="361" customFormat="1" ht="15.9" customHeight="1" x14ac:dyDescent="0.3"/>
    <row r="2101" s="361" customFormat="1" ht="15.9" customHeight="1" x14ac:dyDescent="0.3"/>
    <row r="2102" s="361" customFormat="1" ht="15.9" customHeight="1" x14ac:dyDescent="0.3"/>
    <row r="2103" s="361" customFormat="1" ht="15.9" customHeight="1" x14ac:dyDescent="0.3"/>
    <row r="2104" s="361" customFormat="1" ht="15.9" customHeight="1" x14ac:dyDescent="0.3"/>
    <row r="2105" s="361" customFormat="1" ht="15.9" customHeight="1" x14ac:dyDescent="0.3"/>
    <row r="2106" s="361" customFormat="1" ht="15.9" customHeight="1" x14ac:dyDescent="0.3"/>
    <row r="2107" s="361" customFormat="1" ht="15.9" customHeight="1" x14ac:dyDescent="0.3"/>
    <row r="2108" s="361" customFormat="1" ht="15.9" customHeight="1" x14ac:dyDescent="0.3"/>
    <row r="2109" s="361" customFormat="1" ht="15.9" customHeight="1" x14ac:dyDescent="0.3"/>
    <row r="2110" s="361" customFormat="1" ht="15.9" customHeight="1" x14ac:dyDescent="0.3"/>
    <row r="2111" s="361" customFormat="1" ht="15.9" customHeight="1" x14ac:dyDescent="0.3"/>
    <row r="2112" s="361" customFormat="1" ht="15.9" customHeight="1" x14ac:dyDescent="0.3"/>
    <row r="2113" s="361" customFormat="1" ht="15.9" customHeight="1" x14ac:dyDescent="0.3"/>
    <row r="2114" s="361" customFormat="1" ht="15.9" customHeight="1" x14ac:dyDescent="0.3"/>
    <row r="2115" s="361" customFormat="1" ht="15.9" customHeight="1" x14ac:dyDescent="0.3"/>
    <row r="2116" s="361" customFormat="1" ht="15.9" customHeight="1" x14ac:dyDescent="0.3"/>
    <row r="2117" s="361" customFormat="1" ht="15.9" customHeight="1" x14ac:dyDescent="0.3"/>
    <row r="2118" s="361" customFormat="1" ht="15.9" customHeight="1" x14ac:dyDescent="0.3"/>
    <row r="2119" s="361" customFormat="1" ht="15.9" customHeight="1" x14ac:dyDescent="0.3"/>
    <row r="2120" s="361" customFormat="1" ht="15.9" customHeight="1" x14ac:dyDescent="0.3"/>
    <row r="2121" s="361" customFormat="1" ht="15.9" customHeight="1" x14ac:dyDescent="0.3"/>
    <row r="2122" s="361" customFormat="1" ht="15.9" customHeight="1" x14ac:dyDescent="0.3"/>
    <row r="2123" s="361" customFormat="1" ht="15.9" customHeight="1" x14ac:dyDescent="0.3"/>
    <row r="2124" s="361" customFormat="1" ht="15.9" customHeight="1" x14ac:dyDescent="0.3"/>
    <row r="2125" s="361" customFormat="1" ht="15.9" customHeight="1" x14ac:dyDescent="0.3"/>
    <row r="2126" s="361" customFormat="1" ht="15.9" customHeight="1" x14ac:dyDescent="0.3"/>
    <row r="2127" s="361" customFormat="1" ht="15.9" customHeight="1" x14ac:dyDescent="0.3"/>
    <row r="2128" s="361" customFormat="1" ht="15.9" customHeight="1" x14ac:dyDescent="0.3"/>
    <row r="2129" s="361" customFormat="1" ht="15.9" customHeight="1" x14ac:dyDescent="0.3"/>
    <row r="2130" s="361" customFormat="1" ht="15.9" customHeight="1" x14ac:dyDescent="0.3"/>
    <row r="2131" s="361" customFormat="1" ht="15.9" customHeight="1" x14ac:dyDescent="0.3"/>
    <row r="2132" s="361" customFormat="1" ht="15.9" customHeight="1" x14ac:dyDescent="0.3"/>
    <row r="2133" s="361" customFormat="1" ht="15.9" customHeight="1" x14ac:dyDescent="0.3"/>
    <row r="2134" s="361" customFormat="1" ht="15.9" customHeight="1" x14ac:dyDescent="0.3"/>
    <row r="2135" s="361" customFormat="1" ht="15.9" customHeight="1" x14ac:dyDescent="0.3"/>
    <row r="2136" s="361" customFormat="1" ht="15.9" customHeight="1" x14ac:dyDescent="0.3"/>
    <row r="2137" s="361" customFormat="1" ht="15.9" customHeight="1" x14ac:dyDescent="0.3"/>
    <row r="2138" s="361" customFormat="1" ht="15.9" customHeight="1" x14ac:dyDescent="0.3"/>
    <row r="2139" s="361" customFormat="1" ht="15.9" customHeight="1" x14ac:dyDescent="0.3"/>
    <row r="2140" s="361" customFormat="1" ht="15.9" customHeight="1" x14ac:dyDescent="0.3"/>
    <row r="2141" s="361" customFormat="1" ht="15.9" customHeight="1" x14ac:dyDescent="0.3"/>
    <row r="2142" s="361" customFormat="1" ht="15.9" customHeight="1" x14ac:dyDescent="0.3"/>
    <row r="2143" s="361" customFormat="1" ht="15.9" customHeight="1" x14ac:dyDescent="0.3"/>
    <row r="2144" s="361" customFormat="1" ht="15.9" customHeight="1" x14ac:dyDescent="0.3"/>
    <row r="2145" s="361" customFormat="1" ht="15.9" customHeight="1" x14ac:dyDescent="0.3"/>
    <row r="2146" s="361" customFormat="1" ht="15.9" customHeight="1" x14ac:dyDescent="0.3"/>
    <row r="2147" s="361" customFormat="1" ht="15.9" customHeight="1" x14ac:dyDescent="0.3"/>
    <row r="2148" s="361" customFormat="1" ht="15.9" customHeight="1" x14ac:dyDescent="0.3"/>
    <row r="2149" s="361" customFormat="1" ht="15.9" customHeight="1" x14ac:dyDescent="0.3"/>
    <row r="2150" s="361" customFormat="1" ht="15.9" customHeight="1" x14ac:dyDescent="0.3"/>
    <row r="2151" s="361" customFormat="1" ht="15.9" customHeight="1" x14ac:dyDescent="0.3"/>
    <row r="2152" s="361" customFormat="1" ht="15.9" customHeight="1" x14ac:dyDescent="0.3"/>
    <row r="2153" s="361" customFormat="1" ht="15.9" customHeight="1" x14ac:dyDescent="0.3"/>
    <row r="2154" s="361" customFormat="1" ht="15.9" customHeight="1" x14ac:dyDescent="0.3"/>
    <row r="2155" s="361" customFormat="1" ht="15.9" customHeight="1" x14ac:dyDescent="0.3"/>
    <row r="2156" s="361" customFormat="1" ht="15.9" customHeight="1" x14ac:dyDescent="0.3"/>
    <row r="2157" s="361" customFormat="1" ht="15.9" customHeight="1" x14ac:dyDescent="0.3"/>
    <row r="2158" s="361" customFormat="1" ht="15.9" customHeight="1" x14ac:dyDescent="0.3"/>
    <row r="2159" s="361" customFormat="1" ht="15.9" customHeight="1" x14ac:dyDescent="0.3"/>
    <row r="2160" s="361" customFormat="1" ht="15.9" customHeight="1" x14ac:dyDescent="0.3"/>
    <row r="2161" s="361" customFormat="1" ht="15.9" customHeight="1" x14ac:dyDescent="0.3"/>
    <row r="2162" s="361" customFormat="1" ht="15.9" customHeight="1" x14ac:dyDescent="0.3"/>
    <row r="2163" s="361" customFormat="1" ht="15.9" customHeight="1" x14ac:dyDescent="0.3"/>
    <row r="2164" s="361" customFormat="1" ht="15.9" customHeight="1" x14ac:dyDescent="0.3"/>
    <row r="2165" s="361" customFormat="1" ht="15.9" customHeight="1" x14ac:dyDescent="0.3"/>
    <row r="2166" s="361" customFormat="1" ht="15.9" customHeight="1" x14ac:dyDescent="0.3"/>
    <row r="2167" s="361" customFormat="1" ht="15.9" customHeight="1" x14ac:dyDescent="0.3"/>
    <row r="2168" s="361" customFormat="1" ht="15.9" customHeight="1" x14ac:dyDescent="0.3"/>
    <row r="2169" s="361" customFormat="1" ht="15.9" customHeight="1" x14ac:dyDescent="0.3"/>
    <row r="2170" s="361" customFormat="1" ht="15.9" customHeight="1" x14ac:dyDescent="0.3"/>
    <row r="2171" s="361" customFormat="1" ht="15.9" customHeight="1" x14ac:dyDescent="0.3"/>
    <row r="2172" s="361" customFormat="1" ht="15.9" customHeight="1" x14ac:dyDescent="0.3"/>
    <row r="2173" s="361" customFormat="1" ht="15.9" customHeight="1" x14ac:dyDescent="0.3"/>
    <row r="2174" s="361" customFormat="1" ht="15.9" customHeight="1" x14ac:dyDescent="0.3"/>
    <row r="2175" s="361" customFormat="1" ht="15.9" customHeight="1" x14ac:dyDescent="0.3"/>
    <row r="2176" s="361" customFormat="1" ht="15.9" customHeight="1" x14ac:dyDescent="0.3"/>
    <row r="2177" s="361" customFormat="1" ht="15.9" customHeight="1" x14ac:dyDescent="0.3"/>
    <row r="2178" s="361" customFormat="1" ht="15.9" customHeight="1" x14ac:dyDescent="0.3"/>
    <row r="2179" s="361" customFormat="1" ht="15.9" customHeight="1" x14ac:dyDescent="0.3"/>
    <row r="2180" s="361" customFormat="1" ht="15.9" customHeight="1" x14ac:dyDescent="0.3"/>
    <row r="2181" s="361" customFormat="1" ht="15.9" customHeight="1" x14ac:dyDescent="0.3"/>
    <row r="2182" s="361" customFormat="1" ht="15.9" customHeight="1" x14ac:dyDescent="0.3"/>
    <row r="2183" s="361" customFormat="1" ht="15.9" customHeight="1" x14ac:dyDescent="0.3"/>
    <row r="2184" s="361" customFormat="1" ht="15.9" customHeight="1" x14ac:dyDescent="0.3"/>
    <row r="2185" s="361" customFormat="1" ht="15.9" customHeight="1" x14ac:dyDescent="0.3"/>
    <row r="2186" s="361" customFormat="1" ht="15.9" customHeight="1" x14ac:dyDescent="0.3"/>
    <row r="2187" s="361" customFormat="1" ht="15.9" customHeight="1" x14ac:dyDescent="0.3"/>
    <row r="2188" s="361" customFormat="1" ht="15.9" customHeight="1" x14ac:dyDescent="0.3"/>
    <row r="2189" s="361" customFormat="1" ht="15.9" customHeight="1" x14ac:dyDescent="0.3"/>
    <row r="2190" s="361" customFormat="1" ht="15.9" customHeight="1" x14ac:dyDescent="0.3"/>
    <row r="2191" s="361" customFormat="1" ht="15.9" customHeight="1" x14ac:dyDescent="0.3"/>
    <row r="2192" s="361" customFormat="1" ht="15.9" customHeight="1" x14ac:dyDescent="0.3"/>
    <row r="2193" s="361" customFormat="1" ht="15.9" customHeight="1" x14ac:dyDescent="0.3"/>
    <row r="2194" s="361" customFormat="1" ht="15.9" customHeight="1" x14ac:dyDescent="0.3"/>
    <row r="2195" s="361" customFormat="1" ht="15.9" customHeight="1" x14ac:dyDescent="0.3"/>
    <row r="2196" s="361" customFormat="1" ht="15.9" customHeight="1" x14ac:dyDescent="0.3"/>
    <row r="2197" s="361" customFormat="1" ht="15.9" customHeight="1" x14ac:dyDescent="0.3"/>
    <row r="2198" s="361" customFormat="1" ht="15.9" customHeight="1" x14ac:dyDescent="0.3"/>
    <row r="2199" s="361" customFormat="1" ht="15.9" customHeight="1" x14ac:dyDescent="0.3"/>
    <row r="2200" s="361" customFormat="1" ht="15.9" customHeight="1" x14ac:dyDescent="0.3"/>
    <row r="2201" s="361" customFormat="1" ht="15.9" customHeight="1" x14ac:dyDescent="0.3"/>
    <row r="2202" s="361" customFormat="1" ht="15.9" customHeight="1" x14ac:dyDescent="0.3"/>
    <row r="2203" s="361" customFormat="1" ht="15.9" customHeight="1" x14ac:dyDescent="0.3"/>
    <row r="2204" s="361" customFormat="1" ht="15.9" customHeight="1" x14ac:dyDescent="0.3"/>
    <row r="2205" s="361" customFormat="1" ht="15.9" customHeight="1" x14ac:dyDescent="0.3"/>
    <row r="2206" s="361" customFormat="1" ht="15.9" customHeight="1" x14ac:dyDescent="0.3"/>
    <row r="2207" s="361" customFormat="1" ht="15.9" customHeight="1" x14ac:dyDescent="0.3"/>
    <row r="2208" s="361" customFormat="1" ht="15.9" customHeight="1" x14ac:dyDescent="0.3"/>
    <row r="2209" s="361" customFormat="1" ht="15.9" customHeight="1" x14ac:dyDescent="0.3"/>
    <row r="2210" s="361" customFormat="1" ht="15.9" customHeight="1" x14ac:dyDescent="0.3"/>
    <row r="2211" s="361" customFormat="1" ht="15.9" customHeight="1" x14ac:dyDescent="0.3"/>
    <row r="2212" s="361" customFormat="1" ht="15.9" customHeight="1" x14ac:dyDescent="0.3"/>
    <row r="2213" s="361" customFormat="1" ht="15.9" customHeight="1" x14ac:dyDescent="0.3"/>
    <row r="2214" s="361" customFormat="1" ht="15.9" customHeight="1" x14ac:dyDescent="0.3"/>
    <row r="2215" s="361" customFormat="1" ht="15.9" customHeight="1" x14ac:dyDescent="0.3"/>
    <row r="2216" s="361" customFormat="1" ht="15.9" customHeight="1" x14ac:dyDescent="0.3"/>
    <row r="2217" s="361" customFormat="1" ht="15.9" customHeight="1" x14ac:dyDescent="0.3"/>
    <row r="2218" s="361" customFormat="1" ht="15.9" customHeight="1" x14ac:dyDescent="0.3"/>
    <row r="2219" s="361" customFormat="1" ht="15.9" customHeight="1" x14ac:dyDescent="0.3"/>
    <row r="2220" s="361" customFormat="1" ht="15.9" customHeight="1" x14ac:dyDescent="0.3"/>
    <row r="2221" s="361" customFormat="1" ht="15.9" customHeight="1" x14ac:dyDescent="0.3"/>
    <row r="2222" s="361" customFormat="1" ht="15.9" customHeight="1" x14ac:dyDescent="0.3"/>
    <row r="2223" s="361" customFormat="1" ht="15.9" customHeight="1" x14ac:dyDescent="0.3"/>
    <row r="2224" s="361" customFormat="1" ht="15.9" customHeight="1" x14ac:dyDescent="0.3"/>
    <row r="2225" s="361" customFormat="1" ht="15.9" customHeight="1" x14ac:dyDescent="0.3"/>
    <row r="2226" s="361" customFormat="1" ht="15.9" customHeight="1" x14ac:dyDescent="0.3"/>
    <row r="2227" s="361" customFormat="1" ht="15.9" customHeight="1" x14ac:dyDescent="0.3"/>
    <row r="2228" s="361" customFormat="1" ht="15.9" customHeight="1" x14ac:dyDescent="0.3"/>
    <row r="2229" s="361" customFormat="1" ht="15.9" customHeight="1" x14ac:dyDescent="0.3"/>
    <row r="2230" s="361" customFormat="1" ht="15.9" customHeight="1" x14ac:dyDescent="0.3"/>
    <row r="2231" s="361" customFormat="1" ht="15.9" customHeight="1" x14ac:dyDescent="0.3"/>
    <row r="2232" s="361" customFormat="1" ht="15.9" customHeight="1" x14ac:dyDescent="0.3"/>
    <row r="2233" s="361" customFormat="1" ht="15.9" customHeight="1" x14ac:dyDescent="0.3"/>
    <row r="2234" s="361" customFormat="1" ht="15.9" customHeight="1" x14ac:dyDescent="0.3"/>
    <row r="2235" s="361" customFormat="1" ht="15.9" customHeight="1" x14ac:dyDescent="0.3"/>
    <row r="2236" s="361" customFormat="1" ht="15.9" customHeight="1" x14ac:dyDescent="0.3"/>
    <row r="2237" s="361" customFormat="1" ht="15.9" customHeight="1" x14ac:dyDescent="0.3"/>
    <row r="2238" s="361" customFormat="1" ht="15.9" customHeight="1" x14ac:dyDescent="0.3"/>
    <row r="2239" s="361" customFormat="1" ht="15.9" customHeight="1" x14ac:dyDescent="0.3"/>
    <row r="2240" s="361" customFormat="1" ht="15.9" customHeight="1" x14ac:dyDescent="0.3"/>
    <row r="2241" s="361" customFormat="1" ht="15.9" customHeight="1" x14ac:dyDescent="0.3"/>
    <row r="2242" s="361" customFormat="1" ht="15.9" customHeight="1" x14ac:dyDescent="0.3"/>
    <row r="2243" s="361" customFormat="1" ht="15.9" customHeight="1" x14ac:dyDescent="0.3"/>
    <row r="2244" s="361" customFormat="1" ht="15.9" customHeight="1" x14ac:dyDescent="0.3"/>
    <row r="2245" s="361" customFormat="1" ht="15.9" customHeight="1" x14ac:dyDescent="0.3"/>
    <row r="2246" s="361" customFormat="1" ht="15.9" customHeight="1" x14ac:dyDescent="0.3"/>
    <row r="2247" s="361" customFormat="1" ht="15.9" customHeight="1" x14ac:dyDescent="0.3"/>
    <row r="2248" s="361" customFormat="1" ht="15.9" customHeight="1" x14ac:dyDescent="0.3"/>
    <row r="2249" s="361" customFormat="1" ht="15.9" customHeight="1" x14ac:dyDescent="0.3"/>
    <row r="2250" s="361" customFormat="1" ht="15.9" customHeight="1" x14ac:dyDescent="0.3"/>
    <row r="2251" s="361" customFormat="1" ht="15.9" customHeight="1" x14ac:dyDescent="0.3"/>
    <row r="2252" s="361" customFormat="1" ht="15.9" customHeight="1" x14ac:dyDescent="0.3"/>
    <row r="2253" s="361" customFormat="1" ht="15.9" customHeight="1" x14ac:dyDescent="0.3"/>
    <row r="2254" s="361" customFormat="1" ht="15.9" customHeight="1" x14ac:dyDescent="0.3"/>
    <row r="2255" s="361" customFormat="1" ht="15.9" customHeight="1" x14ac:dyDescent="0.3"/>
    <row r="2256" s="361" customFormat="1" ht="15.9" customHeight="1" x14ac:dyDescent="0.3"/>
    <row r="2257" s="361" customFormat="1" ht="15.9" customHeight="1" x14ac:dyDescent="0.3"/>
    <row r="2258" s="361" customFormat="1" ht="15.9" customHeight="1" x14ac:dyDescent="0.3"/>
    <row r="2259" s="361" customFormat="1" ht="15.9" customHeight="1" x14ac:dyDescent="0.3"/>
    <row r="2260" s="361" customFormat="1" ht="15.9" customHeight="1" x14ac:dyDescent="0.3"/>
    <row r="2261" s="361" customFormat="1" ht="15.9" customHeight="1" x14ac:dyDescent="0.3"/>
    <row r="2262" s="361" customFormat="1" ht="15.9" customHeight="1" x14ac:dyDescent="0.3"/>
    <row r="2263" s="361" customFormat="1" ht="15.9" customHeight="1" x14ac:dyDescent="0.3"/>
    <row r="2264" s="361" customFormat="1" ht="15.9" customHeight="1" x14ac:dyDescent="0.3"/>
    <row r="2265" s="361" customFormat="1" ht="15.9" customHeight="1" x14ac:dyDescent="0.3"/>
    <row r="2266" s="361" customFormat="1" ht="15.9" customHeight="1" x14ac:dyDescent="0.3"/>
    <row r="2267" s="361" customFormat="1" ht="15.9" customHeight="1" x14ac:dyDescent="0.3"/>
    <row r="2268" s="361" customFormat="1" ht="15.9" customHeight="1" x14ac:dyDescent="0.3"/>
    <row r="2269" s="361" customFormat="1" ht="15.9" customHeight="1" x14ac:dyDescent="0.3"/>
    <row r="2270" s="361" customFormat="1" ht="15.9" customHeight="1" x14ac:dyDescent="0.3"/>
    <row r="2271" s="361" customFormat="1" ht="15.9" customHeight="1" x14ac:dyDescent="0.3"/>
    <row r="2272" s="361" customFormat="1" ht="15.9" customHeight="1" x14ac:dyDescent="0.3"/>
    <row r="2273" s="361" customFormat="1" ht="15.9" customHeight="1" x14ac:dyDescent="0.3"/>
    <row r="2274" s="361" customFormat="1" ht="15.9" customHeight="1" x14ac:dyDescent="0.3"/>
    <row r="2275" s="361" customFormat="1" ht="15.9" customHeight="1" x14ac:dyDescent="0.3"/>
    <row r="2276" s="361" customFormat="1" ht="15.9" customHeight="1" x14ac:dyDescent="0.3"/>
    <row r="2277" s="361" customFormat="1" ht="15.9" customHeight="1" x14ac:dyDescent="0.3"/>
    <row r="2278" s="361" customFormat="1" ht="15.9" customHeight="1" x14ac:dyDescent="0.3"/>
    <row r="2279" s="361" customFormat="1" ht="15.9" customHeight="1" x14ac:dyDescent="0.3"/>
    <row r="2280" s="361" customFormat="1" ht="15.9" customHeight="1" x14ac:dyDescent="0.3"/>
    <row r="2281" s="361" customFormat="1" ht="15.9" customHeight="1" x14ac:dyDescent="0.3"/>
    <row r="2282" s="361" customFormat="1" ht="15.9" customHeight="1" x14ac:dyDescent="0.3"/>
    <row r="2283" s="361" customFormat="1" ht="15.9" customHeight="1" x14ac:dyDescent="0.3"/>
    <row r="2284" s="361" customFormat="1" ht="15.9" customHeight="1" x14ac:dyDescent="0.3"/>
    <row r="2285" s="361" customFormat="1" ht="15.9" customHeight="1" x14ac:dyDescent="0.3"/>
    <row r="2286" s="361" customFormat="1" ht="15.9" customHeight="1" x14ac:dyDescent="0.3"/>
    <row r="2287" s="361" customFormat="1" ht="15.9" customHeight="1" x14ac:dyDescent="0.3"/>
    <row r="2288" s="361" customFormat="1" ht="15.9" customHeight="1" x14ac:dyDescent="0.3"/>
    <row r="2289" s="361" customFormat="1" ht="15.9" customHeight="1" x14ac:dyDescent="0.3"/>
    <row r="2290" s="361" customFormat="1" ht="15.9" customHeight="1" x14ac:dyDescent="0.3"/>
    <row r="2291" s="361" customFormat="1" ht="15.9" customHeight="1" x14ac:dyDescent="0.3"/>
    <row r="2292" s="361" customFormat="1" ht="15.9" customHeight="1" x14ac:dyDescent="0.3"/>
    <row r="2293" s="361" customFormat="1" ht="15.9" customHeight="1" x14ac:dyDescent="0.3"/>
    <row r="2294" s="361" customFormat="1" ht="15.9" customHeight="1" x14ac:dyDescent="0.3"/>
    <row r="2295" s="361" customFormat="1" ht="15.9" customHeight="1" x14ac:dyDescent="0.3"/>
    <row r="2296" s="361" customFormat="1" ht="15.9" customHeight="1" x14ac:dyDescent="0.3"/>
    <row r="2297" s="361" customFormat="1" ht="15.9" customHeight="1" x14ac:dyDescent="0.3"/>
    <row r="2298" s="361" customFormat="1" ht="15.9" customHeight="1" x14ac:dyDescent="0.3"/>
    <row r="2299" s="361" customFormat="1" ht="15.9" customHeight="1" x14ac:dyDescent="0.3"/>
    <row r="2300" s="361" customFormat="1" ht="15.9" customHeight="1" x14ac:dyDescent="0.3"/>
    <row r="2301" s="361" customFormat="1" ht="15.9" customHeight="1" x14ac:dyDescent="0.3"/>
    <row r="2302" s="361" customFormat="1" ht="15.9" customHeight="1" x14ac:dyDescent="0.3"/>
    <row r="2303" s="361" customFormat="1" ht="15.9" customHeight="1" x14ac:dyDescent="0.3"/>
    <row r="2304" s="361" customFormat="1" ht="15.9" customHeight="1" x14ac:dyDescent="0.3"/>
    <row r="2305" s="361" customFormat="1" ht="15.9" customHeight="1" x14ac:dyDescent="0.3"/>
    <row r="2306" s="361" customFormat="1" ht="15.9" customHeight="1" x14ac:dyDescent="0.3"/>
    <row r="2307" s="361" customFormat="1" ht="15.9" customHeight="1" x14ac:dyDescent="0.3"/>
    <row r="2308" s="361" customFormat="1" ht="15.9" customHeight="1" x14ac:dyDescent="0.3"/>
    <row r="2309" s="361" customFormat="1" ht="15.9" customHeight="1" x14ac:dyDescent="0.3"/>
    <row r="2310" s="361" customFormat="1" ht="15.9" customHeight="1" x14ac:dyDescent="0.3"/>
    <row r="2311" s="361" customFormat="1" ht="15.9" customHeight="1" x14ac:dyDescent="0.3"/>
    <row r="2312" s="361" customFormat="1" ht="15.9" customHeight="1" x14ac:dyDescent="0.3"/>
    <row r="2313" s="361" customFormat="1" ht="15.9" customHeight="1" x14ac:dyDescent="0.3"/>
    <row r="2314" s="361" customFormat="1" ht="15.9" customHeight="1" x14ac:dyDescent="0.3"/>
    <row r="2315" s="361" customFormat="1" ht="15.9" customHeight="1" x14ac:dyDescent="0.3"/>
    <row r="2316" s="361" customFormat="1" ht="15.9" customHeight="1" x14ac:dyDescent="0.3"/>
    <row r="2317" s="361" customFormat="1" ht="15.9" customHeight="1" x14ac:dyDescent="0.3"/>
    <row r="2318" s="361" customFormat="1" ht="15.9" customHeight="1" x14ac:dyDescent="0.3"/>
    <row r="2319" s="361" customFormat="1" ht="15.9" customHeight="1" x14ac:dyDescent="0.3"/>
    <row r="2320" s="361" customFormat="1" ht="15.9" customHeight="1" x14ac:dyDescent="0.3"/>
    <row r="2321" s="361" customFormat="1" ht="15.9" customHeight="1" x14ac:dyDescent="0.3"/>
    <row r="2322" s="361" customFormat="1" ht="15.9" customHeight="1" x14ac:dyDescent="0.3"/>
    <row r="2323" s="361" customFormat="1" ht="15.9" customHeight="1" x14ac:dyDescent="0.3"/>
    <row r="2324" s="361" customFormat="1" ht="15.9" customHeight="1" x14ac:dyDescent="0.3"/>
    <row r="2325" s="361" customFormat="1" ht="15.9" customHeight="1" x14ac:dyDescent="0.3"/>
    <row r="2326" s="361" customFormat="1" ht="15.9" customHeight="1" x14ac:dyDescent="0.3"/>
    <row r="2327" s="361" customFormat="1" ht="15.9" customHeight="1" x14ac:dyDescent="0.3"/>
    <row r="2328" s="361" customFormat="1" ht="15.9" customHeight="1" x14ac:dyDescent="0.3"/>
    <row r="2329" s="361" customFormat="1" ht="15.9" customHeight="1" x14ac:dyDescent="0.3"/>
    <row r="2330" s="361" customFormat="1" ht="15.9" customHeight="1" x14ac:dyDescent="0.3"/>
    <row r="2331" s="361" customFormat="1" ht="15.9" customHeight="1" x14ac:dyDescent="0.3"/>
    <row r="2332" s="361" customFormat="1" ht="15.9" customHeight="1" x14ac:dyDescent="0.3"/>
    <row r="2333" s="361" customFormat="1" ht="15.9" customHeight="1" x14ac:dyDescent="0.3"/>
    <row r="2334" s="361" customFormat="1" ht="15.9" customHeight="1" x14ac:dyDescent="0.3"/>
    <row r="2335" s="361" customFormat="1" ht="15.9" customHeight="1" x14ac:dyDescent="0.3"/>
    <row r="2336" s="361" customFormat="1" ht="15.9" customHeight="1" x14ac:dyDescent="0.3"/>
    <row r="2337" s="361" customFormat="1" ht="15.9" customHeight="1" x14ac:dyDescent="0.3"/>
    <row r="2338" s="361" customFormat="1" ht="15.9" customHeight="1" x14ac:dyDescent="0.3"/>
    <row r="2339" s="361" customFormat="1" ht="15.9" customHeight="1" x14ac:dyDescent="0.3"/>
    <row r="2340" s="361" customFormat="1" ht="15.9" customHeight="1" x14ac:dyDescent="0.3"/>
    <row r="2341" s="361" customFormat="1" ht="15.9" customHeight="1" x14ac:dyDescent="0.3"/>
    <row r="2342" s="361" customFormat="1" ht="15.9" customHeight="1" x14ac:dyDescent="0.3"/>
    <row r="2343" s="361" customFormat="1" ht="15.9" customHeight="1" x14ac:dyDescent="0.3"/>
    <row r="2344" s="361" customFormat="1" ht="15.9" customHeight="1" x14ac:dyDescent="0.3"/>
    <row r="2345" s="361" customFormat="1" ht="15.9" customHeight="1" x14ac:dyDescent="0.3"/>
    <row r="2346" s="361" customFormat="1" ht="15.9" customHeight="1" x14ac:dyDescent="0.3"/>
    <row r="2347" s="361" customFormat="1" ht="15.9" customHeight="1" x14ac:dyDescent="0.3"/>
    <row r="2348" s="361" customFormat="1" ht="15.9" customHeight="1" x14ac:dyDescent="0.3"/>
    <row r="2349" s="361" customFormat="1" ht="15.9" customHeight="1" x14ac:dyDescent="0.3"/>
    <row r="2350" s="361" customFormat="1" ht="15.9" customHeight="1" x14ac:dyDescent="0.3"/>
    <row r="2351" s="361" customFormat="1" ht="15.9" customHeight="1" x14ac:dyDescent="0.3"/>
    <row r="2352" s="361" customFormat="1" ht="15.9" customHeight="1" x14ac:dyDescent="0.3"/>
    <row r="2353" s="361" customFormat="1" ht="15.9" customHeight="1" x14ac:dyDescent="0.3"/>
    <row r="2354" s="361" customFormat="1" ht="15.9" customHeight="1" x14ac:dyDescent="0.3"/>
    <row r="2355" s="361" customFormat="1" ht="15.9" customHeight="1" x14ac:dyDescent="0.3"/>
    <row r="2356" s="361" customFormat="1" ht="15.9" customHeight="1" x14ac:dyDescent="0.3"/>
    <row r="2357" s="361" customFormat="1" ht="15.9" customHeight="1" x14ac:dyDescent="0.3"/>
    <row r="2358" s="361" customFormat="1" ht="15.9" customHeight="1" x14ac:dyDescent="0.3"/>
    <row r="2359" s="361" customFormat="1" ht="15.9" customHeight="1" x14ac:dyDescent="0.3"/>
    <row r="2360" s="361" customFormat="1" ht="15.9" customHeight="1" x14ac:dyDescent="0.3"/>
    <row r="2361" s="361" customFormat="1" ht="15.9" customHeight="1" x14ac:dyDescent="0.3"/>
    <row r="2362" s="361" customFormat="1" ht="15.9" customHeight="1" x14ac:dyDescent="0.3"/>
    <row r="2363" s="361" customFormat="1" ht="15.9" customHeight="1" x14ac:dyDescent="0.3"/>
    <row r="2364" s="361" customFormat="1" ht="15.9" customHeight="1" x14ac:dyDescent="0.3"/>
    <row r="2365" s="361" customFormat="1" ht="15.9" customHeight="1" x14ac:dyDescent="0.3"/>
    <row r="2366" s="361" customFormat="1" ht="15.9" customHeight="1" x14ac:dyDescent="0.3"/>
    <row r="2367" s="361" customFormat="1" ht="15.9" customHeight="1" x14ac:dyDescent="0.3"/>
    <row r="2368" s="361" customFormat="1" ht="15.9" customHeight="1" x14ac:dyDescent="0.3"/>
    <row r="2369" s="361" customFormat="1" ht="15.9" customHeight="1" x14ac:dyDescent="0.3"/>
    <row r="2370" s="361" customFormat="1" ht="15.9" customHeight="1" x14ac:dyDescent="0.3"/>
    <row r="2371" s="361" customFormat="1" ht="15.9" customHeight="1" x14ac:dyDescent="0.3"/>
    <row r="2372" s="361" customFormat="1" ht="15.9" customHeight="1" x14ac:dyDescent="0.3"/>
    <row r="2373" s="361" customFormat="1" ht="15.9" customHeight="1" x14ac:dyDescent="0.3"/>
    <row r="2374" s="361" customFormat="1" ht="15.9" customHeight="1" x14ac:dyDescent="0.3"/>
    <row r="2375" s="361" customFormat="1" ht="15.9" customHeight="1" x14ac:dyDescent="0.3"/>
    <row r="2376" s="361" customFormat="1" ht="15.9" customHeight="1" x14ac:dyDescent="0.3"/>
    <row r="2377" s="361" customFormat="1" ht="15.9" customHeight="1" x14ac:dyDescent="0.3"/>
    <row r="2378" s="361" customFormat="1" ht="15.9" customHeight="1" x14ac:dyDescent="0.3"/>
    <row r="2379" s="361" customFormat="1" ht="15.9" customHeight="1" x14ac:dyDescent="0.3"/>
    <row r="2380" s="361" customFormat="1" ht="15.9" customHeight="1" x14ac:dyDescent="0.3"/>
    <row r="2381" s="361" customFormat="1" ht="15.9" customHeight="1" x14ac:dyDescent="0.3"/>
    <row r="2382" s="361" customFormat="1" ht="15.9" customHeight="1" x14ac:dyDescent="0.3"/>
    <row r="2383" s="361" customFormat="1" ht="15.9" customHeight="1" x14ac:dyDescent="0.3"/>
    <row r="2384" s="361" customFormat="1" ht="15.9" customHeight="1" x14ac:dyDescent="0.3"/>
    <row r="2385" s="361" customFormat="1" ht="15.9" customHeight="1" x14ac:dyDescent="0.3"/>
    <row r="2386" s="361" customFormat="1" ht="15.9" customHeight="1" x14ac:dyDescent="0.3"/>
    <row r="2387" s="361" customFormat="1" ht="15.9" customHeight="1" x14ac:dyDescent="0.3"/>
    <row r="2388" s="361" customFormat="1" ht="15.9" customHeight="1" x14ac:dyDescent="0.3"/>
    <row r="2389" s="361" customFormat="1" ht="15.9" customHeight="1" x14ac:dyDescent="0.3"/>
    <row r="2390" s="361" customFormat="1" ht="15.9" customHeight="1" x14ac:dyDescent="0.3"/>
    <row r="2391" s="361" customFormat="1" ht="15.9" customHeight="1" x14ac:dyDescent="0.3"/>
    <row r="2392" s="361" customFormat="1" ht="15.9" customHeight="1" x14ac:dyDescent="0.3"/>
    <row r="2393" s="361" customFormat="1" ht="15.9" customHeight="1" x14ac:dyDescent="0.3"/>
    <row r="2394" s="361" customFormat="1" ht="15.9" customHeight="1" x14ac:dyDescent="0.3"/>
    <row r="2395" s="361" customFormat="1" ht="15.9" customHeight="1" x14ac:dyDescent="0.3"/>
    <row r="2396" s="361" customFormat="1" ht="15.9" customHeight="1" x14ac:dyDescent="0.3"/>
    <row r="2397" s="361" customFormat="1" ht="15.9" customHeight="1" x14ac:dyDescent="0.3"/>
    <row r="2398" s="361" customFormat="1" ht="15.9" customHeight="1" x14ac:dyDescent="0.3"/>
    <row r="2399" s="361" customFormat="1" ht="15.9" customHeight="1" x14ac:dyDescent="0.3"/>
    <row r="2400" s="361" customFormat="1" ht="15.9" customHeight="1" x14ac:dyDescent="0.3"/>
    <row r="2401" s="361" customFormat="1" ht="15.9" customHeight="1" x14ac:dyDescent="0.3"/>
    <row r="2402" s="361" customFormat="1" ht="15.9" customHeight="1" x14ac:dyDescent="0.3"/>
    <row r="2403" s="361" customFormat="1" ht="15.9" customHeight="1" x14ac:dyDescent="0.3"/>
    <row r="2404" s="361" customFormat="1" ht="15.9" customHeight="1" x14ac:dyDescent="0.3"/>
    <row r="2405" s="361" customFormat="1" ht="15.9" customHeight="1" x14ac:dyDescent="0.3"/>
    <row r="2406" s="361" customFormat="1" ht="15.9" customHeight="1" x14ac:dyDescent="0.3"/>
    <row r="2407" s="361" customFormat="1" ht="15.9" customHeight="1" x14ac:dyDescent="0.3"/>
    <row r="2408" s="361" customFormat="1" ht="15.9" customHeight="1" x14ac:dyDescent="0.3"/>
    <row r="2409" s="361" customFormat="1" ht="15.9" customHeight="1" x14ac:dyDescent="0.3"/>
    <row r="2410" s="361" customFormat="1" ht="15.9" customHeight="1" x14ac:dyDescent="0.3"/>
    <row r="2411" s="361" customFormat="1" ht="15.9" customHeight="1" x14ac:dyDescent="0.3"/>
    <row r="2412" s="361" customFormat="1" ht="15.9" customHeight="1" x14ac:dyDescent="0.3"/>
    <row r="2413" s="361" customFormat="1" ht="15.9" customHeight="1" x14ac:dyDescent="0.3"/>
    <row r="2414" s="361" customFormat="1" ht="15.9" customHeight="1" x14ac:dyDescent="0.3"/>
    <row r="2415" s="361" customFormat="1" ht="15.9" customHeight="1" x14ac:dyDescent="0.3"/>
    <row r="2416" s="361" customFormat="1" ht="15.9" customHeight="1" x14ac:dyDescent="0.3"/>
    <row r="2417" s="361" customFormat="1" ht="15.9" customHeight="1" x14ac:dyDescent="0.3"/>
    <row r="2418" s="361" customFormat="1" ht="15.9" customHeight="1" x14ac:dyDescent="0.3"/>
    <row r="2419" s="361" customFormat="1" ht="15.9" customHeight="1" x14ac:dyDescent="0.3"/>
    <row r="2420" s="361" customFormat="1" ht="15.9" customHeight="1" x14ac:dyDescent="0.3"/>
    <row r="2421" s="361" customFormat="1" ht="15.9" customHeight="1" x14ac:dyDescent="0.3"/>
    <row r="2422" s="361" customFormat="1" ht="15.9" customHeight="1" x14ac:dyDescent="0.3"/>
    <row r="2423" s="361" customFormat="1" ht="15.9" customHeight="1" x14ac:dyDescent="0.3"/>
    <row r="2424" s="361" customFormat="1" ht="15.9" customHeight="1" x14ac:dyDescent="0.3"/>
    <row r="2425" s="361" customFormat="1" ht="15.9" customHeight="1" x14ac:dyDescent="0.3"/>
    <row r="2426" s="361" customFormat="1" ht="15.9" customHeight="1" x14ac:dyDescent="0.3"/>
    <row r="2427" s="361" customFormat="1" ht="15.9" customHeight="1" x14ac:dyDescent="0.3"/>
    <row r="2428" s="361" customFormat="1" ht="15.9" customHeight="1" x14ac:dyDescent="0.3"/>
    <row r="2429" s="361" customFormat="1" ht="15.9" customHeight="1" x14ac:dyDescent="0.3"/>
    <row r="2430" s="361" customFormat="1" ht="15.9" customHeight="1" x14ac:dyDescent="0.3"/>
    <row r="2431" s="361" customFormat="1" ht="15.9" customHeight="1" x14ac:dyDescent="0.3"/>
    <row r="2432" s="361" customFormat="1" ht="15.9" customHeight="1" x14ac:dyDescent="0.3"/>
    <row r="2433" s="361" customFormat="1" ht="15.9" customHeight="1" x14ac:dyDescent="0.3"/>
    <row r="2434" s="361" customFormat="1" ht="15.9" customHeight="1" x14ac:dyDescent="0.3"/>
    <row r="2435" s="361" customFormat="1" ht="15.9" customHeight="1" x14ac:dyDescent="0.3"/>
    <row r="2436" s="361" customFormat="1" ht="15.9" customHeight="1" x14ac:dyDescent="0.3"/>
    <row r="2437" s="361" customFormat="1" ht="15.9" customHeight="1" x14ac:dyDescent="0.3"/>
    <row r="2438" s="361" customFormat="1" ht="15.9" customHeight="1" x14ac:dyDescent="0.3"/>
    <row r="2439" s="361" customFormat="1" ht="15.9" customHeight="1" x14ac:dyDescent="0.3"/>
    <row r="2440" s="361" customFormat="1" ht="15.9" customHeight="1" x14ac:dyDescent="0.3"/>
    <row r="2441" s="361" customFormat="1" ht="15.9" customHeight="1" x14ac:dyDescent="0.3"/>
    <row r="2442" s="361" customFormat="1" ht="15.9" customHeight="1" x14ac:dyDescent="0.3"/>
    <row r="2443" s="361" customFormat="1" ht="15.9" customHeight="1" x14ac:dyDescent="0.3"/>
    <row r="2444" s="361" customFormat="1" ht="15.9" customHeight="1" x14ac:dyDescent="0.3"/>
    <row r="2445" s="361" customFormat="1" ht="15.9" customHeight="1" x14ac:dyDescent="0.3"/>
    <row r="2446" s="361" customFormat="1" ht="15.9" customHeight="1" x14ac:dyDescent="0.3"/>
    <row r="2447" s="361" customFormat="1" ht="15.9" customHeight="1" x14ac:dyDescent="0.3"/>
    <row r="2448" s="361" customFormat="1" ht="15.9" customHeight="1" x14ac:dyDescent="0.3"/>
    <row r="2449" s="361" customFormat="1" ht="15.9" customHeight="1" x14ac:dyDescent="0.3"/>
    <row r="2450" s="361" customFormat="1" ht="15.9" customHeight="1" x14ac:dyDescent="0.3"/>
    <row r="2451" s="361" customFormat="1" ht="15.9" customHeight="1" x14ac:dyDescent="0.3"/>
    <row r="2452" s="361" customFormat="1" ht="15.9" customHeight="1" x14ac:dyDescent="0.3"/>
    <row r="2453" s="361" customFormat="1" ht="15.9" customHeight="1" x14ac:dyDescent="0.3"/>
    <row r="2454" s="361" customFormat="1" ht="15.9" customHeight="1" x14ac:dyDescent="0.3"/>
    <row r="2455" s="361" customFormat="1" ht="15.9" customHeight="1" x14ac:dyDescent="0.3"/>
    <row r="2456" s="361" customFormat="1" ht="15.9" customHeight="1" x14ac:dyDescent="0.3"/>
    <row r="2457" s="361" customFormat="1" ht="15.9" customHeight="1" x14ac:dyDescent="0.3"/>
    <row r="2458" s="361" customFormat="1" ht="15.9" customHeight="1" x14ac:dyDescent="0.3"/>
    <row r="2459" s="361" customFormat="1" ht="15.9" customHeight="1" x14ac:dyDescent="0.3"/>
    <row r="2460" s="361" customFormat="1" ht="15.9" customHeight="1" x14ac:dyDescent="0.3"/>
    <row r="2461" s="361" customFormat="1" ht="15.9" customHeight="1" x14ac:dyDescent="0.3"/>
    <row r="2462" s="361" customFormat="1" ht="15.9" customHeight="1" x14ac:dyDescent="0.3"/>
    <row r="2463" s="361" customFormat="1" ht="15.9" customHeight="1" x14ac:dyDescent="0.3"/>
    <row r="2464" s="361" customFormat="1" ht="15.9" customHeight="1" x14ac:dyDescent="0.3"/>
    <row r="2465" s="361" customFormat="1" ht="15.9" customHeight="1" x14ac:dyDescent="0.3"/>
    <row r="2466" s="361" customFormat="1" ht="15.9" customHeight="1" x14ac:dyDescent="0.3"/>
    <row r="2467" s="361" customFormat="1" ht="15.9" customHeight="1" x14ac:dyDescent="0.3"/>
    <row r="2468" s="361" customFormat="1" ht="15.9" customHeight="1" x14ac:dyDescent="0.3"/>
    <row r="2469" s="361" customFormat="1" ht="15.9" customHeight="1" x14ac:dyDescent="0.3"/>
    <row r="2470" s="361" customFormat="1" ht="15.9" customHeight="1" x14ac:dyDescent="0.3"/>
    <row r="2471" s="361" customFormat="1" ht="15.9" customHeight="1" x14ac:dyDescent="0.3"/>
    <row r="2472" s="361" customFormat="1" ht="15.9" customHeight="1" x14ac:dyDescent="0.3"/>
    <row r="2473" s="361" customFormat="1" ht="15.9" customHeight="1" x14ac:dyDescent="0.3"/>
    <row r="2474" s="361" customFormat="1" ht="15.9" customHeight="1" x14ac:dyDescent="0.3"/>
    <row r="2475" s="361" customFormat="1" ht="15.9" customHeight="1" x14ac:dyDescent="0.3"/>
    <row r="2476" s="361" customFormat="1" ht="15.9" customHeight="1" x14ac:dyDescent="0.3"/>
    <row r="2477" s="361" customFormat="1" ht="15.9" customHeight="1" x14ac:dyDescent="0.3"/>
    <row r="2478" s="361" customFormat="1" ht="15.9" customHeight="1" x14ac:dyDescent="0.3"/>
    <row r="2479" s="361" customFormat="1" ht="15.9" customHeight="1" x14ac:dyDescent="0.3"/>
    <row r="2480" s="361" customFormat="1" ht="15.9" customHeight="1" x14ac:dyDescent="0.3"/>
    <row r="2481" s="361" customFormat="1" ht="15.9" customHeight="1" x14ac:dyDescent="0.3"/>
    <row r="2482" s="361" customFormat="1" ht="15.9" customHeight="1" x14ac:dyDescent="0.3"/>
    <row r="2483" s="361" customFormat="1" ht="15.9" customHeight="1" x14ac:dyDescent="0.3"/>
    <row r="2484" s="361" customFormat="1" ht="15.9" customHeight="1" x14ac:dyDescent="0.3"/>
    <row r="2485" s="361" customFormat="1" ht="15.9" customHeight="1" x14ac:dyDescent="0.3"/>
    <row r="2486" s="361" customFormat="1" ht="15.9" customHeight="1" x14ac:dyDescent="0.3"/>
    <row r="2487" s="361" customFormat="1" ht="15.9" customHeight="1" x14ac:dyDescent="0.3"/>
    <row r="2488" s="361" customFormat="1" ht="15.9" customHeight="1" x14ac:dyDescent="0.3"/>
    <row r="2489" s="361" customFormat="1" ht="15.9" customHeight="1" x14ac:dyDescent="0.3"/>
    <row r="2490" s="361" customFormat="1" ht="15.9" customHeight="1" x14ac:dyDescent="0.3"/>
    <row r="2491" s="361" customFormat="1" ht="15.9" customHeight="1" x14ac:dyDescent="0.3"/>
    <row r="2492" s="361" customFormat="1" ht="15.9" customHeight="1" x14ac:dyDescent="0.3"/>
    <row r="2493" s="361" customFormat="1" ht="15.9" customHeight="1" x14ac:dyDescent="0.3"/>
    <row r="2494" s="361" customFormat="1" ht="15.9" customHeight="1" x14ac:dyDescent="0.3"/>
    <row r="2495" s="361" customFormat="1" ht="15.9" customHeight="1" x14ac:dyDescent="0.3"/>
    <row r="2496" s="361" customFormat="1" ht="15.9" customHeight="1" x14ac:dyDescent="0.3"/>
    <row r="2497" s="361" customFormat="1" ht="15.9" customHeight="1" x14ac:dyDescent="0.3"/>
    <row r="2498" s="361" customFormat="1" ht="15.9" customHeight="1" x14ac:dyDescent="0.3"/>
    <row r="2499" s="361" customFormat="1" ht="15.9" customHeight="1" x14ac:dyDescent="0.3"/>
    <row r="2500" s="361" customFormat="1" ht="15.9" customHeight="1" x14ac:dyDescent="0.3"/>
    <row r="2501" s="361" customFormat="1" ht="15.9" customHeight="1" x14ac:dyDescent="0.3"/>
    <row r="2502" s="361" customFormat="1" ht="15.9" customHeight="1" x14ac:dyDescent="0.3"/>
    <row r="2503" s="361" customFormat="1" ht="15.9" customHeight="1" x14ac:dyDescent="0.3"/>
    <row r="2504" s="361" customFormat="1" ht="15.9" customHeight="1" x14ac:dyDescent="0.3"/>
    <row r="2505" s="361" customFormat="1" ht="15.9" customHeight="1" x14ac:dyDescent="0.3"/>
    <row r="2506" s="361" customFormat="1" ht="15.9" customHeight="1" x14ac:dyDescent="0.3"/>
    <row r="2507" s="361" customFormat="1" ht="15.9" customHeight="1" x14ac:dyDescent="0.3"/>
    <row r="2508" s="361" customFormat="1" ht="15.9" customHeight="1" x14ac:dyDescent="0.3"/>
    <row r="2509" s="361" customFormat="1" ht="15.9" customHeight="1" x14ac:dyDescent="0.3"/>
    <row r="2510" s="361" customFormat="1" ht="15.9" customHeight="1" x14ac:dyDescent="0.3"/>
    <row r="2511" s="361" customFormat="1" ht="15.9" customHeight="1" x14ac:dyDescent="0.3"/>
    <row r="2512" s="361" customFormat="1" ht="15.9" customHeight="1" x14ac:dyDescent="0.3"/>
    <row r="2513" s="361" customFormat="1" ht="15.9" customHeight="1" x14ac:dyDescent="0.3"/>
    <row r="2514" s="361" customFormat="1" ht="15.9" customHeight="1" x14ac:dyDescent="0.3"/>
    <row r="2515" s="361" customFormat="1" ht="15.9" customHeight="1" x14ac:dyDescent="0.3"/>
    <row r="2516" s="361" customFormat="1" ht="15.9" customHeight="1" x14ac:dyDescent="0.3"/>
    <row r="2517" s="361" customFormat="1" ht="15.9" customHeight="1" x14ac:dyDescent="0.3"/>
    <row r="2518" s="361" customFormat="1" ht="15.9" customHeight="1" x14ac:dyDescent="0.3"/>
    <row r="2519" s="361" customFormat="1" ht="15.9" customHeight="1" x14ac:dyDescent="0.3"/>
    <row r="2520" s="361" customFormat="1" ht="15.9" customHeight="1" x14ac:dyDescent="0.3"/>
    <row r="2521" s="361" customFormat="1" ht="15.9" customHeight="1" x14ac:dyDescent="0.3"/>
    <row r="2522" s="361" customFormat="1" ht="15.9" customHeight="1" x14ac:dyDescent="0.3"/>
    <row r="2523" s="361" customFormat="1" ht="15.9" customHeight="1" x14ac:dyDescent="0.3"/>
    <row r="2524" s="361" customFormat="1" ht="15.9" customHeight="1" x14ac:dyDescent="0.3"/>
    <row r="2525" s="361" customFormat="1" ht="15.9" customHeight="1" x14ac:dyDescent="0.3"/>
    <row r="2526" s="361" customFormat="1" ht="15.9" customHeight="1" x14ac:dyDescent="0.3"/>
    <row r="2527" s="361" customFormat="1" ht="15.9" customHeight="1" x14ac:dyDescent="0.3"/>
    <row r="2528" s="361" customFormat="1" ht="15.9" customHeight="1" x14ac:dyDescent="0.3"/>
    <row r="2529" s="361" customFormat="1" ht="15.9" customHeight="1" x14ac:dyDescent="0.3"/>
    <row r="2530" s="361" customFormat="1" ht="15.9" customHeight="1" x14ac:dyDescent="0.3"/>
    <row r="2531" s="361" customFormat="1" ht="15.9" customHeight="1" x14ac:dyDescent="0.3"/>
    <row r="2532" s="361" customFormat="1" ht="15.9" customHeight="1" x14ac:dyDescent="0.3"/>
    <row r="2533" s="361" customFormat="1" ht="15.9" customHeight="1" x14ac:dyDescent="0.3"/>
    <row r="2534" s="361" customFormat="1" ht="15.9" customHeight="1" x14ac:dyDescent="0.3"/>
    <row r="2535" s="361" customFormat="1" ht="15.9" customHeight="1" x14ac:dyDescent="0.3"/>
    <row r="2536" s="361" customFormat="1" ht="15.9" customHeight="1" x14ac:dyDescent="0.3"/>
    <row r="2537" s="361" customFormat="1" ht="15.9" customHeight="1" x14ac:dyDescent="0.3"/>
    <row r="2538" s="361" customFormat="1" ht="15.9" customHeight="1" x14ac:dyDescent="0.3"/>
    <row r="2539" s="361" customFormat="1" ht="15.9" customHeight="1" x14ac:dyDescent="0.3"/>
    <row r="2540" s="361" customFormat="1" ht="15.9" customHeight="1" x14ac:dyDescent="0.3"/>
    <row r="2541" s="361" customFormat="1" ht="15.9" customHeight="1" x14ac:dyDescent="0.3"/>
    <row r="2542" s="361" customFormat="1" ht="15.9" customHeight="1" x14ac:dyDescent="0.3"/>
    <row r="2543" s="361" customFormat="1" ht="15.9" customHeight="1" x14ac:dyDescent="0.3"/>
    <row r="2544" s="361" customFormat="1" ht="15.9" customHeight="1" x14ac:dyDescent="0.3"/>
    <row r="2545" s="361" customFormat="1" ht="15.9" customHeight="1" x14ac:dyDescent="0.3"/>
    <row r="2546" s="361" customFormat="1" ht="15.9" customHeight="1" x14ac:dyDescent="0.3"/>
    <row r="2547" s="361" customFormat="1" ht="15.9" customHeight="1" x14ac:dyDescent="0.3"/>
    <row r="2548" s="361" customFormat="1" ht="15.9" customHeight="1" x14ac:dyDescent="0.3"/>
    <row r="2549" s="361" customFormat="1" ht="15.9" customHeight="1" x14ac:dyDescent="0.3"/>
    <row r="2550" s="361" customFormat="1" ht="15.9" customHeight="1" x14ac:dyDescent="0.3"/>
    <row r="2551" s="361" customFormat="1" ht="15.9" customHeight="1" x14ac:dyDescent="0.3"/>
    <row r="2552" s="361" customFormat="1" ht="15.9" customHeight="1" x14ac:dyDescent="0.3"/>
    <row r="2553" s="361" customFormat="1" ht="15.9" customHeight="1" x14ac:dyDescent="0.3"/>
    <row r="2554" s="361" customFormat="1" ht="15.9" customHeight="1" x14ac:dyDescent="0.3"/>
    <row r="2555" s="361" customFormat="1" ht="15.9" customHeight="1" x14ac:dyDescent="0.3"/>
    <row r="2556" s="361" customFormat="1" ht="15.9" customHeight="1" x14ac:dyDescent="0.3"/>
    <row r="2557" s="361" customFormat="1" ht="15.9" customHeight="1" x14ac:dyDescent="0.3"/>
    <row r="2558" s="361" customFormat="1" ht="15.9" customHeight="1" x14ac:dyDescent="0.3"/>
    <row r="2559" s="361" customFormat="1" ht="15.9" customHeight="1" x14ac:dyDescent="0.3"/>
    <row r="2560" s="361" customFormat="1" ht="15.9" customHeight="1" x14ac:dyDescent="0.3"/>
    <row r="2561" s="361" customFormat="1" ht="15.9" customHeight="1" x14ac:dyDescent="0.3"/>
    <row r="2562" s="361" customFormat="1" ht="15.9" customHeight="1" x14ac:dyDescent="0.3"/>
    <row r="2563" s="361" customFormat="1" ht="15.9" customHeight="1" x14ac:dyDescent="0.3"/>
    <row r="2564" s="361" customFormat="1" ht="15.9" customHeight="1" x14ac:dyDescent="0.3"/>
    <row r="2565" s="361" customFormat="1" ht="15.9" customHeight="1" x14ac:dyDescent="0.3"/>
    <row r="2566" s="361" customFormat="1" ht="15.9" customHeight="1" x14ac:dyDescent="0.3"/>
    <row r="2567" s="361" customFormat="1" ht="15.9" customHeight="1" x14ac:dyDescent="0.3"/>
    <row r="2568" s="361" customFormat="1" ht="15.9" customHeight="1" x14ac:dyDescent="0.3"/>
    <row r="2569" s="361" customFormat="1" ht="15.9" customHeight="1" x14ac:dyDescent="0.3"/>
    <row r="2570" s="361" customFormat="1" ht="15.9" customHeight="1" x14ac:dyDescent="0.3"/>
    <row r="2571" s="361" customFormat="1" ht="15.9" customHeight="1" x14ac:dyDescent="0.3"/>
    <row r="2572" s="361" customFormat="1" ht="15.9" customHeight="1" x14ac:dyDescent="0.3"/>
    <row r="2573" s="361" customFormat="1" ht="15.9" customHeight="1" x14ac:dyDescent="0.3"/>
    <row r="2574" s="361" customFormat="1" ht="15.9" customHeight="1" x14ac:dyDescent="0.3"/>
    <row r="2575" s="361" customFormat="1" ht="15.9" customHeight="1" x14ac:dyDescent="0.3"/>
    <row r="2576" s="361" customFormat="1" ht="15.9" customHeight="1" x14ac:dyDescent="0.3"/>
    <row r="2577" s="361" customFormat="1" ht="15.9" customHeight="1" x14ac:dyDescent="0.3"/>
    <row r="2578" s="361" customFormat="1" ht="15.9" customHeight="1" x14ac:dyDescent="0.3"/>
    <row r="2579" s="361" customFormat="1" ht="15.9" customHeight="1" x14ac:dyDescent="0.3"/>
    <row r="2580" s="361" customFormat="1" ht="15.9" customHeight="1" x14ac:dyDescent="0.3"/>
    <row r="2581" s="361" customFormat="1" ht="15.9" customHeight="1" x14ac:dyDescent="0.3"/>
    <row r="2582" s="361" customFormat="1" ht="15.9" customHeight="1" x14ac:dyDescent="0.3"/>
    <row r="2583" s="361" customFormat="1" ht="15.9" customHeight="1" x14ac:dyDescent="0.3"/>
    <row r="2584" s="361" customFormat="1" ht="15.9" customHeight="1" x14ac:dyDescent="0.3"/>
    <row r="2585" s="361" customFormat="1" ht="15.9" customHeight="1" x14ac:dyDescent="0.3"/>
    <row r="2586" s="361" customFormat="1" ht="15.9" customHeight="1" x14ac:dyDescent="0.3"/>
    <row r="2587" s="361" customFormat="1" ht="15.9" customHeight="1" x14ac:dyDescent="0.3"/>
    <row r="2588" s="361" customFormat="1" ht="15.9" customHeight="1" x14ac:dyDescent="0.3"/>
    <row r="2589" s="361" customFormat="1" ht="15.9" customHeight="1" x14ac:dyDescent="0.3"/>
    <row r="2590" s="361" customFormat="1" ht="15.9" customHeight="1" x14ac:dyDescent="0.3"/>
    <row r="2591" s="361" customFormat="1" ht="15.9" customHeight="1" x14ac:dyDescent="0.3"/>
    <row r="2592" s="361" customFormat="1" ht="15.9" customHeight="1" x14ac:dyDescent="0.3"/>
    <row r="2593" s="361" customFormat="1" ht="15.9" customHeight="1" x14ac:dyDescent="0.3"/>
    <row r="2594" s="361" customFormat="1" ht="15.9" customHeight="1" x14ac:dyDescent="0.3"/>
    <row r="2595" s="361" customFormat="1" ht="15.9" customHeight="1" x14ac:dyDescent="0.3"/>
    <row r="2596" s="361" customFormat="1" ht="15.9" customHeight="1" x14ac:dyDescent="0.3"/>
    <row r="2597" s="361" customFormat="1" ht="15.9" customHeight="1" x14ac:dyDescent="0.3"/>
    <row r="2598" s="361" customFormat="1" ht="15.9" customHeight="1" x14ac:dyDescent="0.3"/>
    <row r="2599" s="361" customFormat="1" ht="15.9" customHeight="1" x14ac:dyDescent="0.3"/>
    <row r="2600" s="361" customFormat="1" ht="15.9" customHeight="1" x14ac:dyDescent="0.3"/>
    <row r="2601" s="361" customFormat="1" ht="15.9" customHeight="1" x14ac:dyDescent="0.3"/>
    <row r="2602" s="361" customFormat="1" ht="15.9" customHeight="1" x14ac:dyDescent="0.3"/>
    <row r="2603" s="361" customFormat="1" ht="15.9" customHeight="1" x14ac:dyDescent="0.3"/>
    <row r="2604" s="361" customFormat="1" ht="15.9" customHeight="1" x14ac:dyDescent="0.3"/>
    <row r="2605" s="361" customFormat="1" ht="15.9" customHeight="1" x14ac:dyDescent="0.3"/>
    <row r="2606" s="361" customFormat="1" ht="15.9" customHeight="1" x14ac:dyDescent="0.3"/>
    <row r="2607" s="361" customFormat="1" ht="15.9" customHeight="1" x14ac:dyDescent="0.3"/>
    <row r="2608" s="361" customFormat="1" ht="15.9" customHeight="1" x14ac:dyDescent="0.3"/>
    <row r="2609" s="361" customFormat="1" ht="15.9" customHeight="1" x14ac:dyDescent="0.3"/>
    <row r="2610" s="361" customFormat="1" ht="15.9" customHeight="1" x14ac:dyDescent="0.3"/>
    <row r="2611" s="361" customFormat="1" ht="15.9" customHeight="1" x14ac:dyDescent="0.3"/>
    <row r="2612" s="361" customFormat="1" ht="15.9" customHeight="1" x14ac:dyDescent="0.3"/>
    <row r="2613" s="361" customFormat="1" ht="15.9" customHeight="1" x14ac:dyDescent="0.3"/>
    <row r="2614" s="361" customFormat="1" ht="15.9" customHeight="1" x14ac:dyDescent="0.3"/>
    <row r="2615" s="361" customFormat="1" ht="15.9" customHeight="1" x14ac:dyDescent="0.3"/>
    <row r="2616" s="361" customFormat="1" ht="15.9" customHeight="1" x14ac:dyDescent="0.3"/>
    <row r="2617" s="361" customFormat="1" ht="15.9" customHeight="1" x14ac:dyDescent="0.3"/>
    <row r="2618" s="361" customFormat="1" ht="15.9" customHeight="1" x14ac:dyDescent="0.3"/>
    <row r="2619" s="361" customFormat="1" ht="15.9" customHeight="1" x14ac:dyDescent="0.3"/>
    <row r="2620" s="361" customFormat="1" ht="15.9" customHeight="1" x14ac:dyDescent="0.3"/>
    <row r="2621" s="361" customFormat="1" ht="15.9" customHeight="1" x14ac:dyDescent="0.3"/>
    <row r="2622" s="361" customFormat="1" ht="15.9" customHeight="1" x14ac:dyDescent="0.3"/>
    <row r="2623" s="361" customFormat="1" ht="15.9" customHeight="1" x14ac:dyDescent="0.3"/>
    <row r="2624" s="361" customFormat="1" ht="15.9" customHeight="1" x14ac:dyDescent="0.3"/>
    <row r="2625" s="361" customFormat="1" ht="15.9" customHeight="1" x14ac:dyDescent="0.3"/>
    <row r="2626" s="361" customFormat="1" ht="15.9" customHeight="1" x14ac:dyDescent="0.3"/>
    <row r="2627" s="361" customFormat="1" ht="15.9" customHeight="1" x14ac:dyDescent="0.3"/>
    <row r="2628" s="361" customFormat="1" ht="15.9" customHeight="1" x14ac:dyDescent="0.3"/>
    <row r="2629" s="361" customFormat="1" ht="15.9" customHeight="1" x14ac:dyDescent="0.3"/>
    <row r="2630" s="361" customFormat="1" ht="15.9" customHeight="1" x14ac:dyDescent="0.3"/>
    <row r="2631" s="361" customFormat="1" ht="15.9" customHeight="1" x14ac:dyDescent="0.3"/>
    <row r="2632" s="361" customFormat="1" ht="15.9" customHeight="1" x14ac:dyDescent="0.3"/>
    <row r="2633" s="361" customFormat="1" ht="15.9" customHeight="1" x14ac:dyDescent="0.3"/>
    <row r="2634" s="361" customFormat="1" ht="15.9" customHeight="1" x14ac:dyDescent="0.3"/>
    <row r="2635" s="361" customFormat="1" ht="15.9" customHeight="1" x14ac:dyDescent="0.3"/>
    <row r="2636" s="361" customFormat="1" ht="15.9" customHeight="1" x14ac:dyDescent="0.3"/>
    <row r="2637" s="361" customFormat="1" ht="15.9" customHeight="1" x14ac:dyDescent="0.3"/>
    <row r="2638" s="361" customFormat="1" ht="15.9" customHeight="1" x14ac:dyDescent="0.3"/>
    <row r="2639" s="361" customFormat="1" ht="15.9" customHeight="1" x14ac:dyDescent="0.3"/>
    <row r="2640" s="361" customFormat="1" ht="15.9" customHeight="1" x14ac:dyDescent="0.3"/>
    <row r="2641" s="361" customFormat="1" ht="15.9" customHeight="1" x14ac:dyDescent="0.3"/>
    <row r="2642" s="361" customFormat="1" ht="15.9" customHeight="1" x14ac:dyDescent="0.3"/>
    <row r="2643" s="361" customFormat="1" ht="15.9" customHeight="1" x14ac:dyDescent="0.3"/>
    <row r="2644" s="361" customFormat="1" ht="15.9" customHeight="1" x14ac:dyDescent="0.3"/>
    <row r="2645" s="361" customFormat="1" ht="15.9" customHeight="1" x14ac:dyDescent="0.3"/>
    <row r="2646" s="361" customFormat="1" ht="15.9" customHeight="1" x14ac:dyDescent="0.3"/>
    <row r="2647" s="361" customFormat="1" ht="15.9" customHeight="1" x14ac:dyDescent="0.3"/>
    <row r="2648" s="361" customFormat="1" ht="15.9" customHeight="1" x14ac:dyDescent="0.3"/>
    <row r="2649" s="361" customFormat="1" ht="15.9" customHeight="1" x14ac:dyDescent="0.3"/>
    <row r="2650" s="361" customFormat="1" ht="15.9" customHeight="1" x14ac:dyDescent="0.3"/>
    <row r="2651" s="361" customFormat="1" ht="15.9" customHeight="1" x14ac:dyDescent="0.3"/>
    <row r="2652" s="361" customFormat="1" ht="15.9" customHeight="1" x14ac:dyDescent="0.3"/>
    <row r="2653" s="361" customFormat="1" ht="15.9" customHeight="1" x14ac:dyDescent="0.3"/>
    <row r="2654" s="361" customFormat="1" ht="15.9" customHeight="1" x14ac:dyDescent="0.3"/>
    <row r="2655" s="361" customFormat="1" ht="15.9" customHeight="1" x14ac:dyDescent="0.3"/>
    <row r="2656" s="361" customFormat="1" ht="15.9" customHeight="1" x14ac:dyDescent="0.3"/>
    <row r="2657" s="361" customFormat="1" ht="15.9" customHeight="1" x14ac:dyDescent="0.3"/>
    <row r="2658" s="361" customFormat="1" ht="15.9" customHeight="1" x14ac:dyDescent="0.3"/>
    <row r="2659" s="361" customFormat="1" ht="15.9" customHeight="1" x14ac:dyDescent="0.3"/>
    <row r="2660" s="361" customFormat="1" ht="15.9" customHeight="1" x14ac:dyDescent="0.3"/>
    <row r="2661" s="361" customFormat="1" ht="15.9" customHeight="1" x14ac:dyDescent="0.3"/>
    <row r="2662" s="361" customFormat="1" ht="15.9" customHeight="1" x14ac:dyDescent="0.3"/>
    <row r="2663" s="361" customFormat="1" ht="15.9" customHeight="1" x14ac:dyDescent="0.3"/>
    <row r="2664" s="361" customFormat="1" ht="15.9" customHeight="1" x14ac:dyDescent="0.3"/>
    <row r="2665" s="361" customFormat="1" ht="15.9" customHeight="1" x14ac:dyDescent="0.3"/>
    <row r="2666" s="361" customFormat="1" ht="15.9" customHeight="1" x14ac:dyDescent="0.3"/>
    <row r="2667" s="361" customFormat="1" ht="15.9" customHeight="1" x14ac:dyDescent="0.3"/>
    <row r="2668" s="361" customFormat="1" ht="15.9" customHeight="1" x14ac:dyDescent="0.3"/>
    <row r="2669" s="361" customFormat="1" ht="15.9" customHeight="1" x14ac:dyDescent="0.3"/>
    <row r="2670" s="361" customFormat="1" ht="15.9" customHeight="1" x14ac:dyDescent="0.3"/>
    <row r="2671" s="361" customFormat="1" ht="15.9" customHeight="1" x14ac:dyDescent="0.3"/>
    <row r="2672" s="361" customFormat="1" ht="15.9" customHeight="1" x14ac:dyDescent="0.3"/>
    <row r="2673" s="361" customFormat="1" ht="15.9" customHeight="1" x14ac:dyDescent="0.3"/>
    <row r="2674" s="361" customFormat="1" ht="15.9" customHeight="1" x14ac:dyDescent="0.3"/>
    <row r="2675" s="361" customFormat="1" ht="15.9" customHeight="1" x14ac:dyDescent="0.3"/>
    <row r="2676" s="361" customFormat="1" ht="15.9" customHeight="1" x14ac:dyDescent="0.3"/>
    <row r="2677" s="361" customFormat="1" ht="15.9" customHeight="1" x14ac:dyDescent="0.3"/>
    <row r="2678" s="361" customFormat="1" ht="15.9" customHeight="1" x14ac:dyDescent="0.3"/>
    <row r="2679" s="361" customFormat="1" ht="15.9" customHeight="1" x14ac:dyDescent="0.3"/>
    <row r="2680" s="361" customFormat="1" ht="15.9" customHeight="1" x14ac:dyDescent="0.3"/>
    <row r="2681" s="361" customFormat="1" ht="15.9" customHeight="1" x14ac:dyDescent="0.3"/>
    <row r="2682" s="361" customFormat="1" ht="15.9" customHeight="1" x14ac:dyDescent="0.3"/>
    <row r="2683" s="361" customFormat="1" ht="15.9" customHeight="1" x14ac:dyDescent="0.3"/>
    <row r="2684" s="361" customFormat="1" ht="15.9" customHeight="1" x14ac:dyDescent="0.3"/>
    <row r="2685" s="361" customFormat="1" ht="15.9" customHeight="1" x14ac:dyDescent="0.3"/>
    <row r="2686" s="361" customFormat="1" ht="15.9" customHeight="1" x14ac:dyDescent="0.3"/>
    <row r="2687" s="361" customFormat="1" ht="15.9" customHeight="1" x14ac:dyDescent="0.3"/>
    <row r="2688" s="361" customFormat="1" ht="15.9" customHeight="1" x14ac:dyDescent="0.3"/>
    <row r="2689" s="361" customFormat="1" ht="15.9" customHeight="1" x14ac:dyDescent="0.3"/>
    <row r="2690" s="361" customFormat="1" ht="15.9" customHeight="1" x14ac:dyDescent="0.3"/>
    <row r="2691" s="361" customFormat="1" ht="15.9" customHeight="1" x14ac:dyDescent="0.3"/>
    <row r="2692" s="361" customFormat="1" ht="15.9" customHeight="1" x14ac:dyDescent="0.3"/>
    <row r="2693" s="361" customFormat="1" ht="15.9" customHeight="1" x14ac:dyDescent="0.3"/>
    <row r="2694" s="361" customFormat="1" ht="15.9" customHeight="1" x14ac:dyDescent="0.3"/>
    <row r="2695" s="361" customFormat="1" ht="15.9" customHeight="1" x14ac:dyDescent="0.3"/>
    <row r="2696" s="361" customFormat="1" ht="15.9" customHeight="1" x14ac:dyDescent="0.3"/>
    <row r="2697" s="361" customFormat="1" ht="15.9" customHeight="1" x14ac:dyDescent="0.3"/>
    <row r="2698" s="361" customFormat="1" ht="15.9" customHeight="1" x14ac:dyDescent="0.3"/>
    <row r="2699" s="361" customFormat="1" ht="15.9" customHeight="1" x14ac:dyDescent="0.3"/>
    <row r="2700" s="361" customFormat="1" ht="15.9" customHeight="1" x14ac:dyDescent="0.3"/>
    <row r="2701" s="361" customFormat="1" ht="15.9" customHeight="1" x14ac:dyDescent="0.3"/>
    <row r="2702" s="361" customFormat="1" ht="15.9" customHeight="1" x14ac:dyDescent="0.3"/>
    <row r="2703" s="361" customFormat="1" ht="15.9" customHeight="1" x14ac:dyDescent="0.3"/>
    <row r="2704" s="361" customFormat="1" ht="15.9" customHeight="1" x14ac:dyDescent="0.3"/>
    <row r="2705" s="361" customFormat="1" ht="15.9" customHeight="1" x14ac:dyDescent="0.3"/>
    <row r="2706" s="361" customFormat="1" ht="15.9" customHeight="1" x14ac:dyDescent="0.3"/>
    <row r="2707" s="361" customFormat="1" ht="15.9" customHeight="1" x14ac:dyDescent="0.3"/>
    <row r="2708" s="361" customFormat="1" ht="15.9" customHeight="1" x14ac:dyDescent="0.3"/>
    <row r="2709" s="361" customFormat="1" ht="15.9" customHeight="1" x14ac:dyDescent="0.3"/>
    <row r="2710" s="361" customFormat="1" ht="15.9" customHeight="1" x14ac:dyDescent="0.3"/>
    <row r="2711" s="361" customFormat="1" ht="15.9" customHeight="1" x14ac:dyDescent="0.3"/>
    <row r="2712" s="361" customFormat="1" ht="15.9" customHeight="1" x14ac:dyDescent="0.3"/>
    <row r="2713" s="361" customFormat="1" ht="15.9" customHeight="1" x14ac:dyDescent="0.3"/>
    <row r="2714" s="361" customFormat="1" ht="15.9" customHeight="1" x14ac:dyDescent="0.3"/>
    <row r="2715" s="361" customFormat="1" ht="15.9" customHeight="1" x14ac:dyDescent="0.3"/>
    <row r="2716" s="361" customFormat="1" ht="15.9" customHeight="1" x14ac:dyDescent="0.3"/>
    <row r="2717" s="361" customFormat="1" ht="15.9" customHeight="1" x14ac:dyDescent="0.3"/>
    <row r="2718" s="361" customFormat="1" ht="15.9" customHeight="1" x14ac:dyDescent="0.3"/>
    <row r="2719" s="361" customFormat="1" ht="15.9" customHeight="1" x14ac:dyDescent="0.3"/>
    <row r="2720" s="361" customFormat="1" ht="15.9" customHeight="1" x14ac:dyDescent="0.3"/>
    <row r="2721" s="361" customFormat="1" ht="15.9" customHeight="1" x14ac:dyDescent="0.3"/>
    <row r="2722" s="361" customFormat="1" ht="15.9" customHeight="1" x14ac:dyDescent="0.3"/>
    <row r="2723" s="361" customFormat="1" ht="15.9" customHeight="1" x14ac:dyDescent="0.3"/>
    <row r="2724" s="361" customFormat="1" ht="15.9" customHeight="1" x14ac:dyDescent="0.3"/>
    <row r="2725" s="361" customFormat="1" ht="15.9" customHeight="1" x14ac:dyDescent="0.3"/>
    <row r="2726" s="361" customFormat="1" ht="15.9" customHeight="1" x14ac:dyDescent="0.3"/>
    <row r="2727" s="361" customFormat="1" ht="15.9" customHeight="1" x14ac:dyDescent="0.3"/>
    <row r="2728" s="361" customFormat="1" ht="15.9" customHeight="1" x14ac:dyDescent="0.3"/>
    <row r="2729" s="361" customFormat="1" ht="15.9" customHeight="1" x14ac:dyDescent="0.3"/>
    <row r="2730" s="361" customFormat="1" ht="15.9" customHeight="1" x14ac:dyDescent="0.3"/>
    <row r="2731" s="361" customFormat="1" ht="15.9" customHeight="1" x14ac:dyDescent="0.3"/>
    <row r="2732" s="361" customFormat="1" ht="15.9" customHeight="1" x14ac:dyDescent="0.3"/>
    <row r="2733" s="361" customFormat="1" ht="15.9" customHeight="1" x14ac:dyDescent="0.3"/>
    <row r="2734" s="361" customFormat="1" ht="15.9" customHeight="1" x14ac:dyDescent="0.3"/>
    <row r="2735" s="361" customFormat="1" ht="15.9" customHeight="1" x14ac:dyDescent="0.3"/>
    <row r="2736" s="361" customFormat="1" ht="15.9" customHeight="1" x14ac:dyDescent="0.3"/>
    <row r="2737" s="361" customFormat="1" ht="15.9" customHeight="1" x14ac:dyDescent="0.3"/>
    <row r="2738" s="361" customFormat="1" ht="15.9" customHeight="1" x14ac:dyDescent="0.3"/>
    <row r="2739" s="361" customFormat="1" ht="15.9" customHeight="1" x14ac:dyDescent="0.3"/>
    <row r="2740" s="361" customFormat="1" ht="15.9" customHeight="1" x14ac:dyDescent="0.3"/>
    <row r="2741" s="361" customFormat="1" ht="15.9" customHeight="1" x14ac:dyDescent="0.3"/>
    <row r="2742" s="361" customFormat="1" ht="15.9" customHeight="1" x14ac:dyDescent="0.3"/>
    <row r="2743" s="361" customFormat="1" ht="15.9" customHeight="1" x14ac:dyDescent="0.3"/>
    <row r="2744" s="361" customFormat="1" ht="15.9" customHeight="1" x14ac:dyDescent="0.3"/>
    <row r="2745" s="361" customFormat="1" ht="15.9" customHeight="1" x14ac:dyDescent="0.3"/>
    <row r="2746" s="361" customFormat="1" ht="15.9" customHeight="1" x14ac:dyDescent="0.3"/>
    <row r="2747" s="361" customFormat="1" ht="15.9" customHeight="1" x14ac:dyDescent="0.3"/>
    <row r="2748" s="361" customFormat="1" ht="15.9" customHeight="1" x14ac:dyDescent="0.3"/>
    <row r="2749" s="361" customFormat="1" ht="15.9" customHeight="1" x14ac:dyDescent="0.3"/>
    <row r="2750" s="361" customFormat="1" ht="15.9" customHeight="1" x14ac:dyDescent="0.3"/>
    <row r="2751" s="361" customFormat="1" ht="15.9" customHeight="1" x14ac:dyDescent="0.3"/>
    <row r="2752" s="361" customFormat="1" ht="15.9" customHeight="1" x14ac:dyDescent="0.3"/>
    <row r="2753" s="361" customFormat="1" ht="15.9" customHeight="1" x14ac:dyDescent="0.3"/>
    <row r="2754" s="361" customFormat="1" ht="15.9" customHeight="1" x14ac:dyDescent="0.3"/>
    <row r="2755" s="361" customFormat="1" ht="15.9" customHeight="1" x14ac:dyDescent="0.3"/>
    <row r="2756" s="361" customFormat="1" ht="15.9" customHeight="1" x14ac:dyDescent="0.3"/>
    <row r="2757" s="361" customFormat="1" ht="15.9" customHeight="1" x14ac:dyDescent="0.3"/>
    <row r="2758" s="361" customFormat="1" ht="15.9" customHeight="1" x14ac:dyDescent="0.3"/>
    <row r="2759" s="361" customFormat="1" ht="15.9" customHeight="1" x14ac:dyDescent="0.3"/>
    <row r="2760" s="361" customFormat="1" ht="15.9" customHeight="1" x14ac:dyDescent="0.3"/>
    <row r="2761" s="361" customFormat="1" ht="15.9" customHeight="1" x14ac:dyDescent="0.3"/>
    <row r="2762" s="361" customFormat="1" ht="15.9" customHeight="1" x14ac:dyDescent="0.3"/>
    <row r="2763" s="361" customFormat="1" ht="15.9" customHeight="1" x14ac:dyDescent="0.3"/>
    <row r="2764" s="361" customFormat="1" ht="15.9" customHeight="1" x14ac:dyDescent="0.3"/>
    <row r="2765" s="361" customFormat="1" ht="15.9" customHeight="1" x14ac:dyDescent="0.3"/>
    <row r="2766" s="361" customFormat="1" ht="15.9" customHeight="1" x14ac:dyDescent="0.3"/>
    <row r="2767" s="361" customFormat="1" ht="15.9" customHeight="1" x14ac:dyDescent="0.3"/>
    <row r="2768" s="361" customFormat="1" ht="15.9" customHeight="1" x14ac:dyDescent="0.3"/>
    <row r="2769" s="361" customFormat="1" ht="15.9" customHeight="1" x14ac:dyDescent="0.3"/>
    <row r="2770" s="361" customFormat="1" ht="15.9" customHeight="1" x14ac:dyDescent="0.3"/>
    <row r="2771" s="361" customFormat="1" ht="15.9" customHeight="1" x14ac:dyDescent="0.3"/>
    <row r="2772" s="361" customFormat="1" ht="15.9" customHeight="1" x14ac:dyDescent="0.3"/>
    <row r="2773" s="361" customFormat="1" ht="15.9" customHeight="1" x14ac:dyDescent="0.3"/>
    <row r="2774" s="361" customFormat="1" ht="15.9" customHeight="1" x14ac:dyDescent="0.3"/>
    <row r="2775" s="361" customFormat="1" ht="15.9" customHeight="1" x14ac:dyDescent="0.3"/>
    <row r="2776" s="361" customFormat="1" ht="15.9" customHeight="1" x14ac:dyDescent="0.3"/>
    <row r="2777" s="361" customFormat="1" ht="15.9" customHeight="1" x14ac:dyDescent="0.3"/>
    <row r="2778" s="361" customFormat="1" ht="15.9" customHeight="1" x14ac:dyDescent="0.3"/>
    <row r="2779" s="361" customFormat="1" ht="15.9" customHeight="1" x14ac:dyDescent="0.3"/>
    <row r="2780" s="361" customFormat="1" ht="15.9" customHeight="1" x14ac:dyDescent="0.3"/>
    <row r="2781" s="361" customFormat="1" ht="15.9" customHeight="1" x14ac:dyDescent="0.3"/>
    <row r="2782" s="361" customFormat="1" ht="15.9" customHeight="1" x14ac:dyDescent="0.3"/>
    <row r="2783" s="361" customFormat="1" ht="15.9" customHeight="1" x14ac:dyDescent="0.3"/>
    <row r="2784" s="361" customFormat="1" ht="15.9" customHeight="1" x14ac:dyDescent="0.3"/>
    <row r="2785" s="361" customFormat="1" ht="15.9" customHeight="1" x14ac:dyDescent="0.3"/>
    <row r="2786" s="361" customFormat="1" ht="15.9" customHeight="1" x14ac:dyDescent="0.3"/>
    <row r="2787" s="361" customFormat="1" ht="15.9" customHeight="1" x14ac:dyDescent="0.3"/>
    <row r="2788" s="361" customFormat="1" ht="15.9" customHeight="1" x14ac:dyDescent="0.3"/>
    <row r="2789" s="361" customFormat="1" ht="15.9" customHeight="1" x14ac:dyDescent="0.3"/>
    <row r="2790" s="361" customFormat="1" ht="15.9" customHeight="1" x14ac:dyDescent="0.3"/>
    <row r="2791" s="361" customFormat="1" ht="15.9" customHeight="1" x14ac:dyDescent="0.3"/>
    <row r="2792" s="361" customFormat="1" ht="15.9" customHeight="1" x14ac:dyDescent="0.3"/>
    <row r="2793" s="361" customFormat="1" ht="15.9" customHeight="1" x14ac:dyDescent="0.3"/>
    <row r="2794" s="361" customFormat="1" ht="15.9" customHeight="1" x14ac:dyDescent="0.3"/>
    <row r="2795" s="361" customFormat="1" ht="15.9" customHeight="1" x14ac:dyDescent="0.3"/>
    <row r="2796" s="361" customFormat="1" ht="15.9" customHeight="1" x14ac:dyDescent="0.3"/>
    <row r="2797" s="361" customFormat="1" ht="15.9" customHeight="1" x14ac:dyDescent="0.3"/>
    <row r="2798" s="361" customFormat="1" ht="15.9" customHeight="1" x14ac:dyDescent="0.3"/>
    <row r="2799" s="361" customFormat="1" ht="15.9" customHeight="1" x14ac:dyDescent="0.3"/>
    <row r="2800" s="361" customFormat="1" ht="15.9" customHeight="1" x14ac:dyDescent="0.3"/>
    <row r="2801" s="361" customFormat="1" ht="15.9" customHeight="1" x14ac:dyDescent="0.3"/>
    <row r="2802" s="361" customFormat="1" ht="15.9" customHeight="1" x14ac:dyDescent="0.3"/>
    <row r="2803" s="361" customFormat="1" ht="15.9" customHeight="1" x14ac:dyDescent="0.3"/>
    <row r="2804" s="361" customFormat="1" ht="15.9" customHeight="1" x14ac:dyDescent="0.3"/>
    <row r="2805" s="361" customFormat="1" ht="15.9" customHeight="1" x14ac:dyDescent="0.3"/>
    <row r="2806" s="361" customFormat="1" ht="15.9" customHeight="1" x14ac:dyDescent="0.3"/>
    <row r="2807" s="361" customFormat="1" ht="15.9" customHeight="1" x14ac:dyDescent="0.3"/>
    <row r="2808" s="361" customFormat="1" ht="15.9" customHeight="1" x14ac:dyDescent="0.3"/>
    <row r="2809" s="361" customFormat="1" ht="15.9" customHeight="1" x14ac:dyDescent="0.3"/>
    <row r="2810" s="361" customFormat="1" ht="15.9" customHeight="1" x14ac:dyDescent="0.3"/>
    <row r="2811" s="361" customFormat="1" ht="15.9" customHeight="1" x14ac:dyDescent="0.3"/>
    <row r="2812" s="361" customFormat="1" ht="15.9" customHeight="1" x14ac:dyDescent="0.3"/>
    <row r="2813" s="361" customFormat="1" ht="15.9" customHeight="1" x14ac:dyDescent="0.3"/>
    <row r="2814" s="361" customFormat="1" ht="15.9" customHeight="1" x14ac:dyDescent="0.3"/>
    <row r="2815" s="361" customFormat="1" ht="15.9" customHeight="1" x14ac:dyDescent="0.3"/>
    <row r="2816" s="361" customFormat="1" ht="15.9" customHeight="1" x14ac:dyDescent="0.3"/>
    <row r="2817" s="361" customFormat="1" ht="15.9" customHeight="1" x14ac:dyDescent="0.3"/>
    <row r="2818" s="361" customFormat="1" ht="15.9" customHeight="1" x14ac:dyDescent="0.3"/>
    <row r="2819" s="361" customFormat="1" ht="15.9" customHeight="1" x14ac:dyDescent="0.3"/>
    <row r="2820" s="361" customFormat="1" ht="15.9" customHeight="1" x14ac:dyDescent="0.3"/>
    <row r="2821" s="361" customFormat="1" ht="15.9" customHeight="1" x14ac:dyDescent="0.3"/>
    <row r="2822" s="361" customFormat="1" ht="15.9" customHeight="1" x14ac:dyDescent="0.3"/>
    <row r="2823" s="361" customFormat="1" ht="15.9" customHeight="1" x14ac:dyDescent="0.3"/>
    <row r="2824" s="361" customFormat="1" ht="15.9" customHeight="1" x14ac:dyDescent="0.3"/>
    <row r="2825" s="361" customFormat="1" ht="15.9" customHeight="1" x14ac:dyDescent="0.3"/>
    <row r="2826" s="361" customFormat="1" ht="15.9" customHeight="1" x14ac:dyDescent="0.3"/>
    <row r="2827" s="361" customFormat="1" ht="15.9" customHeight="1" x14ac:dyDescent="0.3"/>
    <row r="2828" s="361" customFormat="1" ht="15.9" customHeight="1" x14ac:dyDescent="0.3"/>
    <row r="2829" s="361" customFormat="1" ht="15.9" customHeight="1" x14ac:dyDescent="0.3"/>
    <row r="2830" s="361" customFormat="1" ht="15.9" customHeight="1" x14ac:dyDescent="0.3"/>
    <row r="2831" s="361" customFormat="1" ht="15.9" customHeight="1" x14ac:dyDescent="0.3"/>
    <row r="2832" s="361" customFormat="1" ht="15.9" customHeight="1" x14ac:dyDescent="0.3"/>
    <row r="2833" s="361" customFormat="1" ht="15.9" customHeight="1" x14ac:dyDescent="0.3"/>
    <row r="2834" s="361" customFormat="1" ht="15.9" customHeight="1" x14ac:dyDescent="0.3"/>
    <row r="2835" s="361" customFormat="1" ht="15.9" customHeight="1" x14ac:dyDescent="0.3"/>
    <row r="2836" s="361" customFormat="1" ht="15.9" customHeight="1" x14ac:dyDescent="0.3"/>
    <row r="2837" s="361" customFormat="1" ht="15.9" customHeight="1" x14ac:dyDescent="0.3"/>
    <row r="2838" s="361" customFormat="1" ht="15.9" customHeight="1" x14ac:dyDescent="0.3"/>
    <row r="2839" s="361" customFormat="1" ht="15.9" customHeight="1" x14ac:dyDescent="0.3"/>
    <row r="2840" s="361" customFormat="1" ht="15.9" customHeight="1" x14ac:dyDescent="0.3"/>
    <row r="2841" s="361" customFormat="1" ht="15.9" customHeight="1" x14ac:dyDescent="0.3"/>
    <row r="2842" s="361" customFormat="1" ht="15.9" customHeight="1" x14ac:dyDescent="0.3"/>
    <row r="2843" s="361" customFormat="1" ht="15.9" customHeight="1" x14ac:dyDescent="0.3"/>
    <row r="2844" s="361" customFormat="1" ht="15.9" customHeight="1" x14ac:dyDescent="0.3"/>
    <row r="2845" s="361" customFormat="1" ht="15.9" customHeight="1" x14ac:dyDescent="0.3"/>
    <row r="2846" s="361" customFormat="1" ht="15.9" customHeight="1" x14ac:dyDescent="0.3"/>
    <row r="2847" s="361" customFormat="1" ht="15.9" customHeight="1" x14ac:dyDescent="0.3"/>
    <row r="2848" s="361" customFormat="1" ht="15.9" customHeight="1" x14ac:dyDescent="0.3"/>
    <row r="2849" s="361" customFormat="1" ht="15.9" customHeight="1" x14ac:dyDescent="0.3"/>
    <row r="2850" s="361" customFormat="1" ht="15.9" customHeight="1" x14ac:dyDescent="0.3"/>
    <row r="2851" s="361" customFormat="1" ht="15.9" customHeight="1" x14ac:dyDescent="0.3"/>
    <row r="2852" s="361" customFormat="1" ht="15.9" customHeight="1" x14ac:dyDescent="0.3"/>
    <row r="2853" s="361" customFormat="1" ht="15.9" customHeight="1" x14ac:dyDescent="0.3"/>
    <row r="2854" s="361" customFormat="1" ht="15.9" customHeight="1" x14ac:dyDescent="0.3"/>
    <row r="2855" s="361" customFormat="1" ht="15.9" customHeight="1" x14ac:dyDescent="0.3"/>
    <row r="2856" s="361" customFormat="1" ht="15.9" customHeight="1" x14ac:dyDescent="0.3"/>
    <row r="2857" s="361" customFormat="1" ht="15.9" customHeight="1" x14ac:dyDescent="0.3"/>
    <row r="2858" s="361" customFormat="1" ht="15.9" customHeight="1" x14ac:dyDescent="0.3"/>
    <row r="2859" s="361" customFormat="1" ht="15.9" customHeight="1" x14ac:dyDescent="0.3"/>
    <row r="2860" s="361" customFormat="1" ht="15.9" customHeight="1" x14ac:dyDescent="0.3"/>
    <row r="2861" s="361" customFormat="1" ht="15.9" customHeight="1" x14ac:dyDescent="0.3"/>
    <row r="2862" s="361" customFormat="1" ht="15.9" customHeight="1" x14ac:dyDescent="0.3"/>
    <row r="2863" s="361" customFormat="1" ht="15.9" customHeight="1" x14ac:dyDescent="0.3"/>
    <row r="2864" s="361" customFormat="1" ht="15.9" customHeight="1" x14ac:dyDescent="0.3"/>
    <row r="2865" s="361" customFormat="1" ht="15.9" customHeight="1" x14ac:dyDescent="0.3"/>
    <row r="2866" s="361" customFormat="1" ht="15.9" customHeight="1" x14ac:dyDescent="0.3"/>
    <row r="2867" s="361" customFormat="1" ht="15.9" customHeight="1" x14ac:dyDescent="0.3"/>
    <row r="2868" s="361" customFormat="1" ht="15.9" customHeight="1" x14ac:dyDescent="0.3"/>
    <row r="2869" s="361" customFormat="1" ht="15.9" customHeight="1" x14ac:dyDescent="0.3"/>
    <row r="2870" s="361" customFormat="1" ht="15.9" customHeight="1" x14ac:dyDescent="0.3"/>
    <row r="2871" s="361" customFormat="1" ht="15.9" customHeight="1" x14ac:dyDescent="0.3"/>
    <row r="2872" s="361" customFormat="1" ht="15.9" customHeight="1" x14ac:dyDescent="0.3"/>
    <row r="2873" s="361" customFormat="1" ht="15.9" customHeight="1" x14ac:dyDescent="0.3"/>
    <row r="2874" s="361" customFormat="1" ht="15.9" customHeight="1" x14ac:dyDescent="0.3"/>
    <row r="2875" s="361" customFormat="1" ht="15.9" customHeight="1" x14ac:dyDescent="0.3"/>
    <row r="2876" s="361" customFormat="1" ht="15.9" customHeight="1" x14ac:dyDescent="0.3"/>
    <row r="2877" s="361" customFormat="1" ht="15.9" customHeight="1" x14ac:dyDescent="0.3"/>
    <row r="2878" s="361" customFormat="1" ht="15.9" customHeight="1" x14ac:dyDescent="0.3"/>
    <row r="2879" s="361" customFormat="1" ht="15.9" customHeight="1" x14ac:dyDescent="0.3"/>
    <row r="2880" s="361" customFormat="1" ht="15.9" customHeight="1" x14ac:dyDescent="0.3"/>
    <row r="2881" s="361" customFormat="1" ht="15.9" customHeight="1" x14ac:dyDescent="0.3"/>
    <row r="2882" s="361" customFormat="1" ht="15.9" customHeight="1" x14ac:dyDescent="0.3"/>
    <row r="2883" s="361" customFormat="1" ht="15.9" customHeight="1" x14ac:dyDescent="0.3"/>
    <row r="2884" s="361" customFormat="1" ht="15.9" customHeight="1" x14ac:dyDescent="0.3"/>
    <row r="2885" s="361" customFormat="1" ht="15.9" customHeight="1" x14ac:dyDescent="0.3"/>
    <row r="2886" s="361" customFormat="1" ht="15.9" customHeight="1" x14ac:dyDescent="0.3"/>
    <row r="2887" s="361" customFormat="1" ht="15.9" customHeight="1" x14ac:dyDescent="0.3"/>
    <row r="2888" s="361" customFormat="1" ht="15.9" customHeight="1" x14ac:dyDescent="0.3"/>
    <row r="2889" s="361" customFormat="1" ht="15.9" customHeight="1" x14ac:dyDescent="0.3"/>
    <row r="2890" s="361" customFormat="1" ht="15.9" customHeight="1" x14ac:dyDescent="0.3"/>
    <row r="2891" s="361" customFormat="1" ht="15.9" customHeight="1" x14ac:dyDescent="0.3"/>
    <row r="2892" s="361" customFormat="1" ht="15.9" customHeight="1" x14ac:dyDescent="0.3"/>
    <row r="2893" s="361" customFormat="1" ht="15.9" customHeight="1" x14ac:dyDescent="0.3"/>
    <row r="2894" s="361" customFormat="1" ht="15.9" customHeight="1" x14ac:dyDescent="0.3"/>
    <row r="2895" s="361" customFormat="1" ht="15.9" customHeight="1" x14ac:dyDescent="0.3"/>
    <row r="2896" s="361" customFormat="1" ht="15.9" customHeight="1" x14ac:dyDescent="0.3"/>
    <row r="2897" s="361" customFormat="1" ht="15.9" customHeight="1" x14ac:dyDescent="0.3"/>
    <row r="2898" s="361" customFormat="1" ht="15.9" customHeight="1" x14ac:dyDescent="0.3"/>
    <row r="2899" s="361" customFormat="1" ht="15.9" customHeight="1" x14ac:dyDescent="0.3"/>
    <row r="2900" s="361" customFormat="1" ht="15.9" customHeight="1" x14ac:dyDescent="0.3"/>
    <row r="2901" s="361" customFormat="1" ht="15.9" customHeight="1" x14ac:dyDescent="0.3"/>
    <row r="2902" s="361" customFormat="1" ht="15.9" customHeight="1" x14ac:dyDescent="0.3"/>
    <row r="2903" s="361" customFormat="1" ht="15.9" customHeight="1" x14ac:dyDescent="0.3"/>
    <row r="2904" s="361" customFormat="1" ht="15.9" customHeight="1" x14ac:dyDescent="0.3"/>
    <row r="2905" s="361" customFormat="1" ht="15.9" customHeight="1" x14ac:dyDescent="0.3"/>
    <row r="2906" s="361" customFormat="1" ht="15.9" customHeight="1" x14ac:dyDescent="0.3"/>
    <row r="2907" s="361" customFormat="1" ht="15.9" customHeight="1" x14ac:dyDescent="0.3"/>
    <row r="2908" s="361" customFormat="1" ht="15.9" customHeight="1" x14ac:dyDescent="0.3"/>
    <row r="2909" s="361" customFormat="1" ht="15.9" customHeight="1" x14ac:dyDescent="0.3"/>
    <row r="2910" s="361" customFormat="1" ht="15.9" customHeight="1" x14ac:dyDescent="0.3"/>
    <row r="2911" s="361" customFormat="1" ht="15.9" customHeight="1" x14ac:dyDescent="0.3"/>
    <row r="2912" s="361" customFormat="1" ht="15.9" customHeight="1" x14ac:dyDescent="0.3"/>
    <row r="2913" s="361" customFormat="1" ht="15.9" customHeight="1" x14ac:dyDescent="0.3"/>
    <row r="2914" s="361" customFormat="1" ht="15.9" customHeight="1" x14ac:dyDescent="0.3"/>
    <row r="2915" s="361" customFormat="1" ht="15.9" customHeight="1" x14ac:dyDescent="0.3"/>
    <row r="2916" s="361" customFormat="1" ht="15.9" customHeight="1" x14ac:dyDescent="0.3"/>
    <row r="2917" s="361" customFormat="1" ht="15.9" customHeight="1" x14ac:dyDescent="0.3"/>
    <row r="2918" s="361" customFormat="1" ht="15.9" customHeight="1" x14ac:dyDescent="0.3"/>
    <row r="2919" s="361" customFormat="1" ht="15.9" customHeight="1" x14ac:dyDescent="0.3"/>
    <row r="2920" s="361" customFormat="1" ht="15.9" customHeight="1" x14ac:dyDescent="0.3"/>
    <row r="2921" s="361" customFormat="1" ht="15.9" customHeight="1" x14ac:dyDescent="0.3"/>
    <row r="2922" s="361" customFormat="1" ht="15.9" customHeight="1" x14ac:dyDescent="0.3"/>
    <row r="2923" s="361" customFormat="1" ht="15.9" customHeight="1" x14ac:dyDescent="0.3"/>
    <row r="2924" s="361" customFormat="1" ht="15.9" customHeight="1" x14ac:dyDescent="0.3"/>
    <row r="2925" s="361" customFormat="1" ht="15.9" customHeight="1" x14ac:dyDescent="0.3"/>
    <row r="2926" s="361" customFormat="1" ht="15.9" customHeight="1" x14ac:dyDescent="0.3"/>
    <row r="2927" s="361" customFormat="1" ht="15.9" customHeight="1" x14ac:dyDescent="0.3"/>
    <row r="2928" s="361" customFormat="1" ht="15.9" customHeight="1" x14ac:dyDescent="0.3"/>
    <row r="2929" s="361" customFormat="1" ht="15.9" customHeight="1" x14ac:dyDescent="0.3"/>
    <row r="2930" s="361" customFormat="1" ht="15.9" customHeight="1" x14ac:dyDescent="0.3"/>
    <row r="2931" s="361" customFormat="1" ht="15.9" customHeight="1" x14ac:dyDescent="0.3"/>
    <row r="2932" s="361" customFormat="1" ht="15.9" customHeight="1" x14ac:dyDescent="0.3"/>
    <row r="2933" s="361" customFormat="1" ht="15.9" customHeight="1" x14ac:dyDescent="0.3"/>
    <row r="2934" s="361" customFormat="1" ht="15.9" customHeight="1" x14ac:dyDescent="0.3"/>
    <row r="2935" s="361" customFormat="1" ht="15.9" customHeight="1" x14ac:dyDescent="0.3"/>
    <row r="2936" s="361" customFormat="1" ht="15.9" customHeight="1" x14ac:dyDescent="0.3"/>
    <row r="2937" s="361" customFormat="1" ht="15.9" customHeight="1" x14ac:dyDescent="0.3"/>
    <row r="2938" s="361" customFormat="1" ht="15.9" customHeight="1" x14ac:dyDescent="0.3"/>
    <row r="2939" s="361" customFormat="1" ht="15.9" customHeight="1" x14ac:dyDescent="0.3"/>
    <row r="2940" s="361" customFormat="1" ht="15.9" customHeight="1" x14ac:dyDescent="0.3"/>
    <row r="2941" s="361" customFormat="1" ht="15.9" customHeight="1" x14ac:dyDescent="0.3"/>
    <row r="2942" s="361" customFormat="1" ht="15.9" customHeight="1" x14ac:dyDescent="0.3"/>
    <row r="2943" s="361" customFormat="1" ht="15.9" customHeight="1" x14ac:dyDescent="0.3"/>
    <row r="2944" s="361" customFormat="1" ht="15.9" customHeight="1" x14ac:dyDescent="0.3"/>
    <row r="2945" s="361" customFormat="1" ht="15.9" customHeight="1" x14ac:dyDescent="0.3"/>
    <row r="2946" s="361" customFormat="1" ht="15.9" customHeight="1" x14ac:dyDescent="0.3"/>
    <row r="2947" s="361" customFormat="1" ht="15.9" customHeight="1" x14ac:dyDescent="0.3"/>
    <row r="2948" s="361" customFormat="1" ht="15.9" customHeight="1" x14ac:dyDescent="0.3"/>
    <row r="2949" s="361" customFormat="1" ht="15.9" customHeight="1" x14ac:dyDescent="0.3"/>
    <row r="2950" s="361" customFormat="1" ht="15.9" customHeight="1" x14ac:dyDescent="0.3"/>
    <row r="2951" s="361" customFormat="1" ht="15.9" customHeight="1" x14ac:dyDescent="0.3"/>
    <row r="2952" s="361" customFormat="1" ht="15.9" customHeight="1" x14ac:dyDescent="0.3"/>
    <row r="2953" s="361" customFormat="1" ht="15.9" customHeight="1" x14ac:dyDescent="0.3"/>
    <row r="2954" s="361" customFormat="1" ht="15.9" customHeight="1" x14ac:dyDescent="0.3"/>
    <row r="2955" s="361" customFormat="1" ht="15.9" customHeight="1" x14ac:dyDescent="0.3"/>
    <row r="2956" s="361" customFormat="1" ht="15.9" customHeight="1" x14ac:dyDescent="0.3"/>
    <row r="2957" s="361" customFormat="1" ht="15.9" customHeight="1" x14ac:dyDescent="0.3"/>
    <row r="2958" s="361" customFormat="1" ht="15.9" customHeight="1" x14ac:dyDescent="0.3"/>
    <row r="2959" s="361" customFormat="1" ht="15.9" customHeight="1" x14ac:dyDescent="0.3"/>
    <row r="2960" s="361" customFormat="1" ht="15.9" customHeight="1" x14ac:dyDescent="0.3"/>
    <row r="2961" s="361" customFormat="1" ht="15.9" customHeight="1" x14ac:dyDescent="0.3"/>
    <row r="2962" s="361" customFormat="1" ht="15.9" customHeight="1" x14ac:dyDescent="0.3"/>
    <row r="2963" s="361" customFormat="1" ht="15.9" customHeight="1" x14ac:dyDescent="0.3"/>
    <row r="2964" s="361" customFormat="1" ht="15.9" customHeight="1" x14ac:dyDescent="0.3"/>
    <row r="2965" s="361" customFormat="1" ht="15.9" customHeight="1" x14ac:dyDescent="0.3"/>
    <row r="2966" s="361" customFormat="1" ht="15.9" customHeight="1" x14ac:dyDescent="0.3"/>
    <row r="2967" s="361" customFormat="1" ht="15.9" customHeight="1" x14ac:dyDescent="0.3"/>
    <row r="2968" s="361" customFormat="1" ht="15.9" customHeight="1" x14ac:dyDescent="0.3"/>
    <row r="2969" s="361" customFormat="1" ht="15.9" customHeight="1" x14ac:dyDescent="0.3"/>
    <row r="2970" s="361" customFormat="1" ht="15.9" customHeight="1" x14ac:dyDescent="0.3"/>
    <row r="2971" s="361" customFormat="1" ht="15.9" customHeight="1" x14ac:dyDescent="0.3"/>
    <row r="2972" s="361" customFormat="1" ht="15.9" customHeight="1" x14ac:dyDescent="0.3"/>
    <row r="2973" s="361" customFormat="1" ht="15.9" customHeight="1" x14ac:dyDescent="0.3"/>
    <row r="2974" s="361" customFormat="1" ht="15.9" customHeight="1" x14ac:dyDescent="0.3"/>
    <row r="2975" s="361" customFormat="1" ht="15.9" customHeight="1" x14ac:dyDescent="0.3"/>
    <row r="2976" s="361" customFormat="1" ht="15.9" customHeight="1" x14ac:dyDescent="0.3"/>
    <row r="2977" s="361" customFormat="1" ht="15.9" customHeight="1" x14ac:dyDescent="0.3"/>
    <row r="2978" s="361" customFormat="1" ht="15.9" customHeight="1" x14ac:dyDescent="0.3"/>
    <row r="2979" s="361" customFormat="1" ht="15.9" customHeight="1" x14ac:dyDescent="0.3"/>
    <row r="2980" s="361" customFormat="1" ht="15.9" customHeight="1" x14ac:dyDescent="0.3"/>
    <row r="2981" s="361" customFormat="1" ht="15.9" customHeight="1" x14ac:dyDescent="0.3"/>
    <row r="2982" s="361" customFormat="1" ht="15.9" customHeight="1" x14ac:dyDescent="0.3"/>
    <row r="2983" s="361" customFormat="1" ht="15.9" customHeight="1" x14ac:dyDescent="0.3"/>
    <row r="2984" s="361" customFormat="1" ht="15.9" customHeight="1" x14ac:dyDescent="0.3"/>
    <row r="2985" s="361" customFormat="1" ht="15.9" customHeight="1" x14ac:dyDescent="0.3"/>
    <row r="2986" s="361" customFormat="1" ht="15.9" customHeight="1" x14ac:dyDescent="0.3"/>
    <row r="2987" s="361" customFormat="1" ht="15.9" customHeight="1" x14ac:dyDescent="0.3"/>
    <row r="2988" s="361" customFormat="1" ht="15.9" customHeight="1" x14ac:dyDescent="0.3"/>
    <row r="2989" s="361" customFormat="1" ht="15.9" customHeight="1" x14ac:dyDescent="0.3"/>
    <row r="2990" s="361" customFormat="1" ht="15.9" customHeight="1" x14ac:dyDescent="0.3"/>
    <row r="2991" s="361" customFormat="1" ht="15.9" customHeight="1" x14ac:dyDescent="0.3"/>
    <row r="2992" s="361" customFormat="1" ht="15.9" customHeight="1" x14ac:dyDescent="0.3"/>
    <row r="2993" s="361" customFormat="1" ht="15.9" customHeight="1" x14ac:dyDescent="0.3"/>
    <row r="2994" s="361" customFormat="1" ht="15.9" customHeight="1" x14ac:dyDescent="0.3"/>
    <row r="2995" s="361" customFormat="1" ht="15.9" customHeight="1" x14ac:dyDescent="0.3"/>
    <row r="2996" s="361" customFormat="1" ht="15.9" customHeight="1" x14ac:dyDescent="0.3"/>
    <row r="2997" s="361" customFormat="1" ht="15.9" customHeight="1" x14ac:dyDescent="0.3"/>
    <row r="2998" s="361" customFormat="1" ht="15.9" customHeight="1" x14ac:dyDescent="0.3"/>
    <row r="2999" s="361" customFormat="1" ht="15.9" customHeight="1" x14ac:dyDescent="0.3"/>
    <row r="3000" s="361" customFormat="1" ht="15.9" customHeight="1" x14ac:dyDescent="0.3"/>
    <row r="3001" s="361" customFormat="1" ht="15.9" customHeight="1" x14ac:dyDescent="0.3"/>
    <row r="3002" s="361" customFormat="1" ht="15.9" customHeight="1" x14ac:dyDescent="0.3"/>
    <row r="3003" s="361" customFormat="1" ht="15.9" customHeight="1" x14ac:dyDescent="0.3"/>
    <row r="3004" s="361" customFormat="1" ht="15.9" customHeight="1" x14ac:dyDescent="0.3"/>
    <row r="3005" s="361" customFormat="1" ht="15.9" customHeight="1" x14ac:dyDescent="0.3"/>
    <row r="3006" s="361" customFormat="1" ht="15.9" customHeight="1" x14ac:dyDescent="0.3"/>
    <row r="3007" s="361" customFormat="1" ht="15.9" customHeight="1" x14ac:dyDescent="0.3"/>
    <row r="3008" s="361" customFormat="1" ht="15.9" customHeight="1" x14ac:dyDescent="0.3"/>
    <row r="3009" s="361" customFormat="1" ht="15.9" customHeight="1" x14ac:dyDescent="0.3"/>
    <row r="3010" s="361" customFormat="1" ht="15.9" customHeight="1" x14ac:dyDescent="0.3"/>
    <row r="3011" s="361" customFormat="1" ht="15.9" customHeight="1" x14ac:dyDescent="0.3"/>
    <row r="3012" s="361" customFormat="1" ht="15.9" customHeight="1" x14ac:dyDescent="0.3"/>
    <row r="3013" s="361" customFormat="1" ht="15.9" customHeight="1" x14ac:dyDescent="0.3"/>
    <row r="3014" s="361" customFormat="1" ht="15.9" customHeight="1" x14ac:dyDescent="0.3"/>
    <row r="3015" s="361" customFormat="1" ht="15.9" customHeight="1" x14ac:dyDescent="0.3"/>
    <row r="3016" s="361" customFormat="1" ht="15.9" customHeight="1" x14ac:dyDescent="0.3"/>
    <row r="3017" s="361" customFormat="1" ht="15.9" customHeight="1" x14ac:dyDescent="0.3"/>
    <row r="3018" s="361" customFormat="1" ht="15.9" customHeight="1" x14ac:dyDescent="0.3"/>
    <row r="3019" s="361" customFormat="1" ht="15.9" customHeight="1" x14ac:dyDescent="0.3"/>
    <row r="3020" s="361" customFormat="1" ht="15.9" customHeight="1" x14ac:dyDescent="0.3"/>
    <row r="3021" s="361" customFormat="1" ht="15.9" customHeight="1" x14ac:dyDescent="0.3"/>
    <row r="3022" s="361" customFormat="1" ht="15.9" customHeight="1" x14ac:dyDescent="0.3"/>
    <row r="3023" s="361" customFormat="1" ht="15.9" customHeight="1" x14ac:dyDescent="0.3"/>
    <row r="3024" s="361" customFormat="1" ht="15.9" customHeight="1" x14ac:dyDescent="0.3"/>
    <row r="3025" s="361" customFormat="1" ht="15.9" customHeight="1" x14ac:dyDescent="0.3"/>
    <row r="3026" s="361" customFormat="1" ht="15.9" customHeight="1" x14ac:dyDescent="0.3"/>
    <row r="3027" s="361" customFormat="1" ht="15.9" customHeight="1" x14ac:dyDescent="0.3"/>
    <row r="3028" s="361" customFormat="1" ht="15.9" customHeight="1" x14ac:dyDescent="0.3"/>
    <row r="3029" s="361" customFormat="1" ht="15.9" customHeight="1" x14ac:dyDescent="0.3"/>
    <row r="3030" s="361" customFormat="1" ht="15.9" customHeight="1" x14ac:dyDescent="0.3"/>
    <row r="3031" s="361" customFormat="1" ht="15.9" customHeight="1" x14ac:dyDescent="0.3"/>
    <row r="3032" s="361" customFormat="1" ht="15.9" customHeight="1" x14ac:dyDescent="0.3"/>
    <row r="3033" s="361" customFormat="1" ht="15.9" customHeight="1" x14ac:dyDescent="0.3"/>
    <row r="3034" s="361" customFormat="1" ht="15.9" customHeight="1" x14ac:dyDescent="0.3"/>
    <row r="3035" s="361" customFormat="1" ht="15.9" customHeight="1" x14ac:dyDescent="0.3"/>
    <row r="3036" s="361" customFormat="1" ht="15.9" customHeight="1" x14ac:dyDescent="0.3"/>
    <row r="3037" s="361" customFormat="1" ht="15.9" customHeight="1" x14ac:dyDescent="0.3"/>
    <row r="3038" s="361" customFormat="1" ht="15.9" customHeight="1" x14ac:dyDescent="0.3"/>
    <row r="3039" s="361" customFormat="1" ht="15.9" customHeight="1" x14ac:dyDescent="0.3"/>
    <row r="3040" s="361" customFormat="1" ht="15.9" customHeight="1" x14ac:dyDescent="0.3"/>
    <row r="3041" s="361" customFormat="1" ht="15.9" customHeight="1" x14ac:dyDescent="0.3"/>
    <row r="3042" s="361" customFormat="1" ht="15.9" customHeight="1" x14ac:dyDescent="0.3"/>
    <row r="3043" s="361" customFormat="1" ht="15.9" customHeight="1" x14ac:dyDescent="0.3"/>
    <row r="3044" s="361" customFormat="1" ht="15.9" customHeight="1" x14ac:dyDescent="0.3"/>
    <row r="3045" s="361" customFormat="1" ht="15.9" customHeight="1" x14ac:dyDescent="0.3"/>
    <row r="3046" s="361" customFormat="1" ht="15.9" customHeight="1" x14ac:dyDescent="0.3"/>
    <row r="3047" s="361" customFormat="1" ht="15.9" customHeight="1" x14ac:dyDescent="0.3"/>
    <row r="3048" s="361" customFormat="1" ht="15.9" customHeight="1" x14ac:dyDescent="0.3"/>
    <row r="3049" s="361" customFormat="1" ht="15.9" customHeight="1" x14ac:dyDescent="0.3"/>
    <row r="3050" s="361" customFormat="1" ht="15.9" customHeight="1" x14ac:dyDescent="0.3"/>
    <row r="3051" s="361" customFormat="1" ht="15.9" customHeight="1" x14ac:dyDescent="0.3"/>
    <row r="3052" s="361" customFormat="1" ht="15.9" customHeight="1" x14ac:dyDescent="0.3"/>
    <row r="3053" s="361" customFormat="1" ht="15.9" customHeight="1" x14ac:dyDescent="0.3"/>
    <row r="3054" s="361" customFormat="1" ht="15.9" customHeight="1" x14ac:dyDescent="0.3"/>
    <row r="3055" s="361" customFormat="1" ht="15.9" customHeight="1" x14ac:dyDescent="0.3"/>
    <row r="3056" s="361" customFormat="1" ht="15.9" customHeight="1" x14ac:dyDescent="0.3"/>
    <row r="3057" s="361" customFormat="1" ht="15.9" customHeight="1" x14ac:dyDescent="0.3"/>
    <row r="3058" s="361" customFormat="1" ht="15.9" customHeight="1" x14ac:dyDescent="0.3"/>
    <row r="3059" s="361" customFormat="1" ht="15.9" customHeight="1" x14ac:dyDescent="0.3"/>
    <row r="3060" s="361" customFormat="1" ht="15.9" customHeight="1" x14ac:dyDescent="0.3"/>
    <row r="3061" s="361" customFormat="1" ht="15.9" customHeight="1" x14ac:dyDescent="0.3"/>
    <row r="3062" s="361" customFormat="1" ht="15.9" customHeight="1" x14ac:dyDescent="0.3"/>
    <row r="3063" s="361" customFormat="1" ht="15.9" customHeight="1" x14ac:dyDescent="0.3"/>
    <row r="3064" s="361" customFormat="1" ht="15.9" customHeight="1" x14ac:dyDescent="0.3"/>
    <row r="3065" s="361" customFormat="1" ht="15.9" customHeight="1" x14ac:dyDescent="0.3"/>
    <row r="3066" s="361" customFormat="1" ht="15.9" customHeight="1" x14ac:dyDescent="0.3"/>
    <row r="3067" s="361" customFormat="1" ht="15.9" customHeight="1" x14ac:dyDescent="0.3"/>
    <row r="3068" s="361" customFormat="1" ht="15.9" customHeight="1" x14ac:dyDescent="0.3"/>
    <row r="3069" s="361" customFormat="1" ht="15.9" customHeight="1" x14ac:dyDescent="0.3"/>
    <row r="3070" s="361" customFormat="1" ht="15.9" customHeight="1" x14ac:dyDescent="0.3"/>
    <row r="3071" s="361" customFormat="1" ht="15.9" customHeight="1" x14ac:dyDescent="0.3"/>
    <row r="3072" s="361" customFormat="1" ht="15.9" customHeight="1" x14ac:dyDescent="0.3"/>
    <row r="3073" s="361" customFormat="1" ht="15.9" customHeight="1" x14ac:dyDescent="0.3"/>
    <row r="3074" s="361" customFormat="1" ht="15.9" customHeight="1" x14ac:dyDescent="0.3"/>
    <row r="3075" s="361" customFormat="1" ht="15.9" customHeight="1" x14ac:dyDescent="0.3"/>
    <row r="3076" s="361" customFormat="1" ht="15.9" customHeight="1" x14ac:dyDescent="0.3"/>
    <row r="3077" s="361" customFormat="1" ht="15.9" customHeight="1" x14ac:dyDescent="0.3"/>
    <row r="3078" s="361" customFormat="1" ht="15.9" customHeight="1" x14ac:dyDescent="0.3"/>
    <row r="3079" s="361" customFormat="1" ht="15.9" customHeight="1" x14ac:dyDescent="0.3"/>
    <row r="3080" s="361" customFormat="1" ht="15.9" customHeight="1" x14ac:dyDescent="0.3"/>
    <row r="3081" s="361" customFormat="1" ht="15.9" customHeight="1" x14ac:dyDescent="0.3"/>
    <row r="3082" s="361" customFormat="1" ht="15.9" customHeight="1" x14ac:dyDescent="0.3"/>
    <row r="3083" s="361" customFormat="1" ht="15.9" customHeight="1" x14ac:dyDescent="0.3"/>
    <row r="3084" s="361" customFormat="1" ht="15.9" customHeight="1" x14ac:dyDescent="0.3"/>
    <row r="3085" s="361" customFormat="1" ht="15.9" customHeight="1" x14ac:dyDescent="0.3"/>
    <row r="3086" s="361" customFormat="1" ht="15.9" customHeight="1" x14ac:dyDescent="0.3"/>
    <row r="3087" s="361" customFormat="1" ht="15.9" customHeight="1" x14ac:dyDescent="0.3"/>
    <row r="3088" s="361" customFormat="1" ht="15.9" customHeight="1" x14ac:dyDescent="0.3"/>
    <row r="3089" s="361" customFormat="1" ht="15.9" customHeight="1" x14ac:dyDescent="0.3"/>
    <row r="3090" s="361" customFormat="1" ht="15.9" customHeight="1" x14ac:dyDescent="0.3"/>
    <row r="3091" s="361" customFormat="1" ht="15.9" customHeight="1" x14ac:dyDescent="0.3"/>
    <row r="3092" s="361" customFormat="1" ht="15.9" customHeight="1" x14ac:dyDescent="0.3"/>
    <row r="3093" s="361" customFormat="1" ht="15.9" customHeight="1" x14ac:dyDescent="0.3"/>
    <row r="3094" s="361" customFormat="1" ht="15.9" customHeight="1" x14ac:dyDescent="0.3"/>
    <row r="3095" s="361" customFormat="1" ht="15.9" customHeight="1" x14ac:dyDescent="0.3"/>
    <row r="3096" s="361" customFormat="1" ht="15.9" customHeight="1" x14ac:dyDescent="0.3"/>
    <row r="3097" s="361" customFormat="1" ht="15.9" customHeight="1" x14ac:dyDescent="0.3"/>
    <row r="3098" s="361" customFormat="1" ht="15.9" customHeight="1" x14ac:dyDescent="0.3"/>
    <row r="3099" s="361" customFormat="1" ht="15.9" customHeight="1" x14ac:dyDescent="0.3"/>
    <row r="3100" s="361" customFormat="1" ht="15.9" customHeight="1" x14ac:dyDescent="0.3"/>
    <row r="3101" s="361" customFormat="1" ht="15.9" customHeight="1" x14ac:dyDescent="0.3"/>
    <row r="3102" s="361" customFormat="1" ht="15.9" customHeight="1" x14ac:dyDescent="0.3"/>
    <row r="3103" s="361" customFormat="1" ht="15.9" customHeight="1" x14ac:dyDescent="0.3"/>
    <row r="3104" s="361" customFormat="1" ht="15.9" customHeight="1" x14ac:dyDescent="0.3"/>
    <row r="3105" s="361" customFormat="1" ht="15.9" customHeight="1" x14ac:dyDescent="0.3"/>
    <row r="3106" s="361" customFormat="1" ht="15.9" customHeight="1" x14ac:dyDescent="0.3"/>
    <row r="3107" s="361" customFormat="1" ht="15.9" customHeight="1" x14ac:dyDescent="0.3"/>
    <row r="3108" s="361" customFormat="1" ht="15.9" customHeight="1" x14ac:dyDescent="0.3"/>
    <row r="3109" s="361" customFormat="1" ht="15.9" customHeight="1" x14ac:dyDescent="0.3"/>
    <row r="3110" s="361" customFormat="1" ht="15.9" customHeight="1" x14ac:dyDescent="0.3"/>
    <row r="3111" s="361" customFormat="1" ht="15.9" customHeight="1" x14ac:dyDescent="0.3"/>
    <row r="3112" s="361" customFormat="1" ht="15.9" customHeight="1" x14ac:dyDescent="0.3"/>
    <row r="3113" s="361" customFormat="1" ht="15.9" customHeight="1" x14ac:dyDescent="0.3"/>
    <row r="3114" s="361" customFormat="1" ht="15.9" customHeight="1" x14ac:dyDescent="0.3"/>
    <row r="3115" s="361" customFormat="1" ht="15.9" customHeight="1" x14ac:dyDescent="0.3"/>
    <row r="3116" s="361" customFormat="1" ht="15.9" customHeight="1" x14ac:dyDescent="0.3"/>
    <row r="3117" s="361" customFormat="1" ht="15.9" customHeight="1" x14ac:dyDescent="0.3"/>
    <row r="3118" s="361" customFormat="1" ht="15.9" customHeight="1" x14ac:dyDescent="0.3"/>
    <row r="3119" s="361" customFormat="1" ht="15.9" customHeight="1" x14ac:dyDescent="0.3"/>
    <row r="3120" s="361" customFormat="1" ht="15.9" customHeight="1" x14ac:dyDescent="0.3"/>
    <row r="3121" s="361" customFormat="1" ht="15.9" customHeight="1" x14ac:dyDescent="0.3"/>
    <row r="3122" s="361" customFormat="1" ht="15.9" customHeight="1" x14ac:dyDescent="0.3"/>
    <row r="3123" s="361" customFormat="1" ht="15.9" customHeight="1" x14ac:dyDescent="0.3"/>
    <row r="3124" s="361" customFormat="1" ht="15.9" customHeight="1" x14ac:dyDescent="0.3"/>
    <row r="3125" s="361" customFormat="1" ht="15.9" customHeight="1" x14ac:dyDescent="0.3"/>
    <row r="3126" s="361" customFormat="1" ht="15.9" customHeight="1" x14ac:dyDescent="0.3"/>
    <row r="3127" s="361" customFormat="1" ht="15.9" customHeight="1" x14ac:dyDescent="0.3"/>
    <row r="3128" s="361" customFormat="1" ht="15.9" customHeight="1" x14ac:dyDescent="0.3"/>
    <row r="3129" s="361" customFormat="1" ht="15.9" customHeight="1" x14ac:dyDescent="0.3"/>
    <row r="3130" s="361" customFormat="1" ht="15.9" customHeight="1" x14ac:dyDescent="0.3"/>
    <row r="3131" s="361" customFormat="1" ht="15.9" customHeight="1" x14ac:dyDescent="0.3"/>
    <row r="3132" s="361" customFormat="1" ht="15.9" customHeight="1" x14ac:dyDescent="0.3"/>
    <row r="3133" s="361" customFormat="1" ht="15.9" customHeight="1" x14ac:dyDescent="0.3"/>
    <row r="3134" s="361" customFormat="1" ht="15.9" customHeight="1" x14ac:dyDescent="0.3"/>
    <row r="3135" s="361" customFormat="1" ht="15.9" customHeight="1" x14ac:dyDescent="0.3"/>
    <row r="3136" s="361" customFormat="1" ht="15.9" customHeight="1" x14ac:dyDescent="0.3"/>
    <row r="3137" s="361" customFormat="1" ht="15.9" customHeight="1" x14ac:dyDescent="0.3"/>
    <row r="3138" s="361" customFormat="1" ht="15.9" customHeight="1" x14ac:dyDescent="0.3"/>
    <row r="3139" s="361" customFormat="1" ht="15.9" customHeight="1" x14ac:dyDescent="0.3"/>
    <row r="3140" s="361" customFormat="1" ht="15.9" customHeight="1" x14ac:dyDescent="0.3"/>
    <row r="3141" s="361" customFormat="1" ht="15.9" customHeight="1" x14ac:dyDescent="0.3"/>
    <row r="3142" s="361" customFormat="1" ht="15.9" customHeight="1" x14ac:dyDescent="0.3"/>
    <row r="3143" s="361" customFormat="1" ht="15.9" customHeight="1" x14ac:dyDescent="0.3"/>
    <row r="3144" s="361" customFormat="1" ht="15.9" customHeight="1" x14ac:dyDescent="0.3"/>
    <row r="3145" s="361" customFormat="1" ht="15.9" customHeight="1" x14ac:dyDescent="0.3"/>
    <row r="3146" s="361" customFormat="1" ht="15.9" customHeight="1" x14ac:dyDescent="0.3"/>
    <row r="3147" s="361" customFormat="1" ht="15.9" customHeight="1" x14ac:dyDescent="0.3"/>
    <row r="3148" s="361" customFormat="1" ht="15.9" customHeight="1" x14ac:dyDescent="0.3"/>
    <row r="3149" s="361" customFormat="1" ht="15.9" customHeight="1" x14ac:dyDescent="0.3"/>
    <row r="3150" s="361" customFormat="1" ht="15.9" customHeight="1" x14ac:dyDescent="0.3"/>
    <row r="3151" s="361" customFormat="1" ht="15.9" customHeight="1" x14ac:dyDescent="0.3"/>
    <row r="3152" s="361" customFormat="1" ht="15.9" customHeight="1" x14ac:dyDescent="0.3"/>
    <row r="3153" s="361" customFormat="1" ht="15.9" customHeight="1" x14ac:dyDescent="0.3"/>
    <row r="3154" s="361" customFormat="1" ht="15.9" customHeight="1" x14ac:dyDescent="0.3"/>
    <row r="3155" s="361" customFormat="1" ht="15.9" customHeight="1" x14ac:dyDescent="0.3"/>
    <row r="3156" s="361" customFormat="1" ht="15.9" customHeight="1" x14ac:dyDescent="0.3"/>
    <row r="3157" s="361" customFormat="1" ht="15.9" customHeight="1" x14ac:dyDescent="0.3"/>
    <row r="3158" s="361" customFormat="1" ht="15.9" customHeight="1" x14ac:dyDescent="0.3"/>
    <row r="3159" s="361" customFormat="1" ht="15.9" customHeight="1" x14ac:dyDescent="0.3"/>
    <row r="3160" s="361" customFormat="1" ht="15.9" customHeight="1" x14ac:dyDescent="0.3"/>
    <row r="3161" s="361" customFormat="1" ht="15.9" customHeight="1" x14ac:dyDescent="0.3"/>
    <row r="3162" s="361" customFormat="1" ht="15.9" customHeight="1" x14ac:dyDescent="0.3"/>
    <row r="3163" s="361" customFormat="1" ht="15.9" customHeight="1" x14ac:dyDescent="0.3"/>
    <row r="3164" s="361" customFormat="1" ht="15.9" customHeight="1" x14ac:dyDescent="0.3"/>
    <row r="3165" s="361" customFormat="1" ht="15.9" customHeight="1" x14ac:dyDescent="0.3"/>
    <row r="3166" s="361" customFormat="1" ht="15.9" customHeight="1" x14ac:dyDescent="0.3"/>
    <row r="3167" s="361" customFormat="1" ht="15.9" customHeight="1" x14ac:dyDescent="0.3"/>
    <row r="3168" s="361" customFormat="1" ht="15.9" customHeight="1" x14ac:dyDescent="0.3"/>
    <row r="3169" s="361" customFormat="1" ht="15.9" customHeight="1" x14ac:dyDescent="0.3"/>
    <row r="3170" s="361" customFormat="1" ht="15.9" customHeight="1" x14ac:dyDescent="0.3"/>
    <row r="3171" s="361" customFormat="1" ht="15.9" customHeight="1" x14ac:dyDescent="0.3"/>
    <row r="3172" s="361" customFormat="1" ht="15.9" customHeight="1" x14ac:dyDescent="0.3"/>
    <row r="3173" s="361" customFormat="1" ht="15.9" customHeight="1" x14ac:dyDescent="0.3"/>
    <row r="3174" s="361" customFormat="1" ht="15.9" customHeight="1" x14ac:dyDescent="0.3"/>
    <row r="3175" s="361" customFormat="1" ht="15.9" customHeight="1" x14ac:dyDescent="0.3"/>
    <row r="3176" s="361" customFormat="1" ht="15.9" customHeight="1" x14ac:dyDescent="0.3"/>
    <row r="3177" s="361" customFormat="1" ht="15.9" customHeight="1" x14ac:dyDescent="0.3"/>
    <row r="3178" s="361" customFormat="1" ht="15.9" customHeight="1" x14ac:dyDescent="0.3"/>
    <row r="3179" s="361" customFormat="1" ht="15.9" customHeight="1" x14ac:dyDescent="0.3"/>
    <row r="3180" s="361" customFormat="1" ht="15.9" customHeight="1" x14ac:dyDescent="0.3"/>
    <row r="3181" s="361" customFormat="1" ht="15.9" customHeight="1" x14ac:dyDescent="0.3"/>
    <row r="3182" s="361" customFormat="1" ht="15.9" customHeight="1" x14ac:dyDescent="0.3"/>
    <row r="3183" s="361" customFormat="1" ht="15.9" customHeight="1" x14ac:dyDescent="0.3"/>
    <row r="3184" s="361" customFormat="1" ht="15.9" customHeight="1" x14ac:dyDescent="0.3"/>
    <row r="3185" spans="1:10" s="361" customFormat="1" ht="15.9" customHeight="1" x14ac:dyDescent="0.3"/>
    <row r="3186" spans="1:10" s="361" customFormat="1" ht="15.9" customHeight="1" x14ac:dyDescent="0.3"/>
    <row r="3187" spans="1:10" s="361" customFormat="1" ht="15.9" customHeight="1" x14ac:dyDescent="0.3"/>
    <row r="3188" spans="1:10" s="361" customFormat="1" ht="15.9" customHeight="1" x14ac:dyDescent="0.3"/>
    <row r="3189" spans="1:10" s="361" customFormat="1" ht="15.9" customHeight="1" x14ac:dyDescent="0.3"/>
    <row r="3190" spans="1:10" s="361" customFormat="1" ht="15.9" customHeight="1" x14ac:dyDescent="0.3"/>
    <row r="3191" spans="1:10" s="361" customFormat="1" ht="15.9" customHeight="1" x14ac:dyDescent="0.3"/>
    <row r="3192" spans="1:10" s="361" customFormat="1" ht="15.9" customHeight="1" x14ac:dyDescent="0.3"/>
    <row r="3193" spans="1:10" s="361" customFormat="1" ht="15.9" customHeight="1" x14ac:dyDescent="0.3"/>
    <row r="3194" spans="1:10" s="361" customFormat="1" ht="15.9" customHeight="1" x14ac:dyDescent="0.3"/>
    <row r="3195" spans="1:10" s="361" customFormat="1" ht="15.9" customHeight="1" x14ac:dyDescent="0.3"/>
    <row r="3196" spans="1:10" s="361" customFormat="1" ht="15.9" customHeight="1" x14ac:dyDescent="0.3"/>
    <row r="3197" spans="1:10" s="361" customFormat="1" ht="15.9" customHeight="1" x14ac:dyDescent="0.3"/>
    <row r="3198" spans="1:10" s="361" customFormat="1" ht="15.9" customHeight="1" x14ac:dyDescent="0.3"/>
    <row r="3199" spans="1:10" s="361" customFormat="1" ht="15.9" customHeight="1" x14ac:dyDescent="0.25">
      <c r="A3199" s="358"/>
      <c r="B3199" s="358"/>
      <c r="C3199" s="358"/>
      <c r="D3199" s="358"/>
      <c r="E3199" s="358"/>
      <c r="F3199" s="358"/>
      <c r="G3199" s="358"/>
      <c r="H3199" s="358"/>
      <c r="I3199" s="358"/>
      <c r="J3199" s="358"/>
    </row>
    <row r="3200" spans="1:10" s="361" customFormat="1" ht="15.9" customHeight="1" x14ac:dyDescent="0.25">
      <c r="A3200" s="358"/>
      <c r="B3200" s="358"/>
      <c r="C3200" s="358"/>
      <c r="D3200" s="358"/>
      <c r="E3200" s="358"/>
      <c r="F3200" s="358"/>
      <c r="G3200" s="358"/>
      <c r="H3200" s="358"/>
      <c r="I3200" s="358"/>
      <c r="J3200" s="358"/>
    </row>
    <row r="3201" spans="1:10" s="361" customFormat="1" ht="15.9" customHeight="1" x14ac:dyDescent="0.25">
      <c r="A3201" s="358"/>
      <c r="B3201" s="358"/>
      <c r="C3201" s="358"/>
      <c r="D3201" s="358"/>
      <c r="E3201" s="358"/>
      <c r="F3201" s="358"/>
      <c r="G3201" s="358"/>
      <c r="H3201" s="358"/>
      <c r="I3201" s="358"/>
      <c r="J3201" s="358"/>
    </row>
    <row r="3202" spans="1:10" s="361" customFormat="1" ht="15.9" customHeight="1" x14ac:dyDescent="0.25">
      <c r="A3202" s="358"/>
      <c r="B3202" s="358"/>
      <c r="C3202" s="358"/>
      <c r="D3202" s="358"/>
      <c r="E3202" s="358"/>
      <c r="F3202" s="358"/>
      <c r="G3202" s="358"/>
      <c r="H3202" s="358"/>
      <c r="I3202" s="358"/>
      <c r="J3202" s="358"/>
    </row>
    <row r="3203" spans="1:10" s="361" customFormat="1" ht="15.9" customHeight="1" x14ac:dyDescent="0.25">
      <c r="A3203" s="358"/>
      <c r="B3203" s="358"/>
      <c r="C3203" s="358"/>
      <c r="D3203" s="358"/>
      <c r="E3203" s="358"/>
      <c r="F3203" s="358"/>
      <c r="G3203" s="358"/>
      <c r="H3203" s="358"/>
      <c r="I3203" s="358"/>
      <c r="J3203" s="358"/>
    </row>
    <row r="3204" spans="1:10" s="361" customFormat="1" ht="15.9" customHeight="1" x14ac:dyDescent="0.25">
      <c r="A3204" s="358"/>
      <c r="B3204" s="358"/>
      <c r="C3204" s="358"/>
      <c r="D3204" s="358"/>
      <c r="E3204" s="358"/>
      <c r="F3204" s="358"/>
      <c r="G3204" s="358"/>
      <c r="H3204" s="358"/>
      <c r="I3204" s="358"/>
      <c r="J3204" s="358"/>
    </row>
    <row r="3205" spans="1:10" s="361" customFormat="1" ht="15.9" customHeight="1" x14ac:dyDescent="0.25">
      <c r="A3205" s="358"/>
      <c r="B3205" s="358"/>
      <c r="C3205" s="358"/>
      <c r="D3205" s="358"/>
      <c r="E3205" s="358"/>
      <c r="F3205" s="358"/>
      <c r="G3205" s="358"/>
      <c r="H3205" s="358"/>
      <c r="I3205" s="358"/>
      <c r="J3205" s="358"/>
    </row>
    <row r="3206" spans="1:10" s="361" customFormat="1" ht="15.9" customHeight="1" x14ac:dyDescent="0.25">
      <c r="A3206" s="358"/>
      <c r="B3206" s="358"/>
      <c r="C3206" s="358"/>
      <c r="D3206" s="358"/>
      <c r="E3206" s="358"/>
      <c r="F3206" s="358"/>
      <c r="G3206" s="358"/>
      <c r="H3206" s="358"/>
      <c r="I3206" s="358"/>
      <c r="J3206" s="358"/>
    </row>
    <row r="3207" spans="1:10" s="361" customFormat="1" ht="15.9" customHeight="1" x14ac:dyDescent="0.25">
      <c r="A3207" s="358"/>
      <c r="B3207" s="358"/>
      <c r="C3207" s="358"/>
      <c r="D3207" s="358"/>
      <c r="E3207" s="358"/>
      <c r="F3207" s="358"/>
      <c r="G3207" s="358"/>
      <c r="H3207" s="358"/>
      <c r="I3207" s="358"/>
      <c r="J3207" s="358"/>
    </row>
    <row r="3208" spans="1:10" s="361" customFormat="1" ht="15.9" customHeight="1" x14ac:dyDescent="0.25">
      <c r="A3208" s="358"/>
      <c r="B3208" s="358"/>
      <c r="C3208" s="358"/>
      <c r="D3208" s="358"/>
      <c r="E3208" s="358"/>
      <c r="F3208" s="358"/>
      <c r="G3208" s="358"/>
      <c r="H3208" s="358"/>
      <c r="I3208" s="358"/>
      <c r="J3208" s="358"/>
    </row>
    <row r="3209" spans="1:10" s="361" customFormat="1" ht="15.9" customHeight="1" x14ac:dyDescent="0.25">
      <c r="A3209" s="358"/>
      <c r="B3209" s="358"/>
      <c r="C3209" s="358"/>
      <c r="D3209" s="358"/>
      <c r="E3209" s="358"/>
      <c r="F3209" s="358"/>
      <c r="G3209" s="358"/>
      <c r="H3209" s="358"/>
      <c r="I3209" s="358"/>
      <c r="J3209" s="358"/>
    </row>
    <row r="3210" spans="1:10" s="361" customFormat="1" ht="15.9" customHeight="1" x14ac:dyDescent="0.25">
      <c r="A3210" s="358"/>
      <c r="B3210" s="358"/>
      <c r="C3210" s="358"/>
      <c r="D3210" s="358"/>
      <c r="E3210" s="358"/>
      <c r="F3210" s="358"/>
      <c r="G3210" s="358"/>
      <c r="H3210" s="358"/>
      <c r="I3210" s="358"/>
      <c r="J3210" s="358"/>
    </row>
    <row r="3211" spans="1:10" s="361" customFormat="1" ht="15.9" customHeight="1" x14ac:dyDescent="0.25">
      <c r="A3211" s="358"/>
      <c r="B3211" s="358"/>
      <c r="C3211" s="358"/>
      <c r="D3211" s="358"/>
      <c r="E3211" s="358"/>
      <c r="F3211" s="358"/>
      <c r="G3211" s="358"/>
      <c r="H3211" s="358"/>
      <c r="I3211" s="358"/>
      <c r="J3211" s="358"/>
    </row>
    <row r="3212" spans="1:10" s="361" customFormat="1" ht="15.9" customHeight="1" x14ac:dyDescent="0.25">
      <c r="A3212" s="358"/>
      <c r="B3212" s="358"/>
      <c r="C3212" s="358"/>
      <c r="D3212" s="358"/>
      <c r="E3212" s="358"/>
      <c r="F3212" s="358"/>
      <c r="G3212" s="358"/>
      <c r="H3212" s="358"/>
      <c r="I3212" s="358"/>
      <c r="J3212" s="358"/>
    </row>
    <row r="3213" spans="1:10" s="361" customFormat="1" ht="15.9" customHeight="1" x14ac:dyDescent="0.25">
      <c r="A3213" s="358"/>
      <c r="B3213" s="358"/>
      <c r="C3213" s="358"/>
      <c r="D3213" s="358"/>
      <c r="E3213" s="358"/>
      <c r="F3213" s="358"/>
      <c r="G3213" s="358"/>
      <c r="H3213" s="358"/>
      <c r="I3213" s="358"/>
      <c r="J3213" s="358"/>
    </row>
    <row r="3214" spans="1:10" s="361" customFormat="1" ht="15.9" customHeight="1" x14ac:dyDescent="0.25">
      <c r="A3214" s="358"/>
      <c r="B3214" s="358"/>
      <c r="C3214" s="358"/>
      <c r="D3214" s="358"/>
      <c r="E3214" s="358"/>
      <c r="F3214" s="358"/>
      <c r="G3214" s="358"/>
      <c r="H3214" s="358"/>
      <c r="I3214" s="358"/>
      <c r="J3214" s="358"/>
    </row>
    <row r="3215" spans="1:10" s="361" customFormat="1" ht="15.9" customHeight="1" x14ac:dyDescent="0.25">
      <c r="A3215" s="358"/>
      <c r="B3215" s="358"/>
      <c r="C3215" s="358"/>
      <c r="D3215" s="358"/>
      <c r="E3215" s="358"/>
      <c r="F3215" s="358"/>
      <c r="G3215" s="358"/>
      <c r="H3215" s="358"/>
      <c r="I3215" s="358"/>
      <c r="J3215" s="358"/>
    </row>
    <row r="3216" spans="1:10" s="361" customFormat="1" ht="15.9" customHeight="1" x14ac:dyDescent="0.25">
      <c r="A3216" s="358"/>
      <c r="B3216" s="358"/>
      <c r="C3216" s="358"/>
      <c r="D3216" s="358"/>
      <c r="E3216" s="358"/>
      <c r="F3216" s="358"/>
      <c r="G3216" s="358"/>
      <c r="H3216" s="358"/>
      <c r="I3216" s="358"/>
      <c r="J3216" s="358"/>
    </row>
    <row r="3217" spans="1:10" s="361" customFormat="1" ht="15.9" customHeight="1" x14ac:dyDescent="0.25">
      <c r="A3217" s="358"/>
      <c r="B3217" s="358"/>
      <c r="C3217" s="358"/>
      <c r="D3217" s="358"/>
      <c r="E3217" s="358"/>
      <c r="F3217" s="358"/>
      <c r="G3217" s="358"/>
      <c r="H3217" s="358"/>
      <c r="I3217" s="358"/>
      <c r="J3217" s="358"/>
    </row>
    <row r="3218" spans="1:10" s="361" customFormat="1" ht="15.9" customHeight="1" x14ac:dyDescent="0.25">
      <c r="A3218" s="358"/>
      <c r="B3218" s="358"/>
      <c r="C3218" s="358"/>
      <c r="D3218" s="358"/>
      <c r="E3218" s="358"/>
      <c r="F3218" s="358"/>
      <c r="G3218" s="358"/>
      <c r="H3218" s="358"/>
      <c r="I3218" s="358"/>
      <c r="J3218" s="358"/>
    </row>
    <row r="3219" spans="1:10" s="361" customFormat="1" ht="15.9" customHeight="1" x14ac:dyDescent="0.25">
      <c r="A3219" s="358"/>
      <c r="B3219" s="358"/>
      <c r="C3219" s="358"/>
      <c r="D3219" s="358"/>
      <c r="E3219" s="358"/>
      <c r="F3219" s="358"/>
      <c r="G3219" s="358"/>
      <c r="H3219" s="358"/>
      <c r="I3219" s="358"/>
      <c r="J3219" s="358"/>
    </row>
    <row r="3220" spans="1:10" s="361" customFormat="1" ht="15.9" customHeight="1" x14ac:dyDescent="0.25">
      <c r="A3220" s="358"/>
      <c r="B3220" s="358"/>
      <c r="C3220" s="358"/>
      <c r="D3220" s="358"/>
      <c r="E3220" s="358"/>
      <c r="F3220" s="358"/>
      <c r="G3220" s="358"/>
      <c r="H3220" s="358"/>
      <c r="I3220" s="358"/>
      <c r="J3220" s="358"/>
    </row>
    <row r="3221" spans="1:10" s="361" customFormat="1" ht="15.9" customHeight="1" x14ac:dyDescent="0.25">
      <c r="A3221" s="358"/>
      <c r="B3221" s="358"/>
      <c r="C3221" s="358"/>
      <c r="D3221" s="358"/>
      <c r="E3221" s="358"/>
      <c r="F3221" s="358"/>
      <c r="G3221" s="358"/>
      <c r="H3221" s="358"/>
      <c r="I3221" s="358"/>
      <c r="J3221" s="358"/>
    </row>
    <row r="3222" spans="1:10" s="361" customFormat="1" ht="15.9" customHeight="1" x14ac:dyDescent="0.25">
      <c r="A3222" s="358"/>
      <c r="B3222" s="358"/>
      <c r="C3222" s="358"/>
      <c r="D3222" s="358"/>
      <c r="E3222" s="358"/>
      <c r="F3222" s="358"/>
      <c r="G3222" s="358"/>
      <c r="H3222" s="358"/>
      <c r="I3222" s="358"/>
      <c r="J3222" s="358"/>
    </row>
    <row r="3223" spans="1:10" s="361" customFormat="1" ht="15.9" customHeight="1" x14ac:dyDescent="0.25">
      <c r="A3223" s="358"/>
      <c r="B3223" s="358"/>
      <c r="C3223" s="358"/>
      <c r="D3223" s="358"/>
      <c r="E3223" s="358"/>
      <c r="F3223" s="358"/>
      <c r="G3223" s="358"/>
      <c r="H3223" s="358"/>
      <c r="I3223" s="358"/>
      <c r="J3223" s="358"/>
    </row>
    <row r="3224" spans="1:10" s="361" customFormat="1" ht="15.9" customHeight="1" x14ac:dyDescent="0.25">
      <c r="A3224" s="358"/>
      <c r="B3224" s="358"/>
      <c r="C3224" s="358"/>
      <c r="D3224" s="358"/>
      <c r="E3224" s="358"/>
      <c r="F3224" s="358"/>
      <c r="G3224" s="358"/>
      <c r="H3224" s="358"/>
      <c r="I3224" s="358"/>
      <c r="J3224" s="358"/>
    </row>
    <row r="3225" spans="1:10" s="361" customFormat="1" ht="15.9" customHeight="1" x14ac:dyDescent="0.25">
      <c r="A3225" s="358"/>
      <c r="B3225" s="358"/>
      <c r="C3225" s="358"/>
      <c r="D3225" s="358"/>
      <c r="E3225" s="358"/>
      <c r="F3225" s="358"/>
      <c r="G3225" s="358"/>
      <c r="H3225" s="358"/>
      <c r="I3225" s="358"/>
      <c r="J3225" s="358"/>
    </row>
    <row r="3226" spans="1:10" s="361" customFormat="1" ht="15.9" customHeight="1" x14ac:dyDescent="0.25">
      <c r="A3226" s="358"/>
      <c r="B3226" s="358"/>
      <c r="C3226" s="358"/>
      <c r="D3226" s="358"/>
      <c r="E3226" s="358"/>
      <c r="F3226" s="358"/>
      <c r="G3226" s="358"/>
      <c r="H3226" s="358"/>
      <c r="I3226" s="358"/>
      <c r="J3226" s="358"/>
    </row>
    <row r="3227" spans="1:10" s="361" customFormat="1" ht="15.9" customHeight="1" x14ac:dyDescent="0.25">
      <c r="A3227" s="358"/>
      <c r="B3227" s="358"/>
      <c r="C3227" s="358"/>
      <c r="D3227" s="358"/>
      <c r="E3227" s="358"/>
      <c r="F3227" s="358"/>
      <c r="G3227" s="358"/>
      <c r="H3227" s="358"/>
      <c r="I3227" s="358"/>
      <c r="J3227" s="358"/>
    </row>
    <row r="3228" spans="1:10" s="361" customFormat="1" ht="15.9" customHeight="1" x14ac:dyDescent="0.25">
      <c r="A3228" s="358"/>
      <c r="B3228" s="358"/>
      <c r="C3228" s="358"/>
      <c r="D3228" s="358"/>
      <c r="E3228" s="358"/>
      <c r="F3228" s="358"/>
      <c r="G3228" s="358"/>
      <c r="H3228" s="358"/>
      <c r="I3228" s="358"/>
      <c r="J3228" s="358"/>
    </row>
    <row r="3229" spans="1:10" s="361" customFormat="1" ht="15.9" customHeight="1" x14ac:dyDescent="0.25">
      <c r="A3229" s="358"/>
      <c r="B3229" s="358"/>
      <c r="C3229" s="358"/>
      <c r="D3229" s="358"/>
      <c r="E3229" s="358"/>
      <c r="F3229" s="358"/>
      <c r="G3229" s="358"/>
      <c r="H3229" s="358"/>
      <c r="I3229" s="358"/>
      <c r="J3229" s="358"/>
    </row>
    <row r="3230" spans="1:10" s="361" customFormat="1" ht="15.9" customHeight="1" x14ac:dyDescent="0.25">
      <c r="A3230" s="358"/>
      <c r="B3230" s="358"/>
      <c r="C3230" s="358"/>
      <c r="D3230" s="358"/>
      <c r="E3230" s="358"/>
      <c r="F3230" s="358"/>
      <c r="G3230" s="358"/>
      <c r="H3230" s="358"/>
      <c r="I3230" s="358"/>
      <c r="J3230" s="358"/>
    </row>
    <row r="3231" spans="1:10" s="361" customFormat="1" ht="15.9" customHeight="1" x14ac:dyDescent="0.25">
      <c r="A3231" s="358"/>
      <c r="B3231" s="358"/>
      <c r="C3231" s="358"/>
      <c r="D3231" s="358"/>
      <c r="E3231" s="358"/>
      <c r="F3231" s="358"/>
      <c r="G3231" s="358"/>
      <c r="H3231" s="358"/>
      <c r="I3231" s="358"/>
      <c r="J3231" s="358"/>
    </row>
    <row r="3232" spans="1:10" s="361" customFormat="1" ht="15.9" customHeight="1" x14ac:dyDescent="0.25">
      <c r="A3232" s="358"/>
      <c r="B3232" s="358"/>
      <c r="C3232" s="358"/>
      <c r="D3232" s="358"/>
      <c r="E3232" s="358"/>
      <c r="F3232" s="358"/>
      <c r="G3232" s="358"/>
      <c r="H3232" s="358"/>
      <c r="I3232" s="358"/>
      <c r="J3232" s="358"/>
    </row>
    <row r="3233" spans="1:10" s="361" customFormat="1" ht="15.9" customHeight="1" x14ac:dyDescent="0.25">
      <c r="A3233" s="358"/>
      <c r="B3233" s="358"/>
      <c r="C3233" s="358"/>
      <c r="D3233" s="358"/>
      <c r="E3233" s="358"/>
      <c r="F3233" s="358"/>
      <c r="G3233" s="358"/>
      <c r="H3233" s="358"/>
      <c r="I3233" s="358"/>
      <c r="J3233" s="358"/>
    </row>
    <row r="3234" spans="1:10" s="361" customFormat="1" ht="15.9" customHeight="1" x14ac:dyDescent="0.25">
      <c r="A3234" s="358"/>
      <c r="B3234" s="358"/>
      <c r="C3234" s="358"/>
      <c r="D3234" s="358"/>
      <c r="E3234" s="358"/>
      <c r="F3234" s="358"/>
      <c r="G3234" s="358"/>
      <c r="H3234" s="358"/>
      <c r="I3234" s="358"/>
      <c r="J3234" s="358"/>
    </row>
    <row r="3235" spans="1:10" s="361" customFormat="1" ht="15.9" customHeight="1" x14ac:dyDescent="0.25">
      <c r="A3235" s="358"/>
      <c r="B3235" s="358"/>
      <c r="C3235" s="358"/>
      <c r="D3235" s="358"/>
      <c r="E3235" s="358"/>
      <c r="F3235" s="358"/>
      <c r="G3235" s="358"/>
      <c r="H3235" s="358"/>
      <c r="I3235" s="358"/>
      <c r="J3235" s="358"/>
    </row>
  </sheetData>
  <mergeCells count="2">
    <mergeCell ref="A4:B4"/>
    <mergeCell ref="C3:M3"/>
  </mergeCells>
  <hyperlinks>
    <hyperlink ref="J1" location="INFO!A1" display="POWRÓT" xr:uid="{3D509AF9-7286-420D-BE22-12AEAE4F2D88}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5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21624-4323-4A9A-AC24-1370C5E63EBC}">
  <sheetPr>
    <tabColor rgb="FFFFC000"/>
    <pageSetUpPr fitToPage="1"/>
  </sheetPr>
  <dimension ref="A1:P3230"/>
  <sheetViews>
    <sheetView zoomScale="85" zoomScaleNormal="85" workbookViewId="0">
      <selection activeCell="S9" sqref="S9"/>
    </sheetView>
  </sheetViews>
  <sheetFormatPr defaultColWidth="15.88671875" defaultRowHeight="15.9" customHeight="1" x14ac:dyDescent="0.25"/>
  <cols>
    <col min="1" max="1" width="15.88671875" style="358"/>
    <col min="2" max="2" width="18.109375" style="358" customWidth="1"/>
    <col min="3" max="3" width="9.44140625" style="358" customWidth="1"/>
    <col min="4" max="4" width="10.5546875" style="358" customWidth="1"/>
    <col min="5" max="12" width="11.5546875" style="358" customWidth="1"/>
    <col min="13" max="13" width="10.5546875" style="358" customWidth="1"/>
    <col min="14" max="14" width="9.5546875" style="358" customWidth="1"/>
    <col min="15" max="15" width="12.109375" style="358" customWidth="1"/>
    <col min="16" max="17" width="15.88671875" style="358"/>
    <col min="18" max="18" width="20.21875" style="358" customWidth="1"/>
    <col min="19" max="246" width="15.88671875" style="358"/>
    <col min="247" max="247" width="25.44140625" style="358" customWidth="1"/>
    <col min="248" max="249" width="12.88671875" style="358" customWidth="1"/>
    <col min="250" max="250" width="12.109375" style="358" customWidth="1"/>
    <col min="251" max="251" width="15.88671875" style="358" customWidth="1"/>
    <col min="252" max="252" width="11.88671875" style="358" customWidth="1"/>
    <col min="253" max="253" width="10.88671875" style="358" customWidth="1"/>
    <col min="254" max="254" width="12.109375" style="358" customWidth="1"/>
    <col min="255" max="502" width="15.88671875" style="358"/>
    <col min="503" max="503" width="25.44140625" style="358" customWidth="1"/>
    <col min="504" max="505" width="12.88671875" style="358" customWidth="1"/>
    <col min="506" max="506" width="12.109375" style="358" customWidth="1"/>
    <col min="507" max="507" width="15.88671875" style="358" customWidth="1"/>
    <col min="508" max="508" width="11.88671875" style="358" customWidth="1"/>
    <col min="509" max="509" width="10.88671875" style="358" customWidth="1"/>
    <col min="510" max="510" width="12.109375" style="358" customWidth="1"/>
    <col min="511" max="758" width="15.88671875" style="358"/>
    <col min="759" max="759" width="25.44140625" style="358" customWidth="1"/>
    <col min="760" max="761" width="12.88671875" style="358" customWidth="1"/>
    <col min="762" max="762" width="12.109375" style="358" customWidth="1"/>
    <col min="763" max="763" width="15.88671875" style="358" customWidth="1"/>
    <col min="764" max="764" width="11.88671875" style="358" customWidth="1"/>
    <col min="765" max="765" width="10.88671875" style="358" customWidth="1"/>
    <col min="766" max="766" width="12.109375" style="358" customWidth="1"/>
    <col min="767" max="1014" width="15.88671875" style="358"/>
    <col min="1015" max="1015" width="25.44140625" style="358" customWidth="1"/>
    <col min="1016" max="1017" width="12.88671875" style="358" customWidth="1"/>
    <col min="1018" max="1018" width="12.109375" style="358" customWidth="1"/>
    <col min="1019" max="1019" width="15.88671875" style="358" customWidth="1"/>
    <col min="1020" max="1020" width="11.88671875" style="358" customWidth="1"/>
    <col min="1021" max="1021" width="10.88671875" style="358" customWidth="1"/>
    <col min="1022" max="1022" width="12.109375" style="358" customWidth="1"/>
    <col min="1023" max="1270" width="15.88671875" style="358"/>
    <col min="1271" max="1271" width="25.44140625" style="358" customWidth="1"/>
    <col min="1272" max="1273" width="12.88671875" style="358" customWidth="1"/>
    <col min="1274" max="1274" width="12.109375" style="358" customWidth="1"/>
    <col min="1275" max="1275" width="15.88671875" style="358" customWidth="1"/>
    <col min="1276" max="1276" width="11.88671875" style="358" customWidth="1"/>
    <col min="1277" max="1277" width="10.88671875" style="358" customWidth="1"/>
    <col min="1278" max="1278" width="12.109375" style="358" customWidth="1"/>
    <col min="1279" max="1526" width="15.88671875" style="358"/>
    <col min="1527" max="1527" width="25.44140625" style="358" customWidth="1"/>
    <col min="1528" max="1529" width="12.88671875" style="358" customWidth="1"/>
    <col min="1530" max="1530" width="12.109375" style="358" customWidth="1"/>
    <col min="1531" max="1531" width="15.88671875" style="358" customWidth="1"/>
    <col min="1532" max="1532" width="11.88671875" style="358" customWidth="1"/>
    <col min="1533" max="1533" width="10.88671875" style="358" customWidth="1"/>
    <col min="1534" max="1534" width="12.109375" style="358" customWidth="1"/>
    <col min="1535" max="1782" width="15.88671875" style="358"/>
    <col min="1783" max="1783" width="25.44140625" style="358" customWidth="1"/>
    <col min="1784" max="1785" width="12.88671875" style="358" customWidth="1"/>
    <col min="1786" max="1786" width="12.109375" style="358" customWidth="1"/>
    <col min="1787" max="1787" width="15.88671875" style="358" customWidth="1"/>
    <col min="1788" max="1788" width="11.88671875" style="358" customWidth="1"/>
    <col min="1789" max="1789" width="10.88671875" style="358" customWidth="1"/>
    <col min="1790" max="1790" width="12.109375" style="358" customWidth="1"/>
    <col min="1791" max="2038" width="15.88671875" style="358"/>
    <col min="2039" max="2039" width="25.44140625" style="358" customWidth="1"/>
    <col min="2040" max="2041" width="12.88671875" style="358" customWidth="1"/>
    <col min="2042" max="2042" width="12.109375" style="358" customWidth="1"/>
    <col min="2043" max="2043" width="15.88671875" style="358" customWidth="1"/>
    <col min="2044" max="2044" width="11.88671875" style="358" customWidth="1"/>
    <col min="2045" max="2045" width="10.88671875" style="358" customWidth="1"/>
    <col min="2046" max="2046" width="12.109375" style="358" customWidth="1"/>
    <col min="2047" max="2294" width="15.88671875" style="358"/>
    <col min="2295" max="2295" width="25.44140625" style="358" customWidth="1"/>
    <col min="2296" max="2297" width="12.88671875" style="358" customWidth="1"/>
    <col min="2298" max="2298" width="12.109375" style="358" customWidth="1"/>
    <col min="2299" max="2299" width="15.88671875" style="358" customWidth="1"/>
    <col min="2300" max="2300" width="11.88671875" style="358" customWidth="1"/>
    <col min="2301" max="2301" width="10.88671875" style="358" customWidth="1"/>
    <col min="2302" max="2302" width="12.109375" style="358" customWidth="1"/>
    <col min="2303" max="2550" width="15.88671875" style="358"/>
    <col min="2551" max="2551" width="25.44140625" style="358" customWidth="1"/>
    <col min="2552" max="2553" width="12.88671875" style="358" customWidth="1"/>
    <col min="2554" max="2554" width="12.109375" style="358" customWidth="1"/>
    <col min="2555" max="2555" width="15.88671875" style="358" customWidth="1"/>
    <col min="2556" max="2556" width="11.88671875" style="358" customWidth="1"/>
    <col min="2557" max="2557" width="10.88671875" style="358" customWidth="1"/>
    <col min="2558" max="2558" width="12.109375" style="358" customWidth="1"/>
    <col min="2559" max="2806" width="15.88671875" style="358"/>
    <col min="2807" max="2807" width="25.44140625" style="358" customWidth="1"/>
    <col min="2808" max="2809" width="12.88671875" style="358" customWidth="1"/>
    <col min="2810" max="2810" width="12.109375" style="358" customWidth="1"/>
    <col min="2811" max="2811" width="15.88671875" style="358" customWidth="1"/>
    <col min="2812" max="2812" width="11.88671875" style="358" customWidth="1"/>
    <col min="2813" max="2813" width="10.88671875" style="358" customWidth="1"/>
    <col min="2814" max="2814" width="12.109375" style="358" customWidth="1"/>
    <col min="2815" max="3062" width="15.88671875" style="358"/>
    <col min="3063" max="3063" width="25.44140625" style="358" customWidth="1"/>
    <col min="3064" max="3065" width="12.88671875" style="358" customWidth="1"/>
    <col min="3066" max="3066" width="12.109375" style="358" customWidth="1"/>
    <col min="3067" max="3067" width="15.88671875" style="358" customWidth="1"/>
    <col min="3068" max="3068" width="11.88671875" style="358" customWidth="1"/>
    <col min="3069" max="3069" width="10.88671875" style="358" customWidth="1"/>
    <col min="3070" max="3070" width="12.109375" style="358" customWidth="1"/>
    <col min="3071" max="3318" width="15.88671875" style="358"/>
    <col min="3319" max="3319" width="25.44140625" style="358" customWidth="1"/>
    <col min="3320" max="3321" width="12.88671875" style="358" customWidth="1"/>
    <col min="3322" max="3322" width="12.109375" style="358" customWidth="1"/>
    <col min="3323" max="3323" width="15.88671875" style="358" customWidth="1"/>
    <col min="3324" max="3324" width="11.88671875" style="358" customWidth="1"/>
    <col min="3325" max="3325" width="10.88671875" style="358" customWidth="1"/>
    <col min="3326" max="3326" width="12.109375" style="358" customWidth="1"/>
    <col min="3327" max="3574" width="15.88671875" style="358"/>
    <col min="3575" max="3575" width="25.44140625" style="358" customWidth="1"/>
    <col min="3576" max="3577" width="12.88671875" style="358" customWidth="1"/>
    <col min="3578" max="3578" width="12.109375" style="358" customWidth="1"/>
    <col min="3579" max="3579" width="15.88671875" style="358" customWidth="1"/>
    <col min="3580" max="3580" width="11.88671875" style="358" customWidth="1"/>
    <col min="3581" max="3581" width="10.88671875" style="358" customWidth="1"/>
    <col min="3582" max="3582" width="12.109375" style="358" customWidth="1"/>
    <col min="3583" max="3830" width="15.88671875" style="358"/>
    <col min="3831" max="3831" width="25.44140625" style="358" customWidth="1"/>
    <col min="3832" max="3833" width="12.88671875" style="358" customWidth="1"/>
    <col min="3834" max="3834" width="12.109375" style="358" customWidth="1"/>
    <col min="3835" max="3835" width="15.88671875" style="358" customWidth="1"/>
    <col min="3836" max="3836" width="11.88671875" style="358" customWidth="1"/>
    <col min="3837" max="3837" width="10.88671875" style="358" customWidth="1"/>
    <col min="3838" max="3838" width="12.109375" style="358" customWidth="1"/>
    <col min="3839" max="4086" width="15.88671875" style="358"/>
    <col min="4087" max="4087" width="25.44140625" style="358" customWidth="1"/>
    <col min="4088" max="4089" width="12.88671875" style="358" customWidth="1"/>
    <col min="4090" max="4090" width="12.109375" style="358" customWidth="1"/>
    <col min="4091" max="4091" width="15.88671875" style="358" customWidth="1"/>
    <col min="4092" max="4092" width="11.88671875" style="358" customWidth="1"/>
    <col min="4093" max="4093" width="10.88671875" style="358" customWidth="1"/>
    <col min="4094" max="4094" width="12.109375" style="358" customWidth="1"/>
    <col min="4095" max="4342" width="15.88671875" style="358"/>
    <col min="4343" max="4343" width="25.44140625" style="358" customWidth="1"/>
    <col min="4344" max="4345" width="12.88671875" style="358" customWidth="1"/>
    <col min="4346" max="4346" width="12.109375" style="358" customWidth="1"/>
    <col min="4347" max="4347" width="15.88671875" style="358" customWidth="1"/>
    <col min="4348" max="4348" width="11.88671875" style="358" customWidth="1"/>
    <col min="4349" max="4349" width="10.88671875" style="358" customWidth="1"/>
    <col min="4350" max="4350" width="12.109375" style="358" customWidth="1"/>
    <col min="4351" max="4598" width="15.88671875" style="358"/>
    <col min="4599" max="4599" width="25.44140625" style="358" customWidth="1"/>
    <col min="4600" max="4601" width="12.88671875" style="358" customWidth="1"/>
    <col min="4602" max="4602" width="12.109375" style="358" customWidth="1"/>
    <col min="4603" max="4603" width="15.88671875" style="358" customWidth="1"/>
    <col min="4604" max="4604" width="11.88671875" style="358" customWidth="1"/>
    <col min="4605" max="4605" width="10.88671875" style="358" customWidth="1"/>
    <col min="4606" max="4606" width="12.109375" style="358" customWidth="1"/>
    <col min="4607" max="4854" width="15.88671875" style="358"/>
    <col min="4855" max="4855" width="25.44140625" style="358" customWidth="1"/>
    <col min="4856" max="4857" width="12.88671875" style="358" customWidth="1"/>
    <col min="4858" max="4858" width="12.109375" style="358" customWidth="1"/>
    <col min="4859" max="4859" width="15.88671875" style="358" customWidth="1"/>
    <col min="4860" max="4860" width="11.88671875" style="358" customWidth="1"/>
    <col min="4861" max="4861" width="10.88671875" style="358" customWidth="1"/>
    <col min="4862" max="4862" width="12.109375" style="358" customWidth="1"/>
    <col min="4863" max="5110" width="15.88671875" style="358"/>
    <col min="5111" max="5111" width="25.44140625" style="358" customWidth="1"/>
    <col min="5112" max="5113" width="12.88671875" style="358" customWidth="1"/>
    <col min="5114" max="5114" width="12.109375" style="358" customWidth="1"/>
    <col min="5115" max="5115" width="15.88671875" style="358" customWidth="1"/>
    <col min="5116" max="5116" width="11.88671875" style="358" customWidth="1"/>
    <col min="5117" max="5117" width="10.88671875" style="358" customWidth="1"/>
    <col min="5118" max="5118" width="12.109375" style="358" customWidth="1"/>
    <col min="5119" max="5366" width="15.88671875" style="358"/>
    <col min="5367" max="5367" width="25.44140625" style="358" customWidth="1"/>
    <col min="5368" max="5369" width="12.88671875" style="358" customWidth="1"/>
    <col min="5370" max="5370" width="12.109375" style="358" customWidth="1"/>
    <col min="5371" max="5371" width="15.88671875" style="358" customWidth="1"/>
    <col min="5372" max="5372" width="11.88671875" style="358" customWidth="1"/>
    <col min="5373" max="5373" width="10.88671875" style="358" customWidth="1"/>
    <col min="5374" max="5374" width="12.109375" style="358" customWidth="1"/>
    <col min="5375" max="5622" width="15.88671875" style="358"/>
    <col min="5623" max="5623" width="25.44140625" style="358" customWidth="1"/>
    <col min="5624" max="5625" width="12.88671875" style="358" customWidth="1"/>
    <col min="5626" max="5626" width="12.109375" style="358" customWidth="1"/>
    <col min="5627" max="5627" width="15.88671875" style="358" customWidth="1"/>
    <col min="5628" max="5628" width="11.88671875" style="358" customWidth="1"/>
    <col min="5629" max="5629" width="10.88671875" style="358" customWidth="1"/>
    <col min="5630" max="5630" width="12.109375" style="358" customWidth="1"/>
    <col min="5631" max="5878" width="15.88671875" style="358"/>
    <col min="5879" max="5879" width="25.44140625" style="358" customWidth="1"/>
    <col min="5880" max="5881" width="12.88671875" style="358" customWidth="1"/>
    <col min="5882" max="5882" width="12.109375" style="358" customWidth="1"/>
    <col min="5883" max="5883" width="15.88671875" style="358" customWidth="1"/>
    <col min="5884" max="5884" width="11.88671875" style="358" customWidth="1"/>
    <col min="5885" max="5885" width="10.88671875" style="358" customWidth="1"/>
    <col min="5886" max="5886" width="12.109375" style="358" customWidth="1"/>
    <col min="5887" max="6134" width="15.88671875" style="358"/>
    <col min="6135" max="6135" width="25.44140625" style="358" customWidth="1"/>
    <col min="6136" max="6137" width="12.88671875" style="358" customWidth="1"/>
    <col min="6138" max="6138" width="12.109375" style="358" customWidth="1"/>
    <col min="6139" max="6139" width="15.88671875" style="358" customWidth="1"/>
    <col min="6140" max="6140" width="11.88671875" style="358" customWidth="1"/>
    <col min="6141" max="6141" width="10.88671875" style="358" customWidth="1"/>
    <col min="6142" max="6142" width="12.109375" style="358" customWidth="1"/>
    <col min="6143" max="6390" width="15.88671875" style="358"/>
    <col min="6391" max="6391" width="25.44140625" style="358" customWidth="1"/>
    <col min="6392" max="6393" width="12.88671875" style="358" customWidth="1"/>
    <col min="6394" max="6394" width="12.109375" style="358" customWidth="1"/>
    <col min="6395" max="6395" width="15.88671875" style="358" customWidth="1"/>
    <col min="6396" max="6396" width="11.88671875" style="358" customWidth="1"/>
    <col min="6397" max="6397" width="10.88671875" style="358" customWidth="1"/>
    <col min="6398" max="6398" width="12.109375" style="358" customWidth="1"/>
    <col min="6399" max="6646" width="15.88671875" style="358"/>
    <col min="6647" max="6647" width="25.44140625" style="358" customWidth="1"/>
    <col min="6648" max="6649" width="12.88671875" style="358" customWidth="1"/>
    <col min="6650" max="6650" width="12.109375" style="358" customWidth="1"/>
    <col min="6651" max="6651" width="15.88671875" style="358" customWidth="1"/>
    <col min="6652" max="6652" width="11.88671875" style="358" customWidth="1"/>
    <col min="6653" max="6653" width="10.88671875" style="358" customWidth="1"/>
    <col min="6654" max="6654" width="12.109375" style="358" customWidth="1"/>
    <col min="6655" max="6902" width="15.88671875" style="358"/>
    <col min="6903" max="6903" width="25.44140625" style="358" customWidth="1"/>
    <col min="6904" max="6905" width="12.88671875" style="358" customWidth="1"/>
    <col min="6906" max="6906" width="12.109375" style="358" customWidth="1"/>
    <col min="6907" max="6907" width="15.88671875" style="358" customWidth="1"/>
    <col min="6908" max="6908" width="11.88671875" style="358" customWidth="1"/>
    <col min="6909" max="6909" width="10.88671875" style="358" customWidth="1"/>
    <col min="6910" max="6910" width="12.109375" style="358" customWidth="1"/>
    <col min="6911" max="7158" width="15.88671875" style="358"/>
    <col min="7159" max="7159" width="25.44140625" style="358" customWidth="1"/>
    <col min="7160" max="7161" width="12.88671875" style="358" customWidth="1"/>
    <col min="7162" max="7162" width="12.109375" style="358" customWidth="1"/>
    <col min="7163" max="7163" width="15.88671875" style="358" customWidth="1"/>
    <col min="7164" max="7164" width="11.88671875" style="358" customWidth="1"/>
    <col min="7165" max="7165" width="10.88671875" style="358" customWidth="1"/>
    <col min="7166" max="7166" width="12.109375" style="358" customWidth="1"/>
    <col min="7167" max="7414" width="15.88671875" style="358"/>
    <col min="7415" max="7415" width="25.44140625" style="358" customWidth="1"/>
    <col min="7416" max="7417" width="12.88671875" style="358" customWidth="1"/>
    <col min="7418" max="7418" width="12.109375" style="358" customWidth="1"/>
    <col min="7419" max="7419" width="15.88671875" style="358" customWidth="1"/>
    <col min="7420" max="7420" width="11.88671875" style="358" customWidth="1"/>
    <col min="7421" max="7421" width="10.88671875" style="358" customWidth="1"/>
    <col min="7422" max="7422" width="12.109375" style="358" customWidth="1"/>
    <col min="7423" max="7670" width="15.88671875" style="358"/>
    <col min="7671" max="7671" width="25.44140625" style="358" customWidth="1"/>
    <col min="7672" max="7673" width="12.88671875" style="358" customWidth="1"/>
    <col min="7674" max="7674" width="12.109375" style="358" customWidth="1"/>
    <col min="7675" max="7675" width="15.88671875" style="358" customWidth="1"/>
    <col min="7676" max="7676" width="11.88671875" style="358" customWidth="1"/>
    <col min="7677" max="7677" width="10.88671875" style="358" customWidth="1"/>
    <col min="7678" max="7678" width="12.109375" style="358" customWidth="1"/>
    <col min="7679" max="7926" width="15.88671875" style="358"/>
    <col min="7927" max="7927" width="25.44140625" style="358" customWidth="1"/>
    <col min="7928" max="7929" width="12.88671875" style="358" customWidth="1"/>
    <col min="7930" max="7930" width="12.109375" style="358" customWidth="1"/>
    <col min="7931" max="7931" width="15.88671875" style="358" customWidth="1"/>
    <col min="7932" max="7932" width="11.88671875" style="358" customWidth="1"/>
    <col min="7933" max="7933" width="10.88671875" style="358" customWidth="1"/>
    <col min="7934" max="7934" width="12.109375" style="358" customWidth="1"/>
    <col min="7935" max="8182" width="15.88671875" style="358"/>
    <col min="8183" max="8183" width="25.44140625" style="358" customWidth="1"/>
    <col min="8184" max="8185" width="12.88671875" style="358" customWidth="1"/>
    <col min="8186" max="8186" width="12.109375" style="358" customWidth="1"/>
    <col min="8187" max="8187" width="15.88671875" style="358" customWidth="1"/>
    <col min="8188" max="8188" width="11.88671875" style="358" customWidth="1"/>
    <col min="8189" max="8189" width="10.88671875" style="358" customWidth="1"/>
    <col min="8190" max="8190" width="12.109375" style="358" customWidth="1"/>
    <col min="8191" max="8438" width="15.88671875" style="358"/>
    <col min="8439" max="8439" width="25.44140625" style="358" customWidth="1"/>
    <col min="8440" max="8441" width="12.88671875" style="358" customWidth="1"/>
    <col min="8442" max="8442" width="12.109375" style="358" customWidth="1"/>
    <col min="8443" max="8443" width="15.88671875" style="358" customWidth="1"/>
    <col min="8444" max="8444" width="11.88671875" style="358" customWidth="1"/>
    <col min="8445" max="8445" width="10.88671875" style="358" customWidth="1"/>
    <col min="8446" max="8446" width="12.109375" style="358" customWidth="1"/>
    <col min="8447" max="8694" width="15.88671875" style="358"/>
    <col min="8695" max="8695" width="25.44140625" style="358" customWidth="1"/>
    <col min="8696" max="8697" width="12.88671875" style="358" customWidth="1"/>
    <col min="8698" max="8698" width="12.109375" style="358" customWidth="1"/>
    <col min="8699" max="8699" width="15.88671875" style="358" customWidth="1"/>
    <col min="8700" max="8700" width="11.88671875" style="358" customWidth="1"/>
    <col min="8701" max="8701" width="10.88671875" style="358" customWidth="1"/>
    <col min="8702" max="8702" width="12.109375" style="358" customWidth="1"/>
    <col min="8703" max="8950" width="15.88671875" style="358"/>
    <col min="8951" max="8951" width="25.44140625" style="358" customWidth="1"/>
    <col min="8952" max="8953" width="12.88671875" style="358" customWidth="1"/>
    <col min="8954" max="8954" width="12.109375" style="358" customWidth="1"/>
    <col min="8955" max="8955" width="15.88671875" style="358" customWidth="1"/>
    <col min="8956" max="8956" width="11.88671875" style="358" customWidth="1"/>
    <col min="8957" max="8957" width="10.88671875" style="358" customWidth="1"/>
    <col min="8958" max="8958" width="12.109375" style="358" customWidth="1"/>
    <col min="8959" max="9206" width="15.88671875" style="358"/>
    <col min="9207" max="9207" width="25.44140625" style="358" customWidth="1"/>
    <col min="9208" max="9209" width="12.88671875" style="358" customWidth="1"/>
    <col min="9210" max="9210" width="12.109375" style="358" customWidth="1"/>
    <col min="9211" max="9211" width="15.88671875" style="358" customWidth="1"/>
    <col min="9212" max="9212" width="11.88671875" style="358" customWidth="1"/>
    <col min="9213" max="9213" width="10.88671875" style="358" customWidth="1"/>
    <col min="9214" max="9214" width="12.109375" style="358" customWidth="1"/>
    <col min="9215" max="9462" width="15.88671875" style="358"/>
    <col min="9463" max="9463" width="25.44140625" style="358" customWidth="1"/>
    <col min="9464" max="9465" width="12.88671875" style="358" customWidth="1"/>
    <col min="9466" max="9466" width="12.109375" style="358" customWidth="1"/>
    <col min="9467" max="9467" width="15.88671875" style="358" customWidth="1"/>
    <col min="9468" max="9468" width="11.88671875" style="358" customWidth="1"/>
    <col min="9469" max="9469" width="10.88671875" style="358" customWidth="1"/>
    <col min="9470" max="9470" width="12.109375" style="358" customWidth="1"/>
    <col min="9471" max="9718" width="15.88671875" style="358"/>
    <col min="9719" max="9719" width="25.44140625" style="358" customWidth="1"/>
    <col min="9720" max="9721" width="12.88671875" style="358" customWidth="1"/>
    <col min="9722" max="9722" width="12.109375" style="358" customWidth="1"/>
    <col min="9723" max="9723" width="15.88671875" style="358" customWidth="1"/>
    <col min="9724" max="9724" width="11.88671875" style="358" customWidth="1"/>
    <col min="9725" max="9725" width="10.88671875" style="358" customWidth="1"/>
    <col min="9726" max="9726" width="12.109375" style="358" customWidth="1"/>
    <col min="9727" max="9974" width="15.88671875" style="358"/>
    <col min="9975" max="9975" width="25.44140625" style="358" customWidth="1"/>
    <col min="9976" max="9977" width="12.88671875" style="358" customWidth="1"/>
    <col min="9978" max="9978" width="12.109375" style="358" customWidth="1"/>
    <col min="9979" max="9979" width="15.88671875" style="358" customWidth="1"/>
    <col min="9980" max="9980" width="11.88671875" style="358" customWidth="1"/>
    <col min="9981" max="9981" width="10.88671875" style="358" customWidth="1"/>
    <col min="9982" max="9982" width="12.109375" style="358" customWidth="1"/>
    <col min="9983" max="10230" width="15.88671875" style="358"/>
    <col min="10231" max="10231" width="25.44140625" style="358" customWidth="1"/>
    <col min="10232" max="10233" width="12.88671875" style="358" customWidth="1"/>
    <col min="10234" max="10234" width="12.109375" style="358" customWidth="1"/>
    <col min="10235" max="10235" width="15.88671875" style="358" customWidth="1"/>
    <col min="10236" max="10236" width="11.88671875" style="358" customWidth="1"/>
    <col min="10237" max="10237" width="10.88671875" style="358" customWidth="1"/>
    <col min="10238" max="10238" width="12.109375" style="358" customWidth="1"/>
    <col min="10239" max="10486" width="15.88671875" style="358"/>
    <col min="10487" max="10487" width="25.44140625" style="358" customWidth="1"/>
    <col min="10488" max="10489" width="12.88671875" style="358" customWidth="1"/>
    <col min="10490" max="10490" width="12.109375" style="358" customWidth="1"/>
    <col min="10491" max="10491" width="15.88671875" style="358" customWidth="1"/>
    <col min="10492" max="10492" width="11.88671875" style="358" customWidth="1"/>
    <col min="10493" max="10493" width="10.88671875" style="358" customWidth="1"/>
    <col min="10494" max="10494" width="12.109375" style="358" customWidth="1"/>
    <col min="10495" max="10742" width="15.88671875" style="358"/>
    <col min="10743" max="10743" width="25.44140625" style="358" customWidth="1"/>
    <col min="10744" max="10745" width="12.88671875" style="358" customWidth="1"/>
    <col min="10746" max="10746" width="12.109375" style="358" customWidth="1"/>
    <col min="10747" max="10747" width="15.88671875" style="358" customWidth="1"/>
    <col min="10748" max="10748" width="11.88671875" style="358" customWidth="1"/>
    <col min="10749" max="10749" width="10.88671875" style="358" customWidth="1"/>
    <col min="10750" max="10750" width="12.109375" style="358" customWidth="1"/>
    <col min="10751" max="10998" width="15.88671875" style="358"/>
    <col min="10999" max="10999" width="25.44140625" style="358" customWidth="1"/>
    <col min="11000" max="11001" width="12.88671875" style="358" customWidth="1"/>
    <col min="11002" max="11002" width="12.109375" style="358" customWidth="1"/>
    <col min="11003" max="11003" width="15.88671875" style="358" customWidth="1"/>
    <col min="11004" max="11004" width="11.88671875" style="358" customWidth="1"/>
    <col min="11005" max="11005" width="10.88671875" style="358" customWidth="1"/>
    <col min="11006" max="11006" width="12.109375" style="358" customWidth="1"/>
    <col min="11007" max="11254" width="15.88671875" style="358"/>
    <col min="11255" max="11255" width="25.44140625" style="358" customWidth="1"/>
    <col min="11256" max="11257" width="12.88671875" style="358" customWidth="1"/>
    <col min="11258" max="11258" width="12.109375" style="358" customWidth="1"/>
    <col min="11259" max="11259" width="15.88671875" style="358" customWidth="1"/>
    <col min="11260" max="11260" width="11.88671875" style="358" customWidth="1"/>
    <col min="11261" max="11261" width="10.88671875" style="358" customWidth="1"/>
    <col min="11262" max="11262" width="12.109375" style="358" customWidth="1"/>
    <col min="11263" max="11510" width="15.88671875" style="358"/>
    <col min="11511" max="11511" width="25.44140625" style="358" customWidth="1"/>
    <col min="11512" max="11513" width="12.88671875" style="358" customWidth="1"/>
    <col min="11514" max="11514" width="12.109375" style="358" customWidth="1"/>
    <col min="11515" max="11515" width="15.88671875" style="358" customWidth="1"/>
    <col min="11516" max="11516" width="11.88671875" style="358" customWidth="1"/>
    <col min="11517" max="11517" width="10.88671875" style="358" customWidth="1"/>
    <col min="11518" max="11518" width="12.109375" style="358" customWidth="1"/>
    <col min="11519" max="11766" width="15.88671875" style="358"/>
    <col min="11767" max="11767" width="25.44140625" style="358" customWidth="1"/>
    <col min="11768" max="11769" width="12.88671875" style="358" customWidth="1"/>
    <col min="11770" max="11770" width="12.109375" style="358" customWidth="1"/>
    <col min="11771" max="11771" width="15.88671875" style="358" customWidth="1"/>
    <col min="11772" max="11772" width="11.88671875" style="358" customWidth="1"/>
    <col min="11773" max="11773" width="10.88671875" style="358" customWidth="1"/>
    <col min="11774" max="11774" width="12.109375" style="358" customWidth="1"/>
    <col min="11775" max="12022" width="15.88671875" style="358"/>
    <col min="12023" max="12023" width="25.44140625" style="358" customWidth="1"/>
    <col min="12024" max="12025" width="12.88671875" style="358" customWidth="1"/>
    <col min="12026" max="12026" width="12.109375" style="358" customWidth="1"/>
    <col min="12027" max="12027" width="15.88671875" style="358" customWidth="1"/>
    <col min="12028" max="12028" width="11.88671875" style="358" customWidth="1"/>
    <col min="12029" max="12029" width="10.88671875" style="358" customWidth="1"/>
    <col min="12030" max="12030" width="12.109375" style="358" customWidth="1"/>
    <col min="12031" max="12278" width="15.88671875" style="358"/>
    <col min="12279" max="12279" width="25.44140625" style="358" customWidth="1"/>
    <col min="12280" max="12281" width="12.88671875" style="358" customWidth="1"/>
    <col min="12282" max="12282" width="12.109375" style="358" customWidth="1"/>
    <col min="12283" max="12283" width="15.88671875" style="358" customWidth="1"/>
    <col min="12284" max="12284" width="11.88671875" style="358" customWidth="1"/>
    <col min="12285" max="12285" width="10.88671875" style="358" customWidth="1"/>
    <col min="12286" max="12286" width="12.109375" style="358" customWidth="1"/>
    <col min="12287" max="12534" width="15.88671875" style="358"/>
    <col min="12535" max="12535" width="25.44140625" style="358" customWidth="1"/>
    <col min="12536" max="12537" width="12.88671875" style="358" customWidth="1"/>
    <col min="12538" max="12538" width="12.109375" style="358" customWidth="1"/>
    <col min="12539" max="12539" width="15.88671875" style="358" customWidth="1"/>
    <col min="12540" max="12540" width="11.88671875" style="358" customWidth="1"/>
    <col min="12541" max="12541" width="10.88671875" style="358" customWidth="1"/>
    <col min="12542" max="12542" width="12.109375" style="358" customWidth="1"/>
    <col min="12543" max="12790" width="15.88671875" style="358"/>
    <col min="12791" max="12791" width="25.44140625" style="358" customWidth="1"/>
    <col min="12792" max="12793" width="12.88671875" style="358" customWidth="1"/>
    <col min="12794" max="12794" width="12.109375" style="358" customWidth="1"/>
    <col min="12795" max="12795" width="15.88671875" style="358" customWidth="1"/>
    <col min="12796" max="12796" width="11.88671875" style="358" customWidth="1"/>
    <col min="12797" max="12797" width="10.88671875" style="358" customWidth="1"/>
    <col min="12798" max="12798" width="12.109375" style="358" customWidth="1"/>
    <col min="12799" max="13046" width="15.88671875" style="358"/>
    <col min="13047" max="13047" width="25.44140625" style="358" customWidth="1"/>
    <col min="13048" max="13049" width="12.88671875" style="358" customWidth="1"/>
    <col min="13050" max="13050" width="12.109375" style="358" customWidth="1"/>
    <col min="13051" max="13051" width="15.88671875" style="358" customWidth="1"/>
    <col min="13052" max="13052" width="11.88671875" style="358" customWidth="1"/>
    <col min="13053" max="13053" width="10.88671875" style="358" customWidth="1"/>
    <col min="13054" max="13054" width="12.109375" style="358" customWidth="1"/>
    <col min="13055" max="13302" width="15.88671875" style="358"/>
    <col min="13303" max="13303" width="25.44140625" style="358" customWidth="1"/>
    <col min="13304" max="13305" width="12.88671875" style="358" customWidth="1"/>
    <col min="13306" max="13306" width="12.109375" style="358" customWidth="1"/>
    <col min="13307" max="13307" width="15.88671875" style="358" customWidth="1"/>
    <col min="13308" max="13308" width="11.88671875" style="358" customWidth="1"/>
    <col min="13309" max="13309" width="10.88671875" style="358" customWidth="1"/>
    <col min="13310" max="13310" width="12.109375" style="358" customWidth="1"/>
    <col min="13311" max="13558" width="15.88671875" style="358"/>
    <col min="13559" max="13559" width="25.44140625" style="358" customWidth="1"/>
    <col min="13560" max="13561" width="12.88671875" style="358" customWidth="1"/>
    <col min="13562" max="13562" width="12.109375" style="358" customWidth="1"/>
    <col min="13563" max="13563" width="15.88671875" style="358" customWidth="1"/>
    <col min="13564" max="13564" width="11.88671875" style="358" customWidth="1"/>
    <col min="13565" max="13565" width="10.88671875" style="358" customWidth="1"/>
    <col min="13566" max="13566" width="12.109375" style="358" customWidth="1"/>
    <col min="13567" max="13814" width="15.88671875" style="358"/>
    <col min="13815" max="13815" width="25.44140625" style="358" customWidth="1"/>
    <col min="13816" max="13817" width="12.88671875" style="358" customWidth="1"/>
    <col min="13818" max="13818" width="12.109375" style="358" customWidth="1"/>
    <col min="13819" max="13819" width="15.88671875" style="358" customWidth="1"/>
    <col min="13820" max="13820" width="11.88671875" style="358" customWidth="1"/>
    <col min="13821" max="13821" width="10.88671875" style="358" customWidth="1"/>
    <col min="13822" max="13822" width="12.109375" style="358" customWidth="1"/>
    <col min="13823" max="14070" width="15.88671875" style="358"/>
    <col min="14071" max="14071" width="25.44140625" style="358" customWidth="1"/>
    <col min="14072" max="14073" width="12.88671875" style="358" customWidth="1"/>
    <col min="14074" max="14074" width="12.109375" style="358" customWidth="1"/>
    <col min="14075" max="14075" width="15.88671875" style="358" customWidth="1"/>
    <col min="14076" max="14076" width="11.88671875" style="358" customWidth="1"/>
    <col min="14077" max="14077" width="10.88671875" style="358" customWidth="1"/>
    <col min="14078" max="14078" width="12.109375" style="358" customWidth="1"/>
    <col min="14079" max="14326" width="15.88671875" style="358"/>
    <col min="14327" max="14327" width="25.44140625" style="358" customWidth="1"/>
    <col min="14328" max="14329" width="12.88671875" style="358" customWidth="1"/>
    <col min="14330" max="14330" width="12.109375" style="358" customWidth="1"/>
    <col min="14331" max="14331" width="15.88671875" style="358" customWidth="1"/>
    <col min="14332" max="14332" width="11.88671875" style="358" customWidth="1"/>
    <col min="14333" max="14333" width="10.88671875" style="358" customWidth="1"/>
    <col min="14334" max="14334" width="12.109375" style="358" customWidth="1"/>
    <col min="14335" max="14582" width="15.88671875" style="358"/>
    <col min="14583" max="14583" width="25.44140625" style="358" customWidth="1"/>
    <col min="14584" max="14585" width="12.88671875" style="358" customWidth="1"/>
    <col min="14586" max="14586" width="12.109375" style="358" customWidth="1"/>
    <col min="14587" max="14587" width="15.88671875" style="358" customWidth="1"/>
    <col min="14588" max="14588" width="11.88671875" style="358" customWidth="1"/>
    <col min="14589" max="14589" width="10.88671875" style="358" customWidth="1"/>
    <col min="14590" max="14590" width="12.109375" style="358" customWidth="1"/>
    <col min="14591" max="14838" width="15.88671875" style="358"/>
    <col min="14839" max="14839" width="25.44140625" style="358" customWidth="1"/>
    <col min="14840" max="14841" width="12.88671875" style="358" customWidth="1"/>
    <col min="14842" max="14842" width="12.109375" style="358" customWidth="1"/>
    <col min="14843" max="14843" width="15.88671875" style="358" customWidth="1"/>
    <col min="14844" max="14844" width="11.88671875" style="358" customWidth="1"/>
    <col min="14845" max="14845" width="10.88671875" style="358" customWidth="1"/>
    <col min="14846" max="14846" width="12.109375" style="358" customWidth="1"/>
    <col min="14847" max="15094" width="15.88671875" style="358"/>
    <col min="15095" max="15095" width="25.44140625" style="358" customWidth="1"/>
    <col min="15096" max="15097" width="12.88671875" style="358" customWidth="1"/>
    <col min="15098" max="15098" width="12.109375" style="358" customWidth="1"/>
    <col min="15099" max="15099" width="15.88671875" style="358" customWidth="1"/>
    <col min="15100" max="15100" width="11.88671875" style="358" customWidth="1"/>
    <col min="15101" max="15101" width="10.88671875" style="358" customWidth="1"/>
    <col min="15102" max="15102" width="12.109375" style="358" customWidth="1"/>
    <col min="15103" max="15350" width="15.88671875" style="358"/>
    <col min="15351" max="15351" width="25.44140625" style="358" customWidth="1"/>
    <col min="15352" max="15353" width="12.88671875" style="358" customWidth="1"/>
    <col min="15354" max="15354" width="12.109375" style="358" customWidth="1"/>
    <col min="15355" max="15355" width="15.88671875" style="358" customWidth="1"/>
    <col min="15356" max="15356" width="11.88671875" style="358" customWidth="1"/>
    <col min="15357" max="15357" width="10.88671875" style="358" customWidth="1"/>
    <col min="15358" max="15358" width="12.109375" style="358" customWidth="1"/>
    <col min="15359" max="15606" width="15.88671875" style="358"/>
    <col min="15607" max="15607" width="25.44140625" style="358" customWidth="1"/>
    <col min="15608" max="15609" width="12.88671875" style="358" customWidth="1"/>
    <col min="15610" max="15610" width="12.109375" style="358" customWidth="1"/>
    <col min="15611" max="15611" width="15.88671875" style="358" customWidth="1"/>
    <col min="15612" max="15612" width="11.88671875" style="358" customWidth="1"/>
    <col min="15613" max="15613" width="10.88671875" style="358" customWidth="1"/>
    <col min="15614" max="15614" width="12.109375" style="358" customWidth="1"/>
    <col min="15615" max="15862" width="15.88671875" style="358"/>
    <col min="15863" max="15863" width="25.44140625" style="358" customWidth="1"/>
    <col min="15864" max="15865" width="12.88671875" style="358" customWidth="1"/>
    <col min="15866" max="15866" width="12.109375" style="358" customWidth="1"/>
    <col min="15867" max="15867" width="15.88671875" style="358" customWidth="1"/>
    <col min="15868" max="15868" width="11.88671875" style="358" customWidth="1"/>
    <col min="15869" max="15869" width="10.88671875" style="358" customWidth="1"/>
    <col min="15870" max="15870" width="12.109375" style="358" customWidth="1"/>
    <col min="15871" max="16118" width="15.88671875" style="358"/>
    <col min="16119" max="16119" width="25.44140625" style="358" customWidth="1"/>
    <col min="16120" max="16121" width="12.88671875" style="358" customWidth="1"/>
    <col min="16122" max="16122" width="12.109375" style="358" customWidth="1"/>
    <col min="16123" max="16123" width="15.88671875" style="358" customWidth="1"/>
    <col min="16124" max="16124" width="11.88671875" style="358" customWidth="1"/>
    <col min="16125" max="16125" width="10.88671875" style="358" customWidth="1"/>
    <col min="16126" max="16126" width="12.109375" style="358" customWidth="1"/>
    <col min="16127" max="16384" width="15.88671875" style="358"/>
  </cols>
  <sheetData>
    <row r="1" spans="1:16" ht="20.100000000000001" customHeight="1" x14ac:dyDescent="0.3">
      <c r="B1" s="356" t="s">
        <v>894</v>
      </c>
      <c r="C1" s="357"/>
      <c r="D1" s="357"/>
      <c r="E1" s="357"/>
      <c r="F1" s="357"/>
      <c r="G1" s="357"/>
      <c r="H1" s="357"/>
      <c r="I1" s="357"/>
      <c r="J1" s="357"/>
      <c r="K1" s="894" t="s">
        <v>907</v>
      </c>
    </row>
    <row r="2" spans="1:16" ht="20.100000000000001" customHeight="1" x14ac:dyDescent="0.3">
      <c r="B2" s="359" t="s">
        <v>309</v>
      </c>
      <c r="C2" s="357"/>
      <c r="D2" s="357"/>
      <c r="E2" s="357"/>
      <c r="F2" s="357"/>
      <c r="G2" s="357"/>
      <c r="H2" s="357"/>
      <c r="I2" s="357"/>
      <c r="N2" s="360">
        <v>2023</v>
      </c>
    </row>
    <row r="3" spans="1:16" s="361" customFormat="1" ht="45" customHeight="1" x14ac:dyDescent="0.25">
      <c r="B3" s="127" t="s">
        <v>17</v>
      </c>
      <c r="C3" s="128" t="s">
        <v>3</v>
      </c>
      <c r="D3" s="1070" t="s">
        <v>150</v>
      </c>
      <c r="E3" s="1071"/>
      <c r="F3" s="1071"/>
      <c r="G3" s="1071"/>
      <c r="H3" s="1071"/>
      <c r="I3" s="1071"/>
      <c r="J3" s="1071"/>
      <c r="K3" s="1071"/>
      <c r="L3" s="1071"/>
      <c r="M3" s="1071"/>
      <c r="N3" s="1071"/>
      <c r="O3" s="358"/>
    </row>
    <row r="4" spans="1:16" s="361" customFormat="1" ht="18" customHeight="1" x14ac:dyDescent="0.25">
      <c r="C4" s="52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358"/>
    </row>
    <row r="5" spans="1:16" s="361" customFormat="1" ht="30" customHeight="1" x14ac:dyDescent="0.25">
      <c r="A5" s="130" t="s">
        <v>919</v>
      </c>
      <c r="B5" s="130" t="s">
        <v>176</v>
      </c>
      <c r="C5" s="131" t="s">
        <v>170</v>
      </c>
      <c r="D5" s="132" t="s">
        <v>396</v>
      </c>
      <c r="E5" s="132" t="s">
        <v>397</v>
      </c>
      <c r="F5" s="132" t="s">
        <v>177</v>
      </c>
      <c r="G5" s="132" t="s">
        <v>178</v>
      </c>
      <c r="H5" s="132" t="s">
        <v>398</v>
      </c>
      <c r="I5" s="132" t="s">
        <v>399</v>
      </c>
      <c r="J5" s="132" t="s">
        <v>400</v>
      </c>
      <c r="K5" s="132" t="s">
        <v>401</v>
      </c>
      <c r="L5" s="132" t="s">
        <v>402</v>
      </c>
      <c r="M5" s="133" t="s">
        <v>403</v>
      </c>
      <c r="N5" s="133" t="s">
        <v>180</v>
      </c>
      <c r="O5" s="358"/>
      <c r="P5" s="361" t="str">
        <f>A5&amp;" ("&amp;C5&amp;")"</f>
        <v>Energia elektryczna  (kWh) (kWh)</v>
      </c>
    </row>
    <row r="6" spans="1:16" s="361" customFormat="1" ht="41.4" x14ac:dyDescent="0.25">
      <c r="A6" s="130" t="s">
        <v>919</v>
      </c>
      <c r="B6" s="134" t="s">
        <v>633</v>
      </c>
      <c r="C6" s="135" t="s">
        <v>13</v>
      </c>
      <c r="D6" s="363">
        <v>0.35997967918123258</v>
      </c>
      <c r="E6" s="363">
        <v>3.270196441919619</v>
      </c>
      <c r="F6" s="363">
        <v>9.0442539643664919</v>
      </c>
      <c r="G6" s="363">
        <v>9.6723775163207115</v>
      </c>
      <c r="H6" s="363">
        <v>6.4263727585976413</v>
      </c>
      <c r="I6" s="363">
        <v>3.7607805591589076</v>
      </c>
      <c r="J6" s="363">
        <v>6.1238938402875149</v>
      </c>
      <c r="K6" s="363">
        <v>3.3436921850081678</v>
      </c>
      <c r="L6" s="363">
        <v>0.77141736149966478</v>
      </c>
      <c r="M6" s="363">
        <v>3.5312022123809519</v>
      </c>
      <c r="N6" s="363">
        <v>53.695833481279095</v>
      </c>
      <c r="O6" s="358"/>
      <c r="P6" s="361" t="str">
        <f t="shared" ref="P6:P16" si="0">A6&amp;" ("&amp;C6&amp;")"</f>
        <v>Energia elektryczna  (kWh) (%)</v>
      </c>
    </row>
    <row r="7" spans="1:16" s="361" customFormat="1" ht="30" customHeight="1" x14ac:dyDescent="0.25">
      <c r="A7" s="130" t="s">
        <v>926</v>
      </c>
      <c r="B7" s="130" t="s">
        <v>176</v>
      </c>
      <c r="C7" s="131" t="s">
        <v>171</v>
      </c>
      <c r="D7" s="132" t="s">
        <v>404</v>
      </c>
      <c r="E7" s="132" t="s">
        <v>405</v>
      </c>
      <c r="F7" s="132" t="s">
        <v>406</v>
      </c>
      <c r="G7" s="132" t="s">
        <v>407</v>
      </c>
      <c r="H7" s="132" t="s">
        <v>408</v>
      </c>
      <c r="I7" s="132" t="s">
        <v>409</v>
      </c>
      <c r="J7" s="132" t="s">
        <v>410</v>
      </c>
      <c r="K7" s="132" t="s">
        <v>21</v>
      </c>
      <c r="L7" s="132" t="s">
        <v>22</v>
      </c>
      <c r="M7" s="133" t="s">
        <v>411</v>
      </c>
      <c r="N7" s="133" t="s">
        <v>180</v>
      </c>
      <c r="O7" s="358"/>
      <c r="P7" s="361" t="str">
        <f t="shared" si="0"/>
        <v>Ciepło z sieci (GJ) (GJ)</v>
      </c>
    </row>
    <row r="8" spans="1:16" s="361" customFormat="1" ht="27.6" x14ac:dyDescent="0.25">
      <c r="A8" s="130" t="s">
        <v>926</v>
      </c>
      <c r="B8" s="134" t="s">
        <v>633</v>
      </c>
      <c r="C8" s="135" t="s">
        <v>13</v>
      </c>
      <c r="D8" s="363">
        <v>5.26513598135395</v>
      </c>
      <c r="E8" s="363">
        <v>0.46179765354394131</v>
      </c>
      <c r="F8" s="363">
        <v>1.7400889794702825</v>
      </c>
      <c r="G8" s="363">
        <v>0.84943237543322681</v>
      </c>
      <c r="H8" s="363">
        <v>4.8400677900374172</v>
      </c>
      <c r="I8" s="363">
        <v>2.6081804001843665</v>
      </c>
      <c r="J8" s="363">
        <v>0.70708930932228242</v>
      </c>
      <c r="K8" s="363">
        <v>1.2193754256491878</v>
      </c>
      <c r="L8" s="363">
        <v>0.6414473021857181</v>
      </c>
      <c r="M8" s="363">
        <v>4.723564138442053</v>
      </c>
      <c r="N8" s="363">
        <v>76.943820644377581</v>
      </c>
      <c r="O8" s="358"/>
      <c r="P8" s="361" t="str">
        <f t="shared" si="0"/>
        <v>Ciepło z sieci (GJ) (%)</v>
      </c>
    </row>
    <row r="9" spans="1:16" s="361" customFormat="1" ht="30" customHeight="1" x14ac:dyDescent="0.25">
      <c r="A9" s="130" t="s">
        <v>927</v>
      </c>
      <c r="B9" s="130" t="s">
        <v>176</v>
      </c>
      <c r="C9" s="131" t="s">
        <v>412</v>
      </c>
      <c r="D9" s="132" t="s">
        <v>404</v>
      </c>
      <c r="E9" s="132" t="s">
        <v>413</v>
      </c>
      <c r="F9" s="132" t="s">
        <v>182</v>
      </c>
      <c r="G9" s="132" t="s">
        <v>183</v>
      </c>
      <c r="H9" s="132" t="s">
        <v>21</v>
      </c>
      <c r="I9" s="132" t="s">
        <v>22</v>
      </c>
      <c r="J9" s="132" t="s">
        <v>414</v>
      </c>
      <c r="K9" s="132" t="s">
        <v>415</v>
      </c>
      <c r="L9" s="132" t="s">
        <v>416</v>
      </c>
      <c r="M9" s="133" t="s">
        <v>417</v>
      </c>
      <c r="N9" s="133" t="s">
        <v>180</v>
      </c>
      <c r="O9" s="358"/>
      <c r="P9" s="361" t="str">
        <f t="shared" si="0"/>
        <v>Ciepła woda (m3) (m3)</v>
      </c>
    </row>
    <row r="10" spans="1:16" s="361" customFormat="1" ht="27.6" x14ac:dyDescent="0.25">
      <c r="A10" s="130" t="s">
        <v>927</v>
      </c>
      <c r="B10" s="134" t="s">
        <v>633</v>
      </c>
      <c r="C10" s="135" t="s">
        <v>13</v>
      </c>
      <c r="D10" s="363">
        <v>1.1466698632799093</v>
      </c>
      <c r="E10" s="363">
        <v>2.4043453153201391</v>
      </c>
      <c r="F10" s="363">
        <v>4.8695078290176559</v>
      </c>
      <c r="G10" s="363">
        <v>2.9414927804802886</v>
      </c>
      <c r="H10" s="363">
        <v>2.6290474160709492</v>
      </c>
      <c r="I10" s="363">
        <v>4.1343164355634956</v>
      </c>
      <c r="J10" s="363">
        <v>2.0630634800615963</v>
      </c>
      <c r="K10" s="363">
        <v>1.7036732099223462</v>
      </c>
      <c r="L10" s="363">
        <v>5.00696333438807</v>
      </c>
      <c r="M10" s="363">
        <v>0.3901066297948283</v>
      </c>
      <c r="N10" s="363">
        <v>72.710813706100723</v>
      </c>
      <c r="O10" s="358"/>
      <c r="P10" s="361" t="str">
        <f t="shared" si="0"/>
        <v>Ciepła woda (m3) (%)</v>
      </c>
    </row>
    <row r="11" spans="1:16" s="361" customFormat="1" ht="30" customHeight="1" x14ac:dyDescent="0.25">
      <c r="A11" s="130" t="s">
        <v>928</v>
      </c>
      <c r="B11" s="130" t="s">
        <v>176</v>
      </c>
      <c r="C11" s="131" t="s">
        <v>170</v>
      </c>
      <c r="D11" s="132" t="s">
        <v>396</v>
      </c>
      <c r="E11" s="132" t="s">
        <v>397</v>
      </c>
      <c r="F11" s="132" t="s">
        <v>418</v>
      </c>
      <c r="G11" s="132" t="s">
        <v>179</v>
      </c>
      <c r="H11" s="132" t="s">
        <v>400</v>
      </c>
      <c r="I11" s="132" t="s">
        <v>401</v>
      </c>
      <c r="J11" s="132" t="s">
        <v>419</v>
      </c>
      <c r="K11" s="132" t="s">
        <v>420</v>
      </c>
      <c r="L11" s="132" t="s">
        <v>421</v>
      </c>
      <c r="M11" s="133" t="s">
        <v>422</v>
      </c>
      <c r="N11" s="133" t="s">
        <v>180</v>
      </c>
      <c r="O11" s="358"/>
      <c r="P11" s="361" t="str">
        <f t="shared" si="0"/>
        <v>Gaz ziemny (kWh) (kWh)</v>
      </c>
    </row>
    <row r="12" spans="1:16" s="361" customFormat="1" ht="27.6" x14ac:dyDescent="0.25">
      <c r="A12" s="130" t="s">
        <v>928</v>
      </c>
      <c r="B12" s="134" t="s">
        <v>633</v>
      </c>
      <c r="C12" s="135" t="s">
        <v>13</v>
      </c>
      <c r="D12" s="363">
        <v>2.9464416912069495</v>
      </c>
      <c r="E12" s="363">
        <v>4.3398854601591461</v>
      </c>
      <c r="F12" s="363">
        <v>5.7757230800345321</v>
      </c>
      <c r="G12" s="363">
        <v>2.7218587431304226</v>
      </c>
      <c r="H12" s="363">
        <v>3.3006247525044174</v>
      </c>
      <c r="I12" s="363">
        <v>1.6912343487100454</v>
      </c>
      <c r="J12" s="363">
        <v>4.9570015025085103</v>
      </c>
      <c r="K12" s="363">
        <v>2.2751939117730093</v>
      </c>
      <c r="L12" s="363">
        <v>1.8299443552327839</v>
      </c>
      <c r="M12" s="363">
        <v>0.76398903283732789</v>
      </c>
      <c r="N12" s="363">
        <v>69.398103121902864</v>
      </c>
      <c r="O12" s="358"/>
      <c r="P12" s="361" t="str">
        <f t="shared" si="0"/>
        <v>Gaz ziemny (kWh) (%)</v>
      </c>
    </row>
    <row r="13" spans="1:16" s="361" customFormat="1" ht="30" customHeight="1" x14ac:dyDescent="0.25">
      <c r="A13" s="130" t="s">
        <v>929</v>
      </c>
      <c r="B13" s="130" t="s">
        <v>176</v>
      </c>
      <c r="C13" s="131" t="s">
        <v>172</v>
      </c>
      <c r="D13" s="132" t="s">
        <v>181</v>
      </c>
      <c r="E13" s="132" t="s">
        <v>423</v>
      </c>
      <c r="F13" s="132" t="s">
        <v>184</v>
      </c>
      <c r="G13" s="132" t="s">
        <v>414</v>
      </c>
      <c r="H13" s="132" t="s">
        <v>415</v>
      </c>
      <c r="I13" s="132" t="s">
        <v>416</v>
      </c>
      <c r="J13" s="132" t="s">
        <v>424</v>
      </c>
      <c r="K13" s="132" t="s">
        <v>425</v>
      </c>
      <c r="L13" s="132" t="s">
        <v>426</v>
      </c>
      <c r="M13" s="133" t="s">
        <v>427</v>
      </c>
      <c r="N13" s="133" t="s">
        <v>180</v>
      </c>
      <c r="O13" s="358"/>
      <c r="P13" s="361" t="str">
        <f t="shared" si="0"/>
        <v>Gaz ciekły (kg) (kg)</v>
      </c>
    </row>
    <row r="14" spans="1:16" s="361" customFormat="1" ht="27.6" x14ac:dyDescent="0.25">
      <c r="A14" s="130" t="s">
        <v>929</v>
      </c>
      <c r="B14" s="134" t="s">
        <v>633</v>
      </c>
      <c r="C14" s="135" t="s">
        <v>13</v>
      </c>
      <c r="D14" s="363">
        <v>1.0231178786165356</v>
      </c>
      <c r="E14" s="363">
        <v>4.5011328092513683</v>
      </c>
      <c r="F14" s="363">
        <v>10.660405811517398</v>
      </c>
      <c r="G14" s="363">
        <v>19.030759235329153</v>
      </c>
      <c r="H14" s="363">
        <v>9.9557055074081955</v>
      </c>
      <c r="I14" s="363">
        <v>6.2248331664871239</v>
      </c>
      <c r="J14" s="363">
        <v>18.013201454085955</v>
      </c>
      <c r="K14" s="363">
        <v>2.7750900736430264</v>
      </c>
      <c r="L14" s="363">
        <v>2.5311834933086237</v>
      </c>
      <c r="M14" s="363">
        <v>6.238902102687474</v>
      </c>
      <c r="N14" s="363">
        <v>19.045668467665152</v>
      </c>
      <c r="O14" s="358"/>
      <c r="P14" s="361" t="str">
        <f t="shared" si="0"/>
        <v>Gaz ciekły (kg) (%)</v>
      </c>
    </row>
    <row r="15" spans="1:16" s="361" customFormat="1" ht="30" customHeight="1" x14ac:dyDescent="0.25">
      <c r="A15" s="130" t="s">
        <v>930</v>
      </c>
      <c r="B15" s="130" t="s">
        <v>176</v>
      </c>
      <c r="C15" s="131" t="s">
        <v>172</v>
      </c>
      <c r="D15" s="132" t="s">
        <v>428</v>
      </c>
      <c r="E15" s="132" t="s">
        <v>429</v>
      </c>
      <c r="F15" s="132" t="s">
        <v>430</v>
      </c>
      <c r="G15" s="132" t="s">
        <v>431</v>
      </c>
      <c r="H15" s="132" t="s">
        <v>432</v>
      </c>
      <c r="I15" s="132" t="s">
        <v>400</v>
      </c>
      <c r="J15" s="132" t="s">
        <v>401</v>
      </c>
      <c r="K15" s="132" t="s">
        <v>402</v>
      </c>
      <c r="L15" s="132" t="s">
        <v>433</v>
      </c>
      <c r="M15" s="133" t="s">
        <v>434</v>
      </c>
      <c r="N15" s="133" t="s">
        <v>180</v>
      </c>
      <c r="O15" s="358"/>
      <c r="P15" s="361" t="str">
        <f t="shared" si="0"/>
        <v>Węgiel kamienny (kg) (kg)</v>
      </c>
    </row>
    <row r="16" spans="1:16" s="361" customFormat="1" ht="27.6" x14ac:dyDescent="0.25">
      <c r="A16" s="130" t="s">
        <v>930</v>
      </c>
      <c r="B16" s="134" t="s">
        <v>633</v>
      </c>
      <c r="C16" s="135" t="s">
        <v>13</v>
      </c>
      <c r="D16" s="363">
        <v>3.2247144260462726</v>
      </c>
      <c r="E16" s="363">
        <v>9.6010841382833476</v>
      </c>
      <c r="F16" s="363">
        <v>3.5041317205244158</v>
      </c>
      <c r="G16" s="363">
        <v>12.516281322471107</v>
      </c>
      <c r="H16" s="363">
        <v>13.488957945631908</v>
      </c>
      <c r="I16" s="363">
        <v>15.915240790612856</v>
      </c>
      <c r="J16" s="363">
        <v>9.2367426492719247</v>
      </c>
      <c r="K16" s="363">
        <v>3.0534121257698077</v>
      </c>
      <c r="L16" s="363">
        <v>2.022689601313536</v>
      </c>
      <c r="M16" s="363">
        <v>1.1247139216204043</v>
      </c>
      <c r="N16" s="363">
        <v>26.312031358454433</v>
      </c>
      <c r="O16" s="362"/>
      <c r="P16" s="361" t="str">
        <f t="shared" si="0"/>
        <v>Węgiel kamienny (kg) (%)</v>
      </c>
    </row>
    <row r="17" spans="1:16" s="361" customFormat="1" ht="15.9" customHeight="1" x14ac:dyDescent="0.3">
      <c r="P17" s="918" t="s">
        <v>919</v>
      </c>
    </row>
    <row r="18" spans="1:16" s="361" customFormat="1" ht="15.9" customHeight="1" x14ac:dyDescent="0.3">
      <c r="P18" s="918" t="s">
        <v>926</v>
      </c>
    </row>
    <row r="19" spans="1:16" s="361" customFormat="1" ht="15.9" customHeight="1" x14ac:dyDescent="0.3">
      <c r="A19" s="361" t="str" cm="1">
        <f t="array" ref="A19:N20">_xlfn._xlws.FILTER(A5:N16,A5:A16=dashboardy!A211)</f>
        <v>Węgiel kamienny (kg)</v>
      </c>
      <c r="B19" s="361" t="str">
        <v>Przedziały zużycia</v>
      </c>
      <c r="C19" s="361" t="str">
        <v>kg</v>
      </c>
      <c r="D19" s="361" t="str">
        <v>do 600</v>
      </c>
      <c r="E19" s="361" t="str">
        <v>601-1200</v>
      </c>
      <c r="F19" s="361" t="str">
        <v>1201-1800</v>
      </c>
      <c r="G19" s="361" t="str">
        <v>1801-2400</v>
      </c>
      <c r="H19" s="361" t="str">
        <v>2401-3000</v>
      </c>
      <c r="I19" s="361" t="str">
        <v>3001-4000</v>
      </c>
      <c r="J19" s="361" t="str">
        <v>4001-5000</v>
      </c>
      <c r="K19" s="361" t="str">
        <v>5001-6000</v>
      </c>
      <c r="L19" s="361" t="str">
        <v>6001-7000</v>
      </c>
      <c r="M19" s="361" t="str">
        <v>ponad 7000</v>
      </c>
      <c r="N19" s="361" t="str">
        <v>brak informacji</v>
      </c>
      <c r="P19" s="918" t="s">
        <v>927</v>
      </c>
    </row>
    <row r="20" spans="1:16" s="361" customFormat="1" ht="15.9" customHeight="1" x14ac:dyDescent="0.3">
      <c r="A20" s="361" t="str">
        <v>Węgiel kamienny (kg)</v>
      </c>
      <c r="B20" s="361" t="str">
        <v xml:space="preserve">Udziały gospodarstw domowych  </v>
      </c>
      <c r="C20" s="361" t="str">
        <v>%</v>
      </c>
      <c r="D20" s="362">
        <v>3.2247144260462726</v>
      </c>
      <c r="E20" s="362">
        <v>9.6010841382833476</v>
      </c>
      <c r="F20" s="362">
        <v>3.5041317205244158</v>
      </c>
      <c r="G20" s="362">
        <v>12.516281322471107</v>
      </c>
      <c r="H20" s="362">
        <v>13.488957945631908</v>
      </c>
      <c r="I20" s="362">
        <v>15.915240790612856</v>
      </c>
      <c r="J20" s="362">
        <v>9.2367426492719247</v>
      </c>
      <c r="K20" s="362">
        <v>3.0534121257698077</v>
      </c>
      <c r="L20" s="362">
        <v>2.022689601313536</v>
      </c>
      <c r="M20" s="362">
        <v>1.1247139216204043</v>
      </c>
      <c r="N20" s="362">
        <v>26.312031358454433</v>
      </c>
      <c r="P20" s="918" t="s">
        <v>928</v>
      </c>
    </row>
    <row r="21" spans="1:16" s="361" customFormat="1" ht="15.9" customHeight="1" x14ac:dyDescent="0.3">
      <c r="C21" s="361" t="s">
        <v>933</v>
      </c>
      <c r="D21" s="362" t="str">
        <f>IF(MIN($D$20:$M$20)=D20,D20,"")</f>
        <v/>
      </c>
      <c r="E21" s="362" t="str">
        <f t="shared" ref="E21:M21" si="1">IF(MIN($D$20:$M$20)=E20,E20,"")</f>
        <v/>
      </c>
      <c r="F21" s="362" t="str">
        <f t="shared" si="1"/>
        <v/>
      </c>
      <c r="G21" s="362" t="str">
        <f t="shared" si="1"/>
        <v/>
      </c>
      <c r="H21" s="362" t="str">
        <f t="shared" si="1"/>
        <v/>
      </c>
      <c r="I21" s="362" t="str">
        <f t="shared" si="1"/>
        <v/>
      </c>
      <c r="J21" s="362" t="str">
        <f t="shared" si="1"/>
        <v/>
      </c>
      <c r="K21" s="362" t="str">
        <f t="shared" si="1"/>
        <v/>
      </c>
      <c r="L21" s="362" t="str">
        <f t="shared" si="1"/>
        <v/>
      </c>
      <c r="M21" s="362">
        <f t="shared" si="1"/>
        <v>1.1247139216204043</v>
      </c>
      <c r="N21" s="362"/>
      <c r="P21" s="918" t="s">
        <v>929</v>
      </c>
    </row>
    <row r="22" spans="1:16" s="361" customFormat="1" ht="15.9" customHeight="1" x14ac:dyDescent="0.3">
      <c r="C22" s="361" t="s">
        <v>934</v>
      </c>
      <c r="D22" s="362" t="str">
        <f>IF(MAX($D$20:$M$20)=D20,D20,"")</f>
        <v/>
      </c>
      <c r="E22" s="362" t="str">
        <f t="shared" ref="E22:M22" si="2">IF(MAX($D$20:$M$20)=E20,E20,"")</f>
        <v/>
      </c>
      <c r="F22" s="362" t="str">
        <f t="shared" si="2"/>
        <v/>
      </c>
      <c r="G22" s="362" t="str">
        <f t="shared" si="2"/>
        <v/>
      </c>
      <c r="H22" s="362" t="str">
        <f t="shared" si="2"/>
        <v/>
      </c>
      <c r="I22" s="362">
        <f t="shared" si="2"/>
        <v>15.915240790612856</v>
      </c>
      <c r="J22" s="362" t="str">
        <f t="shared" si="2"/>
        <v/>
      </c>
      <c r="K22" s="362" t="str">
        <f t="shared" si="2"/>
        <v/>
      </c>
      <c r="L22" s="362" t="str">
        <f t="shared" si="2"/>
        <v/>
      </c>
      <c r="M22" s="362" t="str">
        <f t="shared" si="2"/>
        <v/>
      </c>
      <c r="N22" s="362"/>
      <c r="P22" s="918" t="s">
        <v>930</v>
      </c>
    </row>
    <row r="23" spans="1:16" s="361" customFormat="1" ht="15.9" customHeight="1" x14ac:dyDescent="0.3">
      <c r="C23" s="361" t="s">
        <v>935</v>
      </c>
      <c r="D23" s="362"/>
      <c r="E23" s="362"/>
      <c r="F23" s="362"/>
      <c r="G23" s="362"/>
      <c r="H23" s="362"/>
      <c r="I23" s="362"/>
      <c r="J23" s="362"/>
      <c r="K23" s="362"/>
      <c r="L23" s="362"/>
      <c r="M23" s="362"/>
      <c r="N23" s="362">
        <f>N20</f>
        <v>26.312031358454433</v>
      </c>
    </row>
    <row r="24" spans="1:16" s="361" customFormat="1" ht="15.9" customHeight="1" x14ac:dyDescent="0.3">
      <c r="D24" s="362"/>
      <c r="E24" s="362"/>
      <c r="F24" s="362"/>
      <c r="G24" s="362"/>
      <c r="H24" s="362"/>
      <c r="I24" s="362"/>
      <c r="J24" s="362"/>
      <c r="K24" s="362"/>
      <c r="L24" s="362"/>
      <c r="M24" s="362"/>
      <c r="N24" s="362"/>
    </row>
    <row r="25" spans="1:16" s="361" customFormat="1" ht="15.9" customHeight="1" x14ac:dyDescent="0.3"/>
    <row r="26" spans="1:16" s="361" customFormat="1" ht="15.9" customHeight="1" x14ac:dyDescent="0.3"/>
    <row r="27" spans="1:16" s="361" customFormat="1" ht="15.9" customHeight="1" x14ac:dyDescent="0.3"/>
    <row r="28" spans="1:16" s="361" customFormat="1" ht="15.9" customHeight="1" x14ac:dyDescent="0.3"/>
    <row r="29" spans="1:16" s="361" customFormat="1" ht="15.9" customHeight="1" x14ac:dyDescent="0.3"/>
    <row r="30" spans="1:16" s="361" customFormat="1" ht="15.9" customHeight="1" x14ac:dyDescent="0.3"/>
    <row r="31" spans="1:16" s="361" customFormat="1" ht="15.9" customHeight="1" x14ac:dyDescent="0.3"/>
    <row r="32" spans="1:16" s="361" customFormat="1" ht="15.9" customHeight="1" x14ac:dyDescent="0.3"/>
    <row r="33" s="361" customFormat="1" ht="15.9" customHeight="1" x14ac:dyDescent="0.3"/>
    <row r="34" s="361" customFormat="1" ht="15.9" customHeight="1" x14ac:dyDescent="0.3"/>
    <row r="35" s="361" customFormat="1" ht="15.9" customHeight="1" x14ac:dyDescent="0.3"/>
    <row r="36" s="361" customFormat="1" ht="15.9" customHeight="1" x14ac:dyDescent="0.3"/>
    <row r="37" s="361" customFormat="1" ht="15.9" customHeight="1" x14ac:dyDescent="0.3"/>
    <row r="38" s="361" customFormat="1" ht="15.9" customHeight="1" x14ac:dyDescent="0.3"/>
    <row r="39" s="361" customFormat="1" ht="15.9" customHeight="1" x14ac:dyDescent="0.3"/>
    <row r="40" s="361" customFormat="1" ht="15.9" customHeight="1" x14ac:dyDescent="0.3"/>
    <row r="41" s="361" customFormat="1" ht="15.9" customHeight="1" x14ac:dyDescent="0.3"/>
    <row r="42" s="361" customFormat="1" ht="15.9" customHeight="1" x14ac:dyDescent="0.3"/>
    <row r="43" s="361" customFormat="1" ht="15.9" customHeight="1" x14ac:dyDescent="0.3"/>
    <row r="44" s="361" customFormat="1" ht="15.9" customHeight="1" x14ac:dyDescent="0.3"/>
    <row r="45" s="361" customFormat="1" ht="15.9" customHeight="1" x14ac:dyDescent="0.3"/>
    <row r="46" s="361" customFormat="1" ht="15.9" customHeight="1" x14ac:dyDescent="0.3"/>
    <row r="47" s="361" customFormat="1" ht="15.9" customHeight="1" x14ac:dyDescent="0.3"/>
    <row r="48" s="361" customFormat="1" ht="15.9" customHeight="1" x14ac:dyDescent="0.3"/>
    <row r="49" s="361" customFormat="1" ht="15.9" customHeight="1" x14ac:dyDescent="0.3"/>
    <row r="50" s="361" customFormat="1" ht="15.9" customHeight="1" x14ac:dyDescent="0.3"/>
    <row r="51" s="361" customFormat="1" ht="15.9" customHeight="1" x14ac:dyDescent="0.3"/>
    <row r="52" s="361" customFormat="1" ht="15.9" customHeight="1" x14ac:dyDescent="0.3"/>
    <row r="53" s="361" customFormat="1" ht="15.9" customHeight="1" x14ac:dyDescent="0.3"/>
    <row r="54" s="361" customFormat="1" ht="15.9" customHeight="1" x14ac:dyDescent="0.3"/>
    <row r="55" s="361" customFormat="1" ht="15.9" customHeight="1" x14ac:dyDescent="0.3"/>
    <row r="56" s="361" customFormat="1" ht="15.9" customHeight="1" x14ac:dyDescent="0.3"/>
    <row r="57" s="361" customFormat="1" ht="15.9" customHeight="1" x14ac:dyDescent="0.3"/>
    <row r="58" s="361" customFormat="1" ht="15.9" customHeight="1" x14ac:dyDescent="0.3"/>
    <row r="59" s="361" customFormat="1" ht="15.9" customHeight="1" x14ac:dyDescent="0.3"/>
    <row r="60" s="361" customFormat="1" ht="15.9" customHeight="1" x14ac:dyDescent="0.3"/>
    <row r="61" s="361" customFormat="1" ht="15.9" customHeight="1" x14ac:dyDescent="0.3"/>
    <row r="62" s="361" customFormat="1" ht="15.9" customHeight="1" x14ac:dyDescent="0.3"/>
    <row r="63" s="361" customFormat="1" ht="15.9" customHeight="1" x14ac:dyDescent="0.3"/>
    <row r="64" s="361" customFormat="1" ht="15.9" customHeight="1" x14ac:dyDescent="0.3"/>
    <row r="65" s="361" customFormat="1" ht="15.9" customHeight="1" x14ac:dyDescent="0.3"/>
    <row r="66" s="361" customFormat="1" ht="15.9" customHeight="1" x14ac:dyDescent="0.3"/>
    <row r="67" s="361" customFormat="1" ht="15.9" customHeight="1" x14ac:dyDescent="0.3"/>
    <row r="68" s="361" customFormat="1" ht="15.9" customHeight="1" x14ac:dyDescent="0.3"/>
    <row r="69" s="361" customFormat="1" ht="15.9" customHeight="1" x14ac:dyDescent="0.3"/>
    <row r="70" s="361" customFormat="1" ht="15.9" customHeight="1" x14ac:dyDescent="0.3"/>
    <row r="71" s="361" customFormat="1" ht="15.9" customHeight="1" x14ac:dyDescent="0.3"/>
    <row r="72" s="361" customFormat="1" ht="15.9" customHeight="1" x14ac:dyDescent="0.3"/>
    <row r="73" s="361" customFormat="1" ht="15.9" customHeight="1" x14ac:dyDescent="0.3"/>
    <row r="74" s="361" customFormat="1" ht="15.9" customHeight="1" x14ac:dyDescent="0.3"/>
    <row r="75" s="361" customFormat="1" ht="15.9" customHeight="1" x14ac:dyDescent="0.3"/>
    <row r="76" s="361" customFormat="1" ht="15.9" customHeight="1" x14ac:dyDescent="0.3"/>
    <row r="77" s="361" customFormat="1" ht="15.9" customHeight="1" x14ac:dyDescent="0.3"/>
    <row r="78" s="361" customFormat="1" ht="15.9" customHeight="1" x14ac:dyDescent="0.3"/>
    <row r="79" s="361" customFormat="1" ht="15.9" customHeight="1" x14ac:dyDescent="0.3"/>
    <row r="80" s="361" customFormat="1" ht="15.9" customHeight="1" x14ac:dyDescent="0.3"/>
    <row r="81" s="361" customFormat="1" ht="15.9" customHeight="1" x14ac:dyDescent="0.3"/>
    <row r="82" s="361" customFormat="1" ht="15.9" customHeight="1" x14ac:dyDescent="0.3"/>
    <row r="83" s="361" customFormat="1" ht="15.9" customHeight="1" x14ac:dyDescent="0.3"/>
    <row r="84" s="361" customFormat="1" ht="15.9" customHeight="1" x14ac:dyDescent="0.3"/>
    <row r="85" s="361" customFormat="1" ht="15.9" customHeight="1" x14ac:dyDescent="0.3"/>
    <row r="86" s="361" customFormat="1" ht="15.9" customHeight="1" x14ac:dyDescent="0.3"/>
    <row r="87" s="361" customFormat="1" ht="15.9" customHeight="1" x14ac:dyDescent="0.3"/>
    <row r="88" s="361" customFormat="1" ht="15.9" customHeight="1" x14ac:dyDescent="0.3"/>
    <row r="89" s="361" customFormat="1" ht="15.9" customHeight="1" x14ac:dyDescent="0.3"/>
    <row r="90" s="361" customFormat="1" ht="15.9" customHeight="1" x14ac:dyDescent="0.3"/>
    <row r="91" s="361" customFormat="1" ht="15.9" customHeight="1" x14ac:dyDescent="0.3"/>
    <row r="92" s="361" customFormat="1" ht="15.9" customHeight="1" x14ac:dyDescent="0.3"/>
    <row r="93" s="361" customFormat="1" ht="15.9" customHeight="1" x14ac:dyDescent="0.3"/>
    <row r="94" s="361" customFormat="1" ht="15.9" customHeight="1" x14ac:dyDescent="0.3"/>
    <row r="95" s="361" customFormat="1" ht="15.9" customHeight="1" x14ac:dyDescent="0.3"/>
    <row r="96" s="361" customFormat="1" ht="15.9" customHeight="1" x14ac:dyDescent="0.3"/>
    <row r="97" s="361" customFormat="1" ht="15.9" customHeight="1" x14ac:dyDescent="0.3"/>
    <row r="98" s="361" customFormat="1" ht="15.9" customHeight="1" x14ac:dyDescent="0.3"/>
    <row r="99" s="361" customFormat="1" ht="15.9" customHeight="1" x14ac:dyDescent="0.3"/>
    <row r="100" s="361" customFormat="1" ht="15.9" customHeight="1" x14ac:dyDescent="0.3"/>
    <row r="101" s="361" customFormat="1" ht="15.9" customHeight="1" x14ac:dyDescent="0.3"/>
    <row r="102" s="361" customFormat="1" ht="15.9" customHeight="1" x14ac:dyDescent="0.3"/>
    <row r="103" s="361" customFormat="1" ht="15.9" customHeight="1" x14ac:dyDescent="0.3"/>
    <row r="104" s="361" customFormat="1" ht="15.9" customHeight="1" x14ac:dyDescent="0.3"/>
    <row r="105" s="361" customFormat="1" ht="15.9" customHeight="1" x14ac:dyDescent="0.3"/>
    <row r="106" s="361" customFormat="1" ht="15.9" customHeight="1" x14ac:dyDescent="0.3"/>
    <row r="107" s="361" customFormat="1" ht="15.9" customHeight="1" x14ac:dyDescent="0.3"/>
    <row r="108" s="361" customFormat="1" ht="15.9" customHeight="1" x14ac:dyDescent="0.3"/>
    <row r="109" s="361" customFormat="1" ht="15.9" customHeight="1" x14ac:dyDescent="0.3"/>
    <row r="110" s="361" customFormat="1" ht="15.9" customHeight="1" x14ac:dyDescent="0.3"/>
    <row r="111" s="361" customFormat="1" ht="15.9" customHeight="1" x14ac:dyDescent="0.3"/>
    <row r="112" s="361" customFormat="1" ht="15.9" customHeight="1" x14ac:dyDescent="0.3"/>
    <row r="113" s="361" customFormat="1" ht="15.9" customHeight="1" x14ac:dyDescent="0.3"/>
    <row r="114" s="361" customFormat="1" ht="15.9" customHeight="1" x14ac:dyDescent="0.3"/>
    <row r="115" s="361" customFormat="1" ht="15.9" customHeight="1" x14ac:dyDescent="0.3"/>
    <row r="116" s="361" customFormat="1" ht="15.9" customHeight="1" x14ac:dyDescent="0.3"/>
    <row r="117" s="361" customFormat="1" ht="15.9" customHeight="1" x14ac:dyDescent="0.3"/>
    <row r="118" s="361" customFormat="1" ht="15.9" customHeight="1" x14ac:dyDescent="0.3"/>
    <row r="119" s="361" customFormat="1" ht="15.9" customHeight="1" x14ac:dyDescent="0.3"/>
    <row r="120" s="361" customFormat="1" ht="15.9" customHeight="1" x14ac:dyDescent="0.3"/>
    <row r="121" s="361" customFormat="1" ht="15.9" customHeight="1" x14ac:dyDescent="0.3"/>
    <row r="122" s="361" customFormat="1" ht="15.9" customHeight="1" x14ac:dyDescent="0.3"/>
    <row r="123" s="361" customFormat="1" ht="15.9" customHeight="1" x14ac:dyDescent="0.3"/>
    <row r="124" s="361" customFormat="1" ht="15.9" customHeight="1" x14ac:dyDescent="0.3"/>
    <row r="125" s="361" customFormat="1" ht="15.9" customHeight="1" x14ac:dyDescent="0.3"/>
    <row r="126" s="361" customFormat="1" ht="15.9" customHeight="1" x14ac:dyDescent="0.3"/>
    <row r="127" s="361" customFormat="1" ht="15.9" customHeight="1" x14ac:dyDescent="0.3"/>
    <row r="128" s="361" customFormat="1" ht="15.9" customHeight="1" x14ac:dyDescent="0.3"/>
    <row r="129" s="361" customFormat="1" ht="15.9" customHeight="1" x14ac:dyDescent="0.3"/>
    <row r="130" s="361" customFormat="1" ht="15.9" customHeight="1" x14ac:dyDescent="0.3"/>
    <row r="131" s="361" customFormat="1" ht="15.9" customHeight="1" x14ac:dyDescent="0.3"/>
    <row r="132" s="361" customFormat="1" ht="15.9" customHeight="1" x14ac:dyDescent="0.3"/>
    <row r="133" s="361" customFormat="1" ht="15.9" customHeight="1" x14ac:dyDescent="0.3"/>
    <row r="134" s="361" customFormat="1" ht="15.9" customHeight="1" x14ac:dyDescent="0.3"/>
    <row r="135" s="361" customFormat="1" ht="15.9" customHeight="1" x14ac:dyDescent="0.3"/>
    <row r="136" s="361" customFormat="1" ht="15.9" customHeight="1" x14ac:dyDescent="0.3"/>
    <row r="137" s="361" customFormat="1" ht="15.9" customHeight="1" x14ac:dyDescent="0.3"/>
    <row r="138" s="361" customFormat="1" ht="15.9" customHeight="1" x14ac:dyDescent="0.3"/>
    <row r="139" s="361" customFormat="1" ht="15.9" customHeight="1" x14ac:dyDescent="0.3"/>
    <row r="140" s="361" customFormat="1" ht="15.9" customHeight="1" x14ac:dyDescent="0.3"/>
    <row r="141" s="361" customFormat="1" ht="15.9" customHeight="1" x14ac:dyDescent="0.3"/>
    <row r="142" s="361" customFormat="1" ht="15.9" customHeight="1" x14ac:dyDescent="0.3"/>
    <row r="143" s="361" customFormat="1" ht="15.9" customHeight="1" x14ac:dyDescent="0.3"/>
    <row r="144" s="361" customFormat="1" ht="15.9" customHeight="1" x14ac:dyDescent="0.3"/>
    <row r="145" s="361" customFormat="1" ht="15.9" customHeight="1" x14ac:dyDescent="0.3"/>
    <row r="146" s="361" customFormat="1" ht="15.9" customHeight="1" x14ac:dyDescent="0.3"/>
    <row r="147" s="361" customFormat="1" ht="15.9" customHeight="1" x14ac:dyDescent="0.3"/>
    <row r="148" s="361" customFormat="1" ht="15.9" customHeight="1" x14ac:dyDescent="0.3"/>
    <row r="149" s="361" customFormat="1" ht="15.9" customHeight="1" x14ac:dyDescent="0.3"/>
    <row r="150" s="361" customFormat="1" ht="15.9" customHeight="1" x14ac:dyDescent="0.3"/>
    <row r="151" s="361" customFormat="1" ht="15.9" customHeight="1" x14ac:dyDescent="0.3"/>
    <row r="152" s="361" customFormat="1" ht="15.9" customHeight="1" x14ac:dyDescent="0.3"/>
    <row r="153" s="361" customFormat="1" ht="15.9" customHeight="1" x14ac:dyDescent="0.3"/>
    <row r="154" s="361" customFormat="1" ht="15.9" customHeight="1" x14ac:dyDescent="0.3"/>
    <row r="155" s="361" customFormat="1" ht="15.9" customHeight="1" x14ac:dyDescent="0.3"/>
    <row r="156" s="361" customFormat="1" ht="15.9" customHeight="1" x14ac:dyDescent="0.3"/>
    <row r="157" s="361" customFormat="1" ht="15.9" customHeight="1" x14ac:dyDescent="0.3"/>
    <row r="158" s="361" customFormat="1" ht="15.9" customHeight="1" x14ac:dyDescent="0.3"/>
    <row r="159" s="361" customFormat="1" ht="15.9" customHeight="1" x14ac:dyDescent="0.3"/>
    <row r="160" s="361" customFormat="1" ht="15.9" customHeight="1" x14ac:dyDescent="0.3"/>
    <row r="161" s="361" customFormat="1" ht="15.9" customHeight="1" x14ac:dyDescent="0.3"/>
    <row r="162" s="361" customFormat="1" ht="15.9" customHeight="1" x14ac:dyDescent="0.3"/>
    <row r="163" s="361" customFormat="1" ht="15.9" customHeight="1" x14ac:dyDescent="0.3"/>
    <row r="164" s="361" customFormat="1" ht="15.9" customHeight="1" x14ac:dyDescent="0.3"/>
    <row r="165" s="361" customFormat="1" ht="15.9" customHeight="1" x14ac:dyDescent="0.3"/>
    <row r="166" s="361" customFormat="1" ht="15.9" customHeight="1" x14ac:dyDescent="0.3"/>
    <row r="167" s="361" customFormat="1" ht="15.9" customHeight="1" x14ac:dyDescent="0.3"/>
    <row r="168" s="361" customFormat="1" ht="15.9" customHeight="1" x14ac:dyDescent="0.3"/>
    <row r="169" s="361" customFormat="1" ht="15.9" customHeight="1" x14ac:dyDescent="0.3"/>
    <row r="170" s="361" customFormat="1" ht="15.9" customHeight="1" x14ac:dyDescent="0.3"/>
    <row r="171" s="361" customFormat="1" ht="15.9" customHeight="1" x14ac:dyDescent="0.3"/>
    <row r="172" s="361" customFormat="1" ht="15.9" customHeight="1" x14ac:dyDescent="0.3"/>
    <row r="173" s="361" customFormat="1" ht="15.9" customHeight="1" x14ac:dyDescent="0.3"/>
    <row r="174" s="361" customFormat="1" ht="15.9" customHeight="1" x14ac:dyDescent="0.3"/>
    <row r="175" s="361" customFormat="1" ht="15.9" customHeight="1" x14ac:dyDescent="0.3"/>
    <row r="176" s="361" customFormat="1" ht="15.9" customHeight="1" x14ac:dyDescent="0.3"/>
    <row r="177" s="361" customFormat="1" ht="15.9" customHeight="1" x14ac:dyDescent="0.3"/>
    <row r="178" s="361" customFormat="1" ht="15.9" customHeight="1" x14ac:dyDescent="0.3"/>
    <row r="179" s="361" customFormat="1" ht="15.9" customHeight="1" x14ac:dyDescent="0.3"/>
    <row r="180" s="361" customFormat="1" ht="15.9" customHeight="1" x14ac:dyDescent="0.3"/>
    <row r="181" s="361" customFormat="1" ht="15.9" customHeight="1" x14ac:dyDescent="0.3"/>
    <row r="182" s="361" customFormat="1" ht="15.9" customHeight="1" x14ac:dyDescent="0.3"/>
    <row r="183" s="361" customFormat="1" ht="15.9" customHeight="1" x14ac:dyDescent="0.3"/>
    <row r="184" s="361" customFormat="1" ht="15.9" customHeight="1" x14ac:dyDescent="0.3"/>
    <row r="185" s="361" customFormat="1" ht="15.9" customHeight="1" x14ac:dyDescent="0.3"/>
    <row r="186" s="361" customFormat="1" ht="15.9" customHeight="1" x14ac:dyDescent="0.3"/>
    <row r="187" s="361" customFormat="1" ht="15.9" customHeight="1" x14ac:dyDescent="0.3"/>
    <row r="188" s="361" customFormat="1" ht="15.9" customHeight="1" x14ac:dyDescent="0.3"/>
    <row r="189" s="361" customFormat="1" ht="15.9" customHeight="1" x14ac:dyDescent="0.3"/>
    <row r="190" s="361" customFormat="1" ht="15.9" customHeight="1" x14ac:dyDescent="0.3"/>
    <row r="191" s="361" customFormat="1" ht="15.9" customHeight="1" x14ac:dyDescent="0.3"/>
    <row r="192" s="361" customFormat="1" ht="15.9" customHeight="1" x14ac:dyDescent="0.3"/>
    <row r="193" s="361" customFormat="1" ht="15.9" customHeight="1" x14ac:dyDescent="0.3"/>
    <row r="194" s="361" customFormat="1" ht="15.9" customHeight="1" x14ac:dyDescent="0.3"/>
    <row r="195" s="361" customFormat="1" ht="15.9" customHeight="1" x14ac:dyDescent="0.3"/>
    <row r="196" s="361" customFormat="1" ht="15.9" customHeight="1" x14ac:dyDescent="0.3"/>
    <row r="197" s="361" customFormat="1" ht="15.9" customHeight="1" x14ac:dyDescent="0.3"/>
    <row r="198" s="361" customFormat="1" ht="15.9" customHeight="1" x14ac:dyDescent="0.3"/>
    <row r="199" s="361" customFormat="1" ht="15.9" customHeight="1" x14ac:dyDescent="0.3"/>
    <row r="200" s="361" customFormat="1" ht="15.9" customHeight="1" x14ac:dyDescent="0.3"/>
    <row r="201" s="361" customFormat="1" ht="15.9" customHeight="1" x14ac:dyDescent="0.3"/>
    <row r="202" s="361" customFormat="1" ht="15.9" customHeight="1" x14ac:dyDescent="0.3"/>
    <row r="203" s="361" customFormat="1" ht="15.9" customHeight="1" x14ac:dyDescent="0.3"/>
    <row r="204" s="361" customFormat="1" ht="15.9" customHeight="1" x14ac:dyDescent="0.3"/>
    <row r="205" s="361" customFormat="1" ht="15.9" customHeight="1" x14ac:dyDescent="0.3"/>
    <row r="206" s="361" customFormat="1" ht="15.9" customHeight="1" x14ac:dyDescent="0.3"/>
    <row r="207" s="361" customFormat="1" ht="15.9" customHeight="1" x14ac:dyDescent="0.3"/>
    <row r="208" s="361" customFormat="1" ht="15.9" customHeight="1" x14ac:dyDescent="0.3"/>
    <row r="209" s="361" customFormat="1" ht="15.9" customHeight="1" x14ac:dyDescent="0.3"/>
    <row r="210" s="361" customFormat="1" ht="15.9" customHeight="1" x14ac:dyDescent="0.3"/>
    <row r="211" s="361" customFormat="1" ht="15.9" customHeight="1" x14ac:dyDescent="0.3"/>
    <row r="212" s="361" customFormat="1" ht="15.9" customHeight="1" x14ac:dyDescent="0.3"/>
    <row r="213" s="361" customFormat="1" ht="15.9" customHeight="1" x14ac:dyDescent="0.3"/>
    <row r="214" s="361" customFormat="1" ht="15.9" customHeight="1" x14ac:dyDescent="0.3"/>
    <row r="215" s="361" customFormat="1" ht="15.9" customHeight="1" x14ac:dyDescent="0.3"/>
    <row r="216" s="361" customFormat="1" ht="15.9" customHeight="1" x14ac:dyDescent="0.3"/>
    <row r="217" s="361" customFormat="1" ht="15.9" customHeight="1" x14ac:dyDescent="0.3"/>
    <row r="218" s="361" customFormat="1" ht="15.9" customHeight="1" x14ac:dyDescent="0.3"/>
    <row r="219" s="361" customFormat="1" ht="15.9" customHeight="1" x14ac:dyDescent="0.3"/>
    <row r="220" s="361" customFormat="1" ht="15.9" customHeight="1" x14ac:dyDescent="0.3"/>
    <row r="221" s="361" customFormat="1" ht="15.9" customHeight="1" x14ac:dyDescent="0.3"/>
    <row r="222" s="361" customFormat="1" ht="15.9" customHeight="1" x14ac:dyDescent="0.3"/>
    <row r="223" s="361" customFormat="1" ht="15.9" customHeight="1" x14ac:dyDescent="0.3"/>
    <row r="224" s="361" customFormat="1" ht="15.9" customHeight="1" x14ac:dyDescent="0.3"/>
    <row r="225" s="361" customFormat="1" ht="15.9" customHeight="1" x14ac:dyDescent="0.3"/>
    <row r="226" s="361" customFormat="1" ht="15.9" customHeight="1" x14ac:dyDescent="0.3"/>
    <row r="227" s="361" customFormat="1" ht="15.9" customHeight="1" x14ac:dyDescent="0.3"/>
    <row r="228" s="361" customFormat="1" ht="15.9" customHeight="1" x14ac:dyDescent="0.3"/>
    <row r="229" s="361" customFormat="1" ht="15.9" customHeight="1" x14ac:dyDescent="0.3"/>
    <row r="230" s="361" customFormat="1" ht="15.9" customHeight="1" x14ac:dyDescent="0.3"/>
    <row r="231" s="361" customFormat="1" ht="15.9" customHeight="1" x14ac:dyDescent="0.3"/>
    <row r="232" s="361" customFormat="1" ht="15.9" customHeight="1" x14ac:dyDescent="0.3"/>
    <row r="233" s="361" customFormat="1" ht="15.9" customHeight="1" x14ac:dyDescent="0.3"/>
    <row r="234" s="361" customFormat="1" ht="15.9" customHeight="1" x14ac:dyDescent="0.3"/>
    <row r="235" s="361" customFormat="1" ht="15.9" customHeight="1" x14ac:dyDescent="0.3"/>
    <row r="236" s="361" customFormat="1" ht="15.9" customHeight="1" x14ac:dyDescent="0.3"/>
    <row r="237" s="361" customFormat="1" ht="15.9" customHeight="1" x14ac:dyDescent="0.3"/>
    <row r="238" s="361" customFormat="1" ht="15.9" customHeight="1" x14ac:dyDescent="0.3"/>
    <row r="239" s="361" customFormat="1" ht="15.9" customHeight="1" x14ac:dyDescent="0.3"/>
    <row r="240" s="361" customFormat="1" ht="15.9" customHeight="1" x14ac:dyDescent="0.3"/>
    <row r="241" s="361" customFormat="1" ht="15.9" customHeight="1" x14ac:dyDescent="0.3"/>
    <row r="242" s="361" customFormat="1" ht="15.9" customHeight="1" x14ac:dyDescent="0.3"/>
    <row r="243" s="361" customFormat="1" ht="15.9" customHeight="1" x14ac:dyDescent="0.3"/>
    <row r="244" s="361" customFormat="1" ht="15.9" customHeight="1" x14ac:dyDescent="0.3"/>
    <row r="245" s="361" customFormat="1" ht="15.9" customHeight="1" x14ac:dyDescent="0.3"/>
    <row r="246" s="361" customFormat="1" ht="15.9" customHeight="1" x14ac:dyDescent="0.3"/>
    <row r="247" s="361" customFormat="1" ht="15.9" customHeight="1" x14ac:dyDescent="0.3"/>
    <row r="248" s="361" customFormat="1" ht="15.9" customHeight="1" x14ac:dyDescent="0.3"/>
    <row r="249" s="361" customFormat="1" ht="15.9" customHeight="1" x14ac:dyDescent="0.3"/>
    <row r="250" s="361" customFormat="1" ht="15.9" customHeight="1" x14ac:dyDescent="0.3"/>
    <row r="251" s="361" customFormat="1" ht="15.9" customHeight="1" x14ac:dyDescent="0.3"/>
    <row r="252" s="361" customFormat="1" ht="15.9" customHeight="1" x14ac:dyDescent="0.3"/>
    <row r="253" s="361" customFormat="1" ht="15.9" customHeight="1" x14ac:dyDescent="0.3"/>
    <row r="254" s="361" customFormat="1" ht="15.9" customHeight="1" x14ac:dyDescent="0.3"/>
    <row r="255" s="361" customFormat="1" ht="15.9" customHeight="1" x14ac:dyDescent="0.3"/>
    <row r="256" s="361" customFormat="1" ht="15.9" customHeight="1" x14ac:dyDescent="0.3"/>
    <row r="257" s="361" customFormat="1" ht="15.9" customHeight="1" x14ac:dyDescent="0.3"/>
    <row r="258" s="361" customFormat="1" ht="15.9" customHeight="1" x14ac:dyDescent="0.3"/>
    <row r="259" s="361" customFormat="1" ht="15.9" customHeight="1" x14ac:dyDescent="0.3"/>
    <row r="260" s="361" customFormat="1" ht="15.9" customHeight="1" x14ac:dyDescent="0.3"/>
    <row r="261" s="361" customFormat="1" ht="15.9" customHeight="1" x14ac:dyDescent="0.3"/>
    <row r="262" s="361" customFormat="1" ht="15.9" customHeight="1" x14ac:dyDescent="0.3"/>
    <row r="263" s="361" customFormat="1" ht="15.9" customHeight="1" x14ac:dyDescent="0.3"/>
    <row r="264" s="361" customFormat="1" ht="15.9" customHeight="1" x14ac:dyDescent="0.3"/>
    <row r="265" s="361" customFormat="1" ht="15.9" customHeight="1" x14ac:dyDescent="0.3"/>
    <row r="266" s="361" customFormat="1" ht="15.9" customHeight="1" x14ac:dyDescent="0.3"/>
    <row r="267" s="361" customFormat="1" ht="15.9" customHeight="1" x14ac:dyDescent="0.3"/>
    <row r="268" s="361" customFormat="1" ht="15.9" customHeight="1" x14ac:dyDescent="0.3"/>
    <row r="269" s="361" customFormat="1" ht="15.9" customHeight="1" x14ac:dyDescent="0.3"/>
    <row r="270" s="361" customFormat="1" ht="15.9" customHeight="1" x14ac:dyDescent="0.3"/>
    <row r="271" s="361" customFormat="1" ht="15.9" customHeight="1" x14ac:dyDescent="0.3"/>
    <row r="272" s="361" customFormat="1" ht="15.9" customHeight="1" x14ac:dyDescent="0.3"/>
    <row r="273" s="361" customFormat="1" ht="15.9" customHeight="1" x14ac:dyDescent="0.3"/>
    <row r="274" s="361" customFormat="1" ht="15.9" customHeight="1" x14ac:dyDescent="0.3"/>
    <row r="275" s="361" customFormat="1" ht="15.9" customHeight="1" x14ac:dyDescent="0.3"/>
    <row r="276" s="361" customFormat="1" ht="15.9" customHeight="1" x14ac:dyDescent="0.3"/>
    <row r="277" s="361" customFormat="1" ht="15.9" customHeight="1" x14ac:dyDescent="0.3"/>
    <row r="278" s="361" customFormat="1" ht="15.9" customHeight="1" x14ac:dyDescent="0.3"/>
    <row r="279" s="361" customFormat="1" ht="15.9" customHeight="1" x14ac:dyDescent="0.3"/>
    <row r="280" s="361" customFormat="1" ht="15.9" customHeight="1" x14ac:dyDescent="0.3"/>
    <row r="281" s="361" customFormat="1" ht="15.9" customHeight="1" x14ac:dyDescent="0.3"/>
    <row r="282" s="361" customFormat="1" ht="15.9" customHeight="1" x14ac:dyDescent="0.3"/>
    <row r="283" s="361" customFormat="1" ht="15.9" customHeight="1" x14ac:dyDescent="0.3"/>
    <row r="284" s="361" customFormat="1" ht="15.9" customHeight="1" x14ac:dyDescent="0.3"/>
    <row r="285" s="361" customFormat="1" ht="15.9" customHeight="1" x14ac:dyDescent="0.3"/>
    <row r="286" s="361" customFormat="1" ht="15.9" customHeight="1" x14ac:dyDescent="0.3"/>
    <row r="287" s="361" customFormat="1" ht="15.9" customHeight="1" x14ac:dyDescent="0.3"/>
    <row r="288" s="361" customFormat="1" ht="15.9" customHeight="1" x14ac:dyDescent="0.3"/>
    <row r="289" s="361" customFormat="1" ht="15.9" customHeight="1" x14ac:dyDescent="0.3"/>
    <row r="290" s="361" customFormat="1" ht="15.9" customHeight="1" x14ac:dyDescent="0.3"/>
    <row r="291" s="361" customFormat="1" ht="15.9" customHeight="1" x14ac:dyDescent="0.3"/>
    <row r="292" s="361" customFormat="1" ht="15.9" customHeight="1" x14ac:dyDescent="0.3"/>
    <row r="293" s="361" customFormat="1" ht="15.9" customHeight="1" x14ac:dyDescent="0.3"/>
    <row r="294" s="361" customFormat="1" ht="15.9" customHeight="1" x14ac:dyDescent="0.3"/>
    <row r="295" s="361" customFormat="1" ht="15.9" customHeight="1" x14ac:dyDescent="0.3"/>
    <row r="296" s="361" customFormat="1" ht="15.9" customHeight="1" x14ac:dyDescent="0.3"/>
    <row r="297" s="361" customFormat="1" ht="15.9" customHeight="1" x14ac:dyDescent="0.3"/>
    <row r="298" s="361" customFormat="1" ht="15.9" customHeight="1" x14ac:dyDescent="0.3"/>
    <row r="299" s="361" customFormat="1" ht="15.9" customHeight="1" x14ac:dyDescent="0.3"/>
    <row r="300" s="361" customFormat="1" ht="15.9" customHeight="1" x14ac:dyDescent="0.3"/>
    <row r="301" s="361" customFormat="1" ht="15.9" customHeight="1" x14ac:dyDescent="0.3"/>
    <row r="302" s="361" customFormat="1" ht="15.9" customHeight="1" x14ac:dyDescent="0.3"/>
    <row r="303" s="361" customFormat="1" ht="15.9" customHeight="1" x14ac:dyDescent="0.3"/>
    <row r="304" s="361" customFormat="1" ht="15.9" customHeight="1" x14ac:dyDescent="0.3"/>
    <row r="305" s="361" customFormat="1" ht="15.9" customHeight="1" x14ac:dyDescent="0.3"/>
    <row r="306" s="361" customFormat="1" ht="15.9" customHeight="1" x14ac:dyDescent="0.3"/>
    <row r="307" s="361" customFormat="1" ht="15.9" customHeight="1" x14ac:dyDescent="0.3"/>
    <row r="308" s="361" customFormat="1" ht="15.9" customHeight="1" x14ac:dyDescent="0.3"/>
    <row r="309" s="361" customFormat="1" ht="15.9" customHeight="1" x14ac:dyDescent="0.3"/>
    <row r="310" s="361" customFormat="1" ht="15.9" customHeight="1" x14ac:dyDescent="0.3"/>
    <row r="311" s="361" customFormat="1" ht="15.9" customHeight="1" x14ac:dyDescent="0.3"/>
    <row r="312" s="361" customFormat="1" ht="15.9" customHeight="1" x14ac:dyDescent="0.3"/>
    <row r="313" s="361" customFormat="1" ht="15.9" customHeight="1" x14ac:dyDescent="0.3"/>
    <row r="314" s="361" customFormat="1" ht="15.9" customHeight="1" x14ac:dyDescent="0.3"/>
    <row r="315" s="361" customFormat="1" ht="15.9" customHeight="1" x14ac:dyDescent="0.3"/>
    <row r="316" s="361" customFormat="1" ht="15.9" customHeight="1" x14ac:dyDescent="0.3"/>
    <row r="317" s="361" customFormat="1" ht="15.9" customHeight="1" x14ac:dyDescent="0.3"/>
    <row r="318" s="361" customFormat="1" ht="15.9" customHeight="1" x14ac:dyDescent="0.3"/>
    <row r="319" s="361" customFormat="1" ht="15.9" customHeight="1" x14ac:dyDescent="0.3"/>
    <row r="320" s="361" customFormat="1" ht="15.9" customHeight="1" x14ac:dyDescent="0.3"/>
    <row r="321" s="361" customFormat="1" ht="15.9" customHeight="1" x14ac:dyDescent="0.3"/>
    <row r="322" s="361" customFormat="1" ht="15.9" customHeight="1" x14ac:dyDescent="0.3"/>
    <row r="323" s="361" customFormat="1" ht="15.9" customHeight="1" x14ac:dyDescent="0.3"/>
    <row r="324" s="361" customFormat="1" ht="15.9" customHeight="1" x14ac:dyDescent="0.3"/>
    <row r="325" s="361" customFormat="1" ht="15.9" customHeight="1" x14ac:dyDescent="0.3"/>
    <row r="326" s="361" customFormat="1" ht="15.9" customHeight="1" x14ac:dyDescent="0.3"/>
    <row r="327" s="361" customFormat="1" ht="15.9" customHeight="1" x14ac:dyDescent="0.3"/>
    <row r="328" s="361" customFormat="1" ht="15.9" customHeight="1" x14ac:dyDescent="0.3"/>
    <row r="329" s="361" customFormat="1" ht="15.9" customHeight="1" x14ac:dyDescent="0.3"/>
    <row r="330" s="361" customFormat="1" ht="15.9" customHeight="1" x14ac:dyDescent="0.3"/>
    <row r="331" s="361" customFormat="1" ht="15.9" customHeight="1" x14ac:dyDescent="0.3"/>
    <row r="332" s="361" customFormat="1" ht="15.9" customHeight="1" x14ac:dyDescent="0.3"/>
    <row r="333" s="361" customFormat="1" ht="15.9" customHeight="1" x14ac:dyDescent="0.3"/>
    <row r="334" s="361" customFormat="1" ht="15.9" customHeight="1" x14ac:dyDescent="0.3"/>
    <row r="335" s="361" customFormat="1" ht="15.9" customHeight="1" x14ac:dyDescent="0.3"/>
    <row r="336" s="361" customFormat="1" ht="15.9" customHeight="1" x14ac:dyDescent="0.3"/>
    <row r="337" s="361" customFormat="1" ht="15.9" customHeight="1" x14ac:dyDescent="0.3"/>
    <row r="338" s="361" customFormat="1" ht="15.9" customHeight="1" x14ac:dyDescent="0.3"/>
    <row r="339" s="361" customFormat="1" ht="15.9" customHeight="1" x14ac:dyDescent="0.3"/>
    <row r="340" s="361" customFormat="1" ht="15.9" customHeight="1" x14ac:dyDescent="0.3"/>
    <row r="341" s="361" customFormat="1" ht="15.9" customHeight="1" x14ac:dyDescent="0.3"/>
    <row r="342" s="361" customFormat="1" ht="15.9" customHeight="1" x14ac:dyDescent="0.3"/>
    <row r="343" s="361" customFormat="1" ht="15.9" customHeight="1" x14ac:dyDescent="0.3"/>
    <row r="344" s="361" customFormat="1" ht="15.9" customHeight="1" x14ac:dyDescent="0.3"/>
    <row r="345" s="361" customFormat="1" ht="15.9" customHeight="1" x14ac:dyDescent="0.3"/>
    <row r="346" s="361" customFormat="1" ht="15.9" customHeight="1" x14ac:dyDescent="0.3"/>
    <row r="347" s="361" customFormat="1" ht="15.9" customHeight="1" x14ac:dyDescent="0.3"/>
    <row r="348" s="361" customFormat="1" ht="15.9" customHeight="1" x14ac:dyDescent="0.3"/>
    <row r="349" s="361" customFormat="1" ht="15.9" customHeight="1" x14ac:dyDescent="0.3"/>
    <row r="350" s="361" customFormat="1" ht="15.9" customHeight="1" x14ac:dyDescent="0.3"/>
    <row r="351" s="361" customFormat="1" ht="15.9" customHeight="1" x14ac:dyDescent="0.3"/>
    <row r="352" s="361" customFormat="1" ht="15.9" customHeight="1" x14ac:dyDescent="0.3"/>
    <row r="353" s="361" customFormat="1" ht="15.9" customHeight="1" x14ac:dyDescent="0.3"/>
    <row r="354" s="361" customFormat="1" ht="15.9" customHeight="1" x14ac:dyDescent="0.3"/>
    <row r="355" s="361" customFormat="1" ht="15.9" customHeight="1" x14ac:dyDescent="0.3"/>
    <row r="356" s="361" customFormat="1" ht="15.9" customHeight="1" x14ac:dyDescent="0.3"/>
    <row r="357" s="361" customFormat="1" ht="15.9" customHeight="1" x14ac:dyDescent="0.3"/>
    <row r="358" s="361" customFormat="1" ht="15.9" customHeight="1" x14ac:dyDescent="0.3"/>
    <row r="359" s="361" customFormat="1" ht="15.9" customHeight="1" x14ac:dyDescent="0.3"/>
    <row r="360" s="361" customFormat="1" ht="15.9" customHeight="1" x14ac:dyDescent="0.3"/>
    <row r="361" s="361" customFormat="1" ht="15.9" customHeight="1" x14ac:dyDescent="0.3"/>
    <row r="362" s="361" customFormat="1" ht="15.9" customHeight="1" x14ac:dyDescent="0.3"/>
    <row r="363" s="361" customFormat="1" ht="15.9" customHeight="1" x14ac:dyDescent="0.3"/>
    <row r="364" s="361" customFormat="1" ht="15.9" customHeight="1" x14ac:dyDescent="0.3"/>
    <row r="365" s="361" customFormat="1" ht="15.9" customHeight="1" x14ac:dyDescent="0.3"/>
    <row r="366" s="361" customFormat="1" ht="15.9" customHeight="1" x14ac:dyDescent="0.3"/>
    <row r="367" s="361" customFormat="1" ht="15.9" customHeight="1" x14ac:dyDescent="0.3"/>
    <row r="368" s="361" customFormat="1" ht="15.9" customHeight="1" x14ac:dyDescent="0.3"/>
    <row r="369" s="361" customFormat="1" ht="15.9" customHeight="1" x14ac:dyDescent="0.3"/>
    <row r="370" s="361" customFormat="1" ht="15.9" customHeight="1" x14ac:dyDescent="0.3"/>
    <row r="371" s="361" customFormat="1" ht="15.9" customHeight="1" x14ac:dyDescent="0.3"/>
    <row r="372" s="361" customFormat="1" ht="15.9" customHeight="1" x14ac:dyDescent="0.3"/>
    <row r="373" s="361" customFormat="1" ht="15.9" customHeight="1" x14ac:dyDescent="0.3"/>
    <row r="374" s="361" customFormat="1" ht="15.9" customHeight="1" x14ac:dyDescent="0.3"/>
    <row r="375" s="361" customFormat="1" ht="15.9" customHeight="1" x14ac:dyDescent="0.3"/>
    <row r="376" s="361" customFormat="1" ht="15.9" customHeight="1" x14ac:dyDescent="0.3"/>
    <row r="377" s="361" customFormat="1" ht="15.9" customHeight="1" x14ac:dyDescent="0.3"/>
    <row r="378" s="361" customFormat="1" ht="15.9" customHeight="1" x14ac:dyDescent="0.3"/>
    <row r="379" s="361" customFormat="1" ht="15.9" customHeight="1" x14ac:dyDescent="0.3"/>
    <row r="380" s="361" customFormat="1" ht="15.9" customHeight="1" x14ac:dyDescent="0.3"/>
    <row r="381" s="361" customFormat="1" ht="15.9" customHeight="1" x14ac:dyDescent="0.3"/>
    <row r="382" s="361" customFormat="1" ht="15.9" customHeight="1" x14ac:dyDescent="0.3"/>
    <row r="383" s="361" customFormat="1" ht="15.9" customHeight="1" x14ac:dyDescent="0.3"/>
    <row r="384" s="361" customFormat="1" ht="15.9" customHeight="1" x14ac:dyDescent="0.3"/>
    <row r="385" s="361" customFormat="1" ht="15.9" customHeight="1" x14ac:dyDescent="0.3"/>
    <row r="386" s="361" customFormat="1" ht="15.9" customHeight="1" x14ac:dyDescent="0.3"/>
    <row r="387" s="361" customFormat="1" ht="15.9" customHeight="1" x14ac:dyDescent="0.3"/>
    <row r="388" s="361" customFormat="1" ht="15.9" customHeight="1" x14ac:dyDescent="0.3"/>
    <row r="389" s="361" customFormat="1" ht="15.9" customHeight="1" x14ac:dyDescent="0.3"/>
    <row r="390" s="361" customFormat="1" ht="15.9" customHeight="1" x14ac:dyDescent="0.3"/>
    <row r="391" s="361" customFormat="1" ht="15.9" customHeight="1" x14ac:dyDescent="0.3"/>
    <row r="392" s="361" customFormat="1" ht="15.9" customHeight="1" x14ac:dyDescent="0.3"/>
    <row r="393" s="361" customFormat="1" ht="15.9" customHeight="1" x14ac:dyDescent="0.3"/>
    <row r="394" s="361" customFormat="1" ht="15.9" customHeight="1" x14ac:dyDescent="0.3"/>
    <row r="395" s="361" customFormat="1" ht="15.9" customHeight="1" x14ac:dyDescent="0.3"/>
    <row r="396" s="361" customFormat="1" ht="15.9" customHeight="1" x14ac:dyDescent="0.3"/>
    <row r="397" s="361" customFormat="1" ht="15.9" customHeight="1" x14ac:dyDescent="0.3"/>
    <row r="398" s="361" customFormat="1" ht="15.9" customHeight="1" x14ac:dyDescent="0.3"/>
    <row r="399" s="361" customFormat="1" ht="15.9" customHeight="1" x14ac:dyDescent="0.3"/>
    <row r="400" s="361" customFormat="1" ht="15.9" customHeight="1" x14ac:dyDescent="0.3"/>
    <row r="401" s="361" customFormat="1" ht="15.9" customHeight="1" x14ac:dyDescent="0.3"/>
    <row r="402" s="361" customFormat="1" ht="15.9" customHeight="1" x14ac:dyDescent="0.3"/>
    <row r="403" s="361" customFormat="1" ht="15.9" customHeight="1" x14ac:dyDescent="0.3"/>
    <row r="404" s="361" customFormat="1" ht="15.9" customHeight="1" x14ac:dyDescent="0.3"/>
    <row r="405" s="361" customFormat="1" ht="15.9" customHeight="1" x14ac:dyDescent="0.3"/>
    <row r="406" s="361" customFormat="1" ht="15.9" customHeight="1" x14ac:dyDescent="0.3"/>
    <row r="407" s="361" customFormat="1" ht="15.9" customHeight="1" x14ac:dyDescent="0.3"/>
    <row r="408" s="361" customFormat="1" ht="15.9" customHeight="1" x14ac:dyDescent="0.3"/>
    <row r="409" s="361" customFormat="1" ht="15.9" customHeight="1" x14ac:dyDescent="0.3"/>
    <row r="410" s="361" customFormat="1" ht="15.9" customHeight="1" x14ac:dyDescent="0.3"/>
    <row r="411" s="361" customFormat="1" ht="15.9" customHeight="1" x14ac:dyDescent="0.3"/>
    <row r="412" s="361" customFormat="1" ht="15.9" customHeight="1" x14ac:dyDescent="0.3"/>
    <row r="413" s="361" customFormat="1" ht="15.9" customHeight="1" x14ac:dyDescent="0.3"/>
    <row r="414" s="361" customFormat="1" ht="15.9" customHeight="1" x14ac:dyDescent="0.3"/>
    <row r="415" s="361" customFormat="1" ht="15.9" customHeight="1" x14ac:dyDescent="0.3"/>
    <row r="416" s="361" customFormat="1" ht="15.9" customHeight="1" x14ac:dyDescent="0.3"/>
    <row r="417" s="361" customFormat="1" ht="15.9" customHeight="1" x14ac:dyDescent="0.3"/>
    <row r="418" s="361" customFormat="1" ht="15.9" customHeight="1" x14ac:dyDescent="0.3"/>
    <row r="419" s="361" customFormat="1" ht="15.9" customHeight="1" x14ac:dyDescent="0.3"/>
    <row r="420" s="361" customFormat="1" ht="15.9" customHeight="1" x14ac:dyDescent="0.3"/>
    <row r="421" s="361" customFormat="1" ht="15.9" customHeight="1" x14ac:dyDescent="0.3"/>
    <row r="422" s="361" customFormat="1" ht="15.9" customHeight="1" x14ac:dyDescent="0.3"/>
    <row r="423" s="361" customFormat="1" ht="15.9" customHeight="1" x14ac:dyDescent="0.3"/>
    <row r="424" s="361" customFormat="1" ht="15.9" customHeight="1" x14ac:dyDescent="0.3"/>
    <row r="425" s="361" customFormat="1" ht="15.9" customHeight="1" x14ac:dyDescent="0.3"/>
    <row r="426" s="361" customFormat="1" ht="15.9" customHeight="1" x14ac:dyDescent="0.3"/>
    <row r="427" s="361" customFormat="1" ht="15.9" customHeight="1" x14ac:dyDescent="0.3"/>
    <row r="428" s="361" customFormat="1" ht="15.9" customHeight="1" x14ac:dyDescent="0.3"/>
    <row r="429" s="361" customFormat="1" ht="15.9" customHeight="1" x14ac:dyDescent="0.3"/>
    <row r="430" s="361" customFormat="1" ht="15.9" customHeight="1" x14ac:dyDescent="0.3"/>
    <row r="431" s="361" customFormat="1" ht="15.9" customHeight="1" x14ac:dyDescent="0.3"/>
    <row r="432" s="361" customFormat="1" ht="15.9" customHeight="1" x14ac:dyDescent="0.3"/>
    <row r="433" s="361" customFormat="1" ht="15.9" customHeight="1" x14ac:dyDescent="0.3"/>
    <row r="434" s="361" customFormat="1" ht="15.9" customHeight="1" x14ac:dyDescent="0.3"/>
    <row r="435" s="361" customFormat="1" ht="15.9" customHeight="1" x14ac:dyDescent="0.3"/>
    <row r="436" s="361" customFormat="1" ht="15.9" customHeight="1" x14ac:dyDescent="0.3"/>
    <row r="437" s="361" customFormat="1" ht="15.9" customHeight="1" x14ac:dyDescent="0.3"/>
    <row r="438" s="361" customFormat="1" ht="15.9" customHeight="1" x14ac:dyDescent="0.3"/>
    <row r="439" s="361" customFormat="1" ht="15.9" customHeight="1" x14ac:dyDescent="0.3"/>
    <row r="440" s="361" customFormat="1" ht="15.9" customHeight="1" x14ac:dyDescent="0.3"/>
    <row r="441" s="361" customFormat="1" ht="15.9" customHeight="1" x14ac:dyDescent="0.3"/>
    <row r="442" s="361" customFormat="1" ht="15.9" customHeight="1" x14ac:dyDescent="0.3"/>
    <row r="443" s="361" customFormat="1" ht="15.9" customHeight="1" x14ac:dyDescent="0.3"/>
    <row r="444" s="361" customFormat="1" ht="15.9" customHeight="1" x14ac:dyDescent="0.3"/>
    <row r="445" s="361" customFormat="1" ht="15.9" customHeight="1" x14ac:dyDescent="0.3"/>
    <row r="446" s="361" customFormat="1" ht="15.9" customHeight="1" x14ac:dyDescent="0.3"/>
    <row r="447" s="361" customFormat="1" ht="15.9" customHeight="1" x14ac:dyDescent="0.3"/>
    <row r="448" s="361" customFormat="1" ht="15.9" customHeight="1" x14ac:dyDescent="0.3"/>
    <row r="449" s="361" customFormat="1" ht="15.9" customHeight="1" x14ac:dyDescent="0.3"/>
    <row r="450" s="361" customFormat="1" ht="15.9" customHeight="1" x14ac:dyDescent="0.3"/>
    <row r="451" s="361" customFormat="1" ht="15.9" customHeight="1" x14ac:dyDescent="0.3"/>
    <row r="452" s="361" customFormat="1" ht="15.9" customHeight="1" x14ac:dyDescent="0.3"/>
    <row r="453" s="361" customFormat="1" ht="15.9" customHeight="1" x14ac:dyDescent="0.3"/>
    <row r="454" s="361" customFormat="1" ht="15.9" customHeight="1" x14ac:dyDescent="0.3"/>
    <row r="455" s="361" customFormat="1" ht="15.9" customHeight="1" x14ac:dyDescent="0.3"/>
    <row r="456" s="361" customFormat="1" ht="15.9" customHeight="1" x14ac:dyDescent="0.3"/>
    <row r="457" s="361" customFormat="1" ht="15.9" customHeight="1" x14ac:dyDescent="0.3"/>
    <row r="458" s="361" customFormat="1" ht="15.9" customHeight="1" x14ac:dyDescent="0.3"/>
    <row r="459" s="361" customFormat="1" ht="15.9" customHeight="1" x14ac:dyDescent="0.3"/>
    <row r="460" s="361" customFormat="1" ht="15.9" customHeight="1" x14ac:dyDescent="0.3"/>
    <row r="461" s="361" customFormat="1" ht="15.9" customHeight="1" x14ac:dyDescent="0.3"/>
    <row r="462" s="361" customFormat="1" ht="15.9" customHeight="1" x14ac:dyDescent="0.3"/>
    <row r="463" s="361" customFormat="1" ht="15.9" customHeight="1" x14ac:dyDescent="0.3"/>
    <row r="464" s="361" customFormat="1" ht="15.9" customHeight="1" x14ac:dyDescent="0.3"/>
    <row r="465" s="361" customFormat="1" ht="15.9" customHeight="1" x14ac:dyDescent="0.3"/>
    <row r="466" s="361" customFormat="1" ht="15.9" customHeight="1" x14ac:dyDescent="0.3"/>
    <row r="467" s="361" customFormat="1" ht="15.9" customHeight="1" x14ac:dyDescent="0.3"/>
    <row r="468" s="361" customFormat="1" ht="15.9" customHeight="1" x14ac:dyDescent="0.3"/>
    <row r="469" s="361" customFormat="1" ht="15.9" customHeight="1" x14ac:dyDescent="0.3"/>
    <row r="470" s="361" customFormat="1" ht="15.9" customHeight="1" x14ac:dyDescent="0.3"/>
    <row r="471" s="361" customFormat="1" ht="15.9" customHeight="1" x14ac:dyDescent="0.3"/>
    <row r="472" s="361" customFormat="1" ht="15.9" customHeight="1" x14ac:dyDescent="0.3"/>
    <row r="473" s="361" customFormat="1" ht="15.9" customHeight="1" x14ac:dyDescent="0.3"/>
    <row r="474" s="361" customFormat="1" ht="15.9" customHeight="1" x14ac:dyDescent="0.3"/>
    <row r="475" s="361" customFormat="1" ht="15.9" customHeight="1" x14ac:dyDescent="0.3"/>
    <row r="476" s="361" customFormat="1" ht="15.9" customHeight="1" x14ac:dyDescent="0.3"/>
    <row r="477" s="361" customFormat="1" ht="15.9" customHeight="1" x14ac:dyDescent="0.3"/>
    <row r="478" s="361" customFormat="1" ht="15.9" customHeight="1" x14ac:dyDescent="0.3"/>
    <row r="479" s="361" customFormat="1" ht="15.9" customHeight="1" x14ac:dyDescent="0.3"/>
    <row r="480" s="361" customFormat="1" ht="15.9" customHeight="1" x14ac:dyDescent="0.3"/>
    <row r="481" s="361" customFormat="1" ht="15.9" customHeight="1" x14ac:dyDescent="0.3"/>
    <row r="482" s="361" customFormat="1" ht="15.9" customHeight="1" x14ac:dyDescent="0.3"/>
    <row r="483" s="361" customFormat="1" ht="15.9" customHeight="1" x14ac:dyDescent="0.3"/>
    <row r="484" s="361" customFormat="1" ht="15.9" customHeight="1" x14ac:dyDescent="0.3"/>
    <row r="485" s="361" customFormat="1" ht="15.9" customHeight="1" x14ac:dyDescent="0.3"/>
    <row r="486" s="361" customFormat="1" ht="15.9" customHeight="1" x14ac:dyDescent="0.3"/>
    <row r="487" s="361" customFormat="1" ht="15.9" customHeight="1" x14ac:dyDescent="0.3"/>
    <row r="488" s="361" customFormat="1" ht="15.9" customHeight="1" x14ac:dyDescent="0.3"/>
    <row r="489" s="361" customFormat="1" ht="15.9" customHeight="1" x14ac:dyDescent="0.3"/>
    <row r="490" s="361" customFormat="1" ht="15.9" customHeight="1" x14ac:dyDescent="0.3"/>
    <row r="491" s="361" customFormat="1" ht="15.9" customHeight="1" x14ac:dyDescent="0.3"/>
    <row r="492" s="361" customFormat="1" ht="15.9" customHeight="1" x14ac:dyDescent="0.3"/>
    <row r="493" s="361" customFormat="1" ht="15.9" customHeight="1" x14ac:dyDescent="0.3"/>
    <row r="494" s="361" customFormat="1" ht="15.9" customHeight="1" x14ac:dyDescent="0.3"/>
    <row r="495" s="361" customFormat="1" ht="15.9" customHeight="1" x14ac:dyDescent="0.3"/>
    <row r="496" s="361" customFormat="1" ht="15.9" customHeight="1" x14ac:dyDescent="0.3"/>
    <row r="497" s="361" customFormat="1" ht="15.9" customHeight="1" x14ac:dyDescent="0.3"/>
    <row r="498" s="361" customFormat="1" ht="15.9" customHeight="1" x14ac:dyDescent="0.3"/>
    <row r="499" s="361" customFormat="1" ht="15.9" customHeight="1" x14ac:dyDescent="0.3"/>
    <row r="500" s="361" customFormat="1" ht="15.9" customHeight="1" x14ac:dyDescent="0.3"/>
    <row r="501" s="361" customFormat="1" ht="15.9" customHeight="1" x14ac:dyDescent="0.3"/>
    <row r="502" s="361" customFormat="1" ht="15.9" customHeight="1" x14ac:dyDescent="0.3"/>
    <row r="503" s="361" customFormat="1" ht="15.9" customHeight="1" x14ac:dyDescent="0.3"/>
    <row r="504" s="361" customFormat="1" ht="15.9" customHeight="1" x14ac:dyDescent="0.3"/>
    <row r="505" s="361" customFormat="1" ht="15.9" customHeight="1" x14ac:dyDescent="0.3"/>
    <row r="506" s="361" customFormat="1" ht="15.9" customHeight="1" x14ac:dyDescent="0.3"/>
    <row r="507" s="361" customFormat="1" ht="15.9" customHeight="1" x14ac:dyDescent="0.3"/>
    <row r="508" s="361" customFormat="1" ht="15.9" customHeight="1" x14ac:dyDescent="0.3"/>
    <row r="509" s="361" customFormat="1" ht="15.9" customHeight="1" x14ac:dyDescent="0.3"/>
    <row r="510" s="361" customFormat="1" ht="15.9" customHeight="1" x14ac:dyDescent="0.3"/>
    <row r="511" s="361" customFormat="1" ht="15.9" customHeight="1" x14ac:dyDescent="0.3"/>
    <row r="512" s="361" customFormat="1" ht="15.9" customHeight="1" x14ac:dyDescent="0.3"/>
    <row r="513" s="361" customFormat="1" ht="15.9" customHeight="1" x14ac:dyDescent="0.3"/>
    <row r="514" s="361" customFormat="1" ht="15.9" customHeight="1" x14ac:dyDescent="0.3"/>
    <row r="515" s="361" customFormat="1" ht="15.9" customHeight="1" x14ac:dyDescent="0.3"/>
    <row r="516" s="361" customFormat="1" ht="15.9" customHeight="1" x14ac:dyDescent="0.3"/>
    <row r="517" s="361" customFormat="1" ht="15.9" customHeight="1" x14ac:dyDescent="0.3"/>
    <row r="518" s="361" customFormat="1" ht="15.9" customHeight="1" x14ac:dyDescent="0.3"/>
    <row r="519" s="361" customFormat="1" ht="15.9" customHeight="1" x14ac:dyDescent="0.3"/>
    <row r="520" s="361" customFormat="1" ht="15.9" customHeight="1" x14ac:dyDescent="0.3"/>
    <row r="521" s="361" customFormat="1" ht="15.9" customHeight="1" x14ac:dyDescent="0.3"/>
    <row r="522" s="361" customFormat="1" ht="15.9" customHeight="1" x14ac:dyDescent="0.3"/>
    <row r="523" s="361" customFormat="1" ht="15.9" customHeight="1" x14ac:dyDescent="0.3"/>
    <row r="524" s="361" customFormat="1" ht="15.9" customHeight="1" x14ac:dyDescent="0.3"/>
    <row r="525" s="361" customFormat="1" ht="15.9" customHeight="1" x14ac:dyDescent="0.3"/>
    <row r="526" s="361" customFormat="1" ht="15.9" customHeight="1" x14ac:dyDescent="0.3"/>
    <row r="527" s="361" customFormat="1" ht="15.9" customHeight="1" x14ac:dyDescent="0.3"/>
    <row r="528" s="361" customFormat="1" ht="15.9" customHeight="1" x14ac:dyDescent="0.3"/>
    <row r="529" s="361" customFormat="1" ht="15.9" customHeight="1" x14ac:dyDescent="0.3"/>
    <row r="530" s="361" customFormat="1" ht="15.9" customHeight="1" x14ac:dyDescent="0.3"/>
    <row r="531" s="361" customFormat="1" ht="15.9" customHeight="1" x14ac:dyDescent="0.3"/>
    <row r="532" s="361" customFormat="1" ht="15.9" customHeight="1" x14ac:dyDescent="0.3"/>
    <row r="533" s="361" customFormat="1" ht="15.9" customHeight="1" x14ac:dyDescent="0.3"/>
    <row r="534" s="361" customFormat="1" ht="15.9" customHeight="1" x14ac:dyDescent="0.3"/>
    <row r="535" s="361" customFormat="1" ht="15.9" customHeight="1" x14ac:dyDescent="0.3"/>
    <row r="536" s="361" customFormat="1" ht="15.9" customHeight="1" x14ac:dyDescent="0.3"/>
    <row r="537" s="361" customFormat="1" ht="15.9" customHeight="1" x14ac:dyDescent="0.3"/>
    <row r="538" s="361" customFormat="1" ht="15.9" customHeight="1" x14ac:dyDescent="0.3"/>
    <row r="539" s="361" customFormat="1" ht="15.9" customHeight="1" x14ac:dyDescent="0.3"/>
    <row r="540" s="361" customFormat="1" ht="15.9" customHeight="1" x14ac:dyDescent="0.3"/>
    <row r="541" s="361" customFormat="1" ht="15.9" customHeight="1" x14ac:dyDescent="0.3"/>
    <row r="542" s="361" customFormat="1" ht="15.9" customHeight="1" x14ac:dyDescent="0.3"/>
    <row r="543" s="361" customFormat="1" ht="15.9" customHeight="1" x14ac:dyDescent="0.3"/>
    <row r="544" s="361" customFormat="1" ht="15.9" customHeight="1" x14ac:dyDescent="0.3"/>
    <row r="545" s="361" customFormat="1" ht="15.9" customHeight="1" x14ac:dyDescent="0.3"/>
    <row r="546" s="361" customFormat="1" ht="15.9" customHeight="1" x14ac:dyDescent="0.3"/>
    <row r="547" s="361" customFormat="1" ht="15.9" customHeight="1" x14ac:dyDescent="0.3"/>
    <row r="548" s="361" customFormat="1" ht="15.9" customHeight="1" x14ac:dyDescent="0.3"/>
    <row r="549" s="361" customFormat="1" ht="15.9" customHeight="1" x14ac:dyDescent="0.3"/>
    <row r="550" s="361" customFormat="1" ht="15.9" customHeight="1" x14ac:dyDescent="0.3"/>
    <row r="551" s="361" customFormat="1" ht="15.9" customHeight="1" x14ac:dyDescent="0.3"/>
    <row r="552" s="361" customFormat="1" ht="15.9" customHeight="1" x14ac:dyDescent="0.3"/>
    <row r="553" s="361" customFormat="1" ht="15.9" customHeight="1" x14ac:dyDescent="0.3"/>
    <row r="554" s="361" customFormat="1" ht="15.9" customHeight="1" x14ac:dyDescent="0.3"/>
    <row r="555" s="361" customFormat="1" ht="15.9" customHeight="1" x14ac:dyDescent="0.3"/>
    <row r="556" s="361" customFormat="1" ht="15.9" customHeight="1" x14ac:dyDescent="0.3"/>
    <row r="557" s="361" customFormat="1" ht="15.9" customHeight="1" x14ac:dyDescent="0.3"/>
    <row r="558" s="361" customFormat="1" ht="15.9" customHeight="1" x14ac:dyDescent="0.3"/>
    <row r="559" s="361" customFormat="1" ht="15.9" customHeight="1" x14ac:dyDescent="0.3"/>
    <row r="560" s="361" customFormat="1" ht="15.9" customHeight="1" x14ac:dyDescent="0.3"/>
    <row r="561" s="361" customFormat="1" ht="15.9" customHeight="1" x14ac:dyDescent="0.3"/>
    <row r="562" s="361" customFormat="1" ht="15.9" customHeight="1" x14ac:dyDescent="0.3"/>
    <row r="563" s="361" customFormat="1" ht="15.9" customHeight="1" x14ac:dyDescent="0.3"/>
    <row r="564" s="361" customFormat="1" ht="15.9" customHeight="1" x14ac:dyDescent="0.3"/>
    <row r="565" s="361" customFormat="1" ht="15.9" customHeight="1" x14ac:dyDescent="0.3"/>
    <row r="566" s="361" customFormat="1" ht="15.9" customHeight="1" x14ac:dyDescent="0.3"/>
    <row r="567" s="361" customFormat="1" ht="15.9" customHeight="1" x14ac:dyDescent="0.3"/>
    <row r="568" s="361" customFormat="1" ht="15.9" customHeight="1" x14ac:dyDescent="0.3"/>
    <row r="569" s="361" customFormat="1" ht="15.9" customHeight="1" x14ac:dyDescent="0.3"/>
    <row r="570" s="361" customFormat="1" ht="15.9" customHeight="1" x14ac:dyDescent="0.3"/>
    <row r="571" s="361" customFormat="1" ht="15.9" customHeight="1" x14ac:dyDescent="0.3"/>
    <row r="572" s="361" customFormat="1" ht="15.9" customHeight="1" x14ac:dyDescent="0.3"/>
    <row r="573" s="361" customFormat="1" ht="15.9" customHeight="1" x14ac:dyDescent="0.3"/>
    <row r="574" s="361" customFormat="1" ht="15.9" customHeight="1" x14ac:dyDescent="0.3"/>
    <row r="575" s="361" customFormat="1" ht="15.9" customHeight="1" x14ac:dyDescent="0.3"/>
    <row r="576" s="361" customFormat="1" ht="15.9" customHeight="1" x14ac:dyDescent="0.3"/>
    <row r="577" s="361" customFormat="1" ht="15.9" customHeight="1" x14ac:dyDescent="0.3"/>
    <row r="578" s="361" customFormat="1" ht="15.9" customHeight="1" x14ac:dyDescent="0.3"/>
    <row r="579" s="361" customFormat="1" ht="15.9" customHeight="1" x14ac:dyDescent="0.3"/>
    <row r="580" s="361" customFormat="1" ht="15.9" customHeight="1" x14ac:dyDescent="0.3"/>
    <row r="581" s="361" customFormat="1" ht="15.9" customHeight="1" x14ac:dyDescent="0.3"/>
    <row r="582" s="361" customFormat="1" ht="15.9" customHeight="1" x14ac:dyDescent="0.3"/>
    <row r="583" s="361" customFormat="1" ht="15.9" customHeight="1" x14ac:dyDescent="0.3"/>
    <row r="584" s="361" customFormat="1" ht="15.9" customHeight="1" x14ac:dyDescent="0.3"/>
    <row r="585" s="361" customFormat="1" ht="15.9" customHeight="1" x14ac:dyDescent="0.3"/>
    <row r="586" s="361" customFormat="1" ht="15.9" customHeight="1" x14ac:dyDescent="0.3"/>
    <row r="587" s="361" customFormat="1" ht="15.9" customHeight="1" x14ac:dyDescent="0.3"/>
    <row r="588" s="361" customFormat="1" ht="15.9" customHeight="1" x14ac:dyDescent="0.3"/>
    <row r="589" s="361" customFormat="1" ht="15.9" customHeight="1" x14ac:dyDescent="0.3"/>
    <row r="590" s="361" customFormat="1" ht="15.9" customHeight="1" x14ac:dyDescent="0.3"/>
    <row r="591" s="361" customFormat="1" ht="15.9" customHeight="1" x14ac:dyDescent="0.3"/>
    <row r="592" s="361" customFormat="1" ht="15.9" customHeight="1" x14ac:dyDescent="0.3"/>
    <row r="593" s="361" customFormat="1" ht="15.9" customHeight="1" x14ac:dyDescent="0.3"/>
    <row r="594" s="361" customFormat="1" ht="15.9" customHeight="1" x14ac:dyDescent="0.3"/>
    <row r="595" s="361" customFormat="1" ht="15.9" customHeight="1" x14ac:dyDescent="0.3"/>
    <row r="596" s="361" customFormat="1" ht="15.9" customHeight="1" x14ac:dyDescent="0.3"/>
    <row r="597" s="361" customFormat="1" ht="15.9" customHeight="1" x14ac:dyDescent="0.3"/>
    <row r="598" s="361" customFormat="1" ht="15.9" customHeight="1" x14ac:dyDescent="0.3"/>
    <row r="599" s="361" customFormat="1" ht="15.9" customHeight="1" x14ac:dyDescent="0.3"/>
    <row r="600" s="361" customFormat="1" ht="15.9" customHeight="1" x14ac:dyDescent="0.3"/>
    <row r="601" s="361" customFormat="1" ht="15.9" customHeight="1" x14ac:dyDescent="0.3"/>
    <row r="602" s="361" customFormat="1" ht="15.9" customHeight="1" x14ac:dyDescent="0.3"/>
    <row r="603" s="361" customFormat="1" ht="15.9" customHeight="1" x14ac:dyDescent="0.3"/>
    <row r="604" s="361" customFormat="1" ht="15.9" customHeight="1" x14ac:dyDescent="0.3"/>
    <row r="605" s="361" customFormat="1" ht="15.9" customHeight="1" x14ac:dyDescent="0.3"/>
    <row r="606" s="361" customFormat="1" ht="15.9" customHeight="1" x14ac:dyDescent="0.3"/>
    <row r="607" s="361" customFormat="1" ht="15.9" customHeight="1" x14ac:dyDescent="0.3"/>
    <row r="608" s="361" customFormat="1" ht="15.9" customHeight="1" x14ac:dyDescent="0.3"/>
    <row r="609" s="361" customFormat="1" ht="15.9" customHeight="1" x14ac:dyDescent="0.3"/>
    <row r="610" s="361" customFormat="1" ht="15.9" customHeight="1" x14ac:dyDescent="0.3"/>
    <row r="611" s="361" customFormat="1" ht="15.9" customHeight="1" x14ac:dyDescent="0.3"/>
    <row r="612" s="361" customFormat="1" ht="15.9" customHeight="1" x14ac:dyDescent="0.3"/>
    <row r="613" s="361" customFormat="1" ht="15.9" customHeight="1" x14ac:dyDescent="0.3"/>
    <row r="614" s="361" customFormat="1" ht="15.9" customHeight="1" x14ac:dyDescent="0.3"/>
    <row r="615" s="361" customFormat="1" ht="15.9" customHeight="1" x14ac:dyDescent="0.3"/>
    <row r="616" s="361" customFormat="1" ht="15.9" customHeight="1" x14ac:dyDescent="0.3"/>
    <row r="617" s="361" customFormat="1" ht="15.9" customHeight="1" x14ac:dyDescent="0.3"/>
    <row r="618" s="361" customFormat="1" ht="15.9" customHeight="1" x14ac:dyDescent="0.3"/>
    <row r="619" s="361" customFormat="1" ht="15.9" customHeight="1" x14ac:dyDescent="0.3"/>
    <row r="620" s="361" customFormat="1" ht="15.9" customHeight="1" x14ac:dyDescent="0.3"/>
    <row r="621" s="361" customFormat="1" ht="15.9" customHeight="1" x14ac:dyDescent="0.3"/>
    <row r="622" s="361" customFormat="1" ht="15.9" customHeight="1" x14ac:dyDescent="0.3"/>
    <row r="623" s="361" customFormat="1" ht="15.9" customHeight="1" x14ac:dyDescent="0.3"/>
    <row r="624" s="361" customFormat="1" ht="15.9" customHeight="1" x14ac:dyDescent="0.3"/>
    <row r="625" s="361" customFormat="1" ht="15.9" customHeight="1" x14ac:dyDescent="0.3"/>
    <row r="626" s="361" customFormat="1" ht="15.9" customHeight="1" x14ac:dyDescent="0.3"/>
    <row r="627" s="361" customFormat="1" ht="15.9" customHeight="1" x14ac:dyDescent="0.3"/>
    <row r="628" s="361" customFormat="1" ht="15.9" customHeight="1" x14ac:dyDescent="0.3"/>
    <row r="629" s="361" customFormat="1" ht="15.9" customHeight="1" x14ac:dyDescent="0.3"/>
    <row r="630" s="361" customFormat="1" ht="15.9" customHeight="1" x14ac:dyDescent="0.3"/>
    <row r="631" s="361" customFormat="1" ht="15.9" customHeight="1" x14ac:dyDescent="0.3"/>
    <row r="632" s="361" customFormat="1" ht="15.9" customHeight="1" x14ac:dyDescent="0.3"/>
    <row r="633" s="361" customFormat="1" ht="15.9" customHeight="1" x14ac:dyDescent="0.3"/>
    <row r="634" s="361" customFormat="1" ht="15.9" customHeight="1" x14ac:dyDescent="0.3"/>
    <row r="635" s="361" customFormat="1" ht="15.9" customHeight="1" x14ac:dyDescent="0.3"/>
    <row r="636" s="361" customFormat="1" ht="15.9" customHeight="1" x14ac:dyDescent="0.3"/>
    <row r="637" s="361" customFormat="1" ht="15.9" customHeight="1" x14ac:dyDescent="0.3"/>
    <row r="638" s="361" customFormat="1" ht="15.9" customHeight="1" x14ac:dyDescent="0.3"/>
    <row r="639" s="361" customFormat="1" ht="15.9" customHeight="1" x14ac:dyDescent="0.3"/>
    <row r="640" s="361" customFormat="1" ht="15.9" customHeight="1" x14ac:dyDescent="0.3"/>
    <row r="641" s="361" customFormat="1" ht="15.9" customHeight="1" x14ac:dyDescent="0.3"/>
    <row r="642" s="361" customFormat="1" ht="15.9" customHeight="1" x14ac:dyDescent="0.3"/>
    <row r="643" s="361" customFormat="1" ht="15.9" customHeight="1" x14ac:dyDescent="0.3"/>
    <row r="644" s="361" customFormat="1" ht="15.9" customHeight="1" x14ac:dyDescent="0.3"/>
    <row r="645" s="361" customFormat="1" ht="15.9" customHeight="1" x14ac:dyDescent="0.3"/>
    <row r="646" s="361" customFormat="1" ht="15.9" customHeight="1" x14ac:dyDescent="0.3"/>
    <row r="647" s="361" customFormat="1" ht="15.9" customHeight="1" x14ac:dyDescent="0.3"/>
    <row r="648" s="361" customFormat="1" ht="15.9" customHeight="1" x14ac:dyDescent="0.3"/>
    <row r="649" s="361" customFormat="1" ht="15.9" customHeight="1" x14ac:dyDescent="0.3"/>
    <row r="650" s="361" customFormat="1" ht="15.9" customHeight="1" x14ac:dyDescent="0.3"/>
    <row r="651" s="361" customFormat="1" ht="15.9" customHeight="1" x14ac:dyDescent="0.3"/>
    <row r="652" s="361" customFormat="1" ht="15.9" customHeight="1" x14ac:dyDescent="0.3"/>
    <row r="653" s="361" customFormat="1" ht="15.9" customHeight="1" x14ac:dyDescent="0.3"/>
    <row r="654" s="361" customFormat="1" ht="15.9" customHeight="1" x14ac:dyDescent="0.3"/>
    <row r="655" s="361" customFormat="1" ht="15.9" customHeight="1" x14ac:dyDescent="0.3"/>
    <row r="656" s="361" customFormat="1" ht="15.9" customHeight="1" x14ac:dyDescent="0.3"/>
    <row r="657" s="361" customFormat="1" ht="15.9" customHeight="1" x14ac:dyDescent="0.3"/>
    <row r="658" s="361" customFormat="1" ht="15.9" customHeight="1" x14ac:dyDescent="0.3"/>
    <row r="659" s="361" customFormat="1" ht="15.9" customHeight="1" x14ac:dyDescent="0.3"/>
    <row r="660" s="361" customFormat="1" ht="15.9" customHeight="1" x14ac:dyDescent="0.3"/>
    <row r="661" s="361" customFormat="1" ht="15.9" customHeight="1" x14ac:dyDescent="0.3"/>
    <row r="662" s="361" customFormat="1" ht="15.9" customHeight="1" x14ac:dyDescent="0.3"/>
    <row r="663" s="361" customFormat="1" ht="15.9" customHeight="1" x14ac:dyDescent="0.3"/>
    <row r="664" s="361" customFormat="1" ht="15.9" customHeight="1" x14ac:dyDescent="0.3"/>
    <row r="665" s="361" customFormat="1" ht="15.9" customHeight="1" x14ac:dyDescent="0.3"/>
    <row r="666" s="361" customFormat="1" ht="15.9" customHeight="1" x14ac:dyDescent="0.3"/>
    <row r="667" s="361" customFormat="1" ht="15.9" customHeight="1" x14ac:dyDescent="0.3"/>
    <row r="668" s="361" customFormat="1" ht="15.9" customHeight="1" x14ac:dyDescent="0.3"/>
    <row r="669" s="361" customFormat="1" ht="15.9" customHeight="1" x14ac:dyDescent="0.3"/>
    <row r="670" s="361" customFormat="1" ht="15.9" customHeight="1" x14ac:dyDescent="0.3"/>
    <row r="671" s="361" customFormat="1" ht="15.9" customHeight="1" x14ac:dyDescent="0.3"/>
    <row r="672" s="361" customFormat="1" ht="15.9" customHeight="1" x14ac:dyDescent="0.3"/>
    <row r="673" s="361" customFormat="1" ht="15.9" customHeight="1" x14ac:dyDescent="0.3"/>
    <row r="674" s="361" customFormat="1" ht="15.9" customHeight="1" x14ac:dyDescent="0.3"/>
    <row r="675" s="361" customFormat="1" ht="15.9" customHeight="1" x14ac:dyDescent="0.3"/>
    <row r="676" s="361" customFormat="1" ht="15.9" customHeight="1" x14ac:dyDescent="0.3"/>
    <row r="677" s="361" customFormat="1" ht="15.9" customHeight="1" x14ac:dyDescent="0.3"/>
    <row r="678" s="361" customFormat="1" ht="15.9" customHeight="1" x14ac:dyDescent="0.3"/>
    <row r="679" s="361" customFormat="1" ht="15.9" customHeight="1" x14ac:dyDescent="0.3"/>
    <row r="680" s="361" customFormat="1" ht="15.9" customHeight="1" x14ac:dyDescent="0.3"/>
    <row r="681" s="361" customFormat="1" ht="15.9" customHeight="1" x14ac:dyDescent="0.3"/>
    <row r="682" s="361" customFormat="1" ht="15.9" customHeight="1" x14ac:dyDescent="0.3"/>
    <row r="683" s="361" customFormat="1" ht="15.9" customHeight="1" x14ac:dyDescent="0.3"/>
    <row r="684" s="361" customFormat="1" ht="15.9" customHeight="1" x14ac:dyDescent="0.3"/>
    <row r="685" s="361" customFormat="1" ht="15.9" customHeight="1" x14ac:dyDescent="0.3"/>
    <row r="686" s="361" customFormat="1" ht="15.9" customHeight="1" x14ac:dyDescent="0.3"/>
    <row r="687" s="361" customFormat="1" ht="15.9" customHeight="1" x14ac:dyDescent="0.3"/>
    <row r="688" s="361" customFormat="1" ht="15.9" customHeight="1" x14ac:dyDescent="0.3"/>
    <row r="689" s="361" customFormat="1" ht="15.9" customHeight="1" x14ac:dyDescent="0.3"/>
    <row r="690" s="361" customFormat="1" ht="15.9" customHeight="1" x14ac:dyDescent="0.3"/>
    <row r="691" s="361" customFormat="1" ht="15.9" customHeight="1" x14ac:dyDescent="0.3"/>
    <row r="692" s="361" customFormat="1" ht="15.9" customHeight="1" x14ac:dyDescent="0.3"/>
    <row r="693" s="361" customFormat="1" ht="15.9" customHeight="1" x14ac:dyDescent="0.3"/>
    <row r="694" s="361" customFormat="1" ht="15.9" customHeight="1" x14ac:dyDescent="0.3"/>
    <row r="695" s="361" customFormat="1" ht="15.9" customHeight="1" x14ac:dyDescent="0.3"/>
    <row r="696" s="361" customFormat="1" ht="15.9" customHeight="1" x14ac:dyDescent="0.3"/>
    <row r="697" s="361" customFormat="1" ht="15.9" customHeight="1" x14ac:dyDescent="0.3"/>
    <row r="698" s="361" customFormat="1" ht="15.9" customHeight="1" x14ac:dyDescent="0.3"/>
    <row r="699" s="361" customFormat="1" ht="15.9" customHeight="1" x14ac:dyDescent="0.3"/>
    <row r="700" s="361" customFormat="1" ht="15.9" customHeight="1" x14ac:dyDescent="0.3"/>
    <row r="701" s="361" customFormat="1" ht="15.9" customHeight="1" x14ac:dyDescent="0.3"/>
    <row r="702" s="361" customFormat="1" ht="15.9" customHeight="1" x14ac:dyDescent="0.3"/>
    <row r="703" s="361" customFormat="1" ht="15.9" customHeight="1" x14ac:dyDescent="0.3"/>
    <row r="704" s="361" customFormat="1" ht="15.9" customHeight="1" x14ac:dyDescent="0.3"/>
    <row r="705" s="361" customFormat="1" ht="15.9" customHeight="1" x14ac:dyDescent="0.3"/>
    <row r="706" s="361" customFormat="1" ht="15.9" customHeight="1" x14ac:dyDescent="0.3"/>
    <row r="707" s="361" customFormat="1" ht="15.9" customHeight="1" x14ac:dyDescent="0.3"/>
    <row r="708" s="361" customFormat="1" ht="15.9" customHeight="1" x14ac:dyDescent="0.3"/>
    <row r="709" s="361" customFormat="1" ht="15.9" customHeight="1" x14ac:dyDescent="0.3"/>
    <row r="710" s="361" customFormat="1" ht="15.9" customHeight="1" x14ac:dyDescent="0.3"/>
    <row r="711" s="361" customFormat="1" ht="15.9" customHeight="1" x14ac:dyDescent="0.3"/>
    <row r="712" s="361" customFormat="1" ht="15.9" customHeight="1" x14ac:dyDescent="0.3"/>
    <row r="713" s="361" customFormat="1" ht="15.9" customHeight="1" x14ac:dyDescent="0.3"/>
    <row r="714" s="361" customFormat="1" ht="15.9" customHeight="1" x14ac:dyDescent="0.3"/>
    <row r="715" s="361" customFormat="1" ht="15.9" customHeight="1" x14ac:dyDescent="0.3"/>
    <row r="716" s="361" customFormat="1" ht="15.9" customHeight="1" x14ac:dyDescent="0.3"/>
    <row r="717" s="361" customFormat="1" ht="15.9" customHeight="1" x14ac:dyDescent="0.3"/>
    <row r="718" s="361" customFormat="1" ht="15.9" customHeight="1" x14ac:dyDescent="0.3"/>
    <row r="719" s="361" customFormat="1" ht="15.9" customHeight="1" x14ac:dyDescent="0.3"/>
    <row r="720" s="361" customFormat="1" ht="15.9" customHeight="1" x14ac:dyDescent="0.3"/>
    <row r="721" s="361" customFormat="1" ht="15.9" customHeight="1" x14ac:dyDescent="0.3"/>
    <row r="722" s="361" customFormat="1" ht="15.9" customHeight="1" x14ac:dyDescent="0.3"/>
    <row r="723" s="361" customFormat="1" ht="15.9" customHeight="1" x14ac:dyDescent="0.3"/>
    <row r="724" s="361" customFormat="1" ht="15.9" customHeight="1" x14ac:dyDescent="0.3"/>
    <row r="725" s="361" customFormat="1" ht="15.9" customHeight="1" x14ac:dyDescent="0.3"/>
    <row r="726" s="361" customFormat="1" ht="15.9" customHeight="1" x14ac:dyDescent="0.3"/>
    <row r="727" s="361" customFormat="1" ht="15.9" customHeight="1" x14ac:dyDescent="0.3"/>
    <row r="728" s="361" customFormat="1" ht="15.9" customHeight="1" x14ac:dyDescent="0.3"/>
    <row r="729" s="361" customFormat="1" ht="15.9" customHeight="1" x14ac:dyDescent="0.3"/>
    <row r="730" s="361" customFormat="1" ht="15.9" customHeight="1" x14ac:dyDescent="0.3"/>
    <row r="731" s="361" customFormat="1" ht="15.9" customHeight="1" x14ac:dyDescent="0.3"/>
    <row r="732" s="361" customFormat="1" ht="15.9" customHeight="1" x14ac:dyDescent="0.3"/>
    <row r="733" s="361" customFormat="1" ht="15.9" customHeight="1" x14ac:dyDescent="0.3"/>
    <row r="734" s="361" customFormat="1" ht="15.9" customHeight="1" x14ac:dyDescent="0.3"/>
    <row r="735" s="361" customFormat="1" ht="15.9" customHeight="1" x14ac:dyDescent="0.3"/>
    <row r="736" s="361" customFormat="1" ht="15.9" customHeight="1" x14ac:dyDescent="0.3"/>
    <row r="737" s="361" customFormat="1" ht="15.9" customHeight="1" x14ac:dyDescent="0.3"/>
    <row r="738" s="361" customFormat="1" ht="15.9" customHeight="1" x14ac:dyDescent="0.3"/>
    <row r="739" s="361" customFormat="1" ht="15.9" customHeight="1" x14ac:dyDescent="0.3"/>
    <row r="740" s="361" customFormat="1" ht="15.9" customHeight="1" x14ac:dyDescent="0.3"/>
    <row r="741" s="361" customFormat="1" ht="15.9" customHeight="1" x14ac:dyDescent="0.3"/>
    <row r="742" s="361" customFormat="1" ht="15.9" customHeight="1" x14ac:dyDescent="0.3"/>
    <row r="743" s="361" customFormat="1" ht="15.9" customHeight="1" x14ac:dyDescent="0.3"/>
    <row r="744" s="361" customFormat="1" ht="15.9" customHeight="1" x14ac:dyDescent="0.3"/>
    <row r="745" s="361" customFormat="1" ht="15.9" customHeight="1" x14ac:dyDescent="0.3"/>
    <row r="746" s="361" customFormat="1" ht="15.9" customHeight="1" x14ac:dyDescent="0.3"/>
    <row r="747" s="361" customFormat="1" ht="15.9" customHeight="1" x14ac:dyDescent="0.3"/>
    <row r="748" s="361" customFormat="1" ht="15.9" customHeight="1" x14ac:dyDescent="0.3"/>
    <row r="749" s="361" customFormat="1" ht="15.9" customHeight="1" x14ac:dyDescent="0.3"/>
    <row r="750" s="361" customFormat="1" ht="15.9" customHeight="1" x14ac:dyDescent="0.3"/>
    <row r="751" s="361" customFormat="1" ht="15.9" customHeight="1" x14ac:dyDescent="0.3"/>
    <row r="752" s="361" customFormat="1" ht="15.9" customHeight="1" x14ac:dyDescent="0.3"/>
    <row r="753" s="361" customFormat="1" ht="15.9" customHeight="1" x14ac:dyDescent="0.3"/>
    <row r="754" s="361" customFormat="1" ht="15.9" customHeight="1" x14ac:dyDescent="0.3"/>
    <row r="755" s="361" customFormat="1" ht="15.9" customHeight="1" x14ac:dyDescent="0.3"/>
    <row r="756" s="361" customFormat="1" ht="15.9" customHeight="1" x14ac:dyDescent="0.3"/>
    <row r="757" s="361" customFormat="1" ht="15.9" customHeight="1" x14ac:dyDescent="0.3"/>
    <row r="758" s="361" customFormat="1" ht="15.9" customHeight="1" x14ac:dyDescent="0.3"/>
    <row r="759" s="361" customFormat="1" ht="15.9" customHeight="1" x14ac:dyDescent="0.3"/>
    <row r="760" s="361" customFormat="1" ht="15.9" customHeight="1" x14ac:dyDescent="0.3"/>
    <row r="761" s="361" customFormat="1" ht="15.9" customHeight="1" x14ac:dyDescent="0.3"/>
    <row r="762" s="361" customFormat="1" ht="15.9" customHeight="1" x14ac:dyDescent="0.3"/>
    <row r="763" s="361" customFormat="1" ht="15.9" customHeight="1" x14ac:dyDescent="0.3"/>
    <row r="764" s="361" customFormat="1" ht="15.9" customHeight="1" x14ac:dyDescent="0.3"/>
    <row r="765" s="361" customFormat="1" ht="15.9" customHeight="1" x14ac:dyDescent="0.3"/>
    <row r="766" s="361" customFormat="1" ht="15.9" customHeight="1" x14ac:dyDescent="0.3"/>
    <row r="767" s="361" customFormat="1" ht="15.9" customHeight="1" x14ac:dyDescent="0.3"/>
    <row r="768" s="361" customFormat="1" ht="15.9" customHeight="1" x14ac:dyDescent="0.3"/>
    <row r="769" s="361" customFormat="1" ht="15.9" customHeight="1" x14ac:dyDescent="0.3"/>
    <row r="770" s="361" customFormat="1" ht="15.9" customHeight="1" x14ac:dyDescent="0.3"/>
    <row r="771" s="361" customFormat="1" ht="15.9" customHeight="1" x14ac:dyDescent="0.3"/>
    <row r="772" s="361" customFormat="1" ht="15.9" customHeight="1" x14ac:dyDescent="0.3"/>
    <row r="773" s="361" customFormat="1" ht="15.9" customHeight="1" x14ac:dyDescent="0.3"/>
    <row r="774" s="361" customFormat="1" ht="15.9" customHeight="1" x14ac:dyDescent="0.3"/>
    <row r="775" s="361" customFormat="1" ht="15.9" customHeight="1" x14ac:dyDescent="0.3"/>
    <row r="776" s="361" customFormat="1" ht="15.9" customHeight="1" x14ac:dyDescent="0.3"/>
    <row r="777" s="361" customFormat="1" ht="15.9" customHeight="1" x14ac:dyDescent="0.3"/>
    <row r="778" s="361" customFormat="1" ht="15.9" customHeight="1" x14ac:dyDescent="0.3"/>
    <row r="779" s="361" customFormat="1" ht="15.9" customHeight="1" x14ac:dyDescent="0.3"/>
    <row r="780" s="361" customFormat="1" ht="15.9" customHeight="1" x14ac:dyDescent="0.3"/>
    <row r="781" s="361" customFormat="1" ht="15.9" customHeight="1" x14ac:dyDescent="0.3"/>
    <row r="782" s="361" customFormat="1" ht="15.9" customHeight="1" x14ac:dyDescent="0.3"/>
    <row r="783" s="361" customFormat="1" ht="15.9" customHeight="1" x14ac:dyDescent="0.3"/>
    <row r="784" s="361" customFormat="1" ht="15.9" customHeight="1" x14ac:dyDescent="0.3"/>
    <row r="785" s="361" customFormat="1" ht="15.9" customHeight="1" x14ac:dyDescent="0.3"/>
    <row r="786" s="361" customFormat="1" ht="15.9" customHeight="1" x14ac:dyDescent="0.3"/>
    <row r="787" s="361" customFormat="1" ht="15.9" customHeight="1" x14ac:dyDescent="0.3"/>
    <row r="788" s="361" customFormat="1" ht="15.9" customHeight="1" x14ac:dyDescent="0.3"/>
    <row r="789" s="361" customFormat="1" ht="15.9" customHeight="1" x14ac:dyDescent="0.3"/>
    <row r="790" s="361" customFormat="1" ht="15.9" customHeight="1" x14ac:dyDescent="0.3"/>
    <row r="791" s="361" customFormat="1" ht="15.9" customHeight="1" x14ac:dyDescent="0.3"/>
    <row r="792" s="361" customFormat="1" ht="15.9" customHeight="1" x14ac:dyDescent="0.3"/>
    <row r="793" s="361" customFormat="1" ht="15.9" customHeight="1" x14ac:dyDescent="0.3"/>
    <row r="794" s="361" customFormat="1" ht="15.9" customHeight="1" x14ac:dyDescent="0.3"/>
    <row r="795" s="361" customFormat="1" ht="15.9" customHeight="1" x14ac:dyDescent="0.3"/>
    <row r="796" s="361" customFormat="1" ht="15.9" customHeight="1" x14ac:dyDescent="0.3"/>
    <row r="797" s="361" customFormat="1" ht="15.9" customHeight="1" x14ac:dyDescent="0.3"/>
    <row r="798" s="361" customFormat="1" ht="15.9" customHeight="1" x14ac:dyDescent="0.3"/>
    <row r="799" s="361" customFormat="1" ht="15.9" customHeight="1" x14ac:dyDescent="0.3"/>
    <row r="800" s="361" customFormat="1" ht="15.9" customHeight="1" x14ac:dyDescent="0.3"/>
    <row r="801" s="361" customFormat="1" ht="15.9" customHeight="1" x14ac:dyDescent="0.3"/>
    <row r="802" s="361" customFormat="1" ht="15.9" customHeight="1" x14ac:dyDescent="0.3"/>
    <row r="803" s="361" customFormat="1" ht="15.9" customHeight="1" x14ac:dyDescent="0.3"/>
    <row r="804" s="361" customFormat="1" ht="15.9" customHeight="1" x14ac:dyDescent="0.3"/>
    <row r="805" s="361" customFormat="1" ht="15.9" customHeight="1" x14ac:dyDescent="0.3"/>
    <row r="806" s="361" customFormat="1" ht="15.9" customHeight="1" x14ac:dyDescent="0.3"/>
    <row r="807" s="361" customFormat="1" ht="15.9" customHeight="1" x14ac:dyDescent="0.3"/>
    <row r="808" s="361" customFormat="1" ht="15.9" customHeight="1" x14ac:dyDescent="0.3"/>
    <row r="809" s="361" customFormat="1" ht="15.9" customHeight="1" x14ac:dyDescent="0.3"/>
    <row r="810" s="361" customFormat="1" ht="15.9" customHeight="1" x14ac:dyDescent="0.3"/>
    <row r="811" s="361" customFormat="1" ht="15.9" customHeight="1" x14ac:dyDescent="0.3"/>
    <row r="812" s="361" customFormat="1" ht="15.9" customHeight="1" x14ac:dyDescent="0.3"/>
    <row r="813" s="361" customFormat="1" ht="15.9" customHeight="1" x14ac:dyDescent="0.3"/>
    <row r="814" s="361" customFormat="1" ht="15.9" customHeight="1" x14ac:dyDescent="0.3"/>
    <row r="815" s="361" customFormat="1" ht="15.9" customHeight="1" x14ac:dyDescent="0.3"/>
    <row r="816" s="361" customFormat="1" ht="15.9" customHeight="1" x14ac:dyDescent="0.3"/>
    <row r="817" s="361" customFormat="1" ht="15.9" customHeight="1" x14ac:dyDescent="0.3"/>
    <row r="818" s="361" customFormat="1" ht="15.9" customHeight="1" x14ac:dyDescent="0.3"/>
    <row r="819" s="361" customFormat="1" ht="15.9" customHeight="1" x14ac:dyDescent="0.3"/>
    <row r="820" s="361" customFormat="1" ht="15.9" customHeight="1" x14ac:dyDescent="0.3"/>
    <row r="821" s="361" customFormat="1" ht="15.9" customHeight="1" x14ac:dyDescent="0.3"/>
    <row r="822" s="361" customFormat="1" ht="15.9" customHeight="1" x14ac:dyDescent="0.3"/>
    <row r="823" s="361" customFormat="1" ht="15.9" customHeight="1" x14ac:dyDescent="0.3"/>
    <row r="824" s="361" customFormat="1" ht="15.9" customHeight="1" x14ac:dyDescent="0.3"/>
    <row r="825" s="361" customFormat="1" ht="15.9" customHeight="1" x14ac:dyDescent="0.3"/>
    <row r="826" s="361" customFormat="1" ht="15.9" customHeight="1" x14ac:dyDescent="0.3"/>
    <row r="827" s="361" customFormat="1" ht="15.9" customHeight="1" x14ac:dyDescent="0.3"/>
    <row r="828" s="361" customFormat="1" ht="15.9" customHeight="1" x14ac:dyDescent="0.3"/>
    <row r="829" s="361" customFormat="1" ht="15.9" customHeight="1" x14ac:dyDescent="0.3"/>
    <row r="830" s="361" customFormat="1" ht="15.9" customHeight="1" x14ac:dyDescent="0.3"/>
    <row r="831" s="361" customFormat="1" ht="15.9" customHeight="1" x14ac:dyDescent="0.3"/>
    <row r="832" s="361" customFormat="1" ht="15.9" customHeight="1" x14ac:dyDescent="0.3"/>
    <row r="833" s="361" customFormat="1" ht="15.9" customHeight="1" x14ac:dyDescent="0.3"/>
    <row r="834" s="361" customFormat="1" ht="15.9" customHeight="1" x14ac:dyDescent="0.3"/>
    <row r="835" s="361" customFormat="1" ht="15.9" customHeight="1" x14ac:dyDescent="0.3"/>
    <row r="836" s="361" customFormat="1" ht="15.9" customHeight="1" x14ac:dyDescent="0.3"/>
    <row r="837" s="361" customFormat="1" ht="15.9" customHeight="1" x14ac:dyDescent="0.3"/>
    <row r="838" s="361" customFormat="1" ht="15.9" customHeight="1" x14ac:dyDescent="0.3"/>
    <row r="839" s="361" customFormat="1" ht="15.9" customHeight="1" x14ac:dyDescent="0.3"/>
    <row r="840" s="361" customFormat="1" ht="15.9" customHeight="1" x14ac:dyDescent="0.3"/>
    <row r="841" s="361" customFormat="1" ht="15.9" customHeight="1" x14ac:dyDescent="0.3"/>
    <row r="842" s="361" customFormat="1" ht="15.9" customHeight="1" x14ac:dyDescent="0.3"/>
    <row r="843" s="361" customFormat="1" ht="15.9" customHeight="1" x14ac:dyDescent="0.3"/>
    <row r="844" s="361" customFormat="1" ht="15.9" customHeight="1" x14ac:dyDescent="0.3"/>
    <row r="845" s="361" customFormat="1" ht="15.9" customHeight="1" x14ac:dyDescent="0.3"/>
    <row r="846" s="361" customFormat="1" ht="15.9" customHeight="1" x14ac:dyDescent="0.3"/>
    <row r="847" s="361" customFormat="1" ht="15.9" customHeight="1" x14ac:dyDescent="0.3"/>
    <row r="848" s="361" customFormat="1" ht="15.9" customHeight="1" x14ac:dyDescent="0.3"/>
    <row r="849" s="361" customFormat="1" ht="15.9" customHeight="1" x14ac:dyDescent="0.3"/>
    <row r="850" s="361" customFormat="1" ht="15.9" customHeight="1" x14ac:dyDescent="0.3"/>
    <row r="851" s="361" customFormat="1" ht="15.9" customHeight="1" x14ac:dyDescent="0.3"/>
    <row r="852" s="361" customFormat="1" ht="15.9" customHeight="1" x14ac:dyDescent="0.3"/>
    <row r="853" s="361" customFormat="1" ht="15.9" customHeight="1" x14ac:dyDescent="0.3"/>
    <row r="854" s="361" customFormat="1" ht="15.9" customHeight="1" x14ac:dyDescent="0.3"/>
    <row r="855" s="361" customFormat="1" ht="15.9" customHeight="1" x14ac:dyDescent="0.3"/>
    <row r="856" s="361" customFormat="1" ht="15.9" customHeight="1" x14ac:dyDescent="0.3"/>
    <row r="857" s="361" customFormat="1" ht="15.9" customHeight="1" x14ac:dyDescent="0.3"/>
    <row r="858" s="361" customFormat="1" ht="15.9" customHeight="1" x14ac:dyDescent="0.3"/>
    <row r="859" s="361" customFormat="1" ht="15.9" customHeight="1" x14ac:dyDescent="0.3"/>
    <row r="860" s="361" customFormat="1" ht="15.9" customHeight="1" x14ac:dyDescent="0.3"/>
    <row r="861" s="361" customFormat="1" ht="15.9" customHeight="1" x14ac:dyDescent="0.3"/>
    <row r="862" s="361" customFormat="1" ht="15.9" customHeight="1" x14ac:dyDescent="0.3"/>
    <row r="863" s="361" customFormat="1" ht="15.9" customHeight="1" x14ac:dyDescent="0.3"/>
    <row r="864" s="361" customFormat="1" ht="15.9" customHeight="1" x14ac:dyDescent="0.3"/>
    <row r="865" s="361" customFormat="1" ht="15.9" customHeight="1" x14ac:dyDescent="0.3"/>
    <row r="866" s="361" customFormat="1" ht="15.9" customHeight="1" x14ac:dyDescent="0.3"/>
    <row r="867" s="361" customFormat="1" ht="15.9" customHeight="1" x14ac:dyDescent="0.3"/>
    <row r="868" s="361" customFormat="1" ht="15.9" customHeight="1" x14ac:dyDescent="0.3"/>
    <row r="869" s="361" customFormat="1" ht="15.9" customHeight="1" x14ac:dyDescent="0.3"/>
    <row r="870" s="361" customFormat="1" ht="15.9" customHeight="1" x14ac:dyDescent="0.3"/>
    <row r="871" s="361" customFormat="1" ht="15.9" customHeight="1" x14ac:dyDescent="0.3"/>
    <row r="872" s="361" customFormat="1" ht="15.9" customHeight="1" x14ac:dyDescent="0.3"/>
    <row r="873" s="361" customFormat="1" ht="15.9" customHeight="1" x14ac:dyDescent="0.3"/>
    <row r="874" s="361" customFormat="1" ht="15.9" customHeight="1" x14ac:dyDescent="0.3"/>
    <row r="875" s="361" customFormat="1" ht="15.9" customHeight="1" x14ac:dyDescent="0.3"/>
    <row r="876" s="361" customFormat="1" ht="15.9" customHeight="1" x14ac:dyDescent="0.3"/>
    <row r="877" s="361" customFormat="1" ht="15.9" customHeight="1" x14ac:dyDescent="0.3"/>
    <row r="878" s="361" customFormat="1" ht="15.9" customHeight="1" x14ac:dyDescent="0.3"/>
    <row r="879" s="361" customFormat="1" ht="15.9" customHeight="1" x14ac:dyDescent="0.3"/>
    <row r="880" s="361" customFormat="1" ht="15.9" customHeight="1" x14ac:dyDescent="0.3"/>
    <row r="881" s="361" customFormat="1" ht="15.9" customHeight="1" x14ac:dyDescent="0.3"/>
    <row r="882" s="361" customFormat="1" ht="15.9" customHeight="1" x14ac:dyDescent="0.3"/>
    <row r="883" s="361" customFormat="1" ht="15.9" customHeight="1" x14ac:dyDescent="0.3"/>
    <row r="884" s="361" customFormat="1" ht="15.9" customHeight="1" x14ac:dyDescent="0.3"/>
    <row r="885" s="361" customFormat="1" ht="15.9" customHeight="1" x14ac:dyDescent="0.3"/>
    <row r="886" s="361" customFormat="1" ht="15.9" customHeight="1" x14ac:dyDescent="0.3"/>
    <row r="887" s="361" customFormat="1" ht="15.9" customHeight="1" x14ac:dyDescent="0.3"/>
    <row r="888" s="361" customFormat="1" ht="15.9" customHeight="1" x14ac:dyDescent="0.3"/>
    <row r="889" s="361" customFormat="1" ht="15.9" customHeight="1" x14ac:dyDescent="0.3"/>
    <row r="890" s="361" customFormat="1" ht="15.9" customHeight="1" x14ac:dyDescent="0.3"/>
    <row r="891" s="361" customFormat="1" ht="15.9" customHeight="1" x14ac:dyDescent="0.3"/>
    <row r="892" s="361" customFormat="1" ht="15.9" customHeight="1" x14ac:dyDescent="0.3"/>
    <row r="893" s="361" customFormat="1" ht="15.9" customHeight="1" x14ac:dyDescent="0.3"/>
    <row r="894" s="361" customFormat="1" ht="15.9" customHeight="1" x14ac:dyDescent="0.3"/>
    <row r="895" s="361" customFormat="1" ht="15.9" customHeight="1" x14ac:dyDescent="0.3"/>
    <row r="896" s="361" customFormat="1" ht="15.9" customHeight="1" x14ac:dyDescent="0.3"/>
    <row r="897" s="361" customFormat="1" ht="15.9" customHeight="1" x14ac:dyDescent="0.3"/>
    <row r="898" s="361" customFormat="1" ht="15.9" customHeight="1" x14ac:dyDescent="0.3"/>
    <row r="899" s="361" customFormat="1" ht="15.9" customHeight="1" x14ac:dyDescent="0.3"/>
    <row r="900" s="361" customFormat="1" ht="15.9" customHeight="1" x14ac:dyDescent="0.3"/>
    <row r="901" s="361" customFormat="1" ht="15.9" customHeight="1" x14ac:dyDescent="0.3"/>
    <row r="902" s="361" customFormat="1" ht="15.9" customHeight="1" x14ac:dyDescent="0.3"/>
    <row r="903" s="361" customFormat="1" ht="15.9" customHeight="1" x14ac:dyDescent="0.3"/>
    <row r="904" s="361" customFormat="1" ht="15.9" customHeight="1" x14ac:dyDescent="0.3"/>
    <row r="905" s="361" customFormat="1" ht="15.9" customHeight="1" x14ac:dyDescent="0.3"/>
    <row r="906" s="361" customFormat="1" ht="15.9" customHeight="1" x14ac:dyDescent="0.3"/>
    <row r="907" s="361" customFormat="1" ht="15.9" customHeight="1" x14ac:dyDescent="0.3"/>
    <row r="908" s="361" customFormat="1" ht="15.9" customHeight="1" x14ac:dyDescent="0.3"/>
    <row r="909" s="361" customFormat="1" ht="15.9" customHeight="1" x14ac:dyDescent="0.3"/>
    <row r="910" s="361" customFormat="1" ht="15.9" customHeight="1" x14ac:dyDescent="0.3"/>
    <row r="911" s="361" customFormat="1" ht="15.9" customHeight="1" x14ac:dyDescent="0.3"/>
    <row r="912" s="361" customFormat="1" ht="15.9" customHeight="1" x14ac:dyDescent="0.3"/>
    <row r="913" s="361" customFormat="1" ht="15.9" customHeight="1" x14ac:dyDescent="0.3"/>
    <row r="914" s="361" customFormat="1" ht="15.9" customHeight="1" x14ac:dyDescent="0.3"/>
    <row r="915" s="361" customFormat="1" ht="15.9" customHeight="1" x14ac:dyDescent="0.3"/>
    <row r="916" s="361" customFormat="1" ht="15.9" customHeight="1" x14ac:dyDescent="0.3"/>
    <row r="917" s="361" customFormat="1" ht="15.9" customHeight="1" x14ac:dyDescent="0.3"/>
    <row r="918" s="361" customFormat="1" ht="15.9" customHeight="1" x14ac:dyDescent="0.3"/>
    <row r="919" s="361" customFormat="1" ht="15.9" customHeight="1" x14ac:dyDescent="0.3"/>
    <row r="920" s="361" customFormat="1" ht="15.9" customHeight="1" x14ac:dyDescent="0.3"/>
    <row r="921" s="361" customFormat="1" ht="15.9" customHeight="1" x14ac:dyDescent="0.3"/>
    <row r="922" s="361" customFormat="1" ht="15.9" customHeight="1" x14ac:dyDescent="0.3"/>
    <row r="923" s="361" customFormat="1" ht="15.9" customHeight="1" x14ac:dyDescent="0.3"/>
    <row r="924" s="361" customFormat="1" ht="15.9" customHeight="1" x14ac:dyDescent="0.3"/>
    <row r="925" s="361" customFormat="1" ht="15.9" customHeight="1" x14ac:dyDescent="0.3"/>
    <row r="926" s="361" customFormat="1" ht="15.9" customHeight="1" x14ac:dyDescent="0.3"/>
    <row r="927" s="361" customFormat="1" ht="15.9" customHeight="1" x14ac:dyDescent="0.3"/>
    <row r="928" s="361" customFormat="1" ht="15.9" customHeight="1" x14ac:dyDescent="0.3"/>
    <row r="929" s="361" customFormat="1" ht="15.9" customHeight="1" x14ac:dyDescent="0.3"/>
    <row r="930" s="361" customFormat="1" ht="15.9" customHeight="1" x14ac:dyDescent="0.3"/>
    <row r="931" s="361" customFormat="1" ht="15.9" customHeight="1" x14ac:dyDescent="0.3"/>
    <row r="932" s="361" customFormat="1" ht="15.9" customHeight="1" x14ac:dyDescent="0.3"/>
    <row r="933" s="361" customFormat="1" ht="15.9" customHeight="1" x14ac:dyDescent="0.3"/>
    <row r="934" s="361" customFormat="1" ht="15.9" customHeight="1" x14ac:dyDescent="0.3"/>
    <row r="935" s="361" customFormat="1" ht="15.9" customHeight="1" x14ac:dyDescent="0.3"/>
    <row r="936" s="361" customFormat="1" ht="15.9" customHeight="1" x14ac:dyDescent="0.3"/>
    <row r="937" s="361" customFormat="1" ht="15.9" customHeight="1" x14ac:dyDescent="0.3"/>
    <row r="938" s="361" customFormat="1" ht="15.9" customHeight="1" x14ac:dyDescent="0.3"/>
    <row r="939" s="361" customFormat="1" ht="15.9" customHeight="1" x14ac:dyDescent="0.3"/>
    <row r="940" s="361" customFormat="1" ht="15.9" customHeight="1" x14ac:dyDescent="0.3"/>
    <row r="941" s="361" customFormat="1" ht="15.9" customHeight="1" x14ac:dyDescent="0.3"/>
    <row r="942" s="361" customFormat="1" ht="15.9" customHeight="1" x14ac:dyDescent="0.3"/>
    <row r="943" s="361" customFormat="1" ht="15.9" customHeight="1" x14ac:dyDescent="0.3"/>
    <row r="944" s="361" customFormat="1" ht="15.9" customHeight="1" x14ac:dyDescent="0.3"/>
    <row r="945" s="361" customFormat="1" ht="15.9" customHeight="1" x14ac:dyDescent="0.3"/>
    <row r="946" s="361" customFormat="1" ht="15.9" customHeight="1" x14ac:dyDescent="0.3"/>
    <row r="947" s="361" customFormat="1" ht="15.9" customHeight="1" x14ac:dyDescent="0.3"/>
    <row r="948" s="361" customFormat="1" ht="15.9" customHeight="1" x14ac:dyDescent="0.3"/>
    <row r="949" s="361" customFormat="1" ht="15.9" customHeight="1" x14ac:dyDescent="0.3"/>
    <row r="950" s="361" customFormat="1" ht="15.9" customHeight="1" x14ac:dyDescent="0.3"/>
    <row r="951" s="361" customFormat="1" ht="15.9" customHeight="1" x14ac:dyDescent="0.3"/>
    <row r="952" s="361" customFormat="1" ht="15.9" customHeight="1" x14ac:dyDescent="0.3"/>
    <row r="953" s="361" customFormat="1" ht="15.9" customHeight="1" x14ac:dyDescent="0.3"/>
    <row r="954" s="361" customFormat="1" ht="15.9" customHeight="1" x14ac:dyDescent="0.3"/>
    <row r="955" s="361" customFormat="1" ht="15.9" customHeight="1" x14ac:dyDescent="0.3"/>
    <row r="956" s="361" customFormat="1" ht="15.9" customHeight="1" x14ac:dyDescent="0.3"/>
    <row r="957" s="361" customFormat="1" ht="15.9" customHeight="1" x14ac:dyDescent="0.3"/>
    <row r="958" s="361" customFormat="1" ht="15.9" customHeight="1" x14ac:dyDescent="0.3"/>
    <row r="959" s="361" customFormat="1" ht="15.9" customHeight="1" x14ac:dyDescent="0.3"/>
    <row r="960" s="361" customFormat="1" ht="15.9" customHeight="1" x14ac:dyDescent="0.3"/>
    <row r="961" s="361" customFormat="1" ht="15.9" customHeight="1" x14ac:dyDescent="0.3"/>
    <row r="962" s="361" customFormat="1" ht="15.9" customHeight="1" x14ac:dyDescent="0.3"/>
    <row r="963" s="361" customFormat="1" ht="15.9" customHeight="1" x14ac:dyDescent="0.3"/>
    <row r="964" s="361" customFormat="1" ht="15.9" customHeight="1" x14ac:dyDescent="0.3"/>
    <row r="965" s="361" customFormat="1" ht="15.9" customHeight="1" x14ac:dyDescent="0.3"/>
    <row r="966" s="361" customFormat="1" ht="15.9" customHeight="1" x14ac:dyDescent="0.3"/>
    <row r="967" s="361" customFormat="1" ht="15.9" customHeight="1" x14ac:dyDescent="0.3"/>
    <row r="968" s="361" customFormat="1" ht="15.9" customHeight="1" x14ac:dyDescent="0.3"/>
    <row r="969" s="361" customFormat="1" ht="15.9" customHeight="1" x14ac:dyDescent="0.3"/>
    <row r="970" s="361" customFormat="1" ht="15.9" customHeight="1" x14ac:dyDescent="0.3"/>
    <row r="971" s="361" customFormat="1" ht="15.9" customHeight="1" x14ac:dyDescent="0.3"/>
    <row r="972" s="361" customFormat="1" ht="15.9" customHeight="1" x14ac:dyDescent="0.3"/>
    <row r="973" s="361" customFormat="1" ht="15.9" customHeight="1" x14ac:dyDescent="0.3"/>
    <row r="974" s="361" customFormat="1" ht="15.9" customHeight="1" x14ac:dyDescent="0.3"/>
    <row r="975" s="361" customFormat="1" ht="15.9" customHeight="1" x14ac:dyDescent="0.3"/>
    <row r="976" s="361" customFormat="1" ht="15.9" customHeight="1" x14ac:dyDescent="0.3"/>
    <row r="977" s="361" customFormat="1" ht="15.9" customHeight="1" x14ac:dyDescent="0.3"/>
    <row r="978" s="361" customFormat="1" ht="15.9" customHeight="1" x14ac:dyDescent="0.3"/>
    <row r="979" s="361" customFormat="1" ht="15.9" customHeight="1" x14ac:dyDescent="0.3"/>
    <row r="980" s="361" customFormat="1" ht="15.9" customHeight="1" x14ac:dyDescent="0.3"/>
    <row r="981" s="361" customFormat="1" ht="15.9" customHeight="1" x14ac:dyDescent="0.3"/>
    <row r="982" s="361" customFormat="1" ht="15.9" customHeight="1" x14ac:dyDescent="0.3"/>
    <row r="983" s="361" customFormat="1" ht="15.9" customHeight="1" x14ac:dyDescent="0.3"/>
    <row r="984" s="361" customFormat="1" ht="15.9" customHeight="1" x14ac:dyDescent="0.3"/>
    <row r="985" s="361" customFormat="1" ht="15.9" customHeight="1" x14ac:dyDescent="0.3"/>
    <row r="986" s="361" customFormat="1" ht="15.9" customHeight="1" x14ac:dyDescent="0.3"/>
    <row r="987" s="361" customFormat="1" ht="15.9" customHeight="1" x14ac:dyDescent="0.3"/>
    <row r="988" s="361" customFormat="1" ht="15.9" customHeight="1" x14ac:dyDescent="0.3"/>
    <row r="989" s="361" customFormat="1" ht="15.9" customHeight="1" x14ac:dyDescent="0.3"/>
    <row r="990" s="361" customFormat="1" ht="15.9" customHeight="1" x14ac:dyDescent="0.3"/>
    <row r="991" s="361" customFormat="1" ht="15.9" customHeight="1" x14ac:dyDescent="0.3"/>
    <row r="992" s="361" customFormat="1" ht="15.9" customHeight="1" x14ac:dyDescent="0.3"/>
    <row r="993" s="361" customFormat="1" ht="15.9" customHeight="1" x14ac:dyDescent="0.3"/>
    <row r="994" s="361" customFormat="1" ht="15.9" customHeight="1" x14ac:dyDescent="0.3"/>
    <row r="995" s="361" customFormat="1" ht="15.9" customHeight="1" x14ac:dyDescent="0.3"/>
    <row r="996" s="361" customFormat="1" ht="15.9" customHeight="1" x14ac:dyDescent="0.3"/>
    <row r="997" s="361" customFormat="1" ht="15.9" customHeight="1" x14ac:dyDescent="0.3"/>
    <row r="998" s="361" customFormat="1" ht="15.9" customHeight="1" x14ac:dyDescent="0.3"/>
    <row r="999" s="361" customFormat="1" ht="15.9" customHeight="1" x14ac:dyDescent="0.3"/>
    <row r="1000" s="361" customFormat="1" ht="15.9" customHeight="1" x14ac:dyDescent="0.3"/>
    <row r="1001" s="361" customFormat="1" ht="15.9" customHeight="1" x14ac:dyDescent="0.3"/>
    <row r="1002" s="361" customFormat="1" ht="15.9" customHeight="1" x14ac:dyDescent="0.3"/>
    <row r="1003" s="361" customFormat="1" ht="15.9" customHeight="1" x14ac:dyDescent="0.3"/>
    <row r="1004" s="361" customFormat="1" ht="15.9" customHeight="1" x14ac:dyDescent="0.3"/>
    <row r="1005" s="361" customFormat="1" ht="15.9" customHeight="1" x14ac:dyDescent="0.3"/>
    <row r="1006" s="361" customFormat="1" ht="15.9" customHeight="1" x14ac:dyDescent="0.3"/>
    <row r="1007" s="361" customFormat="1" ht="15.9" customHeight="1" x14ac:dyDescent="0.3"/>
    <row r="1008" s="361" customFormat="1" ht="15.9" customHeight="1" x14ac:dyDescent="0.3"/>
    <row r="1009" s="361" customFormat="1" ht="15.9" customHeight="1" x14ac:dyDescent="0.3"/>
    <row r="1010" s="361" customFormat="1" ht="15.9" customHeight="1" x14ac:dyDescent="0.3"/>
    <row r="1011" s="361" customFormat="1" ht="15.9" customHeight="1" x14ac:dyDescent="0.3"/>
    <row r="1012" s="361" customFormat="1" ht="15.9" customHeight="1" x14ac:dyDescent="0.3"/>
    <row r="1013" s="361" customFormat="1" ht="15.9" customHeight="1" x14ac:dyDescent="0.3"/>
    <row r="1014" s="361" customFormat="1" ht="15.9" customHeight="1" x14ac:dyDescent="0.3"/>
    <row r="1015" s="361" customFormat="1" ht="15.9" customHeight="1" x14ac:dyDescent="0.3"/>
    <row r="1016" s="361" customFormat="1" ht="15.9" customHeight="1" x14ac:dyDescent="0.3"/>
    <row r="1017" s="361" customFormat="1" ht="15.9" customHeight="1" x14ac:dyDescent="0.3"/>
    <row r="1018" s="361" customFormat="1" ht="15.9" customHeight="1" x14ac:dyDescent="0.3"/>
    <row r="1019" s="361" customFormat="1" ht="15.9" customHeight="1" x14ac:dyDescent="0.3"/>
    <row r="1020" s="361" customFormat="1" ht="15.9" customHeight="1" x14ac:dyDescent="0.3"/>
    <row r="1021" s="361" customFormat="1" ht="15.9" customHeight="1" x14ac:dyDescent="0.3"/>
    <row r="1022" s="361" customFormat="1" ht="15.9" customHeight="1" x14ac:dyDescent="0.3"/>
    <row r="1023" s="361" customFormat="1" ht="15.9" customHeight="1" x14ac:dyDescent="0.3"/>
    <row r="1024" s="361" customFormat="1" ht="15.9" customHeight="1" x14ac:dyDescent="0.3"/>
    <row r="1025" s="361" customFormat="1" ht="15.9" customHeight="1" x14ac:dyDescent="0.3"/>
    <row r="1026" s="361" customFormat="1" ht="15.9" customHeight="1" x14ac:dyDescent="0.3"/>
    <row r="1027" s="361" customFormat="1" ht="15.9" customHeight="1" x14ac:dyDescent="0.3"/>
    <row r="1028" s="361" customFormat="1" ht="15.9" customHeight="1" x14ac:dyDescent="0.3"/>
    <row r="1029" s="361" customFormat="1" ht="15.9" customHeight="1" x14ac:dyDescent="0.3"/>
    <row r="1030" s="361" customFormat="1" ht="15.9" customHeight="1" x14ac:dyDescent="0.3"/>
    <row r="1031" s="361" customFormat="1" ht="15.9" customHeight="1" x14ac:dyDescent="0.3"/>
    <row r="1032" s="361" customFormat="1" ht="15.9" customHeight="1" x14ac:dyDescent="0.3"/>
    <row r="1033" s="361" customFormat="1" ht="15.9" customHeight="1" x14ac:dyDescent="0.3"/>
    <row r="1034" s="361" customFormat="1" ht="15.9" customHeight="1" x14ac:dyDescent="0.3"/>
    <row r="1035" s="361" customFormat="1" ht="15.9" customHeight="1" x14ac:dyDescent="0.3"/>
    <row r="1036" s="361" customFormat="1" ht="15.9" customHeight="1" x14ac:dyDescent="0.3"/>
    <row r="1037" s="361" customFormat="1" ht="15.9" customHeight="1" x14ac:dyDescent="0.3"/>
    <row r="1038" s="361" customFormat="1" ht="15.9" customHeight="1" x14ac:dyDescent="0.3"/>
    <row r="1039" s="361" customFormat="1" ht="15.9" customHeight="1" x14ac:dyDescent="0.3"/>
    <row r="1040" s="361" customFormat="1" ht="15.9" customHeight="1" x14ac:dyDescent="0.3"/>
    <row r="1041" s="361" customFormat="1" ht="15.9" customHeight="1" x14ac:dyDescent="0.3"/>
    <row r="1042" s="361" customFormat="1" ht="15.9" customHeight="1" x14ac:dyDescent="0.3"/>
    <row r="1043" s="361" customFormat="1" ht="15.9" customHeight="1" x14ac:dyDescent="0.3"/>
    <row r="1044" s="361" customFormat="1" ht="15.9" customHeight="1" x14ac:dyDescent="0.3"/>
    <row r="1045" s="361" customFormat="1" ht="15.9" customHeight="1" x14ac:dyDescent="0.3"/>
    <row r="1046" s="361" customFormat="1" ht="15.9" customHeight="1" x14ac:dyDescent="0.3"/>
    <row r="1047" s="361" customFormat="1" ht="15.9" customHeight="1" x14ac:dyDescent="0.3"/>
    <row r="1048" s="361" customFormat="1" ht="15.9" customHeight="1" x14ac:dyDescent="0.3"/>
    <row r="1049" s="361" customFormat="1" ht="15.9" customHeight="1" x14ac:dyDescent="0.3"/>
    <row r="1050" s="361" customFormat="1" ht="15.9" customHeight="1" x14ac:dyDescent="0.3"/>
    <row r="1051" s="361" customFormat="1" ht="15.9" customHeight="1" x14ac:dyDescent="0.3"/>
    <row r="1052" s="361" customFormat="1" ht="15.9" customHeight="1" x14ac:dyDescent="0.3"/>
    <row r="1053" s="361" customFormat="1" ht="15.9" customHeight="1" x14ac:dyDescent="0.3"/>
    <row r="1054" s="361" customFormat="1" ht="15.9" customHeight="1" x14ac:dyDescent="0.3"/>
    <row r="1055" s="361" customFormat="1" ht="15.9" customHeight="1" x14ac:dyDescent="0.3"/>
    <row r="1056" s="361" customFormat="1" ht="15.9" customHeight="1" x14ac:dyDescent="0.3"/>
    <row r="1057" s="361" customFormat="1" ht="15.9" customHeight="1" x14ac:dyDescent="0.3"/>
    <row r="1058" s="361" customFormat="1" ht="15.9" customHeight="1" x14ac:dyDescent="0.3"/>
    <row r="1059" s="361" customFormat="1" ht="15.9" customHeight="1" x14ac:dyDescent="0.3"/>
    <row r="1060" s="361" customFormat="1" ht="15.9" customHeight="1" x14ac:dyDescent="0.3"/>
    <row r="1061" s="361" customFormat="1" ht="15.9" customHeight="1" x14ac:dyDescent="0.3"/>
    <row r="1062" s="361" customFormat="1" ht="15.9" customHeight="1" x14ac:dyDescent="0.3"/>
    <row r="1063" s="361" customFormat="1" ht="15.9" customHeight="1" x14ac:dyDescent="0.3"/>
    <row r="1064" s="361" customFormat="1" ht="15.9" customHeight="1" x14ac:dyDescent="0.3"/>
    <row r="1065" s="361" customFormat="1" ht="15.9" customHeight="1" x14ac:dyDescent="0.3"/>
    <row r="1066" s="361" customFormat="1" ht="15.9" customHeight="1" x14ac:dyDescent="0.3"/>
    <row r="1067" s="361" customFormat="1" ht="15.9" customHeight="1" x14ac:dyDescent="0.3"/>
    <row r="1068" s="361" customFormat="1" ht="15.9" customHeight="1" x14ac:dyDescent="0.3"/>
    <row r="1069" s="361" customFormat="1" ht="15.9" customHeight="1" x14ac:dyDescent="0.3"/>
    <row r="1070" s="361" customFormat="1" ht="15.9" customHeight="1" x14ac:dyDescent="0.3"/>
    <row r="1071" s="361" customFormat="1" ht="15.9" customHeight="1" x14ac:dyDescent="0.3"/>
    <row r="1072" s="361" customFormat="1" ht="15.9" customHeight="1" x14ac:dyDescent="0.3"/>
    <row r="1073" s="361" customFormat="1" ht="15.9" customHeight="1" x14ac:dyDescent="0.3"/>
    <row r="1074" s="361" customFormat="1" ht="15.9" customHeight="1" x14ac:dyDescent="0.3"/>
    <row r="1075" s="361" customFormat="1" ht="15.9" customHeight="1" x14ac:dyDescent="0.3"/>
    <row r="1076" s="361" customFormat="1" ht="15.9" customHeight="1" x14ac:dyDescent="0.3"/>
    <row r="1077" s="361" customFormat="1" ht="15.9" customHeight="1" x14ac:dyDescent="0.3"/>
    <row r="1078" s="361" customFormat="1" ht="15.9" customHeight="1" x14ac:dyDescent="0.3"/>
    <row r="1079" s="361" customFormat="1" ht="15.9" customHeight="1" x14ac:dyDescent="0.3"/>
    <row r="1080" s="361" customFormat="1" ht="15.9" customHeight="1" x14ac:dyDescent="0.3"/>
    <row r="1081" s="361" customFormat="1" ht="15.9" customHeight="1" x14ac:dyDescent="0.3"/>
    <row r="1082" s="361" customFormat="1" ht="15.9" customHeight="1" x14ac:dyDescent="0.3"/>
    <row r="1083" s="361" customFormat="1" ht="15.9" customHeight="1" x14ac:dyDescent="0.3"/>
    <row r="1084" s="361" customFormat="1" ht="15.9" customHeight="1" x14ac:dyDescent="0.3"/>
    <row r="1085" s="361" customFormat="1" ht="15.9" customHeight="1" x14ac:dyDescent="0.3"/>
    <row r="1086" s="361" customFormat="1" ht="15.9" customHeight="1" x14ac:dyDescent="0.3"/>
    <row r="1087" s="361" customFormat="1" ht="15.9" customHeight="1" x14ac:dyDescent="0.3"/>
    <row r="1088" s="361" customFormat="1" ht="15.9" customHeight="1" x14ac:dyDescent="0.3"/>
    <row r="1089" s="361" customFormat="1" ht="15.9" customHeight="1" x14ac:dyDescent="0.3"/>
    <row r="1090" s="361" customFormat="1" ht="15.9" customHeight="1" x14ac:dyDescent="0.3"/>
    <row r="1091" s="361" customFormat="1" ht="15.9" customHeight="1" x14ac:dyDescent="0.3"/>
    <row r="1092" s="361" customFormat="1" ht="15.9" customHeight="1" x14ac:dyDescent="0.3"/>
    <row r="1093" s="361" customFormat="1" ht="15.9" customHeight="1" x14ac:dyDescent="0.3"/>
    <row r="1094" s="361" customFormat="1" ht="15.9" customHeight="1" x14ac:dyDescent="0.3"/>
    <row r="1095" s="361" customFormat="1" ht="15.9" customHeight="1" x14ac:dyDescent="0.3"/>
    <row r="1096" s="361" customFormat="1" ht="15.9" customHeight="1" x14ac:dyDescent="0.3"/>
    <row r="1097" s="361" customFormat="1" ht="15.9" customHeight="1" x14ac:dyDescent="0.3"/>
    <row r="1098" s="361" customFormat="1" ht="15.9" customHeight="1" x14ac:dyDescent="0.3"/>
    <row r="1099" s="361" customFormat="1" ht="15.9" customHeight="1" x14ac:dyDescent="0.3"/>
    <row r="1100" s="361" customFormat="1" ht="15.9" customHeight="1" x14ac:dyDescent="0.3"/>
    <row r="1101" s="361" customFormat="1" ht="15.9" customHeight="1" x14ac:dyDescent="0.3"/>
    <row r="1102" s="361" customFormat="1" ht="15.9" customHeight="1" x14ac:dyDescent="0.3"/>
    <row r="1103" s="361" customFormat="1" ht="15.9" customHeight="1" x14ac:dyDescent="0.3"/>
    <row r="1104" s="361" customFormat="1" ht="15.9" customHeight="1" x14ac:dyDescent="0.3"/>
    <row r="1105" s="361" customFormat="1" ht="15.9" customHeight="1" x14ac:dyDescent="0.3"/>
    <row r="1106" s="361" customFormat="1" ht="15.9" customHeight="1" x14ac:dyDescent="0.3"/>
    <row r="1107" s="361" customFormat="1" ht="15.9" customHeight="1" x14ac:dyDescent="0.3"/>
    <row r="1108" s="361" customFormat="1" ht="15.9" customHeight="1" x14ac:dyDescent="0.3"/>
    <row r="1109" s="361" customFormat="1" ht="15.9" customHeight="1" x14ac:dyDescent="0.3"/>
    <row r="1110" s="361" customFormat="1" ht="15.9" customHeight="1" x14ac:dyDescent="0.3"/>
    <row r="1111" s="361" customFormat="1" ht="15.9" customHeight="1" x14ac:dyDescent="0.3"/>
    <row r="1112" s="361" customFormat="1" ht="15.9" customHeight="1" x14ac:dyDescent="0.3"/>
    <row r="1113" s="361" customFormat="1" ht="15.9" customHeight="1" x14ac:dyDescent="0.3"/>
    <row r="1114" s="361" customFormat="1" ht="15.9" customHeight="1" x14ac:dyDescent="0.3"/>
    <row r="1115" s="361" customFormat="1" ht="15.9" customHeight="1" x14ac:dyDescent="0.3"/>
    <row r="1116" s="361" customFormat="1" ht="15.9" customHeight="1" x14ac:dyDescent="0.3"/>
    <row r="1117" s="361" customFormat="1" ht="15.9" customHeight="1" x14ac:dyDescent="0.3"/>
    <row r="1118" s="361" customFormat="1" ht="15.9" customHeight="1" x14ac:dyDescent="0.3"/>
    <row r="1119" s="361" customFormat="1" ht="15.9" customHeight="1" x14ac:dyDescent="0.3"/>
    <row r="1120" s="361" customFormat="1" ht="15.9" customHeight="1" x14ac:dyDescent="0.3"/>
    <row r="1121" s="361" customFormat="1" ht="15.9" customHeight="1" x14ac:dyDescent="0.3"/>
    <row r="1122" s="361" customFormat="1" ht="15.9" customHeight="1" x14ac:dyDescent="0.3"/>
    <row r="1123" s="361" customFormat="1" ht="15.9" customHeight="1" x14ac:dyDescent="0.3"/>
    <row r="1124" s="361" customFormat="1" ht="15.9" customHeight="1" x14ac:dyDescent="0.3"/>
    <row r="1125" s="361" customFormat="1" ht="15.9" customHeight="1" x14ac:dyDescent="0.3"/>
    <row r="1126" s="361" customFormat="1" ht="15.9" customHeight="1" x14ac:dyDescent="0.3"/>
    <row r="1127" s="361" customFormat="1" ht="15.9" customHeight="1" x14ac:dyDescent="0.3"/>
    <row r="1128" s="361" customFormat="1" ht="15.9" customHeight="1" x14ac:dyDescent="0.3"/>
    <row r="1129" s="361" customFormat="1" ht="15.9" customHeight="1" x14ac:dyDescent="0.3"/>
    <row r="1130" s="361" customFormat="1" ht="15.9" customHeight="1" x14ac:dyDescent="0.3"/>
    <row r="1131" s="361" customFormat="1" ht="15.9" customHeight="1" x14ac:dyDescent="0.3"/>
    <row r="1132" s="361" customFormat="1" ht="15.9" customHeight="1" x14ac:dyDescent="0.3"/>
    <row r="1133" s="361" customFormat="1" ht="15.9" customHeight="1" x14ac:dyDescent="0.3"/>
    <row r="1134" s="361" customFormat="1" ht="15.9" customHeight="1" x14ac:dyDescent="0.3"/>
    <row r="1135" s="361" customFormat="1" ht="15.9" customHeight="1" x14ac:dyDescent="0.3"/>
    <row r="1136" s="361" customFormat="1" ht="15.9" customHeight="1" x14ac:dyDescent="0.3"/>
    <row r="1137" s="361" customFormat="1" ht="15.9" customHeight="1" x14ac:dyDescent="0.3"/>
    <row r="1138" s="361" customFormat="1" ht="15.9" customHeight="1" x14ac:dyDescent="0.3"/>
    <row r="1139" s="361" customFormat="1" ht="15.9" customHeight="1" x14ac:dyDescent="0.3"/>
    <row r="1140" s="361" customFormat="1" ht="15.9" customHeight="1" x14ac:dyDescent="0.3"/>
    <row r="1141" s="361" customFormat="1" ht="15.9" customHeight="1" x14ac:dyDescent="0.3"/>
    <row r="1142" s="361" customFormat="1" ht="15.9" customHeight="1" x14ac:dyDescent="0.3"/>
    <row r="1143" s="361" customFormat="1" ht="15.9" customHeight="1" x14ac:dyDescent="0.3"/>
    <row r="1144" s="361" customFormat="1" ht="15.9" customHeight="1" x14ac:dyDescent="0.3"/>
    <row r="1145" s="361" customFormat="1" ht="15.9" customHeight="1" x14ac:dyDescent="0.3"/>
    <row r="1146" s="361" customFormat="1" ht="15.9" customHeight="1" x14ac:dyDescent="0.3"/>
    <row r="1147" s="361" customFormat="1" ht="15.9" customHeight="1" x14ac:dyDescent="0.3"/>
    <row r="1148" s="361" customFormat="1" ht="15.9" customHeight="1" x14ac:dyDescent="0.3"/>
    <row r="1149" s="361" customFormat="1" ht="15.9" customHeight="1" x14ac:dyDescent="0.3"/>
    <row r="1150" s="361" customFormat="1" ht="15.9" customHeight="1" x14ac:dyDescent="0.3"/>
    <row r="1151" s="361" customFormat="1" ht="15.9" customHeight="1" x14ac:dyDescent="0.3"/>
    <row r="1152" s="361" customFormat="1" ht="15.9" customHeight="1" x14ac:dyDescent="0.3"/>
    <row r="1153" s="361" customFormat="1" ht="15.9" customHeight="1" x14ac:dyDescent="0.3"/>
    <row r="1154" s="361" customFormat="1" ht="15.9" customHeight="1" x14ac:dyDescent="0.3"/>
    <row r="1155" s="361" customFormat="1" ht="15.9" customHeight="1" x14ac:dyDescent="0.3"/>
    <row r="1156" s="361" customFormat="1" ht="15.9" customHeight="1" x14ac:dyDescent="0.3"/>
    <row r="1157" s="361" customFormat="1" ht="15.9" customHeight="1" x14ac:dyDescent="0.3"/>
    <row r="1158" s="361" customFormat="1" ht="15.9" customHeight="1" x14ac:dyDescent="0.3"/>
    <row r="1159" s="361" customFormat="1" ht="15.9" customHeight="1" x14ac:dyDescent="0.3"/>
    <row r="1160" s="361" customFormat="1" ht="15.9" customHeight="1" x14ac:dyDescent="0.3"/>
    <row r="1161" s="361" customFormat="1" ht="15.9" customHeight="1" x14ac:dyDescent="0.3"/>
    <row r="1162" s="361" customFormat="1" ht="15.9" customHeight="1" x14ac:dyDescent="0.3"/>
    <row r="1163" s="361" customFormat="1" ht="15.9" customHeight="1" x14ac:dyDescent="0.3"/>
    <row r="1164" s="361" customFormat="1" ht="15.9" customHeight="1" x14ac:dyDescent="0.3"/>
    <row r="1165" s="361" customFormat="1" ht="15.9" customHeight="1" x14ac:dyDescent="0.3"/>
    <row r="1166" s="361" customFormat="1" ht="15.9" customHeight="1" x14ac:dyDescent="0.3"/>
    <row r="1167" s="361" customFormat="1" ht="15.9" customHeight="1" x14ac:dyDescent="0.3"/>
    <row r="1168" s="361" customFormat="1" ht="15.9" customHeight="1" x14ac:dyDescent="0.3"/>
    <row r="1169" s="361" customFormat="1" ht="15.9" customHeight="1" x14ac:dyDescent="0.3"/>
    <row r="1170" s="361" customFormat="1" ht="15.9" customHeight="1" x14ac:dyDescent="0.3"/>
    <row r="1171" s="361" customFormat="1" ht="15.9" customHeight="1" x14ac:dyDescent="0.3"/>
    <row r="1172" s="361" customFormat="1" ht="15.9" customHeight="1" x14ac:dyDescent="0.3"/>
    <row r="1173" s="361" customFormat="1" ht="15.9" customHeight="1" x14ac:dyDescent="0.3"/>
    <row r="1174" s="361" customFormat="1" ht="15.9" customHeight="1" x14ac:dyDescent="0.3"/>
    <row r="1175" s="361" customFormat="1" ht="15.9" customHeight="1" x14ac:dyDescent="0.3"/>
    <row r="1176" s="361" customFormat="1" ht="15.9" customHeight="1" x14ac:dyDescent="0.3"/>
    <row r="1177" s="361" customFormat="1" ht="15.9" customHeight="1" x14ac:dyDescent="0.3"/>
    <row r="1178" s="361" customFormat="1" ht="15.9" customHeight="1" x14ac:dyDescent="0.3"/>
    <row r="1179" s="361" customFormat="1" ht="15.9" customHeight="1" x14ac:dyDescent="0.3"/>
    <row r="1180" s="361" customFormat="1" ht="15.9" customHeight="1" x14ac:dyDescent="0.3"/>
    <row r="1181" s="361" customFormat="1" ht="15.9" customHeight="1" x14ac:dyDescent="0.3"/>
    <row r="1182" s="361" customFormat="1" ht="15.9" customHeight="1" x14ac:dyDescent="0.3"/>
    <row r="1183" s="361" customFormat="1" ht="15.9" customHeight="1" x14ac:dyDescent="0.3"/>
    <row r="1184" s="361" customFormat="1" ht="15.9" customHeight="1" x14ac:dyDescent="0.3"/>
    <row r="1185" s="361" customFormat="1" ht="15.9" customHeight="1" x14ac:dyDescent="0.3"/>
    <row r="1186" s="361" customFormat="1" ht="15.9" customHeight="1" x14ac:dyDescent="0.3"/>
    <row r="1187" s="361" customFormat="1" ht="15.9" customHeight="1" x14ac:dyDescent="0.3"/>
    <row r="1188" s="361" customFormat="1" ht="15.9" customHeight="1" x14ac:dyDescent="0.3"/>
    <row r="1189" s="361" customFormat="1" ht="15.9" customHeight="1" x14ac:dyDescent="0.3"/>
    <row r="1190" s="361" customFormat="1" ht="15.9" customHeight="1" x14ac:dyDescent="0.3"/>
    <row r="1191" s="361" customFormat="1" ht="15.9" customHeight="1" x14ac:dyDescent="0.3"/>
    <row r="1192" s="361" customFormat="1" ht="15.9" customHeight="1" x14ac:dyDescent="0.3"/>
    <row r="1193" s="361" customFormat="1" ht="15.9" customHeight="1" x14ac:dyDescent="0.3"/>
    <row r="1194" s="361" customFormat="1" ht="15.9" customHeight="1" x14ac:dyDescent="0.3"/>
    <row r="1195" s="361" customFormat="1" ht="15.9" customHeight="1" x14ac:dyDescent="0.3"/>
    <row r="1196" s="361" customFormat="1" ht="15.9" customHeight="1" x14ac:dyDescent="0.3"/>
    <row r="1197" s="361" customFormat="1" ht="15.9" customHeight="1" x14ac:dyDescent="0.3"/>
    <row r="1198" s="361" customFormat="1" ht="15.9" customHeight="1" x14ac:dyDescent="0.3"/>
    <row r="1199" s="361" customFormat="1" ht="15.9" customHeight="1" x14ac:dyDescent="0.3"/>
    <row r="1200" s="361" customFormat="1" ht="15.9" customHeight="1" x14ac:dyDescent="0.3"/>
    <row r="1201" s="361" customFormat="1" ht="15.9" customHeight="1" x14ac:dyDescent="0.3"/>
    <row r="1202" s="361" customFormat="1" ht="15.9" customHeight="1" x14ac:dyDescent="0.3"/>
    <row r="1203" s="361" customFormat="1" ht="15.9" customHeight="1" x14ac:dyDescent="0.3"/>
    <row r="1204" s="361" customFormat="1" ht="15.9" customHeight="1" x14ac:dyDescent="0.3"/>
    <row r="1205" s="361" customFormat="1" ht="15.9" customHeight="1" x14ac:dyDescent="0.3"/>
    <row r="1206" s="361" customFormat="1" ht="15.9" customHeight="1" x14ac:dyDescent="0.3"/>
    <row r="1207" s="361" customFormat="1" ht="15.9" customHeight="1" x14ac:dyDescent="0.3"/>
    <row r="1208" s="361" customFormat="1" ht="15.9" customHeight="1" x14ac:dyDescent="0.3"/>
    <row r="1209" s="361" customFormat="1" ht="15.9" customHeight="1" x14ac:dyDescent="0.3"/>
    <row r="1210" s="361" customFormat="1" ht="15.9" customHeight="1" x14ac:dyDescent="0.3"/>
    <row r="1211" s="361" customFormat="1" ht="15.9" customHeight="1" x14ac:dyDescent="0.3"/>
    <row r="1212" s="361" customFormat="1" ht="15.9" customHeight="1" x14ac:dyDescent="0.3"/>
    <row r="1213" s="361" customFormat="1" ht="15.9" customHeight="1" x14ac:dyDescent="0.3"/>
    <row r="1214" s="361" customFormat="1" ht="15.9" customHeight="1" x14ac:dyDescent="0.3"/>
    <row r="1215" s="361" customFormat="1" ht="15.9" customHeight="1" x14ac:dyDescent="0.3"/>
    <row r="1216" s="361" customFormat="1" ht="15.9" customHeight="1" x14ac:dyDescent="0.3"/>
    <row r="1217" s="361" customFormat="1" ht="15.9" customHeight="1" x14ac:dyDescent="0.3"/>
    <row r="1218" s="361" customFormat="1" ht="15.9" customHeight="1" x14ac:dyDescent="0.3"/>
    <row r="1219" s="361" customFormat="1" ht="15.9" customHeight="1" x14ac:dyDescent="0.3"/>
    <row r="1220" s="361" customFormat="1" ht="15.9" customHeight="1" x14ac:dyDescent="0.3"/>
    <row r="1221" s="361" customFormat="1" ht="15.9" customHeight="1" x14ac:dyDescent="0.3"/>
    <row r="1222" s="361" customFormat="1" ht="15.9" customHeight="1" x14ac:dyDescent="0.3"/>
    <row r="1223" s="361" customFormat="1" ht="15.9" customHeight="1" x14ac:dyDescent="0.3"/>
    <row r="1224" s="361" customFormat="1" ht="15.9" customHeight="1" x14ac:dyDescent="0.3"/>
    <row r="1225" s="361" customFormat="1" ht="15.9" customHeight="1" x14ac:dyDescent="0.3"/>
    <row r="1226" s="361" customFormat="1" ht="15.9" customHeight="1" x14ac:dyDescent="0.3"/>
    <row r="1227" s="361" customFormat="1" ht="15.9" customHeight="1" x14ac:dyDescent="0.3"/>
    <row r="1228" s="361" customFormat="1" ht="15.9" customHeight="1" x14ac:dyDescent="0.3"/>
    <row r="1229" s="361" customFormat="1" ht="15.9" customHeight="1" x14ac:dyDescent="0.3"/>
    <row r="1230" s="361" customFormat="1" ht="15.9" customHeight="1" x14ac:dyDescent="0.3"/>
    <row r="1231" s="361" customFormat="1" ht="15.9" customHeight="1" x14ac:dyDescent="0.3"/>
    <row r="1232" s="361" customFormat="1" ht="15.9" customHeight="1" x14ac:dyDescent="0.3"/>
    <row r="1233" s="361" customFormat="1" ht="15.9" customHeight="1" x14ac:dyDescent="0.3"/>
    <row r="1234" s="361" customFormat="1" ht="15.9" customHeight="1" x14ac:dyDescent="0.3"/>
    <row r="1235" s="361" customFormat="1" ht="15.9" customHeight="1" x14ac:dyDescent="0.3"/>
    <row r="1236" s="361" customFormat="1" ht="15.9" customHeight="1" x14ac:dyDescent="0.3"/>
    <row r="1237" s="361" customFormat="1" ht="15.9" customHeight="1" x14ac:dyDescent="0.3"/>
    <row r="1238" s="361" customFormat="1" ht="15.9" customHeight="1" x14ac:dyDescent="0.3"/>
    <row r="1239" s="361" customFormat="1" ht="15.9" customHeight="1" x14ac:dyDescent="0.3"/>
    <row r="1240" s="361" customFormat="1" ht="15.9" customHeight="1" x14ac:dyDescent="0.3"/>
    <row r="1241" s="361" customFormat="1" ht="15.9" customHeight="1" x14ac:dyDescent="0.3"/>
    <row r="1242" s="361" customFormat="1" ht="15.9" customHeight="1" x14ac:dyDescent="0.3"/>
    <row r="1243" s="361" customFormat="1" ht="15.9" customHeight="1" x14ac:dyDescent="0.3"/>
    <row r="1244" s="361" customFormat="1" ht="15.9" customHeight="1" x14ac:dyDescent="0.3"/>
    <row r="1245" s="361" customFormat="1" ht="15.9" customHeight="1" x14ac:dyDescent="0.3"/>
    <row r="1246" s="361" customFormat="1" ht="15.9" customHeight="1" x14ac:dyDescent="0.3"/>
    <row r="1247" s="361" customFormat="1" ht="15.9" customHeight="1" x14ac:dyDescent="0.3"/>
    <row r="1248" s="361" customFormat="1" ht="15.9" customHeight="1" x14ac:dyDescent="0.3"/>
    <row r="1249" s="361" customFormat="1" ht="15.9" customHeight="1" x14ac:dyDescent="0.3"/>
    <row r="1250" s="361" customFormat="1" ht="15.9" customHeight="1" x14ac:dyDescent="0.3"/>
    <row r="1251" s="361" customFormat="1" ht="15.9" customHeight="1" x14ac:dyDescent="0.3"/>
    <row r="1252" s="361" customFormat="1" ht="15.9" customHeight="1" x14ac:dyDescent="0.3"/>
    <row r="1253" s="361" customFormat="1" ht="15.9" customHeight="1" x14ac:dyDescent="0.3"/>
    <row r="1254" s="361" customFormat="1" ht="15.9" customHeight="1" x14ac:dyDescent="0.3"/>
    <row r="1255" s="361" customFormat="1" ht="15.9" customHeight="1" x14ac:dyDescent="0.3"/>
    <row r="1256" s="361" customFormat="1" ht="15.9" customHeight="1" x14ac:dyDescent="0.3"/>
    <row r="1257" s="361" customFormat="1" ht="15.9" customHeight="1" x14ac:dyDescent="0.3"/>
    <row r="1258" s="361" customFormat="1" ht="15.9" customHeight="1" x14ac:dyDescent="0.3"/>
    <row r="1259" s="361" customFormat="1" ht="15.9" customHeight="1" x14ac:dyDescent="0.3"/>
    <row r="1260" s="361" customFormat="1" ht="15.9" customHeight="1" x14ac:dyDescent="0.3"/>
    <row r="1261" s="361" customFormat="1" ht="15.9" customHeight="1" x14ac:dyDescent="0.3"/>
    <row r="1262" s="361" customFormat="1" ht="15.9" customHeight="1" x14ac:dyDescent="0.3"/>
    <row r="1263" s="361" customFormat="1" ht="15.9" customHeight="1" x14ac:dyDescent="0.3"/>
    <row r="1264" s="361" customFormat="1" ht="15.9" customHeight="1" x14ac:dyDescent="0.3"/>
    <row r="1265" s="361" customFormat="1" ht="15.9" customHeight="1" x14ac:dyDescent="0.3"/>
    <row r="1266" s="361" customFormat="1" ht="15.9" customHeight="1" x14ac:dyDescent="0.3"/>
    <row r="1267" s="361" customFormat="1" ht="15.9" customHeight="1" x14ac:dyDescent="0.3"/>
    <row r="1268" s="361" customFormat="1" ht="15.9" customHeight="1" x14ac:dyDescent="0.3"/>
    <row r="1269" s="361" customFormat="1" ht="15.9" customHeight="1" x14ac:dyDescent="0.3"/>
    <row r="1270" s="361" customFormat="1" ht="15.9" customHeight="1" x14ac:dyDescent="0.3"/>
    <row r="1271" s="361" customFormat="1" ht="15.9" customHeight="1" x14ac:dyDescent="0.3"/>
    <row r="1272" s="361" customFormat="1" ht="15.9" customHeight="1" x14ac:dyDescent="0.3"/>
    <row r="1273" s="361" customFormat="1" ht="15.9" customHeight="1" x14ac:dyDescent="0.3"/>
    <row r="1274" s="361" customFormat="1" ht="15.9" customHeight="1" x14ac:dyDescent="0.3"/>
    <row r="1275" s="361" customFormat="1" ht="15.9" customHeight="1" x14ac:dyDescent="0.3"/>
    <row r="1276" s="361" customFormat="1" ht="15.9" customHeight="1" x14ac:dyDescent="0.3"/>
    <row r="1277" s="361" customFormat="1" ht="15.9" customHeight="1" x14ac:dyDescent="0.3"/>
    <row r="1278" s="361" customFormat="1" ht="15.9" customHeight="1" x14ac:dyDescent="0.3"/>
    <row r="1279" s="361" customFormat="1" ht="15.9" customHeight="1" x14ac:dyDescent="0.3"/>
    <row r="1280" s="361" customFormat="1" ht="15.9" customHeight="1" x14ac:dyDescent="0.3"/>
    <row r="1281" s="361" customFormat="1" ht="15.9" customHeight="1" x14ac:dyDescent="0.3"/>
    <row r="1282" s="361" customFormat="1" ht="15.9" customHeight="1" x14ac:dyDescent="0.3"/>
    <row r="1283" s="361" customFormat="1" ht="15.9" customHeight="1" x14ac:dyDescent="0.3"/>
    <row r="1284" s="361" customFormat="1" ht="15.9" customHeight="1" x14ac:dyDescent="0.3"/>
    <row r="1285" s="361" customFormat="1" ht="15.9" customHeight="1" x14ac:dyDescent="0.3"/>
    <row r="1286" s="361" customFormat="1" ht="15.9" customHeight="1" x14ac:dyDescent="0.3"/>
    <row r="1287" s="361" customFormat="1" ht="15.9" customHeight="1" x14ac:dyDescent="0.3"/>
    <row r="1288" s="361" customFormat="1" ht="15.9" customHeight="1" x14ac:dyDescent="0.3"/>
    <row r="1289" s="361" customFormat="1" ht="15.9" customHeight="1" x14ac:dyDescent="0.3"/>
    <row r="1290" s="361" customFormat="1" ht="15.9" customHeight="1" x14ac:dyDescent="0.3"/>
    <row r="1291" s="361" customFormat="1" ht="15.9" customHeight="1" x14ac:dyDescent="0.3"/>
    <row r="1292" s="361" customFormat="1" ht="15.9" customHeight="1" x14ac:dyDescent="0.3"/>
    <row r="1293" s="361" customFormat="1" ht="15.9" customHeight="1" x14ac:dyDescent="0.3"/>
    <row r="1294" s="361" customFormat="1" ht="15.9" customHeight="1" x14ac:dyDescent="0.3"/>
    <row r="1295" s="361" customFormat="1" ht="15.9" customHeight="1" x14ac:dyDescent="0.3"/>
    <row r="1296" s="361" customFormat="1" ht="15.9" customHeight="1" x14ac:dyDescent="0.3"/>
    <row r="1297" s="361" customFormat="1" ht="15.9" customHeight="1" x14ac:dyDescent="0.3"/>
    <row r="1298" s="361" customFormat="1" ht="15.9" customHeight="1" x14ac:dyDescent="0.3"/>
    <row r="1299" s="361" customFormat="1" ht="15.9" customHeight="1" x14ac:dyDescent="0.3"/>
    <row r="1300" s="361" customFormat="1" ht="15.9" customHeight="1" x14ac:dyDescent="0.3"/>
    <row r="1301" s="361" customFormat="1" ht="15.9" customHeight="1" x14ac:dyDescent="0.3"/>
    <row r="1302" s="361" customFormat="1" ht="15.9" customHeight="1" x14ac:dyDescent="0.3"/>
    <row r="1303" s="361" customFormat="1" ht="15.9" customHeight="1" x14ac:dyDescent="0.3"/>
    <row r="1304" s="361" customFormat="1" ht="15.9" customHeight="1" x14ac:dyDescent="0.3"/>
    <row r="1305" s="361" customFormat="1" ht="15.9" customHeight="1" x14ac:dyDescent="0.3"/>
    <row r="1306" s="361" customFormat="1" ht="15.9" customHeight="1" x14ac:dyDescent="0.3"/>
    <row r="1307" s="361" customFormat="1" ht="15.9" customHeight="1" x14ac:dyDescent="0.3"/>
    <row r="1308" s="361" customFormat="1" ht="15.9" customHeight="1" x14ac:dyDescent="0.3"/>
    <row r="1309" s="361" customFormat="1" ht="15.9" customHeight="1" x14ac:dyDescent="0.3"/>
    <row r="1310" s="361" customFormat="1" ht="15.9" customHeight="1" x14ac:dyDescent="0.3"/>
    <row r="1311" s="361" customFormat="1" ht="15.9" customHeight="1" x14ac:dyDescent="0.3"/>
    <row r="1312" s="361" customFormat="1" ht="15.9" customHeight="1" x14ac:dyDescent="0.3"/>
    <row r="1313" s="361" customFormat="1" ht="15.9" customHeight="1" x14ac:dyDescent="0.3"/>
    <row r="1314" s="361" customFormat="1" ht="15.9" customHeight="1" x14ac:dyDescent="0.3"/>
    <row r="1315" s="361" customFormat="1" ht="15.9" customHeight="1" x14ac:dyDescent="0.3"/>
    <row r="1316" s="361" customFormat="1" ht="15.9" customHeight="1" x14ac:dyDescent="0.3"/>
    <row r="1317" s="361" customFormat="1" ht="15.9" customHeight="1" x14ac:dyDescent="0.3"/>
    <row r="1318" s="361" customFormat="1" ht="15.9" customHeight="1" x14ac:dyDescent="0.3"/>
    <row r="1319" s="361" customFormat="1" ht="15.9" customHeight="1" x14ac:dyDescent="0.3"/>
    <row r="1320" s="361" customFormat="1" ht="15.9" customHeight="1" x14ac:dyDescent="0.3"/>
    <row r="1321" s="361" customFormat="1" ht="15.9" customHeight="1" x14ac:dyDescent="0.3"/>
    <row r="1322" s="361" customFormat="1" ht="15.9" customHeight="1" x14ac:dyDescent="0.3"/>
    <row r="1323" s="361" customFormat="1" ht="15.9" customHeight="1" x14ac:dyDescent="0.3"/>
    <row r="1324" s="361" customFormat="1" ht="15.9" customHeight="1" x14ac:dyDescent="0.3"/>
    <row r="1325" s="361" customFormat="1" ht="15.9" customHeight="1" x14ac:dyDescent="0.3"/>
    <row r="1326" s="361" customFormat="1" ht="15.9" customHeight="1" x14ac:dyDescent="0.3"/>
    <row r="1327" s="361" customFormat="1" ht="15.9" customHeight="1" x14ac:dyDescent="0.3"/>
    <row r="1328" s="361" customFormat="1" ht="15.9" customHeight="1" x14ac:dyDescent="0.3"/>
    <row r="1329" s="361" customFormat="1" ht="15.9" customHeight="1" x14ac:dyDescent="0.3"/>
    <row r="1330" s="361" customFormat="1" ht="15.9" customHeight="1" x14ac:dyDescent="0.3"/>
    <row r="1331" s="361" customFormat="1" ht="15.9" customHeight="1" x14ac:dyDescent="0.3"/>
    <row r="1332" s="361" customFormat="1" ht="15.9" customHeight="1" x14ac:dyDescent="0.3"/>
    <row r="1333" s="361" customFormat="1" ht="15.9" customHeight="1" x14ac:dyDescent="0.3"/>
    <row r="1334" s="361" customFormat="1" ht="15.9" customHeight="1" x14ac:dyDescent="0.3"/>
    <row r="1335" s="361" customFormat="1" ht="15.9" customHeight="1" x14ac:dyDescent="0.3"/>
    <row r="1336" s="361" customFormat="1" ht="15.9" customHeight="1" x14ac:dyDescent="0.3"/>
    <row r="1337" s="361" customFormat="1" ht="15.9" customHeight="1" x14ac:dyDescent="0.3"/>
    <row r="1338" s="361" customFormat="1" ht="15.9" customHeight="1" x14ac:dyDescent="0.3"/>
    <row r="1339" s="361" customFormat="1" ht="15.9" customHeight="1" x14ac:dyDescent="0.3"/>
    <row r="1340" s="361" customFormat="1" ht="15.9" customHeight="1" x14ac:dyDescent="0.3"/>
    <row r="1341" s="361" customFormat="1" ht="15.9" customHeight="1" x14ac:dyDescent="0.3"/>
    <row r="1342" s="361" customFormat="1" ht="15.9" customHeight="1" x14ac:dyDescent="0.3"/>
    <row r="1343" s="361" customFormat="1" ht="15.9" customHeight="1" x14ac:dyDescent="0.3"/>
    <row r="1344" s="361" customFormat="1" ht="15.9" customHeight="1" x14ac:dyDescent="0.3"/>
    <row r="1345" s="361" customFormat="1" ht="15.9" customHeight="1" x14ac:dyDescent="0.3"/>
    <row r="1346" s="361" customFormat="1" ht="15.9" customHeight="1" x14ac:dyDescent="0.3"/>
    <row r="1347" s="361" customFormat="1" ht="15.9" customHeight="1" x14ac:dyDescent="0.3"/>
    <row r="1348" s="361" customFormat="1" ht="15.9" customHeight="1" x14ac:dyDescent="0.3"/>
    <row r="1349" s="361" customFormat="1" ht="15.9" customHeight="1" x14ac:dyDescent="0.3"/>
    <row r="1350" s="361" customFormat="1" ht="15.9" customHeight="1" x14ac:dyDescent="0.3"/>
    <row r="1351" s="361" customFormat="1" ht="15.9" customHeight="1" x14ac:dyDescent="0.3"/>
    <row r="1352" s="361" customFormat="1" ht="15.9" customHeight="1" x14ac:dyDescent="0.3"/>
    <row r="1353" s="361" customFormat="1" ht="15.9" customHeight="1" x14ac:dyDescent="0.3"/>
    <row r="1354" s="361" customFormat="1" ht="15.9" customHeight="1" x14ac:dyDescent="0.3"/>
    <row r="1355" s="361" customFormat="1" ht="15.9" customHeight="1" x14ac:dyDescent="0.3"/>
    <row r="1356" s="361" customFormat="1" ht="15.9" customHeight="1" x14ac:dyDescent="0.3"/>
    <row r="1357" s="361" customFormat="1" ht="15.9" customHeight="1" x14ac:dyDescent="0.3"/>
    <row r="1358" s="361" customFormat="1" ht="15.9" customHeight="1" x14ac:dyDescent="0.3"/>
    <row r="1359" s="361" customFormat="1" ht="15.9" customHeight="1" x14ac:dyDescent="0.3"/>
    <row r="1360" s="361" customFormat="1" ht="15.9" customHeight="1" x14ac:dyDescent="0.3"/>
    <row r="1361" s="361" customFormat="1" ht="15.9" customHeight="1" x14ac:dyDescent="0.3"/>
    <row r="1362" s="361" customFormat="1" ht="15.9" customHeight="1" x14ac:dyDescent="0.3"/>
    <row r="1363" s="361" customFormat="1" ht="15.9" customHeight="1" x14ac:dyDescent="0.3"/>
    <row r="1364" s="361" customFormat="1" ht="15.9" customHeight="1" x14ac:dyDescent="0.3"/>
    <row r="1365" s="361" customFormat="1" ht="15.9" customHeight="1" x14ac:dyDescent="0.3"/>
    <row r="1366" s="361" customFormat="1" ht="15.9" customHeight="1" x14ac:dyDescent="0.3"/>
    <row r="1367" s="361" customFormat="1" ht="15.9" customHeight="1" x14ac:dyDescent="0.3"/>
    <row r="1368" s="361" customFormat="1" ht="15.9" customHeight="1" x14ac:dyDescent="0.3"/>
    <row r="1369" s="361" customFormat="1" ht="15.9" customHeight="1" x14ac:dyDescent="0.3"/>
    <row r="1370" s="361" customFormat="1" ht="15.9" customHeight="1" x14ac:dyDescent="0.3"/>
    <row r="1371" s="361" customFormat="1" ht="15.9" customHeight="1" x14ac:dyDescent="0.3"/>
    <row r="1372" s="361" customFormat="1" ht="15.9" customHeight="1" x14ac:dyDescent="0.3"/>
    <row r="1373" s="361" customFormat="1" ht="15.9" customHeight="1" x14ac:dyDescent="0.3"/>
    <row r="1374" s="361" customFormat="1" ht="15.9" customHeight="1" x14ac:dyDescent="0.3"/>
    <row r="1375" s="361" customFormat="1" ht="15.9" customHeight="1" x14ac:dyDescent="0.3"/>
    <row r="1376" s="361" customFormat="1" ht="15.9" customHeight="1" x14ac:dyDescent="0.3"/>
    <row r="1377" s="361" customFormat="1" ht="15.9" customHeight="1" x14ac:dyDescent="0.3"/>
    <row r="1378" s="361" customFormat="1" ht="15.9" customHeight="1" x14ac:dyDescent="0.3"/>
    <row r="1379" s="361" customFormat="1" ht="15.9" customHeight="1" x14ac:dyDescent="0.3"/>
    <row r="1380" s="361" customFormat="1" ht="15.9" customHeight="1" x14ac:dyDescent="0.3"/>
    <row r="1381" s="361" customFormat="1" ht="15.9" customHeight="1" x14ac:dyDescent="0.3"/>
    <row r="1382" s="361" customFormat="1" ht="15.9" customHeight="1" x14ac:dyDescent="0.3"/>
    <row r="1383" s="361" customFormat="1" ht="15.9" customHeight="1" x14ac:dyDescent="0.3"/>
    <row r="1384" s="361" customFormat="1" ht="15.9" customHeight="1" x14ac:dyDescent="0.3"/>
    <row r="1385" s="361" customFormat="1" ht="15.9" customHeight="1" x14ac:dyDescent="0.3"/>
    <row r="1386" s="361" customFormat="1" ht="15.9" customHeight="1" x14ac:dyDescent="0.3"/>
    <row r="1387" s="361" customFormat="1" ht="15.9" customHeight="1" x14ac:dyDescent="0.3"/>
    <row r="1388" s="361" customFormat="1" ht="15.9" customHeight="1" x14ac:dyDescent="0.3"/>
    <row r="1389" s="361" customFormat="1" ht="15.9" customHeight="1" x14ac:dyDescent="0.3"/>
    <row r="1390" s="361" customFormat="1" ht="15.9" customHeight="1" x14ac:dyDescent="0.3"/>
    <row r="1391" s="361" customFormat="1" ht="15.9" customHeight="1" x14ac:dyDescent="0.3"/>
    <row r="1392" s="361" customFormat="1" ht="15.9" customHeight="1" x14ac:dyDescent="0.3"/>
    <row r="1393" s="361" customFormat="1" ht="15.9" customHeight="1" x14ac:dyDescent="0.3"/>
    <row r="1394" s="361" customFormat="1" ht="15.9" customHeight="1" x14ac:dyDescent="0.3"/>
    <row r="1395" s="361" customFormat="1" ht="15.9" customHeight="1" x14ac:dyDescent="0.3"/>
    <row r="1396" s="361" customFormat="1" ht="15.9" customHeight="1" x14ac:dyDescent="0.3"/>
    <row r="1397" s="361" customFormat="1" ht="15.9" customHeight="1" x14ac:dyDescent="0.3"/>
    <row r="1398" s="361" customFormat="1" ht="15.9" customHeight="1" x14ac:dyDescent="0.3"/>
    <row r="1399" s="361" customFormat="1" ht="15.9" customHeight="1" x14ac:dyDescent="0.3"/>
    <row r="1400" s="361" customFormat="1" ht="15.9" customHeight="1" x14ac:dyDescent="0.3"/>
    <row r="1401" s="361" customFormat="1" ht="15.9" customHeight="1" x14ac:dyDescent="0.3"/>
    <row r="1402" s="361" customFormat="1" ht="15.9" customHeight="1" x14ac:dyDescent="0.3"/>
    <row r="1403" s="361" customFormat="1" ht="15.9" customHeight="1" x14ac:dyDescent="0.3"/>
    <row r="1404" s="361" customFormat="1" ht="15.9" customHeight="1" x14ac:dyDescent="0.3"/>
    <row r="1405" s="361" customFormat="1" ht="15.9" customHeight="1" x14ac:dyDescent="0.3"/>
    <row r="1406" s="361" customFormat="1" ht="15.9" customHeight="1" x14ac:dyDescent="0.3"/>
    <row r="1407" s="361" customFormat="1" ht="15.9" customHeight="1" x14ac:dyDescent="0.3"/>
    <row r="1408" s="361" customFormat="1" ht="15.9" customHeight="1" x14ac:dyDescent="0.3"/>
    <row r="1409" s="361" customFormat="1" ht="15.9" customHeight="1" x14ac:dyDescent="0.3"/>
    <row r="1410" s="361" customFormat="1" ht="15.9" customHeight="1" x14ac:dyDescent="0.3"/>
    <row r="1411" s="361" customFormat="1" ht="15.9" customHeight="1" x14ac:dyDescent="0.3"/>
    <row r="1412" s="361" customFormat="1" ht="15.9" customHeight="1" x14ac:dyDescent="0.3"/>
    <row r="1413" s="361" customFormat="1" ht="15.9" customHeight="1" x14ac:dyDescent="0.3"/>
    <row r="1414" s="361" customFormat="1" ht="15.9" customHeight="1" x14ac:dyDescent="0.3"/>
    <row r="1415" s="361" customFormat="1" ht="15.9" customHeight="1" x14ac:dyDescent="0.3"/>
    <row r="1416" s="361" customFormat="1" ht="15.9" customHeight="1" x14ac:dyDescent="0.3"/>
    <row r="1417" s="361" customFormat="1" ht="15.9" customHeight="1" x14ac:dyDescent="0.3"/>
    <row r="1418" s="361" customFormat="1" ht="15.9" customHeight="1" x14ac:dyDescent="0.3"/>
    <row r="1419" s="361" customFormat="1" ht="15.9" customHeight="1" x14ac:dyDescent="0.3"/>
    <row r="1420" s="361" customFormat="1" ht="15.9" customHeight="1" x14ac:dyDescent="0.3"/>
    <row r="1421" s="361" customFormat="1" ht="15.9" customHeight="1" x14ac:dyDescent="0.3"/>
    <row r="1422" s="361" customFormat="1" ht="15.9" customHeight="1" x14ac:dyDescent="0.3"/>
    <row r="1423" s="361" customFormat="1" ht="15.9" customHeight="1" x14ac:dyDescent="0.3"/>
    <row r="1424" s="361" customFormat="1" ht="15.9" customHeight="1" x14ac:dyDescent="0.3"/>
    <row r="1425" s="361" customFormat="1" ht="15.9" customHeight="1" x14ac:dyDescent="0.3"/>
    <row r="1426" s="361" customFormat="1" ht="15.9" customHeight="1" x14ac:dyDescent="0.3"/>
    <row r="1427" s="361" customFormat="1" ht="15.9" customHeight="1" x14ac:dyDescent="0.3"/>
    <row r="1428" s="361" customFormat="1" ht="15.9" customHeight="1" x14ac:dyDescent="0.3"/>
    <row r="1429" s="361" customFormat="1" ht="15.9" customHeight="1" x14ac:dyDescent="0.3"/>
    <row r="1430" s="361" customFormat="1" ht="15.9" customHeight="1" x14ac:dyDescent="0.3"/>
    <row r="1431" s="361" customFormat="1" ht="15.9" customHeight="1" x14ac:dyDescent="0.3"/>
    <row r="1432" s="361" customFormat="1" ht="15.9" customHeight="1" x14ac:dyDescent="0.3"/>
    <row r="1433" s="361" customFormat="1" ht="15.9" customHeight="1" x14ac:dyDescent="0.3"/>
    <row r="1434" s="361" customFormat="1" ht="15.9" customHeight="1" x14ac:dyDescent="0.3"/>
    <row r="1435" s="361" customFormat="1" ht="15.9" customHeight="1" x14ac:dyDescent="0.3"/>
    <row r="1436" s="361" customFormat="1" ht="15.9" customHeight="1" x14ac:dyDescent="0.3"/>
    <row r="1437" s="361" customFormat="1" ht="15.9" customHeight="1" x14ac:dyDescent="0.3"/>
    <row r="1438" s="361" customFormat="1" ht="15.9" customHeight="1" x14ac:dyDescent="0.3"/>
    <row r="1439" s="361" customFormat="1" ht="15.9" customHeight="1" x14ac:dyDescent="0.3"/>
    <row r="1440" s="361" customFormat="1" ht="15.9" customHeight="1" x14ac:dyDescent="0.3"/>
    <row r="1441" s="361" customFormat="1" ht="15.9" customHeight="1" x14ac:dyDescent="0.3"/>
    <row r="1442" s="361" customFormat="1" ht="15.9" customHeight="1" x14ac:dyDescent="0.3"/>
    <row r="1443" s="361" customFormat="1" ht="15.9" customHeight="1" x14ac:dyDescent="0.3"/>
    <row r="1444" s="361" customFormat="1" ht="15.9" customHeight="1" x14ac:dyDescent="0.3"/>
    <row r="1445" s="361" customFormat="1" ht="15.9" customHeight="1" x14ac:dyDescent="0.3"/>
    <row r="1446" s="361" customFormat="1" ht="15.9" customHeight="1" x14ac:dyDescent="0.3"/>
    <row r="1447" s="361" customFormat="1" ht="15.9" customHeight="1" x14ac:dyDescent="0.3"/>
    <row r="1448" s="361" customFormat="1" ht="15.9" customHeight="1" x14ac:dyDescent="0.3"/>
    <row r="1449" s="361" customFormat="1" ht="15.9" customHeight="1" x14ac:dyDescent="0.3"/>
    <row r="1450" s="361" customFormat="1" ht="15.9" customHeight="1" x14ac:dyDescent="0.3"/>
    <row r="1451" s="361" customFormat="1" ht="15.9" customHeight="1" x14ac:dyDescent="0.3"/>
    <row r="1452" s="361" customFormat="1" ht="15.9" customHeight="1" x14ac:dyDescent="0.3"/>
    <row r="1453" s="361" customFormat="1" ht="15.9" customHeight="1" x14ac:dyDescent="0.3"/>
    <row r="1454" s="361" customFormat="1" ht="15.9" customHeight="1" x14ac:dyDescent="0.3"/>
    <row r="1455" s="361" customFormat="1" ht="15.9" customHeight="1" x14ac:dyDescent="0.3"/>
    <row r="1456" s="361" customFormat="1" ht="15.9" customHeight="1" x14ac:dyDescent="0.3"/>
    <row r="1457" s="361" customFormat="1" ht="15.9" customHeight="1" x14ac:dyDescent="0.3"/>
    <row r="1458" s="361" customFormat="1" ht="15.9" customHeight="1" x14ac:dyDescent="0.3"/>
    <row r="1459" s="361" customFormat="1" ht="15.9" customHeight="1" x14ac:dyDescent="0.3"/>
    <row r="1460" s="361" customFormat="1" ht="15.9" customHeight="1" x14ac:dyDescent="0.3"/>
    <row r="1461" s="361" customFormat="1" ht="15.9" customHeight="1" x14ac:dyDescent="0.3"/>
    <row r="1462" s="361" customFormat="1" ht="15.9" customHeight="1" x14ac:dyDescent="0.3"/>
    <row r="1463" s="361" customFormat="1" ht="15.9" customHeight="1" x14ac:dyDescent="0.3"/>
    <row r="1464" s="361" customFormat="1" ht="15.9" customHeight="1" x14ac:dyDescent="0.3"/>
    <row r="1465" s="361" customFormat="1" ht="15.9" customHeight="1" x14ac:dyDescent="0.3"/>
    <row r="1466" s="361" customFormat="1" ht="15.9" customHeight="1" x14ac:dyDescent="0.3"/>
    <row r="1467" s="361" customFormat="1" ht="15.9" customHeight="1" x14ac:dyDescent="0.3"/>
    <row r="1468" s="361" customFormat="1" ht="15.9" customHeight="1" x14ac:dyDescent="0.3"/>
    <row r="1469" s="361" customFormat="1" ht="15.9" customHeight="1" x14ac:dyDescent="0.3"/>
    <row r="1470" s="361" customFormat="1" ht="15.9" customHeight="1" x14ac:dyDescent="0.3"/>
    <row r="1471" s="361" customFormat="1" ht="15.9" customHeight="1" x14ac:dyDescent="0.3"/>
    <row r="1472" s="361" customFormat="1" ht="15.9" customHeight="1" x14ac:dyDescent="0.3"/>
    <row r="1473" s="361" customFormat="1" ht="15.9" customHeight="1" x14ac:dyDescent="0.3"/>
    <row r="1474" s="361" customFormat="1" ht="15.9" customHeight="1" x14ac:dyDescent="0.3"/>
    <row r="1475" s="361" customFormat="1" ht="15.9" customHeight="1" x14ac:dyDescent="0.3"/>
    <row r="1476" s="361" customFormat="1" ht="15.9" customHeight="1" x14ac:dyDescent="0.3"/>
    <row r="1477" s="361" customFormat="1" ht="15.9" customHeight="1" x14ac:dyDescent="0.3"/>
    <row r="1478" s="361" customFormat="1" ht="15.9" customHeight="1" x14ac:dyDescent="0.3"/>
    <row r="1479" s="361" customFormat="1" ht="15.9" customHeight="1" x14ac:dyDescent="0.3"/>
    <row r="1480" s="361" customFormat="1" ht="15.9" customHeight="1" x14ac:dyDescent="0.3"/>
    <row r="1481" s="361" customFormat="1" ht="15.9" customHeight="1" x14ac:dyDescent="0.3"/>
    <row r="1482" s="361" customFormat="1" ht="15.9" customHeight="1" x14ac:dyDescent="0.3"/>
    <row r="1483" s="361" customFormat="1" ht="15.9" customHeight="1" x14ac:dyDescent="0.3"/>
    <row r="1484" s="361" customFormat="1" ht="15.9" customHeight="1" x14ac:dyDescent="0.3"/>
    <row r="1485" s="361" customFormat="1" ht="15.9" customHeight="1" x14ac:dyDescent="0.3"/>
    <row r="1486" s="361" customFormat="1" ht="15.9" customHeight="1" x14ac:dyDescent="0.3"/>
    <row r="1487" s="361" customFormat="1" ht="15.9" customHeight="1" x14ac:dyDescent="0.3"/>
    <row r="1488" s="361" customFormat="1" ht="15.9" customHeight="1" x14ac:dyDescent="0.3"/>
    <row r="1489" s="361" customFormat="1" ht="15.9" customHeight="1" x14ac:dyDescent="0.3"/>
    <row r="1490" s="361" customFormat="1" ht="15.9" customHeight="1" x14ac:dyDescent="0.3"/>
    <row r="1491" s="361" customFormat="1" ht="15.9" customHeight="1" x14ac:dyDescent="0.3"/>
    <row r="1492" s="361" customFormat="1" ht="15.9" customHeight="1" x14ac:dyDescent="0.3"/>
    <row r="1493" s="361" customFormat="1" ht="15.9" customHeight="1" x14ac:dyDescent="0.3"/>
    <row r="1494" s="361" customFormat="1" ht="15.9" customHeight="1" x14ac:dyDescent="0.3"/>
    <row r="1495" s="361" customFormat="1" ht="15.9" customHeight="1" x14ac:dyDescent="0.3"/>
    <row r="1496" s="361" customFormat="1" ht="15.9" customHeight="1" x14ac:dyDescent="0.3"/>
    <row r="1497" s="361" customFormat="1" ht="15.9" customHeight="1" x14ac:dyDescent="0.3"/>
    <row r="1498" s="361" customFormat="1" ht="15.9" customHeight="1" x14ac:dyDescent="0.3"/>
    <row r="1499" s="361" customFormat="1" ht="15.9" customHeight="1" x14ac:dyDescent="0.3"/>
    <row r="1500" s="361" customFormat="1" ht="15.9" customHeight="1" x14ac:dyDescent="0.3"/>
    <row r="1501" s="361" customFormat="1" ht="15.9" customHeight="1" x14ac:dyDescent="0.3"/>
    <row r="1502" s="361" customFormat="1" ht="15.9" customHeight="1" x14ac:dyDescent="0.3"/>
    <row r="1503" s="361" customFormat="1" ht="15.9" customHeight="1" x14ac:dyDescent="0.3"/>
    <row r="1504" s="361" customFormat="1" ht="15.9" customHeight="1" x14ac:dyDescent="0.3"/>
    <row r="1505" s="361" customFormat="1" ht="15.9" customHeight="1" x14ac:dyDescent="0.3"/>
    <row r="1506" s="361" customFormat="1" ht="15.9" customHeight="1" x14ac:dyDescent="0.3"/>
    <row r="1507" s="361" customFormat="1" ht="15.9" customHeight="1" x14ac:dyDescent="0.3"/>
    <row r="1508" s="361" customFormat="1" ht="15.9" customHeight="1" x14ac:dyDescent="0.3"/>
    <row r="1509" s="361" customFormat="1" ht="15.9" customHeight="1" x14ac:dyDescent="0.3"/>
    <row r="1510" s="361" customFormat="1" ht="15.9" customHeight="1" x14ac:dyDescent="0.3"/>
    <row r="1511" s="361" customFormat="1" ht="15.9" customHeight="1" x14ac:dyDescent="0.3"/>
    <row r="1512" s="361" customFormat="1" ht="15.9" customHeight="1" x14ac:dyDescent="0.3"/>
    <row r="1513" s="361" customFormat="1" ht="15.9" customHeight="1" x14ac:dyDescent="0.3"/>
    <row r="1514" s="361" customFormat="1" ht="15.9" customHeight="1" x14ac:dyDescent="0.3"/>
    <row r="1515" s="361" customFormat="1" ht="15.9" customHeight="1" x14ac:dyDescent="0.3"/>
    <row r="1516" s="361" customFormat="1" ht="15.9" customHeight="1" x14ac:dyDescent="0.3"/>
    <row r="1517" s="361" customFormat="1" ht="15.9" customHeight="1" x14ac:dyDescent="0.3"/>
    <row r="1518" s="361" customFormat="1" ht="15.9" customHeight="1" x14ac:dyDescent="0.3"/>
    <row r="1519" s="361" customFormat="1" ht="15.9" customHeight="1" x14ac:dyDescent="0.3"/>
    <row r="1520" s="361" customFormat="1" ht="15.9" customHeight="1" x14ac:dyDescent="0.3"/>
    <row r="1521" s="361" customFormat="1" ht="15.9" customHeight="1" x14ac:dyDescent="0.3"/>
    <row r="1522" s="361" customFormat="1" ht="15.9" customHeight="1" x14ac:dyDescent="0.3"/>
    <row r="1523" s="361" customFormat="1" ht="15.9" customHeight="1" x14ac:dyDescent="0.3"/>
    <row r="1524" s="361" customFormat="1" ht="15.9" customHeight="1" x14ac:dyDescent="0.3"/>
    <row r="1525" s="361" customFormat="1" ht="15.9" customHeight="1" x14ac:dyDescent="0.3"/>
    <row r="1526" s="361" customFormat="1" ht="15.9" customHeight="1" x14ac:dyDescent="0.3"/>
    <row r="1527" s="361" customFormat="1" ht="15.9" customHeight="1" x14ac:dyDescent="0.3"/>
    <row r="1528" s="361" customFormat="1" ht="15.9" customHeight="1" x14ac:dyDescent="0.3"/>
    <row r="1529" s="361" customFormat="1" ht="15.9" customHeight="1" x14ac:dyDescent="0.3"/>
    <row r="1530" s="361" customFormat="1" ht="15.9" customHeight="1" x14ac:dyDescent="0.3"/>
    <row r="1531" s="361" customFormat="1" ht="15.9" customHeight="1" x14ac:dyDescent="0.3"/>
    <row r="1532" s="361" customFormat="1" ht="15.9" customHeight="1" x14ac:dyDescent="0.3"/>
    <row r="1533" s="361" customFormat="1" ht="15.9" customHeight="1" x14ac:dyDescent="0.3"/>
    <row r="1534" s="361" customFormat="1" ht="15.9" customHeight="1" x14ac:dyDescent="0.3"/>
    <row r="1535" s="361" customFormat="1" ht="15.9" customHeight="1" x14ac:dyDescent="0.3"/>
    <row r="1536" s="361" customFormat="1" ht="15.9" customHeight="1" x14ac:dyDescent="0.3"/>
    <row r="1537" s="361" customFormat="1" ht="15.9" customHeight="1" x14ac:dyDescent="0.3"/>
    <row r="1538" s="361" customFormat="1" ht="15.9" customHeight="1" x14ac:dyDescent="0.3"/>
    <row r="1539" s="361" customFormat="1" ht="15.9" customHeight="1" x14ac:dyDescent="0.3"/>
    <row r="1540" s="361" customFormat="1" ht="15.9" customHeight="1" x14ac:dyDescent="0.3"/>
    <row r="1541" s="361" customFormat="1" ht="15.9" customHeight="1" x14ac:dyDescent="0.3"/>
    <row r="1542" s="361" customFormat="1" ht="15.9" customHeight="1" x14ac:dyDescent="0.3"/>
    <row r="1543" s="361" customFormat="1" ht="15.9" customHeight="1" x14ac:dyDescent="0.3"/>
    <row r="1544" s="361" customFormat="1" ht="15.9" customHeight="1" x14ac:dyDescent="0.3"/>
    <row r="1545" s="361" customFormat="1" ht="15.9" customHeight="1" x14ac:dyDescent="0.3"/>
    <row r="1546" s="361" customFormat="1" ht="15.9" customHeight="1" x14ac:dyDescent="0.3"/>
    <row r="1547" s="361" customFormat="1" ht="15.9" customHeight="1" x14ac:dyDescent="0.3"/>
    <row r="1548" s="361" customFormat="1" ht="15.9" customHeight="1" x14ac:dyDescent="0.3"/>
    <row r="1549" s="361" customFormat="1" ht="15.9" customHeight="1" x14ac:dyDescent="0.3"/>
    <row r="1550" s="361" customFormat="1" ht="15.9" customHeight="1" x14ac:dyDescent="0.3"/>
    <row r="1551" s="361" customFormat="1" ht="15.9" customHeight="1" x14ac:dyDescent="0.3"/>
    <row r="1552" s="361" customFormat="1" ht="15.9" customHeight="1" x14ac:dyDescent="0.3"/>
    <row r="1553" s="361" customFormat="1" ht="15.9" customHeight="1" x14ac:dyDescent="0.3"/>
    <row r="1554" s="361" customFormat="1" ht="15.9" customHeight="1" x14ac:dyDescent="0.3"/>
    <row r="1555" s="361" customFormat="1" ht="15.9" customHeight="1" x14ac:dyDescent="0.3"/>
    <row r="1556" s="361" customFormat="1" ht="15.9" customHeight="1" x14ac:dyDescent="0.3"/>
    <row r="1557" s="361" customFormat="1" ht="15.9" customHeight="1" x14ac:dyDescent="0.3"/>
    <row r="1558" s="361" customFormat="1" ht="15.9" customHeight="1" x14ac:dyDescent="0.3"/>
    <row r="1559" s="361" customFormat="1" ht="15.9" customHeight="1" x14ac:dyDescent="0.3"/>
    <row r="1560" s="361" customFormat="1" ht="15.9" customHeight="1" x14ac:dyDescent="0.3"/>
    <row r="1561" s="361" customFormat="1" ht="15.9" customHeight="1" x14ac:dyDescent="0.3"/>
    <row r="1562" s="361" customFormat="1" ht="15.9" customHeight="1" x14ac:dyDescent="0.3"/>
    <row r="1563" s="361" customFormat="1" ht="15.9" customHeight="1" x14ac:dyDescent="0.3"/>
    <row r="1564" s="361" customFormat="1" ht="15.9" customHeight="1" x14ac:dyDescent="0.3"/>
    <row r="1565" s="361" customFormat="1" ht="15.9" customHeight="1" x14ac:dyDescent="0.3"/>
    <row r="1566" s="361" customFormat="1" ht="15.9" customHeight="1" x14ac:dyDescent="0.3"/>
    <row r="1567" s="361" customFormat="1" ht="15.9" customHeight="1" x14ac:dyDescent="0.3"/>
    <row r="1568" s="361" customFormat="1" ht="15.9" customHeight="1" x14ac:dyDescent="0.3"/>
    <row r="1569" s="361" customFormat="1" ht="15.9" customHeight="1" x14ac:dyDescent="0.3"/>
    <row r="1570" s="361" customFormat="1" ht="15.9" customHeight="1" x14ac:dyDescent="0.3"/>
    <row r="1571" s="361" customFormat="1" ht="15.9" customHeight="1" x14ac:dyDescent="0.3"/>
    <row r="1572" s="361" customFormat="1" ht="15.9" customHeight="1" x14ac:dyDescent="0.3"/>
    <row r="1573" s="361" customFormat="1" ht="15.9" customHeight="1" x14ac:dyDescent="0.3"/>
    <row r="1574" s="361" customFormat="1" ht="15.9" customHeight="1" x14ac:dyDescent="0.3"/>
    <row r="1575" s="361" customFormat="1" ht="15.9" customHeight="1" x14ac:dyDescent="0.3"/>
    <row r="1576" s="361" customFormat="1" ht="15.9" customHeight="1" x14ac:dyDescent="0.3"/>
    <row r="1577" s="361" customFormat="1" ht="15.9" customHeight="1" x14ac:dyDescent="0.3"/>
    <row r="1578" s="361" customFormat="1" ht="15.9" customHeight="1" x14ac:dyDescent="0.3"/>
    <row r="1579" s="361" customFormat="1" ht="15.9" customHeight="1" x14ac:dyDescent="0.3"/>
    <row r="1580" s="361" customFormat="1" ht="15.9" customHeight="1" x14ac:dyDescent="0.3"/>
    <row r="1581" s="361" customFormat="1" ht="15.9" customHeight="1" x14ac:dyDescent="0.3"/>
    <row r="1582" s="361" customFormat="1" ht="15.9" customHeight="1" x14ac:dyDescent="0.3"/>
    <row r="1583" s="361" customFormat="1" ht="15.9" customHeight="1" x14ac:dyDescent="0.3"/>
    <row r="1584" s="361" customFormat="1" ht="15.9" customHeight="1" x14ac:dyDescent="0.3"/>
    <row r="1585" s="361" customFormat="1" ht="15.9" customHeight="1" x14ac:dyDescent="0.3"/>
    <row r="1586" s="361" customFormat="1" ht="15.9" customHeight="1" x14ac:dyDescent="0.3"/>
    <row r="1587" s="361" customFormat="1" ht="15.9" customHeight="1" x14ac:dyDescent="0.3"/>
    <row r="1588" s="361" customFormat="1" ht="15.9" customHeight="1" x14ac:dyDescent="0.3"/>
    <row r="1589" s="361" customFormat="1" ht="15.9" customHeight="1" x14ac:dyDescent="0.3"/>
    <row r="1590" s="361" customFormat="1" ht="15.9" customHeight="1" x14ac:dyDescent="0.3"/>
    <row r="1591" s="361" customFormat="1" ht="15.9" customHeight="1" x14ac:dyDescent="0.3"/>
    <row r="1592" s="361" customFormat="1" ht="15.9" customHeight="1" x14ac:dyDescent="0.3"/>
    <row r="1593" s="361" customFormat="1" ht="15.9" customHeight="1" x14ac:dyDescent="0.3"/>
    <row r="1594" s="361" customFormat="1" ht="15.9" customHeight="1" x14ac:dyDescent="0.3"/>
    <row r="1595" s="361" customFormat="1" ht="15.9" customHeight="1" x14ac:dyDescent="0.3"/>
    <row r="1596" s="361" customFormat="1" ht="15.9" customHeight="1" x14ac:dyDescent="0.3"/>
    <row r="1597" s="361" customFormat="1" ht="15.9" customHeight="1" x14ac:dyDescent="0.3"/>
    <row r="1598" s="361" customFormat="1" ht="15.9" customHeight="1" x14ac:dyDescent="0.3"/>
    <row r="1599" s="361" customFormat="1" ht="15.9" customHeight="1" x14ac:dyDescent="0.3"/>
    <row r="1600" s="361" customFormat="1" ht="15.9" customHeight="1" x14ac:dyDescent="0.3"/>
    <row r="1601" s="361" customFormat="1" ht="15.9" customHeight="1" x14ac:dyDescent="0.3"/>
    <row r="1602" s="361" customFormat="1" ht="15.9" customHeight="1" x14ac:dyDescent="0.3"/>
    <row r="1603" s="361" customFormat="1" ht="15.9" customHeight="1" x14ac:dyDescent="0.3"/>
    <row r="1604" s="361" customFormat="1" ht="15.9" customHeight="1" x14ac:dyDescent="0.3"/>
    <row r="1605" s="361" customFormat="1" ht="15.9" customHeight="1" x14ac:dyDescent="0.3"/>
    <row r="1606" s="361" customFormat="1" ht="15.9" customHeight="1" x14ac:dyDescent="0.3"/>
    <row r="1607" s="361" customFormat="1" ht="15.9" customHeight="1" x14ac:dyDescent="0.3"/>
    <row r="1608" s="361" customFormat="1" ht="15.9" customHeight="1" x14ac:dyDescent="0.3"/>
    <row r="1609" s="361" customFormat="1" ht="15.9" customHeight="1" x14ac:dyDescent="0.3"/>
    <row r="1610" s="361" customFormat="1" ht="15.9" customHeight="1" x14ac:dyDescent="0.3"/>
    <row r="1611" s="361" customFormat="1" ht="15.9" customHeight="1" x14ac:dyDescent="0.3"/>
    <row r="1612" s="361" customFormat="1" ht="15.9" customHeight="1" x14ac:dyDescent="0.3"/>
    <row r="1613" s="361" customFormat="1" ht="15.9" customHeight="1" x14ac:dyDescent="0.3"/>
    <row r="1614" s="361" customFormat="1" ht="15.9" customHeight="1" x14ac:dyDescent="0.3"/>
    <row r="1615" s="361" customFormat="1" ht="15.9" customHeight="1" x14ac:dyDescent="0.3"/>
    <row r="1616" s="361" customFormat="1" ht="15.9" customHeight="1" x14ac:dyDescent="0.3"/>
    <row r="1617" s="361" customFormat="1" ht="15.9" customHeight="1" x14ac:dyDescent="0.3"/>
    <row r="1618" s="361" customFormat="1" ht="15.9" customHeight="1" x14ac:dyDescent="0.3"/>
    <row r="1619" s="361" customFormat="1" ht="15.9" customHeight="1" x14ac:dyDescent="0.3"/>
    <row r="1620" s="361" customFormat="1" ht="15.9" customHeight="1" x14ac:dyDescent="0.3"/>
    <row r="1621" s="361" customFormat="1" ht="15.9" customHeight="1" x14ac:dyDescent="0.3"/>
    <row r="1622" s="361" customFormat="1" ht="15.9" customHeight="1" x14ac:dyDescent="0.3"/>
    <row r="1623" s="361" customFormat="1" ht="15.9" customHeight="1" x14ac:dyDescent="0.3"/>
    <row r="1624" s="361" customFormat="1" ht="15.9" customHeight="1" x14ac:dyDescent="0.3"/>
    <row r="1625" s="361" customFormat="1" ht="15.9" customHeight="1" x14ac:dyDescent="0.3"/>
    <row r="1626" s="361" customFormat="1" ht="15.9" customHeight="1" x14ac:dyDescent="0.3"/>
    <row r="1627" s="361" customFormat="1" ht="15.9" customHeight="1" x14ac:dyDescent="0.3"/>
    <row r="1628" s="361" customFormat="1" ht="15.9" customHeight="1" x14ac:dyDescent="0.3"/>
    <row r="1629" s="361" customFormat="1" ht="15.9" customHeight="1" x14ac:dyDescent="0.3"/>
    <row r="1630" s="361" customFormat="1" ht="15.9" customHeight="1" x14ac:dyDescent="0.3"/>
    <row r="1631" s="361" customFormat="1" ht="15.9" customHeight="1" x14ac:dyDescent="0.3"/>
    <row r="1632" s="361" customFormat="1" ht="15.9" customHeight="1" x14ac:dyDescent="0.3"/>
    <row r="1633" s="361" customFormat="1" ht="15.9" customHeight="1" x14ac:dyDescent="0.3"/>
    <row r="1634" s="361" customFormat="1" ht="15.9" customHeight="1" x14ac:dyDescent="0.3"/>
    <row r="1635" s="361" customFormat="1" ht="15.9" customHeight="1" x14ac:dyDescent="0.3"/>
    <row r="1636" s="361" customFormat="1" ht="15.9" customHeight="1" x14ac:dyDescent="0.3"/>
    <row r="1637" s="361" customFormat="1" ht="15.9" customHeight="1" x14ac:dyDescent="0.3"/>
    <row r="1638" s="361" customFormat="1" ht="15.9" customHeight="1" x14ac:dyDescent="0.3"/>
    <row r="1639" s="361" customFormat="1" ht="15.9" customHeight="1" x14ac:dyDescent="0.3"/>
    <row r="1640" s="361" customFormat="1" ht="15.9" customHeight="1" x14ac:dyDescent="0.3"/>
    <row r="1641" s="361" customFormat="1" ht="15.9" customHeight="1" x14ac:dyDescent="0.3"/>
    <row r="1642" s="361" customFormat="1" ht="15.9" customHeight="1" x14ac:dyDescent="0.3"/>
    <row r="1643" s="361" customFormat="1" ht="15.9" customHeight="1" x14ac:dyDescent="0.3"/>
    <row r="1644" s="361" customFormat="1" ht="15.9" customHeight="1" x14ac:dyDescent="0.3"/>
    <row r="1645" s="361" customFormat="1" ht="15.9" customHeight="1" x14ac:dyDescent="0.3"/>
    <row r="1646" s="361" customFormat="1" ht="15.9" customHeight="1" x14ac:dyDescent="0.3"/>
    <row r="1647" s="361" customFormat="1" ht="15.9" customHeight="1" x14ac:dyDescent="0.3"/>
    <row r="1648" s="361" customFormat="1" ht="15.9" customHeight="1" x14ac:dyDescent="0.3"/>
    <row r="1649" s="361" customFormat="1" ht="15.9" customHeight="1" x14ac:dyDescent="0.3"/>
    <row r="1650" s="361" customFormat="1" ht="15.9" customHeight="1" x14ac:dyDescent="0.3"/>
    <row r="1651" s="361" customFormat="1" ht="15.9" customHeight="1" x14ac:dyDescent="0.3"/>
    <row r="1652" s="361" customFormat="1" ht="15.9" customHeight="1" x14ac:dyDescent="0.3"/>
    <row r="1653" s="361" customFormat="1" ht="15.9" customHeight="1" x14ac:dyDescent="0.3"/>
    <row r="1654" s="361" customFormat="1" ht="15.9" customHeight="1" x14ac:dyDescent="0.3"/>
    <row r="1655" s="361" customFormat="1" ht="15.9" customHeight="1" x14ac:dyDescent="0.3"/>
    <row r="1656" s="361" customFormat="1" ht="15.9" customHeight="1" x14ac:dyDescent="0.3"/>
    <row r="1657" s="361" customFormat="1" ht="15.9" customHeight="1" x14ac:dyDescent="0.3"/>
    <row r="1658" s="361" customFormat="1" ht="15.9" customHeight="1" x14ac:dyDescent="0.3"/>
    <row r="1659" s="361" customFormat="1" ht="15.9" customHeight="1" x14ac:dyDescent="0.3"/>
    <row r="1660" s="361" customFormat="1" ht="15.9" customHeight="1" x14ac:dyDescent="0.3"/>
    <row r="1661" s="361" customFormat="1" ht="15.9" customHeight="1" x14ac:dyDescent="0.3"/>
    <row r="1662" s="361" customFormat="1" ht="15.9" customHeight="1" x14ac:dyDescent="0.3"/>
    <row r="1663" s="361" customFormat="1" ht="15.9" customHeight="1" x14ac:dyDescent="0.3"/>
    <row r="1664" s="361" customFormat="1" ht="15.9" customHeight="1" x14ac:dyDescent="0.3"/>
    <row r="1665" s="361" customFormat="1" ht="15.9" customHeight="1" x14ac:dyDescent="0.3"/>
    <row r="1666" s="361" customFormat="1" ht="15.9" customHeight="1" x14ac:dyDescent="0.3"/>
    <row r="1667" s="361" customFormat="1" ht="15.9" customHeight="1" x14ac:dyDescent="0.3"/>
    <row r="1668" s="361" customFormat="1" ht="15.9" customHeight="1" x14ac:dyDescent="0.3"/>
    <row r="1669" s="361" customFormat="1" ht="15.9" customHeight="1" x14ac:dyDescent="0.3"/>
    <row r="1670" s="361" customFormat="1" ht="15.9" customHeight="1" x14ac:dyDescent="0.3"/>
    <row r="1671" s="361" customFormat="1" ht="15.9" customHeight="1" x14ac:dyDescent="0.3"/>
    <row r="1672" s="361" customFormat="1" ht="15.9" customHeight="1" x14ac:dyDescent="0.3"/>
    <row r="1673" s="361" customFormat="1" ht="15.9" customHeight="1" x14ac:dyDescent="0.3"/>
    <row r="1674" s="361" customFormat="1" ht="15.9" customHeight="1" x14ac:dyDescent="0.3"/>
    <row r="1675" s="361" customFormat="1" ht="15.9" customHeight="1" x14ac:dyDescent="0.3"/>
    <row r="1676" s="361" customFormat="1" ht="15.9" customHeight="1" x14ac:dyDescent="0.3"/>
    <row r="1677" s="361" customFormat="1" ht="15.9" customHeight="1" x14ac:dyDescent="0.3"/>
    <row r="1678" s="361" customFormat="1" ht="15.9" customHeight="1" x14ac:dyDescent="0.3"/>
    <row r="1679" s="361" customFormat="1" ht="15.9" customHeight="1" x14ac:dyDescent="0.3"/>
    <row r="1680" s="361" customFormat="1" ht="15.9" customHeight="1" x14ac:dyDescent="0.3"/>
    <row r="1681" s="361" customFormat="1" ht="15.9" customHeight="1" x14ac:dyDescent="0.3"/>
    <row r="1682" s="361" customFormat="1" ht="15.9" customHeight="1" x14ac:dyDescent="0.3"/>
    <row r="1683" s="361" customFormat="1" ht="15.9" customHeight="1" x14ac:dyDescent="0.3"/>
    <row r="1684" s="361" customFormat="1" ht="15.9" customHeight="1" x14ac:dyDescent="0.3"/>
    <row r="1685" s="361" customFormat="1" ht="15.9" customHeight="1" x14ac:dyDescent="0.3"/>
    <row r="1686" s="361" customFormat="1" ht="15.9" customHeight="1" x14ac:dyDescent="0.3"/>
    <row r="1687" s="361" customFormat="1" ht="15.9" customHeight="1" x14ac:dyDescent="0.3"/>
    <row r="1688" s="361" customFormat="1" ht="15.9" customHeight="1" x14ac:dyDescent="0.3"/>
    <row r="1689" s="361" customFormat="1" ht="15.9" customHeight="1" x14ac:dyDescent="0.3"/>
    <row r="1690" s="361" customFormat="1" ht="15.9" customHeight="1" x14ac:dyDescent="0.3"/>
    <row r="1691" s="361" customFormat="1" ht="15.9" customHeight="1" x14ac:dyDescent="0.3"/>
    <row r="1692" s="361" customFormat="1" ht="15.9" customHeight="1" x14ac:dyDescent="0.3"/>
    <row r="1693" s="361" customFormat="1" ht="15.9" customHeight="1" x14ac:dyDescent="0.3"/>
    <row r="1694" s="361" customFormat="1" ht="15.9" customHeight="1" x14ac:dyDescent="0.3"/>
    <row r="1695" s="361" customFormat="1" ht="15.9" customHeight="1" x14ac:dyDescent="0.3"/>
    <row r="1696" s="361" customFormat="1" ht="15.9" customHeight="1" x14ac:dyDescent="0.3"/>
    <row r="1697" s="361" customFormat="1" ht="15.9" customHeight="1" x14ac:dyDescent="0.3"/>
    <row r="1698" s="361" customFormat="1" ht="15.9" customHeight="1" x14ac:dyDescent="0.3"/>
    <row r="1699" s="361" customFormat="1" ht="15.9" customHeight="1" x14ac:dyDescent="0.3"/>
    <row r="1700" s="361" customFormat="1" ht="15.9" customHeight="1" x14ac:dyDescent="0.3"/>
    <row r="1701" s="361" customFormat="1" ht="15.9" customHeight="1" x14ac:dyDescent="0.3"/>
    <row r="1702" s="361" customFormat="1" ht="15.9" customHeight="1" x14ac:dyDescent="0.3"/>
    <row r="1703" s="361" customFormat="1" ht="15.9" customHeight="1" x14ac:dyDescent="0.3"/>
    <row r="1704" s="361" customFormat="1" ht="15.9" customHeight="1" x14ac:dyDescent="0.3"/>
    <row r="1705" s="361" customFormat="1" ht="15.9" customHeight="1" x14ac:dyDescent="0.3"/>
    <row r="1706" s="361" customFormat="1" ht="15.9" customHeight="1" x14ac:dyDescent="0.3"/>
    <row r="1707" s="361" customFormat="1" ht="15.9" customHeight="1" x14ac:dyDescent="0.3"/>
    <row r="1708" s="361" customFormat="1" ht="15.9" customHeight="1" x14ac:dyDescent="0.3"/>
    <row r="1709" s="361" customFormat="1" ht="15.9" customHeight="1" x14ac:dyDescent="0.3"/>
    <row r="1710" s="361" customFormat="1" ht="15.9" customHeight="1" x14ac:dyDescent="0.3"/>
    <row r="1711" s="361" customFormat="1" ht="15.9" customHeight="1" x14ac:dyDescent="0.3"/>
    <row r="1712" s="361" customFormat="1" ht="15.9" customHeight="1" x14ac:dyDescent="0.3"/>
    <row r="1713" s="361" customFormat="1" ht="15.9" customHeight="1" x14ac:dyDescent="0.3"/>
    <row r="1714" s="361" customFormat="1" ht="15.9" customHeight="1" x14ac:dyDescent="0.3"/>
    <row r="1715" s="361" customFormat="1" ht="15.9" customHeight="1" x14ac:dyDescent="0.3"/>
    <row r="1716" s="361" customFormat="1" ht="15.9" customHeight="1" x14ac:dyDescent="0.3"/>
    <row r="1717" s="361" customFormat="1" ht="15.9" customHeight="1" x14ac:dyDescent="0.3"/>
    <row r="1718" s="361" customFormat="1" ht="15.9" customHeight="1" x14ac:dyDescent="0.3"/>
    <row r="1719" s="361" customFormat="1" ht="15.9" customHeight="1" x14ac:dyDescent="0.3"/>
    <row r="1720" s="361" customFormat="1" ht="15.9" customHeight="1" x14ac:dyDescent="0.3"/>
    <row r="1721" s="361" customFormat="1" ht="15.9" customHeight="1" x14ac:dyDescent="0.3"/>
    <row r="1722" s="361" customFormat="1" ht="15.9" customHeight="1" x14ac:dyDescent="0.3"/>
    <row r="1723" s="361" customFormat="1" ht="15.9" customHeight="1" x14ac:dyDescent="0.3"/>
    <row r="1724" s="361" customFormat="1" ht="15.9" customHeight="1" x14ac:dyDescent="0.3"/>
    <row r="1725" s="361" customFormat="1" ht="15.9" customHeight="1" x14ac:dyDescent="0.3"/>
    <row r="1726" s="361" customFormat="1" ht="15.9" customHeight="1" x14ac:dyDescent="0.3"/>
    <row r="1727" s="361" customFormat="1" ht="15.9" customHeight="1" x14ac:dyDescent="0.3"/>
    <row r="1728" s="361" customFormat="1" ht="15.9" customHeight="1" x14ac:dyDescent="0.3"/>
    <row r="1729" s="361" customFormat="1" ht="15.9" customHeight="1" x14ac:dyDescent="0.3"/>
    <row r="1730" s="361" customFormat="1" ht="15.9" customHeight="1" x14ac:dyDescent="0.3"/>
    <row r="1731" s="361" customFormat="1" ht="15.9" customHeight="1" x14ac:dyDescent="0.3"/>
    <row r="1732" s="361" customFormat="1" ht="15.9" customHeight="1" x14ac:dyDescent="0.3"/>
    <row r="1733" s="361" customFormat="1" ht="15.9" customHeight="1" x14ac:dyDescent="0.3"/>
    <row r="1734" s="361" customFormat="1" ht="15.9" customHeight="1" x14ac:dyDescent="0.3"/>
    <row r="1735" s="361" customFormat="1" ht="15.9" customHeight="1" x14ac:dyDescent="0.3"/>
    <row r="1736" s="361" customFormat="1" ht="15.9" customHeight="1" x14ac:dyDescent="0.3"/>
    <row r="1737" s="361" customFormat="1" ht="15.9" customHeight="1" x14ac:dyDescent="0.3"/>
    <row r="1738" s="361" customFormat="1" ht="15.9" customHeight="1" x14ac:dyDescent="0.3"/>
    <row r="1739" s="361" customFormat="1" ht="15.9" customHeight="1" x14ac:dyDescent="0.3"/>
    <row r="1740" s="361" customFormat="1" ht="15.9" customHeight="1" x14ac:dyDescent="0.3"/>
    <row r="1741" s="361" customFormat="1" ht="15.9" customHeight="1" x14ac:dyDescent="0.3"/>
    <row r="1742" s="361" customFormat="1" ht="15.9" customHeight="1" x14ac:dyDescent="0.3"/>
    <row r="1743" s="361" customFormat="1" ht="15.9" customHeight="1" x14ac:dyDescent="0.3"/>
    <row r="1744" s="361" customFormat="1" ht="15.9" customHeight="1" x14ac:dyDescent="0.3"/>
    <row r="1745" s="361" customFormat="1" ht="15.9" customHeight="1" x14ac:dyDescent="0.3"/>
    <row r="1746" s="361" customFormat="1" ht="15.9" customHeight="1" x14ac:dyDescent="0.3"/>
    <row r="1747" s="361" customFormat="1" ht="15.9" customHeight="1" x14ac:dyDescent="0.3"/>
    <row r="1748" s="361" customFormat="1" ht="15.9" customHeight="1" x14ac:dyDescent="0.3"/>
    <row r="1749" s="361" customFormat="1" ht="15.9" customHeight="1" x14ac:dyDescent="0.3"/>
    <row r="1750" s="361" customFormat="1" ht="15.9" customHeight="1" x14ac:dyDescent="0.3"/>
    <row r="1751" s="361" customFormat="1" ht="15.9" customHeight="1" x14ac:dyDescent="0.3"/>
    <row r="1752" s="361" customFormat="1" ht="15.9" customHeight="1" x14ac:dyDescent="0.3"/>
    <row r="1753" s="361" customFormat="1" ht="15.9" customHeight="1" x14ac:dyDescent="0.3"/>
    <row r="1754" s="361" customFormat="1" ht="15.9" customHeight="1" x14ac:dyDescent="0.3"/>
    <row r="1755" s="361" customFormat="1" ht="15.9" customHeight="1" x14ac:dyDescent="0.3"/>
    <row r="1756" s="361" customFormat="1" ht="15.9" customHeight="1" x14ac:dyDescent="0.3"/>
    <row r="1757" s="361" customFormat="1" ht="15.9" customHeight="1" x14ac:dyDescent="0.3"/>
    <row r="1758" s="361" customFormat="1" ht="15.9" customHeight="1" x14ac:dyDescent="0.3"/>
    <row r="1759" s="361" customFormat="1" ht="15.9" customHeight="1" x14ac:dyDescent="0.3"/>
    <row r="1760" s="361" customFormat="1" ht="15.9" customHeight="1" x14ac:dyDescent="0.3"/>
    <row r="1761" s="361" customFormat="1" ht="15.9" customHeight="1" x14ac:dyDescent="0.3"/>
    <row r="1762" s="361" customFormat="1" ht="15.9" customHeight="1" x14ac:dyDescent="0.3"/>
    <row r="1763" s="361" customFormat="1" ht="15.9" customHeight="1" x14ac:dyDescent="0.3"/>
    <row r="1764" s="361" customFormat="1" ht="15.9" customHeight="1" x14ac:dyDescent="0.3"/>
    <row r="1765" s="361" customFormat="1" ht="15.9" customHeight="1" x14ac:dyDescent="0.3"/>
    <row r="1766" s="361" customFormat="1" ht="15.9" customHeight="1" x14ac:dyDescent="0.3"/>
    <row r="1767" s="361" customFormat="1" ht="15.9" customHeight="1" x14ac:dyDescent="0.3"/>
    <row r="1768" s="361" customFormat="1" ht="15.9" customHeight="1" x14ac:dyDescent="0.3"/>
    <row r="1769" s="361" customFormat="1" ht="15.9" customHeight="1" x14ac:dyDescent="0.3"/>
    <row r="1770" s="361" customFormat="1" ht="15.9" customHeight="1" x14ac:dyDescent="0.3"/>
    <row r="1771" s="361" customFormat="1" ht="15.9" customHeight="1" x14ac:dyDescent="0.3"/>
    <row r="1772" s="361" customFormat="1" ht="15.9" customHeight="1" x14ac:dyDescent="0.3"/>
    <row r="1773" s="361" customFormat="1" ht="15.9" customHeight="1" x14ac:dyDescent="0.3"/>
    <row r="1774" s="361" customFormat="1" ht="15.9" customHeight="1" x14ac:dyDescent="0.3"/>
    <row r="1775" s="361" customFormat="1" ht="15.9" customHeight="1" x14ac:dyDescent="0.3"/>
    <row r="1776" s="361" customFormat="1" ht="15.9" customHeight="1" x14ac:dyDescent="0.3"/>
    <row r="1777" s="361" customFormat="1" ht="15.9" customHeight="1" x14ac:dyDescent="0.3"/>
    <row r="1778" s="361" customFormat="1" ht="15.9" customHeight="1" x14ac:dyDescent="0.3"/>
    <row r="1779" s="361" customFormat="1" ht="15.9" customHeight="1" x14ac:dyDescent="0.3"/>
    <row r="1780" s="361" customFormat="1" ht="15.9" customHeight="1" x14ac:dyDescent="0.3"/>
    <row r="1781" s="361" customFormat="1" ht="15.9" customHeight="1" x14ac:dyDescent="0.3"/>
    <row r="1782" s="361" customFormat="1" ht="15.9" customHeight="1" x14ac:dyDescent="0.3"/>
    <row r="1783" s="361" customFormat="1" ht="15.9" customHeight="1" x14ac:dyDescent="0.3"/>
    <row r="1784" s="361" customFormat="1" ht="15.9" customHeight="1" x14ac:dyDescent="0.3"/>
    <row r="1785" s="361" customFormat="1" ht="15.9" customHeight="1" x14ac:dyDescent="0.3"/>
    <row r="1786" s="361" customFormat="1" ht="15.9" customHeight="1" x14ac:dyDescent="0.3"/>
    <row r="1787" s="361" customFormat="1" ht="15.9" customHeight="1" x14ac:dyDescent="0.3"/>
    <row r="1788" s="361" customFormat="1" ht="15.9" customHeight="1" x14ac:dyDescent="0.3"/>
    <row r="1789" s="361" customFormat="1" ht="15.9" customHeight="1" x14ac:dyDescent="0.3"/>
    <row r="1790" s="361" customFormat="1" ht="15.9" customHeight="1" x14ac:dyDescent="0.3"/>
    <row r="1791" s="361" customFormat="1" ht="15.9" customHeight="1" x14ac:dyDescent="0.3"/>
    <row r="1792" s="361" customFormat="1" ht="15.9" customHeight="1" x14ac:dyDescent="0.3"/>
    <row r="1793" s="361" customFormat="1" ht="15.9" customHeight="1" x14ac:dyDescent="0.3"/>
    <row r="1794" s="361" customFormat="1" ht="15.9" customHeight="1" x14ac:dyDescent="0.3"/>
    <row r="1795" s="361" customFormat="1" ht="15.9" customHeight="1" x14ac:dyDescent="0.3"/>
    <row r="1796" s="361" customFormat="1" ht="15.9" customHeight="1" x14ac:dyDescent="0.3"/>
    <row r="1797" s="361" customFormat="1" ht="15.9" customHeight="1" x14ac:dyDescent="0.3"/>
    <row r="1798" s="361" customFormat="1" ht="15.9" customHeight="1" x14ac:dyDescent="0.3"/>
    <row r="1799" s="361" customFormat="1" ht="15.9" customHeight="1" x14ac:dyDescent="0.3"/>
    <row r="1800" s="361" customFormat="1" ht="15.9" customHeight="1" x14ac:dyDescent="0.3"/>
    <row r="1801" s="361" customFormat="1" ht="15.9" customHeight="1" x14ac:dyDescent="0.3"/>
    <row r="1802" s="361" customFormat="1" ht="15.9" customHeight="1" x14ac:dyDescent="0.3"/>
    <row r="1803" s="361" customFormat="1" ht="15.9" customHeight="1" x14ac:dyDescent="0.3"/>
    <row r="1804" s="361" customFormat="1" ht="15.9" customHeight="1" x14ac:dyDescent="0.3"/>
    <row r="1805" s="361" customFormat="1" ht="15.9" customHeight="1" x14ac:dyDescent="0.3"/>
    <row r="1806" s="361" customFormat="1" ht="15.9" customHeight="1" x14ac:dyDescent="0.3"/>
    <row r="1807" s="361" customFormat="1" ht="15.9" customHeight="1" x14ac:dyDescent="0.3"/>
    <row r="1808" s="361" customFormat="1" ht="15.9" customHeight="1" x14ac:dyDescent="0.3"/>
    <row r="1809" s="361" customFormat="1" ht="15.9" customHeight="1" x14ac:dyDescent="0.3"/>
    <row r="1810" s="361" customFormat="1" ht="15.9" customHeight="1" x14ac:dyDescent="0.3"/>
    <row r="1811" s="361" customFormat="1" ht="15.9" customHeight="1" x14ac:dyDescent="0.3"/>
    <row r="1812" s="361" customFormat="1" ht="15.9" customHeight="1" x14ac:dyDescent="0.3"/>
    <row r="1813" s="361" customFormat="1" ht="15.9" customHeight="1" x14ac:dyDescent="0.3"/>
    <row r="1814" s="361" customFormat="1" ht="15.9" customHeight="1" x14ac:dyDescent="0.3"/>
    <row r="1815" s="361" customFormat="1" ht="15.9" customHeight="1" x14ac:dyDescent="0.3"/>
    <row r="1816" s="361" customFormat="1" ht="15.9" customHeight="1" x14ac:dyDescent="0.3"/>
    <row r="1817" s="361" customFormat="1" ht="15.9" customHeight="1" x14ac:dyDescent="0.3"/>
    <row r="1818" s="361" customFormat="1" ht="15.9" customHeight="1" x14ac:dyDescent="0.3"/>
    <row r="1819" s="361" customFormat="1" ht="15.9" customHeight="1" x14ac:dyDescent="0.3"/>
    <row r="1820" s="361" customFormat="1" ht="15.9" customHeight="1" x14ac:dyDescent="0.3"/>
    <row r="1821" s="361" customFormat="1" ht="15.9" customHeight="1" x14ac:dyDescent="0.3"/>
    <row r="1822" s="361" customFormat="1" ht="15.9" customHeight="1" x14ac:dyDescent="0.3"/>
    <row r="1823" s="361" customFormat="1" ht="15.9" customHeight="1" x14ac:dyDescent="0.3"/>
    <row r="1824" s="361" customFormat="1" ht="15.9" customHeight="1" x14ac:dyDescent="0.3"/>
    <row r="1825" s="361" customFormat="1" ht="15.9" customHeight="1" x14ac:dyDescent="0.3"/>
    <row r="1826" s="361" customFormat="1" ht="15.9" customHeight="1" x14ac:dyDescent="0.3"/>
    <row r="1827" s="361" customFormat="1" ht="15.9" customHeight="1" x14ac:dyDescent="0.3"/>
    <row r="1828" s="361" customFormat="1" ht="15.9" customHeight="1" x14ac:dyDescent="0.3"/>
    <row r="1829" s="361" customFormat="1" ht="15.9" customHeight="1" x14ac:dyDescent="0.3"/>
    <row r="1830" s="361" customFormat="1" ht="15.9" customHeight="1" x14ac:dyDescent="0.3"/>
    <row r="1831" s="361" customFormat="1" ht="15.9" customHeight="1" x14ac:dyDescent="0.3"/>
    <row r="1832" s="361" customFormat="1" ht="15.9" customHeight="1" x14ac:dyDescent="0.3"/>
    <row r="1833" s="361" customFormat="1" ht="15.9" customHeight="1" x14ac:dyDescent="0.3"/>
    <row r="1834" s="361" customFormat="1" ht="15.9" customHeight="1" x14ac:dyDescent="0.3"/>
    <row r="1835" s="361" customFormat="1" ht="15.9" customHeight="1" x14ac:dyDescent="0.3"/>
    <row r="1836" s="361" customFormat="1" ht="15.9" customHeight="1" x14ac:dyDescent="0.3"/>
    <row r="1837" s="361" customFormat="1" ht="15.9" customHeight="1" x14ac:dyDescent="0.3"/>
    <row r="1838" s="361" customFormat="1" ht="15.9" customHeight="1" x14ac:dyDescent="0.3"/>
    <row r="1839" s="361" customFormat="1" ht="15.9" customHeight="1" x14ac:dyDescent="0.3"/>
    <row r="1840" s="361" customFormat="1" ht="15.9" customHeight="1" x14ac:dyDescent="0.3"/>
    <row r="1841" s="361" customFormat="1" ht="15.9" customHeight="1" x14ac:dyDescent="0.3"/>
    <row r="1842" s="361" customFormat="1" ht="15.9" customHeight="1" x14ac:dyDescent="0.3"/>
    <row r="1843" s="361" customFormat="1" ht="15.9" customHeight="1" x14ac:dyDescent="0.3"/>
    <row r="1844" s="361" customFormat="1" ht="15.9" customHeight="1" x14ac:dyDescent="0.3"/>
    <row r="1845" s="361" customFormat="1" ht="15.9" customHeight="1" x14ac:dyDescent="0.3"/>
    <row r="1846" s="361" customFormat="1" ht="15.9" customHeight="1" x14ac:dyDescent="0.3"/>
    <row r="1847" s="361" customFormat="1" ht="15.9" customHeight="1" x14ac:dyDescent="0.3"/>
    <row r="1848" s="361" customFormat="1" ht="15.9" customHeight="1" x14ac:dyDescent="0.3"/>
    <row r="1849" s="361" customFormat="1" ht="15.9" customHeight="1" x14ac:dyDescent="0.3"/>
    <row r="1850" s="361" customFormat="1" ht="15.9" customHeight="1" x14ac:dyDescent="0.3"/>
    <row r="1851" s="361" customFormat="1" ht="15.9" customHeight="1" x14ac:dyDescent="0.3"/>
    <row r="1852" s="361" customFormat="1" ht="15.9" customHeight="1" x14ac:dyDescent="0.3"/>
    <row r="1853" s="361" customFormat="1" ht="15.9" customHeight="1" x14ac:dyDescent="0.3"/>
    <row r="1854" s="361" customFormat="1" ht="15.9" customHeight="1" x14ac:dyDescent="0.3"/>
    <row r="1855" s="361" customFormat="1" ht="15.9" customHeight="1" x14ac:dyDescent="0.3"/>
    <row r="1856" s="361" customFormat="1" ht="15.9" customHeight="1" x14ac:dyDescent="0.3"/>
    <row r="1857" s="361" customFormat="1" ht="15.9" customHeight="1" x14ac:dyDescent="0.3"/>
    <row r="1858" s="361" customFormat="1" ht="15.9" customHeight="1" x14ac:dyDescent="0.3"/>
    <row r="1859" s="361" customFormat="1" ht="15.9" customHeight="1" x14ac:dyDescent="0.3"/>
    <row r="1860" s="361" customFormat="1" ht="15.9" customHeight="1" x14ac:dyDescent="0.3"/>
    <row r="1861" s="361" customFormat="1" ht="15.9" customHeight="1" x14ac:dyDescent="0.3"/>
    <row r="1862" s="361" customFormat="1" ht="15.9" customHeight="1" x14ac:dyDescent="0.3"/>
    <row r="1863" s="361" customFormat="1" ht="15.9" customHeight="1" x14ac:dyDescent="0.3"/>
    <row r="1864" s="361" customFormat="1" ht="15.9" customHeight="1" x14ac:dyDescent="0.3"/>
    <row r="1865" s="361" customFormat="1" ht="15.9" customHeight="1" x14ac:dyDescent="0.3"/>
    <row r="1866" s="361" customFormat="1" ht="15.9" customHeight="1" x14ac:dyDescent="0.3"/>
    <row r="1867" s="361" customFormat="1" ht="15.9" customHeight="1" x14ac:dyDescent="0.3"/>
    <row r="1868" s="361" customFormat="1" ht="15.9" customHeight="1" x14ac:dyDescent="0.3"/>
    <row r="1869" s="361" customFormat="1" ht="15.9" customHeight="1" x14ac:dyDescent="0.3"/>
    <row r="1870" s="361" customFormat="1" ht="15.9" customHeight="1" x14ac:dyDescent="0.3"/>
    <row r="1871" s="361" customFormat="1" ht="15.9" customHeight="1" x14ac:dyDescent="0.3"/>
    <row r="1872" s="361" customFormat="1" ht="15.9" customHeight="1" x14ac:dyDescent="0.3"/>
    <row r="1873" s="361" customFormat="1" ht="15.9" customHeight="1" x14ac:dyDescent="0.3"/>
    <row r="1874" s="361" customFormat="1" ht="15.9" customHeight="1" x14ac:dyDescent="0.3"/>
    <row r="1875" s="361" customFormat="1" ht="15.9" customHeight="1" x14ac:dyDescent="0.3"/>
    <row r="1876" s="361" customFormat="1" ht="15.9" customHeight="1" x14ac:dyDescent="0.3"/>
    <row r="1877" s="361" customFormat="1" ht="15.9" customHeight="1" x14ac:dyDescent="0.3"/>
    <row r="1878" s="361" customFormat="1" ht="15.9" customHeight="1" x14ac:dyDescent="0.3"/>
    <row r="1879" s="361" customFormat="1" ht="15.9" customHeight="1" x14ac:dyDescent="0.3"/>
    <row r="1880" s="361" customFormat="1" ht="15.9" customHeight="1" x14ac:dyDescent="0.3"/>
    <row r="1881" s="361" customFormat="1" ht="15.9" customHeight="1" x14ac:dyDescent="0.3"/>
    <row r="1882" s="361" customFormat="1" ht="15.9" customHeight="1" x14ac:dyDescent="0.3"/>
    <row r="1883" s="361" customFormat="1" ht="15.9" customHeight="1" x14ac:dyDescent="0.3"/>
    <row r="1884" s="361" customFormat="1" ht="15.9" customHeight="1" x14ac:dyDescent="0.3"/>
    <row r="1885" s="361" customFormat="1" ht="15.9" customHeight="1" x14ac:dyDescent="0.3"/>
    <row r="1886" s="361" customFormat="1" ht="15.9" customHeight="1" x14ac:dyDescent="0.3"/>
    <row r="1887" s="361" customFormat="1" ht="15.9" customHeight="1" x14ac:dyDescent="0.3"/>
    <row r="1888" s="361" customFormat="1" ht="15.9" customHeight="1" x14ac:dyDescent="0.3"/>
    <row r="1889" s="361" customFormat="1" ht="15.9" customHeight="1" x14ac:dyDescent="0.3"/>
    <row r="1890" s="361" customFormat="1" ht="15.9" customHeight="1" x14ac:dyDescent="0.3"/>
    <row r="1891" s="361" customFormat="1" ht="15.9" customHeight="1" x14ac:dyDescent="0.3"/>
    <row r="1892" s="361" customFormat="1" ht="15.9" customHeight="1" x14ac:dyDescent="0.3"/>
    <row r="1893" s="361" customFormat="1" ht="15.9" customHeight="1" x14ac:dyDescent="0.3"/>
    <row r="1894" s="361" customFormat="1" ht="15.9" customHeight="1" x14ac:dyDescent="0.3"/>
    <row r="1895" s="361" customFormat="1" ht="15.9" customHeight="1" x14ac:dyDescent="0.3"/>
    <row r="1896" s="361" customFormat="1" ht="15.9" customHeight="1" x14ac:dyDescent="0.3"/>
    <row r="1897" s="361" customFormat="1" ht="15.9" customHeight="1" x14ac:dyDescent="0.3"/>
    <row r="1898" s="361" customFormat="1" ht="15.9" customHeight="1" x14ac:dyDescent="0.3"/>
    <row r="1899" s="361" customFormat="1" ht="15.9" customHeight="1" x14ac:dyDescent="0.3"/>
    <row r="1900" s="361" customFormat="1" ht="15.9" customHeight="1" x14ac:dyDescent="0.3"/>
    <row r="1901" s="361" customFormat="1" ht="15.9" customHeight="1" x14ac:dyDescent="0.3"/>
    <row r="1902" s="361" customFormat="1" ht="15.9" customHeight="1" x14ac:dyDescent="0.3"/>
    <row r="1903" s="361" customFormat="1" ht="15.9" customHeight="1" x14ac:dyDescent="0.3"/>
    <row r="1904" s="361" customFormat="1" ht="15.9" customHeight="1" x14ac:dyDescent="0.3"/>
    <row r="1905" s="361" customFormat="1" ht="15.9" customHeight="1" x14ac:dyDescent="0.3"/>
    <row r="1906" s="361" customFormat="1" ht="15.9" customHeight="1" x14ac:dyDescent="0.3"/>
    <row r="1907" s="361" customFormat="1" ht="15.9" customHeight="1" x14ac:dyDescent="0.3"/>
    <row r="1908" s="361" customFormat="1" ht="15.9" customHeight="1" x14ac:dyDescent="0.3"/>
    <row r="1909" s="361" customFormat="1" ht="15.9" customHeight="1" x14ac:dyDescent="0.3"/>
    <row r="1910" s="361" customFormat="1" ht="15.9" customHeight="1" x14ac:dyDescent="0.3"/>
    <row r="1911" s="361" customFormat="1" ht="15.9" customHeight="1" x14ac:dyDescent="0.3"/>
    <row r="1912" s="361" customFormat="1" ht="15.9" customHeight="1" x14ac:dyDescent="0.3"/>
    <row r="1913" s="361" customFormat="1" ht="15.9" customHeight="1" x14ac:dyDescent="0.3"/>
    <row r="1914" s="361" customFormat="1" ht="15.9" customHeight="1" x14ac:dyDescent="0.3"/>
    <row r="1915" s="361" customFormat="1" ht="15.9" customHeight="1" x14ac:dyDescent="0.3"/>
    <row r="1916" s="361" customFormat="1" ht="15.9" customHeight="1" x14ac:dyDescent="0.3"/>
    <row r="1917" s="361" customFormat="1" ht="15.9" customHeight="1" x14ac:dyDescent="0.3"/>
    <row r="1918" s="361" customFormat="1" ht="15.9" customHeight="1" x14ac:dyDescent="0.3"/>
    <row r="1919" s="361" customFormat="1" ht="15.9" customHeight="1" x14ac:dyDescent="0.3"/>
    <row r="1920" s="361" customFormat="1" ht="15.9" customHeight="1" x14ac:dyDescent="0.3"/>
    <row r="1921" s="361" customFormat="1" ht="15.9" customHeight="1" x14ac:dyDescent="0.3"/>
    <row r="1922" s="361" customFormat="1" ht="15.9" customHeight="1" x14ac:dyDescent="0.3"/>
    <row r="1923" s="361" customFormat="1" ht="15.9" customHeight="1" x14ac:dyDescent="0.3"/>
    <row r="1924" s="361" customFormat="1" ht="15.9" customHeight="1" x14ac:dyDescent="0.3"/>
    <row r="1925" s="361" customFormat="1" ht="15.9" customHeight="1" x14ac:dyDescent="0.3"/>
    <row r="1926" s="361" customFormat="1" ht="15.9" customHeight="1" x14ac:dyDescent="0.3"/>
    <row r="1927" s="361" customFormat="1" ht="15.9" customHeight="1" x14ac:dyDescent="0.3"/>
    <row r="1928" s="361" customFormat="1" ht="15.9" customHeight="1" x14ac:dyDescent="0.3"/>
    <row r="1929" s="361" customFormat="1" ht="15.9" customHeight="1" x14ac:dyDescent="0.3"/>
    <row r="1930" s="361" customFormat="1" ht="15.9" customHeight="1" x14ac:dyDescent="0.3"/>
    <row r="1931" s="361" customFormat="1" ht="15.9" customHeight="1" x14ac:dyDescent="0.3"/>
    <row r="1932" s="361" customFormat="1" ht="15.9" customHeight="1" x14ac:dyDescent="0.3"/>
    <row r="1933" s="361" customFormat="1" ht="15.9" customHeight="1" x14ac:dyDescent="0.3"/>
    <row r="1934" s="361" customFormat="1" ht="15.9" customHeight="1" x14ac:dyDescent="0.3"/>
    <row r="1935" s="361" customFormat="1" ht="15.9" customHeight="1" x14ac:dyDescent="0.3"/>
    <row r="1936" s="361" customFormat="1" ht="15.9" customHeight="1" x14ac:dyDescent="0.3"/>
    <row r="1937" s="361" customFormat="1" ht="15.9" customHeight="1" x14ac:dyDescent="0.3"/>
    <row r="1938" s="361" customFormat="1" ht="15.9" customHeight="1" x14ac:dyDescent="0.3"/>
    <row r="1939" s="361" customFormat="1" ht="15.9" customHeight="1" x14ac:dyDescent="0.3"/>
    <row r="1940" s="361" customFormat="1" ht="15.9" customHeight="1" x14ac:dyDescent="0.3"/>
    <row r="1941" s="361" customFormat="1" ht="15.9" customHeight="1" x14ac:dyDescent="0.3"/>
    <row r="1942" s="361" customFormat="1" ht="15.9" customHeight="1" x14ac:dyDescent="0.3"/>
    <row r="1943" s="361" customFormat="1" ht="15.9" customHeight="1" x14ac:dyDescent="0.3"/>
    <row r="1944" s="361" customFormat="1" ht="15.9" customHeight="1" x14ac:dyDescent="0.3"/>
    <row r="1945" s="361" customFormat="1" ht="15.9" customHeight="1" x14ac:dyDescent="0.3"/>
    <row r="1946" s="361" customFormat="1" ht="15.9" customHeight="1" x14ac:dyDescent="0.3"/>
    <row r="1947" s="361" customFormat="1" ht="15.9" customHeight="1" x14ac:dyDescent="0.3"/>
    <row r="1948" s="361" customFormat="1" ht="15.9" customHeight="1" x14ac:dyDescent="0.3"/>
    <row r="1949" s="361" customFormat="1" ht="15.9" customHeight="1" x14ac:dyDescent="0.3"/>
    <row r="1950" s="361" customFormat="1" ht="15.9" customHeight="1" x14ac:dyDescent="0.3"/>
    <row r="1951" s="361" customFormat="1" ht="15.9" customHeight="1" x14ac:dyDescent="0.3"/>
    <row r="1952" s="361" customFormat="1" ht="15.9" customHeight="1" x14ac:dyDescent="0.3"/>
    <row r="1953" s="361" customFormat="1" ht="15.9" customHeight="1" x14ac:dyDescent="0.3"/>
    <row r="1954" s="361" customFormat="1" ht="15.9" customHeight="1" x14ac:dyDescent="0.3"/>
    <row r="1955" s="361" customFormat="1" ht="15.9" customHeight="1" x14ac:dyDescent="0.3"/>
    <row r="1956" s="361" customFormat="1" ht="15.9" customHeight="1" x14ac:dyDescent="0.3"/>
    <row r="1957" s="361" customFormat="1" ht="15.9" customHeight="1" x14ac:dyDescent="0.3"/>
    <row r="1958" s="361" customFormat="1" ht="15.9" customHeight="1" x14ac:dyDescent="0.3"/>
    <row r="1959" s="361" customFormat="1" ht="15.9" customHeight="1" x14ac:dyDescent="0.3"/>
    <row r="1960" s="361" customFormat="1" ht="15.9" customHeight="1" x14ac:dyDescent="0.3"/>
    <row r="1961" s="361" customFormat="1" ht="15.9" customHeight="1" x14ac:dyDescent="0.3"/>
    <row r="1962" s="361" customFormat="1" ht="15.9" customHeight="1" x14ac:dyDescent="0.3"/>
    <row r="1963" s="361" customFormat="1" ht="15.9" customHeight="1" x14ac:dyDescent="0.3"/>
    <row r="1964" s="361" customFormat="1" ht="15.9" customHeight="1" x14ac:dyDescent="0.3"/>
    <row r="1965" s="361" customFormat="1" ht="15.9" customHeight="1" x14ac:dyDescent="0.3"/>
    <row r="1966" s="361" customFormat="1" ht="15.9" customHeight="1" x14ac:dyDescent="0.3"/>
    <row r="1967" s="361" customFormat="1" ht="15.9" customHeight="1" x14ac:dyDescent="0.3"/>
    <row r="1968" s="361" customFormat="1" ht="15.9" customHeight="1" x14ac:dyDescent="0.3"/>
    <row r="1969" s="361" customFormat="1" ht="15.9" customHeight="1" x14ac:dyDescent="0.3"/>
    <row r="1970" s="361" customFormat="1" ht="15.9" customHeight="1" x14ac:dyDescent="0.3"/>
    <row r="1971" s="361" customFormat="1" ht="15.9" customHeight="1" x14ac:dyDescent="0.3"/>
    <row r="1972" s="361" customFormat="1" ht="15.9" customHeight="1" x14ac:dyDescent="0.3"/>
    <row r="1973" s="361" customFormat="1" ht="15.9" customHeight="1" x14ac:dyDescent="0.3"/>
    <row r="1974" s="361" customFormat="1" ht="15.9" customHeight="1" x14ac:dyDescent="0.3"/>
    <row r="1975" s="361" customFormat="1" ht="15.9" customHeight="1" x14ac:dyDescent="0.3"/>
    <row r="1976" s="361" customFormat="1" ht="15.9" customHeight="1" x14ac:dyDescent="0.3"/>
    <row r="1977" s="361" customFormat="1" ht="15.9" customHeight="1" x14ac:dyDescent="0.3"/>
    <row r="1978" s="361" customFormat="1" ht="15.9" customHeight="1" x14ac:dyDescent="0.3"/>
    <row r="1979" s="361" customFormat="1" ht="15.9" customHeight="1" x14ac:dyDescent="0.3"/>
    <row r="1980" s="361" customFormat="1" ht="15.9" customHeight="1" x14ac:dyDescent="0.3"/>
    <row r="1981" s="361" customFormat="1" ht="15.9" customHeight="1" x14ac:dyDescent="0.3"/>
    <row r="1982" s="361" customFormat="1" ht="15.9" customHeight="1" x14ac:dyDescent="0.3"/>
    <row r="1983" s="361" customFormat="1" ht="15.9" customHeight="1" x14ac:dyDescent="0.3"/>
    <row r="1984" s="361" customFormat="1" ht="15.9" customHeight="1" x14ac:dyDescent="0.3"/>
    <row r="1985" s="361" customFormat="1" ht="15.9" customHeight="1" x14ac:dyDescent="0.3"/>
    <row r="1986" s="361" customFormat="1" ht="15.9" customHeight="1" x14ac:dyDescent="0.3"/>
    <row r="1987" s="361" customFormat="1" ht="15.9" customHeight="1" x14ac:dyDescent="0.3"/>
    <row r="1988" s="361" customFormat="1" ht="15.9" customHeight="1" x14ac:dyDescent="0.3"/>
    <row r="1989" s="361" customFormat="1" ht="15.9" customHeight="1" x14ac:dyDescent="0.3"/>
    <row r="1990" s="361" customFormat="1" ht="15.9" customHeight="1" x14ac:dyDescent="0.3"/>
    <row r="1991" s="361" customFormat="1" ht="15.9" customHeight="1" x14ac:dyDescent="0.3"/>
    <row r="1992" s="361" customFormat="1" ht="15.9" customHeight="1" x14ac:dyDescent="0.3"/>
    <row r="1993" s="361" customFormat="1" ht="15.9" customHeight="1" x14ac:dyDescent="0.3"/>
    <row r="1994" s="361" customFormat="1" ht="15.9" customHeight="1" x14ac:dyDescent="0.3"/>
    <row r="1995" s="361" customFormat="1" ht="15.9" customHeight="1" x14ac:dyDescent="0.3"/>
    <row r="1996" s="361" customFormat="1" ht="15.9" customHeight="1" x14ac:dyDescent="0.3"/>
    <row r="1997" s="361" customFormat="1" ht="15.9" customHeight="1" x14ac:dyDescent="0.3"/>
    <row r="1998" s="361" customFormat="1" ht="15.9" customHeight="1" x14ac:dyDescent="0.3"/>
    <row r="1999" s="361" customFormat="1" ht="15.9" customHeight="1" x14ac:dyDescent="0.3"/>
    <row r="2000" s="361" customFormat="1" ht="15.9" customHeight="1" x14ac:dyDescent="0.3"/>
    <row r="2001" s="361" customFormat="1" ht="15.9" customHeight="1" x14ac:dyDescent="0.3"/>
    <row r="2002" s="361" customFormat="1" ht="15.9" customHeight="1" x14ac:dyDescent="0.3"/>
    <row r="2003" s="361" customFormat="1" ht="15.9" customHeight="1" x14ac:dyDescent="0.3"/>
    <row r="2004" s="361" customFormat="1" ht="15.9" customHeight="1" x14ac:dyDescent="0.3"/>
    <row r="2005" s="361" customFormat="1" ht="15.9" customHeight="1" x14ac:dyDescent="0.3"/>
    <row r="2006" s="361" customFormat="1" ht="15.9" customHeight="1" x14ac:dyDescent="0.3"/>
    <row r="2007" s="361" customFormat="1" ht="15.9" customHeight="1" x14ac:dyDescent="0.3"/>
    <row r="2008" s="361" customFormat="1" ht="15.9" customHeight="1" x14ac:dyDescent="0.3"/>
    <row r="2009" s="361" customFormat="1" ht="15.9" customHeight="1" x14ac:dyDescent="0.3"/>
    <row r="2010" s="361" customFormat="1" ht="15.9" customHeight="1" x14ac:dyDescent="0.3"/>
    <row r="2011" s="361" customFormat="1" ht="15.9" customHeight="1" x14ac:dyDescent="0.3"/>
    <row r="2012" s="361" customFormat="1" ht="15.9" customHeight="1" x14ac:dyDescent="0.3"/>
    <row r="2013" s="361" customFormat="1" ht="15.9" customHeight="1" x14ac:dyDescent="0.3"/>
    <row r="2014" s="361" customFormat="1" ht="15.9" customHeight="1" x14ac:dyDescent="0.3"/>
    <row r="2015" s="361" customFormat="1" ht="15.9" customHeight="1" x14ac:dyDescent="0.3"/>
    <row r="2016" s="361" customFormat="1" ht="15.9" customHeight="1" x14ac:dyDescent="0.3"/>
    <row r="2017" s="361" customFormat="1" ht="15.9" customHeight="1" x14ac:dyDescent="0.3"/>
    <row r="2018" s="361" customFormat="1" ht="15.9" customHeight="1" x14ac:dyDescent="0.3"/>
    <row r="2019" s="361" customFormat="1" ht="15.9" customHeight="1" x14ac:dyDescent="0.3"/>
    <row r="2020" s="361" customFormat="1" ht="15.9" customHeight="1" x14ac:dyDescent="0.3"/>
    <row r="2021" s="361" customFormat="1" ht="15.9" customHeight="1" x14ac:dyDescent="0.3"/>
    <row r="2022" s="361" customFormat="1" ht="15.9" customHeight="1" x14ac:dyDescent="0.3"/>
    <row r="2023" s="361" customFormat="1" ht="15.9" customHeight="1" x14ac:dyDescent="0.3"/>
    <row r="2024" s="361" customFormat="1" ht="15.9" customHeight="1" x14ac:dyDescent="0.3"/>
    <row r="2025" s="361" customFormat="1" ht="15.9" customHeight="1" x14ac:dyDescent="0.3"/>
    <row r="2026" s="361" customFormat="1" ht="15.9" customHeight="1" x14ac:dyDescent="0.3"/>
    <row r="2027" s="361" customFormat="1" ht="15.9" customHeight="1" x14ac:dyDescent="0.3"/>
    <row r="2028" s="361" customFormat="1" ht="15.9" customHeight="1" x14ac:dyDescent="0.3"/>
    <row r="2029" s="361" customFormat="1" ht="15.9" customHeight="1" x14ac:dyDescent="0.3"/>
    <row r="2030" s="361" customFormat="1" ht="15.9" customHeight="1" x14ac:dyDescent="0.3"/>
    <row r="2031" s="361" customFormat="1" ht="15.9" customHeight="1" x14ac:dyDescent="0.3"/>
    <row r="2032" s="361" customFormat="1" ht="15.9" customHeight="1" x14ac:dyDescent="0.3"/>
    <row r="2033" s="361" customFormat="1" ht="15.9" customHeight="1" x14ac:dyDescent="0.3"/>
    <row r="2034" s="361" customFormat="1" ht="15.9" customHeight="1" x14ac:dyDescent="0.3"/>
    <row r="2035" s="361" customFormat="1" ht="15.9" customHeight="1" x14ac:dyDescent="0.3"/>
    <row r="2036" s="361" customFormat="1" ht="15.9" customHeight="1" x14ac:dyDescent="0.3"/>
    <row r="2037" s="361" customFormat="1" ht="15.9" customHeight="1" x14ac:dyDescent="0.3"/>
    <row r="2038" s="361" customFormat="1" ht="15.9" customHeight="1" x14ac:dyDescent="0.3"/>
    <row r="2039" s="361" customFormat="1" ht="15.9" customHeight="1" x14ac:dyDescent="0.3"/>
    <row r="2040" s="361" customFormat="1" ht="15.9" customHeight="1" x14ac:dyDescent="0.3"/>
    <row r="2041" s="361" customFormat="1" ht="15.9" customHeight="1" x14ac:dyDescent="0.3"/>
    <row r="2042" s="361" customFormat="1" ht="15.9" customHeight="1" x14ac:dyDescent="0.3"/>
    <row r="2043" s="361" customFormat="1" ht="15.9" customHeight="1" x14ac:dyDescent="0.3"/>
    <row r="2044" s="361" customFormat="1" ht="15.9" customHeight="1" x14ac:dyDescent="0.3"/>
    <row r="2045" s="361" customFormat="1" ht="15.9" customHeight="1" x14ac:dyDescent="0.3"/>
    <row r="2046" s="361" customFormat="1" ht="15.9" customHeight="1" x14ac:dyDescent="0.3"/>
    <row r="2047" s="361" customFormat="1" ht="15.9" customHeight="1" x14ac:dyDescent="0.3"/>
    <row r="2048" s="361" customFormat="1" ht="15.9" customHeight="1" x14ac:dyDescent="0.3"/>
    <row r="2049" s="361" customFormat="1" ht="15.9" customHeight="1" x14ac:dyDescent="0.3"/>
    <row r="2050" s="361" customFormat="1" ht="15.9" customHeight="1" x14ac:dyDescent="0.3"/>
    <row r="2051" s="361" customFormat="1" ht="15.9" customHeight="1" x14ac:dyDescent="0.3"/>
    <row r="2052" s="361" customFormat="1" ht="15.9" customHeight="1" x14ac:dyDescent="0.3"/>
    <row r="2053" s="361" customFormat="1" ht="15.9" customHeight="1" x14ac:dyDescent="0.3"/>
    <row r="2054" s="361" customFormat="1" ht="15.9" customHeight="1" x14ac:dyDescent="0.3"/>
    <row r="2055" s="361" customFormat="1" ht="15.9" customHeight="1" x14ac:dyDescent="0.3"/>
    <row r="2056" s="361" customFormat="1" ht="15.9" customHeight="1" x14ac:dyDescent="0.3"/>
    <row r="2057" s="361" customFormat="1" ht="15.9" customHeight="1" x14ac:dyDescent="0.3"/>
    <row r="2058" s="361" customFormat="1" ht="15.9" customHeight="1" x14ac:dyDescent="0.3"/>
    <row r="2059" s="361" customFormat="1" ht="15.9" customHeight="1" x14ac:dyDescent="0.3"/>
    <row r="2060" s="361" customFormat="1" ht="15.9" customHeight="1" x14ac:dyDescent="0.3"/>
    <row r="2061" s="361" customFormat="1" ht="15.9" customHeight="1" x14ac:dyDescent="0.3"/>
    <row r="2062" s="361" customFormat="1" ht="15.9" customHeight="1" x14ac:dyDescent="0.3"/>
    <row r="2063" s="361" customFormat="1" ht="15.9" customHeight="1" x14ac:dyDescent="0.3"/>
    <row r="2064" s="361" customFormat="1" ht="15.9" customHeight="1" x14ac:dyDescent="0.3"/>
    <row r="2065" s="361" customFormat="1" ht="15.9" customHeight="1" x14ac:dyDescent="0.3"/>
    <row r="2066" s="361" customFormat="1" ht="15.9" customHeight="1" x14ac:dyDescent="0.3"/>
    <row r="2067" s="361" customFormat="1" ht="15.9" customHeight="1" x14ac:dyDescent="0.3"/>
    <row r="2068" s="361" customFormat="1" ht="15.9" customHeight="1" x14ac:dyDescent="0.3"/>
    <row r="2069" s="361" customFormat="1" ht="15.9" customHeight="1" x14ac:dyDescent="0.3"/>
    <row r="2070" s="361" customFormat="1" ht="15.9" customHeight="1" x14ac:dyDescent="0.3"/>
    <row r="2071" s="361" customFormat="1" ht="15.9" customHeight="1" x14ac:dyDescent="0.3"/>
    <row r="2072" s="361" customFormat="1" ht="15.9" customHeight="1" x14ac:dyDescent="0.3"/>
    <row r="2073" s="361" customFormat="1" ht="15.9" customHeight="1" x14ac:dyDescent="0.3"/>
    <row r="2074" s="361" customFormat="1" ht="15.9" customHeight="1" x14ac:dyDescent="0.3"/>
    <row r="2075" s="361" customFormat="1" ht="15.9" customHeight="1" x14ac:dyDescent="0.3"/>
    <row r="2076" s="361" customFormat="1" ht="15.9" customHeight="1" x14ac:dyDescent="0.3"/>
    <row r="2077" s="361" customFormat="1" ht="15.9" customHeight="1" x14ac:dyDescent="0.3"/>
    <row r="2078" s="361" customFormat="1" ht="15.9" customHeight="1" x14ac:dyDescent="0.3"/>
    <row r="2079" s="361" customFormat="1" ht="15.9" customHeight="1" x14ac:dyDescent="0.3"/>
    <row r="2080" s="361" customFormat="1" ht="15.9" customHeight="1" x14ac:dyDescent="0.3"/>
    <row r="2081" s="361" customFormat="1" ht="15.9" customHeight="1" x14ac:dyDescent="0.3"/>
    <row r="2082" s="361" customFormat="1" ht="15.9" customHeight="1" x14ac:dyDescent="0.3"/>
    <row r="2083" s="361" customFormat="1" ht="15.9" customHeight="1" x14ac:dyDescent="0.3"/>
    <row r="2084" s="361" customFormat="1" ht="15.9" customHeight="1" x14ac:dyDescent="0.3"/>
    <row r="2085" s="361" customFormat="1" ht="15.9" customHeight="1" x14ac:dyDescent="0.3"/>
    <row r="2086" s="361" customFormat="1" ht="15.9" customHeight="1" x14ac:dyDescent="0.3"/>
    <row r="2087" s="361" customFormat="1" ht="15.9" customHeight="1" x14ac:dyDescent="0.3"/>
    <row r="2088" s="361" customFormat="1" ht="15.9" customHeight="1" x14ac:dyDescent="0.3"/>
    <row r="2089" s="361" customFormat="1" ht="15.9" customHeight="1" x14ac:dyDescent="0.3"/>
    <row r="2090" s="361" customFormat="1" ht="15.9" customHeight="1" x14ac:dyDescent="0.3"/>
    <row r="2091" s="361" customFormat="1" ht="15.9" customHeight="1" x14ac:dyDescent="0.3"/>
    <row r="2092" s="361" customFormat="1" ht="15.9" customHeight="1" x14ac:dyDescent="0.3"/>
    <row r="2093" s="361" customFormat="1" ht="15.9" customHeight="1" x14ac:dyDescent="0.3"/>
    <row r="2094" s="361" customFormat="1" ht="15.9" customHeight="1" x14ac:dyDescent="0.3"/>
    <row r="2095" s="361" customFormat="1" ht="15.9" customHeight="1" x14ac:dyDescent="0.3"/>
    <row r="2096" s="361" customFormat="1" ht="15.9" customHeight="1" x14ac:dyDescent="0.3"/>
    <row r="2097" s="361" customFormat="1" ht="15.9" customHeight="1" x14ac:dyDescent="0.3"/>
    <row r="2098" s="361" customFormat="1" ht="15.9" customHeight="1" x14ac:dyDescent="0.3"/>
    <row r="2099" s="361" customFormat="1" ht="15.9" customHeight="1" x14ac:dyDescent="0.3"/>
    <row r="2100" s="361" customFormat="1" ht="15.9" customHeight="1" x14ac:dyDescent="0.3"/>
    <row r="2101" s="361" customFormat="1" ht="15.9" customHeight="1" x14ac:dyDescent="0.3"/>
    <row r="2102" s="361" customFormat="1" ht="15.9" customHeight="1" x14ac:dyDescent="0.3"/>
    <row r="2103" s="361" customFormat="1" ht="15.9" customHeight="1" x14ac:dyDescent="0.3"/>
    <row r="2104" s="361" customFormat="1" ht="15.9" customHeight="1" x14ac:dyDescent="0.3"/>
    <row r="2105" s="361" customFormat="1" ht="15.9" customHeight="1" x14ac:dyDescent="0.3"/>
    <row r="2106" s="361" customFormat="1" ht="15.9" customHeight="1" x14ac:dyDescent="0.3"/>
    <row r="2107" s="361" customFormat="1" ht="15.9" customHeight="1" x14ac:dyDescent="0.3"/>
    <row r="2108" s="361" customFormat="1" ht="15.9" customHeight="1" x14ac:dyDescent="0.3"/>
    <row r="2109" s="361" customFormat="1" ht="15.9" customHeight="1" x14ac:dyDescent="0.3"/>
    <row r="2110" s="361" customFormat="1" ht="15.9" customHeight="1" x14ac:dyDescent="0.3"/>
    <row r="2111" s="361" customFormat="1" ht="15.9" customHeight="1" x14ac:dyDescent="0.3"/>
    <row r="2112" s="361" customFormat="1" ht="15.9" customHeight="1" x14ac:dyDescent="0.3"/>
    <row r="2113" s="361" customFormat="1" ht="15.9" customHeight="1" x14ac:dyDescent="0.3"/>
    <row r="2114" s="361" customFormat="1" ht="15.9" customHeight="1" x14ac:dyDescent="0.3"/>
    <row r="2115" s="361" customFormat="1" ht="15.9" customHeight="1" x14ac:dyDescent="0.3"/>
    <row r="2116" s="361" customFormat="1" ht="15.9" customHeight="1" x14ac:dyDescent="0.3"/>
    <row r="2117" s="361" customFormat="1" ht="15.9" customHeight="1" x14ac:dyDescent="0.3"/>
    <row r="2118" s="361" customFormat="1" ht="15.9" customHeight="1" x14ac:dyDescent="0.3"/>
    <row r="2119" s="361" customFormat="1" ht="15.9" customHeight="1" x14ac:dyDescent="0.3"/>
    <row r="2120" s="361" customFormat="1" ht="15.9" customHeight="1" x14ac:dyDescent="0.3"/>
    <row r="2121" s="361" customFormat="1" ht="15.9" customHeight="1" x14ac:dyDescent="0.3"/>
    <row r="2122" s="361" customFormat="1" ht="15.9" customHeight="1" x14ac:dyDescent="0.3"/>
    <row r="2123" s="361" customFormat="1" ht="15.9" customHeight="1" x14ac:dyDescent="0.3"/>
    <row r="2124" s="361" customFormat="1" ht="15.9" customHeight="1" x14ac:dyDescent="0.3"/>
    <row r="2125" s="361" customFormat="1" ht="15.9" customHeight="1" x14ac:dyDescent="0.3"/>
    <row r="2126" s="361" customFormat="1" ht="15.9" customHeight="1" x14ac:dyDescent="0.3"/>
    <row r="2127" s="361" customFormat="1" ht="15.9" customHeight="1" x14ac:dyDescent="0.3"/>
    <row r="2128" s="361" customFormat="1" ht="15.9" customHeight="1" x14ac:dyDescent="0.3"/>
    <row r="2129" s="361" customFormat="1" ht="15.9" customHeight="1" x14ac:dyDescent="0.3"/>
    <row r="2130" s="361" customFormat="1" ht="15.9" customHeight="1" x14ac:dyDescent="0.3"/>
    <row r="2131" s="361" customFormat="1" ht="15.9" customHeight="1" x14ac:dyDescent="0.3"/>
    <row r="2132" s="361" customFormat="1" ht="15.9" customHeight="1" x14ac:dyDescent="0.3"/>
    <row r="2133" s="361" customFormat="1" ht="15.9" customHeight="1" x14ac:dyDescent="0.3"/>
    <row r="2134" s="361" customFormat="1" ht="15.9" customHeight="1" x14ac:dyDescent="0.3"/>
    <row r="2135" s="361" customFormat="1" ht="15.9" customHeight="1" x14ac:dyDescent="0.3"/>
    <row r="2136" s="361" customFormat="1" ht="15.9" customHeight="1" x14ac:dyDescent="0.3"/>
    <row r="2137" s="361" customFormat="1" ht="15.9" customHeight="1" x14ac:dyDescent="0.3"/>
    <row r="2138" s="361" customFormat="1" ht="15.9" customHeight="1" x14ac:dyDescent="0.3"/>
    <row r="2139" s="361" customFormat="1" ht="15.9" customHeight="1" x14ac:dyDescent="0.3"/>
    <row r="2140" s="361" customFormat="1" ht="15.9" customHeight="1" x14ac:dyDescent="0.3"/>
    <row r="2141" s="361" customFormat="1" ht="15.9" customHeight="1" x14ac:dyDescent="0.3"/>
    <row r="2142" s="361" customFormat="1" ht="15.9" customHeight="1" x14ac:dyDescent="0.3"/>
    <row r="2143" s="361" customFormat="1" ht="15.9" customHeight="1" x14ac:dyDescent="0.3"/>
    <row r="2144" s="361" customFormat="1" ht="15.9" customHeight="1" x14ac:dyDescent="0.3"/>
    <row r="2145" s="361" customFormat="1" ht="15.9" customHeight="1" x14ac:dyDescent="0.3"/>
    <row r="2146" s="361" customFormat="1" ht="15.9" customHeight="1" x14ac:dyDescent="0.3"/>
    <row r="2147" s="361" customFormat="1" ht="15.9" customHeight="1" x14ac:dyDescent="0.3"/>
    <row r="2148" s="361" customFormat="1" ht="15.9" customHeight="1" x14ac:dyDescent="0.3"/>
    <row r="2149" s="361" customFormat="1" ht="15.9" customHeight="1" x14ac:dyDescent="0.3"/>
    <row r="2150" s="361" customFormat="1" ht="15.9" customHeight="1" x14ac:dyDescent="0.3"/>
    <row r="2151" s="361" customFormat="1" ht="15.9" customHeight="1" x14ac:dyDescent="0.3"/>
    <row r="2152" s="361" customFormat="1" ht="15.9" customHeight="1" x14ac:dyDescent="0.3"/>
    <row r="2153" s="361" customFormat="1" ht="15.9" customHeight="1" x14ac:dyDescent="0.3"/>
    <row r="2154" s="361" customFormat="1" ht="15.9" customHeight="1" x14ac:dyDescent="0.3"/>
    <row r="2155" s="361" customFormat="1" ht="15.9" customHeight="1" x14ac:dyDescent="0.3"/>
    <row r="2156" s="361" customFormat="1" ht="15.9" customHeight="1" x14ac:dyDescent="0.3"/>
    <row r="2157" s="361" customFormat="1" ht="15.9" customHeight="1" x14ac:dyDescent="0.3"/>
    <row r="2158" s="361" customFormat="1" ht="15.9" customHeight="1" x14ac:dyDescent="0.3"/>
    <row r="2159" s="361" customFormat="1" ht="15.9" customHeight="1" x14ac:dyDescent="0.3"/>
    <row r="2160" s="361" customFormat="1" ht="15.9" customHeight="1" x14ac:dyDescent="0.3"/>
    <row r="2161" s="361" customFormat="1" ht="15.9" customHeight="1" x14ac:dyDescent="0.3"/>
    <row r="2162" s="361" customFormat="1" ht="15.9" customHeight="1" x14ac:dyDescent="0.3"/>
    <row r="2163" s="361" customFormat="1" ht="15.9" customHeight="1" x14ac:dyDescent="0.3"/>
    <row r="2164" s="361" customFormat="1" ht="15.9" customHeight="1" x14ac:dyDescent="0.3"/>
    <row r="2165" s="361" customFormat="1" ht="15.9" customHeight="1" x14ac:dyDescent="0.3"/>
    <row r="2166" s="361" customFormat="1" ht="15.9" customHeight="1" x14ac:dyDescent="0.3"/>
    <row r="2167" s="361" customFormat="1" ht="15.9" customHeight="1" x14ac:dyDescent="0.3"/>
    <row r="2168" s="361" customFormat="1" ht="15.9" customHeight="1" x14ac:dyDescent="0.3"/>
    <row r="2169" s="361" customFormat="1" ht="15.9" customHeight="1" x14ac:dyDescent="0.3"/>
    <row r="2170" s="361" customFormat="1" ht="15.9" customHeight="1" x14ac:dyDescent="0.3"/>
    <row r="2171" s="361" customFormat="1" ht="15.9" customHeight="1" x14ac:dyDescent="0.3"/>
    <row r="2172" s="361" customFormat="1" ht="15.9" customHeight="1" x14ac:dyDescent="0.3"/>
    <row r="2173" s="361" customFormat="1" ht="15.9" customHeight="1" x14ac:dyDescent="0.3"/>
    <row r="2174" s="361" customFormat="1" ht="15.9" customHeight="1" x14ac:dyDescent="0.3"/>
    <row r="2175" s="361" customFormat="1" ht="15.9" customHeight="1" x14ac:dyDescent="0.3"/>
    <row r="2176" s="361" customFormat="1" ht="15.9" customHeight="1" x14ac:dyDescent="0.3"/>
    <row r="2177" s="361" customFormat="1" ht="15.9" customHeight="1" x14ac:dyDescent="0.3"/>
    <row r="2178" s="361" customFormat="1" ht="15.9" customHeight="1" x14ac:dyDescent="0.3"/>
    <row r="2179" s="361" customFormat="1" ht="15.9" customHeight="1" x14ac:dyDescent="0.3"/>
    <row r="2180" s="361" customFormat="1" ht="15.9" customHeight="1" x14ac:dyDescent="0.3"/>
    <row r="2181" s="361" customFormat="1" ht="15.9" customHeight="1" x14ac:dyDescent="0.3"/>
    <row r="2182" s="361" customFormat="1" ht="15.9" customHeight="1" x14ac:dyDescent="0.3"/>
    <row r="2183" s="361" customFormat="1" ht="15.9" customHeight="1" x14ac:dyDescent="0.3"/>
    <row r="2184" s="361" customFormat="1" ht="15.9" customHeight="1" x14ac:dyDescent="0.3"/>
    <row r="2185" s="361" customFormat="1" ht="15.9" customHeight="1" x14ac:dyDescent="0.3"/>
    <row r="2186" s="361" customFormat="1" ht="15.9" customHeight="1" x14ac:dyDescent="0.3"/>
    <row r="2187" s="361" customFormat="1" ht="15.9" customHeight="1" x14ac:dyDescent="0.3"/>
    <row r="2188" s="361" customFormat="1" ht="15.9" customHeight="1" x14ac:dyDescent="0.3"/>
    <row r="2189" s="361" customFormat="1" ht="15.9" customHeight="1" x14ac:dyDescent="0.3"/>
    <row r="2190" s="361" customFormat="1" ht="15.9" customHeight="1" x14ac:dyDescent="0.3"/>
    <row r="2191" s="361" customFormat="1" ht="15.9" customHeight="1" x14ac:dyDescent="0.3"/>
    <row r="2192" s="361" customFormat="1" ht="15.9" customHeight="1" x14ac:dyDescent="0.3"/>
    <row r="2193" s="361" customFormat="1" ht="15.9" customHeight="1" x14ac:dyDescent="0.3"/>
    <row r="2194" s="361" customFormat="1" ht="15.9" customHeight="1" x14ac:dyDescent="0.3"/>
    <row r="2195" s="361" customFormat="1" ht="15.9" customHeight="1" x14ac:dyDescent="0.3"/>
    <row r="2196" s="361" customFormat="1" ht="15.9" customHeight="1" x14ac:dyDescent="0.3"/>
    <row r="2197" s="361" customFormat="1" ht="15.9" customHeight="1" x14ac:dyDescent="0.3"/>
    <row r="2198" s="361" customFormat="1" ht="15.9" customHeight="1" x14ac:dyDescent="0.3"/>
    <row r="2199" s="361" customFormat="1" ht="15.9" customHeight="1" x14ac:dyDescent="0.3"/>
    <row r="2200" s="361" customFormat="1" ht="15.9" customHeight="1" x14ac:dyDescent="0.3"/>
    <row r="2201" s="361" customFormat="1" ht="15.9" customHeight="1" x14ac:dyDescent="0.3"/>
    <row r="2202" s="361" customFormat="1" ht="15.9" customHeight="1" x14ac:dyDescent="0.3"/>
    <row r="2203" s="361" customFormat="1" ht="15.9" customHeight="1" x14ac:dyDescent="0.3"/>
    <row r="2204" s="361" customFormat="1" ht="15.9" customHeight="1" x14ac:dyDescent="0.3"/>
    <row r="2205" s="361" customFormat="1" ht="15.9" customHeight="1" x14ac:dyDescent="0.3"/>
    <row r="2206" s="361" customFormat="1" ht="15.9" customHeight="1" x14ac:dyDescent="0.3"/>
    <row r="2207" s="361" customFormat="1" ht="15.9" customHeight="1" x14ac:dyDescent="0.3"/>
    <row r="2208" s="361" customFormat="1" ht="15.9" customHeight="1" x14ac:dyDescent="0.3"/>
    <row r="2209" s="361" customFormat="1" ht="15.9" customHeight="1" x14ac:dyDescent="0.3"/>
    <row r="2210" s="361" customFormat="1" ht="15.9" customHeight="1" x14ac:dyDescent="0.3"/>
    <row r="2211" s="361" customFormat="1" ht="15.9" customHeight="1" x14ac:dyDescent="0.3"/>
    <row r="2212" s="361" customFormat="1" ht="15.9" customHeight="1" x14ac:dyDescent="0.3"/>
    <row r="2213" s="361" customFormat="1" ht="15.9" customHeight="1" x14ac:dyDescent="0.3"/>
    <row r="2214" s="361" customFormat="1" ht="15.9" customHeight="1" x14ac:dyDescent="0.3"/>
    <row r="2215" s="361" customFormat="1" ht="15.9" customHeight="1" x14ac:dyDescent="0.3"/>
    <row r="2216" s="361" customFormat="1" ht="15.9" customHeight="1" x14ac:dyDescent="0.3"/>
    <row r="2217" s="361" customFormat="1" ht="15.9" customHeight="1" x14ac:dyDescent="0.3"/>
    <row r="2218" s="361" customFormat="1" ht="15.9" customHeight="1" x14ac:dyDescent="0.3"/>
    <row r="2219" s="361" customFormat="1" ht="15.9" customHeight="1" x14ac:dyDescent="0.3"/>
    <row r="2220" s="361" customFormat="1" ht="15.9" customHeight="1" x14ac:dyDescent="0.3"/>
    <row r="2221" s="361" customFormat="1" ht="15.9" customHeight="1" x14ac:dyDescent="0.3"/>
    <row r="2222" s="361" customFormat="1" ht="15.9" customHeight="1" x14ac:dyDescent="0.3"/>
    <row r="2223" s="361" customFormat="1" ht="15.9" customHeight="1" x14ac:dyDescent="0.3"/>
    <row r="2224" s="361" customFormat="1" ht="15.9" customHeight="1" x14ac:dyDescent="0.3"/>
    <row r="2225" s="361" customFormat="1" ht="15.9" customHeight="1" x14ac:dyDescent="0.3"/>
    <row r="2226" s="361" customFormat="1" ht="15.9" customHeight="1" x14ac:dyDescent="0.3"/>
    <row r="2227" s="361" customFormat="1" ht="15.9" customHeight="1" x14ac:dyDescent="0.3"/>
    <row r="2228" s="361" customFormat="1" ht="15.9" customHeight="1" x14ac:dyDescent="0.3"/>
    <row r="2229" s="361" customFormat="1" ht="15.9" customHeight="1" x14ac:dyDescent="0.3"/>
    <row r="2230" s="361" customFormat="1" ht="15.9" customHeight="1" x14ac:dyDescent="0.3"/>
    <row r="2231" s="361" customFormat="1" ht="15.9" customHeight="1" x14ac:dyDescent="0.3"/>
    <row r="2232" s="361" customFormat="1" ht="15.9" customHeight="1" x14ac:dyDescent="0.3"/>
    <row r="2233" s="361" customFormat="1" ht="15.9" customHeight="1" x14ac:dyDescent="0.3"/>
    <row r="2234" s="361" customFormat="1" ht="15.9" customHeight="1" x14ac:dyDescent="0.3"/>
    <row r="2235" s="361" customFormat="1" ht="15.9" customHeight="1" x14ac:dyDescent="0.3"/>
    <row r="2236" s="361" customFormat="1" ht="15.9" customHeight="1" x14ac:dyDescent="0.3"/>
    <row r="2237" s="361" customFormat="1" ht="15.9" customHeight="1" x14ac:dyDescent="0.3"/>
    <row r="2238" s="361" customFormat="1" ht="15.9" customHeight="1" x14ac:dyDescent="0.3"/>
    <row r="2239" s="361" customFormat="1" ht="15.9" customHeight="1" x14ac:dyDescent="0.3"/>
    <row r="2240" s="361" customFormat="1" ht="15.9" customHeight="1" x14ac:dyDescent="0.3"/>
    <row r="2241" s="361" customFormat="1" ht="15.9" customHeight="1" x14ac:dyDescent="0.3"/>
    <row r="2242" s="361" customFormat="1" ht="15.9" customHeight="1" x14ac:dyDescent="0.3"/>
    <row r="2243" s="361" customFormat="1" ht="15.9" customHeight="1" x14ac:dyDescent="0.3"/>
    <row r="2244" s="361" customFormat="1" ht="15.9" customHeight="1" x14ac:dyDescent="0.3"/>
    <row r="2245" s="361" customFormat="1" ht="15.9" customHeight="1" x14ac:dyDescent="0.3"/>
    <row r="2246" s="361" customFormat="1" ht="15.9" customHeight="1" x14ac:dyDescent="0.3"/>
    <row r="2247" s="361" customFormat="1" ht="15.9" customHeight="1" x14ac:dyDescent="0.3"/>
    <row r="2248" s="361" customFormat="1" ht="15.9" customHeight="1" x14ac:dyDescent="0.3"/>
    <row r="2249" s="361" customFormat="1" ht="15.9" customHeight="1" x14ac:dyDescent="0.3"/>
    <row r="2250" s="361" customFormat="1" ht="15.9" customHeight="1" x14ac:dyDescent="0.3"/>
    <row r="2251" s="361" customFormat="1" ht="15.9" customHeight="1" x14ac:dyDescent="0.3"/>
    <row r="2252" s="361" customFormat="1" ht="15.9" customHeight="1" x14ac:dyDescent="0.3"/>
    <row r="2253" s="361" customFormat="1" ht="15.9" customHeight="1" x14ac:dyDescent="0.3"/>
    <row r="2254" s="361" customFormat="1" ht="15.9" customHeight="1" x14ac:dyDescent="0.3"/>
    <row r="2255" s="361" customFormat="1" ht="15.9" customHeight="1" x14ac:dyDescent="0.3"/>
    <row r="2256" s="361" customFormat="1" ht="15.9" customHeight="1" x14ac:dyDescent="0.3"/>
    <row r="2257" s="361" customFormat="1" ht="15.9" customHeight="1" x14ac:dyDescent="0.3"/>
    <row r="2258" s="361" customFormat="1" ht="15.9" customHeight="1" x14ac:dyDescent="0.3"/>
    <row r="2259" s="361" customFormat="1" ht="15.9" customHeight="1" x14ac:dyDescent="0.3"/>
    <row r="2260" s="361" customFormat="1" ht="15.9" customHeight="1" x14ac:dyDescent="0.3"/>
    <row r="2261" s="361" customFormat="1" ht="15.9" customHeight="1" x14ac:dyDescent="0.3"/>
    <row r="2262" s="361" customFormat="1" ht="15.9" customHeight="1" x14ac:dyDescent="0.3"/>
    <row r="2263" s="361" customFormat="1" ht="15.9" customHeight="1" x14ac:dyDescent="0.3"/>
    <row r="2264" s="361" customFormat="1" ht="15.9" customHeight="1" x14ac:dyDescent="0.3"/>
    <row r="2265" s="361" customFormat="1" ht="15.9" customHeight="1" x14ac:dyDescent="0.3"/>
    <row r="2266" s="361" customFormat="1" ht="15.9" customHeight="1" x14ac:dyDescent="0.3"/>
    <row r="2267" s="361" customFormat="1" ht="15.9" customHeight="1" x14ac:dyDescent="0.3"/>
    <row r="2268" s="361" customFormat="1" ht="15.9" customHeight="1" x14ac:dyDescent="0.3"/>
    <row r="2269" s="361" customFormat="1" ht="15.9" customHeight="1" x14ac:dyDescent="0.3"/>
    <row r="2270" s="361" customFormat="1" ht="15.9" customHeight="1" x14ac:dyDescent="0.3"/>
    <row r="2271" s="361" customFormat="1" ht="15.9" customHeight="1" x14ac:dyDescent="0.3"/>
    <row r="2272" s="361" customFormat="1" ht="15.9" customHeight="1" x14ac:dyDescent="0.3"/>
    <row r="2273" s="361" customFormat="1" ht="15.9" customHeight="1" x14ac:dyDescent="0.3"/>
    <row r="2274" s="361" customFormat="1" ht="15.9" customHeight="1" x14ac:dyDescent="0.3"/>
    <row r="2275" s="361" customFormat="1" ht="15.9" customHeight="1" x14ac:dyDescent="0.3"/>
    <row r="2276" s="361" customFormat="1" ht="15.9" customHeight="1" x14ac:dyDescent="0.3"/>
    <row r="2277" s="361" customFormat="1" ht="15.9" customHeight="1" x14ac:dyDescent="0.3"/>
    <row r="2278" s="361" customFormat="1" ht="15.9" customHeight="1" x14ac:dyDescent="0.3"/>
    <row r="2279" s="361" customFormat="1" ht="15.9" customHeight="1" x14ac:dyDescent="0.3"/>
    <row r="2280" s="361" customFormat="1" ht="15.9" customHeight="1" x14ac:dyDescent="0.3"/>
    <row r="2281" s="361" customFormat="1" ht="15.9" customHeight="1" x14ac:dyDescent="0.3"/>
    <row r="2282" s="361" customFormat="1" ht="15.9" customHeight="1" x14ac:dyDescent="0.3"/>
    <row r="2283" s="361" customFormat="1" ht="15.9" customHeight="1" x14ac:dyDescent="0.3"/>
    <row r="2284" s="361" customFormat="1" ht="15.9" customHeight="1" x14ac:dyDescent="0.3"/>
    <row r="2285" s="361" customFormat="1" ht="15.9" customHeight="1" x14ac:dyDescent="0.3"/>
    <row r="2286" s="361" customFormat="1" ht="15.9" customHeight="1" x14ac:dyDescent="0.3"/>
    <row r="2287" s="361" customFormat="1" ht="15.9" customHeight="1" x14ac:dyDescent="0.3"/>
    <row r="2288" s="361" customFormat="1" ht="15.9" customHeight="1" x14ac:dyDescent="0.3"/>
    <row r="2289" s="361" customFormat="1" ht="15.9" customHeight="1" x14ac:dyDescent="0.3"/>
    <row r="2290" s="361" customFormat="1" ht="15.9" customHeight="1" x14ac:dyDescent="0.3"/>
    <row r="2291" s="361" customFormat="1" ht="15.9" customHeight="1" x14ac:dyDescent="0.3"/>
    <row r="2292" s="361" customFormat="1" ht="15.9" customHeight="1" x14ac:dyDescent="0.3"/>
    <row r="2293" s="361" customFormat="1" ht="15.9" customHeight="1" x14ac:dyDescent="0.3"/>
    <row r="2294" s="361" customFormat="1" ht="15.9" customHeight="1" x14ac:dyDescent="0.3"/>
    <row r="2295" s="361" customFormat="1" ht="15.9" customHeight="1" x14ac:dyDescent="0.3"/>
    <row r="2296" s="361" customFormat="1" ht="15.9" customHeight="1" x14ac:dyDescent="0.3"/>
    <row r="2297" s="361" customFormat="1" ht="15.9" customHeight="1" x14ac:dyDescent="0.3"/>
    <row r="2298" s="361" customFormat="1" ht="15.9" customHeight="1" x14ac:dyDescent="0.3"/>
    <row r="2299" s="361" customFormat="1" ht="15.9" customHeight="1" x14ac:dyDescent="0.3"/>
    <row r="2300" s="361" customFormat="1" ht="15.9" customHeight="1" x14ac:dyDescent="0.3"/>
    <row r="2301" s="361" customFormat="1" ht="15.9" customHeight="1" x14ac:dyDescent="0.3"/>
    <row r="2302" s="361" customFormat="1" ht="15.9" customHeight="1" x14ac:dyDescent="0.3"/>
    <row r="2303" s="361" customFormat="1" ht="15.9" customHeight="1" x14ac:dyDescent="0.3"/>
    <row r="2304" s="361" customFormat="1" ht="15.9" customHeight="1" x14ac:dyDescent="0.3"/>
    <row r="2305" s="361" customFormat="1" ht="15.9" customHeight="1" x14ac:dyDescent="0.3"/>
    <row r="2306" s="361" customFormat="1" ht="15.9" customHeight="1" x14ac:dyDescent="0.3"/>
    <row r="2307" s="361" customFormat="1" ht="15.9" customHeight="1" x14ac:dyDescent="0.3"/>
    <row r="2308" s="361" customFormat="1" ht="15.9" customHeight="1" x14ac:dyDescent="0.3"/>
    <row r="2309" s="361" customFormat="1" ht="15.9" customHeight="1" x14ac:dyDescent="0.3"/>
    <row r="2310" s="361" customFormat="1" ht="15.9" customHeight="1" x14ac:dyDescent="0.3"/>
    <row r="2311" s="361" customFormat="1" ht="15.9" customHeight="1" x14ac:dyDescent="0.3"/>
    <row r="2312" s="361" customFormat="1" ht="15.9" customHeight="1" x14ac:dyDescent="0.3"/>
    <row r="2313" s="361" customFormat="1" ht="15.9" customHeight="1" x14ac:dyDescent="0.3"/>
    <row r="2314" s="361" customFormat="1" ht="15.9" customHeight="1" x14ac:dyDescent="0.3"/>
    <row r="2315" s="361" customFormat="1" ht="15.9" customHeight="1" x14ac:dyDescent="0.3"/>
    <row r="2316" s="361" customFormat="1" ht="15.9" customHeight="1" x14ac:dyDescent="0.3"/>
    <row r="2317" s="361" customFormat="1" ht="15.9" customHeight="1" x14ac:dyDescent="0.3"/>
    <row r="2318" s="361" customFormat="1" ht="15.9" customHeight="1" x14ac:dyDescent="0.3"/>
    <row r="2319" s="361" customFormat="1" ht="15.9" customHeight="1" x14ac:dyDescent="0.3"/>
    <row r="2320" s="361" customFormat="1" ht="15.9" customHeight="1" x14ac:dyDescent="0.3"/>
    <row r="2321" s="361" customFormat="1" ht="15.9" customHeight="1" x14ac:dyDescent="0.3"/>
    <row r="2322" s="361" customFormat="1" ht="15.9" customHeight="1" x14ac:dyDescent="0.3"/>
    <row r="2323" s="361" customFormat="1" ht="15.9" customHeight="1" x14ac:dyDescent="0.3"/>
    <row r="2324" s="361" customFormat="1" ht="15.9" customHeight="1" x14ac:dyDescent="0.3"/>
    <row r="2325" s="361" customFormat="1" ht="15.9" customHeight="1" x14ac:dyDescent="0.3"/>
    <row r="2326" s="361" customFormat="1" ht="15.9" customHeight="1" x14ac:dyDescent="0.3"/>
    <row r="2327" s="361" customFormat="1" ht="15.9" customHeight="1" x14ac:dyDescent="0.3"/>
    <row r="2328" s="361" customFormat="1" ht="15.9" customHeight="1" x14ac:dyDescent="0.3"/>
    <row r="2329" s="361" customFormat="1" ht="15.9" customHeight="1" x14ac:dyDescent="0.3"/>
    <row r="2330" s="361" customFormat="1" ht="15.9" customHeight="1" x14ac:dyDescent="0.3"/>
    <row r="2331" s="361" customFormat="1" ht="15.9" customHeight="1" x14ac:dyDescent="0.3"/>
    <row r="2332" s="361" customFormat="1" ht="15.9" customHeight="1" x14ac:dyDescent="0.3"/>
    <row r="2333" s="361" customFormat="1" ht="15.9" customHeight="1" x14ac:dyDescent="0.3"/>
    <row r="2334" s="361" customFormat="1" ht="15.9" customHeight="1" x14ac:dyDescent="0.3"/>
    <row r="2335" s="361" customFormat="1" ht="15.9" customHeight="1" x14ac:dyDescent="0.3"/>
    <row r="2336" s="361" customFormat="1" ht="15.9" customHeight="1" x14ac:dyDescent="0.3"/>
    <row r="2337" s="361" customFormat="1" ht="15.9" customHeight="1" x14ac:dyDescent="0.3"/>
    <row r="2338" s="361" customFormat="1" ht="15.9" customHeight="1" x14ac:dyDescent="0.3"/>
    <row r="2339" s="361" customFormat="1" ht="15.9" customHeight="1" x14ac:dyDescent="0.3"/>
    <row r="2340" s="361" customFormat="1" ht="15.9" customHeight="1" x14ac:dyDescent="0.3"/>
    <row r="2341" s="361" customFormat="1" ht="15.9" customHeight="1" x14ac:dyDescent="0.3"/>
    <row r="2342" s="361" customFormat="1" ht="15.9" customHeight="1" x14ac:dyDescent="0.3"/>
    <row r="2343" s="361" customFormat="1" ht="15.9" customHeight="1" x14ac:dyDescent="0.3"/>
    <row r="2344" s="361" customFormat="1" ht="15.9" customHeight="1" x14ac:dyDescent="0.3"/>
    <row r="2345" s="361" customFormat="1" ht="15.9" customHeight="1" x14ac:dyDescent="0.3"/>
    <row r="2346" s="361" customFormat="1" ht="15.9" customHeight="1" x14ac:dyDescent="0.3"/>
    <row r="2347" s="361" customFormat="1" ht="15.9" customHeight="1" x14ac:dyDescent="0.3"/>
    <row r="2348" s="361" customFormat="1" ht="15.9" customHeight="1" x14ac:dyDescent="0.3"/>
    <row r="2349" s="361" customFormat="1" ht="15.9" customHeight="1" x14ac:dyDescent="0.3"/>
    <row r="2350" s="361" customFormat="1" ht="15.9" customHeight="1" x14ac:dyDescent="0.3"/>
    <row r="2351" s="361" customFormat="1" ht="15.9" customHeight="1" x14ac:dyDescent="0.3"/>
    <row r="2352" s="361" customFormat="1" ht="15.9" customHeight="1" x14ac:dyDescent="0.3"/>
    <row r="2353" s="361" customFormat="1" ht="15.9" customHeight="1" x14ac:dyDescent="0.3"/>
    <row r="2354" s="361" customFormat="1" ht="15.9" customHeight="1" x14ac:dyDescent="0.3"/>
    <row r="2355" s="361" customFormat="1" ht="15.9" customHeight="1" x14ac:dyDescent="0.3"/>
    <row r="2356" s="361" customFormat="1" ht="15.9" customHeight="1" x14ac:dyDescent="0.3"/>
    <row r="2357" s="361" customFormat="1" ht="15.9" customHeight="1" x14ac:dyDescent="0.3"/>
    <row r="2358" s="361" customFormat="1" ht="15.9" customHeight="1" x14ac:dyDescent="0.3"/>
    <row r="2359" s="361" customFormat="1" ht="15.9" customHeight="1" x14ac:dyDescent="0.3"/>
    <row r="2360" s="361" customFormat="1" ht="15.9" customHeight="1" x14ac:dyDescent="0.3"/>
    <row r="2361" s="361" customFormat="1" ht="15.9" customHeight="1" x14ac:dyDescent="0.3"/>
    <row r="2362" s="361" customFormat="1" ht="15.9" customHeight="1" x14ac:dyDescent="0.3"/>
    <row r="2363" s="361" customFormat="1" ht="15.9" customHeight="1" x14ac:dyDescent="0.3"/>
    <row r="2364" s="361" customFormat="1" ht="15.9" customHeight="1" x14ac:dyDescent="0.3"/>
    <row r="2365" s="361" customFormat="1" ht="15.9" customHeight="1" x14ac:dyDescent="0.3"/>
    <row r="2366" s="361" customFormat="1" ht="15.9" customHeight="1" x14ac:dyDescent="0.3"/>
    <row r="2367" s="361" customFormat="1" ht="15.9" customHeight="1" x14ac:dyDescent="0.3"/>
    <row r="2368" s="361" customFormat="1" ht="15.9" customHeight="1" x14ac:dyDescent="0.3"/>
    <row r="2369" s="361" customFormat="1" ht="15.9" customHeight="1" x14ac:dyDescent="0.3"/>
    <row r="2370" s="361" customFormat="1" ht="15.9" customHeight="1" x14ac:dyDescent="0.3"/>
    <row r="2371" s="361" customFormat="1" ht="15.9" customHeight="1" x14ac:dyDescent="0.3"/>
    <row r="2372" s="361" customFormat="1" ht="15.9" customHeight="1" x14ac:dyDescent="0.3"/>
    <row r="2373" s="361" customFormat="1" ht="15.9" customHeight="1" x14ac:dyDescent="0.3"/>
    <row r="2374" s="361" customFormat="1" ht="15.9" customHeight="1" x14ac:dyDescent="0.3"/>
    <row r="2375" s="361" customFormat="1" ht="15.9" customHeight="1" x14ac:dyDescent="0.3"/>
    <row r="2376" s="361" customFormat="1" ht="15.9" customHeight="1" x14ac:dyDescent="0.3"/>
    <row r="2377" s="361" customFormat="1" ht="15.9" customHeight="1" x14ac:dyDescent="0.3"/>
    <row r="2378" s="361" customFormat="1" ht="15.9" customHeight="1" x14ac:dyDescent="0.3"/>
    <row r="2379" s="361" customFormat="1" ht="15.9" customHeight="1" x14ac:dyDescent="0.3"/>
    <row r="2380" s="361" customFormat="1" ht="15.9" customHeight="1" x14ac:dyDescent="0.3"/>
    <row r="2381" s="361" customFormat="1" ht="15.9" customHeight="1" x14ac:dyDescent="0.3"/>
    <row r="2382" s="361" customFormat="1" ht="15.9" customHeight="1" x14ac:dyDescent="0.3"/>
    <row r="2383" s="361" customFormat="1" ht="15.9" customHeight="1" x14ac:dyDescent="0.3"/>
    <row r="2384" s="361" customFormat="1" ht="15.9" customHeight="1" x14ac:dyDescent="0.3"/>
    <row r="2385" s="361" customFormat="1" ht="15.9" customHeight="1" x14ac:dyDescent="0.3"/>
    <row r="2386" s="361" customFormat="1" ht="15.9" customHeight="1" x14ac:dyDescent="0.3"/>
    <row r="2387" s="361" customFormat="1" ht="15.9" customHeight="1" x14ac:dyDescent="0.3"/>
    <row r="2388" s="361" customFormat="1" ht="15.9" customHeight="1" x14ac:dyDescent="0.3"/>
    <row r="2389" s="361" customFormat="1" ht="15.9" customHeight="1" x14ac:dyDescent="0.3"/>
    <row r="2390" s="361" customFormat="1" ht="15.9" customHeight="1" x14ac:dyDescent="0.3"/>
    <row r="2391" s="361" customFormat="1" ht="15.9" customHeight="1" x14ac:dyDescent="0.3"/>
    <row r="2392" s="361" customFormat="1" ht="15.9" customHeight="1" x14ac:dyDescent="0.3"/>
    <row r="2393" s="361" customFormat="1" ht="15.9" customHeight="1" x14ac:dyDescent="0.3"/>
    <row r="2394" s="361" customFormat="1" ht="15.9" customHeight="1" x14ac:dyDescent="0.3"/>
    <row r="2395" s="361" customFormat="1" ht="15.9" customHeight="1" x14ac:dyDescent="0.3"/>
    <row r="2396" s="361" customFormat="1" ht="15.9" customHeight="1" x14ac:dyDescent="0.3"/>
    <row r="2397" s="361" customFormat="1" ht="15.9" customHeight="1" x14ac:dyDescent="0.3"/>
    <row r="2398" s="361" customFormat="1" ht="15.9" customHeight="1" x14ac:dyDescent="0.3"/>
    <row r="2399" s="361" customFormat="1" ht="15.9" customHeight="1" x14ac:dyDescent="0.3"/>
    <row r="2400" s="361" customFormat="1" ht="15.9" customHeight="1" x14ac:dyDescent="0.3"/>
    <row r="2401" s="361" customFormat="1" ht="15.9" customHeight="1" x14ac:dyDescent="0.3"/>
    <row r="2402" s="361" customFormat="1" ht="15.9" customHeight="1" x14ac:dyDescent="0.3"/>
    <row r="2403" s="361" customFormat="1" ht="15.9" customHeight="1" x14ac:dyDescent="0.3"/>
    <row r="2404" s="361" customFormat="1" ht="15.9" customHeight="1" x14ac:dyDescent="0.3"/>
    <row r="2405" s="361" customFormat="1" ht="15.9" customHeight="1" x14ac:dyDescent="0.3"/>
    <row r="2406" s="361" customFormat="1" ht="15.9" customHeight="1" x14ac:dyDescent="0.3"/>
    <row r="2407" s="361" customFormat="1" ht="15.9" customHeight="1" x14ac:dyDescent="0.3"/>
    <row r="2408" s="361" customFormat="1" ht="15.9" customHeight="1" x14ac:dyDescent="0.3"/>
    <row r="2409" s="361" customFormat="1" ht="15.9" customHeight="1" x14ac:dyDescent="0.3"/>
    <row r="2410" s="361" customFormat="1" ht="15.9" customHeight="1" x14ac:dyDescent="0.3"/>
    <row r="2411" s="361" customFormat="1" ht="15.9" customHeight="1" x14ac:dyDescent="0.3"/>
    <row r="2412" s="361" customFormat="1" ht="15.9" customHeight="1" x14ac:dyDescent="0.3"/>
    <row r="2413" s="361" customFormat="1" ht="15.9" customHeight="1" x14ac:dyDescent="0.3"/>
    <row r="2414" s="361" customFormat="1" ht="15.9" customHeight="1" x14ac:dyDescent="0.3"/>
    <row r="2415" s="361" customFormat="1" ht="15.9" customHeight="1" x14ac:dyDescent="0.3"/>
    <row r="2416" s="361" customFormat="1" ht="15.9" customHeight="1" x14ac:dyDescent="0.3"/>
    <row r="2417" s="361" customFormat="1" ht="15.9" customHeight="1" x14ac:dyDescent="0.3"/>
    <row r="2418" s="361" customFormat="1" ht="15.9" customHeight="1" x14ac:dyDescent="0.3"/>
    <row r="2419" s="361" customFormat="1" ht="15.9" customHeight="1" x14ac:dyDescent="0.3"/>
    <row r="2420" s="361" customFormat="1" ht="15.9" customHeight="1" x14ac:dyDescent="0.3"/>
    <row r="2421" s="361" customFormat="1" ht="15.9" customHeight="1" x14ac:dyDescent="0.3"/>
    <row r="2422" s="361" customFormat="1" ht="15.9" customHeight="1" x14ac:dyDescent="0.3"/>
    <row r="2423" s="361" customFormat="1" ht="15.9" customHeight="1" x14ac:dyDescent="0.3"/>
    <row r="2424" s="361" customFormat="1" ht="15.9" customHeight="1" x14ac:dyDescent="0.3"/>
    <row r="2425" s="361" customFormat="1" ht="15.9" customHeight="1" x14ac:dyDescent="0.3"/>
    <row r="2426" s="361" customFormat="1" ht="15.9" customHeight="1" x14ac:dyDescent="0.3"/>
    <row r="2427" s="361" customFormat="1" ht="15.9" customHeight="1" x14ac:dyDescent="0.3"/>
    <row r="2428" s="361" customFormat="1" ht="15.9" customHeight="1" x14ac:dyDescent="0.3"/>
    <row r="2429" s="361" customFormat="1" ht="15.9" customHeight="1" x14ac:dyDescent="0.3"/>
    <row r="2430" s="361" customFormat="1" ht="15.9" customHeight="1" x14ac:dyDescent="0.3"/>
    <row r="2431" s="361" customFormat="1" ht="15.9" customHeight="1" x14ac:dyDescent="0.3"/>
    <row r="2432" s="361" customFormat="1" ht="15.9" customHeight="1" x14ac:dyDescent="0.3"/>
    <row r="2433" s="361" customFormat="1" ht="15.9" customHeight="1" x14ac:dyDescent="0.3"/>
    <row r="2434" s="361" customFormat="1" ht="15.9" customHeight="1" x14ac:dyDescent="0.3"/>
    <row r="2435" s="361" customFormat="1" ht="15.9" customHeight="1" x14ac:dyDescent="0.3"/>
    <row r="2436" s="361" customFormat="1" ht="15.9" customHeight="1" x14ac:dyDescent="0.3"/>
    <row r="2437" s="361" customFormat="1" ht="15.9" customHeight="1" x14ac:dyDescent="0.3"/>
    <row r="2438" s="361" customFormat="1" ht="15.9" customHeight="1" x14ac:dyDescent="0.3"/>
    <row r="2439" s="361" customFormat="1" ht="15.9" customHeight="1" x14ac:dyDescent="0.3"/>
    <row r="2440" s="361" customFormat="1" ht="15.9" customHeight="1" x14ac:dyDescent="0.3"/>
    <row r="2441" s="361" customFormat="1" ht="15.9" customHeight="1" x14ac:dyDescent="0.3"/>
    <row r="2442" s="361" customFormat="1" ht="15.9" customHeight="1" x14ac:dyDescent="0.3"/>
    <row r="2443" s="361" customFormat="1" ht="15.9" customHeight="1" x14ac:dyDescent="0.3"/>
    <row r="2444" s="361" customFormat="1" ht="15.9" customHeight="1" x14ac:dyDescent="0.3"/>
    <row r="2445" s="361" customFormat="1" ht="15.9" customHeight="1" x14ac:dyDescent="0.3"/>
    <row r="2446" s="361" customFormat="1" ht="15.9" customHeight="1" x14ac:dyDescent="0.3"/>
    <row r="2447" s="361" customFormat="1" ht="15.9" customHeight="1" x14ac:dyDescent="0.3"/>
    <row r="2448" s="361" customFormat="1" ht="15.9" customHeight="1" x14ac:dyDescent="0.3"/>
    <row r="2449" s="361" customFormat="1" ht="15.9" customHeight="1" x14ac:dyDescent="0.3"/>
    <row r="2450" s="361" customFormat="1" ht="15.9" customHeight="1" x14ac:dyDescent="0.3"/>
    <row r="2451" s="361" customFormat="1" ht="15.9" customHeight="1" x14ac:dyDescent="0.3"/>
    <row r="2452" s="361" customFormat="1" ht="15.9" customHeight="1" x14ac:dyDescent="0.3"/>
    <row r="2453" s="361" customFormat="1" ht="15.9" customHeight="1" x14ac:dyDescent="0.3"/>
    <row r="2454" s="361" customFormat="1" ht="15.9" customHeight="1" x14ac:dyDescent="0.3"/>
    <row r="2455" s="361" customFormat="1" ht="15.9" customHeight="1" x14ac:dyDescent="0.3"/>
    <row r="2456" s="361" customFormat="1" ht="15.9" customHeight="1" x14ac:dyDescent="0.3"/>
    <row r="2457" s="361" customFormat="1" ht="15.9" customHeight="1" x14ac:dyDescent="0.3"/>
    <row r="2458" s="361" customFormat="1" ht="15.9" customHeight="1" x14ac:dyDescent="0.3"/>
    <row r="2459" s="361" customFormat="1" ht="15.9" customHeight="1" x14ac:dyDescent="0.3"/>
    <row r="2460" s="361" customFormat="1" ht="15.9" customHeight="1" x14ac:dyDescent="0.3"/>
    <row r="2461" s="361" customFormat="1" ht="15.9" customHeight="1" x14ac:dyDescent="0.3"/>
    <row r="2462" s="361" customFormat="1" ht="15.9" customHeight="1" x14ac:dyDescent="0.3"/>
    <row r="2463" s="361" customFormat="1" ht="15.9" customHeight="1" x14ac:dyDescent="0.3"/>
    <row r="2464" s="361" customFormat="1" ht="15.9" customHeight="1" x14ac:dyDescent="0.3"/>
    <row r="2465" s="361" customFormat="1" ht="15.9" customHeight="1" x14ac:dyDescent="0.3"/>
    <row r="2466" s="361" customFormat="1" ht="15.9" customHeight="1" x14ac:dyDescent="0.3"/>
    <row r="2467" s="361" customFormat="1" ht="15.9" customHeight="1" x14ac:dyDescent="0.3"/>
    <row r="2468" s="361" customFormat="1" ht="15.9" customHeight="1" x14ac:dyDescent="0.3"/>
    <row r="2469" s="361" customFormat="1" ht="15.9" customHeight="1" x14ac:dyDescent="0.3"/>
    <row r="2470" s="361" customFormat="1" ht="15.9" customHeight="1" x14ac:dyDescent="0.3"/>
    <row r="2471" s="361" customFormat="1" ht="15.9" customHeight="1" x14ac:dyDescent="0.3"/>
    <row r="2472" s="361" customFormat="1" ht="15.9" customHeight="1" x14ac:dyDescent="0.3"/>
    <row r="2473" s="361" customFormat="1" ht="15.9" customHeight="1" x14ac:dyDescent="0.3"/>
    <row r="2474" s="361" customFormat="1" ht="15.9" customHeight="1" x14ac:dyDescent="0.3"/>
    <row r="2475" s="361" customFormat="1" ht="15.9" customHeight="1" x14ac:dyDescent="0.3"/>
    <row r="2476" s="361" customFormat="1" ht="15.9" customHeight="1" x14ac:dyDescent="0.3"/>
    <row r="2477" s="361" customFormat="1" ht="15.9" customHeight="1" x14ac:dyDescent="0.3"/>
    <row r="2478" s="361" customFormat="1" ht="15.9" customHeight="1" x14ac:dyDescent="0.3"/>
    <row r="2479" s="361" customFormat="1" ht="15.9" customHeight="1" x14ac:dyDescent="0.3"/>
    <row r="2480" s="361" customFormat="1" ht="15.9" customHeight="1" x14ac:dyDescent="0.3"/>
    <row r="2481" s="361" customFormat="1" ht="15.9" customHeight="1" x14ac:dyDescent="0.3"/>
    <row r="2482" s="361" customFormat="1" ht="15.9" customHeight="1" x14ac:dyDescent="0.3"/>
    <row r="2483" s="361" customFormat="1" ht="15.9" customHeight="1" x14ac:dyDescent="0.3"/>
    <row r="2484" s="361" customFormat="1" ht="15.9" customHeight="1" x14ac:dyDescent="0.3"/>
    <row r="2485" s="361" customFormat="1" ht="15.9" customHeight="1" x14ac:dyDescent="0.3"/>
    <row r="2486" s="361" customFormat="1" ht="15.9" customHeight="1" x14ac:dyDescent="0.3"/>
    <row r="2487" s="361" customFormat="1" ht="15.9" customHeight="1" x14ac:dyDescent="0.3"/>
    <row r="2488" s="361" customFormat="1" ht="15.9" customHeight="1" x14ac:dyDescent="0.3"/>
    <row r="2489" s="361" customFormat="1" ht="15.9" customHeight="1" x14ac:dyDescent="0.3"/>
    <row r="2490" s="361" customFormat="1" ht="15.9" customHeight="1" x14ac:dyDescent="0.3"/>
    <row r="2491" s="361" customFormat="1" ht="15.9" customHeight="1" x14ac:dyDescent="0.3"/>
    <row r="2492" s="361" customFormat="1" ht="15.9" customHeight="1" x14ac:dyDescent="0.3"/>
    <row r="2493" s="361" customFormat="1" ht="15.9" customHeight="1" x14ac:dyDescent="0.3"/>
    <row r="2494" s="361" customFormat="1" ht="15.9" customHeight="1" x14ac:dyDescent="0.3"/>
    <row r="2495" s="361" customFormat="1" ht="15.9" customHeight="1" x14ac:dyDescent="0.3"/>
    <row r="2496" s="361" customFormat="1" ht="15.9" customHeight="1" x14ac:dyDescent="0.3"/>
    <row r="2497" s="361" customFormat="1" ht="15.9" customHeight="1" x14ac:dyDescent="0.3"/>
    <row r="2498" s="361" customFormat="1" ht="15.9" customHeight="1" x14ac:dyDescent="0.3"/>
    <row r="2499" s="361" customFormat="1" ht="15.9" customHeight="1" x14ac:dyDescent="0.3"/>
    <row r="2500" s="361" customFormat="1" ht="15.9" customHeight="1" x14ac:dyDescent="0.3"/>
    <row r="2501" s="361" customFormat="1" ht="15.9" customHeight="1" x14ac:dyDescent="0.3"/>
    <row r="2502" s="361" customFormat="1" ht="15.9" customHeight="1" x14ac:dyDescent="0.3"/>
    <row r="2503" s="361" customFormat="1" ht="15.9" customHeight="1" x14ac:dyDescent="0.3"/>
    <row r="2504" s="361" customFormat="1" ht="15.9" customHeight="1" x14ac:dyDescent="0.3"/>
    <row r="2505" s="361" customFormat="1" ht="15.9" customHeight="1" x14ac:dyDescent="0.3"/>
    <row r="2506" s="361" customFormat="1" ht="15.9" customHeight="1" x14ac:dyDescent="0.3"/>
    <row r="2507" s="361" customFormat="1" ht="15.9" customHeight="1" x14ac:dyDescent="0.3"/>
    <row r="2508" s="361" customFormat="1" ht="15.9" customHeight="1" x14ac:dyDescent="0.3"/>
    <row r="2509" s="361" customFormat="1" ht="15.9" customHeight="1" x14ac:dyDescent="0.3"/>
    <row r="2510" s="361" customFormat="1" ht="15.9" customHeight="1" x14ac:dyDescent="0.3"/>
    <row r="2511" s="361" customFormat="1" ht="15.9" customHeight="1" x14ac:dyDescent="0.3"/>
    <row r="2512" s="361" customFormat="1" ht="15.9" customHeight="1" x14ac:dyDescent="0.3"/>
    <row r="2513" s="361" customFormat="1" ht="15.9" customHeight="1" x14ac:dyDescent="0.3"/>
    <row r="2514" s="361" customFormat="1" ht="15.9" customHeight="1" x14ac:dyDescent="0.3"/>
    <row r="2515" s="361" customFormat="1" ht="15.9" customHeight="1" x14ac:dyDescent="0.3"/>
    <row r="2516" s="361" customFormat="1" ht="15.9" customHeight="1" x14ac:dyDescent="0.3"/>
    <row r="2517" s="361" customFormat="1" ht="15.9" customHeight="1" x14ac:dyDescent="0.3"/>
    <row r="2518" s="361" customFormat="1" ht="15.9" customHeight="1" x14ac:dyDescent="0.3"/>
    <row r="2519" s="361" customFormat="1" ht="15.9" customHeight="1" x14ac:dyDescent="0.3"/>
    <row r="2520" s="361" customFormat="1" ht="15.9" customHeight="1" x14ac:dyDescent="0.3"/>
    <row r="2521" s="361" customFormat="1" ht="15.9" customHeight="1" x14ac:dyDescent="0.3"/>
    <row r="2522" s="361" customFormat="1" ht="15.9" customHeight="1" x14ac:dyDescent="0.3"/>
    <row r="2523" s="361" customFormat="1" ht="15.9" customHeight="1" x14ac:dyDescent="0.3"/>
    <row r="2524" s="361" customFormat="1" ht="15.9" customHeight="1" x14ac:dyDescent="0.3"/>
    <row r="2525" s="361" customFormat="1" ht="15.9" customHeight="1" x14ac:dyDescent="0.3"/>
    <row r="2526" s="361" customFormat="1" ht="15.9" customHeight="1" x14ac:dyDescent="0.3"/>
    <row r="2527" s="361" customFormat="1" ht="15.9" customHeight="1" x14ac:dyDescent="0.3"/>
    <row r="2528" s="361" customFormat="1" ht="15.9" customHeight="1" x14ac:dyDescent="0.3"/>
    <row r="2529" s="361" customFormat="1" ht="15.9" customHeight="1" x14ac:dyDescent="0.3"/>
    <row r="2530" s="361" customFormat="1" ht="15.9" customHeight="1" x14ac:dyDescent="0.3"/>
    <row r="2531" s="361" customFormat="1" ht="15.9" customHeight="1" x14ac:dyDescent="0.3"/>
    <row r="2532" s="361" customFormat="1" ht="15.9" customHeight="1" x14ac:dyDescent="0.3"/>
    <row r="2533" s="361" customFormat="1" ht="15.9" customHeight="1" x14ac:dyDescent="0.3"/>
    <row r="2534" s="361" customFormat="1" ht="15.9" customHeight="1" x14ac:dyDescent="0.3"/>
    <row r="2535" s="361" customFormat="1" ht="15.9" customHeight="1" x14ac:dyDescent="0.3"/>
    <row r="2536" s="361" customFormat="1" ht="15.9" customHeight="1" x14ac:dyDescent="0.3"/>
    <row r="2537" s="361" customFormat="1" ht="15.9" customHeight="1" x14ac:dyDescent="0.3"/>
    <row r="2538" s="361" customFormat="1" ht="15.9" customHeight="1" x14ac:dyDescent="0.3"/>
    <row r="2539" s="361" customFormat="1" ht="15.9" customHeight="1" x14ac:dyDescent="0.3"/>
    <row r="2540" s="361" customFormat="1" ht="15.9" customHeight="1" x14ac:dyDescent="0.3"/>
    <row r="2541" s="361" customFormat="1" ht="15.9" customHeight="1" x14ac:dyDescent="0.3"/>
    <row r="2542" s="361" customFormat="1" ht="15.9" customHeight="1" x14ac:dyDescent="0.3"/>
    <row r="2543" s="361" customFormat="1" ht="15.9" customHeight="1" x14ac:dyDescent="0.3"/>
    <row r="2544" s="361" customFormat="1" ht="15.9" customHeight="1" x14ac:dyDescent="0.3"/>
    <row r="2545" s="361" customFormat="1" ht="15.9" customHeight="1" x14ac:dyDescent="0.3"/>
    <row r="2546" s="361" customFormat="1" ht="15.9" customHeight="1" x14ac:dyDescent="0.3"/>
    <row r="2547" s="361" customFormat="1" ht="15.9" customHeight="1" x14ac:dyDescent="0.3"/>
    <row r="2548" s="361" customFormat="1" ht="15.9" customHeight="1" x14ac:dyDescent="0.3"/>
    <row r="2549" s="361" customFormat="1" ht="15.9" customHeight="1" x14ac:dyDescent="0.3"/>
    <row r="2550" s="361" customFormat="1" ht="15.9" customHeight="1" x14ac:dyDescent="0.3"/>
    <row r="2551" s="361" customFormat="1" ht="15.9" customHeight="1" x14ac:dyDescent="0.3"/>
    <row r="2552" s="361" customFormat="1" ht="15.9" customHeight="1" x14ac:dyDescent="0.3"/>
    <row r="2553" s="361" customFormat="1" ht="15.9" customHeight="1" x14ac:dyDescent="0.3"/>
    <row r="2554" s="361" customFormat="1" ht="15.9" customHeight="1" x14ac:dyDescent="0.3"/>
    <row r="2555" s="361" customFormat="1" ht="15.9" customHeight="1" x14ac:dyDescent="0.3"/>
    <row r="2556" s="361" customFormat="1" ht="15.9" customHeight="1" x14ac:dyDescent="0.3"/>
    <row r="2557" s="361" customFormat="1" ht="15.9" customHeight="1" x14ac:dyDescent="0.3"/>
    <row r="2558" s="361" customFormat="1" ht="15.9" customHeight="1" x14ac:dyDescent="0.3"/>
    <row r="2559" s="361" customFormat="1" ht="15.9" customHeight="1" x14ac:dyDescent="0.3"/>
    <row r="2560" s="361" customFormat="1" ht="15.9" customHeight="1" x14ac:dyDescent="0.3"/>
    <row r="2561" s="361" customFormat="1" ht="15.9" customHeight="1" x14ac:dyDescent="0.3"/>
    <row r="2562" s="361" customFormat="1" ht="15.9" customHeight="1" x14ac:dyDescent="0.3"/>
    <row r="2563" s="361" customFormat="1" ht="15.9" customHeight="1" x14ac:dyDescent="0.3"/>
    <row r="2564" s="361" customFormat="1" ht="15.9" customHeight="1" x14ac:dyDescent="0.3"/>
    <row r="2565" s="361" customFormat="1" ht="15.9" customHeight="1" x14ac:dyDescent="0.3"/>
    <row r="2566" s="361" customFormat="1" ht="15.9" customHeight="1" x14ac:dyDescent="0.3"/>
    <row r="2567" s="361" customFormat="1" ht="15.9" customHeight="1" x14ac:dyDescent="0.3"/>
    <row r="2568" s="361" customFormat="1" ht="15.9" customHeight="1" x14ac:dyDescent="0.3"/>
    <row r="2569" s="361" customFormat="1" ht="15.9" customHeight="1" x14ac:dyDescent="0.3"/>
    <row r="2570" s="361" customFormat="1" ht="15.9" customHeight="1" x14ac:dyDescent="0.3"/>
    <row r="2571" s="361" customFormat="1" ht="15.9" customHeight="1" x14ac:dyDescent="0.3"/>
    <row r="2572" s="361" customFormat="1" ht="15.9" customHeight="1" x14ac:dyDescent="0.3"/>
    <row r="2573" s="361" customFormat="1" ht="15.9" customHeight="1" x14ac:dyDescent="0.3"/>
    <row r="2574" s="361" customFormat="1" ht="15.9" customHeight="1" x14ac:dyDescent="0.3"/>
    <row r="2575" s="361" customFormat="1" ht="15.9" customHeight="1" x14ac:dyDescent="0.3"/>
    <row r="2576" s="361" customFormat="1" ht="15.9" customHeight="1" x14ac:dyDescent="0.3"/>
    <row r="2577" s="361" customFormat="1" ht="15.9" customHeight="1" x14ac:dyDescent="0.3"/>
    <row r="2578" s="361" customFormat="1" ht="15.9" customHeight="1" x14ac:dyDescent="0.3"/>
    <row r="2579" s="361" customFormat="1" ht="15.9" customHeight="1" x14ac:dyDescent="0.3"/>
    <row r="2580" s="361" customFormat="1" ht="15.9" customHeight="1" x14ac:dyDescent="0.3"/>
    <row r="2581" s="361" customFormat="1" ht="15.9" customHeight="1" x14ac:dyDescent="0.3"/>
    <row r="2582" s="361" customFormat="1" ht="15.9" customHeight="1" x14ac:dyDescent="0.3"/>
    <row r="2583" s="361" customFormat="1" ht="15.9" customHeight="1" x14ac:dyDescent="0.3"/>
    <row r="2584" s="361" customFormat="1" ht="15.9" customHeight="1" x14ac:dyDescent="0.3"/>
    <row r="2585" s="361" customFormat="1" ht="15.9" customHeight="1" x14ac:dyDescent="0.3"/>
    <row r="2586" s="361" customFormat="1" ht="15.9" customHeight="1" x14ac:dyDescent="0.3"/>
    <row r="2587" s="361" customFormat="1" ht="15.9" customHeight="1" x14ac:dyDescent="0.3"/>
    <row r="2588" s="361" customFormat="1" ht="15.9" customHeight="1" x14ac:dyDescent="0.3"/>
    <row r="2589" s="361" customFormat="1" ht="15.9" customHeight="1" x14ac:dyDescent="0.3"/>
    <row r="2590" s="361" customFormat="1" ht="15.9" customHeight="1" x14ac:dyDescent="0.3"/>
    <row r="2591" s="361" customFormat="1" ht="15.9" customHeight="1" x14ac:dyDescent="0.3"/>
    <row r="2592" s="361" customFormat="1" ht="15.9" customHeight="1" x14ac:dyDescent="0.3"/>
    <row r="2593" s="361" customFormat="1" ht="15.9" customHeight="1" x14ac:dyDescent="0.3"/>
    <row r="2594" s="361" customFormat="1" ht="15.9" customHeight="1" x14ac:dyDescent="0.3"/>
    <row r="2595" s="361" customFormat="1" ht="15.9" customHeight="1" x14ac:dyDescent="0.3"/>
    <row r="2596" s="361" customFormat="1" ht="15.9" customHeight="1" x14ac:dyDescent="0.3"/>
    <row r="2597" s="361" customFormat="1" ht="15.9" customHeight="1" x14ac:dyDescent="0.3"/>
    <row r="2598" s="361" customFormat="1" ht="15.9" customHeight="1" x14ac:dyDescent="0.3"/>
    <row r="2599" s="361" customFormat="1" ht="15.9" customHeight="1" x14ac:dyDescent="0.3"/>
    <row r="2600" s="361" customFormat="1" ht="15.9" customHeight="1" x14ac:dyDescent="0.3"/>
    <row r="2601" s="361" customFormat="1" ht="15.9" customHeight="1" x14ac:dyDescent="0.3"/>
    <row r="2602" s="361" customFormat="1" ht="15.9" customHeight="1" x14ac:dyDescent="0.3"/>
    <row r="2603" s="361" customFormat="1" ht="15.9" customHeight="1" x14ac:dyDescent="0.3"/>
    <row r="2604" s="361" customFormat="1" ht="15.9" customHeight="1" x14ac:dyDescent="0.3"/>
    <row r="2605" s="361" customFormat="1" ht="15.9" customHeight="1" x14ac:dyDescent="0.3"/>
    <row r="2606" s="361" customFormat="1" ht="15.9" customHeight="1" x14ac:dyDescent="0.3"/>
    <row r="2607" s="361" customFormat="1" ht="15.9" customHeight="1" x14ac:dyDescent="0.3"/>
    <row r="2608" s="361" customFormat="1" ht="15.9" customHeight="1" x14ac:dyDescent="0.3"/>
    <row r="2609" s="361" customFormat="1" ht="15.9" customHeight="1" x14ac:dyDescent="0.3"/>
    <row r="2610" s="361" customFormat="1" ht="15.9" customHeight="1" x14ac:dyDescent="0.3"/>
    <row r="2611" s="361" customFormat="1" ht="15.9" customHeight="1" x14ac:dyDescent="0.3"/>
    <row r="2612" s="361" customFormat="1" ht="15.9" customHeight="1" x14ac:dyDescent="0.3"/>
    <row r="2613" s="361" customFormat="1" ht="15.9" customHeight="1" x14ac:dyDescent="0.3"/>
    <row r="2614" s="361" customFormat="1" ht="15.9" customHeight="1" x14ac:dyDescent="0.3"/>
    <row r="2615" s="361" customFormat="1" ht="15.9" customHeight="1" x14ac:dyDescent="0.3"/>
    <row r="2616" s="361" customFormat="1" ht="15.9" customHeight="1" x14ac:dyDescent="0.3"/>
    <row r="2617" s="361" customFormat="1" ht="15.9" customHeight="1" x14ac:dyDescent="0.3"/>
    <row r="2618" s="361" customFormat="1" ht="15.9" customHeight="1" x14ac:dyDescent="0.3"/>
    <row r="2619" s="361" customFormat="1" ht="15.9" customHeight="1" x14ac:dyDescent="0.3"/>
    <row r="2620" s="361" customFormat="1" ht="15.9" customHeight="1" x14ac:dyDescent="0.3"/>
    <row r="2621" s="361" customFormat="1" ht="15.9" customHeight="1" x14ac:dyDescent="0.3"/>
    <row r="2622" s="361" customFormat="1" ht="15.9" customHeight="1" x14ac:dyDescent="0.3"/>
    <row r="2623" s="361" customFormat="1" ht="15.9" customHeight="1" x14ac:dyDescent="0.3"/>
    <row r="2624" s="361" customFormat="1" ht="15.9" customHeight="1" x14ac:dyDescent="0.3"/>
    <row r="2625" s="361" customFormat="1" ht="15.9" customHeight="1" x14ac:dyDescent="0.3"/>
    <row r="2626" s="361" customFormat="1" ht="15.9" customHeight="1" x14ac:dyDescent="0.3"/>
    <row r="2627" s="361" customFormat="1" ht="15.9" customHeight="1" x14ac:dyDescent="0.3"/>
    <row r="2628" s="361" customFormat="1" ht="15.9" customHeight="1" x14ac:dyDescent="0.3"/>
    <row r="2629" s="361" customFormat="1" ht="15.9" customHeight="1" x14ac:dyDescent="0.3"/>
    <row r="2630" s="361" customFormat="1" ht="15.9" customHeight="1" x14ac:dyDescent="0.3"/>
    <row r="2631" s="361" customFormat="1" ht="15.9" customHeight="1" x14ac:dyDescent="0.3"/>
    <row r="2632" s="361" customFormat="1" ht="15.9" customHeight="1" x14ac:dyDescent="0.3"/>
    <row r="2633" s="361" customFormat="1" ht="15.9" customHeight="1" x14ac:dyDescent="0.3"/>
    <row r="2634" s="361" customFormat="1" ht="15.9" customHeight="1" x14ac:dyDescent="0.3"/>
    <row r="2635" s="361" customFormat="1" ht="15.9" customHeight="1" x14ac:dyDescent="0.3"/>
    <row r="2636" s="361" customFormat="1" ht="15.9" customHeight="1" x14ac:dyDescent="0.3"/>
    <row r="2637" s="361" customFormat="1" ht="15.9" customHeight="1" x14ac:dyDescent="0.3"/>
    <row r="2638" s="361" customFormat="1" ht="15.9" customHeight="1" x14ac:dyDescent="0.3"/>
    <row r="2639" s="361" customFormat="1" ht="15.9" customHeight="1" x14ac:dyDescent="0.3"/>
    <row r="2640" s="361" customFormat="1" ht="15.9" customHeight="1" x14ac:dyDescent="0.3"/>
    <row r="2641" s="361" customFormat="1" ht="15.9" customHeight="1" x14ac:dyDescent="0.3"/>
    <row r="2642" s="361" customFormat="1" ht="15.9" customHeight="1" x14ac:dyDescent="0.3"/>
    <row r="2643" s="361" customFormat="1" ht="15.9" customHeight="1" x14ac:dyDescent="0.3"/>
    <row r="2644" s="361" customFormat="1" ht="15.9" customHeight="1" x14ac:dyDescent="0.3"/>
    <row r="2645" s="361" customFormat="1" ht="15.9" customHeight="1" x14ac:dyDescent="0.3"/>
    <row r="2646" s="361" customFormat="1" ht="15.9" customHeight="1" x14ac:dyDescent="0.3"/>
    <row r="2647" s="361" customFormat="1" ht="15.9" customHeight="1" x14ac:dyDescent="0.3"/>
    <row r="2648" s="361" customFormat="1" ht="15.9" customHeight="1" x14ac:dyDescent="0.3"/>
    <row r="2649" s="361" customFormat="1" ht="15.9" customHeight="1" x14ac:dyDescent="0.3"/>
    <row r="2650" s="361" customFormat="1" ht="15.9" customHeight="1" x14ac:dyDescent="0.3"/>
    <row r="2651" s="361" customFormat="1" ht="15.9" customHeight="1" x14ac:dyDescent="0.3"/>
    <row r="2652" s="361" customFormat="1" ht="15.9" customHeight="1" x14ac:dyDescent="0.3"/>
    <row r="2653" s="361" customFormat="1" ht="15.9" customHeight="1" x14ac:dyDescent="0.3"/>
    <row r="2654" s="361" customFormat="1" ht="15.9" customHeight="1" x14ac:dyDescent="0.3"/>
    <row r="2655" s="361" customFormat="1" ht="15.9" customHeight="1" x14ac:dyDescent="0.3"/>
    <row r="2656" s="361" customFormat="1" ht="15.9" customHeight="1" x14ac:dyDescent="0.3"/>
    <row r="2657" s="361" customFormat="1" ht="15.9" customHeight="1" x14ac:dyDescent="0.3"/>
    <row r="2658" s="361" customFormat="1" ht="15.9" customHeight="1" x14ac:dyDescent="0.3"/>
    <row r="2659" s="361" customFormat="1" ht="15.9" customHeight="1" x14ac:dyDescent="0.3"/>
    <row r="2660" s="361" customFormat="1" ht="15.9" customHeight="1" x14ac:dyDescent="0.3"/>
    <row r="2661" s="361" customFormat="1" ht="15.9" customHeight="1" x14ac:dyDescent="0.3"/>
    <row r="2662" s="361" customFormat="1" ht="15.9" customHeight="1" x14ac:dyDescent="0.3"/>
    <row r="2663" s="361" customFormat="1" ht="15.9" customHeight="1" x14ac:dyDescent="0.3"/>
    <row r="2664" s="361" customFormat="1" ht="15.9" customHeight="1" x14ac:dyDescent="0.3"/>
    <row r="2665" s="361" customFormat="1" ht="15.9" customHeight="1" x14ac:dyDescent="0.3"/>
    <row r="2666" s="361" customFormat="1" ht="15.9" customHeight="1" x14ac:dyDescent="0.3"/>
    <row r="2667" s="361" customFormat="1" ht="15.9" customHeight="1" x14ac:dyDescent="0.3"/>
    <row r="2668" s="361" customFormat="1" ht="15.9" customHeight="1" x14ac:dyDescent="0.3"/>
    <row r="2669" s="361" customFormat="1" ht="15.9" customHeight="1" x14ac:dyDescent="0.3"/>
    <row r="2670" s="361" customFormat="1" ht="15.9" customHeight="1" x14ac:dyDescent="0.3"/>
    <row r="2671" s="361" customFormat="1" ht="15.9" customHeight="1" x14ac:dyDescent="0.3"/>
    <row r="2672" s="361" customFormat="1" ht="15.9" customHeight="1" x14ac:dyDescent="0.3"/>
    <row r="2673" s="361" customFormat="1" ht="15.9" customHeight="1" x14ac:dyDescent="0.3"/>
    <row r="2674" s="361" customFormat="1" ht="15.9" customHeight="1" x14ac:dyDescent="0.3"/>
    <row r="2675" s="361" customFormat="1" ht="15.9" customHeight="1" x14ac:dyDescent="0.3"/>
    <row r="2676" s="361" customFormat="1" ht="15.9" customHeight="1" x14ac:dyDescent="0.3"/>
    <row r="2677" s="361" customFormat="1" ht="15.9" customHeight="1" x14ac:dyDescent="0.3"/>
    <row r="2678" s="361" customFormat="1" ht="15.9" customHeight="1" x14ac:dyDescent="0.3"/>
    <row r="2679" s="361" customFormat="1" ht="15.9" customHeight="1" x14ac:dyDescent="0.3"/>
    <row r="2680" s="361" customFormat="1" ht="15.9" customHeight="1" x14ac:dyDescent="0.3"/>
    <row r="2681" s="361" customFormat="1" ht="15.9" customHeight="1" x14ac:dyDescent="0.3"/>
    <row r="2682" s="361" customFormat="1" ht="15.9" customHeight="1" x14ac:dyDescent="0.3"/>
    <row r="2683" s="361" customFormat="1" ht="15.9" customHeight="1" x14ac:dyDescent="0.3"/>
    <row r="2684" s="361" customFormat="1" ht="15.9" customHeight="1" x14ac:dyDescent="0.3"/>
    <row r="2685" s="361" customFormat="1" ht="15.9" customHeight="1" x14ac:dyDescent="0.3"/>
    <row r="2686" s="361" customFormat="1" ht="15.9" customHeight="1" x14ac:dyDescent="0.3"/>
    <row r="2687" s="361" customFormat="1" ht="15.9" customHeight="1" x14ac:dyDescent="0.3"/>
    <row r="2688" s="361" customFormat="1" ht="15.9" customHeight="1" x14ac:dyDescent="0.3"/>
    <row r="2689" s="361" customFormat="1" ht="15.9" customHeight="1" x14ac:dyDescent="0.3"/>
    <row r="2690" s="361" customFormat="1" ht="15.9" customHeight="1" x14ac:dyDescent="0.3"/>
    <row r="2691" s="361" customFormat="1" ht="15.9" customHeight="1" x14ac:dyDescent="0.3"/>
    <row r="2692" s="361" customFormat="1" ht="15.9" customHeight="1" x14ac:dyDescent="0.3"/>
    <row r="2693" s="361" customFormat="1" ht="15.9" customHeight="1" x14ac:dyDescent="0.3"/>
    <row r="2694" s="361" customFormat="1" ht="15.9" customHeight="1" x14ac:dyDescent="0.3"/>
    <row r="2695" s="361" customFormat="1" ht="15.9" customHeight="1" x14ac:dyDescent="0.3"/>
    <row r="2696" s="361" customFormat="1" ht="15.9" customHeight="1" x14ac:dyDescent="0.3"/>
    <row r="2697" s="361" customFormat="1" ht="15.9" customHeight="1" x14ac:dyDescent="0.3"/>
    <row r="2698" s="361" customFormat="1" ht="15.9" customHeight="1" x14ac:dyDescent="0.3"/>
    <row r="2699" s="361" customFormat="1" ht="15.9" customHeight="1" x14ac:dyDescent="0.3"/>
    <row r="2700" s="361" customFormat="1" ht="15.9" customHeight="1" x14ac:dyDescent="0.3"/>
    <row r="2701" s="361" customFormat="1" ht="15.9" customHeight="1" x14ac:dyDescent="0.3"/>
    <row r="2702" s="361" customFormat="1" ht="15.9" customHeight="1" x14ac:dyDescent="0.3"/>
    <row r="2703" s="361" customFormat="1" ht="15.9" customHeight="1" x14ac:dyDescent="0.3"/>
    <row r="2704" s="361" customFormat="1" ht="15.9" customHeight="1" x14ac:dyDescent="0.3"/>
    <row r="2705" s="361" customFormat="1" ht="15.9" customHeight="1" x14ac:dyDescent="0.3"/>
    <row r="2706" s="361" customFormat="1" ht="15.9" customHeight="1" x14ac:dyDescent="0.3"/>
    <row r="2707" s="361" customFormat="1" ht="15.9" customHeight="1" x14ac:dyDescent="0.3"/>
    <row r="2708" s="361" customFormat="1" ht="15.9" customHeight="1" x14ac:dyDescent="0.3"/>
    <row r="2709" s="361" customFormat="1" ht="15.9" customHeight="1" x14ac:dyDescent="0.3"/>
    <row r="2710" s="361" customFormat="1" ht="15.9" customHeight="1" x14ac:dyDescent="0.3"/>
    <row r="2711" s="361" customFormat="1" ht="15.9" customHeight="1" x14ac:dyDescent="0.3"/>
    <row r="2712" s="361" customFormat="1" ht="15.9" customHeight="1" x14ac:dyDescent="0.3"/>
    <row r="2713" s="361" customFormat="1" ht="15.9" customHeight="1" x14ac:dyDescent="0.3"/>
    <row r="2714" s="361" customFormat="1" ht="15.9" customHeight="1" x14ac:dyDescent="0.3"/>
    <row r="2715" s="361" customFormat="1" ht="15.9" customHeight="1" x14ac:dyDescent="0.3"/>
    <row r="2716" s="361" customFormat="1" ht="15.9" customHeight="1" x14ac:dyDescent="0.3"/>
    <row r="2717" s="361" customFormat="1" ht="15.9" customHeight="1" x14ac:dyDescent="0.3"/>
    <row r="2718" s="361" customFormat="1" ht="15.9" customHeight="1" x14ac:dyDescent="0.3"/>
    <row r="2719" s="361" customFormat="1" ht="15.9" customHeight="1" x14ac:dyDescent="0.3"/>
    <row r="2720" s="361" customFormat="1" ht="15.9" customHeight="1" x14ac:dyDescent="0.3"/>
    <row r="2721" s="361" customFormat="1" ht="15.9" customHeight="1" x14ac:dyDescent="0.3"/>
    <row r="2722" s="361" customFormat="1" ht="15.9" customHeight="1" x14ac:dyDescent="0.3"/>
    <row r="2723" s="361" customFormat="1" ht="15.9" customHeight="1" x14ac:dyDescent="0.3"/>
    <row r="2724" s="361" customFormat="1" ht="15.9" customHeight="1" x14ac:dyDescent="0.3"/>
    <row r="2725" s="361" customFormat="1" ht="15.9" customHeight="1" x14ac:dyDescent="0.3"/>
    <row r="2726" s="361" customFormat="1" ht="15.9" customHeight="1" x14ac:dyDescent="0.3"/>
    <row r="2727" s="361" customFormat="1" ht="15.9" customHeight="1" x14ac:dyDescent="0.3"/>
    <row r="2728" s="361" customFormat="1" ht="15.9" customHeight="1" x14ac:dyDescent="0.3"/>
    <row r="2729" s="361" customFormat="1" ht="15.9" customHeight="1" x14ac:dyDescent="0.3"/>
    <row r="2730" s="361" customFormat="1" ht="15.9" customHeight="1" x14ac:dyDescent="0.3"/>
    <row r="2731" s="361" customFormat="1" ht="15.9" customHeight="1" x14ac:dyDescent="0.3"/>
    <row r="2732" s="361" customFormat="1" ht="15.9" customHeight="1" x14ac:dyDescent="0.3"/>
    <row r="2733" s="361" customFormat="1" ht="15.9" customHeight="1" x14ac:dyDescent="0.3"/>
    <row r="2734" s="361" customFormat="1" ht="15.9" customHeight="1" x14ac:dyDescent="0.3"/>
    <row r="2735" s="361" customFormat="1" ht="15.9" customHeight="1" x14ac:dyDescent="0.3"/>
    <row r="2736" s="361" customFormat="1" ht="15.9" customHeight="1" x14ac:dyDescent="0.3"/>
    <row r="2737" s="361" customFormat="1" ht="15.9" customHeight="1" x14ac:dyDescent="0.3"/>
    <row r="2738" s="361" customFormat="1" ht="15.9" customHeight="1" x14ac:dyDescent="0.3"/>
    <row r="2739" s="361" customFormat="1" ht="15.9" customHeight="1" x14ac:dyDescent="0.3"/>
    <row r="2740" s="361" customFormat="1" ht="15.9" customHeight="1" x14ac:dyDescent="0.3"/>
    <row r="2741" s="361" customFormat="1" ht="15.9" customHeight="1" x14ac:dyDescent="0.3"/>
    <row r="2742" s="361" customFormat="1" ht="15.9" customHeight="1" x14ac:dyDescent="0.3"/>
    <row r="2743" s="361" customFormat="1" ht="15.9" customHeight="1" x14ac:dyDescent="0.3"/>
    <row r="2744" s="361" customFormat="1" ht="15.9" customHeight="1" x14ac:dyDescent="0.3"/>
    <row r="2745" s="361" customFormat="1" ht="15.9" customHeight="1" x14ac:dyDescent="0.3"/>
    <row r="2746" s="361" customFormat="1" ht="15.9" customHeight="1" x14ac:dyDescent="0.3"/>
    <row r="2747" s="361" customFormat="1" ht="15.9" customHeight="1" x14ac:dyDescent="0.3"/>
    <row r="2748" s="361" customFormat="1" ht="15.9" customHeight="1" x14ac:dyDescent="0.3"/>
    <row r="2749" s="361" customFormat="1" ht="15.9" customHeight="1" x14ac:dyDescent="0.3"/>
    <row r="2750" s="361" customFormat="1" ht="15.9" customHeight="1" x14ac:dyDescent="0.3"/>
    <row r="2751" s="361" customFormat="1" ht="15.9" customHeight="1" x14ac:dyDescent="0.3"/>
    <row r="2752" s="361" customFormat="1" ht="15.9" customHeight="1" x14ac:dyDescent="0.3"/>
    <row r="2753" s="361" customFormat="1" ht="15.9" customHeight="1" x14ac:dyDescent="0.3"/>
    <row r="2754" s="361" customFormat="1" ht="15.9" customHeight="1" x14ac:dyDescent="0.3"/>
    <row r="2755" s="361" customFormat="1" ht="15.9" customHeight="1" x14ac:dyDescent="0.3"/>
    <row r="2756" s="361" customFormat="1" ht="15.9" customHeight="1" x14ac:dyDescent="0.3"/>
    <row r="2757" s="361" customFormat="1" ht="15.9" customHeight="1" x14ac:dyDescent="0.3"/>
    <row r="2758" s="361" customFormat="1" ht="15.9" customHeight="1" x14ac:dyDescent="0.3"/>
    <row r="2759" s="361" customFormat="1" ht="15.9" customHeight="1" x14ac:dyDescent="0.3"/>
    <row r="2760" s="361" customFormat="1" ht="15.9" customHeight="1" x14ac:dyDescent="0.3"/>
    <row r="2761" s="361" customFormat="1" ht="15.9" customHeight="1" x14ac:dyDescent="0.3"/>
    <row r="2762" s="361" customFormat="1" ht="15.9" customHeight="1" x14ac:dyDescent="0.3"/>
    <row r="2763" s="361" customFormat="1" ht="15.9" customHeight="1" x14ac:dyDescent="0.3"/>
    <row r="2764" s="361" customFormat="1" ht="15.9" customHeight="1" x14ac:dyDescent="0.3"/>
    <row r="2765" s="361" customFormat="1" ht="15.9" customHeight="1" x14ac:dyDescent="0.3"/>
    <row r="2766" s="361" customFormat="1" ht="15.9" customHeight="1" x14ac:dyDescent="0.3"/>
    <row r="2767" s="361" customFormat="1" ht="15.9" customHeight="1" x14ac:dyDescent="0.3"/>
    <row r="2768" s="361" customFormat="1" ht="15.9" customHeight="1" x14ac:dyDescent="0.3"/>
    <row r="2769" s="361" customFormat="1" ht="15.9" customHeight="1" x14ac:dyDescent="0.3"/>
    <row r="2770" s="361" customFormat="1" ht="15.9" customHeight="1" x14ac:dyDescent="0.3"/>
    <row r="2771" s="361" customFormat="1" ht="15.9" customHeight="1" x14ac:dyDescent="0.3"/>
    <row r="2772" s="361" customFormat="1" ht="15.9" customHeight="1" x14ac:dyDescent="0.3"/>
    <row r="2773" s="361" customFormat="1" ht="15.9" customHeight="1" x14ac:dyDescent="0.3"/>
    <row r="2774" s="361" customFormat="1" ht="15.9" customHeight="1" x14ac:dyDescent="0.3"/>
    <row r="2775" s="361" customFormat="1" ht="15.9" customHeight="1" x14ac:dyDescent="0.3"/>
    <row r="2776" s="361" customFormat="1" ht="15.9" customHeight="1" x14ac:dyDescent="0.3"/>
    <row r="2777" s="361" customFormat="1" ht="15.9" customHeight="1" x14ac:dyDescent="0.3"/>
    <row r="2778" s="361" customFormat="1" ht="15.9" customHeight="1" x14ac:dyDescent="0.3"/>
    <row r="2779" s="361" customFormat="1" ht="15.9" customHeight="1" x14ac:dyDescent="0.3"/>
    <row r="2780" s="361" customFormat="1" ht="15.9" customHeight="1" x14ac:dyDescent="0.3"/>
    <row r="2781" s="361" customFormat="1" ht="15.9" customHeight="1" x14ac:dyDescent="0.3"/>
    <row r="2782" s="361" customFormat="1" ht="15.9" customHeight="1" x14ac:dyDescent="0.3"/>
    <row r="2783" s="361" customFormat="1" ht="15.9" customHeight="1" x14ac:dyDescent="0.3"/>
    <row r="2784" s="361" customFormat="1" ht="15.9" customHeight="1" x14ac:dyDescent="0.3"/>
    <row r="2785" s="361" customFormat="1" ht="15.9" customHeight="1" x14ac:dyDescent="0.3"/>
    <row r="2786" s="361" customFormat="1" ht="15.9" customHeight="1" x14ac:dyDescent="0.3"/>
    <row r="2787" s="361" customFormat="1" ht="15.9" customHeight="1" x14ac:dyDescent="0.3"/>
    <row r="2788" s="361" customFormat="1" ht="15.9" customHeight="1" x14ac:dyDescent="0.3"/>
    <row r="2789" s="361" customFormat="1" ht="15.9" customHeight="1" x14ac:dyDescent="0.3"/>
    <row r="2790" s="361" customFormat="1" ht="15.9" customHeight="1" x14ac:dyDescent="0.3"/>
    <row r="2791" s="361" customFormat="1" ht="15.9" customHeight="1" x14ac:dyDescent="0.3"/>
    <row r="2792" s="361" customFormat="1" ht="15.9" customHeight="1" x14ac:dyDescent="0.3"/>
    <row r="2793" s="361" customFormat="1" ht="15.9" customHeight="1" x14ac:dyDescent="0.3"/>
    <row r="2794" s="361" customFormat="1" ht="15.9" customHeight="1" x14ac:dyDescent="0.3"/>
    <row r="2795" s="361" customFormat="1" ht="15.9" customHeight="1" x14ac:dyDescent="0.3"/>
    <row r="2796" s="361" customFormat="1" ht="15.9" customHeight="1" x14ac:dyDescent="0.3"/>
    <row r="2797" s="361" customFormat="1" ht="15.9" customHeight="1" x14ac:dyDescent="0.3"/>
    <row r="2798" s="361" customFormat="1" ht="15.9" customHeight="1" x14ac:dyDescent="0.3"/>
    <row r="2799" s="361" customFormat="1" ht="15.9" customHeight="1" x14ac:dyDescent="0.3"/>
    <row r="2800" s="361" customFormat="1" ht="15.9" customHeight="1" x14ac:dyDescent="0.3"/>
    <row r="2801" s="361" customFormat="1" ht="15.9" customHeight="1" x14ac:dyDescent="0.3"/>
    <row r="2802" s="361" customFormat="1" ht="15.9" customHeight="1" x14ac:dyDescent="0.3"/>
    <row r="2803" s="361" customFormat="1" ht="15.9" customHeight="1" x14ac:dyDescent="0.3"/>
    <row r="2804" s="361" customFormat="1" ht="15.9" customHeight="1" x14ac:dyDescent="0.3"/>
    <row r="2805" s="361" customFormat="1" ht="15.9" customHeight="1" x14ac:dyDescent="0.3"/>
    <row r="2806" s="361" customFormat="1" ht="15.9" customHeight="1" x14ac:dyDescent="0.3"/>
    <row r="2807" s="361" customFormat="1" ht="15.9" customHeight="1" x14ac:dyDescent="0.3"/>
    <row r="2808" s="361" customFormat="1" ht="15.9" customHeight="1" x14ac:dyDescent="0.3"/>
    <row r="2809" s="361" customFormat="1" ht="15.9" customHeight="1" x14ac:dyDescent="0.3"/>
    <row r="2810" s="361" customFormat="1" ht="15.9" customHeight="1" x14ac:dyDescent="0.3"/>
    <row r="2811" s="361" customFormat="1" ht="15.9" customHeight="1" x14ac:dyDescent="0.3"/>
    <row r="2812" s="361" customFormat="1" ht="15.9" customHeight="1" x14ac:dyDescent="0.3"/>
    <row r="2813" s="361" customFormat="1" ht="15.9" customHeight="1" x14ac:dyDescent="0.3"/>
    <row r="2814" s="361" customFormat="1" ht="15.9" customHeight="1" x14ac:dyDescent="0.3"/>
    <row r="2815" s="361" customFormat="1" ht="15.9" customHeight="1" x14ac:dyDescent="0.3"/>
    <row r="2816" s="361" customFormat="1" ht="15.9" customHeight="1" x14ac:dyDescent="0.3"/>
    <row r="2817" s="361" customFormat="1" ht="15.9" customHeight="1" x14ac:dyDescent="0.3"/>
    <row r="2818" s="361" customFormat="1" ht="15.9" customHeight="1" x14ac:dyDescent="0.3"/>
    <row r="2819" s="361" customFormat="1" ht="15.9" customHeight="1" x14ac:dyDescent="0.3"/>
    <row r="2820" s="361" customFormat="1" ht="15.9" customHeight="1" x14ac:dyDescent="0.3"/>
    <row r="2821" s="361" customFormat="1" ht="15.9" customHeight="1" x14ac:dyDescent="0.3"/>
    <row r="2822" s="361" customFormat="1" ht="15.9" customHeight="1" x14ac:dyDescent="0.3"/>
    <row r="2823" s="361" customFormat="1" ht="15.9" customHeight="1" x14ac:dyDescent="0.3"/>
    <row r="2824" s="361" customFormat="1" ht="15.9" customHeight="1" x14ac:dyDescent="0.3"/>
    <row r="2825" s="361" customFormat="1" ht="15.9" customHeight="1" x14ac:dyDescent="0.3"/>
    <row r="2826" s="361" customFormat="1" ht="15.9" customHeight="1" x14ac:dyDescent="0.3"/>
    <row r="2827" s="361" customFormat="1" ht="15.9" customHeight="1" x14ac:dyDescent="0.3"/>
    <row r="2828" s="361" customFormat="1" ht="15.9" customHeight="1" x14ac:dyDescent="0.3"/>
    <row r="2829" s="361" customFormat="1" ht="15.9" customHeight="1" x14ac:dyDescent="0.3"/>
    <row r="2830" s="361" customFormat="1" ht="15.9" customHeight="1" x14ac:dyDescent="0.3"/>
    <row r="2831" s="361" customFormat="1" ht="15.9" customHeight="1" x14ac:dyDescent="0.3"/>
    <row r="2832" s="361" customFormat="1" ht="15.9" customHeight="1" x14ac:dyDescent="0.3"/>
    <row r="2833" s="361" customFormat="1" ht="15.9" customHeight="1" x14ac:dyDescent="0.3"/>
    <row r="2834" s="361" customFormat="1" ht="15.9" customHeight="1" x14ac:dyDescent="0.3"/>
    <row r="2835" s="361" customFormat="1" ht="15.9" customHeight="1" x14ac:dyDescent="0.3"/>
    <row r="2836" s="361" customFormat="1" ht="15.9" customHeight="1" x14ac:dyDescent="0.3"/>
    <row r="2837" s="361" customFormat="1" ht="15.9" customHeight="1" x14ac:dyDescent="0.3"/>
    <row r="2838" s="361" customFormat="1" ht="15.9" customHeight="1" x14ac:dyDescent="0.3"/>
    <row r="2839" s="361" customFormat="1" ht="15.9" customHeight="1" x14ac:dyDescent="0.3"/>
    <row r="2840" s="361" customFormat="1" ht="15.9" customHeight="1" x14ac:dyDescent="0.3"/>
    <row r="2841" s="361" customFormat="1" ht="15.9" customHeight="1" x14ac:dyDescent="0.3"/>
    <row r="2842" s="361" customFormat="1" ht="15.9" customHeight="1" x14ac:dyDescent="0.3"/>
    <row r="2843" s="361" customFormat="1" ht="15.9" customHeight="1" x14ac:dyDescent="0.3"/>
    <row r="2844" s="361" customFormat="1" ht="15.9" customHeight="1" x14ac:dyDescent="0.3"/>
    <row r="2845" s="361" customFormat="1" ht="15.9" customHeight="1" x14ac:dyDescent="0.3"/>
    <row r="2846" s="361" customFormat="1" ht="15.9" customHeight="1" x14ac:dyDescent="0.3"/>
    <row r="2847" s="361" customFormat="1" ht="15.9" customHeight="1" x14ac:dyDescent="0.3"/>
    <row r="2848" s="361" customFormat="1" ht="15.9" customHeight="1" x14ac:dyDescent="0.3"/>
    <row r="2849" s="361" customFormat="1" ht="15.9" customHeight="1" x14ac:dyDescent="0.3"/>
    <row r="2850" s="361" customFormat="1" ht="15.9" customHeight="1" x14ac:dyDescent="0.3"/>
    <row r="2851" s="361" customFormat="1" ht="15.9" customHeight="1" x14ac:dyDescent="0.3"/>
    <row r="2852" s="361" customFormat="1" ht="15.9" customHeight="1" x14ac:dyDescent="0.3"/>
    <row r="2853" s="361" customFormat="1" ht="15.9" customHeight="1" x14ac:dyDescent="0.3"/>
    <row r="2854" s="361" customFormat="1" ht="15.9" customHeight="1" x14ac:dyDescent="0.3"/>
    <row r="2855" s="361" customFormat="1" ht="15.9" customHeight="1" x14ac:dyDescent="0.3"/>
    <row r="2856" s="361" customFormat="1" ht="15.9" customHeight="1" x14ac:dyDescent="0.3"/>
    <row r="2857" s="361" customFormat="1" ht="15.9" customHeight="1" x14ac:dyDescent="0.3"/>
    <row r="2858" s="361" customFormat="1" ht="15.9" customHeight="1" x14ac:dyDescent="0.3"/>
    <row r="2859" s="361" customFormat="1" ht="15.9" customHeight="1" x14ac:dyDescent="0.3"/>
    <row r="2860" s="361" customFormat="1" ht="15.9" customHeight="1" x14ac:dyDescent="0.3"/>
    <row r="2861" s="361" customFormat="1" ht="15.9" customHeight="1" x14ac:dyDescent="0.3"/>
    <row r="2862" s="361" customFormat="1" ht="15.9" customHeight="1" x14ac:dyDescent="0.3"/>
    <row r="2863" s="361" customFormat="1" ht="15.9" customHeight="1" x14ac:dyDescent="0.3"/>
    <row r="2864" s="361" customFormat="1" ht="15.9" customHeight="1" x14ac:dyDescent="0.3"/>
    <row r="2865" s="361" customFormat="1" ht="15.9" customHeight="1" x14ac:dyDescent="0.3"/>
    <row r="2866" s="361" customFormat="1" ht="15.9" customHeight="1" x14ac:dyDescent="0.3"/>
    <row r="2867" s="361" customFormat="1" ht="15.9" customHeight="1" x14ac:dyDescent="0.3"/>
    <row r="2868" s="361" customFormat="1" ht="15.9" customHeight="1" x14ac:dyDescent="0.3"/>
    <row r="2869" s="361" customFormat="1" ht="15.9" customHeight="1" x14ac:dyDescent="0.3"/>
    <row r="2870" s="361" customFormat="1" ht="15.9" customHeight="1" x14ac:dyDescent="0.3"/>
    <row r="2871" s="361" customFormat="1" ht="15.9" customHeight="1" x14ac:dyDescent="0.3"/>
    <row r="2872" s="361" customFormat="1" ht="15.9" customHeight="1" x14ac:dyDescent="0.3"/>
    <row r="2873" s="361" customFormat="1" ht="15.9" customHeight="1" x14ac:dyDescent="0.3"/>
    <row r="2874" s="361" customFormat="1" ht="15.9" customHeight="1" x14ac:dyDescent="0.3"/>
    <row r="2875" s="361" customFormat="1" ht="15.9" customHeight="1" x14ac:dyDescent="0.3"/>
    <row r="2876" s="361" customFormat="1" ht="15.9" customHeight="1" x14ac:dyDescent="0.3"/>
    <row r="2877" s="361" customFormat="1" ht="15.9" customHeight="1" x14ac:dyDescent="0.3"/>
    <row r="2878" s="361" customFormat="1" ht="15.9" customHeight="1" x14ac:dyDescent="0.3"/>
    <row r="2879" s="361" customFormat="1" ht="15.9" customHeight="1" x14ac:dyDescent="0.3"/>
    <row r="2880" s="361" customFormat="1" ht="15.9" customHeight="1" x14ac:dyDescent="0.3"/>
    <row r="2881" s="361" customFormat="1" ht="15.9" customHeight="1" x14ac:dyDescent="0.3"/>
    <row r="2882" s="361" customFormat="1" ht="15.9" customHeight="1" x14ac:dyDescent="0.3"/>
    <row r="2883" s="361" customFormat="1" ht="15.9" customHeight="1" x14ac:dyDescent="0.3"/>
    <row r="2884" s="361" customFormat="1" ht="15.9" customHeight="1" x14ac:dyDescent="0.3"/>
    <row r="2885" s="361" customFormat="1" ht="15.9" customHeight="1" x14ac:dyDescent="0.3"/>
    <row r="2886" s="361" customFormat="1" ht="15.9" customHeight="1" x14ac:dyDescent="0.3"/>
    <row r="2887" s="361" customFormat="1" ht="15.9" customHeight="1" x14ac:dyDescent="0.3"/>
    <row r="2888" s="361" customFormat="1" ht="15.9" customHeight="1" x14ac:dyDescent="0.3"/>
    <row r="2889" s="361" customFormat="1" ht="15.9" customHeight="1" x14ac:dyDescent="0.3"/>
    <row r="2890" s="361" customFormat="1" ht="15.9" customHeight="1" x14ac:dyDescent="0.3"/>
    <row r="2891" s="361" customFormat="1" ht="15.9" customHeight="1" x14ac:dyDescent="0.3"/>
    <row r="2892" s="361" customFormat="1" ht="15.9" customHeight="1" x14ac:dyDescent="0.3"/>
    <row r="2893" s="361" customFormat="1" ht="15.9" customHeight="1" x14ac:dyDescent="0.3"/>
    <row r="2894" s="361" customFormat="1" ht="15.9" customHeight="1" x14ac:dyDescent="0.3"/>
    <row r="2895" s="361" customFormat="1" ht="15.9" customHeight="1" x14ac:dyDescent="0.3"/>
    <row r="2896" s="361" customFormat="1" ht="15.9" customHeight="1" x14ac:dyDescent="0.3"/>
    <row r="2897" s="361" customFormat="1" ht="15.9" customHeight="1" x14ac:dyDescent="0.3"/>
    <row r="2898" s="361" customFormat="1" ht="15.9" customHeight="1" x14ac:dyDescent="0.3"/>
    <row r="2899" s="361" customFormat="1" ht="15.9" customHeight="1" x14ac:dyDescent="0.3"/>
    <row r="2900" s="361" customFormat="1" ht="15.9" customHeight="1" x14ac:dyDescent="0.3"/>
    <row r="2901" s="361" customFormat="1" ht="15.9" customHeight="1" x14ac:dyDescent="0.3"/>
    <row r="2902" s="361" customFormat="1" ht="15.9" customHeight="1" x14ac:dyDescent="0.3"/>
    <row r="2903" s="361" customFormat="1" ht="15.9" customHeight="1" x14ac:dyDescent="0.3"/>
    <row r="2904" s="361" customFormat="1" ht="15.9" customHeight="1" x14ac:dyDescent="0.3"/>
    <row r="2905" s="361" customFormat="1" ht="15.9" customHeight="1" x14ac:dyDescent="0.3"/>
    <row r="2906" s="361" customFormat="1" ht="15.9" customHeight="1" x14ac:dyDescent="0.3"/>
    <row r="2907" s="361" customFormat="1" ht="15.9" customHeight="1" x14ac:dyDescent="0.3"/>
    <row r="2908" s="361" customFormat="1" ht="15.9" customHeight="1" x14ac:dyDescent="0.3"/>
    <row r="2909" s="361" customFormat="1" ht="15.9" customHeight="1" x14ac:dyDescent="0.3"/>
    <row r="2910" s="361" customFormat="1" ht="15.9" customHeight="1" x14ac:dyDescent="0.3"/>
    <row r="2911" s="361" customFormat="1" ht="15.9" customHeight="1" x14ac:dyDescent="0.3"/>
    <row r="2912" s="361" customFormat="1" ht="15.9" customHeight="1" x14ac:dyDescent="0.3"/>
    <row r="2913" s="361" customFormat="1" ht="15.9" customHeight="1" x14ac:dyDescent="0.3"/>
    <row r="2914" s="361" customFormat="1" ht="15.9" customHeight="1" x14ac:dyDescent="0.3"/>
    <row r="2915" s="361" customFormat="1" ht="15.9" customHeight="1" x14ac:dyDescent="0.3"/>
    <row r="2916" s="361" customFormat="1" ht="15.9" customHeight="1" x14ac:dyDescent="0.3"/>
    <row r="2917" s="361" customFormat="1" ht="15.9" customHeight="1" x14ac:dyDescent="0.3"/>
    <row r="2918" s="361" customFormat="1" ht="15.9" customHeight="1" x14ac:dyDescent="0.3"/>
    <row r="2919" s="361" customFormat="1" ht="15.9" customHeight="1" x14ac:dyDescent="0.3"/>
    <row r="2920" s="361" customFormat="1" ht="15.9" customHeight="1" x14ac:dyDescent="0.3"/>
    <row r="2921" s="361" customFormat="1" ht="15.9" customHeight="1" x14ac:dyDescent="0.3"/>
    <row r="2922" s="361" customFormat="1" ht="15.9" customHeight="1" x14ac:dyDescent="0.3"/>
    <row r="2923" s="361" customFormat="1" ht="15.9" customHeight="1" x14ac:dyDescent="0.3"/>
    <row r="2924" s="361" customFormat="1" ht="15.9" customHeight="1" x14ac:dyDescent="0.3"/>
    <row r="2925" s="361" customFormat="1" ht="15.9" customHeight="1" x14ac:dyDescent="0.3"/>
    <row r="2926" s="361" customFormat="1" ht="15.9" customHeight="1" x14ac:dyDescent="0.3"/>
    <row r="2927" s="361" customFormat="1" ht="15.9" customHeight="1" x14ac:dyDescent="0.3"/>
    <row r="2928" s="361" customFormat="1" ht="15.9" customHeight="1" x14ac:dyDescent="0.3"/>
    <row r="2929" s="361" customFormat="1" ht="15.9" customHeight="1" x14ac:dyDescent="0.3"/>
    <row r="2930" s="361" customFormat="1" ht="15.9" customHeight="1" x14ac:dyDescent="0.3"/>
    <row r="2931" s="361" customFormat="1" ht="15.9" customHeight="1" x14ac:dyDescent="0.3"/>
    <row r="2932" s="361" customFormat="1" ht="15.9" customHeight="1" x14ac:dyDescent="0.3"/>
    <row r="2933" s="361" customFormat="1" ht="15.9" customHeight="1" x14ac:dyDescent="0.3"/>
    <row r="2934" s="361" customFormat="1" ht="15.9" customHeight="1" x14ac:dyDescent="0.3"/>
    <row r="2935" s="361" customFormat="1" ht="15.9" customHeight="1" x14ac:dyDescent="0.3"/>
    <row r="2936" s="361" customFormat="1" ht="15.9" customHeight="1" x14ac:dyDescent="0.3"/>
    <row r="2937" s="361" customFormat="1" ht="15.9" customHeight="1" x14ac:dyDescent="0.3"/>
    <row r="2938" s="361" customFormat="1" ht="15.9" customHeight="1" x14ac:dyDescent="0.3"/>
    <row r="2939" s="361" customFormat="1" ht="15.9" customHeight="1" x14ac:dyDescent="0.3"/>
    <row r="2940" s="361" customFormat="1" ht="15.9" customHeight="1" x14ac:dyDescent="0.3"/>
    <row r="2941" s="361" customFormat="1" ht="15.9" customHeight="1" x14ac:dyDescent="0.3"/>
    <row r="2942" s="361" customFormat="1" ht="15.9" customHeight="1" x14ac:dyDescent="0.3"/>
    <row r="2943" s="361" customFormat="1" ht="15.9" customHeight="1" x14ac:dyDescent="0.3"/>
    <row r="2944" s="361" customFormat="1" ht="15.9" customHeight="1" x14ac:dyDescent="0.3"/>
    <row r="2945" s="361" customFormat="1" ht="15.9" customHeight="1" x14ac:dyDescent="0.3"/>
    <row r="2946" s="361" customFormat="1" ht="15.9" customHeight="1" x14ac:dyDescent="0.3"/>
    <row r="2947" s="361" customFormat="1" ht="15.9" customHeight="1" x14ac:dyDescent="0.3"/>
    <row r="2948" s="361" customFormat="1" ht="15.9" customHeight="1" x14ac:dyDescent="0.3"/>
    <row r="2949" s="361" customFormat="1" ht="15.9" customHeight="1" x14ac:dyDescent="0.3"/>
    <row r="2950" s="361" customFormat="1" ht="15.9" customHeight="1" x14ac:dyDescent="0.3"/>
    <row r="2951" s="361" customFormat="1" ht="15.9" customHeight="1" x14ac:dyDescent="0.3"/>
    <row r="2952" s="361" customFormat="1" ht="15.9" customHeight="1" x14ac:dyDescent="0.3"/>
    <row r="2953" s="361" customFormat="1" ht="15.9" customHeight="1" x14ac:dyDescent="0.3"/>
    <row r="2954" s="361" customFormat="1" ht="15.9" customHeight="1" x14ac:dyDescent="0.3"/>
    <row r="2955" s="361" customFormat="1" ht="15.9" customHeight="1" x14ac:dyDescent="0.3"/>
    <row r="2956" s="361" customFormat="1" ht="15.9" customHeight="1" x14ac:dyDescent="0.3"/>
    <row r="2957" s="361" customFormat="1" ht="15.9" customHeight="1" x14ac:dyDescent="0.3"/>
    <row r="2958" s="361" customFormat="1" ht="15.9" customHeight="1" x14ac:dyDescent="0.3"/>
    <row r="2959" s="361" customFormat="1" ht="15.9" customHeight="1" x14ac:dyDescent="0.3"/>
    <row r="2960" s="361" customFormat="1" ht="15.9" customHeight="1" x14ac:dyDescent="0.3"/>
    <row r="2961" s="361" customFormat="1" ht="15.9" customHeight="1" x14ac:dyDescent="0.3"/>
    <row r="2962" s="361" customFormat="1" ht="15.9" customHeight="1" x14ac:dyDescent="0.3"/>
    <row r="2963" s="361" customFormat="1" ht="15.9" customHeight="1" x14ac:dyDescent="0.3"/>
    <row r="2964" s="361" customFormat="1" ht="15.9" customHeight="1" x14ac:dyDescent="0.3"/>
    <row r="2965" s="361" customFormat="1" ht="15.9" customHeight="1" x14ac:dyDescent="0.3"/>
    <row r="2966" s="361" customFormat="1" ht="15.9" customHeight="1" x14ac:dyDescent="0.3"/>
    <row r="2967" s="361" customFormat="1" ht="15.9" customHeight="1" x14ac:dyDescent="0.3"/>
    <row r="2968" s="361" customFormat="1" ht="15.9" customHeight="1" x14ac:dyDescent="0.3"/>
    <row r="2969" s="361" customFormat="1" ht="15.9" customHeight="1" x14ac:dyDescent="0.3"/>
    <row r="2970" s="361" customFormat="1" ht="15.9" customHeight="1" x14ac:dyDescent="0.3"/>
    <row r="2971" s="361" customFormat="1" ht="15.9" customHeight="1" x14ac:dyDescent="0.3"/>
    <row r="2972" s="361" customFormat="1" ht="15.9" customHeight="1" x14ac:dyDescent="0.3"/>
    <row r="2973" s="361" customFormat="1" ht="15.9" customHeight="1" x14ac:dyDescent="0.3"/>
    <row r="2974" s="361" customFormat="1" ht="15.9" customHeight="1" x14ac:dyDescent="0.3"/>
    <row r="2975" s="361" customFormat="1" ht="15.9" customHeight="1" x14ac:dyDescent="0.3"/>
    <row r="2976" s="361" customFormat="1" ht="15.9" customHeight="1" x14ac:dyDescent="0.3"/>
    <row r="2977" s="361" customFormat="1" ht="15.9" customHeight="1" x14ac:dyDescent="0.3"/>
    <row r="2978" s="361" customFormat="1" ht="15.9" customHeight="1" x14ac:dyDescent="0.3"/>
    <row r="2979" s="361" customFormat="1" ht="15.9" customHeight="1" x14ac:dyDescent="0.3"/>
    <row r="2980" s="361" customFormat="1" ht="15.9" customHeight="1" x14ac:dyDescent="0.3"/>
    <row r="2981" s="361" customFormat="1" ht="15.9" customHeight="1" x14ac:dyDescent="0.3"/>
    <row r="2982" s="361" customFormat="1" ht="15.9" customHeight="1" x14ac:dyDescent="0.3"/>
    <row r="2983" s="361" customFormat="1" ht="15.9" customHeight="1" x14ac:dyDescent="0.3"/>
    <row r="2984" s="361" customFormat="1" ht="15.9" customHeight="1" x14ac:dyDescent="0.3"/>
    <row r="2985" s="361" customFormat="1" ht="15.9" customHeight="1" x14ac:dyDescent="0.3"/>
    <row r="2986" s="361" customFormat="1" ht="15.9" customHeight="1" x14ac:dyDescent="0.3"/>
    <row r="2987" s="361" customFormat="1" ht="15.9" customHeight="1" x14ac:dyDescent="0.3"/>
    <row r="2988" s="361" customFormat="1" ht="15.9" customHeight="1" x14ac:dyDescent="0.3"/>
    <row r="2989" s="361" customFormat="1" ht="15.9" customHeight="1" x14ac:dyDescent="0.3"/>
    <row r="2990" s="361" customFormat="1" ht="15.9" customHeight="1" x14ac:dyDescent="0.3"/>
    <row r="2991" s="361" customFormat="1" ht="15.9" customHeight="1" x14ac:dyDescent="0.3"/>
    <row r="2992" s="361" customFormat="1" ht="15.9" customHeight="1" x14ac:dyDescent="0.3"/>
    <row r="2993" s="361" customFormat="1" ht="15.9" customHeight="1" x14ac:dyDescent="0.3"/>
    <row r="2994" s="361" customFormat="1" ht="15.9" customHeight="1" x14ac:dyDescent="0.3"/>
    <row r="2995" s="361" customFormat="1" ht="15.9" customHeight="1" x14ac:dyDescent="0.3"/>
    <row r="2996" s="361" customFormat="1" ht="15.9" customHeight="1" x14ac:dyDescent="0.3"/>
    <row r="2997" s="361" customFormat="1" ht="15.9" customHeight="1" x14ac:dyDescent="0.3"/>
    <row r="2998" s="361" customFormat="1" ht="15.9" customHeight="1" x14ac:dyDescent="0.3"/>
    <row r="2999" s="361" customFormat="1" ht="15.9" customHeight="1" x14ac:dyDescent="0.3"/>
    <row r="3000" s="361" customFormat="1" ht="15.9" customHeight="1" x14ac:dyDescent="0.3"/>
    <row r="3001" s="361" customFormat="1" ht="15.9" customHeight="1" x14ac:dyDescent="0.3"/>
    <row r="3002" s="361" customFormat="1" ht="15.9" customHeight="1" x14ac:dyDescent="0.3"/>
    <row r="3003" s="361" customFormat="1" ht="15.9" customHeight="1" x14ac:dyDescent="0.3"/>
    <row r="3004" s="361" customFormat="1" ht="15.9" customHeight="1" x14ac:dyDescent="0.3"/>
    <row r="3005" s="361" customFormat="1" ht="15.9" customHeight="1" x14ac:dyDescent="0.3"/>
    <row r="3006" s="361" customFormat="1" ht="15.9" customHeight="1" x14ac:dyDescent="0.3"/>
    <row r="3007" s="361" customFormat="1" ht="15.9" customHeight="1" x14ac:dyDescent="0.3"/>
    <row r="3008" s="361" customFormat="1" ht="15.9" customHeight="1" x14ac:dyDescent="0.3"/>
    <row r="3009" s="361" customFormat="1" ht="15.9" customHeight="1" x14ac:dyDescent="0.3"/>
    <row r="3010" s="361" customFormat="1" ht="15.9" customHeight="1" x14ac:dyDescent="0.3"/>
    <row r="3011" s="361" customFormat="1" ht="15.9" customHeight="1" x14ac:dyDescent="0.3"/>
    <row r="3012" s="361" customFormat="1" ht="15.9" customHeight="1" x14ac:dyDescent="0.3"/>
    <row r="3013" s="361" customFormat="1" ht="15.9" customHeight="1" x14ac:dyDescent="0.3"/>
    <row r="3014" s="361" customFormat="1" ht="15.9" customHeight="1" x14ac:dyDescent="0.3"/>
    <row r="3015" s="361" customFormat="1" ht="15.9" customHeight="1" x14ac:dyDescent="0.3"/>
    <row r="3016" s="361" customFormat="1" ht="15.9" customHeight="1" x14ac:dyDescent="0.3"/>
    <row r="3017" s="361" customFormat="1" ht="15.9" customHeight="1" x14ac:dyDescent="0.3"/>
    <row r="3018" s="361" customFormat="1" ht="15.9" customHeight="1" x14ac:dyDescent="0.3"/>
    <row r="3019" s="361" customFormat="1" ht="15.9" customHeight="1" x14ac:dyDescent="0.3"/>
    <row r="3020" s="361" customFormat="1" ht="15.9" customHeight="1" x14ac:dyDescent="0.3"/>
    <row r="3021" s="361" customFormat="1" ht="15.9" customHeight="1" x14ac:dyDescent="0.3"/>
    <row r="3022" s="361" customFormat="1" ht="15.9" customHeight="1" x14ac:dyDescent="0.3"/>
    <row r="3023" s="361" customFormat="1" ht="15.9" customHeight="1" x14ac:dyDescent="0.3"/>
    <row r="3024" s="361" customFormat="1" ht="15.9" customHeight="1" x14ac:dyDescent="0.3"/>
    <row r="3025" s="361" customFormat="1" ht="15.9" customHeight="1" x14ac:dyDescent="0.3"/>
    <row r="3026" s="361" customFormat="1" ht="15.9" customHeight="1" x14ac:dyDescent="0.3"/>
    <row r="3027" s="361" customFormat="1" ht="15.9" customHeight="1" x14ac:dyDescent="0.3"/>
    <row r="3028" s="361" customFormat="1" ht="15.9" customHeight="1" x14ac:dyDescent="0.3"/>
    <row r="3029" s="361" customFormat="1" ht="15.9" customHeight="1" x14ac:dyDescent="0.3"/>
    <row r="3030" s="361" customFormat="1" ht="15.9" customHeight="1" x14ac:dyDescent="0.3"/>
    <row r="3031" s="361" customFormat="1" ht="15.9" customHeight="1" x14ac:dyDescent="0.3"/>
    <row r="3032" s="361" customFormat="1" ht="15.9" customHeight="1" x14ac:dyDescent="0.3"/>
    <row r="3033" s="361" customFormat="1" ht="15.9" customHeight="1" x14ac:dyDescent="0.3"/>
    <row r="3034" s="361" customFormat="1" ht="15.9" customHeight="1" x14ac:dyDescent="0.3"/>
    <row r="3035" s="361" customFormat="1" ht="15.9" customHeight="1" x14ac:dyDescent="0.3"/>
    <row r="3036" s="361" customFormat="1" ht="15.9" customHeight="1" x14ac:dyDescent="0.3"/>
    <row r="3037" s="361" customFormat="1" ht="15.9" customHeight="1" x14ac:dyDescent="0.3"/>
    <row r="3038" s="361" customFormat="1" ht="15.9" customHeight="1" x14ac:dyDescent="0.3"/>
    <row r="3039" s="361" customFormat="1" ht="15.9" customHeight="1" x14ac:dyDescent="0.3"/>
    <row r="3040" s="361" customFormat="1" ht="15.9" customHeight="1" x14ac:dyDescent="0.3"/>
    <row r="3041" s="361" customFormat="1" ht="15.9" customHeight="1" x14ac:dyDescent="0.3"/>
    <row r="3042" s="361" customFormat="1" ht="15.9" customHeight="1" x14ac:dyDescent="0.3"/>
    <row r="3043" s="361" customFormat="1" ht="15.9" customHeight="1" x14ac:dyDescent="0.3"/>
    <row r="3044" s="361" customFormat="1" ht="15.9" customHeight="1" x14ac:dyDescent="0.3"/>
    <row r="3045" s="361" customFormat="1" ht="15.9" customHeight="1" x14ac:dyDescent="0.3"/>
    <row r="3046" s="361" customFormat="1" ht="15.9" customHeight="1" x14ac:dyDescent="0.3"/>
    <row r="3047" s="361" customFormat="1" ht="15.9" customHeight="1" x14ac:dyDescent="0.3"/>
    <row r="3048" s="361" customFormat="1" ht="15.9" customHeight="1" x14ac:dyDescent="0.3"/>
    <row r="3049" s="361" customFormat="1" ht="15.9" customHeight="1" x14ac:dyDescent="0.3"/>
    <row r="3050" s="361" customFormat="1" ht="15.9" customHeight="1" x14ac:dyDescent="0.3"/>
    <row r="3051" s="361" customFormat="1" ht="15.9" customHeight="1" x14ac:dyDescent="0.3"/>
    <row r="3052" s="361" customFormat="1" ht="15.9" customHeight="1" x14ac:dyDescent="0.3"/>
    <row r="3053" s="361" customFormat="1" ht="15.9" customHeight="1" x14ac:dyDescent="0.3"/>
    <row r="3054" s="361" customFormat="1" ht="15.9" customHeight="1" x14ac:dyDescent="0.3"/>
    <row r="3055" s="361" customFormat="1" ht="15.9" customHeight="1" x14ac:dyDescent="0.3"/>
    <row r="3056" s="361" customFormat="1" ht="15.9" customHeight="1" x14ac:dyDescent="0.3"/>
    <row r="3057" s="361" customFormat="1" ht="15.9" customHeight="1" x14ac:dyDescent="0.3"/>
    <row r="3058" s="361" customFormat="1" ht="15.9" customHeight="1" x14ac:dyDescent="0.3"/>
    <row r="3059" s="361" customFormat="1" ht="15.9" customHeight="1" x14ac:dyDescent="0.3"/>
    <row r="3060" s="361" customFormat="1" ht="15.9" customHeight="1" x14ac:dyDescent="0.3"/>
    <row r="3061" s="361" customFormat="1" ht="15.9" customHeight="1" x14ac:dyDescent="0.3"/>
    <row r="3062" s="361" customFormat="1" ht="15.9" customHeight="1" x14ac:dyDescent="0.3"/>
    <row r="3063" s="361" customFormat="1" ht="15.9" customHeight="1" x14ac:dyDescent="0.3"/>
    <row r="3064" s="361" customFormat="1" ht="15.9" customHeight="1" x14ac:dyDescent="0.3"/>
    <row r="3065" s="361" customFormat="1" ht="15.9" customHeight="1" x14ac:dyDescent="0.3"/>
    <row r="3066" s="361" customFormat="1" ht="15.9" customHeight="1" x14ac:dyDescent="0.3"/>
    <row r="3067" s="361" customFormat="1" ht="15.9" customHeight="1" x14ac:dyDescent="0.3"/>
    <row r="3068" s="361" customFormat="1" ht="15.9" customHeight="1" x14ac:dyDescent="0.3"/>
    <row r="3069" s="361" customFormat="1" ht="15.9" customHeight="1" x14ac:dyDescent="0.3"/>
    <row r="3070" s="361" customFormat="1" ht="15.9" customHeight="1" x14ac:dyDescent="0.3"/>
    <row r="3071" s="361" customFormat="1" ht="15.9" customHeight="1" x14ac:dyDescent="0.3"/>
    <row r="3072" s="361" customFormat="1" ht="15.9" customHeight="1" x14ac:dyDescent="0.3"/>
    <row r="3073" s="361" customFormat="1" ht="15.9" customHeight="1" x14ac:dyDescent="0.3"/>
    <row r="3074" s="361" customFormat="1" ht="15.9" customHeight="1" x14ac:dyDescent="0.3"/>
    <row r="3075" s="361" customFormat="1" ht="15.9" customHeight="1" x14ac:dyDescent="0.3"/>
    <row r="3076" s="361" customFormat="1" ht="15.9" customHeight="1" x14ac:dyDescent="0.3"/>
    <row r="3077" s="361" customFormat="1" ht="15.9" customHeight="1" x14ac:dyDescent="0.3"/>
    <row r="3078" s="361" customFormat="1" ht="15.9" customHeight="1" x14ac:dyDescent="0.3"/>
    <row r="3079" s="361" customFormat="1" ht="15.9" customHeight="1" x14ac:dyDescent="0.3"/>
    <row r="3080" s="361" customFormat="1" ht="15.9" customHeight="1" x14ac:dyDescent="0.3"/>
    <row r="3081" s="361" customFormat="1" ht="15.9" customHeight="1" x14ac:dyDescent="0.3"/>
    <row r="3082" s="361" customFormat="1" ht="15.9" customHeight="1" x14ac:dyDescent="0.3"/>
    <row r="3083" s="361" customFormat="1" ht="15.9" customHeight="1" x14ac:dyDescent="0.3"/>
    <row r="3084" s="361" customFormat="1" ht="15.9" customHeight="1" x14ac:dyDescent="0.3"/>
    <row r="3085" s="361" customFormat="1" ht="15.9" customHeight="1" x14ac:dyDescent="0.3"/>
    <row r="3086" s="361" customFormat="1" ht="15.9" customHeight="1" x14ac:dyDescent="0.3"/>
    <row r="3087" s="361" customFormat="1" ht="15.9" customHeight="1" x14ac:dyDescent="0.3"/>
    <row r="3088" s="361" customFormat="1" ht="15.9" customHeight="1" x14ac:dyDescent="0.3"/>
    <row r="3089" s="361" customFormat="1" ht="15.9" customHeight="1" x14ac:dyDescent="0.3"/>
    <row r="3090" s="361" customFormat="1" ht="15.9" customHeight="1" x14ac:dyDescent="0.3"/>
    <row r="3091" s="361" customFormat="1" ht="15.9" customHeight="1" x14ac:dyDescent="0.3"/>
    <row r="3092" s="361" customFormat="1" ht="15.9" customHeight="1" x14ac:dyDescent="0.3"/>
    <row r="3093" s="361" customFormat="1" ht="15.9" customHeight="1" x14ac:dyDescent="0.3"/>
    <row r="3094" s="361" customFormat="1" ht="15.9" customHeight="1" x14ac:dyDescent="0.3"/>
    <row r="3095" s="361" customFormat="1" ht="15.9" customHeight="1" x14ac:dyDescent="0.3"/>
    <row r="3096" s="361" customFormat="1" ht="15.9" customHeight="1" x14ac:dyDescent="0.3"/>
    <row r="3097" s="361" customFormat="1" ht="15.9" customHeight="1" x14ac:dyDescent="0.3"/>
    <row r="3098" s="361" customFormat="1" ht="15.9" customHeight="1" x14ac:dyDescent="0.3"/>
    <row r="3099" s="361" customFormat="1" ht="15.9" customHeight="1" x14ac:dyDescent="0.3"/>
    <row r="3100" s="361" customFormat="1" ht="15.9" customHeight="1" x14ac:dyDescent="0.3"/>
    <row r="3101" s="361" customFormat="1" ht="15.9" customHeight="1" x14ac:dyDescent="0.3"/>
    <row r="3102" s="361" customFormat="1" ht="15.9" customHeight="1" x14ac:dyDescent="0.3"/>
    <row r="3103" s="361" customFormat="1" ht="15.9" customHeight="1" x14ac:dyDescent="0.3"/>
    <row r="3104" s="361" customFormat="1" ht="15.9" customHeight="1" x14ac:dyDescent="0.3"/>
    <row r="3105" s="361" customFormat="1" ht="15.9" customHeight="1" x14ac:dyDescent="0.3"/>
    <row r="3106" s="361" customFormat="1" ht="15.9" customHeight="1" x14ac:dyDescent="0.3"/>
    <row r="3107" s="361" customFormat="1" ht="15.9" customHeight="1" x14ac:dyDescent="0.3"/>
    <row r="3108" s="361" customFormat="1" ht="15.9" customHeight="1" x14ac:dyDescent="0.3"/>
    <row r="3109" s="361" customFormat="1" ht="15.9" customHeight="1" x14ac:dyDescent="0.3"/>
    <row r="3110" s="361" customFormat="1" ht="15.9" customHeight="1" x14ac:dyDescent="0.3"/>
    <row r="3111" s="361" customFormat="1" ht="15.9" customHeight="1" x14ac:dyDescent="0.3"/>
    <row r="3112" s="361" customFormat="1" ht="15.9" customHeight="1" x14ac:dyDescent="0.3"/>
    <row r="3113" s="361" customFormat="1" ht="15.9" customHeight="1" x14ac:dyDescent="0.3"/>
    <row r="3114" s="361" customFormat="1" ht="15.9" customHeight="1" x14ac:dyDescent="0.3"/>
    <row r="3115" s="361" customFormat="1" ht="15.9" customHeight="1" x14ac:dyDescent="0.3"/>
    <row r="3116" s="361" customFormat="1" ht="15.9" customHeight="1" x14ac:dyDescent="0.3"/>
    <row r="3117" s="361" customFormat="1" ht="15.9" customHeight="1" x14ac:dyDescent="0.3"/>
    <row r="3118" s="361" customFormat="1" ht="15.9" customHeight="1" x14ac:dyDescent="0.3"/>
    <row r="3119" s="361" customFormat="1" ht="15.9" customHeight="1" x14ac:dyDescent="0.3"/>
    <row r="3120" s="361" customFormat="1" ht="15.9" customHeight="1" x14ac:dyDescent="0.3"/>
    <row r="3121" s="361" customFormat="1" ht="15.9" customHeight="1" x14ac:dyDescent="0.3"/>
    <row r="3122" s="361" customFormat="1" ht="15.9" customHeight="1" x14ac:dyDescent="0.3"/>
    <row r="3123" s="361" customFormat="1" ht="15.9" customHeight="1" x14ac:dyDescent="0.3"/>
    <row r="3124" s="361" customFormat="1" ht="15.9" customHeight="1" x14ac:dyDescent="0.3"/>
    <row r="3125" s="361" customFormat="1" ht="15.9" customHeight="1" x14ac:dyDescent="0.3"/>
    <row r="3126" s="361" customFormat="1" ht="15.9" customHeight="1" x14ac:dyDescent="0.3"/>
    <row r="3127" s="361" customFormat="1" ht="15.9" customHeight="1" x14ac:dyDescent="0.3"/>
    <row r="3128" s="361" customFormat="1" ht="15.9" customHeight="1" x14ac:dyDescent="0.3"/>
    <row r="3129" s="361" customFormat="1" ht="15.9" customHeight="1" x14ac:dyDescent="0.3"/>
    <row r="3130" s="361" customFormat="1" ht="15.9" customHeight="1" x14ac:dyDescent="0.3"/>
    <row r="3131" s="361" customFormat="1" ht="15.9" customHeight="1" x14ac:dyDescent="0.3"/>
    <row r="3132" s="361" customFormat="1" ht="15.9" customHeight="1" x14ac:dyDescent="0.3"/>
    <row r="3133" s="361" customFormat="1" ht="15.9" customHeight="1" x14ac:dyDescent="0.3"/>
    <row r="3134" s="361" customFormat="1" ht="15.9" customHeight="1" x14ac:dyDescent="0.3"/>
    <row r="3135" s="361" customFormat="1" ht="15.9" customHeight="1" x14ac:dyDescent="0.3"/>
    <row r="3136" s="361" customFormat="1" ht="15.9" customHeight="1" x14ac:dyDescent="0.3"/>
    <row r="3137" s="361" customFormat="1" ht="15.9" customHeight="1" x14ac:dyDescent="0.3"/>
    <row r="3138" s="361" customFormat="1" ht="15.9" customHeight="1" x14ac:dyDescent="0.3"/>
    <row r="3139" s="361" customFormat="1" ht="15.9" customHeight="1" x14ac:dyDescent="0.3"/>
    <row r="3140" s="361" customFormat="1" ht="15.9" customHeight="1" x14ac:dyDescent="0.3"/>
    <row r="3141" s="361" customFormat="1" ht="15.9" customHeight="1" x14ac:dyDescent="0.3"/>
    <row r="3142" s="361" customFormat="1" ht="15.9" customHeight="1" x14ac:dyDescent="0.3"/>
    <row r="3143" s="361" customFormat="1" ht="15.9" customHeight="1" x14ac:dyDescent="0.3"/>
    <row r="3144" s="361" customFormat="1" ht="15.9" customHeight="1" x14ac:dyDescent="0.3"/>
    <row r="3145" s="361" customFormat="1" ht="15.9" customHeight="1" x14ac:dyDescent="0.3"/>
    <row r="3146" s="361" customFormat="1" ht="15.9" customHeight="1" x14ac:dyDescent="0.3"/>
    <row r="3147" s="361" customFormat="1" ht="15.9" customHeight="1" x14ac:dyDescent="0.3"/>
    <row r="3148" s="361" customFormat="1" ht="15.9" customHeight="1" x14ac:dyDescent="0.3"/>
    <row r="3149" s="361" customFormat="1" ht="15.9" customHeight="1" x14ac:dyDescent="0.3"/>
    <row r="3150" s="361" customFormat="1" ht="15.9" customHeight="1" x14ac:dyDescent="0.3"/>
    <row r="3151" s="361" customFormat="1" ht="15.9" customHeight="1" x14ac:dyDescent="0.3"/>
    <row r="3152" s="361" customFormat="1" ht="15.9" customHeight="1" x14ac:dyDescent="0.3"/>
    <row r="3153" s="361" customFormat="1" ht="15.9" customHeight="1" x14ac:dyDescent="0.3"/>
    <row r="3154" s="361" customFormat="1" ht="15.9" customHeight="1" x14ac:dyDescent="0.3"/>
    <row r="3155" s="361" customFormat="1" ht="15.9" customHeight="1" x14ac:dyDescent="0.3"/>
    <row r="3156" s="361" customFormat="1" ht="15.9" customHeight="1" x14ac:dyDescent="0.3"/>
    <row r="3157" s="361" customFormat="1" ht="15.9" customHeight="1" x14ac:dyDescent="0.3"/>
    <row r="3158" s="361" customFormat="1" ht="15.9" customHeight="1" x14ac:dyDescent="0.3"/>
    <row r="3159" s="361" customFormat="1" ht="15.9" customHeight="1" x14ac:dyDescent="0.3"/>
    <row r="3160" s="361" customFormat="1" ht="15.9" customHeight="1" x14ac:dyDescent="0.3"/>
    <row r="3161" s="361" customFormat="1" ht="15.9" customHeight="1" x14ac:dyDescent="0.3"/>
    <row r="3162" s="361" customFormat="1" ht="15.9" customHeight="1" x14ac:dyDescent="0.3"/>
    <row r="3163" s="361" customFormat="1" ht="15.9" customHeight="1" x14ac:dyDescent="0.3"/>
    <row r="3164" s="361" customFormat="1" ht="15.9" customHeight="1" x14ac:dyDescent="0.3"/>
    <row r="3165" s="361" customFormat="1" ht="15.9" customHeight="1" x14ac:dyDescent="0.3"/>
    <row r="3166" s="361" customFormat="1" ht="15.9" customHeight="1" x14ac:dyDescent="0.3"/>
    <row r="3167" s="361" customFormat="1" ht="15.9" customHeight="1" x14ac:dyDescent="0.3"/>
    <row r="3168" s="361" customFormat="1" ht="15.9" customHeight="1" x14ac:dyDescent="0.3"/>
    <row r="3169" s="361" customFormat="1" ht="15.9" customHeight="1" x14ac:dyDescent="0.3"/>
    <row r="3170" s="361" customFormat="1" ht="15.9" customHeight="1" x14ac:dyDescent="0.3"/>
    <row r="3171" s="361" customFormat="1" ht="15.9" customHeight="1" x14ac:dyDescent="0.3"/>
    <row r="3172" s="361" customFormat="1" ht="15.9" customHeight="1" x14ac:dyDescent="0.3"/>
    <row r="3173" s="361" customFormat="1" ht="15.9" customHeight="1" x14ac:dyDescent="0.3"/>
    <row r="3174" s="361" customFormat="1" ht="15.9" customHeight="1" x14ac:dyDescent="0.3"/>
    <row r="3175" s="361" customFormat="1" ht="15.9" customHeight="1" x14ac:dyDescent="0.3"/>
    <row r="3176" s="361" customFormat="1" ht="15.9" customHeight="1" x14ac:dyDescent="0.3"/>
    <row r="3177" s="361" customFormat="1" ht="15.9" customHeight="1" x14ac:dyDescent="0.3"/>
    <row r="3178" s="361" customFormat="1" ht="15.9" customHeight="1" x14ac:dyDescent="0.3"/>
    <row r="3179" s="361" customFormat="1" ht="15.9" customHeight="1" x14ac:dyDescent="0.3"/>
    <row r="3180" s="361" customFormat="1" ht="15.9" customHeight="1" x14ac:dyDescent="0.3"/>
    <row r="3181" s="361" customFormat="1" ht="15.9" customHeight="1" x14ac:dyDescent="0.3"/>
    <row r="3182" s="361" customFormat="1" ht="15.9" customHeight="1" x14ac:dyDescent="0.3"/>
    <row r="3183" s="361" customFormat="1" ht="15.9" customHeight="1" x14ac:dyDescent="0.3"/>
    <row r="3184" s="361" customFormat="1" ht="15.9" customHeight="1" x14ac:dyDescent="0.3"/>
    <row r="3185" spans="2:11" s="361" customFormat="1" ht="15.9" customHeight="1" x14ac:dyDescent="0.3"/>
    <row r="3186" spans="2:11" s="361" customFormat="1" ht="15.9" customHeight="1" x14ac:dyDescent="0.3"/>
    <row r="3187" spans="2:11" s="361" customFormat="1" ht="15.9" customHeight="1" x14ac:dyDescent="0.3"/>
    <row r="3188" spans="2:11" s="361" customFormat="1" ht="15.9" customHeight="1" x14ac:dyDescent="0.3"/>
    <row r="3189" spans="2:11" s="361" customFormat="1" ht="15.9" customHeight="1" x14ac:dyDescent="0.3"/>
    <row r="3190" spans="2:11" s="361" customFormat="1" ht="15.9" customHeight="1" x14ac:dyDescent="0.3"/>
    <row r="3191" spans="2:11" s="361" customFormat="1" ht="15.9" customHeight="1" x14ac:dyDescent="0.3"/>
    <row r="3192" spans="2:11" s="361" customFormat="1" ht="15.9" customHeight="1" x14ac:dyDescent="0.3"/>
    <row r="3193" spans="2:11" s="361" customFormat="1" ht="15.9" customHeight="1" x14ac:dyDescent="0.3"/>
    <row r="3194" spans="2:11" s="361" customFormat="1" ht="15.9" customHeight="1" x14ac:dyDescent="0.25">
      <c r="B3194" s="358"/>
      <c r="C3194" s="358"/>
      <c r="D3194" s="358"/>
      <c r="E3194" s="358"/>
      <c r="F3194" s="358"/>
      <c r="G3194" s="358"/>
      <c r="H3194" s="358"/>
      <c r="I3194" s="358"/>
      <c r="J3194" s="358"/>
      <c r="K3194" s="358"/>
    </row>
    <row r="3195" spans="2:11" s="361" customFormat="1" ht="15.9" customHeight="1" x14ac:dyDescent="0.25">
      <c r="B3195" s="358"/>
      <c r="C3195" s="358"/>
      <c r="D3195" s="358"/>
      <c r="E3195" s="358"/>
      <c r="F3195" s="358"/>
      <c r="G3195" s="358"/>
      <c r="H3195" s="358"/>
      <c r="I3195" s="358"/>
      <c r="J3195" s="358"/>
      <c r="K3195" s="358"/>
    </row>
    <row r="3196" spans="2:11" s="361" customFormat="1" ht="15.9" customHeight="1" x14ac:dyDescent="0.25">
      <c r="B3196" s="358"/>
      <c r="C3196" s="358"/>
      <c r="D3196" s="358"/>
      <c r="E3196" s="358"/>
      <c r="F3196" s="358"/>
      <c r="G3196" s="358"/>
      <c r="H3196" s="358"/>
      <c r="I3196" s="358"/>
      <c r="J3196" s="358"/>
      <c r="K3196" s="358"/>
    </row>
    <row r="3197" spans="2:11" s="361" customFormat="1" ht="15.9" customHeight="1" x14ac:dyDescent="0.25">
      <c r="B3197" s="358"/>
      <c r="C3197" s="358"/>
      <c r="D3197" s="358"/>
      <c r="E3197" s="358"/>
      <c r="F3197" s="358"/>
      <c r="G3197" s="358"/>
      <c r="H3197" s="358"/>
      <c r="I3197" s="358"/>
      <c r="J3197" s="358"/>
      <c r="K3197" s="358"/>
    </row>
    <row r="3198" spans="2:11" s="361" customFormat="1" ht="15.9" customHeight="1" x14ac:dyDescent="0.25">
      <c r="B3198" s="358"/>
      <c r="C3198" s="358"/>
      <c r="D3198" s="358"/>
      <c r="E3198" s="358"/>
      <c r="F3198" s="358"/>
      <c r="G3198" s="358"/>
      <c r="H3198" s="358"/>
      <c r="I3198" s="358"/>
      <c r="J3198" s="358"/>
      <c r="K3198" s="358"/>
    </row>
    <row r="3199" spans="2:11" s="361" customFormat="1" ht="15.9" customHeight="1" x14ac:dyDescent="0.25">
      <c r="B3199" s="358"/>
      <c r="C3199" s="358"/>
      <c r="D3199" s="358"/>
      <c r="E3199" s="358"/>
      <c r="F3199" s="358"/>
      <c r="G3199" s="358"/>
      <c r="H3199" s="358"/>
      <c r="I3199" s="358"/>
      <c r="J3199" s="358"/>
      <c r="K3199" s="358"/>
    </row>
    <row r="3200" spans="2:11" s="361" customFormat="1" ht="15.9" customHeight="1" x14ac:dyDescent="0.25">
      <c r="B3200" s="358"/>
      <c r="C3200" s="358"/>
      <c r="D3200" s="358"/>
      <c r="E3200" s="358"/>
      <c r="F3200" s="358"/>
      <c r="G3200" s="358"/>
      <c r="H3200" s="358"/>
      <c r="I3200" s="358"/>
      <c r="J3200" s="358"/>
      <c r="K3200" s="358"/>
    </row>
    <row r="3201" spans="2:11" s="361" customFormat="1" ht="15.9" customHeight="1" x14ac:dyDescent="0.25">
      <c r="B3201" s="358"/>
      <c r="C3201" s="358"/>
      <c r="D3201" s="358"/>
      <c r="E3201" s="358"/>
      <c r="F3201" s="358"/>
      <c r="G3201" s="358"/>
      <c r="H3201" s="358"/>
      <c r="I3201" s="358"/>
      <c r="J3201" s="358"/>
      <c r="K3201" s="358"/>
    </row>
    <row r="3202" spans="2:11" s="361" customFormat="1" ht="15.9" customHeight="1" x14ac:dyDescent="0.25">
      <c r="B3202" s="358"/>
      <c r="C3202" s="358"/>
      <c r="D3202" s="358"/>
      <c r="E3202" s="358"/>
      <c r="F3202" s="358"/>
      <c r="G3202" s="358"/>
      <c r="H3202" s="358"/>
      <c r="I3202" s="358"/>
      <c r="J3202" s="358"/>
      <c r="K3202" s="358"/>
    </row>
    <row r="3203" spans="2:11" s="361" customFormat="1" ht="15.9" customHeight="1" x14ac:dyDescent="0.25">
      <c r="B3203" s="358"/>
      <c r="C3203" s="358"/>
      <c r="D3203" s="358"/>
      <c r="E3203" s="358"/>
      <c r="F3203" s="358"/>
      <c r="G3203" s="358"/>
      <c r="H3203" s="358"/>
      <c r="I3203" s="358"/>
      <c r="J3203" s="358"/>
      <c r="K3203" s="358"/>
    </row>
    <row r="3204" spans="2:11" s="361" customFormat="1" ht="15.9" customHeight="1" x14ac:dyDescent="0.25">
      <c r="B3204" s="358"/>
      <c r="C3204" s="358"/>
      <c r="D3204" s="358"/>
      <c r="E3204" s="358"/>
      <c r="F3204" s="358"/>
      <c r="G3204" s="358"/>
      <c r="H3204" s="358"/>
      <c r="I3204" s="358"/>
      <c r="J3204" s="358"/>
      <c r="K3204" s="358"/>
    </row>
    <row r="3205" spans="2:11" s="361" customFormat="1" ht="15.9" customHeight="1" x14ac:dyDescent="0.25">
      <c r="B3205" s="358"/>
      <c r="C3205" s="358"/>
      <c r="D3205" s="358"/>
      <c r="E3205" s="358"/>
      <c r="F3205" s="358"/>
      <c r="G3205" s="358"/>
      <c r="H3205" s="358"/>
      <c r="I3205" s="358"/>
      <c r="J3205" s="358"/>
      <c r="K3205" s="358"/>
    </row>
    <row r="3206" spans="2:11" s="361" customFormat="1" ht="15.9" customHeight="1" x14ac:dyDescent="0.25">
      <c r="B3206" s="358"/>
      <c r="C3206" s="358"/>
      <c r="D3206" s="358"/>
      <c r="E3206" s="358"/>
      <c r="F3206" s="358"/>
      <c r="G3206" s="358"/>
      <c r="H3206" s="358"/>
      <c r="I3206" s="358"/>
      <c r="J3206" s="358"/>
      <c r="K3206" s="358"/>
    </row>
    <row r="3207" spans="2:11" s="361" customFormat="1" ht="15.9" customHeight="1" x14ac:dyDescent="0.25">
      <c r="B3207" s="358"/>
      <c r="C3207" s="358"/>
      <c r="D3207" s="358"/>
      <c r="E3207" s="358"/>
      <c r="F3207" s="358"/>
      <c r="G3207" s="358"/>
      <c r="H3207" s="358"/>
      <c r="I3207" s="358"/>
      <c r="J3207" s="358"/>
      <c r="K3207" s="358"/>
    </row>
    <row r="3208" spans="2:11" s="361" customFormat="1" ht="15.9" customHeight="1" x14ac:dyDescent="0.25">
      <c r="B3208" s="358"/>
      <c r="C3208" s="358"/>
      <c r="D3208" s="358"/>
      <c r="E3208" s="358"/>
      <c r="F3208" s="358"/>
      <c r="G3208" s="358"/>
      <c r="H3208" s="358"/>
      <c r="I3208" s="358"/>
      <c r="J3208" s="358"/>
      <c r="K3208" s="358"/>
    </row>
    <row r="3209" spans="2:11" s="361" customFormat="1" ht="15.9" customHeight="1" x14ac:dyDescent="0.25">
      <c r="B3209" s="358"/>
      <c r="C3209" s="358"/>
      <c r="D3209" s="358"/>
      <c r="E3209" s="358"/>
      <c r="F3209" s="358"/>
      <c r="G3209" s="358"/>
      <c r="H3209" s="358"/>
      <c r="I3209" s="358"/>
      <c r="J3209" s="358"/>
      <c r="K3209" s="358"/>
    </row>
    <row r="3210" spans="2:11" s="361" customFormat="1" ht="15.9" customHeight="1" x14ac:dyDescent="0.25">
      <c r="B3210" s="358"/>
      <c r="C3210" s="358"/>
      <c r="D3210" s="358"/>
      <c r="E3210" s="358"/>
      <c r="F3210" s="358"/>
      <c r="G3210" s="358"/>
      <c r="H3210" s="358"/>
      <c r="I3210" s="358"/>
      <c r="J3210" s="358"/>
      <c r="K3210" s="358"/>
    </row>
    <row r="3211" spans="2:11" s="361" customFormat="1" ht="15.9" customHeight="1" x14ac:dyDescent="0.25">
      <c r="B3211" s="358"/>
      <c r="C3211" s="358"/>
      <c r="D3211" s="358"/>
      <c r="E3211" s="358"/>
      <c r="F3211" s="358"/>
      <c r="G3211" s="358"/>
      <c r="H3211" s="358"/>
      <c r="I3211" s="358"/>
      <c r="J3211" s="358"/>
      <c r="K3211" s="358"/>
    </row>
    <row r="3212" spans="2:11" s="361" customFormat="1" ht="15.9" customHeight="1" x14ac:dyDescent="0.25">
      <c r="B3212" s="358"/>
      <c r="C3212" s="358"/>
      <c r="D3212" s="358"/>
      <c r="E3212" s="358"/>
      <c r="F3212" s="358"/>
      <c r="G3212" s="358"/>
      <c r="H3212" s="358"/>
      <c r="I3212" s="358"/>
      <c r="J3212" s="358"/>
      <c r="K3212" s="358"/>
    </row>
    <row r="3213" spans="2:11" s="361" customFormat="1" ht="15.9" customHeight="1" x14ac:dyDescent="0.25">
      <c r="B3213" s="358"/>
      <c r="C3213" s="358"/>
      <c r="D3213" s="358"/>
      <c r="E3213" s="358"/>
      <c r="F3213" s="358"/>
      <c r="G3213" s="358"/>
      <c r="H3213" s="358"/>
      <c r="I3213" s="358"/>
      <c r="J3213" s="358"/>
      <c r="K3213" s="358"/>
    </row>
    <row r="3214" spans="2:11" s="361" customFormat="1" ht="15.9" customHeight="1" x14ac:dyDescent="0.25">
      <c r="B3214" s="358"/>
      <c r="C3214" s="358"/>
      <c r="D3214" s="358"/>
      <c r="E3214" s="358"/>
      <c r="F3214" s="358"/>
      <c r="G3214" s="358"/>
      <c r="H3214" s="358"/>
      <c r="I3214" s="358"/>
      <c r="J3214" s="358"/>
      <c r="K3214" s="358"/>
    </row>
    <row r="3215" spans="2:11" s="361" customFormat="1" ht="15.9" customHeight="1" x14ac:dyDescent="0.25">
      <c r="B3215" s="358"/>
      <c r="C3215" s="358"/>
      <c r="D3215" s="358"/>
      <c r="E3215" s="358"/>
      <c r="F3215" s="358"/>
      <c r="G3215" s="358"/>
      <c r="H3215" s="358"/>
      <c r="I3215" s="358"/>
      <c r="J3215" s="358"/>
      <c r="K3215" s="358"/>
    </row>
    <row r="3216" spans="2:11" s="361" customFormat="1" ht="15.9" customHeight="1" x14ac:dyDescent="0.25">
      <c r="B3216" s="358"/>
      <c r="C3216" s="358"/>
      <c r="D3216" s="358"/>
      <c r="E3216" s="358"/>
      <c r="F3216" s="358"/>
      <c r="G3216" s="358"/>
      <c r="H3216" s="358"/>
      <c r="I3216" s="358"/>
      <c r="J3216" s="358"/>
      <c r="K3216" s="358"/>
    </row>
    <row r="3217" spans="2:11" s="361" customFormat="1" ht="15.9" customHeight="1" x14ac:dyDescent="0.25">
      <c r="B3217" s="358"/>
      <c r="C3217" s="358"/>
      <c r="D3217" s="358"/>
      <c r="E3217" s="358"/>
      <c r="F3217" s="358"/>
      <c r="G3217" s="358"/>
      <c r="H3217" s="358"/>
      <c r="I3217" s="358"/>
      <c r="J3217" s="358"/>
      <c r="K3217" s="358"/>
    </row>
    <row r="3218" spans="2:11" s="361" customFormat="1" ht="15.9" customHeight="1" x14ac:dyDescent="0.25">
      <c r="B3218" s="358"/>
      <c r="C3218" s="358"/>
      <c r="D3218" s="358"/>
      <c r="E3218" s="358"/>
      <c r="F3218" s="358"/>
      <c r="G3218" s="358"/>
      <c r="H3218" s="358"/>
      <c r="I3218" s="358"/>
      <c r="J3218" s="358"/>
      <c r="K3218" s="358"/>
    </row>
    <row r="3219" spans="2:11" s="361" customFormat="1" ht="15.9" customHeight="1" x14ac:dyDescent="0.25">
      <c r="B3219" s="358"/>
      <c r="C3219" s="358"/>
      <c r="D3219" s="358"/>
      <c r="E3219" s="358"/>
      <c r="F3219" s="358"/>
      <c r="G3219" s="358"/>
      <c r="H3219" s="358"/>
      <c r="I3219" s="358"/>
      <c r="J3219" s="358"/>
      <c r="K3219" s="358"/>
    </row>
    <row r="3220" spans="2:11" s="361" customFormat="1" ht="15.9" customHeight="1" x14ac:dyDescent="0.25">
      <c r="B3220" s="358"/>
      <c r="C3220" s="358"/>
      <c r="D3220" s="358"/>
      <c r="E3220" s="358"/>
      <c r="F3220" s="358"/>
      <c r="G3220" s="358"/>
      <c r="H3220" s="358"/>
      <c r="I3220" s="358"/>
      <c r="J3220" s="358"/>
      <c r="K3220" s="358"/>
    </row>
    <row r="3221" spans="2:11" s="361" customFormat="1" ht="15.9" customHeight="1" x14ac:dyDescent="0.25">
      <c r="B3221" s="358"/>
      <c r="C3221" s="358"/>
      <c r="D3221" s="358"/>
      <c r="E3221" s="358"/>
      <c r="F3221" s="358"/>
      <c r="G3221" s="358"/>
      <c r="H3221" s="358"/>
      <c r="I3221" s="358"/>
      <c r="J3221" s="358"/>
      <c r="K3221" s="358"/>
    </row>
    <row r="3222" spans="2:11" s="361" customFormat="1" ht="15.9" customHeight="1" x14ac:dyDescent="0.25">
      <c r="B3222" s="358"/>
      <c r="C3222" s="358"/>
      <c r="D3222" s="358"/>
      <c r="E3222" s="358"/>
      <c r="F3222" s="358"/>
      <c r="G3222" s="358"/>
      <c r="H3222" s="358"/>
      <c r="I3222" s="358"/>
      <c r="J3222" s="358"/>
      <c r="K3222" s="358"/>
    </row>
    <row r="3223" spans="2:11" s="361" customFormat="1" ht="15.9" customHeight="1" x14ac:dyDescent="0.25">
      <c r="B3223" s="358"/>
      <c r="C3223" s="358"/>
      <c r="D3223" s="358"/>
      <c r="E3223" s="358"/>
      <c r="F3223" s="358"/>
      <c r="G3223" s="358"/>
      <c r="H3223" s="358"/>
      <c r="I3223" s="358"/>
      <c r="J3223" s="358"/>
      <c r="K3223" s="358"/>
    </row>
    <row r="3224" spans="2:11" s="361" customFormat="1" ht="15.9" customHeight="1" x14ac:dyDescent="0.25">
      <c r="B3224" s="358"/>
      <c r="C3224" s="358"/>
      <c r="D3224" s="358"/>
      <c r="E3224" s="358"/>
      <c r="F3224" s="358"/>
      <c r="G3224" s="358"/>
      <c r="H3224" s="358"/>
      <c r="I3224" s="358"/>
      <c r="J3224" s="358"/>
      <c r="K3224" s="358"/>
    </row>
    <row r="3225" spans="2:11" s="361" customFormat="1" ht="15.9" customHeight="1" x14ac:dyDescent="0.25">
      <c r="B3225" s="358"/>
      <c r="C3225" s="358"/>
      <c r="D3225" s="358"/>
      <c r="E3225" s="358"/>
      <c r="F3225" s="358"/>
      <c r="G3225" s="358"/>
      <c r="H3225" s="358"/>
      <c r="I3225" s="358"/>
      <c r="J3225" s="358"/>
      <c r="K3225" s="358"/>
    </row>
    <row r="3226" spans="2:11" s="361" customFormat="1" ht="15.9" customHeight="1" x14ac:dyDescent="0.25">
      <c r="B3226" s="358"/>
      <c r="C3226" s="358"/>
      <c r="D3226" s="358"/>
      <c r="E3226" s="358"/>
      <c r="F3226" s="358"/>
      <c r="G3226" s="358"/>
      <c r="H3226" s="358"/>
      <c r="I3226" s="358"/>
      <c r="J3226" s="358"/>
      <c r="K3226" s="358"/>
    </row>
    <row r="3227" spans="2:11" s="361" customFormat="1" ht="15.9" customHeight="1" x14ac:dyDescent="0.25">
      <c r="B3227" s="358"/>
      <c r="C3227" s="358"/>
      <c r="D3227" s="358"/>
      <c r="E3227" s="358"/>
      <c r="F3227" s="358"/>
      <c r="G3227" s="358"/>
      <c r="H3227" s="358"/>
      <c r="I3227" s="358"/>
      <c r="J3227" s="358"/>
      <c r="K3227" s="358"/>
    </row>
    <row r="3228" spans="2:11" s="361" customFormat="1" ht="15.9" customHeight="1" x14ac:dyDescent="0.25">
      <c r="B3228" s="358"/>
      <c r="C3228" s="358"/>
      <c r="D3228" s="358"/>
      <c r="E3228" s="358"/>
      <c r="F3228" s="358"/>
      <c r="G3228" s="358"/>
      <c r="H3228" s="358"/>
      <c r="I3228" s="358"/>
      <c r="J3228" s="358"/>
      <c r="K3228" s="358"/>
    </row>
    <row r="3229" spans="2:11" s="361" customFormat="1" ht="15.9" customHeight="1" x14ac:dyDescent="0.25">
      <c r="B3229" s="358"/>
      <c r="C3229" s="358"/>
      <c r="D3229" s="358"/>
      <c r="E3229" s="358"/>
      <c r="F3229" s="358"/>
      <c r="G3229" s="358"/>
      <c r="H3229" s="358"/>
      <c r="I3229" s="358"/>
      <c r="J3229" s="358"/>
      <c r="K3229" s="358"/>
    </row>
    <row r="3230" spans="2:11" s="361" customFormat="1" ht="15.9" customHeight="1" x14ac:dyDescent="0.25">
      <c r="B3230" s="358"/>
      <c r="C3230" s="358"/>
      <c r="D3230" s="358"/>
      <c r="E3230" s="358"/>
      <c r="F3230" s="358"/>
      <c r="G3230" s="358"/>
      <c r="H3230" s="358"/>
      <c r="I3230" s="358"/>
      <c r="J3230" s="358"/>
      <c r="K3230" s="358"/>
    </row>
  </sheetData>
  <mergeCells count="1">
    <mergeCell ref="D3:N3"/>
  </mergeCells>
  <hyperlinks>
    <hyperlink ref="K1" location="INFO!A1" display="POWRÓT" xr:uid="{68F3487C-7C49-40F5-8936-0085F832C9CD}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53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>
    <tabColor theme="1"/>
    <pageSetUpPr fitToPage="1"/>
  </sheetPr>
  <dimension ref="A1:O3025"/>
  <sheetViews>
    <sheetView showGridLines="0" zoomScale="85" zoomScaleNormal="85" workbookViewId="0">
      <selection activeCell="F1" sqref="F1"/>
    </sheetView>
  </sheetViews>
  <sheetFormatPr defaultColWidth="15.88671875" defaultRowHeight="12" x14ac:dyDescent="0.25"/>
  <cols>
    <col min="1" max="1" width="15.88671875" style="592"/>
    <col min="2" max="2" width="70.33203125" style="592" customWidth="1"/>
    <col min="3" max="9" width="11.33203125" style="592" customWidth="1"/>
    <col min="10" max="10" width="7.44140625" style="592" customWidth="1"/>
    <col min="11" max="13" width="8.88671875" style="592" customWidth="1"/>
    <col min="14" max="17" width="9" style="592" customWidth="1"/>
    <col min="18" max="249" width="15.88671875" style="592"/>
    <col min="250" max="250" width="39" style="592" customWidth="1"/>
    <col min="251" max="251" width="9.109375" style="592" customWidth="1"/>
    <col min="252" max="252" width="11" style="592" customWidth="1"/>
    <col min="253" max="257" width="8.88671875" style="592" customWidth="1"/>
    <col min="258" max="505" width="15.88671875" style="592"/>
    <col min="506" max="506" width="39" style="592" customWidth="1"/>
    <col min="507" max="507" width="9.109375" style="592" customWidth="1"/>
    <col min="508" max="508" width="11" style="592" customWidth="1"/>
    <col min="509" max="513" width="8.88671875" style="592" customWidth="1"/>
    <col min="514" max="761" width="15.88671875" style="592"/>
    <col min="762" max="762" width="39" style="592" customWidth="1"/>
    <col min="763" max="763" width="9.109375" style="592" customWidth="1"/>
    <col min="764" max="764" width="11" style="592" customWidth="1"/>
    <col min="765" max="769" width="8.88671875" style="592" customWidth="1"/>
    <col min="770" max="1017" width="15.88671875" style="592"/>
    <col min="1018" max="1018" width="39" style="592" customWidth="1"/>
    <col min="1019" max="1019" width="9.109375" style="592" customWidth="1"/>
    <col min="1020" max="1020" width="11" style="592" customWidth="1"/>
    <col min="1021" max="1025" width="8.88671875" style="592" customWidth="1"/>
    <col min="1026" max="1273" width="15.88671875" style="592"/>
    <col min="1274" max="1274" width="39" style="592" customWidth="1"/>
    <col min="1275" max="1275" width="9.109375" style="592" customWidth="1"/>
    <col min="1276" max="1276" width="11" style="592" customWidth="1"/>
    <col min="1277" max="1281" width="8.88671875" style="592" customWidth="1"/>
    <col min="1282" max="1529" width="15.88671875" style="592"/>
    <col min="1530" max="1530" width="39" style="592" customWidth="1"/>
    <col min="1531" max="1531" width="9.109375" style="592" customWidth="1"/>
    <col min="1532" max="1532" width="11" style="592" customWidth="1"/>
    <col min="1533" max="1537" width="8.88671875" style="592" customWidth="1"/>
    <col min="1538" max="1785" width="15.88671875" style="592"/>
    <col min="1786" max="1786" width="39" style="592" customWidth="1"/>
    <col min="1787" max="1787" width="9.109375" style="592" customWidth="1"/>
    <col min="1788" max="1788" width="11" style="592" customWidth="1"/>
    <col min="1789" max="1793" width="8.88671875" style="592" customWidth="1"/>
    <col min="1794" max="2041" width="15.88671875" style="592"/>
    <col min="2042" max="2042" width="39" style="592" customWidth="1"/>
    <col min="2043" max="2043" width="9.109375" style="592" customWidth="1"/>
    <col min="2044" max="2044" width="11" style="592" customWidth="1"/>
    <col min="2045" max="2049" width="8.88671875" style="592" customWidth="1"/>
    <col min="2050" max="2297" width="15.88671875" style="592"/>
    <col min="2298" max="2298" width="39" style="592" customWidth="1"/>
    <col min="2299" max="2299" width="9.109375" style="592" customWidth="1"/>
    <col min="2300" max="2300" width="11" style="592" customWidth="1"/>
    <col min="2301" max="2305" width="8.88671875" style="592" customWidth="1"/>
    <col min="2306" max="2553" width="15.88671875" style="592"/>
    <col min="2554" max="2554" width="39" style="592" customWidth="1"/>
    <col min="2555" max="2555" width="9.109375" style="592" customWidth="1"/>
    <col min="2556" max="2556" width="11" style="592" customWidth="1"/>
    <col min="2557" max="2561" width="8.88671875" style="592" customWidth="1"/>
    <col min="2562" max="2809" width="15.88671875" style="592"/>
    <col min="2810" max="2810" width="39" style="592" customWidth="1"/>
    <col min="2811" max="2811" width="9.109375" style="592" customWidth="1"/>
    <col min="2812" max="2812" width="11" style="592" customWidth="1"/>
    <col min="2813" max="2817" width="8.88671875" style="592" customWidth="1"/>
    <col min="2818" max="3065" width="15.88671875" style="592"/>
    <col min="3066" max="3066" width="39" style="592" customWidth="1"/>
    <col min="3067" max="3067" width="9.109375" style="592" customWidth="1"/>
    <col min="3068" max="3068" width="11" style="592" customWidth="1"/>
    <col min="3069" max="3073" width="8.88671875" style="592" customWidth="1"/>
    <col min="3074" max="3321" width="15.88671875" style="592"/>
    <col min="3322" max="3322" width="39" style="592" customWidth="1"/>
    <col min="3323" max="3323" width="9.109375" style="592" customWidth="1"/>
    <col min="3324" max="3324" width="11" style="592" customWidth="1"/>
    <col min="3325" max="3329" width="8.88671875" style="592" customWidth="1"/>
    <col min="3330" max="3577" width="15.88671875" style="592"/>
    <col min="3578" max="3578" width="39" style="592" customWidth="1"/>
    <col min="3579" max="3579" width="9.109375" style="592" customWidth="1"/>
    <col min="3580" max="3580" width="11" style="592" customWidth="1"/>
    <col min="3581" max="3585" width="8.88671875" style="592" customWidth="1"/>
    <col min="3586" max="3833" width="15.88671875" style="592"/>
    <col min="3834" max="3834" width="39" style="592" customWidth="1"/>
    <col min="3835" max="3835" width="9.109375" style="592" customWidth="1"/>
    <col min="3836" max="3836" width="11" style="592" customWidth="1"/>
    <col min="3837" max="3841" width="8.88671875" style="592" customWidth="1"/>
    <col min="3842" max="4089" width="15.88671875" style="592"/>
    <col min="4090" max="4090" width="39" style="592" customWidth="1"/>
    <col min="4091" max="4091" width="9.109375" style="592" customWidth="1"/>
    <col min="4092" max="4092" width="11" style="592" customWidth="1"/>
    <col min="4093" max="4097" width="8.88671875" style="592" customWidth="1"/>
    <col min="4098" max="4345" width="15.88671875" style="592"/>
    <col min="4346" max="4346" width="39" style="592" customWidth="1"/>
    <col min="4347" max="4347" width="9.109375" style="592" customWidth="1"/>
    <col min="4348" max="4348" width="11" style="592" customWidth="1"/>
    <col min="4349" max="4353" width="8.88671875" style="592" customWidth="1"/>
    <col min="4354" max="4601" width="15.88671875" style="592"/>
    <col min="4602" max="4602" width="39" style="592" customWidth="1"/>
    <col min="4603" max="4603" width="9.109375" style="592" customWidth="1"/>
    <col min="4604" max="4604" width="11" style="592" customWidth="1"/>
    <col min="4605" max="4609" width="8.88671875" style="592" customWidth="1"/>
    <col min="4610" max="4857" width="15.88671875" style="592"/>
    <col min="4858" max="4858" width="39" style="592" customWidth="1"/>
    <col min="4859" max="4859" width="9.109375" style="592" customWidth="1"/>
    <col min="4860" max="4860" width="11" style="592" customWidth="1"/>
    <col min="4861" max="4865" width="8.88671875" style="592" customWidth="1"/>
    <col min="4866" max="5113" width="15.88671875" style="592"/>
    <col min="5114" max="5114" width="39" style="592" customWidth="1"/>
    <col min="5115" max="5115" width="9.109375" style="592" customWidth="1"/>
    <col min="5116" max="5116" width="11" style="592" customWidth="1"/>
    <col min="5117" max="5121" width="8.88671875" style="592" customWidth="1"/>
    <col min="5122" max="5369" width="15.88671875" style="592"/>
    <col min="5370" max="5370" width="39" style="592" customWidth="1"/>
    <col min="5371" max="5371" width="9.109375" style="592" customWidth="1"/>
    <col min="5372" max="5372" width="11" style="592" customWidth="1"/>
    <col min="5373" max="5377" width="8.88671875" style="592" customWidth="1"/>
    <col min="5378" max="5625" width="15.88671875" style="592"/>
    <col min="5626" max="5626" width="39" style="592" customWidth="1"/>
    <col min="5627" max="5627" width="9.109375" style="592" customWidth="1"/>
    <col min="5628" max="5628" width="11" style="592" customWidth="1"/>
    <col min="5629" max="5633" width="8.88671875" style="592" customWidth="1"/>
    <col min="5634" max="5881" width="15.88671875" style="592"/>
    <col min="5882" max="5882" width="39" style="592" customWidth="1"/>
    <col min="5883" max="5883" width="9.109375" style="592" customWidth="1"/>
    <col min="5884" max="5884" width="11" style="592" customWidth="1"/>
    <col min="5885" max="5889" width="8.88671875" style="592" customWidth="1"/>
    <col min="5890" max="6137" width="15.88671875" style="592"/>
    <col min="6138" max="6138" width="39" style="592" customWidth="1"/>
    <col min="6139" max="6139" width="9.109375" style="592" customWidth="1"/>
    <col min="6140" max="6140" width="11" style="592" customWidth="1"/>
    <col min="6141" max="6145" width="8.88671875" style="592" customWidth="1"/>
    <col min="6146" max="6393" width="15.88671875" style="592"/>
    <col min="6394" max="6394" width="39" style="592" customWidth="1"/>
    <col min="6395" max="6395" width="9.109375" style="592" customWidth="1"/>
    <col min="6396" max="6396" width="11" style="592" customWidth="1"/>
    <col min="6397" max="6401" width="8.88671875" style="592" customWidth="1"/>
    <col min="6402" max="6649" width="15.88671875" style="592"/>
    <col min="6650" max="6650" width="39" style="592" customWidth="1"/>
    <col min="6651" max="6651" width="9.109375" style="592" customWidth="1"/>
    <col min="6652" max="6652" width="11" style="592" customWidth="1"/>
    <col min="6653" max="6657" width="8.88671875" style="592" customWidth="1"/>
    <col min="6658" max="6905" width="15.88671875" style="592"/>
    <col min="6906" max="6906" width="39" style="592" customWidth="1"/>
    <col min="6907" max="6907" width="9.109375" style="592" customWidth="1"/>
    <col min="6908" max="6908" width="11" style="592" customWidth="1"/>
    <col min="6909" max="6913" width="8.88671875" style="592" customWidth="1"/>
    <col min="6914" max="7161" width="15.88671875" style="592"/>
    <col min="7162" max="7162" width="39" style="592" customWidth="1"/>
    <col min="7163" max="7163" width="9.109375" style="592" customWidth="1"/>
    <col min="7164" max="7164" width="11" style="592" customWidth="1"/>
    <col min="7165" max="7169" width="8.88671875" style="592" customWidth="1"/>
    <col min="7170" max="7417" width="15.88671875" style="592"/>
    <col min="7418" max="7418" width="39" style="592" customWidth="1"/>
    <col min="7419" max="7419" width="9.109375" style="592" customWidth="1"/>
    <col min="7420" max="7420" width="11" style="592" customWidth="1"/>
    <col min="7421" max="7425" width="8.88671875" style="592" customWidth="1"/>
    <col min="7426" max="7673" width="15.88671875" style="592"/>
    <col min="7674" max="7674" width="39" style="592" customWidth="1"/>
    <col min="7675" max="7675" width="9.109375" style="592" customWidth="1"/>
    <col min="7676" max="7676" width="11" style="592" customWidth="1"/>
    <col min="7677" max="7681" width="8.88671875" style="592" customWidth="1"/>
    <col min="7682" max="7929" width="15.88671875" style="592"/>
    <col min="7930" max="7930" width="39" style="592" customWidth="1"/>
    <col min="7931" max="7931" width="9.109375" style="592" customWidth="1"/>
    <col min="7932" max="7932" width="11" style="592" customWidth="1"/>
    <col min="7933" max="7937" width="8.88671875" style="592" customWidth="1"/>
    <col min="7938" max="8185" width="15.88671875" style="592"/>
    <col min="8186" max="8186" width="39" style="592" customWidth="1"/>
    <col min="8187" max="8187" width="9.109375" style="592" customWidth="1"/>
    <col min="8188" max="8188" width="11" style="592" customWidth="1"/>
    <col min="8189" max="8193" width="8.88671875" style="592" customWidth="1"/>
    <col min="8194" max="8441" width="15.88671875" style="592"/>
    <col min="8442" max="8442" width="39" style="592" customWidth="1"/>
    <col min="8443" max="8443" width="9.109375" style="592" customWidth="1"/>
    <col min="8444" max="8444" width="11" style="592" customWidth="1"/>
    <col min="8445" max="8449" width="8.88671875" style="592" customWidth="1"/>
    <col min="8450" max="8697" width="15.88671875" style="592"/>
    <col min="8698" max="8698" width="39" style="592" customWidth="1"/>
    <col min="8699" max="8699" width="9.109375" style="592" customWidth="1"/>
    <col min="8700" max="8700" width="11" style="592" customWidth="1"/>
    <col min="8701" max="8705" width="8.88671875" style="592" customWidth="1"/>
    <col min="8706" max="8953" width="15.88671875" style="592"/>
    <col min="8954" max="8954" width="39" style="592" customWidth="1"/>
    <col min="8955" max="8955" width="9.109375" style="592" customWidth="1"/>
    <col min="8956" max="8956" width="11" style="592" customWidth="1"/>
    <col min="8957" max="8961" width="8.88671875" style="592" customWidth="1"/>
    <col min="8962" max="9209" width="15.88671875" style="592"/>
    <col min="9210" max="9210" width="39" style="592" customWidth="1"/>
    <col min="9211" max="9211" width="9.109375" style="592" customWidth="1"/>
    <col min="9212" max="9212" width="11" style="592" customWidth="1"/>
    <col min="9213" max="9217" width="8.88671875" style="592" customWidth="1"/>
    <col min="9218" max="9465" width="15.88671875" style="592"/>
    <col min="9466" max="9466" width="39" style="592" customWidth="1"/>
    <col min="9467" max="9467" width="9.109375" style="592" customWidth="1"/>
    <col min="9468" max="9468" width="11" style="592" customWidth="1"/>
    <col min="9469" max="9473" width="8.88671875" style="592" customWidth="1"/>
    <col min="9474" max="9721" width="15.88671875" style="592"/>
    <col min="9722" max="9722" width="39" style="592" customWidth="1"/>
    <col min="9723" max="9723" width="9.109375" style="592" customWidth="1"/>
    <col min="9724" max="9724" width="11" style="592" customWidth="1"/>
    <col min="9725" max="9729" width="8.88671875" style="592" customWidth="1"/>
    <col min="9730" max="9977" width="15.88671875" style="592"/>
    <col min="9978" max="9978" width="39" style="592" customWidth="1"/>
    <col min="9979" max="9979" width="9.109375" style="592" customWidth="1"/>
    <col min="9980" max="9980" width="11" style="592" customWidth="1"/>
    <col min="9981" max="9985" width="8.88671875" style="592" customWidth="1"/>
    <col min="9986" max="10233" width="15.88671875" style="592"/>
    <col min="10234" max="10234" width="39" style="592" customWidth="1"/>
    <col min="10235" max="10235" width="9.109375" style="592" customWidth="1"/>
    <col min="10236" max="10236" width="11" style="592" customWidth="1"/>
    <col min="10237" max="10241" width="8.88671875" style="592" customWidth="1"/>
    <col min="10242" max="10489" width="15.88671875" style="592"/>
    <col min="10490" max="10490" width="39" style="592" customWidth="1"/>
    <col min="10491" max="10491" width="9.109375" style="592" customWidth="1"/>
    <col min="10492" max="10492" width="11" style="592" customWidth="1"/>
    <col min="10493" max="10497" width="8.88671875" style="592" customWidth="1"/>
    <col min="10498" max="10745" width="15.88671875" style="592"/>
    <col min="10746" max="10746" width="39" style="592" customWidth="1"/>
    <col min="10747" max="10747" width="9.109375" style="592" customWidth="1"/>
    <col min="10748" max="10748" width="11" style="592" customWidth="1"/>
    <col min="10749" max="10753" width="8.88671875" style="592" customWidth="1"/>
    <col min="10754" max="11001" width="15.88671875" style="592"/>
    <col min="11002" max="11002" width="39" style="592" customWidth="1"/>
    <col min="11003" max="11003" width="9.109375" style="592" customWidth="1"/>
    <col min="11004" max="11004" width="11" style="592" customWidth="1"/>
    <col min="11005" max="11009" width="8.88671875" style="592" customWidth="1"/>
    <col min="11010" max="11257" width="15.88671875" style="592"/>
    <col min="11258" max="11258" width="39" style="592" customWidth="1"/>
    <col min="11259" max="11259" width="9.109375" style="592" customWidth="1"/>
    <col min="11260" max="11260" width="11" style="592" customWidth="1"/>
    <col min="11261" max="11265" width="8.88671875" style="592" customWidth="1"/>
    <col min="11266" max="11513" width="15.88671875" style="592"/>
    <col min="11514" max="11514" width="39" style="592" customWidth="1"/>
    <col min="11515" max="11515" width="9.109375" style="592" customWidth="1"/>
    <col min="11516" max="11516" width="11" style="592" customWidth="1"/>
    <col min="11517" max="11521" width="8.88671875" style="592" customWidth="1"/>
    <col min="11522" max="11769" width="15.88671875" style="592"/>
    <col min="11770" max="11770" width="39" style="592" customWidth="1"/>
    <col min="11771" max="11771" width="9.109375" style="592" customWidth="1"/>
    <col min="11772" max="11772" width="11" style="592" customWidth="1"/>
    <col min="11773" max="11777" width="8.88671875" style="592" customWidth="1"/>
    <col min="11778" max="12025" width="15.88671875" style="592"/>
    <col min="12026" max="12026" width="39" style="592" customWidth="1"/>
    <col min="12027" max="12027" width="9.109375" style="592" customWidth="1"/>
    <col min="12028" max="12028" width="11" style="592" customWidth="1"/>
    <col min="12029" max="12033" width="8.88671875" style="592" customWidth="1"/>
    <col min="12034" max="12281" width="15.88671875" style="592"/>
    <col min="12282" max="12282" width="39" style="592" customWidth="1"/>
    <col min="12283" max="12283" width="9.109375" style="592" customWidth="1"/>
    <col min="12284" max="12284" width="11" style="592" customWidth="1"/>
    <col min="12285" max="12289" width="8.88671875" style="592" customWidth="1"/>
    <col min="12290" max="12537" width="15.88671875" style="592"/>
    <col min="12538" max="12538" width="39" style="592" customWidth="1"/>
    <col min="12539" max="12539" width="9.109375" style="592" customWidth="1"/>
    <col min="12540" max="12540" width="11" style="592" customWidth="1"/>
    <col min="12541" max="12545" width="8.88671875" style="592" customWidth="1"/>
    <col min="12546" max="12793" width="15.88671875" style="592"/>
    <col min="12794" max="12794" width="39" style="592" customWidth="1"/>
    <col min="12795" max="12795" width="9.109375" style="592" customWidth="1"/>
    <col min="12796" max="12796" width="11" style="592" customWidth="1"/>
    <col min="12797" max="12801" width="8.88671875" style="592" customWidth="1"/>
    <col min="12802" max="13049" width="15.88671875" style="592"/>
    <col min="13050" max="13050" width="39" style="592" customWidth="1"/>
    <col min="13051" max="13051" width="9.109375" style="592" customWidth="1"/>
    <col min="13052" max="13052" width="11" style="592" customWidth="1"/>
    <col min="13053" max="13057" width="8.88671875" style="592" customWidth="1"/>
    <col min="13058" max="13305" width="15.88671875" style="592"/>
    <col min="13306" max="13306" width="39" style="592" customWidth="1"/>
    <col min="13307" max="13307" width="9.109375" style="592" customWidth="1"/>
    <col min="13308" max="13308" width="11" style="592" customWidth="1"/>
    <col min="13309" max="13313" width="8.88671875" style="592" customWidth="1"/>
    <col min="13314" max="13561" width="15.88671875" style="592"/>
    <col min="13562" max="13562" width="39" style="592" customWidth="1"/>
    <col min="13563" max="13563" width="9.109375" style="592" customWidth="1"/>
    <col min="13564" max="13564" width="11" style="592" customWidth="1"/>
    <col min="13565" max="13569" width="8.88671875" style="592" customWidth="1"/>
    <col min="13570" max="13817" width="15.88671875" style="592"/>
    <col min="13818" max="13818" width="39" style="592" customWidth="1"/>
    <col min="13819" max="13819" width="9.109375" style="592" customWidth="1"/>
    <col min="13820" max="13820" width="11" style="592" customWidth="1"/>
    <col min="13821" max="13825" width="8.88671875" style="592" customWidth="1"/>
    <col min="13826" max="14073" width="15.88671875" style="592"/>
    <col min="14074" max="14074" width="39" style="592" customWidth="1"/>
    <col min="14075" max="14075" width="9.109375" style="592" customWidth="1"/>
    <col min="14076" max="14076" width="11" style="592" customWidth="1"/>
    <col min="14077" max="14081" width="8.88671875" style="592" customWidth="1"/>
    <col min="14082" max="14329" width="15.88671875" style="592"/>
    <col min="14330" max="14330" width="39" style="592" customWidth="1"/>
    <col min="14331" max="14331" width="9.109375" style="592" customWidth="1"/>
    <col min="14332" max="14332" width="11" style="592" customWidth="1"/>
    <col min="14333" max="14337" width="8.88671875" style="592" customWidth="1"/>
    <col min="14338" max="14585" width="15.88671875" style="592"/>
    <col min="14586" max="14586" width="39" style="592" customWidth="1"/>
    <col min="14587" max="14587" width="9.109375" style="592" customWidth="1"/>
    <col min="14588" max="14588" width="11" style="592" customWidth="1"/>
    <col min="14589" max="14593" width="8.88671875" style="592" customWidth="1"/>
    <col min="14594" max="14841" width="15.88671875" style="592"/>
    <col min="14842" max="14842" width="39" style="592" customWidth="1"/>
    <col min="14843" max="14843" width="9.109375" style="592" customWidth="1"/>
    <col min="14844" max="14844" width="11" style="592" customWidth="1"/>
    <col min="14845" max="14849" width="8.88671875" style="592" customWidth="1"/>
    <col min="14850" max="15097" width="15.88671875" style="592"/>
    <col min="15098" max="15098" width="39" style="592" customWidth="1"/>
    <col min="15099" max="15099" width="9.109375" style="592" customWidth="1"/>
    <col min="15100" max="15100" width="11" style="592" customWidth="1"/>
    <col min="15101" max="15105" width="8.88671875" style="592" customWidth="1"/>
    <col min="15106" max="15353" width="15.88671875" style="592"/>
    <col min="15354" max="15354" width="39" style="592" customWidth="1"/>
    <col min="15355" max="15355" width="9.109375" style="592" customWidth="1"/>
    <col min="15356" max="15356" width="11" style="592" customWidth="1"/>
    <col min="15357" max="15361" width="8.88671875" style="592" customWidth="1"/>
    <col min="15362" max="15609" width="15.88671875" style="592"/>
    <col min="15610" max="15610" width="39" style="592" customWidth="1"/>
    <col min="15611" max="15611" width="9.109375" style="592" customWidth="1"/>
    <col min="15612" max="15612" width="11" style="592" customWidth="1"/>
    <col min="15613" max="15617" width="8.88671875" style="592" customWidth="1"/>
    <col min="15618" max="15865" width="15.88671875" style="592"/>
    <col min="15866" max="15866" width="39" style="592" customWidth="1"/>
    <col min="15867" max="15867" width="9.109375" style="592" customWidth="1"/>
    <col min="15868" max="15868" width="11" style="592" customWidth="1"/>
    <col min="15869" max="15873" width="8.88671875" style="592" customWidth="1"/>
    <col min="15874" max="16121" width="15.88671875" style="592"/>
    <col min="16122" max="16122" width="39" style="592" customWidth="1"/>
    <col min="16123" max="16123" width="9.109375" style="592" customWidth="1"/>
    <col min="16124" max="16124" width="11" style="592" customWidth="1"/>
    <col min="16125" max="16129" width="8.88671875" style="592" customWidth="1"/>
    <col min="16130" max="16384" width="15.88671875" style="592"/>
  </cols>
  <sheetData>
    <row r="1" spans="1:11" ht="20.100000000000001" customHeight="1" x14ac:dyDescent="0.3">
      <c r="A1" s="593" t="s">
        <v>656</v>
      </c>
      <c r="C1" s="357"/>
      <c r="D1" s="357"/>
      <c r="E1" s="357"/>
      <c r="F1" s="894" t="s">
        <v>907</v>
      </c>
      <c r="G1" s="357"/>
      <c r="H1" s="357"/>
      <c r="I1" s="357"/>
      <c r="J1" s="594"/>
      <c r="K1" s="595"/>
    </row>
    <row r="2" spans="1:11" ht="20.100000000000001" customHeight="1" x14ac:dyDescent="0.25">
      <c r="A2" s="596" t="s">
        <v>655</v>
      </c>
      <c r="C2" s="357"/>
      <c r="D2" s="357"/>
      <c r="E2" s="357"/>
      <c r="F2" s="357"/>
      <c r="G2" s="357"/>
      <c r="H2" s="357"/>
      <c r="I2" s="360">
        <v>2023</v>
      </c>
    </row>
    <row r="3" spans="1:11" s="604" customFormat="1" ht="35.4" customHeight="1" x14ac:dyDescent="0.3">
      <c r="A3" s="604" t="s">
        <v>185</v>
      </c>
      <c r="B3" s="603" t="s">
        <v>186</v>
      </c>
      <c r="C3" s="603" t="s">
        <v>3</v>
      </c>
      <c r="D3" s="603" t="s">
        <v>4</v>
      </c>
      <c r="E3" s="603" t="s">
        <v>5</v>
      </c>
      <c r="F3" s="603" t="s">
        <v>6</v>
      </c>
      <c r="G3" s="603" t="s">
        <v>7</v>
      </c>
      <c r="H3" s="603" t="s">
        <v>8</v>
      </c>
      <c r="I3" s="603" t="s">
        <v>9</v>
      </c>
    </row>
    <row r="4" spans="1:11" s="599" customFormat="1" ht="17.399999999999999" customHeight="1" x14ac:dyDescent="0.3">
      <c r="A4" s="605" t="s">
        <v>187</v>
      </c>
      <c r="B4" s="605" t="s">
        <v>188</v>
      </c>
      <c r="C4" s="602" t="s">
        <v>651</v>
      </c>
      <c r="D4" s="607">
        <v>34.582113772256989</v>
      </c>
      <c r="E4" s="607">
        <v>13.401962280894603</v>
      </c>
      <c r="F4" s="607">
        <v>19.100298256377762</v>
      </c>
      <c r="G4" s="607">
        <v>27.497917500100442</v>
      </c>
      <c r="H4" s="607">
        <v>37.196989653367808</v>
      </c>
      <c r="I4" s="607">
        <v>53.892854515454381</v>
      </c>
    </row>
    <row r="5" spans="1:11" s="599" customFormat="1" ht="17.399999999999999" customHeight="1" x14ac:dyDescent="0.3">
      <c r="A5" s="606" t="s">
        <v>187</v>
      </c>
      <c r="B5" s="605" t="s">
        <v>188</v>
      </c>
      <c r="C5" s="602" t="s">
        <v>652</v>
      </c>
      <c r="D5" s="608">
        <v>0.12449560958012515</v>
      </c>
      <c r="E5" s="608">
        <v>4.8247064211220568E-2</v>
      </c>
      <c r="F5" s="608">
        <v>6.8761073722959948E-2</v>
      </c>
      <c r="G5" s="608">
        <v>9.8992503000361595E-2</v>
      </c>
      <c r="H5" s="608">
        <v>0.13390916275212411</v>
      </c>
      <c r="I5" s="608">
        <v>0.19401427625563578</v>
      </c>
    </row>
    <row r="6" spans="1:11" s="599" customFormat="1" ht="17.399999999999999" customHeight="1" x14ac:dyDescent="0.3">
      <c r="A6" s="606" t="s">
        <v>187</v>
      </c>
      <c r="B6" s="605" t="s">
        <v>189</v>
      </c>
      <c r="C6" s="602" t="s">
        <v>651</v>
      </c>
      <c r="D6" s="607">
        <v>33.642621763039479</v>
      </c>
      <c r="E6" s="607">
        <v>13.315338955997081</v>
      </c>
      <c r="F6" s="607">
        <v>19.385300082665253</v>
      </c>
      <c r="G6" s="607">
        <v>26.683867691820424</v>
      </c>
      <c r="H6" s="607">
        <v>37.291969331964438</v>
      </c>
      <c r="I6" s="607">
        <v>53.681747227911437</v>
      </c>
    </row>
    <row r="7" spans="1:11" s="599" customFormat="1" ht="17.399999999999999" customHeight="1" x14ac:dyDescent="0.3">
      <c r="A7" s="606" t="s">
        <v>187</v>
      </c>
      <c r="B7" s="605" t="s">
        <v>189</v>
      </c>
      <c r="C7" s="602" t="s">
        <v>652</v>
      </c>
      <c r="D7" s="608">
        <v>0.12111343834694212</v>
      </c>
      <c r="E7" s="608">
        <v>4.7935220241589492E-2</v>
      </c>
      <c r="F7" s="608">
        <v>6.9787080297594908E-2</v>
      </c>
      <c r="G7" s="608">
        <v>9.6061923690553525E-2</v>
      </c>
      <c r="H7" s="608">
        <v>0.13425108959507198</v>
      </c>
      <c r="I7" s="608">
        <v>0.19325429002048117</v>
      </c>
    </row>
    <row r="8" spans="1:11" s="599" customFormat="1" ht="17.399999999999999" customHeight="1" x14ac:dyDescent="0.3">
      <c r="A8" s="606" t="s">
        <v>187</v>
      </c>
      <c r="B8" s="605" t="s">
        <v>190</v>
      </c>
      <c r="C8" s="602" t="s">
        <v>651</v>
      </c>
      <c r="D8" s="607">
        <v>32.71184450268764</v>
      </c>
      <c r="E8" s="607">
        <v>14.5122788414012</v>
      </c>
      <c r="F8" s="607">
        <v>19.07654168039889</v>
      </c>
      <c r="G8" s="607">
        <v>26.383367776469704</v>
      </c>
      <c r="H8" s="607">
        <v>37.527358878424195</v>
      </c>
      <c r="I8" s="607">
        <v>50.715328732127993</v>
      </c>
    </row>
    <row r="9" spans="1:11" s="599" customFormat="1" ht="17.399999999999999" customHeight="1" x14ac:dyDescent="0.3">
      <c r="A9" s="606" t="s">
        <v>187</v>
      </c>
      <c r="B9" s="605" t="s">
        <v>190</v>
      </c>
      <c r="C9" s="602" t="s">
        <v>652</v>
      </c>
      <c r="D9" s="608">
        <v>0.1177626402096755</v>
      </c>
      <c r="E9" s="608">
        <v>5.2244203829044315E-2</v>
      </c>
      <c r="F9" s="608">
        <v>6.8675550049435999E-2</v>
      </c>
      <c r="G9" s="608">
        <v>9.4980123995290933E-2</v>
      </c>
      <c r="H9" s="608">
        <v>0.13509849196232709</v>
      </c>
      <c r="I9" s="608">
        <v>0.18257518343566076</v>
      </c>
    </row>
    <row r="10" spans="1:11" s="599" customFormat="1" ht="17.399999999999999" customHeight="1" x14ac:dyDescent="0.3">
      <c r="A10" s="606" t="s">
        <v>187</v>
      </c>
      <c r="B10" s="605" t="s">
        <v>191</v>
      </c>
      <c r="C10" s="602" t="s">
        <v>651</v>
      </c>
      <c r="D10" s="607">
        <v>76.534101369531285</v>
      </c>
      <c r="E10" s="607">
        <v>15.657172958332994</v>
      </c>
      <c r="F10" s="607">
        <v>23.495772236316512</v>
      </c>
      <c r="G10" s="607">
        <v>49.754823885099484</v>
      </c>
      <c r="H10" s="607">
        <v>79.191474132118216</v>
      </c>
      <c r="I10" s="607">
        <v>122.39826274003305</v>
      </c>
    </row>
    <row r="11" spans="1:11" s="599" customFormat="1" ht="17.399999999999999" customHeight="1" x14ac:dyDescent="0.3">
      <c r="A11" s="606" t="s">
        <v>187</v>
      </c>
      <c r="B11" s="605" t="s">
        <v>191</v>
      </c>
      <c r="C11" s="602" t="s">
        <v>652</v>
      </c>
      <c r="D11" s="608">
        <v>0.27552276493031264</v>
      </c>
      <c r="E11" s="608">
        <v>5.636582264999878E-2</v>
      </c>
      <c r="F11" s="608">
        <v>8.4584780050739439E-2</v>
      </c>
      <c r="G11" s="608">
        <v>0.17911736598635813</v>
      </c>
      <c r="H11" s="608">
        <v>0.28508930687562556</v>
      </c>
      <c r="I11" s="608">
        <v>0.44063374586411896</v>
      </c>
    </row>
    <row r="12" spans="1:11" s="599" customFormat="1" ht="17.399999999999999" customHeight="1" x14ac:dyDescent="0.3">
      <c r="A12" s="605" t="s">
        <v>192</v>
      </c>
      <c r="B12" s="605" t="s">
        <v>193</v>
      </c>
      <c r="C12" s="602" t="s">
        <v>652</v>
      </c>
      <c r="D12" s="607">
        <v>0.84150291555524293</v>
      </c>
      <c r="E12" s="607">
        <v>0.19616110875958229</v>
      </c>
      <c r="F12" s="607">
        <v>0.40203571581315228</v>
      </c>
      <c r="G12" s="607">
        <v>0.60901102527120632</v>
      </c>
      <c r="H12" s="607">
        <v>1.0109324809901252</v>
      </c>
      <c r="I12" s="607">
        <v>2.1381215119590635</v>
      </c>
    </row>
    <row r="13" spans="1:11" s="599" customFormat="1" ht="29.4" customHeight="1" x14ac:dyDescent="0.3">
      <c r="A13" s="606" t="s">
        <v>192</v>
      </c>
      <c r="B13" s="605" t="s">
        <v>194</v>
      </c>
      <c r="C13" s="602" t="s">
        <v>652</v>
      </c>
      <c r="D13" s="607">
        <v>1.2920131470029073</v>
      </c>
      <c r="E13" s="607">
        <v>0.34147881149325565</v>
      </c>
      <c r="F13" s="607">
        <v>0.57286156672675048</v>
      </c>
      <c r="G13" s="607">
        <v>0.99894525636107334</v>
      </c>
      <c r="H13" s="607">
        <v>1.8902093721020108</v>
      </c>
      <c r="I13" s="607">
        <v>2.4909099018407739</v>
      </c>
    </row>
    <row r="14" spans="1:11" s="599" customFormat="1" ht="17.399999999999999" customHeight="1" x14ac:dyDescent="0.3">
      <c r="A14" s="605" t="s">
        <v>105</v>
      </c>
      <c r="B14" s="605" t="s">
        <v>195</v>
      </c>
      <c r="C14" s="602" t="s">
        <v>651</v>
      </c>
      <c r="D14" s="607">
        <v>86.823141112099734</v>
      </c>
      <c r="E14" s="607">
        <v>16.891999011548343</v>
      </c>
      <c r="F14" s="607">
        <v>39.392633046473826</v>
      </c>
      <c r="G14" s="607">
        <v>61.274552917515024</v>
      </c>
      <c r="H14" s="607">
        <v>115.93544083897444</v>
      </c>
      <c r="I14" s="607">
        <v>170.26866364618635</v>
      </c>
    </row>
    <row r="15" spans="1:11" s="599" customFormat="1" ht="17.399999999999999" customHeight="1" x14ac:dyDescent="0.3">
      <c r="A15" s="606" t="s">
        <v>105</v>
      </c>
      <c r="B15" s="605" t="s">
        <v>195</v>
      </c>
      <c r="C15" s="602" t="s">
        <v>652</v>
      </c>
      <c r="D15" s="608">
        <v>0.31256330800355903</v>
      </c>
      <c r="E15" s="608">
        <v>6.0811196441574032E-2</v>
      </c>
      <c r="F15" s="608">
        <v>0.14181347896730576</v>
      </c>
      <c r="G15" s="608">
        <v>0.22058839050305409</v>
      </c>
      <c r="H15" s="608">
        <v>0.41736758702030796</v>
      </c>
      <c r="I15" s="608">
        <v>0.61296718912627091</v>
      </c>
    </row>
    <row r="16" spans="1:11" s="599" customFormat="1" ht="17.399999999999999" customHeight="1" x14ac:dyDescent="0.3">
      <c r="A16" s="606" t="s">
        <v>105</v>
      </c>
      <c r="B16" s="605" t="s">
        <v>196</v>
      </c>
      <c r="C16" s="602" t="s">
        <v>651</v>
      </c>
      <c r="D16" s="607">
        <v>39.960439259510196</v>
      </c>
      <c r="E16" s="607">
        <v>6.7778884844694431</v>
      </c>
      <c r="F16" s="607">
        <v>12.339205805156565</v>
      </c>
      <c r="G16" s="607">
        <v>21.916434157709947</v>
      </c>
      <c r="H16" s="607">
        <v>52.068374828796181</v>
      </c>
      <c r="I16" s="607">
        <v>95.469709318883247</v>
      </c>
    </row>
    <row r="17" spans="1:15" s="599" customFormat="1" ht="17.399999999999999" customHeight="1" x14ac:dyDescent="0.3">
      <c r="A17" s="606" t="s">
        <v>105</v>
      </c>
      <c r="B17" s="605" t="s">
        <v>196</v>
      </c>
      <c r="C17" s="602" t="s">
        <v>652</v>
      </c>
      <c r="D17" s="608">
        <v>0.14385758133423671</v>
      </c>
      <c r="E17" s="608">
        <v>2.4400398544089996E-2</v>
      </c>
      <c r="F17" s="608">
        <v>4.4421140898563631E-2</v>
      </c>
      <c r="G17" s="608">
        <v>7.8899162967755801E-2</v>
      </c>
      <c r="H17" s="608">
        <v>0.18744614938366624</v>
      </c>
      <c r="I17" s="608">
        <v>0.34369095354797968</v>
      </c>
    </row>
    <row r="18" spans="1:15" s="599" customFormat="1" ht="17.399999999999999" customHeight="1" x14ac:dyDescent="0.3">
      <c r="A18" s="606" t="s">
        <v>105</v>
      </c>
      <c r="B18" s="605" t="s">
        <v>197</v>
      </c>
      <c r="C18" s="602" t="s">
        <v>651</v>
      </c>
      <c r="D18" s="607">
        <v>38.947246277221772</v>
      </c>
      <c r="E18" s="607">
        <v>4.5004148987820756</v>
      </c>
      <c r="F18" s="607">
        <v>10.50637692563593</v>
      </c>
      <c r="G18" s="607">
        <v>22.075775342052992</v>
      </c>
      <c r="H18" s="607">
        <v>45.219320745804495</v>
      </c>
      <c r="I18" s="607">
        <v>112.21011636133311</v>
      </c>
    </row>
    <row r="19" spans="1:15" s="599" customFormat="1" ht="17.399999999999999" customHeight="1" x14ac:dyDescent="0.3">
      <c r="A19" s="606" t="s">
        <v>105</v>
      </c>
      <c r="B19" s="605" t="s">
        <v>197</v>
      </c>
      <c r="C19" s="602" t="s">
        <v>652</v>
      </c>
      <c r="D19" s="608">
        <v>0.14021008659799838</v>
      </c>
      <c r="E19" s="608">
        <v>1.6201493635615471E-2</v>
      </c>
      <c r="F19" s="608">
        <v>3.7822956932289348E-2</v>
      </c>
      <c r="G19" s="608">
        <v>7.9472791231390769E-2</v>
      </c>
      <c r="H19" s="608">
        <v>0.16278955468489617</v>
      </c>
      <c r="I19" s="608">
        <v>0.4039564189007992</v>
      </c>
    </row>
    <row r="20" spans="1:15" s="599" customFormat="1" ht="17.399999999999999" customHeight="1" x14ac:dyDescent="0.25">
      <c r="A20" s="605" t="s">
        <v>198</v>
      </c>
      <c r="B20" s="605" t="s">
        <v>199</v>
      </c>
      <c r="C20" s="602" t="s">
        <v>653</v>
      </c>
      <c r="D20" s="607">
        <v>6.589220079714913</v>
      </c>
      <c r="E20" s="607">
        <v>0.45749932207897642</v>
      </c>
      <c r="F20" s="607">
        <v>0.79343367234869744</v>
      </c>
      <c r="G20" s="607">
        <v>6.2714725962442133</v>
      </c>
      <c r="H20" s="607">
        <v>9.0386794896606144</v>
      </c>
      <c r="I20" s="607">
        <v>11.07227272483015</v>
      </c>
      <c r="J20" s="600"/>
      <c r="K20" s="601"/>
      <c r="L20" s="601"/>
      <c r="M20" s="601"/>
      <c r="N20" s="601"/>
      <c r="O20" s="601"/>
    </row>
    <row r="21" spans="1:15" s="599" customFormat="1" ht="17.399999999999999" customHeight="1" x14ac:dyDescent="0.25">
      <c r="A21" s="606" t="s">
        <v>198</v>
      </c>
      <c r="B21" s="605" t="s">
        <v>199</v>
      </c>
      <c r="C21" s="602" t="s">
        <v>652</v>
      </c>
      <c r="D21" s="608">
        <v>0.3116701097705154</v>
      </c>
      <c r="E21" s="608">
        <v>2.1639717934335584E-2</v>
      </c>
      <c r="F21" s="608">
        <v>3.7529412702093388E-2</v>
      </c>
      <c r="G21" s="608">
        <v>0.29664065380235127</v>
      </c>
      <c r="H21" s="608">
        <v>0.42752953986094705</v>
      </c>
      <c r="I21" s="608">
        <v>0.52371849988446606</v>
      </c>
      <c r="J21" s="600"/>
      <c r="K21" s="598"/>
      <c r="L21" s="598"/>
      <c r="M21" s="598"/>
      <c r="N21" s="598"/>
      <c r="O21" s="598"/>
    </row>
    <row r="22" spans="1:15" s="599" customFormat="1" ht="17.399999999999999" customHeight="1" x14ac:dyDescent="0.3">
      <c r="A22" s="606" t="s">
        <v>198</v>
      </c>
      <c r="B22" s="605" t="s">
        <v>200</v>
      </c>
      <c r="C22" s="602" t="s">
        <v>653</v>
      </c>
      <c r="D22" s="607">
        <v>1.3539749130501348</v>
      </c>
      <c r="E22" s="607">
        <v>0.45090468585476751</v>
      </c>
      <c r="F22" s="607">
        <v>0.65298075843495751</v>
      </c>
      <c r="G22" s="607">
        <v>0.9719799552401891</v>
      </c>
      <c r="H22" s="607">
        <v>1.5289079522712463</v>
      </c>
      <c r="I22" s="607">
        <v>2.1443333541847234</v>
      </c>
    </row>
    <row r="23" spans="1:15" s="599" customFormat="1" ht="17.399999999999999" customHeight="1" x14ac:dyDescent="0.3">
      <c r="A23" s="606" t="s">
        <v>198</v>
      </c>
      <c r="B23" s="605" t="s">
        <v>200</v>
      </c>
      <c r="C23" s="602" t="s">
        <v>652</v>
      </c>
      <c r="D23" s="608">
        <v>6.4043013387271377E-2</v>
      </c>
      <c r="E23" s="608">
        <v>2.1327791640930505E-2</v>
      </c>
      <c r="F23" s="608">
        <v>3.088598987397349E-2</v>
      </c>
      <c r="G23" s="608">
        <v>4.5974651882860949E-2</v>
      </c>
      <c r="H23" s="608">
        <v>7.2317346142429947E-2</v>
      </c>
      <c r="I23" s="608">
        <v>0.10142696765293742</v>
      </c>
    </row>
    <row r="24" spans="1:15" s="599" customFormat="1" ht="17.399999999999999" customHeight="1" x14ac:dyDescent="0.3">
      <c r="A24" s="605" t="s">
        <v>201</v>
      </c>
      <c r="B24" s="605" t="s">
        <v>202</v>
      </c>
      <c r="C24" s="602" t="s">
        <v>654</v>
      </c>
      <c r="D24" s="607">
        <v>15.056236825127225</v>
      </c>
      <c r="E24" s="607">
        <v>5.0274711734309641</v>
      </c>
      <c r="F24" s="607">
        <v>9.6376811713845019</v>
      </c>
      <c r="G24" s="607">
        <v>13.853712530906465</v>
      </c>
      <c r="H24" s="607">
        <v>23.986860237001768</v>
      </c>
      <c r="I24" s="607">
        <v>25.761202395877064</v>
      </c>
    </row>
    <row r="25" spans="1:15" s="599" customFormat="1" ht="17.399999999999999" customHeight="1" x14ac:dyDescent="0.3">
      <c r="A25" s="606" t="s">
        <v>201</v>
      </c>
      <c r="B25" s="605" t="s">
        <v>202</v>
      </c>
      <c r="C25" s="602" t="s">
        <v>652</v>
      </c>
      <c r="D25" s="608">
        <v>0.54055353136676521</v>
      </c>
      <c r="E25" s="608">
        <v>0.18049777830987049</v>
      </c>
      <c r="F25" s="608">
        <v>0.34601492071939777</v>
      </c>
      <c r="G25" s="608">
        <v>0.49738014339836317</v>
      </c>
      <c r="H25" s="608">
        <v>0.86118345228690851</v>
      </c>
      <c r="I25" s="608">
        <v>0.92488641677749706</v>
      </c>
    </row>
    <row r="26" spans="1:15" s="599" customFormat="1" ht="17.399999999999999" customHeight="1" x14ac:dyDescent="0.3">
      <c r="A26" s="605" t="s">
        <v>203</v>
      </c>
      <c r="B26" s="605" t="s">
        <v>204</v>
      </c>
      <c r="C26" s="602" t="s">
        <v>653</v>
      </c>
      <c r="D26" s="607">
        <v>32.945632167747377</v>
      </c>
      <c r="E26" s="607">
        <v>7.6598387974116307</v>
      </c>
      <c r="F26" s="607">
        <v>16.671974134463035</v>
      </c>
      <c r="G26" s="607">
        <v>26.581548877146826</v>
      </c>
      <c r="H26" s="607">
        <v>38.851631349953728</v>
      </c>
      <c r="I26" s="607">
        <v>63.765016182831779</v>
      </c>
    </row>
    <row r="27" spans="1:15" s="599" customFormat="1" ht="17.399999999999999" customHeight="1" x14ac:dyDescent="0.3">
      <c r="A27" s="606" t="s">
        <v>203</v>
      </c>
      <c r="B27" s="605" t="s">
        <v>204</v>
      </c>
      <c r="C27" s="602" t="s">
        <v>652</v>
      </c>
      <c r="D27" s="608">
        <v>0.85658643636143172</v>
      </c>
      <c r="E27" s="608">
        <v>0.19915580873270239</v>
      </c>
      <c r="F27" s="608">
        <v>0.43347132749603889</v>
      </c>
      <c r="G27" s="608">
        <v>0.69112027080581739</v>
      </c>
      <c r="H27" s="608">
        <v>1.0101424150987968</v>
      </c>
      <c r="I27" s="608">
        <v>1.6578904207536262</v>
      </c>
    </row>
    <row r="28" spans="1:15" s="599" customFormat="1" ht="13.2" x14ac:dyDescent="0.3"/>
    <row r="29" spans="1:15" s="599" customFormat="1" ht="13.2" x14ac:dyDescent="0.3"/>
    <row r="30" spans="1:15" s="599" customFormat="1" ht="13.2" x14ac:dyDescent="0.3"/>
    <row r="31" spans="1:15" s="599" customFormat="1" ht="13.2" x14ac:dyDescent="0.3"/>
    <row r="32" spans="1:15" s="599" customFormat="1" ht="13.2" x14ac:dyDescent="0.3"/>
    <row r="33" s="599" customFormat="1" ht="13.2" x14ac:dyDescent="0.3"/>
    <row r="34" s="599" customFormat="1" ht="13.2" x14ac:dyDescent="0.3"/>
    <row r="35" s="599" customFormat="1" ht="13.2" x14ac:dyDescent="0.3"/>
    <row r="36" s="599" customFormat="1" ht="13.2" x14ac:dyDescent="0.3"/>
    <row r="37" s="599" customFormat="1" ht="13.2" x14ac:dyDescent="0.3"/>
    <row r="38" s="599" customFormat="1" ht="13.2" x14ac:dyDescent="0.3"/>
    <row r="39" s="599" customFormat="1" ht="13.2" x14ac:dyDescent="0.3"/>
    <row r="40" s="599" customFormat="1" ht="13.2" x14ac:dyDescent="0.3"/>
    <row r="41" s="599" customFormat="1" ht="13.2" x14ac:dyDescent="0.3"/>
    <row r="42" s="599" customFormat="1" ht="13.2" x14ac:dyDescent="0.3"/>
    <row r="43" s="599" customFormat="1" ht="13.2" x14ac:dyDescent="0.3"/>
    <row r="44" s="599" customFormat="1" ht="13.2" x14ac:dyDescent="0.3"/>
    <row r="45" s="599" customFormat="1" ht="13.2" x14ac:dyDescent="0.3"/>
    <row r="46" s="599" customFormat="1" ht="13.2" x14ac:dyDescent="0.3"/>
    <row r="47" s="599" customFormat="1" ht="13.2" x14ac:dyDescent="0.3"/>
    <row r="48" s="599" customFormat="1" ht="13.2" x14ac:dyDescent="0.3"/>
    <row r="49" s="599" customFormat="1" ht="13.2" x14ac:dyDescent="0.3"/>
    <row r="50" s="599" customFormat="1" ht="13.2" x14ac:dyDescent="0.3"/>
    <row r="51" s="599" customFormat="1" ht="13.2" x14ac:dyDescent="0.3"/>
    <row r="52" s="599" customFormat="1" ht="13.2" x14ac:dyDescent="0.3"/>
    <row r="53" s="599" customFormat="1" ht="13.2" x14ac:dyDescent="0.3"/>
    <row r="54" s="599" customFormat="1" ht="13.2" x14ac:dyDescent="0.3"/>
    <row r="55" s="599" customFormat="1" ht="13.2" x14ac:dyDescent="0.3"/>
    <row r="56" s="599" customFormat="1" ht="13.2" x14ac:dyDescent="0.3"/>
    <row r="57" s="599" customFormat="1" ht="13.2" x14ac:dyDescent="0.3"/>
    <row r="58" s="599" customFormat="1" ht="13.2" x14ac:dyDescent="0.3"/>
    <row r="59" s="599" customFormat="1" ht="13.2" x14ac:dyDescent="0.3"/>
    <row r="60" s="599" customFormat="1" ht="13.2" x14ac:dyDescent="0.3"/>
    <row r="61" s="597" customFormat="1" x14ac:dyDescent="0.3"/>
    <row r="62" s="597" customFormat="1" x14ac:dyDescent="0.3"/>
    <row r="63" s="597" customFormat="1" x14ac:dyDescent="0.3"/>
    <row r="64" s="597" customFormat="1" x14ac:dyDescent="0.3"/>
    <row r="65" s="597" customFormat="1" x14ac:dyDescent="0.3"/>
    <row r="66" s="597" customFormat="1" x14ac:dyDescent="0.3"/>
    <row r="67" s="597" customFormat="1" x14ac:dyDescent="0.3"/>
    <row r="68" s="597" customFormat="1" x14ac:dyDescent="0.3"/>
    <row r="69" s="597" customFormat="1" x14ac:dyDescent="0.3"/>
    <row r="70" s="597" customFormat="1" x14ac:dyDescent="0.3"/>
    <row r="71" s="597" customFormat="1" x14ac:dyDescent="0.3"/>
    <row r="72" s="597" customFormat="1" x14ac:dyDescent="0.3"/>
    <row r="73" s="597" customFormat="1" x14ac:dyDescent="0.3"/>
    <row r="74" s="597" customFormat="1" x14ac:dyDescent="0.3"/>
    <row r="75" s="597" customFormat="1" x14ac:dyDescent="0.3"/>
    <row r="76" s="597" customFormat="1" x14ac:dyDescent="0.3"/>
    <row r="77" s="597" customFormat="1" x14ac:dyDescent="0.3"/>
    <row r="78" s="597" customFormat="1" x14ac:dyDescent="0.3"/>
    <row r="79" s="597" customFormat="1" x14ac:dyDescent="0.3"/>
    <row r="80" s="597" customFormat="1" x14ac:dyDescent="0.3"/>
    <row r="81" s="597" customFormat="1" x14ac:dyDescent="0.3"/>
    <row r="82" s="597" customFormat="1" x14ac:dyDescent="0.3"/>
    <row r="83" s="597" customFormat="1" x14ac:dyDescent="0.3"/>
    <row r="84" s="597" customFormat="1" x14ac:dyDescent="0.3"/>
    <row r="85" s="597" customFormat="1" x14ac:dyDescent="0.3"/>
    <row r="86" s="597" customFormat="1" x14ac:dyDescent="0.3"/>
    <row r="87" s="597" customFormat="1" x14ac:dyDescent="0.3"/>
    <row r="88" s="597" customFormat="1" x14ac:dyDescent="0.3"/>
    <row r="89" s="597" customFormat="1" x14ac:dyDescent="0.3"/>
    <row r="90" s="597" customFormat="1" x14ac:dyDescent="0.3"/>
    <row r="91" s="597" customFormat="1" x14ac:dyDescent="0.3"/>
    <row r="92" s="597" customFormat="1" x14ac:dyDescent="0.3"/>
    <row r="93" s="597" customFormat="1" x14ac:dyDescent="0.3"/>
    <row r="94" s="597" customFormat="1" x14ac:dyDescent="0.3"/>
    <row r="95" s="597" customFormat="1" x14ac:dyDescent="0.3"/>
    <row r="96" s="597" customFormat="1" x14ac:dyDescent="0.3"/>
    <row r="97" s="597" customFormat="1" x14ac:dyDescent="0.3"/>
    <row r="98" s="597" customFormat="1" x14ac:dyDescent="0.3"/>
    <row r="99" s="597" customFormat="1" x14ac:dyDescent="0.3"/>
    <row r="100" s="597" customFormat="1" x14ac:dyDescent="0.3"/>
    <row r="101" s="597" customFormat="1" x14ac:dyDescent="0.3"/>
    <row r="102" s="597" customFormat="1" x14ac:dyDescent="0.3"/>
    <row r="103" s="597" customFormat="1" x14ac:dyDescent="0.3"/>
    <row r="104" s="597" customFormat="1" x14ac:dyDescent="0.3"/>
    <row r="105" s="597" customFormat="1" x14ac:dyDescent="0.3"/>
    <row r="106" s="597" customFormat="1" x14ac:dyDescent="0.3"/>
    <row r="107" s="597" customFormat="1" x14ac:dyDescent="0.3"/>
    <row r="108" s="597" customFormat="1" x14ac:dyDescent="0.3"/>
    <row r="109" s="597" customFormat="1" x14ac:dyDescent="0.3"/>
    <row r="110" s="597" customFormat="1" x14ac:dyDescent="0.3"/>
    <row r="111" s="597" customFormat="1" x14ac:dyDescent="0.3"/>
    <row r="112" s="597" customFormat="1" x14ac:dyDescent="0.3"/>
    <row r="113" s="597" customFormat="1" x14ac:dyDescent="0.3"/>
    <row r="114" s="597" customFormat="1" x14ac:dyDescent="0.3"/>
    <row r="115" s="597" customFormat="1" x14ac:dyDescent="0.3"/>
    <row r="116" s="597" customFormat="1" x14ac:dyDescent="0.3"/>
    <row r="117" s="597" customFormat="1" x14ac:dyDescent="0.3"/>
    <row r="118" s="597" customFormat="1" x14ac:dyDescent="0.3"/>
    <row r="119" s="597" customFormat="1" x14ac:dyDescent="0.3"/>
    <row r="120" s="597" customFormat="1" x14ac:dyDescent="0.3"/>
    <row r="121" s="597" customFormat="1" x14ac:dyDescent="0.3"/>
    <row r="122" s="597" customFormat="1" x14ac:dyDescent="0.3"/>
    <row r="123" s="597" customFormat="1" x14ac:dyDescent="0.3"/>
    <row r="124" s="597" customFormat="1" x14ac:dyDescent="0.3"/>
    <row r="125" s="597" customFormat="1" x14ac:dyDescent="0.3"/>
    <row r="126" s="597" customFormat="1" x14ac:dyDescent="0.3"/>
    <row r="127" s="597" customFormat="1" x14ac:dyDescent="0.3"/>
    <row r="128" s="597" customFormat="1" x14ac:dyDescent="0.3"/>
    <row r="129" s="597" customFormat="1" x14ac:dyDescent="0.3"/>
    <row r="130" s="597" customFormat="1" x14ac:dyDescent="0.3"/>
    <row r="131" s="597" customFormat="1" x14ac:dyDescent="0.3"/>
    <row r="132" s="597" customFormat="1" x14ac:dyDescent="0.3"/>
    <row r="133" s="597" customFormat="1" x14ac:dyDescent="0.3"/>
    <row r="134" s="597" customFormat="1" x14ac:dyDescent="0.3"/>
    <row r="135" s="597" customFormat="1" x14ac:dyDescent="0.3"/>
    <row r="136" s="597" customFormat="1" x14ac:dyDescent="0.3"/>
    <row r="137" s="597" customFormat="1" x14ac:dyDescent="0.3"/>
    <row r="138" s="597" customFormat="1" x14ac:dyDescent="0.3"/>
    <row r="139" s="597" customFormat="1" x14ac:dyDescent="0.3"/>
    <row r="140" s="597" customFormat="1" x14ac:dyDescent="0.3"/>
    <row r="141" s="597" customFormat="1" x14ac:dyDescent="0.3"/>
    <row r="142" s="597" customFormat="1" x14ac:dyDescent="0.3"/>
    <row r="143" s="597" customFormat="1" x14ac:dyDescent="0.3"/>
    <row r="144" s="597" customFormat="1" x14ac:dyDescent="0.3"/>
    <row r="145" s="597" customFormat="1" x14ac:dyDescent="0.3"/>
    <row r="146" s="597" customFormat="1" x14ac:dyDescent="0.3"/>
    <row r="147" s="597" customFormat="1" x14ac:dyDescent="0.3"/>
    <row r="148" s="597" customFormat="1" x14ac:dyDescent="0.3"/>
    <row r="149" s="597" customFormat="1" x14ac:dyDescent="0.3"/>
    <row r="150" s="597" customFormat="1" x14ac:dyDescent="0.3"/>
    <row r="151" s="597" customFormat="1" x14ac:dyDescent="0.3"/>
    <row r="152" s="597" customFormat="1" x14ac:dyDescent="0.3"/>
    <row r="153" s="597" customFormat="1" x14ac:dyDescent="0.3"/>
    <row r="154" s="597" customFormat="1" x14ac:dyDescent="0.3"/>
    <row r="155" s="597" customFormat="1" x14ac:dyDescent="0.3"/>
    <row r="156" s="597" customFormat="1" x14ac:dyDescent="0.3"/>
    <row r="157" s="597" customFormat="1" x14ac:dyDescent="0.3"/>
    <row r="158" s="597" customFormat="1" x14ac:dyDescent="0.3"/>
    <row r="159" s="597" customFormat="1" x14ac:dyDescent="0.3"/>
    <row r="160" s="597" customFormat="1" x14ac:dyDescent="0.3"/>
    <row r="161" s="597" customFormat="1" x14ac:dyDescent="0.3"/>
    <row r="162" s="597" customFormat="1" x14ac:dyDescent="0.3"/>
    <row r="163" s="597" customFormat="1" x14ac:dyDescent="0.3"/>
    <row r="164" s="597" customFormat="1" x14ac:dyDescent="0.3"/>
    <row r="165" s="597" customFormat="1" x14ac:dyDescent="0.3"/>
    <row r="166" s="597" customFormat="1" x14ac:dyDescent="0.3"/>
    <row r="167" s="597" customFormat="1" x14ac:dyDescent="0.3"/>
    <row r="168" s="597" customFormat="1" x14ac:dyDescent="0.3"/>
    <row r="169" s="597" customFormat="1" x14ac:dyDescent="0.3"/>
    <row r="170" s="597" customFormat="1" x14ac:dyDescent="0.3"/>
    <row r="171" s="597" customFormat="1" x14ac:dyDescent="0.3"/>
    <row r="172" s="597" customFormat="1" x14ac:dyDescent="0.3"/>
    <row r="173" s="597" customFormat="1" x14ac:dyDescent="0.3"/>
    <row r="174" s="597" customFormat="1" x14ac:dyDescent="0.3"/>
    <row r="175" s="597" customFormat="1" x14ac:dyDescent="0.3"/>
    <row r="176" s="597" customFormat="1" x14ac:dyDescent="0.3"/>
    <row r="177" s="597" customFormat="1" x14ac:dyDescent="0.3"/>
    <row r="178" s="597" customFormat="1" x14ac:dyDescent="0.3"/>
    <row r="179" s="597" customFormat="1" x14ac:dyDescent="0.3"/>
    <row r="180" s="597" customFormat="1" x14ac:dyDescent="0.3"/>
    <row r="181" s="597" customFormat="1" x14ac:dyDescent="0.3"/>
    <row r="182" s="597" customFormat="1" x14ac:dyDescent="0.3"/>
    <row r="183" s="597" customFormat="1" x14ac:dyDescent="0.3"/>
    <row r="184" s="597" customFormat="1" x14ac:dyDescent="0.3"/>
    <row r="185" s="597" customFormat="1" x14ac:dyDescent="0.3"/>
    <row r="186" s="597" customFormat="1" x14ac:dyDescent="0.3"/>
    <row r="187" s="597" customFormat="1" x14ac:dyDescent="0.3"/>
    <row r="188" s="597" customFormat="1" x14ac:dyDescent="0.3"/>
    <row r="189" s="597" customFormat="1" x14ac:dyDescent="0.3"/>
    <row r="190" s="597" customFormat="1" x14ac:dyDescent="0.3"/>
    <row r="191" s="597" customFormat="1" x14ac:dyDescent="0.3"/>
    <row r="192" s="597" customFormat="1" x14ac:dyDescent="0.3"/>
    <row r="193" s="597" customFormat="1" x14ac:dyDescent="0.3"/>
    <row r="194" s="597" customFormat="1" x14ac:dyDescent="0.3"/>
    <row r="195" s="597" customFormat="1" x14ac:dyDescent="0.3"/>
    <row r="196" s="597" customFormat="1" x14ac:dyDescent="0.3"/>
    <row r="197" s="597" customFormat="1" x14ac:dyDescent="0.3"/>
    <row r="198" s="597" customFormat="1" x14ac:dyDescent="0.3"/>
    <row r="199" s="597" customFormat="1" x14ac:dyDescent="0.3"/>
    <row r="200" s="597" customFormat="1" x14ac:dyDescent="0.3"/>
    <row r="201" s="597" customFormat="1" x14ac:dyDescent="0.3"/>
    <row r="202" s="597" customFormat="1" x14ac:dyDescent="0.3"/>
    <row r="203" s="597" customFormat="1" x14ac:dyDescent="0.3"/>
    <row r="204" s="597" customFormat="1" x14ac:dyDescent="0.3"/>
    <row r="205" s="597" customFormat="1" x14ac:dyDescent="0.3"/>
    <row r="206" s="597" customFormat="1" x14ac:dyDescent="0.3"/>
    <row r="207" s="597" customFormat="1" x14ac:dyDescent="0.3"/>
    <row r="208" s="597" customFormat="1" x14ac:dyDescent="0.3"/>
    <row r="209" s="597" customFormat="1" x14ac:dyDescent="0.3"/>
    <row r="210" s="597" customFormat="1" x14ac:dyDescent="0.3"/>
    <row r="211" s="597" customFormat="1" x14ac:dyDescent="0.3"/>
    <row r="212" s="597" customFormat="1" x14ac:dyDescent="0.3"/>
    <row r="213" s="597" customFormat="1" x14ac:dyDescent="0.3"/>
    <row r="214" s="597" customFormat="1" x14ac:dyDescent="0.3"/>
    <row r="215" s="597" customFormat="1" x14ac:dyDescent="0.3"/>
    <row r="216" s="597" customFormat="1" x14ac:dyDescent="0.3"/>
    <row r="217" s="597" customFormat="1" x14ac:dyDescent="0.3"/>
    <row r="218" s="597" customFormat="1" x14ac:dyDescent="0.3"/>
    <row r="219" s="597" customFormat="1" x14ac:dyDescent="0.3"/>
    <row r="220" s="597" customFormat="1" x14ac:dyDescent="0.3"/>
    <row r="221" s="597" customFormat="1" x14ac:dyDescent="0.3"/>
    <row r="222" s="597" customFormat="1" x14ac:dyDescent="0.3"/>
    <row r="223" s="597" customFormat="1" x14ac:dyDescent="0.3"/>
    <row r="224" s="597" customFormat="1" x14ac:dyDescent="0.3"/>
    <row r="225" s="597" customFormat="1" x14ac:dyDescent="0.3"/>
    <row r="226" s="597" customFormat="1" x14ac:dyDescent="0.3"/>
    <row r="227" s="597" customFormat="1" x14ac:dyDescent="0.3"/>
    <row r="228" s="597" customFormat="1" x14ac:dyDescent="0.3"/>
    <row r="229" s="597" customFormat="1" x14ac:dyDescent="0.3"/>
    <row r="230" s="597" customFormat="1" x14ac:dyDescent="0.3"/>
    <row r="231" s="597" customFormat="1" x14ac:dyDescent="0.3"/>
    <row r="232" s="597" customFormat="1" x14ac:dyDescent="0.3"/>
    <row r="233" s="597" customFormat="1" x14ac:dyDescent="0.3"/>
    <row r="234" s="597" customFormat="1" x14ac:dyDescent="0.3"/>
    <row r="235" s="597" customFormat="1" x14ac:dyDescent="0.3"/>
    <row r="236" s="597" customFormat="1" x14ac:dyDescent="0.3"/>
    <row r="237" s="597" customFormat="1" x14ac:dyDescent="0.3"/>
    <row r="238" s="597" customFormat="1" x14ac:dyDescent="0.3"/>
    <row r="239" s="597" customFormat="1" x14ac:dyDescent="0.3"/>
    <row r="240" s="597" customFormat="1" x14ac:dyDescent="0.3"/>
    <row r="241" s="597" customFormat="1" x14ac:dyDescent="0.3"/>
    <row r="242" s="597" customFormat="1" x14ac:dyDescent="0.3"/>
    <row r="243" s="597" customFormat="1" x14ac:dyDescent="0.3"/>
    <row r="244" s="597" customFormat="1" x14ac:dyDescent="0.3"/>
    <row r="245" s="597" customFormat="1" x14ac:dyDescent="0.3"/>
    <row r="246" s="597" customFormat="1" x14ac:dyDescent="0.3"/>
    <row r="247" s="597" customFormat="1" x14ac:dyDescent="0.3"/>
    <row r="248" s="597" customFormat="1" x14ac:dyDescent="0.3"/>
    <row r="249" s="597" customFormat="1" x14ac:dyDescent="0.3"/>
    <row r="250" s="597" customFormat="1" x14ac:dyDescent="0.3"/>
    <row r="251" s="597" customFormat="1" x14ac:dyDescent="0.3"/>
    <row r="252" s="597" customFormat="1" x14ac:dyDescent="0.3"/>
    <row r="253" s="597" customFormat="1" x14ac:dyDescent="0.3"/>
    <row r="254" s="597" customFormat="1" x14ac:dyDescent="0.3"/>
    <row r="255" s="597" customFormat="1" x14ac:dyDescent="0.3"/>
    <row r="256" s="597" customFormat="1" x14ac:dyDescent="0.3"/>
    <row r="257" s="597" customFormat="1" x14ac:dyDescent="0.3"/>
    <row r="258" s="597" customFormat="1" x14ac:dyDescent="0.3"/>
    <row r="259" s="597" customFormat="1" x14ac:dyDescent="0.3"/>
    <row r="260" s="597" customFormat="1" x14ac:dyDescent="0.3"/>
    <row r="261" s="597" customFormat="1" x14ac:dyDescent="0.3"/>
    <row r="262" s="597" customFormat="1" x14ac:dyDescent="0.3"/>
    <row r="263" s="597" customFormat="1" x14ac:dyDescent="0.3"/>
    <row r="264" s="597" customFormat="1" x14ac:dyDescent="0.3"/>
    <row r="265" s="597" customFormat="1" x14ac:dyDescent="0.3"/>
    <row r="266" s="597" customFormat="1" x14ac:dyDescent="0.3"/>
    <row r="267" s="597" customFormat="1" x14ac:dyDescent="0.3"/>
    <row r="268" s="597" customFormat="1" x14ac:dyDescent="0.3"/>
    <row r="269" s="597" customFormat="1" x14ac:dyDescent="0.3"/>
    <row r="270" s="597" customFormat="1" x14ac:dyDescent="0.3"/>
    <row r="271" s="597" customFormat="1" x14ac:dyDescent="0.3"/>
    <row r="272" s="597" customFormat="1" x14ac:dyDescent="0.3"/>
    <row r="273" s="597" customFormat="1" x14ac:dyDescent="0.3"/>
    <row r="274" s="597" customFormat="1" x14ac:dyDescent="0.3"/>
    <row r="275" s="597" customFormat="1" x14ac:dyDescent="0.3"/>
    <row r="276" s="597" customFormat="1" x14ac:dyDescent="0.3"/>
    <row r="277" s="597" customFormat="1" x14ac:dyDescent="0.3"/>
    <row r="278" s="597" customFormat="1" x14ac:dyDescent="0.3"/>
    <row r="279" s="597" customFormat="1" x14ac:dyDescent="0.3"/>
    <row r="280" s="597" customFormat="1" x14ac:dyDescent="0.3"/>
    <row r="281" s="597" customFormat="1" x14ac:dyDescent="0.3"/>
    <row r="282" s="597" customFormat="1" x14ac:dyDescent="0.3"/>
    <row r="283" s="597" customFormat="1" x14ac:dyDescent="0.3"/>
    <row r="284" s="597" customFormat="1" x14ac:dyDescent="0.3"/>
    <row r="285" s="597" customFormat="1" x14ac:dyDescent="0.3"/>
    <row r="286" s="597" customFormat="1" x14ac:dyDescent="0.3"/>
    <row r="287" s="597" customFormat="1" x14ac:dyDescent="0.3"/>
    <row r="288" s="597" customFormat="1" x14ac:dyDescent="0.3"/>
    <row r="289" s="597" customFormat="1" x14ac:dyDescent="0.3"/>
    <row r="290" s="597" customFormat="1" x14ac:dyDescent="0.3"/>
    <row r="291" s="597" customFormat="1" x14ac:dyDescent="0.3"/>
    <row r="292" s="597" customFormat="1" x14ac:dyDescent="0.3"/>
    <row r="293" s="597" customFormat="1" x14ac:dyDescent="0.3"/>
    <row r="294" s="597" customFormat="1" x14ac:dyDescent="0.3"/>
    <row r="295" s="597" customFormat="1" x14ac:dyDescent="0.3"/>
    <row r="296" s="597" customFormat="1" x14ac:dyDescent="0.3"/>
    <row r="297" s="597" customFormat="1" x14ac:dyDescent="0.3"/>
    <row r="298" s="597" customFormat="1" x14ac:dyDescent="0.3"/>
    <row r="299" s="597" customFormat="1" x14ac:dyDescent="0.3"/>
    <row r="300" s="597" customFormat="1" x14ac:dyDescent="0.3"/>
    <row r="301" s="597" customFormat="1" x14ac:dyDescent="0.3"/>
    <row r="302" s="597" customFormat="1" x14ac:dyDescent="0.3"/>
    <row r="303" s="597" customFormat="1" x14ac:dyDescent="0.3"/>
    <row r="304" s="597" customFormat="1" x14ac:dyDescent="0.3"/>
    <row r="305" s="597" customFormat="1" x14ac:dyDescent="0.3"/>
    <row r="306" s="597" customFormat="1" x14ac:dyDescent="0.3"/>
    <row r="307" s="597" customFormat="1" x14ac:dyDescent="0.3"/>
    <row r="308" s="597" customFormat="1" x14ac:dyDescent="0.3"/>
    <row r="309" s="597" customFormat="1" x14ac:dyDescent="0.3"/>
    <row r="310" s="597" customFormat="1" x14ac:dyDescent="0.3"/>
    <row r="311" s="597" customFormat="1" x14ac:dyDescent="0.3"/>
    <row r="312" s="597" customFormat="1" x14ac:dyDescent="0.3"/>
    <row r="313" s="597" customFormat="1" x14ac:dyDescent="0.3"/>
    <row r="314" s="597" customFormat="1" x14ac:dyDescent="0.3"/>
    <row r="315" s="597" customFormat="1" x14ac:dyDescent="0.3"/>
    <row r="316" s="597" customFormat="1" x14ac:dyDescent="0.3"/>
    <row r="317" s="597" customFormat="1" x14ac:dyDescent="0.3"/>
    <row r="318" s="597" customFormat="1" x14ac:dyDescent="0.3"/>
    <row r="319" s="597" customFormat="1" x14ac:dyDescent="0.3"/>
    <row r="320" s="597" customFormat="1" x14ac:dyDescent="0.3"/>
    <row r="321" s="597" customFormat="1" x14ac:dyDescent="0.3"/>
    <row r="322" s="597" customFormat="1" x14ac:dyDescent="0.3"/>
    <row r="323" s="597" customFormat="1" x14ac:dyDescent="0.3"/>
    <row r="324" s="597" customFormat="1" x14ac:dyDescent="0.3"/>
    <row r="325" s="597" customFormat="1" x14ac:dyDescent="0.3"/>
    <row r="326" s="597" customFormat="1" x14ac:dyDescent="0.3"/>
    <row r="327" s="597" customFormat="1" x14ac:dyDescent="0.3"/>
    <row r="328" s="597" customFormat="1" x14ac:dyDescent="0.3"/>
    <row r="329" s="597" customFormat="1" x14ac:dyDescent="0.3"/>
    <row r="330" s="597" customFormat="1" x14ac:dyDescent="0.3"/>
    <row r="331" s="597" customFormat="1" x14ac:dyDescent="0.3"/>
    <row r="332" s="597" customFormat="1" x14ac:dyDescent="0.3"/>
    <row r="333" s="597" customFormat="1" x14ac:dyDescent="0.3"/>
    <row r="334" s="597" customFormat="1" x14ac:dyDescent="0.3"/>
    <row r="335" s="597" customFormat="1" x14ac:dyDescent="0.3"/>
    <row r="336" s="597" customFormat="1" x14ac:dyDescent="0.3"/>
    <row r="337" s="597" customFormat="1" x14ac:dyDescent="0.3"/>
    <row r="338" s="597" customFormat="1" x14ac:dyDescent="0.3"/>
    <row r="339" s="597" customFormat="1" x14ac:dyDescent="0.3"/>
    <row r="340" s="597" customFormat="1" x14ac:dyDescent="0.3"/>
    <row r="341" s="597" customFormat="1" x14ac:dyDescent="0.3"/>
    <row r="342" s="597" customFormat="1" x14ac:dyDescent="0.3"/>
    <row r="343" s="597" customFormat="1" x14ac:dyDescent="0.3"/>
    <row r="344" s="597" customFormat="1" x14ac:dyDescent="0.3"/>
    <row r="345" s="597" customFormat="1" x14ac:dyDescent="0.3"/>
    <row r="346" s="597" customFormat="1" x14ac:dyDescent="0.3"/>
    <row r="347" s="597" customFormat="1" x14ac:dyDescent="0.3"/>
    <row r="348" s="597" customFormat="1" x14ac:dyDescent="0.3"/>
    <row r="349" s="597" customFormat="1" x14ac:dyDescent="0.3"/>
    <row r="350" s="597" customFormat="1" x14ac:dyDescent="0.3"/>
    <row r="351" s="597" customFormat="1" x14ac:dyDescent="0.3"/>
    <row r="352" s="597" customFormat="1" x14ac:dyDescent="0.3"/>
    <row r="353" s="597" customFormat="1" x14ac:dyDescent="0.3"/>
    <row r="354" s="597" customFormat="1" x14ac:dyDescent="0.3"/>
    <row r="355" s="597" customFormat="1" x14ac:dyDescent="0.3"/>
    <row r="356" s="597" customFormat="1" x14ac:dyDescent="0.3"/>
    <row r="357" s="597" customFormat="1" x14ac:dyDescent="0.3"/>
    <row r="358" s="597" customFormat="1" x14ac:dyDescent="0.3"/>
    <row r="359" s="597" customFormat="1" x14ac:dyDescent="0.3"/>
    <row r="360" s="597" customFormat="1" x14ac:dyDescent="0.3"/>
    <row r="361" s="597" customFormat="1" x14ac:dyDescent="0.3"/>
    <row r="362" s="597" customFormat="1" x14ac:dyDescent="0.3"/>
    <row r="363" s="597" customFormat="1" x14ac:dyDescent="0.3"/>
    <row r="364" s="597" customFormat="1" x14ac:dyDescent="0.3"/>
    <row r="365" s="597" customFormat="1" x14ac:dyDescent="0.3"/>
    <row r="366" s="597" customFormat="1" x14ac:dyDescent="0.3"/>
    <row r="367" s="597" customFormat="1" x14ac:dyDescent="0.3"/>
    <row r="368" s="597" customFormat="1" x14ac:dyDescent="0.3"/>
    <row r="369" s="597" customFormat="1" x14ac:dyDescent="0.3"/>
    <row r="370" s="597" customFormat="1" x14ac:dyDescent="0.3"/>
    <row r="371" s="597" customFormat="1" x14ac:dyDescent="0.3"/>
    <row r="372" s="597" customFormat="1" x14ac:dyDescent="0.3"/>
    <row r="373" s="597" customFormat="1" x14ac:dyDescent="0.3"/>
    <row r="374" s="597" customFormat="1" x14ac:dyDescent="0.3"/>
    <row r="375" s="597" customFormat="1" x14ac:dyDescent="0.3"/>
    <row r="376" s="597" customFormat="1" x14ac:dyDescent="0.3"/>
    <row r="377" s="597" customFormat="1" x14ac:dyDescent="0.3"/>
    <row r="378" s="597" customFormat="1" x14ac:dyDescent="0.3"/>
    <row r="379" s="597" customFormat="1" x14ac:dyDescent="0.3"/>
    <row r="380" s="597" customFormat="1" x14ac:dyDescent="0.3"/>
    <row r="381" s="597" customFormat="1" x14ac:dyDescent="0.3"/>
    <row r="382" s="597" customFormat="1" x14ac:dyDescent="0.3"/>
    <row r="383" s="597" customFormat="1" x14ac:dyDescent="0.3"/>
    <row r="384" s="597" customFormat="1" x14ac:dyDescent="0.3"/>
    <row r="385" s="597" customFormat="1" x14ac:dyDescent="0.3"/>
    <row r="386" s="597" customFormat="1" x14ac:dyDescent="0.3"/>
    <row r="387" s="597" customFormat="1" x14ac:dyDescent="0.3"/>
    <row r="388" s="597" customFormat="1" x14ac:dyDescent="0.3"/>
    <row r="389" s="597" customFormat="1" x14ac:dyDescent="0.3"/>
    <row r="390" s="597" customFormat="1" x14ac:dyDescent="0.3"/>
    <row r="391" s="597" customFormat="1" x14ac:dyDescent="0.3"/>
    <row r="392" s="597" customFormat="1" x14ac:dyDescent="0.3"/>
    <row r="393" s="597" customFormat="1" x14ac:dyDescent="0.3"/>
    <row r="394" s="597" customFormat="1" x14ac:dyDescent="0.3"/>
    <row r="395" s="597" customFormat="1" x14ac:dyDescent="0.3"/>
    <row r="396" s="597" customFormat="1" x14ac:dyDescent="0.3"/>
    <row r="397" s="597" customFormat="1" x14ac:dyDescent="0.3"/>
    <row r="398" s="597" customFormat="1" x14ac:dyDescent="0.3"/>
    <row r="399" s="597" customFormat="1" x14ac:dyDescent="0.3"/>
    <row r="400" s="597" customFormat="1" x14ac:dyDescent="0.3"/>
    <row r="401" s="597" customFormat="1" x14ac:dyDescent="0.3"/>
    <row r="402" s="597" customFormat="1" x14ac:dyDescent="0.3"/>
    <row r="403" s="597" customFormat="1" x14ac:dyDescent="0.3"/>
    <row r="404" s="597" customFormat="1" x14ac:dyDescent="0.3"/>
    <row r="405" s="597" customFormat="1" x14ac:dyDescent="0.3"/>
    <row r="406" s="597" customFormat="1" x14ac:dyDescent="0.3"/>
    <row r="407" s="597" customFormat="1" x14ac:dyDescent="0.3"/>
    <row r="408" s="597" customFormat="1" x14ac:dyDescent="0.3"/>
    <row r="409" s="597" customFormat="1" x14ac:dyDescent="0.3"/>
    <row r="410" s="597" customFormat="1" x14ac:dyDescent="0.3"/>
    <row r="411" s="597" customFormat="1" x14ac:dyDescent="0.3"/>
    <row r="412" s="597" customFormat="1" x14ac:dyDescent="0.3"/>
    <row r="413" s="597" customFormat="1" x14ac:dyDescent="0.3"/>
    <row r="414" s="597" customFormat="1" x14ac:dyDescent="0.3"/>
    <row r="415" s="597" customFormat="1" x14ac:dyDescent="0.3"/>
    <row r="416" s="597" customFormat="1" x14ac:dyDescent="0.3"/>
    <row r="417" s="597" customFormat="1" x14ac:dyDescent="0.3"/>
    <row r="418" s="597" customFormat="1" x14ac:dyDescent="0.3"/>
    <row r="419" s="597" customFormat="1" x14ac:dyDescent="0.3"/>
    <row r="420" s="597" customFormat="1" x14ac:dyDescent="0.3"/>
    <row r="421" s="597" customFormat="1" x14ac:dyDescent="0.3"/>
    <row r="422" s="597" customFormat="1" x14ac:dyDescent="0.3"/>
    <row r="423" s="597" customFormat="1" x14ac:dyDescent="0.3"/>
    <row r="424" s="597" customFormat="1" x14ac:dyDescent="0.3"/>
    <row r="425" s="597" customFormat="1" x14ac:dyDescent="0.3"/>
    <row r="426" s="597" customFormat="1" x14ac:dyDescent="0.3"/>
    <row r="427" s="597" customFormat="1" x14ac:dyDescent="0.3"/>
    <row r="428" s="597" customFormat="1" x14ac:dyDescent="0.3"/>
    <row r="429" s="597" customFormat="1" x14ac:dyDescent="0.3"/>
    <row r="430" s="597" customFormat="1" x14ac:dyDescent="0.3"/>
    <row r="431" s="597" customFormat="1" x14ac:dyDescent="0.3"/>
    <row r="432" s="597" customFormat="1" x14ac:dyDescent="0.3"/>
    <row r="433" s="597" customFormat="1" x14ac:dyDescent="0.3"/>
    <row r="434" s="597" customFormat="1" x14ac:dyDescent="0.3"/>
    <row r="435" s="597" customFormat="1" x14ac:dyDescent="0.3"/>
    <row r="436" s="597" customFormat="1" x14ac:dyDescent="0.3"/>
    <row r="437" s="597" customFormat="1" x14ac:dyDescent="0.3"/>
    <row r="438" s="597" customFormat="1" x14ac:dyDescent="0.3"/>
    <row r="439" s="597" customFormat="1" x14ac:dyDescent="0.3"/>
    <row r="440" s="597" customFormat="1" x14ac:dyDescent="0.3"/>
    <row r="441" s="597" customFormat="1" x14ac:dyDescent="0.3"/>
    <row r="442" s="597" customFormat="1" x14ac:dyDescent="0.3"/>
    <row r="443" s="597" customFormat="1" x14ac:dyDescent="0.3"/>
    <row r="444" s="597" customFormat="1" x14ac:dyDescent="0.3"/>
    <row r="445" s="597" customFormat="1" x14ac:dyDescent="0.3"/>
    <row r="446" s="597" customFormat="1" x14ac:dyDescent="0.3"/>
    <row r="447" s="597" customFormat="1" x14ac:dyDescent="0.3"/>
    <row r="448" s="597" customFormat="1" x14ac:dyDescent="0.3"/>
    <row r="449" s="597" customFormat="1" x14ac:dyDescent="0.3"/>
    <row r="450" s="597" customFormat="1" x14ac:dyDescent="0.3"/>
    <row r="451" s="597" customFormat="1" x14ac:dyDescent="0.3"/>
    <row r="452" s="597" customFormat="1" x14ac:dyDescent="0.3"/>
    <row r="453" s="597" customFormat="1" x14ac:dyDescent="0.3"/>
    <row r="454" s="597" customFormat="1" x14ac:dyDescent="0.3"/>
    <row r="455" s="597" customFormat="1" x14ac:dyDescent="0.3"/>
    <row r="456" s="597" customFormat="1" x14ac:dyDescent="0.3"/>
    <row r="457" s="597" customFormat="1" x14ac:dyDescent="0.3"/>
    <row r="458" s="597" customFormat="1" x14ac:dyDescent="0.3"/>
    <row r="459" s="597" customFormat="1" x14ac:dyDescent="0.3"/>
    <row r="460" s="597" customFormat="1" x14ac:dyDescent="0.3"/>
    <row r="461" s="597" customFormat="1" x14ac:dyDescent="0.3"/>
    <row r="462" s="597" customFormat="1" x14ac:dyDescent="0.3"/>
    <row r="463" s="597" customFormat="1" x14ac:dyDescent="0.3"/>
    <row r="464" s="597" customFormat="1" x14ac:dyDescent="0.3"/>
    <row r="465" s="597" customFormat="1" x14ac:dyDescent="0.3"/>
    <row r="466" s="597" customFormat="1" x14ac:dyDescent="0.3"/>
    <row r="467" s="597" customFormat="1" x14ac:dyDescent="0.3"/>
    <row r="468" s="597" customFormat="1" x14ac:dyDescent="0.3"/>
    <row r="469" s="597" customFormat="1" x14ac:dyDescent="0.3"/>
    <row r="470" s="597" customFormat="1" x14ac:dyDescent="0.3"/>
    <row r="471" s="597" customFormat="1" x14ac:dyDescent="0.3"/>
    <row r="472" s="597" customFormat="1" x14ac:dyDescent="0.3"/>
    <row r="473" s="597" customFormat="1" x14ac:dyDescent="0.3"/>
    <row r="474" s="597" customFormat="1" x14ac:dyDescent="0.3"/>
    <row r="475" s="597" customFormat="1" x14ac:dyDescent="0.3"/>
    <row r="476" s="597" customFormat="1" x14ac:dyDescent="0.3"/>
    <row r="477" s="597" customFormat="1" x14ac:dyDescent="0.3"/>
    <row r="478" s="597" customFormat="1" x14ac:dyDescent="0.3"/>
    <row r="479" s="597" customFormat="1" x14ac:dyDescent="0.3"/>
    <row r="480" s="597" customFormat="1" x14ac:dyDescent="0.3"/>
    <row r="481" s="597" customFormat="1" x14ac:dyDescent="0.3"/>
    <row r="482" s="597" customFormat="1" x14ac:dyDescent="0.3"/>
    <row r="483" s="597" customFormat="1" x14ac:dyDescent="0.3"/>
    <row r="484" s="597" customFormat="1" x14ac:dyDescent="0.3"/>
    <row r="485" s="597" customFormat="1" x14ac:dyDescent="0.3"/>
    <row r="486" s="597" customFormat="1" x14ac:dyDescent="0.3"/>
    <row r="487" s="597" customFormat="1" x14ac:dyDescent="0.3"/>
    <row r="488" s="597" customFormat="1" x14ac:dyDescent="0.3"/>
    <row r="489" s="597" customFormat="1" x14ac:dyDescent="0.3"/>
    <row r="490" s="597" customFormat="1" x14ac:dyDescent="0.3"/>
    <row r="491" s="597" customFormat="1" x14ac:dyDescent="0.3"/>
    <row r="492" s="597" customFormat="1" x14ac:dyDescent="0.3"/>
    <row r="493" s="597" customFormat="1" x14ac:dyDescent="0.3"/>
    <row r="494" s="597" customFormat="1" x14ac:dyDescent="0.3"/>
    <row r="495" s="597" customFormat="1" x14ac:dyDescent="0.3"/>
    <row r="496" s="597" customFormat="1" x14ac:dyDescent="0.3"/>
    <row r="497" s="597" customFormat="1" x14ac:dyDescent="0.3"/>
    <row r="498" s="597" customFormat="1" x14ac:dyDescent="0.3"/>
    <row r="499" s="597" customFormat="1" x14ac:dyDescent="0.3"/>
    <row r="500" s="597" customFormat="1" x14ac:dyDescent="0.3"/>
    <row r="501" s="597" customFormat="1" x14ac:dyDescent="0.3"/>
    <row r="502" s="597" customFormat="1" x14ac:dyDescent="0.3"/>
    <row r="503" s="597" customFormat="1" x14ac:dyDescent="0.3"/>
    <row r="504" s="597" customFormat="1" x14ac:dyDescent="0.3"/>
    <row r="505" s="597" customFormat="1" x14ac:dyDescent="0.3"/>
    <row r="506" s="597" customFormat="1" x14ac:dyDescent="0.3"/>
    <row r="507" s="597" customFormat="1" x14ac:dyDescent="0.3"/>
    <row r="508" s="597" customFormat="1" x14ac:dyDescent="0.3"/>
    <row r="509" s="597" customFormat="1" x14ac:dyDescent="0.3"/>
    <row r="510" s="597" customFormat="1" x14ac:dyDescent="0.3"/>
    <row r="511" s="597" customFormat="1" x14ac:dyDescent="0.3"/>
    <row r="512" s="597" customFormat="1" x14ac:dyDescent="0.3"/>
    <row r="513" s="597" customFormat="1" x14ac:dyDescent="0.3"/>
    <row r="514" s="597" customFormat="1" x14ac:dyDescent="0.3"/>
    <row r="515" s="597" customFormat="1" x14ac:dyDescent="0.3"/>
    <row r="516" s="597" customFormat="1" x14ac:dyDescent="0.3"/>
    <row r="517" s="597" customFormat="1" x14ac:dyDescent="0.3"/>
    <row r="518" s="597" customFormat="1" x14ac:dyDescent="0.3"/>
    <row r="519" s="597" customFormat="1" x14ac:dyDescent="0.3"/>
    <row r="520" s="597" customFormat="1" x14ac:dyDescent="0.3"/>
    <row r="521" s="597" customFormat="1" x14ac:dyDescent="0.3"/>
    <row r="522" s="597" customFormat="1" x14ac:dyDescent="0.3"/>
    <row r="523" s="597" customFormat="1" x14ac:dyDescent="0.3"/>
    <row r="524" s="597" customFormat="1" x14ac:dyDescent="0.3"/>
    <row r="525" s="597" customFormat="1" x14ac:dyDescent="0.3"/>
    <row r="526" s="597" customFormat="1" x14ac:dyDescent="0.3"/>
    <row r="527" s="597" customFormat="1" x14ac:dyDescent="0.3"/>
    <row r="528" s="597" customFormat="1" x14ac:dyDescent="0.3"/>
    <row r="529" s="597" customFormat="1" x14ac:dyDescent="0.3"/>
    <row r="530" s="597" customFormat="1" x14ac:dyDescent="0.3"/>
    <row r="531" s="597" customFormat="1" x14ac:dyDescent="0.3"/>
    <row r="532" s="597" customFormat="1" x14ac:dyDescent="0.3"/>
    <row r="533" s="597" customFormat="1" x14ac:dyDescent="0.3"/>
    <row r="534" s="597" customFormat="1" x14ac:dyDescent="0.3"/>
    <row r="535" s="597" customFormat="1" x14ac:dyDescent="0.3"/>
    <row r="536" s="597" customFormat="1" x14ac:dyDescent="0.3"/>
    <row r="537" s="597" customFormat="1" x14ac:dyDescent="0.3"/>
    <row r="538" s="597" customFormat="1" x14ac:dyDescent="0.3"/>
    <row r="539" s="597" customFormat="1" x14ac:dyDescent="0.3"/>
    <row r="540" s="597" customFormat="1" x14ac:dyDescent="0.3"/>
    <row r="541" s="597" customFormat="1" x14ac:dyDescent="0.3"/>
    <row r="542" s="597" customFormat="1" x14ac:dyDescent="0.3"/>
    <row r="543" s="597" customFormat="1" x14ac:dyDescent="0.3"/>
    <row r="544" s="597" customFormat="1" x14ac:dyDescent="0.3"/>
    <row r="545" s="597" customFormat="1" x14ac:dyDescent="0.3"/>
    <row r="546" s="597" customFormat="1" x14ac:dyDescent="0.3"/>
    <row r="547" s="597" customFormat="1" x14ac:dyDescent="0.3"/>
    <row r="548" s="597" customFormat="1" x14ac:dyDescent="0.3"/>
    <row r="549" s="597" customFormat="1" x14ac:dyDescent="0.3"/>
    <row r="550" s="597" customFormat="1" x14ac:dyDescent="0.3"/>
    <row r="551" s="597" customFormat="1" x14ac:dyDescent="0.3"/>
    <row r="552" s="597" customFormat="1" x14ac:dyDescent="0.3"/>
    <row r="553" s="597" customFormat="1" x14ac:dyDescent="0.3"/>
    <row r="554" s="597" customFormat="1" x14ac:dyDescent="0.3"/>
    <row r="555" s="597" customFormat="1" x14ac:dyDescent="0.3"/>
    <row r="556" s="597" customFormat="1" x14ac:dyDescent="0.3"/>
    <row r="557" s="597" customFormat="1" x14ac:dyDescent="0.3"/>
    <row r="558" s="597" customFormat="1" x14ac:dyDescent="0.3"/>
    <row r="559" s="597" customFormat="1" x14ac:dyDescent="0.3"/>
    <row r="560" s="597" customFormat="1" x14ac:dyDescent="0.3"/>
    <row r="561" s="597" customFormat="1" x14ac:dyDescent="0.3"/>
    <row r="562" s="597" customFormat="1" x14ac:dyDescent="0.3"/>
    <row r="563" s="597" customFormat="1" x14ac:dyDescent="0.3"/>
    <row r="564" s="597" customFormat="1" x14ac:dyDescent="0.3"/>
    <row r="565" s="597" customFormat="1" x14ac:dyDescent="0.3"/>
    <row r="566" s="597" customFormat="1" x14ac:dyDescent="0.3"/>
    <row r="567" s="597" customFormat="1" x14ac:dyDescent="0.3"/>
    <row r="568" s="597" customFormat="1" x14ac:dyDescent="0.3"/>
    <row r="569" s="597" customFormat="1" x14ac:dyDescent="0.3"/>
    <row r="570" s="597" customFormat="1" x14ac:dyDescent="0.3"/>
    <row r="571" s="597" customFormat="1" x14ac:dyDescent="0.3"/>
    <row r="572" s="597" customFormat="1" x14ac:dyDescent="0.3"/>
    <row r="573" s="597" customFormat="1" x14ac:dyDescent="0.3"/>
    <row r="574" s="597" customFormat="1" x14ac:dyDescent="0.3"/>
    <row r="575" s="597" customFormat="1" x14ac:dyDescent="0.3"/>
    <row r="576" s="597" customFormat="1" x14ac:dyDescent="0.3"/>
    <row r="577" s="597" customFormat="1" x14ac:dyDescent="0.3"/>
    <row r="578" s="597" customFormat="1" x14ac:dyDescent="0.3"/>
    <row r="579" s="597" customFormat="1" x14ac:dyDescent="0.3"/>
    <row r="580" s="597" customFormat="1" x14ac:dyDescent="0.3"/>
    <row r="581" s="597" customFormat="1" x14ac:dyDescent="0.3"/>
    <row r="582" s="597" customFormat="1" x14ac:dyDescent="0.3"/>
    <row r="583" s="597" customFormat="1" x14ac:dyDescent="0.3"/>
    <row r="584" s="597" customFormat="1" x14ac:dyDescent="0.3"/>
    <row r="585" s="597" customFormat="1" x14ac:dyDescent="0.3"/>
    <row r="586" s="597" customFormat="1" x14ac:dyDescent="0.3"/>
    <row r="587" s="597" customFormat="1" x14ac:dyDescent="0.3"/>
    <row r="588" s="597" customFormat="1" x14ac:dyDescent="0.3"/>
    <row r="589" s="597" customFormat="1" x14ac:dyDescent="0.3"/>
    <row r="590" s="597" customFormat="1" x14ac:dyDescent="0.3"/>
    <row r="591" s="597" customFormat="1" x14ac:dyDescent="0.3"/>
    <row r="592" s="597" customFormat="1" x14ac:dyDescent="0.3"/>
    <row r="593" s="597" customFormat="1" x14ac:dyDescent="0.3"/>
    <row r="594" s="597" customFormat="1" x14ac:dyDescent="0.3"/>
    <row r="595" s="597" customFormat="1" x14ac:dyDescent="0.3"/>
    <row r="596" s="597" customFormat="1" x14ac:dyDescent="0.3"/>
    <row r="597" s="597" customFormat="1" x14ac:dyDescent="0.3"/>
    <row r="598" s="597" customFormat="1" x14ac:dyDescent="0.3"/>
    <row r="599" s="597" customFormat="1" x14ac:dyDescent="0.3"/>
    <row r="600" s="597" customFormat="1" x14ac:dyDescent="0.3"/>
    <row r="601" s="597" customFormat="1" x14ac:dyDescent="0.3"/>
    <row r="602" s="597" customFormat="1" x14ac:dyDescent="0.3"/>
    <row r="603" s="597" customFormat="1" x14ac:dyDescent="0.3"/>
    <row r="604" s="597" customFormat="1" x14ac:dyDescent="0.3"/>
    <row r="605" s="597" customFormat="1" x14ac:dyDescent="0.3"/>
    <row r="606" s="597" customFormat="1" x14ac:dyDescent="0.3"/>
    <row r="607" s="597" customFormat="1" x14ac:dyDescent="0.3"/>
    <row r="608" s="597" customFormat="1" x14ac:dyDescent="0.3"/>
    <row r="609" s="597" customFormat="1" x14ac:dyDescent="0.3"/>
    <row r="610" s="597" customFormat="1" x14ac:dyDescent="0.3"/>
    <row r="611" s="597" customFormat="1" x14ac:dyDescent="0.3"/>
    <row r="612" s="597" customFormat="1" x14ac:dyDescent="0.3"/>
    <row r="613" s="597" customFormat="1" x14ac:dyDescent="0.3"/>
    <row r="614" s="597" customFormat="1" x14ac:dyDescent="0.3"/>
    <row r="615" s="597" customFormat="1" x14ac:dyDescent="0.3"/>
    <row r="616" s="597" customFormat="1" x14ac:dyDescent="0.3"/>
    <row r="617" s="597" customFormat="1" x14ac:dyDescent="0.3"/>
    <row r="618" s="597" customFormat="1" x14ac:dyDescent="0.3"/>
    <row r="619" s="597" customFormat="1" x14ac:dyDescent="0.3"/>
    <row r="620" s="597" customFormat="1" x14ac:dyDescent="0.3"/>
    <row r="621" s="597" customFormat="1" x14ac:dyDescent="0.3"/>
    <row r="622" s="597" customFormat="1" x14ac:dyDescent="0.3"/>
    <row r="623" s="597" customFormat="1" x14ac:dyDescent="0.3"/>
    <row r="624" s="597" customFormat="1" x14ac:dyDescent="0.3"/>
    <row r="625" s="597" customFormat="1" x14ac:dyDescent="0.3"/>
    <row r="626" s="597" customFormat="1" x14ac:dyDescent="0.3"/>
    <row r="627" s="597" customFormat="1" x14ac:dyDescent="0.3"/>
    <row r="628" s="597" customFormat="1" x14ac:dyDescent="0.3"/>
    <row r="629" s="597" customFormat="1" x14ac:dyDescent="0.3"/>
    <row r="630" s="597" customFormat="1" x14ac:dyDescent="0.3"/>
    <row r="631" s="597" customFormat="1" x14ac:dyDescent="0.3"/>
    <row r="632" s="597" customFormat="1" x14ac:dyDescent="0.3"/>
    <row r="633" s="597" customFormat="1" x14ac:dyDescent="0.3"/>
    <row r="634" s="597" customFormat="1" x14ac:dyDescent="0.3"/>
    <row r="635" s="597" customFormat="1" x14ac:dyDescent="0.3"/>
    <row r="636" s="597" customFormat="1" x14ac:dyDescent="0.3"/>
    <row r="637" s="597" customFormat="1" x14ac:dyDescent="0.3"/>
    <row r="638" s="597" customFormat="1" x14ac:dyDescent="0.3"/>
    <row r="639" s="597" customFormat="1" x14ac:dyDescent="0.3"/>
    <row r="640" s="597" customFormat="1" x14ac:dyDescent="0.3"/>
    <row r="641" s="597" customFormat="1" x14ac:dyDescent="0.3"/>
    <row r="642" s="597" customFormat="1" x14ac:dyDescent="0.3"/>
    <row r="643" s="597" customFormat="1" x14ac:dyDescent="0.3"/>
    <row r="644" s="597" customFormat="1" x14ac:dyDescent="0.3"/>
    <row r="645" s="597" customFormat="1" x14ac:dyDescent="0.3"/>
    <row r="646" s="597" customFormat="1" x14ac:dyDescent="0.3"/>
    <row r="647" s="597" customFormat="1" x14ac:dyDescent="0.3"/>
    <row r="648" s="597" customFormat="1" x14ac:dyDescent="0.3"/>
    <row r="649" s="597" customFormat="1" x14ac:dyDescent="0.3"/>
    <row r="650" s="597" customFormat="1" x14ac:dyDescent="0.3"/>
    <row r="651" s="597" customFormat="1" x14ac:dyDescent="0.3"/>
    <row r="652" s="597" customFormat="1" x14ac:dyDescent="0.3"/>
    <row r="653" s="597" customFormat="1" x14ac:dyDescent="0.3"/>
    <row r="654" s="597" customFormat="1" x14ac:dyDescent="0.3"/>
    <row r="655" s="597" customFormat="1" x14ac:dyDescent="0.3"/>
    <row r="656" s="597" customFormat="1" x14ac:dyDescent="0.3"/>
    <row r="657" s="597" customFormat="1" x14ac:dyDescent="0.3"/>
    <row r="658" s="597" customFormat="1" x14ac:dyDescent="0.3"/>
    <row r="659" s="597" customFormat="1" x14ac:dyDescent="0.3"/>
    <row r="660" s="597" customFormat="1" x14ac:dyDescent="0.3"/>
    <row r="661" s="597" customFormat="1" x14ac:dyDescent="0.3"/>
    <row r="662" s="597" customFormat="1" x14ac:dyDescent="0.3"/>
    <row r="663" s="597" customFormat="1" x14ac:dyDescent="0.3"/>
    <row r="664" s="597" customFormat="1" x14ac:dyDescent="0.3"/>
    <row r="665" s="597" customFormat="1" x14ac:dyDescent="0.3"/>
    <row r="666" s="597" customFormat="1" x14ac:dyDescent="0.3"/>
    <row r="667" s="597" customFormat="1" x14ac:dyDescent="0.3"/>
    <row r="668" s="597" customFormat="1" x14ac:dyDescent="0.3"/>
    <row r="669" s="597" customFormat="1" x14ac:dyDescent="0.3"/>
    <row r="670" s="597" customFormat="1" x14ac:dyDescent="0.3"/>
    <row r="671" s="597" customFormat="1" x14ac:dyDescent="0.3"/>
    <row r="672" s="597" customFormat="1" x14ac:dyDescent="0.3"/>
    <row r="673" s="597" customFormat="1" x14ac:dyDescent="0.3"/>
    <row r="674" s="597" customFormat="1" x14ac:dyDescent="0.3"/>
    <row r="675" s="597" customFormat="1" x14ac:dyDescent="0.3"/>
    <row r="676" s="597" customFormat="1" x14ac:dyDescent="0.3"/>
    <row r="677" s="597" customFormat="1" x14ac:dyDescent="0.3"/>
    <row r="678" s="597" customFormat="1" x14ac:dyDescent="0.3"/>
    <row r="679" s="597" customFormat="1" x14ac:dyDescent="0.3"/>
    <row r="680" s="597" customFormat="1" x14ac:dyDescent="0.3"/>
    <row r="681" s="597" customFormat="1" x14ac:dyDescent="0.3"/>
    <row r="682" s="597" customFormat="1" x14ac:dyDescent="0.3"/>
    <row r="683" s="597" customFormat="1" x14ac:dyDescent="0.3"/>
    <row r="684" s="597" customFormat="1" x14ac:dyDescent="0.3"/>
    <row r="685" s="597" customFormat="1" x14ac:dyDescent="0.3"/>
    <row r="686" s="597" customFormat="1" x14ac:dyDescent="0.3"/>
    <row r="687" s="597" customFormat="1" x14ac:dyDescent="0.3"/>
    <row r="688" s="597" customFormat="1" x14ac:dyDescent="0.3"/>
    <row r="689" s="597" customFormat="1" x14ac:dyDescent="0.3"/>
    <row r="690" s="597" customFormat="1" x14ac:dyDescent="0.3"/>
    <row r="691" s="597" customFormat="1" x14ac:dyDescent="0.3"/>
    <row r="692" s="597" customFormat="1" x14ac:dyDescent="0.3"/>
    <row r="693" s="597" customFormat="1" x14ac:dyDescent="0.3"/>
    <row r="694" s="597" customFormat="1" x14ac:dyDescent="0.3"/>
    <row r="695" s="597" customFormat="1" x14ac:dyDescent="0.3"/>
    <row r="696" s="597" customFormat="1" x14ac:dyDescent="0.3"/>
    <row r="697" s="597" customFormat="1" x14ac:dyDescent="0.3"/>
    <row r="698" s="597" customFormat="1" x14ac:dyDescent="0.3"/>
    <row r="699" s="597" customFormat="1" x14ac:dyDescent="0.3"/>
    <row r="700" s="597" customFormat="1" x14ac:dyDescent="0.3"/>
    <row r="701" s="597" customFormat="1" x14ac:dyDescent="0.3"/>
    <row r="702" s="597" customFormat="1" x14ac:dyDescent="0.3"/>
    <row r="703" s="597" customFormat="1" x14ac:dyDescent="0.3"/>
    <row r="704" s="597" customFormat="1" x14ac:dyDescent="0.3"/>
    <row r="705" s="597" customFormat="1" x14ac:dyDescent="0.3"/>
    <row r="706" s="597" customFormat="1" x14ac:dyDescent="0.3"/>
    <row r="707" s="597" customFormat="1" x14ac:dyDescent="0.3"/>
    <row r="708" s="597" customFormat="1" x14ac:dyDescent="0.3"/>
    <row r="709" s="597" customFormat="1" x14ac:dyDescent="0.3"/>
    <row r="710" s="597" customFormat="1" x14ac:dyDescent="0.3"/>
    <row r="711" s="597" customFormat="1" x14ac:dyDescent="0.3"/>
    <row r="712" s="597" customFormat="1" x14ac:dyDescent="0.3"/>
    <row r="713" s="597" customFormat="1" x14ac:dyDescent="0.3"/>
    <row r="714" s="597" customFormat="1" x14ac:dyDescent="0.3"/>
    <row r="715" s="597" customFormat="1" x14ac:dyDescent="0.3"/>
    <row r="716" s="597" customFormat="1" x14ac:dyDescent="0.3"/>
    <row r="717" s="597" customFormat="1" x14ac:dyDescent="0.3"/>
    <row r="718" s="597" customFormat="1" x14ac:dyDescent="0.3"/>
    <row r="719" s="597" customFormat="1" x14ac:dyDescent="0.3"/>
    <row r="720" s="597" customFormat="1" x14ac:dyDescent="0.3"/>
    <row r="721" s="597" customFormat="1" x14ac:dyDescent="0.3"/>
    <row r="722" s="597" customFormat="1" x14ac:dyDescent="0.3"/>
    <row r="723" s="597" customFormat="1" x14ac:dyDescent="0.3"/>
    <row r="724" s="597" customFormat="1" x14ac:dyDescent="0.3"/>
    <row r="725" s="597" customFormat="1" x14ac:dyDescent="0.3"/>
    <row r="726" s="597" customFormat="1" x14ac:dyDescent="0.3"/>
    <row r="727" s="597" customFormat="1" x14ac:dyDescent="0.3"/>
    <row r="728" s="597" customFormat="1" x14ac:dyDescent="0.3"/>
    <row r="729" s="597" customFormat="1" x14ac:dyDescent="0.3"/>
    <row r="730" s="597" customFormat="1" x14ac:dyDescent="0.3"/>
    <row r="731" s="597" customFormat="1" x14ac:dyDescent="0.3"/>
    <row r="732" s="597" customFormat="1" x14ac:dyDescent="0.3"/>
    <row r="733" s="597" customFormat="1" x14ac:dyDescent="0.3"/>
    <row r="734" s="597" customFormat="1" x14ac:dyDescent="0.3"/>
    <row r="735" s="597" customFormat="1" x14ac:dyDescent="0.3"/>
    <row r="736" s="597" customFormat="1" x14ac:dyDescent="0.3"/>
    <row r="737" s="597" customFormat="1" x14ac:dyDescent="0.3"/>
    <row r="738" s="597" customFormat="1" x14ac:dyDescent="0.3"/>
    <row r="739" s="597" customFormat="1" x14ac:dyDescent="0.3"/>
    <row r="740" s="597" customFormat="1" x14ac:dyDescent="0.3"/>
    <row r="741" s="597" customFormat="1" x14ac:dyDescent="0.3"/>
    <row r="742" s="597" customFormat="1" x14ac:dyDescent="0.3"/>
    <row r="743" s="597" customFormat="1" x14ac:dyDescent="0.3"/>
    <row r="744" s="597" customFormat="1" x14ac:dyDescent="0.3"/>
    <row r="745" s="597" customFormat="1" x14ac:dyDescent="0.3"/>
    <row r="746" s="597" customFormat="1" x14ac:dyDescent="0.3"/>
    <row r="747" s="597" customFormat="1" x14ac:dyDescent="0.3"/>
    <row r="748" s="597" customFormat="1" x14ac:dyDescent="0.3"/>
    <row r="749" s="597" customFormat="1" x14ac:dyDescent="0.3"/>
    <row r="750" s="597" customFormat="1" x14ac:dyDescent="0.3"/>
    <row r="751" s="597" customFormat="1" x14ac:dyDescent="0.3"/>
    <row r="752" s="597" customFormat="1" x14ac:dyDescent="0.3"/>
    <row r="753" s="597" customFormat="1" x14ac:dyDescent="0.3"/>
    <row r="754" s="597" customFormat="1" x14ac:dyDescent="0.3"/>
    <row r="755" s="597" customFormat="1" x14ac:dyDescent="0.3"/>
    <row r="756" s="597" customFormat="1" x14ac:dyDescent="0.3"/>
    <row r="757" s="597" customFormat="1" x14ac:dyDescent="0.3"/>
    <row r="758" s="597" customFormat="1" x14ac:dyDescent="0.3"/>
    <row r="759" s="597" customFormat="1" x14ac:dyDescent="0.3"/>
    <row r="760" s="597" customFormat="1" x14ac:dyDescent="0.3"/>
    <row r="761" s="597" customFormat="1" x14ac:dyDescent="0.3"/>
    <row r="762" s="597" customFormat="1" x14ac:dyDescent="0.3"/>
    <row r="763" s="597" customFormat="1" x14ac:dyDescent="0.3"/>
    <row r="764" s="597" customFormat="1" x14ac:dyDescent="0.3"/>
    <row r="765" s="597" customFormat="1" x14ac:dyDescent="0.3"/>
    <row r="766" s="597" customFormat="1" x14ac:dyDescent="0.3"/>
    <row r="767" s="597" customFormat="1" x14ac:dyDescent="0.3"/>
    <row r="768" s="597" customFormat="1" x14ac:dyDescent="0.3"/>
    <row r="769" s="597" customFormat="1" x14ac:dyDescent="0.3"/>
    <row r="770" s="597" customFormat="1" x14ac:dyDescent="0.3"/>
    <row r="771" s="597" customFormat="1" x14ac:dyDescent="0.3"/>
    <row r="772" s="597" customFormat="1" x14ac:dyDescent="0.3"/>
    <row r="773" s="597" customFormat="1" x14ac:dyDescent="0.3"/>
    <row r="774" s="597" customFormat="1" x14ac:dyDescent="0.3"/>
    <row r="775" s="597" customFormat="1" x14ac:dyDescent="0.3"/>
    <row r="776" s="597" customFormat="1" x14ac:dyDescent="0.3"/>
    <row r="777" s="597" customFormat="1" x14ac:dyDescent="0.3"/>
    <row r="778" s="597" customFormat="1" x14ac:dyDescent="0.3"/>
    <row r="779" s="597" customFormat="1" x14ac:dyDescent="0.3"/>
    <row r="780" s="597" customFormat="1" x14ac:dyDescent="0.3"/>
    <row r="781" s="597" customFormat="1" x14ac:dyDescent="0.3"/>
    <row r="782" s="597" customFormat="1" x14ac:dyDescent="0.3"/>
    <row r="783" s="597" customFormat="1" x14ac:dyDescent="0.3"/>
    <row r="784" s="597" customFormat="1" x14ac:dyDescent="0.3"/>
    <row r="785" s="597" customFormat="1" x14ac:dyDescent="0.3"/>
    <row r="786" s="597" customFormat="1" x14ac:dyDescent="0.3"/>
    <row r="787" s="597" customFormat="1" x14ac:dyDescent="0.3"/>
    <row r="788" s="597" customFormat="1" x14ac:dyDescent="0.3"/>
    <row r="789" s="597" customFormat="1" x14ac:dyDescent="0.3"/>
    <row r="790" s="597" customFormat="1" x14ac:dyDescent="0.3"/>
    <row r="791" s="597" customFormat="1" x14ac:dyDescent="0.3"/>
    <row r="792" s="597" customFormat="1" x14ac:dyDescent="0.3"/>
    <row r="793" s="597" customFormat="1" x14ac:dyDescent="0.3"/>
    <row r="794" s="597" customFormat="1" x14ac:dyDescent="0.3"/>
    <row r="795" s="597" customFormat="1" x14ac:dyDescent="0.3"/>
    <row r="796" s="597" customFormat="1" x14ac:dyDescent="0.3"/>
    <row r="797" s="597" customFormat="1" x14ac:dyDescent="0.3"/>
    <row r="798" s="597" customFormat="1" x14ac:dyDescent="0.3"/>
    <row r="799" s="597" customFormat="1" x14ac:dyDescent="0.3"/>
    <row r="800" s="597" customFormat="1" x14ac:dyDescent="0.3"/>
    <row r="801" s="597" customFormat="1" x14ac:dyDescent="0.3"/>
    <row r="802" s="597" customFormat="1" x14ac:dyDescent="0.3"/>
    <row r="803" s="597" customFormat="1" x14ac:dyDescent="0.3"/>
    <row r="804" s="597" customFormat="1" x14ac:dyDescent="0.3"/>
    <row r="805" s="597" customFormat="1" x14ac:dyDescent="0.3"/>
    <row r="806" s="597" customFormat="1" x14ac:dyDescent="0.3"/>
    <row r="807" s="597" customFormat="1" x14ac:dyDescent="0.3"/>
    <row r="808" s="597" customFormat="1" x14ac:dyDescent="0.3"/>
    <row r="809" s="597" customFormat="1" x14ac:dyDescent="0.3"/>
    <row r="810" s="597" customFormat="1" x14ac:dyDescent="0.3"/>
    <row r="811" s="597" customFormat="1" x14ac:dyDescent="0.3"/>
    <row r="812" s="597" customFormat="1" x14ac:dyDescent="0.3"/>
    <row r="813" s="597" customFormat="1" x14ac:dyDescent="0.3"/>
    <row r="814" s="597" customFormat="1" x14ac:dyDescent="0.3"/>
    <row r="815" s="597" customFormat="1" x14ac:dyDescent="0.3"/>
    <row r="816" s="597" customFormat="1" x14ac:dyDescent="0.3"/>
    <row r="817" s="597" customFormat="1" x14ac:dyDescent="0.3"/>
    <row r="818" s="597" customFormat="1" x14ac:dyDescent="0.3"/>
    <row r="819" s="597" customFormat="1" x14ac:dyDescent="0.3"/>
    <row r="820" s="597" customFormat="1" x14ac:dyDescent="0.3"/>
    <row r="821" s="597" customFormat="1" x14ac:dyDescent="0.3"/>
    <row r="822" s="597" customFormat="1" x14ac:dyDescent="0.3"/>
    <row r="823" s="597" customFormat="1" x14ac:dyDescent="0.3"/>
    <row r="824" s="597" customFormat="1" x14ac:dyDescent="0.3"/>
    <row r="825" s="597" customFormat="1" x14ac:dyDescent="0.3"/>
    <row r="826" s="597" customFormat="1" x14ac:dyDescent="0.3"/>
    <row r="827" s="597" customFormat="1" x14ac:dyDescent="0.3"/>
    <row r="828" s="597" customFormat="1" x14ac:dyDescent="0.3"/>
    <row r="829" s="597" customFormat="1" x14ac:dyDescent="0.3"/>
    <row r="830" s="597" customFormat="1" x14ac:dyDescent="0.3"/>
    <row r="831" s="597" customFormat="1" x14ac:dyDescent="0.3"/>
    <row r="832" s="597" customFormat="1" x14ac:dyDescent="0.3"/>
    <row r="833" s="597" customFormat="1" x14ac:dyDescent="0.3"/>
    <row r="834" s="597" customFormat="1" x14ac:dyDescent="0.3"/>
    <row r="835" s="597" customFormat="1" x14ac:dyDescent="0.3"/>
    <row r="836" s="597" customFormat="1" x14ac:dyDescent="0.3"/>
    <row r="837" s="597" customFormat="1" x14ac:dyDescent="0.3"/>
    <row r="838" s="597" customFormat="1" x14ac:dyDescent="0.3"/>
    <row r="839" s="597" customFormat="1" x14ac:dyDescent="0.3"/>
    <row r="840" s="597" customFormat="1" x14ac:dyDescent="0.3"/>
    <row r="841" s="597" customFormat="1" x14ac:dyDescent="0.3"/>
    <row r="842" s="597" customFormat="1" x14ac:dyDescent="0.3"/>
    <row r="843" s="597" customFormat="1" x14ac:dyDescent="0.3"/>
    <row r="844" s="597" customFormat="1" x14ac:dyDescent="0.3"/>
    <row r="845" s="597" customFormat="1" x14ac:dyDescent="0.3"/>
    <row r="846" s="597" customFormat="1" x14ac:dyDescent="0.3"/>
    <row r="847" s="597" customFormat="1" x14ac:dyDescent="0.3"/>
    <row r="848" s="597" customFormat="1" x14ac:dyDescent="0.3"/>
    <row r="849" s="597" customFormat="1" x14ac:dyDescent="0.3"/>
    <row r="850" s="597" customFormat="1" x14ac:dyDescent="0.3"/>
    <row r="851" s="597" customFormat="1" x14ac:dyDescent="0.3"/>
    <row r="852" s="597" customFormat="1" x14ac:dyDescent="0.3"/>
    <row r="853" s="597" customFormat="1" x14ac:dyDescent="0.3"/>
    <row r="854" s="597" customFormat="1" x14ac:dyDescent="0.3"/>
    <row r="855" s="597" customFormat="1" x14ac:dyDescent="0.3"/>
    <row r="856" s="597" customFormat="1" x14ac:dyDescent="0.3"/>
    <row r="857" s="597" customFormat="1" x14ac:dyDescent="0.3"/>
    <row r="858" s="597" customFormat="1" x14ac:dyDescent="0.3"/>
    <row r="859" s="597" customFormat="1" x14ac:dyDescent="0.3"/>
    <row r="860" s="597" customFormat="1" x14ac:dyDescent="0.3"/>
    <row r="861" s="597" customFormat="1" x14ac:dyDescent="0.3"/>
    <row r="862" s="597" customFormat="1" x14ac:dyDescent="0.3"/>
    <row r="863" s="597" customFormat="1" x14ac:dyDescent="0.3"/>
    <row r="864" s="597" customFormat="1" x14ac:dyDescent="0.3"/>
    <row r="865" s="597" customFormat="1" x14ac:dyDescent="0.3"/>
    <row r="866" s="597" customFormat="1" x14ac:dyDescent="0.3"/>
    <row r="867" s="597" customFormat="1" x14ac:dyDescent="0.3"/>
    <row r="868" s="597" customFormat="1" x14ac:dyDescent="0.3"/>
    <row r="869" s="597" customFormat="1" x14ac:dyDescent="0.3"/>
    <row r="870" s="597" customFormat="1" x14ac:dyDescent="0.3"/>
    <row r="871" s="597" customFormat="1" x14ac:dyDescent="0.3"/>
    <row r="872" s="597" customFormat="1" x14ac:dyDescent="0.3"/>
    <row r="873" s="597" customFormat="1" x14ac:dyDescent="0.3"/>
    <row r="874" s="597" customFormat="1" x14ac:dyDescent="0.3"/>
    <row r="875" s="597" customFormat="1" x14ac:dyDescent="0.3"/>
    <row r="876" s="597" customFormat="1" x14ac:dyDescent="0.3"/>
    <row r="877" s="597" customFormat="1" x14ac:dyDescent="0.3"/>
    <row r="878" s="597" customFormat="1" x14ac:dyDescent="0.3"/>
    <row r="879" s="597" customFormat="1" x14ac:dyDescent="0.3"/>
    <row r="880" s="597" customFormat="1" x14ac:dyDescent="0.3"/>
    <row r="881" s="597" customFormat="1" x14ac:dyDescent="0.3"/>
    <row r="882" s="597" customFormat="1" x14ac:dyDescent="0.3"/>
    <row r="883" s="597" customFormat="1" x14ac:dyDescent="0.3"/>
    <row r="884" s="597" customFormat="1" x14ac:dyDescent="0.3"/>
    <row r="885" s="597" customFormat="1" x14ac:dyDescent="0.3"/>
    <row r="886" s="597" customFormat="1" x14ac:dyDescent="0.3"/>
    <row r="887" s="597" customFormat="1" x14ac:dyDescent="0.3"/>
    <row r="888" s="597" customFormat="1" x14ac:dyDescent="0.3"/>
    <row r="889" s="597" customFormat="1" x14ac:dyDescent="0.3"/>
    <row r="890" s="597" customFormat="1" x14ac:dyDescent="0.3"/>
    <row r="891" s="597" customFormat="1" x14ac:dyDescent="0.3"/>
    <row r="892" s="597" customFormat="1" x14ac:dyDescent="0.3"/>
    <row r="893" s="597" customFormat="1" x14ac:dyDescent="0.3"/>
    <row r="894" s="597" customFormat="1" x14ac:dyDescent="0.3"/>
    <row r="895" s="597" customFormat="1" x14ac:dyDescent="0.3"/>
    <row r="896" s="597" customFormat="1" x14ac:dyDescent="0.3"/>
    <row r="897" s="597" customFormat="1" x14ac:dyDescent="0.3"/>
    <row r="898" s="597" customFormat="1" x14ac:dyDescent="0.3"/>
    <row r="899" s="597" customFormat="1" x14ac:dyDescent="0.3"/>
    <row r="900" s="597" customFormat="1" x14ac:dyDescent="0.3"/>
    <row r="901" s="597" customFormat="1" x14ac:dyDescent="0.3"/>
    <row r="902" s="597" customFormat="1" x14ac:dyDescent="0.3"/>
    <row r="903" s="597" customFormat="1" x14ac:dyDescent="0.3"/>
    <row r="904" s="597" customFormat="1" x14ac:dyDescent="0.3"/>
    <row r="905" s="597" customFormat="1" x14ac:dyDescent="0.3"/>
    <row r="906" s="597" customFormat="1" x14ac:dyDescent="0.3"/>
    <row r="907" s="597" customFormat="1" x14ac:dyDescent="0.3"/>
    <row r="908" s="597" customFormat="1" x14ac:dyDescent="0.3"/>
    <row r="909" s="597" customFormat="1" x14ac:dyDescent="0.3"/>
    <row r="910" s="597" customFormat="1" x14ac:dyDescent="0.3"/>
    <row r="911" s="597" customFormat="1" x14ac:dyDescent="0.3"/>
    <row r="912" s="597" customFormat="1" x14ac:dyDescent="0.3"/>
    <row r="913" s="597" customFormat="1" x14ac:dyDescent="0.3"/>
    <row r="914" s="597" customFormat="1" x14ac:dyDescent="0.3"/>
    <row r="915" s="597" customFormat="1" x14ac:dyDescent="0.3"/>
    <row r="916" s="597" customFormat="1" x14ac:dyDescent="0.3"/>
    <row r="917" s="597" customFormat="1" x14ac:dyDescent="0.3"/>
    <row r="918" s="597" customFormat="1" x14ac:dyDescent="0.3"/>
    <row r="919" s="597" customFormat="1" x14ac:dyDescent="0.3"/>
    <row r="920" s="597" customFormat="1" x14ac:dyDescent="0.3"/>
    <row r="921" s="597" customFormat="1" x14ac:dyDescent="0.3"/>
    <row r="922" s="597" customFormat="1" x14ac:dyDescent="0.3"/>
    <row r="923" s="597" customFormat="1" x14ac:dyDescent="0.3"/>
    <row r="924" s="597" customFormat="1" x14ac:dyDescent="0.3"/>
    <row r="925" s="597" customFormat="1" x14ac:dyDescent="0.3"/>
    <row r="926" s="597" customFormat="1" x14ac:dyDescent="0.3"/>
    <row r="927" s="597" customFormat="1" x14ac:dyDescent="0.3"/>
    <row r="928" s="597" customFormat="1" x14ac:dyDescent="0.3"/>
    <row r="929" s="597" customFormat="1" x14ac:dyDescent="0.3"/>
    <row r="930" s="597" customFormat="1" x14ac:dyDescent="0.3"/>
    <row r="931" s="597" customFormat="1" x14ac:dyDescent="0.3"/>
    <row r="932" s="597" customFormat="1" x14ac:dyDescent="0.3"/>
    <row r="933" s="597" customFormat="1" x14ac:dyDescent="0.3"/>
    <row r="934" s="597" customFormat="1" x14ac:dyDescent="0.3"/>
    <row r="935" s="597" customFormat="1" x14ac:dyDescent="0.3"/>
    <row r="936" s="597" customFormat="1" x14ac:dyDescent="0.3"/>
    <row r="937" s="597" customFormat="1" x14ac:dyDescent="0.3"/>
    <row r="938" s="597" customFormat="1" x14ac:dyDescent="0.3"/>
    <row r="939" s="597" customFormat="1" x14ac:dyDescent="0.3"/>
    <row r="940" s="597" customFormat="1" x14ac:dyDescent="0.3"/>
    <row r="941" s="597" customFormat="1" x14ac:dyDescent="0.3"/>
    <row r="942" s="597" customFormat="1" x14ac:dyDescent="0.3"/>
    <row r="943" s="597" customFormat="1" x14ac:dyDescent="0.3"/>
    <row r="944" s="597" customFormat="1" x14ac:dyDescent="0.3"/>
    <row r="945" s="597" customFormat="1" x14ac:dyDescent="0.3"/>
    <row r="946" s="597" customFormat="1" x14ac:dyDescent="0.3"/>
    <row r="947" s="597" customFormat="1" x14ac:dyDescent="0.3"/>
    <row r="948" s="597" customFormat="1" x14ac:dyDescent="0.3"/>
    <row r="949" s="597" customFormat="1" x14ac:dyDescent="0.3"/>
    <row r="950" s="597" customFormat="1" x14ac:dyDescent="0.3"/>
    <row r="951" s="597" customFormat="1" x14ac:dyDescent="0.3"/>
    <row r="952" s="597" customFormat="1" x14ac:dyDescent="0.3"/>
    <row r="953" s="597" customFormat="1" x14ac:dyDescent="0.3"/>
    <row r="954" s="597" customFormat="1" x14ac:dyDescent="0.3"/>
    <row r="955" s="597" customFormat="1" x14ac:dyDescent="0.3"/>
    <row r="956" s="597" customFormat="1" x14ac:dyDescent="0.3"/>
    <row r="957" s="597" customFormat="1" x14ac:dyDescent="0.3"/>
    <row r="958" s="597" customFormat="1" x14ac:dyDescent="0.3"/>
    <row r="959" s="597" customFormat="1" x14ac:dyDescent="0.3"/>
    <row r="960" s="597" customFormat="1" x14ac:dyDescent="0.3"/>
    <row r="961" s="597" customFormat="1" x14ac:dyDescent="0.3"/>
    <row r="962" s="597" customFormat="1" x14ac:dyDescent="0.3"/>
    <row r="963" s="597" customFormat="1" x14ac:dyDescent="0.3"/>
    <row r="964" s="597" customFormat="1" x14ac:dyDescent="0.3"/>
    <row r="965" s="597" customFormat="1" x14ac:dyDescent="0.3"/>
    <row r="966" s="597" customFormat="1" x14ac:dyDescent="0.3"/>
    <row r="967" s="597" customFormat="1" x14ac:dyDescent="0.3"/>
    <row r="968" s="597" customFormat="1" x14ac:dyDescent="0.3"/>
    <row r="969" s="597" customFormat="1" x14ac:dyDescent="0.3"/>
    <row r="970" s="597" customFormat="1" x14ac:dyDescent="0.3"/>
    <row r="971" s="597" customFormat="1" x14ac:dyDescent="0.3"/>
    <row r="972" s="597" customFormat="1" x14ac:dyDescent="0.3"/>
    <row r="973" s="597" customFormat="1" x14ac:dyDescent="0.3"/>
    <row r="974" s="597" customFormat="1" x14ac:dyDescent="0.3"/>
    <row r="975" s="597" customFormat="1" x14ac:dyDescent="0.3"/>
    <row r="976" s="597" customFormat="1" x14ac:dyDescent="0.3"/>
    <row r="977" s="597" customFormat="1" x14ac:dyDescent="0.3"/>
    <row r="978" s="597" customFormat="1" x14ac:dyDescent="0.3"/>
    <row r="979" s="597" customFormat="1" x14ac:dyDescent="0.3"/>
    <row r="980" s="597" customFormat="1" x14ac:dyDescent="0.3"/>
    <row r="981" s="597" customFormat="1" x14ac:dyDescent="0.3"/>
    <row r="982" s="597" customFormat="1" x14ac:dyDescent="0.3"/>
    <row r="983" s="597" customFormat="1" x14ac:dyDescent="0.3"/>
    <row r="984" s="597" customFormat="1" x14ac:dyDescent="0.3"/>
    <row r="985" s="597" customFormat="1" x14ac:dyDescent="0.3"/>
    <row r="986" s="597" customFormat="1" x14ac:dyDescent="0.3"/>
    <row r="987" s="597" customFormat="1" x14ac:dyDescent="0.3"/>
    <row r="988" s="597" customFormat="1" x14ac:dyDescent="0.3"/>
    <row r="989" s="597" customFormat="1" x14ac:dyDescent="0.3"/>
    <row r="990" s="597" customFormat="1" x14ac:dyDescent="0.3"/>
    <row r="991" s="597" customFormat="1" x14ac:dyDescent="0.3"/>
    <row r="992" s="597" customFormat="1" x14ac:dyDescent="0.3"/>
    <row r="993" s="597" customFormat="1" x14ac:dyDescent="0.3"/>
    <row r="994" s="597" customFormat="1" x14ac:dyDescent="0.3"/>
    <row r="995" s="597" customFormat="1" x14ac:dyDescent="0.3"/>
    <row r="996" s="597" customFormat="1" x14ac:dyDescent="0.3"/>
    <row r="997" s="597" customFormat="1" x14ac:dyDescent="0.3"/>
    <row r="998" s="597" customFormat="1" x14ac:dyDescent="0.3"/>
    <row r="999" s="597" customFormat="1" x14ac:dyDescent="0.3"/>
    <row r="1000" s="597" customFormat="1" x14ac:dyDescent="0.3"/>
    <row r="1001" s="597" customFormat="1" x14ac:dyDescent="0.3"/>
    <row r="1002" s="597" customFormat="1" x14ac:dyDescent="0.3"/>
    <row r="1003" s="597" customFormat="1" x14ac:dyDescent="0.3"/>
    <row r="1004" s="597" customFormat="1" x14ac:dyDescent="0.3"/>
    <row r="1005" s="597" customFormat="1" x14ac:dyDescent="0.3"/>
    <row r="1006" s="597" customFormat="1" x14ac:dyDescent="0.3"/>
    <row r="1007" s="597" customFormat="1" x14ac:dyDescent="0.3"/>
    <row r="1008" s="597" customFormat="1" x14ac:dyDescent="0.3"/>
    <row r="1009" s="597" customFormat="1" x14ac:dyDescent="0.3"/>
    <row r="1010" s="597" customFormat="1" x14ac:dyDescent="0.3"/>
    <row r="1011" s="597" customFormat="1" x14ac:dyDescent="0.3"/>
    <row r="1012" s="597" customFormat="1" x14ac:dyDescent="0.3"/>
    <row r="1013" s="597" customFormat="1" x14ac:dyDescent="0.3"/>
    <row r="1014" s="597" customFormat="1" x14ac:dyDescent="0.3"/>
    <row r="1015" s="597" customFormat="1" x14ac:dyDescent="0.3"/>
    <row r="1016" s="597" customFormat="1" x14ac:dyDescent="0.3"/>
    <row r="1017" s="597" customFormat="1" x14ac:dyDescent="0.3"/>
    <row r="1018" s="597" customFormat="1" x14ac:dyDescent="0.3"/>
    <row r="1019" s="597" customFormat="1" x14ac:dyDescent="0.3"/>
    <row r="1020" s="597" customFormat="1" x14ac:dyDescent="0.3"/>
    <row r="1021" s="597" customFormat="1" x14ac:dyDescent="0.3"/>
    <row r="1022" s="597" customFormat="1" x14ac:dyDescent="0.3"/>
    <row r="1023" s="597" customFormat="1" x14ac:dyDescent="0.3"/>
    <row r="1024" s="597" customFormat="1" x14ac:dyDescent="0.3"/>
    <row r="1025" s="597" customFormat="1" x14ac:dyDescent="0.3"/>
    <row r="1026" s="597" customFormat="1" x14ac:dyDescent="0.3"/>
    <row r="1027" s="597" customFormat="1" x14ac:dyDescent="0.3"/>
    <row r="1028" s="597" customFormat="1" x14ac:dyDescent="0.3"/>
    <row r="1029" s="597" customFormat="1" x14ac:dyDescent="0.3"/>
    <row r="1030" s="597" customFormat="1" x14ac:dyDescent="0.3"/>
    <row r="1031" s="597" customFormat="1" x14ac:dyDescent="0.3"/>
    <row r="1032" s="597" customFormat="1" x14ac:dyDescent="0.3"/>
    <row r="1033" s="597" customFormat="1" x14ac:dyDescent="0.3"/>
    <row r="1034" s="597" customFormat="1" x14ac:dyDescent="0.3"/>
    <row r="1035" s="597" customFormat="1" x14ac:dyDescent="0.3"/>
    <row r="1036" s="597" customFormat="1" x14ac:dyDescent="0.3"/>
    <row r="1037" s="597" customFormat="1" x14ac:dyDescent="0.3"/>
    <row r="1038" s="597" customFormat="1" x14ac:dyDescent="0.3"/>
    <row r="1039" s="597" customFormat="1" x14ac:dyDescent="0.3"/>
    <row r="1040" s="597" customFormat="1" x14ac:dyDescent="0.3"/>
    <row r="1041" s="597" customFormat="1" x14ac:dyDescent="0.3"/>
    <row r="1042" s="597" customFormat="1" x14ac:dyDescent="0.3"/>
    <row r="1043" s="597" customFormat="1" x14ac:dyDescent="0.3"/>
    <row r="1044" s="597" customFormat="1" x14ac:dyDescent="0.3"/>
    <row r="1045" s="597" customFormat="1" x14ac:dyDescent="0.3"/>
    <row r="1046" s="597" customFormat="1" x14ac:dyDescent="0.3"/>
    <row r="1047" s="597" customFormat="1" x14ac:dyDescent="0.3"/>
    <row r="1048" s="597" customFormat="1" x14ac:dyDescent="0.3"/>
    <row r="1049" s="597" customFormat="1" x14ac:dyDescent="0.3"/>
    <row r="1050" s="597" customFormat="1" x14ac:dyDescent="0.3"/>
    <row r="1051" s="597" customFormat="1" x14ac:dyDescent="0.3"/>
    <row r="1052" s="597" customFormat="1" x14ac:dyDescent="0.3"/>
    <row r="1053" s="597" customFormat="1" x14ac:dyDescent="0.3"/>
    <row r="1054" s="597" customFormat="1" x14ac:dyDescent="0.3"/>
    <row r="1055" s="597" customFormat="1" x14ac:dyDescent="0.3"/>
    <row r="1056" s="597" customFormat="1" x14ac:dyDescent="0.3"/>
    <row r="1057" s="597" customFormat="1" x14ac:dyDescent="0.3"/>
    <row r="1058" s="597" customFormat="1" x14ac:dyDescent="0.3"/>
    <row r="1059" s="597" customFormat="1" x14ac:dyDescent="0.3"/>
    <row r="1060" s="597" customFormat="1" x14ac:dyDescent="0.3"/>
    <row r="1061" s="597" customFormat="1" x14ac:dyDescent="0.3"/>
    <row r="1062" s="597" customFormat="1" x14ac:dyDescent="0.3"/>
    <row r="1063" s="597" customFormat="1" x14ac:dyDescent="0.3"/>
    <row r="1064" s="597" customFormat="1" x14ac:dyDescent="0.3"/>
    <row r="1065" s="597" customFormat="1" x14ac:dyDescent="0.3"/>
    <row r="1066" s="597" customFormat="1" x14ac:dyDescent="0.3"/>
    <row r="1067" s="597" customFormat="1" x14ac:dyDescent="0.3"/>
    <row r="1068" s="597" customFormat="1" x14ac:dyDescent="0.3"/>
    <row r="1069" s="597" customFormat="1" x14ac:dyDescent="0.3"/>
    <row r="1070" s="597" customFormat="1" x14ac:dyDescent="0.3"/>
    <row r="1071" s="597" customFormat="1" x14ac:dyDescent="0.3"/>
    <row r="1072" s="597" customFormat="1" x14ac:dyDescent="0.3"/>
    <row r="1073" s="597" customFormat="1" x14ac:dyDescent="0.3"/>
    <row r="1074" s="597" customFormat="1" x14ac:dyDescent="0.3"/>
    <row r="1075" s="597" customFormat="1" x14ac:dyDescent="0.3"/>
    <row r="1076" s="597" customFormat="1" x14ac:dyDescent="0.3"/>
    <row r="1077" s="597" customFormat="1" x14ac:dyDescent="0.3"/>
    <row r="1078" s="597" customFormat="1" x14ac:dyDescent="0.3"/>
    <row r="1079" s="597" customFormat="1" x14ac:dyDescent="0.3"/>
    <row r="1080" s="597" customFormat="1" x14ac:dyDescent="0.3"/>
    <row r="1081" s="597" customFormat="1" x14ac:dyDescent="0.3"/>
    <row r="1082" s="597" customFormat="1" x14ac:dyDescent="0.3"/>
    <row r="1083" s="597" customFormat="1" x14ac:dyDescent="0.3"/>
    <row r="1084" s="597" customFormat="1" x14ac:dyDescent="0.3"/>
    <row r="1085" s="597" customFormat="1" x14ac:dyDescent="0.3"/>
    <row r="1086" s="597" customFormat="1" x14ac:dyDescent="0.3"/>
    <row r="1087" s="597" customFormat="1" x14ac:dyDescent="0.3"/>
    <row r="1088" s="597" customFormat="1" x14ac:dyDescent="0.3"/>
    <row r="1089" s="597" customFormat="1" x14ac:dyDescent="0.3"/>
    <row r="1090" s="597" customFormat="1" x14ac:dyDescent="0.3"/>
    <row r="1091" s="597" customFormat="1" x14ac:dyDescent="0.3"/>
    <row r="1092" s="597" customFormat="1" x14ac:dyDescent="0.3"/>
    <row r="1093" s="597" customFormat="1" x14ac:dyDescent="0.3"/>
    <row r="1094" s="597" customFormat="1" x14ac:dyDescent="0.3"/>
    <row r="1095" s="597" customFormat="1" x14ac:dyDescent="0.3"/>
    <row r="1096" s="597" customFormat="1" x14ac:dyDescent="0.3"/>
    <row r="1097" s="597" customFormat="1" x14ac:dyDescent="0.3"/>
    <row r="1098" s="597" customFormat="1" x14ac:dyDescent="0.3"/>
    <row r="1099" s="597" customFormat="1" x14ac:dyDescent="0.3"/>
    <row r="1100" s="597" customFormat="1" x14ac:dyDescent="0.3"/>
    <row r="1101" s="597" customFormat="1" x14ac:dyDescent="0.3"/>
    <row r="1102" s="597" customFormat="1" x14ac:dyDescent="0.3"/>
    <row r="1103" s="597" customFormat="1" x14ac:dyDescent="0.3"/>
    <row r="1104" s="597" customFormat="1" x14ac:dyDescent="0.3"/>
    <row r="1105" s="597" customFormat="1" x14ac:dyDescent="0.3"/>
    <row r="1106" s="597" customFormat="1" x14ac:dyDescent="0.3"/>
    <row r="1107" s="597" customFormat="1" x14ac:dyDescent="0.3"/>
    <row r="1108" s="597" customFormat="1" x14ac:dyDescent="0.3"/>
    <row r="1109" s="597" customFormat="1" x14ac:dyDescent="0.3"/>
    <row r="1110" s="597" customFormat="1" x14ac:dyDescent="0.3"/>
    <row r="1111" s="597" customFormat="1" x14ac:dyDescent="0.3"/>
    <row r="1112" s="597" customFormat="1" x14ac:dyDescent="0.3"/>
    <row r="1113" s="597" customFormat="1" x14ac:dyDescent="0.3"/>
    <row r="1114" s="597" customFormat="1" x14ac:dyDescent="0.3"/>
    <row r="1115" s="597" customFormat="1" x14ac:dyDescent="0.3"/>
    <row r="1116" s="597" customFormat="1" x14ac:dyDescent="0.3"/>
    <row r="1117" s="597" customFormat="1" x14ac:dyDescent="0.3"/>
    <row r="1118" s="597" customFormat="1" x14ac:dyDescent="0.3"/>
    <row r="1119" s="597" customFormat="1" x14ac:dyDescent="0.3"/>
    <row r="1120" s="597" customFormat="1" x14ac:dyDescent="0.3"/>
    <row r="1121" s="597" customFormat="1" x14ac:dyDescent="0.3"/>
    <row r="1122" s="597" customFormat="1" x14ac:dyDescent="0.3"/>
    <row r="1123" s="597" customFormat="1" x14ac:dyDescent="0.3"/>
    <row r="1124" s="597" customFormat="1" x14ac:dyDescent="0.3"/>
    <row r="1125" s="597" customFormat="1" x14ac:dyDescent="0.3"/>
    <row r="1126" s="597" customFormat="1" x14ac:dyDescent="0.3"/>
    <row r="1127" s="597" customFormat="1" x14ac:dyDescent="0.3"/>
    <row r="1128" s="597" customFormat="1" x14ac:dyDescent="0.3"/>
    <row r="1129" s="597" customFormat="1" x14ac:dyDescent="0.3"/>
    <row r="1130" s="597" customFormat="1" x14ac:dyDescent="0.3"/>
    <row r="1131" s="597" customFormat="1" x14ac:dyDescent="0.3"/>
    <row r="1132" s="597" customFormat="1" x14ac:dyDescent="0.3"/>
    <row r="1133" s="597" customFormat="1" x14ac:dyDescent="0.3"/>
    <row r="1134" s="597" customFormat="1" x14ac:dyDescent="0.3"/>
    <row r="1135" s="597" customFormat="1" x14ac:dyDescent="0.3"/>
    <row r="1136" s="597" customFormat="1" x14ac:dyDescent="0.3"/>
    <row r="1137" s="597" customFormat="1" x14ac:dyDescent="0.3"/>
    <row r="1138" s="597" customFormat="1" x14ac:dyDescent="0.3"/>
    <row r="1139" s="597" customFormat="1" x14ac:dyDescent="0.3"/>
    <row r="1140" s="597" customFormat="1" x14ac:dyDescent="0.3"/>
    <row r="1141" s="597" customFormat="1" x14ac:dyDescent="0.3"/>
    <row r="1142" s="597" customFormat="1" x14ac:dyDescent="0.3"/>
    <row r="1143" s="597" customFormat="1" x14ac:dyDescent="0.3"/>
    <row r="1144" s="597" customFormat="1" x14ac:dyDescent="0.3"/>
    <row r="1145" s="597" customFormat="1" x14ac:dyDescent="0.3"/>
    <row r="1146" s="597" customFormat="1" x14ac:dyDescent="0.3"/>
    <row r="1147" s="597" customFormat="1" x14ac:dyDescent="0.3"/>
    <row r="1148" s="597" customFormat="1" x14ac:dyDescent="0.3"/>
    <row r="1149" s="597" customFormat="1" x14ac:dyDescent="0.3"/>
    <row r="1150" s="597" customFormat="1" x14ac:dyDescent="0.3"/>
    <row r="1151" s="597" customFormat="1" x14ac:dyDescent="0.3"/>
    <row r="1152" s="597" customFormat="1" x14ac:dyDescent="0.3"/>
    <row r="1153" s="597" customFormat="1" x14ac:dyDescent="0.3"/>
    <row r="1154" s="597" customFormat="1" x14ac:dyDescent="0.3"/>
    <row r="1155" s="597" customFormat="1" x14ac:dyDescent="0.3"/>
    <row r="1156" s="597" customFormat="1" x14ac:dyDescent="0.3"/>
    <row r="1157" s="597" customFormat="1" x14ac:dyDescent="0.3"/>
    <row r="1158" s="597" customFormat="1" x14ac:dyDescent="0.3"/>
    <row r="1159" s="597" customFormat="1" x14ac:dyDescent="0.3"/>
    <row r="1160" s="597" customFormat="1" x14ac:dyDescent="0.3"/>
    <row r="1161" s="597" customFormat="1" x14ac:dyDescent="0.3"/>
    <row r="1162" s="597" customFormat="1" x14ac:dyDescent="0.3"/>
    <row r="1163" s="597" customFormat="1" x14ac:dyDescent="0.3"/>
    <row r="1164" s="597" customFormat="1" x14ac:dyDescent="0.3"/>
    <row r="1165" s="597" customFormat="1" x14ac:dyDescent="0.3"/>
    <row r="1166" s="597" customFormat="1" x14ac:dyDescent="0.3"/>
    <row r="1167" s="597" customFormat="1" x14ac:dyDescent="0.3"/>
    <row r="1168" s="597" customFormat="1" x14ac:dyDescent="0.3"/>
    <row r="1169" s="597" customFormat="1" x14ac:dyDescent="0.3"/>
    <row r="1170" s="597" customFormat="1" x14ac:dyDescent="0.3"/>
    <row r="1171" s="597" customFormat="1" x14ac:dyDescent="0.3"/>
    <row r="1172" s="597" customFormat="1" x14ac:dyDescent="0.3"/>
    <row r="1173" s="597" customFormat="1" x14ac:dyDescent="0.3"/>
    <row r="1174" s="597" customFormat="1" x14ac:dyDescent="0.3"/>
    <row r="1175" s="597" customFormat="1" x14ac:dyDescent="0.3"/>
    <row r="1176" s="597" customFormat="1" x14ac:dyDescent="0.3"/>
    <row r="1177" s="597" customFormat="1" x14ac:dyDescent="0.3"/>
    <row r="1178" s="597" customFormat="1" x14ac:dyDescent="0.3"/>
    <row r="1179" s="597" customFormat="1" x14ac:dyDescent="0.3"/>
    <row r="1180" s="597" customFormat="1" x14ac:dyDescent="0.3"/>
    <row r="1181" s="597" customFormat="1" x14ac:dyDescent="0.3"/>
    <row r="1182" s="597" customFormat="1" x14ac:dyDescent="0.3"/>
    <row r="1183" s="597" customFormat="1" x14ac:dyDescent="0.3"/>
    <row r="1184" s="597" customFormat="1" x14ac:dyDescent="0.3"/>
    <row r="1185" s="597" customFormat="1" x14ac:dyDescent="0.3"/>
    <row r="1186" s="597" customFormat="1" x14ac:dyDescent="0.3"/>
    <row r="1187" s="597" customFormat="1" x14ac:dyDescent="0.3"/>
    <row r="1188" s="597" customFormat="1" x14ac:dyDescent="0.3"/>
    <row r="1189" s="597" customFormat="1" x14ac:dyDescent="0.3"/>
    <row r="1190" s="597" customFormat="1" x14ac:dyDescent="0.3"/>
    <row r="1191" s="597" customFormat="1" x14ac:dyDescent="0.3"/>
    <row r="1192" s="597" customFormat="1" x14ac:dyDescent="0.3"/>
    <row r="1193" s="597" customFormat="1" x14ac:dyDescent="0.3"/>
    <row r="1194" s="597" customFormat="1" x14ac:dyDescent="0.3"/>
    <row r="1195" s="597" customFormat="1" x14ac:dyDescent="0.3"/>
    <row r="1196" s="597" customFormat="1" x14ac:dyDescent="0.3"/>
    <row r="1197" s="597" customFormat="1" x14ac:dyDescent="0.3"/>
    <row r="1198" s="597" customFormat="1" x14ac:dyDescent="0.3"/>
    <row r="1199" s="597" customFormat="1" x14ac:dyDescent="0.3"/>
    <row r="1200" s="597" customFormat="1" x14ac:dyDescent="0.3"/>
    <row r="1201" s="597" customFormat="1" x14ac:dyDescent="0.3"/>
    <row r="1202" s="597" customFormat="1" x14ac:dyDescent="0.3"/>
    <row r="1203" s="597" customFormat="1" x14ac:dyDescent="0.3"/>
    <row r="1204" s="597" customFormat="1" x14ac:dyDescent="0.3"/>
    <row r="1205" s="597" customFormat="1" x14ac:dyDescent="0.3"/>
    <row r="1206" s="597" customFormat="1" x14ac:dyDescent="0.3"/>
    <row r="1207" s="597" customFormat="1" x14ac:dyDescent="0.3"/>
    <row r="1208" s="597" customFormat="1" x14ac:dyDescent="0.3"/>
    <row r="1209" s="597" customFormat="1" x14ac:dyDescent="0.3"/>
    <row r="1210" s="597" customFormat="1" x14ac:dyDescent="0.3"/>
    <row r="1211" s="597" customFormat="1" x14ac:dyDescent="0.3"/>
    <row r="1212" s="597" customFormat="1" x14ac:dyDescent="0.3"/>
    <row r="1213" s="597" customFormat="1" x14ac:dyDescent="0.3"/>
    <row r="1214" s="597" customFormat="1" x14ac:dyDescent="0.3"/>
    <row r="1215" s="597" customFormat="1" x14ac:dyDescent="0.3"/>
    <row r="1216" s="597" customFormat="1" x14ac:dyDescent="0.3"/>
    <row r="1217" s="597" customFormat="1" x14ac:dyDescent="0.3"/>
    <row r="1218" s="597" customFormat="1" x14ac:dyDescent="0.3"/>
    <row r="1219" s="597" customFormat="1" x14ac:dyDescent="0.3"/>
    <row r="1220" s="597" customFormat="1" x14ac:dyDescent="0.3"/>
    <row r="1221" s="597" customFormat="1" x14ac:dyDescent="0.3"/>
    <row r="1222" s="597" customFormat="1" x14ac:dyDescent="0.3"/>
    <row r="1223" s="597" customFormat="1" x14ac:dyDescent="0.3"/>
    <row r="1224" s="597" customFormat="1" x14ac:dyDescent="0.3"/>
    <row r="1225" s="597" customFormat="1" x14ac:dyDescent="0.3"/>
    <row r="1226" s="597" customFormat="1" x14ac:dyDescent="0.3"/>
    <row r="1227" s="597" customFormat="1" x14ac:dyDescent="0.3"/>
    <row r="1228" s="597" customFormat="1" x14ac:dyDescent="0.3"/>
    <row r="1229" s="597" customFormat="1" x14ac:dyDescent="0.3"/>
    <row r="1230" s="597" customFormat="1" x14ac:dyDescent="0.3"/>
    <row r="1231" s="597" customFormat="1" x14ac:dyDescent="0.3"/>
    <row r="1232" s="597" customFormat="1" x14ac:dyDescent="0.3"/>
    <row r="1233" s="597" customFormat="1" x14ac:dyDescent="0.3"/>
    <row r="1234" s="597" customFormat="1" x14ac:dyDescent="0.3"/>
    <row r="1235" s="597" customFormat="1" x14ac:dyDescent="0.3"/>
    <row r="1236" s="597" customFormat="1" x14ac:dyDescent="0.3"/>
    <row r="1237" s="597" customFormat="1" x14ac:dyDescent="0.3"/>
    <row r="1238" s="597" customFormat="1" x14ac:dyDescent="0.3"/>
    <row r="1239" s="597" customFormat="1" x14ac:dyDescent="0.3"/>
    <row r="1240" s="597" customFormat="1" x14ac:dyDescent="0.3"/>
    <row r="1241" s="597" customFormat="1" x14ac:dyDescent="0.3"/>
    <row r="1242" s="597" customFormat="1" x14ac:dyDescent="0.3"/>
    <row r="1243" s="597" customFormat="1" x14ac:dyDescent="0.3"/>
    <row r="1244" s="597" customFormat="1" x14ac:dyDescent="0.3"/>
    <row r="1245" s="597" customFormat="1" x14ac:dyDescent="0.3"/>
    <row r="1246" s="597" customFormat="1" x14ac:dyDescent="0.3"/>
    <row r="1247" s="597" customFormat="1" x14ac:dyDescent="0.3"/>
    <row r="1248" s="597" customFormat="1" x14ac:dyDescent="0.3"/>
    <row r="1249" s="597" customFormat="1" x14ac:dyDescent="0.3"/>
    <row r="1250" s="597" customFormat="1" x14ac:dyDescent="0.3"/>
    <row r="1251" s="597" customFormat="1" x14ac:dyDescent="0.3"/>
    <row r="1252" s="597" customFormat="1" x14ac:dyDescent="0.3"/>
    <row r="1253" s="597" customFormat="1" x14ac:dyDescent="0.3"/>
    <row r="1254" s="597" customFormat="1" x14ac:dyDescent="0.3"/>
    <row r="1255" s="597" customFormat="1" x14ac:dyDescent="0.3"/>
    <row r="1256" s="597" customFormat="1" x14ac:dyDescent="0.3"/>
    <row r="1257" s="597" customFormat="1" x14ac:dyDescent="0.3"/>
    <row r="1258" s="597" customFormat="1" x14ac:dyDescent="0.3"/>
    <row r="1259" s="597" customFormat="1" x14ac:dyDescent="0.3"/>
    <row r="1260" s="597" customFormat="1" x14ac:dyDescent="0.3"/>
    <row r="1261" s="597" customFormat="1" x14ac:dyDescent="0.3"/>
    <row r="1262" s="597" customFormat="1" x14ac:dyDescent="0.3"/>
    <row r="1263" s="597" customFormat="1" x14ac:dyDescent="0.3"/>
    <row r="1264" s="597" customFormat="1" x14ac:dyDescent="0.3"/>
    <row r="1265" s="597" customFormat="1" x14ac:dyDescent="0.3"/>
    <row r="1266" s="597" customFormat="1" x14ac:dyDescent="0.3"/>
    <row r="1267" s="597" customFormat="1" x14ac:dyDescent="0.3"/>
    <row r="1268" s="597" customFormat="1" x14ac:dyDescent="0.3"/>
    <row r="1269" s="597" customFormat="1" x14ac:dyDescent="0.3"/>
    <row r="1270" s="597" customFormat="1" x14ac:dyDescent="0.3"/>
    <row r="1271" s="597" customFormat="1" x14ac:dyDescent="0.3"/>
    <row r="1272" s="597" customFormat="1" x14ac:dyDescent="0.3"/>
    <row r="1273" s="597" customFormat="1" x14ac:dyDescent="0.3"/>
    <row r="1274" s="597" customFormat="1" x14ac:dyDescent="0.3"/>
    <row r="1275" s="597" customFormat="1" x14ac:dyDescent="0.3"/>
    <row r="1276" s="597" customFormat="1" x14ac:dyDescent="0.3"/>
    <row r="1277" s="597" customFormat="1" x14ac:dyDescent="0.3"/>
    <row r="1278" s="597" customFormat="1" x14ac:dyDescent="0.3"/>
    <row r="1279" s="597" customFormat="1" x14ac:dyDescent="0.3"/>
    <row r="1280" s="597" customFormat="1" x14ac:dyDescent="0.3"/>
    <row r="1281" s="597" customFormat="1" x14ac:dyDescent="0.3"/>
    <row r="1282" s="597" customFormat="1" x14ac:dyDescent="0.3"/>
    <row r="1283" s="597" customFormat="1" x14ac:dyDescent="0.3"/>
    <row r="1284" s="597" customFormat="1" x14ac:dyDescent="0.3"/>
    <row r="1285" s="597" customFormat="1" x14ac:dyDescent="0.3"/>
    <row r="1286" s="597" customFormat="1" x14ac:dyDescent="0.3"/>
    <row r="1287" s="597" customFormat="1" x14ac:dyDescent="0.3"/>
    <row r="1288" s="597" customFormat="1" x14ac:dyDescent="0.3"/>
    <row r="1289" s="597" customFormat="1" x14ac:dyDescent="0.3"/>
    <row r="1290" s="597" customFormat="1" x14ac:dyDescent="0.3"/>
    <row r="1291" s="597" customFormat="1" x14ac:dyDescent="0.3"/>
    <row r="1292" s="597" customFormat="1" x14ac:dyDescent="0.3"/>
    <row r="1293" s="597" customFormat="1" x14ac:dyDescent="0.3"/>
    <row r="1294" s="597" customFormat="1" x14ac:dyDescent="0.3"/>
    <row r="1295" s="597" customFormat="1" x14ac:dyDescent="0.3"/>
    <row r="1296" s="597" customFormat="1" x14ac:dyDescent="0.3"/>
    <row r="1297" s="597" customFormat="1" x14ac:dyDescent="0.3"/>
    <row r="1298" s="597" customFormat="1" x14ac:dyDescent="0.3"/>
    <row r="1299" s="597" customFormat="1" x14ac:dyDescent="0.3"/>
    <row r="1300" s="597" customFormat="1" x14ac:dyDescent="0.3"/>
    <row r="1301" s="597" customFormat="1" x14ac:dyDescent="0.3"/>
    <row r="1302" s="597" customFormat="1" x14ac:dyDescent="0.3"/>
    <row r="1303" s="597" customFormat="1" x14ac:dyDescent="0.3"/>
    <row r="1304" s="597" customFormat="1" x14ac:dyDescent="0.3"/>
    <row r="1305" s="597" customFormat="1" x14ac:dyDescent="0.3"/>
    <row r="1306" s="597" customFormat="1" x14ac:dyDescent="0.3"/>
    <row r="1307" s="597" customFormat="1" x14ac:dyDescent="0.3"/>
    <row r="1308" s="597" customFormat="1" x14ac:dyDescent="0.3"/>
    <row r="1309" s="597" customFormat="1" x14ac:dyDescent="0.3"/>
    <row r="1310" s="597" customFormat="1" x14ac:dyDescent="0.3"/>
    <row r="1311" s="597" customFormat="1" x14ac:dyDescent="0.3"/>
    <row r="1312" s="597" customFormat="1" x14ac:dyDescent="0.3"/>
    <row r="1313" s="597" customFormat="1" x14ac:dyDescent="0.3"/>
    <row r="1314" s="597" customFormat="1" x14ac:dyDescent="0.3"/>
    <row r="1315" s="597" customFormat="1" x14ac:dyDescent="0.3"/>
    <row r="1316" s="597" customFormat="1" x14ac:dyDescent="0.3"/>
    <row r="1317" s="597" customFormat="1" x14ac:dyDescent="0.3"/>
    <row r="1318" s="597" customFormat="1" x14ac:dyDescent="0.3"/>
    <row r="1319" s="597" customFormat="1" x14ac:dyDescent="0.3"/>
    <row r="1320" s="597" customFormat="1" x14ac:dyDescent="0.3"/>
    <row r="1321" s="597" customFormat="1" x14ac:dyDescent="0.3"/>
    <row r="1322" s="597" customFormat="1" x14ac:dyDescent="0.3"/>
    <row r="1323" s="597" customFormat="1" x14ac:dyDescent="0.3"/>
    <row r="1324" s="597" customFormat="1" x14ac:dyDescent="0.3"/>
    <row r="1325" s="597" customFormat="1" x14ac:dyDescent="0.3"/>
    <row r="1326" s="597" customFormat="1" x14ac:dyDescent="0.3"/>
    <row r="1327" s="597" customFormat="1" x14ac:dyDescent="0.3"/>
    <row r="1328" s="597" customFormat="1" x14ac:dyDescent="0.3"/>
    <row r="1329" s="597" customFormat="1" x14ac:dyDescent="0.3"/>
    <row r="1330" s="597" customFormat="1" x14ac:dyDescent="0.3"/>
    <row r="1331" s="597" customFormat="1" x14ac:dyDescent="0.3"/>
    <row r="1332" s="597" customFormat="1" x14ac:dyDescent="0.3"/>
    <row r="1333" s="597" customFormat="1" x14ac:dyDescent="0.3"/>
    <row r="1334" s="597" customFormat="1" x14ac:dyDescent="0.3"/>
    <row r="1335" s="597" customFormat="1" x14ac:dyDescent="0.3"/>
    <row r="1336" s="597" customFormat="1" x14ac:dyDescent="0.3"/>
    <row r="1337" s="597" customFormat="1" x14ac:dyDescent="0.3"/>
    <row r="1338" s="597" customFormat="1" x14ac:dyDescent="0.3"/>
    <row r="1339" s="597" customFormat="1" x14ac:dyDescent="0.3"/>
    <row r="1340" s="597" customFormat="1" x14ac:dyDescent="0.3"/>
    <row r="1341" s="597" customFormat="1" x14ac:dyDescent="0.3"/>
    <row r="1342" s="597" customFormat="1" x14ac:dyDescent="0.3"/>
    <row r="1343" s="597" customFormat="1" x14ac:dyDescent="0.3"/>
    <row r="1344" s="597" customFormat="1" x14ac:dyDescent="0.3"/>
    <row r="1345" s="597" customFormat="1" x14ac:dyDescent="0.3"/>
    <row r="1346" s="597" customFormat="1" x14ac:dyDescent="0.3"/>
    <row r="1347" s="597" customFormat="1" x14ac:dyDescent="0.3"/>
    <row r="1348" s="597" customFormat="1" x14ac:dyDescent="0.3"/>
    <row r="1349" s="597" customFormat="1" x14ac:dyDescent="0.3"/>
    <row r="1350" s="597" customFormat="1" x14ac:dyDescent="0.3"/>
    <row r="1351" s="597" customFormat="1" x14ac:dyDescent="0.3"/>
    <row r="1352" s="597" customFormat="1" x14ac:dyDescent="0.3"/>
    <row r="1353" s="597" customFormat="1" x14ac:dyDescent="0.3"/>
    <row r="1354" s="597" customFormat="1" x14ac:dyDescent="0.3"/>
    <row r="1355" s="597" customFormat="1" x14ac:dyDescent="0.3"/>
    <row r="1356" s="597" customFormat="1" x14ac:dyDescent="0.3"/>
    <row r="1357" s="597" customFormat="1" x14ac:dyDescent="0.3"/>
    <row r="1358" s="597" customFormat="1" x14ac:dyDescent="0.3"/>
    <row r="1359" s="597" customFormat="1" x14ac:dyDescent="0.3"/>
    <row r="1360" s="597" customFormat="1" x14ac:dyDescent="0.3"/>
    <row r="1361" s="597" customFormat="1" x14ac:dyDescent="0.3"/>
    <row r="1362" s="597" customFormat="1" x14ac:dyDescent="0.3"/>
    <row r="1363" s="597" customFormat="1" x14ac:dyDescent="0.3"/>
    <row r="1364" s="597" customFormat="1" x14ac:dyDescent="0.3"/>
    <row r="1365" s="597" customFormat="1" x14ac:dyDescent="0.3"/>
    <row r="1366" s="597" customFormat="1" x14ac:dyDescent="0.3"/>
    <row r="1367" s="597" customFormat="1" x14ac:dyDescent="0.3"/>
    <row r="1368" s="597" customFormat="1" x14ac:dyDescent="0.3"/>
    <row r="1369" s="597" customFormat="1" x14ac:dyDescent="0.3"/>
    <row r="1370" s="597" customFormat="1" x14ac:dyDescent="0.3"/>
    <row r="1371" s="597" customFormat="1" x14ac:dyDescent="0.3"/>
    <row r="1372" s="597" customFormat="1" x14ac:dyDescent="0.3"/>
    <row r="1373" s="597" customFormat="1" x14ac:dyDescent="0.3"/>
    <row r="1374" s="597" customFormat="1" x14ac:dyDescent="0.3"/>
    <row r="1375" s="597" customFormat="1" x14ac:dyDescent="0.3"/>
    <row r="1376" s="597" customFormat="1" x14ac:dyDescent="0.3"/>
    <row r="1377" s="597" customFormat="1" x14ac:dyDescent="0.3"/>
    <row r="1378" s="597" customFormat="1" x14ac:dyDescent="0.3"/>
    <row r="1379" s="597" customFormat="1" x14ac:dyDescent="0.3"/>
    <row r="1380" s="597" customFormat="1" x14ac:dyDescent="0.3"/>
    <row r="1381" s="597" customFormat="1" x14ac:dyDescent="0.3"/>
    <row r="1382" s="597" customFormat="1" x14ac:dyDescent="0.3"/>
    <row r="1383" s="597" customFormat="1" x14ac:dyDescent="0.3"/>
    <row r="1384" s="597" customFormat="1" x14ac:dyDescent="0.3"/>
    <row r="1385" s="597" customFormat="1" x14ac:dyDescent="0.3"/>
    <row r="1386" s="597" customFormat="1" x14ac:dyDescent="0.3"/>
    <row r="1387" s="597" customFormat="1" x14ac:dyDescent="0.3"/>
    <row r="1388" s="597" customFormat="1" x14ac:dyDescent="0.3"/>
    <row r="1389" s="597" customFormat="1" x14ac:dyDescent="0.3"/>
    <row r="1390" s="597" customFormat="1" x14ac:dyDescent="0.3"/>
    <row r="1391" s="597" customFormat="1" x14ac:dyDescent="0.3"/>
    <row r="1392" s="597" customFormat="1" x14ac:dyDescent="0.3"/>
    <row r="1393" s="597" customFormat="1" x14ac:dyDescent="0.3"/>
    <row r="1394" s="597" customFormat="1" x14ac:dyDescent="0.3"/>
    <row r="1395" s="597" customFormat="1" x14ac:dyDescent="0.3"/>
    <row r="1396" s="597" customFormat="1" x14ac:dyDescent="0.3"/>
    <row r="1397" s="597" customFormat="1" x14ac:dyDescent="0.3"/>
    <row r="1398" s="597" customFormat="1" x14ac:dyDescent="0.3"/>
    <row r="1399" s="597" customFormat="1" x14ac:dyDescent="0.3"/>
    <row r="1400" s="597" customFormat="1" x14ac:dyDescent="0.3"/>
    <row r="1401" s="597" customFormat="1" x14ac:dyDescent="0.3"/>
    <row r="1402" s="597" customFormat="1" x14ac:dyDescent="0.3"/>
    <row r="1403" s="597" customFormat="1" x14ac:dyDescent="0.3"/>
    <row r="1404" s="597" customFormat="1" x14ac:dyDescent="0.3"/>
    <row r="1405" s="597" customFormat="1" x14ac:dyDescent="0.3"/>
    <row r="1406" s="597" customFormat="1" x14ac:dyDescent="0.3"/>
    <row r="1407" s="597" customFormat="1" x14ac:dyDescent="0.3"/>
    <row r="1408" s="597" customFormat="1" x14ac:dyDescent="0.3"/>
    <row r="1409" s="597" customFormat="1" x14ac:dyDescent="0.3"/>
    <row r="1410" s="597" customFormat="1" x14ac:dyDescent="0.3"/>
    <row r="1411" s="597" customFormat="1" x14ac:dyDescent="0.3"/>
    <row r="1412" s="597" customFormat="1" x14ac:dyDescent="0.3"/>
    <row r="1413" s="597" customFormat="1" x14ac:dyDescent="0.3"/>
    <row r="1414" s="597" customFormat="1" x14ac:dyDescent="0.3"/>
    <row r="1415" s="597" customFormat="1" x14ac:dyDescent="0.3"/>
    <row r="1416" s="597" customFormat="1" x14ac:dyDescent="0.3"/>
    <row r="1417" s="597" customFormat="1" x14ac:dyDescent="0.3"/>
    <row r="1418" s="597" customFormat="1" x14ac:dyDescent="0.3"/>
    <row r="1419" s="597" customFormat="1" x14ac:dyDescent="0.3"/>
    <row r="1420" s="597" customFormat="1" x14ac:dyDescent="0.3"/>
    <row r="1421" s="597" customFormat="1" x14ac:dyDescent="0.3"/>
    <row r="1422" s="597" customFormat="1" x14ac:dyDescent="0.3"/>
    <row r="1423" s="597" customFormat="1" x14ac:dyDescent="0.3"/>
    <row r="1424" s="597" customFormat="1" x14ac:dyDescent="0.3"/>
    <row r="1425" s="597" customFormat="1" x14ac:dyDescent="0.3"/>
    <row r="1426" s="597" customFormat="1" x14ac:dyDescent="0.3"/>
    <row r="1427" s="597" customFormat="1" x14ac:dyDescent="0.3"/>
    <row r="1428" s="597" customFormat="1" x14ac:dyDescent="0.3"/>
    <row r="1429" s="597" customFormat="1" x14ac:dyDescent="0.3"/>
    <row r="1430" s="597" customFormat="1" x14ac:dyDescent="0.3"/>
    <row r="1431" s="597" customFormat="1" x14ac:dyDescent="0.3"/>
    <row r="1432" s="597" customFormat="1" x14ac:dyDescent="0.3"/>
    <row r="1433" s="597" customFormat="1" x14ac:dyDescent="0.3"/>
    <row r="1434" s="597" customFormat="1" x14ac:dyDescent="0.3"/>
    <row r="1435" s="597" customFormat="1" x14ac:dyDescent="0.3"/>
    <row r="1436" s="597" customFormat="1" x14ac:dyDescent="0.3"/>
    <row r="1437" s="597" customFormat="1" x14ac:dyDescent="0.3"/>
    <row r="1438" s="597" customFormat="1" x14ac:dyDescent="0.3"/>
    <row r="1439" s="597" customFormat="1" x14ac:dyDescent="0.3"/>
    <row r="1440" s="597" customFormat="1" x14ac:dyDescent="0.3"/>
    <row r="1441" s="597" customFormat="1" x14ac:dyDescent="0.3"/>
    <row r="1442" s="597" customFormat="1" x14ac:dyDescent="0.3"/>
    <row r="1443" s="597" customFormat="1" x14ac:dyDescent="0.3"/>
    <row r="1444" s="597" customFormat="1" x14ac:dyDescent="0.3"/>
    <row r="1445" s="597" customFormat="1" x14ac:dyDescent="0.3"/>
    <row r="1446" s="597" customFormat="1" x14ac:dyDescent="0.3"/>
    <row r="1447" s="597" customFormat="1" x14ac:dyDescent="0.3"/>
    <row r="1448" s="597" customFormat="1" x14ac:dyDescent="0.3"/>
    <row r="1449" s="597" customFormat="1" x14ac:dyDescent="0.3"/>
    <row r="1450" s="597" customFormat="1" x14ac:dyDescent="0.3"/>
    <row r="1451" s="597" customFormat="1" x14ac:dyDescent="0.3"/>
    <row r="1452" s="597" customFormat="1" x14ac:dyDescent="0.3"/>
    <row r="1453" s="597" customFormat="1" x14ac:dyDescent="0.3"/>
    <row r="1454" s="597" customFormat="1" x14ac:dyDescent="0.3"/>
    <row r="1455" s="597" customFormat="1" x14ac:dyDescent="0.3"/>
    <row r="1456" s="597" customFormat="1" x14ac:dyDescent="0.3"/>
    <row r="1457" s="597" customFormat="1" x14ac:dyDescent="0.3"/>
    <row r="1458" s="597" customFormat="1" x14ac:dyDescent="0.3"/>
    <row r="1459" s="597" customFormat="1" x14ac:dyDescent="0.3"/>
    <row r="1460" s="597" customFormat="1" x14ac:dyDescent="0.3"/>
    <row r="1461" s="597" customFormat="1" x14ac:dyDescent="0.3"/>
    <row r="1462" s="597" customFormat="1" x14ac:dyDescent="0.3"/>
    <row r="1463" s="597" customFormat="1" x14ac:dyDescent="0.3"/>
    <row r="1464" s="597" customFormat="1" x14ac:dyDescent="0.3"/>
    <row r="1465" s="597" customFormat="1" x14ac:dyDescent="0.3"/>
    <row r="1466" s="597" customFormat="1" x14ac:dyDescent="0.3"/>
    <row r="1467" s="597" customFormat="1" x14ac:dyDescent="0.3"/>
    <row r="1468" s="597" customFormat="1" x14ac:dyDescent="0.3"/>
    <row r="1469" s="597" customFormat="1" x14ac:dyDescent="0.3"/>
    <row r="1470" s="597" customFormat="1" x14ac:dyDescent="0.3"/>
    <row r="1471" s="597" customFormat="1" x14ac:dyDescent="0.3"/>
    <row r="1472" s="597" customFormat="1" x14ac:dyDescent="0.3"/>
    <row r="1473" s="597" customFormat="1" x14ac:dyDescent="0.3"/>
    <row r="1474" s="597" customFormat="1" x14ac:dyDescent="0.3"/>
    <row r="1475" s="597" customFormat="1" x14ac:dyDescent="0.3"/>
    <row r="1476" s="597" customFormat="1" x14ac:dyDescent="0.3"/>
    <row r="1477" s="597" customFormat="1" x14ac:dyDescent="0.3"/>
    <row r="1478" s="597" customFormat="1" x14ac:dyDescent="0.3"/>
    <row r="1479" s="597" customFormat="1" x14ac:dyDescent="0.3"/>
    <row r="1480" s="597" customFormat="1" x14ac:dyDescent="0.3"/>
    <row r="1481" s="597" customFormat="1" x14ac:dyDescent="0.3"/>
    <row r="1482" s="597" customFormat="1" x14ac:dyDescent="0.3"/>
    <row r="1483" s="597" customFormat="1" x14ac:dyDescent="0.3"/>
    <row r="1484" s="597" customFormat="1" x14ac:dyDescent="0.3"/>
    <row r="1485" s="597" customFormat="1" x14ac:dyDescent="0.3"/>
    <row r="1486" s="597" customFormat="1" x14ac:dyDescent="0.3"/>
    <row r="1487" s="597" customFormat="1" x14ac:dyDescent="0.3"/>
    <row r="1488" s="597" customFormat="1" x14ac:dyDescent="0.3"/>
    <row r="1489" s="597" customFormat="1" x14ac:dyDescent="0.3"/>
    <row r="1490" s="597" customFormat="1" x14ac:dyDescent="0.3"/>
    <row r="1491" s="597" customFormat="1" x14ac:dyDescent="0.3"/>
    <row r="1492" s="597" customFormat="1" x14ac:dyDescent="0.3"/>
    <row r="1493" s="597" customFormat="1" x14ac:dyDescent="0.3"/>
    <row r="1494" s="597" customFormat="1" x14ac:dyDescent="0.3"/>
    <row r="1495" s="597" customFormat="1" x14ac:dyDescent="0.3"/>
    <row r="1496" s="597" customFormat="1" x14ac:dyDescent="0.3"/>
    <row r="1497" s="597" customFormat="1" x14ac:dyDescent="0.3"/>
    <row r="1498" s="597" customFormat="1" x14ac:dyDescent="0.3"/>
    <row r="1499" s="597" customFormat="1" x14ac:dyDescent="0.3"/>
    <row r="1500" s="597" customFormat="1" x14ac:dyDescent="0.3"/>
    <row r="1501" s="597" customFormat="1" x14ac:dyDescent="0.3"/>
    <row r="1502" s="597" customFormat="1" x14ac:dyDescent="0.3"/>
    <row r="1503" s="597" customFormat="1" x14ac:dyDescent="0.3"/>
    <row r="1504" s="597" customFormat="1" x14ac:dyDescent="0.3"/>
    <row r="1505" s="597" customFormat="1" x14ac:dyDescent="0.3"/>
    <row r="1506" s="597" customFormat="1" x14ac:dyDescent="0.3"/>
    <row r="1507" s="597" customFormat="1" x14ac:dyDescent="0.3"/>
    <row r="1508" s="597" customFormat="1" x14ac:dyDescent="0.3"/>
    <row r="1509" s="597" customFormat="1" x14ac:dyDescent="0.3"/>
    <row r="1510" s="597" customFormat="1" x14ac:dyDescent="0.3"/>
    <row r="1511" s="597" customFormat="1" x14ac:dyDescent="0.3"/>
    <row r="1512" s="597" customFormat="1" x14ac:dyDescent="0.3"/>
    <row r="1513" s="597" customFormat="1" x14ac:dyDescent="0.3"/>
    <row r="1514" s="597" customFormat="1" x14ac:dyDescent="0.3"/>
    <row r="1515" s="597" customFormat="1" x14ac:dyDescent="0.3"/>
    <row r="1516" s="597" customFormat="1" x14ac:dyDescent="0.3"/>
    <row r="1517" s="597" customFormat="1" x14ac:dyDescent="0.3"/>
    <row r="1518" s="597" customFormat="1" x14ac:dyDescent="0.3"/>
    <row r="1519" s="597" customFormat="1" x14ac:dyDescent="0.3"/>
    <row r="1520" s="597" customFormat="1" x14ac:dyDescent="0.3"/>
    <row r="1521" s="597" customFormat="1" x14ac:dyDescent="0.3"/>
    <row r="1522" s="597" customFormat="1" x14ac:dyDescent="0.3"/>
    <row r="1523" s="597" customFormat="1" x14ac:dyDescent="0.3"/>
    <row r="1524" s="597" customFormat="1" x14ac:dyDescent="0.3"/>
    <row r="1525" s="597" customFormat="1" x14ac:dyDescent="0.3"/>
    <row r="1526" s="597" customFormat="1" x14ac:dyDescent="0.3"/>
    <row r="1527" s="597" customFormat="1" x14ac:dyDescent="0.3"/>
    <row r="1528" s="597" customFormat="1" x14ac:dyDescent="0.3"/>
    <row r="1529" s="597" customFormat="1" x14ac:dyDescent="0.3"/>
    <row r="1530" s="597" customFormat="1" x14ac:dyDescent="0.3"/>
    <row r="1531" s="597" customFormat="1" x14ac:dyDescent="0.3"/>
    <row r="1532" s="597" customFormat="1" x14ac:dyDescent="0.3"/>
    <row r="1533" s="597" customFormat="1" x14ac:dyDescent="0.3"/>
    <row r="1534" s="597" customFormat="1" x14ac:dyDescent="0.3"/>
    <row r="1535" s="597" customFormat="1" x14ac:dyDescent="0.3"/>
    <row r="1536" s="597" customFormat="1" x14ac:dyDescent="0.3"/>
    <row r="1537" s="597" customFormat="1" x14ac:dyDescent="0.3"/>
    <row r="1538" s="597" customFormat="1" x14ac:dyDescent="0.3"/>
    <row r="1539" s="597" customFormat="1" x14ac:dyDescent="0.3"/>
    <row r="1540" s="597" customFormat="1" x14ac:dyDescent="0.3"/>
    <row r="1541" s="597" customFormat="1" x14ac:dyDescent="0.3"/>
    <row r="1542" s="597" customFormat="1" x14ac:dyDescent="0.3"/>
    <row r="1543" s="597" customFormat="1" x14ac:dyDescent="0.3"/>
    <row r="1544" s="597" customFormat="1" x14ac:dyDescent="0.3"/>
    <row r="1545" s="597" customFormat="1" x14ac:dyDescent="0.3"/>
    <row r="1546" s="597" customFormat="1" x14ac:dyDescent="0.3"/>
    <row r="1547" s="597" customFormat="1" x14ac:dyDescent="0.3"/>
    <row r="1548" s="597" customFormat="1" x14ac:dyDescent="0.3"/>
    <row r="1549" s="597" customFormat="1" x14ac:dyDescent="0.3"/>
    <row r="1550" s="597" customFormat="1" x14ac:dyDescent="0.3"/>
    <row r="1551" s="597" customFormat="1" x14ac:dyDescent="0.3"/>
    <row r="1552" s="597" customFormat="1" x14ac:dyDescent="0.3"/>
    <row r="1553" s="597" customFormat="1" x14ac:dyDescent="0.3"/>
    <row r="1554" s="597" customFormat="1" x14ac:dyDescent="0.3"/>
    <row r="1555" s="597" customFormat="1" x14ac:dyDescent="0.3"/>
    <row r="1556" s="597" customFormat="1" x14ac:dyDescent="0.3"/>
    <row r="1557" s="597" customFormat="1" x14ac:dyDescent="0.3"/>
    <row r="1558" s="597" customFormat="1" x14ac:dyDescent="0.3"/>
    <row r="1559" s="597" customFormat="1" x14ac:dyDescent="0.3"/>
    <row r="1560" s="597" customFormat="1" x14ac:dyDescent="0.3"/>
    <row r="1561" s="597" customFormat="1" x14ac:dyDescent="0.3"/>
    <row r="1562" s="597" customFormat="1" x14ac:dyDescent="0.3"/>
    <row r="1563" s="597" customFormat="1" x14ac:dyDescent="0.3"/>
    <row r="1564" s="597" customFormat="1" x14ac:dyDescent="0.3"/>
    <row r="1565" s="597" customFormat="1" x14ac:dyDescent="0.3"/>
    <row r="1566" s="597" customFormat="1" x14ac:dyDescent="0.3"/>
    <row r="1567" s="597" customFormat="1" x14ac:dyDescent="0.3"/>
    <row r="1568" s="597" customFormat="1" x14ac:dyDescent="0.3"/>
    <row r="1569" s="597" customFormat="1" x14ac:dyDescent="0.3"/>
    <row r="1570" s="597" customFormat="1" x14ac:dyDescent="0.3"/>
    <row r="1571" s="597" customFormat="1" x14ac:dyDescent="0.3"/>
    <row r="1572" s="597" customFormat="1" x14ac:dyDescent="0.3"/>
    <row r="1573" s="597" customFormat="1" x14ac:dyDescent="0.3"/>
    <row r="1574" s="597" customFormat="1" x14ac:dyDescent="0.3"/>
    <row r="1575" s="597" customFormat="1" x14ac:dyDescent="0.3"/>
    <row r="1576" s="597" customFormat="1" x14ac:dyDescent="0.3"/>
    <row r="1577" s="597" customFormat="1" x14ac:dyDescent="0.3"/>
    <row r="1578" s="597" customFormat="1" x14ac:dyDescent="0.3"/>
    <row r="1579" s="597" customFormat="1" x14ac:dyDescent="0.3"/>
    <row r="1580" s="597" customFormat="1" x14ac:dyDescent="0.3"/>
    <row r="1581" s="597" customFormat="1" x14ac:dyDescent="0.3"/>
    <row r="1582" s="597" customFormat="1" x14ac:dyDescent="0.3"/>
    <row r="1583" s="597" customFormat="1" x14ac:dyDescent="0.3"/>
    <row r="1584" s="597" customFormat="1" x14ac:dyDescent="0.3"/>
    <row r="1585" s="597" customFormat="1" x14ac:dyDescent="0.3"/>
    <row r="1586" s="597" customFormat="1" x14ac:dyDescent="0.3"/>
    <row r="1587" s="597" customFormat="1" x14ac:dyDescent="0.3"/>
    <row r="1588" s="597" customFormat="1" x14ac:dyDescent="0.3"/>
    <row r="1589" s="597" customFormat="1" x14ac:dyDescent="0.3"/>
    <row r="1590" s="597" customFormat="1" x14ac:dyDescent="0.3"/>
    <row r="1591" s="597" customFormat="1" x14ac:dyDescent="0.3"/>
    <row r="1592" s="597" customFormat="1" x14ac:dyDescent="0.3"/>
    <row r="1593" s="597" customFormat="1" x14ac:dyDescent="0.3"/>
    <row r="1594" s="597" customFormat="1" x14ac:dyDescent="0.3"/>
    <row r="1595" s="597" customFormat="1" x14ac:dyDescent="0.3"/>
    <row r="1596" s="597" customFormat="1" x14ac:dyDescent="0.3"/>
    <row r="1597" s="597" customFormat="1" x14ac:dyDescent="0.3"/>
    <row r="1598" s="597" customFormat="1" x14ac:dyDescent="0.3"/>
    <row r="1599" s="597" customFormat="1" x14ac:dyDescent="0.3"/>
    <row r="1600" s="597" customFormat="1" x14ac:dyDescent="0.3"/>
    <row r="1601" s="597" customFormat="1" x14ac:dyDescent="0.3"/>
    <row r="1602" s="597" customFormat="1" x14ac:dyDescent="0.3"/>
    <row r="1603" s="597" customFormat="1" x14ac:dyDescent="0.3"/>
    <row r="1604" s="597" customFormat="1" x14ac:dyDescent="0.3"/>
    <row r="1605" s="597" customFormat="1" x14ac:dyDescent="0.3"/>
    <row r="1606" s="597" customFormat="1" x14ac:dyDescent="0.3"/>
    <row r="1607" s="597" customFormat="1" x14ac:dyDescent="0.3"/>
    <row r="1608" s="597" customFormat="1" x14ac:dyDescent="0.3"/>
    <row r="1609" s="597" customFormat="1" x14ac:dyDescent="0.3"/>
    <row r="1610" s="597" customFormat="1" x14ac:dyDescent="0.3"/>
    <row r="1611" s="597" customFormat="1" x14ac:dyDescent="0.3"/>
    <row r="1612" s="597" customFormat="1" x14ac:dyDescent="0.3"/>
    <row r="1613" s="597" customFormat="1" x14ac:dyDescent="0.3"/>
    <row r="1614" s="597" customFormat="1" x14ac:dyDescent="0.3"/>
    <row r="1615" s="597" customFormat="1" x14ac:dyDescent="0.3"/>
    <row r="1616" s="597" customFormat="1" x14ac:dyDescent="0.3"/>
    <row r="1617" s="597" customFormat="1" x14ac:dyDescent="0.3"/>
    <row r="1618" s="597" customFormat="1" x14ac:dyDescent="0.3"/>
    <row r="1619" s="597" customFormat="1" x14ac:dyDescent="0.3"/>
    <row r="1620" s="597" customFormat="1" x14ac:dyDescent="0.3"/>
    <row r="1621" s="597" customFormat="1" x14ac:dyDescent="0.3"/>
    <row r="1622" s="597" customFormat="1" x14ac:dyDescent="0.3"/>
    <row r="1623" s="597" customFormat="1" x14ac:dyDescent="0.3"/>
    <row r="1624" s="597" customFormat="1" x14ac:dyDescent="0.3"/>
    <row r="1625" s="597" customFormat="1" x14ac:dyDescent="0.3"/>
    <row r="1626" s="597" customFormat="1" x14ac:dyDescent="0.3"/>
    <row r="1627" s="597" customFormat="1" x14ac:dyDescent="0.3"/>
    <row r="1628" s="597" customFormat="1" x14ac:dyDescent="0.3"/>
    <row r="1629" s="597" customFormat="1" x14ac:dyDescent="0.3"/>
    <row r="1630" s="597" customFormat="1" x14ac:dyDescent="0.3"/>
    <row r="1631" s="597" customFormat="1" x14ac:dyDescent="0.3"/>
    <row r="1632" s="597" customFormat="1" x14ac:dyDescent="0.3"/>
    <row r="1633" s="597" customFormat="1" x14ac:dyDescent="0.3"/>
    <row r="1634" s="597" customFormat="1" x14ac:dyDescent="0.3"/>
    <row r="1635" s="597" customFormat="1" x14ac:dyDescent="0.3"/>
    <row r="1636" s="597" customFormat="1" x14ac:dyDescent="0.3"/>
    <row r="1637" s="597" customFormat="1" x14ac:dyDescent="0.3"/>
    <row r="1638" s="597" customFormat="1" x14ac:dyDescent="0.3"/>
    <row r="1639" s="597" customFormat="1" x14ac:dyDescent="0.3"/>
    <row r="1640" s="597" customFormat="1" x14ac:dyDescent="0.3"/>
    <row r="1641" s="597" customFormat="1" x14ac:dyDescent="0.3"/>
    <row r="1642" s="597" customFormat="1" x14ac:dyDescent="0.3"/>
    <row r="1643" s="597" customFormat="1" x14ac:dyDescent="0.3"/>
    <row r="1644" s="597" customFormat="1" x14ac:dyDescent="0.3"/>
    <row r="1645" s="597" customFormat="1" x14ac:dyDescent="0.3"/>
    <row r="1646" s="597" customFormat="1" x14ac:dyDescent="0.3"/>
    <row r="1647" s="597" customFormat="1" x14ac:dyDescent="0.3"/>
    <row r="1648" s="597" customFormat="1" x14ac:dyDescent="0.3"/>
    <row r="1649" s="597" customFormat="1" x14ac:dyDescent="0.3"/>
    <row r="1650" s="597" customFormat="1" x14ac:dyDescent="0.3"/>
    <row r="1651" s="597" customFormat="1" x14ac:dyDescent="0.3"/>
    <row r="1652" s="597" customFormat="1" x14ac:dyDescent="0.3"/>
    <row r="1653" s="597" customFormat="1" x14ac:dyDescent="0.3"/>
    <row r="1654" s="597" customFormat="1" x14ac:dyDescent="0.3"/>
    <row r="1655" s="597" customFormat="1" x14ac:dyDescent="0.3"/>
    <row r="1656" s="597" customFormat="1" x14ac:dyDescent="0.3"/>
    <row r="1657" s="597" customFormat="1" x14ac:dyDescent="0.3"/>
    <row r="1658" s="597" customFormat="1" x14ac:dyDescent="0.3"/>
    <row r="1659" s="597" customFormat="1" x14ac:dyDescent="0.3"/>
    <row r="1660" s="597" customFormat="1" x14ac:dyDescent="0.3"/>
    <row r="1661" s="597" customFormat="1" x14ac:dyDescent="0.3"/>
    <row r="1662" s="597" customFormat="1" x14ac:dyDescent="0.3"/>
    <row r="1663" s="597" customFormat="1" x14ac:dyDescent="0.3"/>
    <row r="1664" s="597" customFormat="1" x14ac:dyDescent="0.3"/>
    <row r="1665" s="597" customFormat="1" x14ac:dyDescent="0.3"/>
    <row r="1666" s="597" customFormat="1" x14ac:dyDescent="0.3"/>
    <row r="1667" s="597" customFormat="1" x14ac:dyDescent="0.3"/>
    <row r="1668" s="597" customFormat="1" x14ac:dyDescent="0.3"/>
    <row r="1669" s="597" customFormat="1" x14ac:dyDescent="0.3"/>
    <row r="1670" s="597" customFormat="1" x14ac:dyDescent="0.3"/>
    <row r="1671" s="597" customFormat="1" x14ac:dyDescent="0.3"/>
    <row r="1672" s="597" customFormat="1" x14ac:dyDescent="0.3"/>
    <row r="1673" s="597" customFormat="1" x14ac:dyDescent="0.3"/>
    <row r="1674" s="597" customFormat="1" x14ac:dyDescent="0.3"/>
    <row r="1675" s="597" customFormat="1" x14ac:dyDescent="0.3"/>
    <row r="1676" s="597" customFormat="1" x14ac:dyDescent="0.3"/>
    <row r="1677" s="597" customFormat="1" x14ac:dyDescent="0.3"/>
    <row r="1678" s="597" customFormat="1" x14ac:dyDescent="0.3"/>
    <row r="1679" s="597" customFormat="1" x14ac:dyDescent="0.3"/>
    <row r="1680" s="597" customFormat="1" x14ac:dyDescent="0.3"/>
    <row r="1681" s="597" customFormat="1" x14ac:dyDescent="0.3"/>
    <row r="1682" s="597" customFormat="1" x14ac:dyDescent="0.3"/>
    <row r="1683" s="597" customFormat="1" x14ac:dyDescent="0.3"/>
    <row r="1684" s="597" customFormat="1" x14ac:dyDescent="0.3"/>
    <row r="1685" s="597" customFormat="1" x14ac:dyDescent="0.3"/>
    <row r="1686" s="597" customFormat="1" x14ac:dyDescent="0.3"/>
    <row r="1687" s="597" customFormat="1" x14ac:dyDescent="0.3"/>
    <row r="1688" s="597" customFormat="1" x14ac:dyDescent="0.3"/>
    <row r="1689" s="597" customFormat="1" x14ac:dyDescent="0.3"/>
    <row r="1690" s="597" customFormat="1" x14ac:dyDescent="0.3"/>
    <row r="1691" s="597" customFormat="1" x14ac:dyDescent="0.3"/>
    <row r="1692" s="597" customFormat="1" x14ac:dyDescent="0.3"/>
    <row r="1693" s="597" customFormat="1" x14ac:dyDescent="0.3"/>
    <row r="1694" s="597" customFormat="1" x14ac:dyDescent="0.3"/>
    <row r="1695" s="597" customFormat="1" x14ac:dyDescent="0.3"/>
    <row r="1696" s="597" customFormat="1" x14ac:dyDescent="0.3"/>
    <row r="1697" s="597" customFormat="1" x14ac:dyDescent="0.3"/>
    <row r="1698" s="597" customFormat="1" x14ac:dyDescent="0.3"/>
    <row r="1699" s="597" customFormat="1" x14ac:dyDescent="0.3"/>
    <row r="1700" s="597" customFormat="1" x14ac:dyDescent="0.3"/>
    <row r="1701" s="597" customFormat="1" x14ac:dyDescent="0.3"/>
    <row r="1702" s="597" customFormat="1" x14ac:dyDescent="0.3"/>
    <row r="1703" s="597" customFormat="1" x14ac:dyDescent="0.3"/>
    <row r="1704" s="597" customFormat="1" x14ac:dyDescent="0.3"/>
    <row r="1705" s="597" customFormat="1" x14ac:dyDescent="0.3"/>
    <row r="1706" s="597" customFormat="1" x14ac:dyDescent="0.3"/>
    <row r="1707" s="597" customFormat="1" x14ac:dyDescent="0.3"/>
    <row r="1708" s="597" customFormat="1" x14ac:dyDescent="0.3"/>
    <row r="1709" s="597" customFormat="1" x14ac:dyDescent="0.3"/>
    <row r="1710" s="597" customFormat="1" x14ac:dyDescent="0.3"/>
    <row r="1711" s="597" customFormat="1" x14ac:dyDescent="0.3"/>
    <row r="1712" s="597" customFormat="1" x14ac:dyDescent="0.3"/>
    <row r="1713" s="597" customFormat="1" x14ac:dyDescent="0.3"/>
    <row r="1714" s="597" customFormat="1" x14ac:dyDescent="0.3"/>
    <row r="1715" s="597" customFormat="1" x14ac:dyDescent="0.3"/>
    <row r="1716" s="597" customFormat="1" x14ac:dyDescent="0.3"/>
    <row r="1717" s="597" customFormat="1" x14ac:dyDescent="0.3"/>
    <row r="1718" s="597" customFormat="1" x14ac:dyDescent="0.3"/>
    <row r="1719" s="597" customFormat="1" x14ac:dyDescent="0.3"/>
    <row r="1720" s="597" customFormat="1" x14ac:dyDescent="0.3"/>
    <row r="1721" s="597" customFormat="1" x14ac:dyDescent="0.3"/>
    <row r="1722" s="597" customFormat="1" x14ac:dyDescent="0.3"/>
    <row r="1723" s="597" customFormat="1" x14ac:dyDescent="0.3"/>
    <row r="1724" s="597" customFormat="1" x14ac:dyDescent="0.3"/>
    <row r="1725" s="597" customFormat="1" x14ac:dyDescent="0.3"/>
    <row r="1726" s="597" customFormat="1" x14ac:dyDescent="0.3"/>
    <row r="1727" s="597" customFormat="1" x14ac:dyDescent="0.3"/>
    <row r="1728" s="597" customFormat="1" x14ac:dyDescent="0.3"/>
    <row r="1729" s="597" customFormat="1" x14ac:dyDescent="0.3"/>
    <row r="1730" s="597" customFormat="1" x14ac:dyDescent="0.3"/>
    <row r="1731" s="597" customFormat="1" x14ac:dyDescent="0.3"/>
    <row r="1732" s="597" customFormat="1" x14ac:dyDescent="0.3"/>
    <row r="1733" s="597" customFormat="1" x14ac:dyDescent="0.3"/>
    <row r="1734" s="597" customFormat="1" x14ac:dyDescent="0.3"/>
    <row r="1735" s="597" customFormat="1" x14ac:dyDescent="0.3"/>
    <row r="1736" s="597" customFormat="1" x14ac:dyDescent="0.3"/>
    <row r="1737" s="597" customFormat="1" x14ac:dyDescent="0.3"/>
    <row r="1738" s="597" customFormat="1" x14ac:dyDescent="0.3"/>
    <row r="1739" s="597" customFormat="1" x14ac:dyDescent="0.3"/>
    <row r="1740" s="597" customFormat="1" x14ac:dyDescent="0.3"/>
    <row r="1741" s="597" customFormat="1" x14ac:dyDescent="0.3"/>
    <row r="1742" s="597" customFormat="1" x14ac:dyDescent="0.3"/>
    <row r="1743" s="597" customFormat="1" x14ac:dyDescent="0.3"/>
    <row r="1744" s="597" customFormat="1" x14ac:dyDescent="0.3"/>
    <row r="1745" s="597" customFormat="1" x14ac:dyDescent="0.3"/>
    <row r="1746" s="597" customFormat="1" x14ac:dyDescent="0.3"/>
    <row r="1747" s="597" customFormat="1" x14ac:dyDescent="0.3"/>
    <row r="1748" s="597" customFormat="1" x14ac:dyDescent="0.3"/>
    <row r="1749" s="597" customFormat="1" x14ac:dyDescent="0.3"/>
    <row r="1750" s="597" customFormat="1" x14ac:dyDescent="0.3"/>
    <row r="1751" s="597" customFormat="1" x14ac:dyDescent="0.3"/>
    <row r="1752" s="597" customFormat="1" x14ac:dyDescent="0.3"/>
    <row r="1753" s="597" customFormat="1" x14ac:dyDescent="0.3"/>
    <row r="1754" s="597" customFormat="1" x14ac:dyDescent="0.3"/>
    <row r="1755" s="597" customFormat="1" x14ac:dyDescent="0.3"/>
    <row r="1756" s="597" customFormat="1" x14ac:dyDescent="0.3"/>
    <row r="1757" s="597" customFormat="1" x14ac:dyDescent="0.3"/>
    <row r="1758" s="597" customFormat="1" x14ac:dyDescent="0.3"/>
    <row r="1759" s="597" customFormat="1" x14ac:dyDescent="0.3"/>
    <row r="1760" s="597" customFormat="1" x14ac:dyDescent="0.3"/>
    <row r="1761" s="597" customFormat="1" x14ac:dyDescent="0.3"/>
    <row r="1762" s="597" customFormat="1" x14ac:dyDescent="0.3"/>
    <row r="1763" s="597" customFormat="1" x14ac:dyDescent="0.3"/>
    <row r="1764" s="597" customFormat="1" x14ac:dyDescent="0.3"/>
    <row r="1765" s="597" customFormat="1" x14ac:dyDescent="0.3"/>
    <row r="1766" s="597" customFormat="1" x14ac:dyDescent="0.3"/>
    <row r="1767" s="597" customFormat="1" x14ac:dyDescent="0.3"/>
    <row r="1768" s="597" customFormat="1" x14ac:dyDescent="0.3"/>
    <row r="1769" s="597" customFormat="1" x14ac:dyDescent="0.3"/>
    <row r="1770" s="597" customFormat="1" x14ac:dyDescent="0.3"/>
    <row r="1771" s="597" customFormat="1" x14ac:dyDescent="0.3"/>
    <row r="1772" s="597" customFormat="1" x14ac:dyDescent="0.3"/>
    <row r="1773" s="597" customFormat="1" x14ac:dyDescent="0.3"/>
    <row r="1774" s="597" customFormat="1" x14ac:dyDescent="0.3"/>
    <row r="1775" s="597" customFormat="1" x14ac:dyDescent="0.3"/>
    <row r="1776" s="597" customFormat="1" x14ac:dyDescent="0.3"/>
    <row r="1777" s="597" customFormat="1" x14ac:dyDescent="0.3"/>
    <row r="1778" s="597" customFormat="1" x14ac:dyDescent="0.3"/>
    <row r="1779" s="597" customFormat="1" x14ac:dyDescent="0.3"/>
    <row r="1780" s="597" customFormat="1" x14ac:dyDescent="0.3"/>
    <row r="1781" s="597" customFormat="1" x14ac:dyDescent="0.3"/>
    <row r="1782" s="597" customFormat="1" x14ac:dyDescent="0.3"/>
    <row r="1783" s="597" customFormat="1" x14ac:dyDescent="0.3"/>
    <row r="1784" s="597" customFormat="1" x14ac:dyDescent="0.3"/>
    <row r="1785" s="597" customFormat="1" x14ac:dyDescent="0.3"/>
    <row r="1786" s="597" customFormat="1" x14ac:dyDescent="0.3"/>
    <row r="1787" s="597" customFormat="1" x14ac:dyDescent="0.3"/>
    <row r="1788" s="597" customFormat="1" x14ac:dyDescent="0.3"/>
    <row r="1789" s="597" customFormat="1" x14ac:dyDescent="0.3"/>
    <row r="1790" s="597" customFormat="1" x14ac:dyDescent="0.3"/>
    <row r="1791" s="597" customFormat="1" x14ac:dyDescent="0.3"/>
    <row r="1792" s="597" customFormat="1" x14ac:dyDescent="0.3"/>
    <row r="1793" s="597" customFormat="1" x14ac:dyDescent="0.3"/>
    <row r="1794" s="597" customFormat="1" x14ac:dyDescent="0.3"/>
    <row r="1795" s="597" customFormat="1" x14ac:dyDescent="0.3"/>
    <row r="1796" s="597" customFormat="1" x14ac:dyDescent="0.3"/>
    <row r="1797" s="597" customFormat="1" x14ac:dyDescent="0.3"/>
    <row r="1798" s="597" customFormat="1" x14ac:dyDescent="0.3"/>
    <row r="1799" s="597" customFormat="1" x14ac:dyDescent="0.3"/>
    <row r="1800" s="597" customFormat="1" x14ac:dyDescent="0.3"/>
    <row r="1801" s="597" customFormat="1" x14ac:dyDescent="0.3"/>
    <row r="1802" s="597" customFormat="1" x14ac:dyDescent="0.3"/>
    <row r="1803" s="597" customFormat="1" x14ac:dyDescent="0.3"/>
    <row r="1804" s="597" customFormat="1" x14ac:dyDescent="0.3"/>
    <row r="1805" s="597" customFormat="1" x14ac:dyDescent="0.3"/>
    <row r="1806" s="597" customFormat="1" x14ac:dyDescent="0.3"/>
    <row r="1807" s="597" customFormat="1" x14ac:dyDescent="0.3"/>
    <row r="1808" s="597" customFormat="1" x14ac:dyDescent="0.3"/>
    <row r="1809" s="597" customFormat="1" x14ac:dyDescent="0.3"/>
    <row r="1810" s="597" customFormat="1" x14ac:dyDescent="0.3"/>
    <row r="1811" s="597" customFormat="1" x14ac:dyDescent="0.3"/>
    <row r="1812" s="597" customFormat="1" x14ac:dyDescent="0.3"/>
    <row r="1813" s="597" customFormat="1" x14ac:dyDescent="0.3"/>
    <row r="1814" s="597" customFormat="1" x14ac:dyDescent="0.3"/>
    <row r="1815" s="597" customFormat="1" x14ac:dyDescent="0.3"/>
    <row r="1816" s="597" customFormat="1" x14ac:dyDescent="0.3"/>
    <row r="1817" s="597" customFormat="1" x14ac:dyDescent="0.3"/>
    <row r="1818" s="597" customFormat="1" x14ac:dyDescent="0.3"/>
    <row r="1819" s="597" customFormat="1" x14ac:dyDescent="0.3"/>
    <row r="1820" s="597" customFormat="1" x14ac:dyDescent="0.3"/>
    <row r="1821" s="597" customFormat="1" x14ac:dyDescent="0.3"/>
    <row r="1822" s="597" customFormat="1" x14ac:dyDescent="0.3"/>
    <row r="1823" s="597" customFormat="1" x14ac:dyDescent="0.3"/>
    <row r="1824" s="597" customFormat="1" x14ac:dyDescent="0.3"/>
    <row r="1825" s="597" customFormat="1" x14ac:dyDescent="0.3"/>
    <row r="1826" s="597" customFormat="1" x14ac:dyDescent="0.3"/>
    <row r="1827" s="597" customFormat="1" x14ac:dyDescent="0.3"/>
    <row r="1828" s="597" customFormat="1" x14ac:dyDescent="0.3"/>
    <row r="1829" s="597" customFormat="1" x14ac:dyDescent="0.3"/>
    <row r="1830" s="597" customFormat="1" x14ac:dyDescent="0.3"/>
    <row r="1831" s="597" customFormat="1" x14ac:dyDescent="0.3"/>
    <row r="1832" s="597" customFormat="1" x14ac:dyDescent="0.3"/>
    <row r="1833" s="597" customFormat="1" x14ac:dyDescent="0.3"/>
    <row r="1834" s="597" customFormat="1" x14ac:dyDescent="0.3"/>
    <row r="1835" s="597" customFormat="1" x14ac:dyDescent="0.3"/>
    <row r="1836" s="597" customFormat="1" x14ac:dyDescent="0.3"/>
    <row r="1837" s="597" customFormat="1" x14ac:dyDescent="0.3"/>
    <row r="1838" s="597" customFormat="1" x14ac:dyDescent="0.3"/>
    <row r="1839" s="597" customFormat="1" x14ac:dyDescent="0.3"/>
    <row r="1840" s="597" customFormat="1" x14ac:dyDescent="0.3"/>
    <row r="1841" s="597" customFormat="1" x14ac:dyDescent="0.3"/>
    <row r="1842" s="597" customFormat="1" x14ac:dyDescent="0.3"/>
    <row r="1843" s="597" customFormat="1" x14ac:dyDescent="0.3"/>
    <row r="1844" s="597" customFormat="1" x14ac:dyDescent="0.3"/>
    <row r="1845" s="597" customFormat="1" x14ac:dyDescent="0.3"/>
    <row r="1846" s="597" customFormat="1" x14ac:dyDescent="0.3"/>
    <row r="1847" s="597" customFormat="1" x14ac:dyDescent="0.3"/>
    <row r="1848" s="597" customFormat="1" x14ac:dyDescent="0.3"/>
    <row r="1849" s="597" customFormat="1" x14ac:dyDescent="0.3"/>
    <row r="1850" s="597" customFormat="1" x14ac:dyDescent="0.3"/>
    <row r="1851" s="597" customFormat="1" x14ac:dyDescent="0.3"/>
    <row r="1852" s="597" customFormat="1" x14ac:dyDescent="0.3"/>
    <row r="1853" s="597" customFormat="1" x14ac:dyDescent="0.3"/>
    <row r="1854" s="597" customFormat="1" x14ac:dyDescent="0.3"/>
    <row r="1855" s="597" customFormat="1" x14ac:dyDescent="0.3"/>
    <row r="1856" s="597" customFormat="1" x14ac:dyDescent="0.3"/>
    <row r="1857" s="597" customFormat="1" x14ac:dyDescent="0.3"/>
    <row r="1858" s="597" customFormat="1" x14ac:dyDescent="0.3"/>
    <row r="1859" s="597" customFormat="1" x14ac:dyDescent="0.3"/>
    <row r="1860" s="597" customFormat="1" x14ac:dyDescent="0.3"/>
    <row r="1861" s="597" customFormat="1" x14ac:dyDescent="0.3"/>
    <row r="1862" s="597" customFormat="1" x14ac:dyDescent="0.3"/>
    <row r="1863" s="597" customFormat="1" x14ac:dyDescent="0.3"/>
    <row r="1864" s="597" customFormat="1" x14ac:dyDescent="0.3"/>
    <row r="1865" s="597" customFormat="1" x14ac:dyDescent="0.3"/>
    <row r="1866" s="597" customFormat="1" x14ac:dyDescent="0.3"/>
    <row r="1867" s="597" customFormat="1" x14ac:dyDescent="0.3"/>
    <row r="1868" s="597" customFormat="1" x14ac:dyDescent="0.3"/>
    <row r="1869" s="597" customFormat="1" x14ac:dyDescent="0.3"/>
    <row r="1870" s="597" customFormat="1" x14ac:dyDescent="0.3"/>
    <row r="1871" s="597" customFormat="1" x14ac:dyDescent="0.3"/>
    <row r="1872" s="597" customFormat="1" x14ac:dyDescent="0.3"/>
    <row r="1873" s="597" customFormat="1" x14ac:dyDescent="0.3"/>
    <row r="1874" s="597" customFormat="1" x14ac:dyDescent="0.3"/>
    <row r="1875" s="597" customFormat="1" x14ac:dyDescent="0.3"/>
    <row r="1876" s="597" customFormat="1" x14ac:dyDescent="0.3"/>
    <row r="1877" s="597" customFormat="1" x14ac:dyDescent="0.3"/>
    <row r="1878" s="597" customFormat="1" x14ac:dyDescent="0.3"/>
    <row r="1879" s="597" customFormat="1" x14ac:dyDescent="0.3"/>
    <row r="1880" s="597" customFormat="1" x14ac:dyDescent="0.3"/>
    <row r="1881" s="597" customFormat="1" x14ac:dyDescent="0.3"/>
    <row r="1882" s="597" customFormat="1" x14ac:dyDescent="0.3"/>
    <row r="1883" s="597" customFormat="1" x14ac:dyDescent="0.3"/>
    <row r="1884" s="597" customFormat="1" x14ac:dyDescent="0.3"/>
    <row r="1885" s="597" customFormat="1" x14ac:dyDescent="0.3"/>
    <row r="1886" s="597" customFormat="1" x14ac:dyDescent="0.3"/>
    <row r="1887" s="597" customFormat="1" x14ac:dyDescent="0.3"/>
    <row r="1888" s="597" customFormat="1" x14ac:dyDescent="0.3"/>
    <row r="1889" s="597" customFormat="1" x14ac:dyDescent="0.3"/>
    <row r="1890" s="597" customFormat="1" x14ac:dyDescent="0.3"/>
    <row r="1891" s="597" customFormat="1" x14ac:dyDescent="0.3"/>
    <row r="1892" s="597" customFormat="1" x14ac:dyDescent="0.3"/>
    <row r="1893" s="597" customFormat="1" x14ac:dyDescent="0.3"/>
    <row r="1894" s="597" customFormat="1" x14ac:dyDescent="0.3"/>
    <row r="1895" s="597" customFormat="1" x14ac:dyDescent="0.3"/>
    <row r="1896" s="597" customFormat="1" x14ac:dyDescent="0.3"/>
    <row r="1897" s="597" customFormat="1" x14ac:dyDescent="0.3"/>
    <row r="1898" s="597" customFormat="1" x14ac:dyDescent="0.3"/>
    <row r="1899" s="597" customFormat="1" x14ac:dyDescent="0.3"/>
    <row r="1900" s="597" customFormat="1" x14ac:dyDescent="0.3"/>
    <row r="1901" s="597" customFormat="1" x14ac:dyDescent="0.3"/>
    <row r="1902" s="597" customFormat="1" x14ac:dyDescent="0.3"/>
    <row r="1903" s="597" customFormat="1" x14ac:dyDescent="0.3"/>
    <row r="1904" s="597" customFormat="1" x14ac:dyDescent="0.3"/>
    <row r="1905" s="597" customFormat="1" x14ac:dyDescent="0.3"/>
    <row r="1906" s="597" customFormat="1" x14ac:dyDescent="0.3"/>
    <row r="1907" s="597" customFormat="1" x14ac:dyDescent="0.3"/>
    <row r="1908" s="597" customFormat="1" x14ac:dyDescent="0.3"/>
    <row r="1909" s="597" customFormat="1" x14ac:dyDescent="0.3"/>
    <row r="1910" s="597" customFormat="1" x14ac:dyDescent="0.3"/>
    <row r="1911" s="597" customFormat="1" x14ac:dyDescent="0.3"/>
    <row r="1912" s="597" customFormat="1" x14ac:dyDescent="0.3"/>
    <row r="1913" s="597" customFormat="1" x14ac:dyDescent="0.3"/>
    <row r="1914" s="597" customFormat="1" x14ac:dyDescent="0.3"/>
    <row r="1915" s="597" customFormat="1" x14ac:dyDescent="0.3"/>
    <row r="1916" s="597" customFormat="1" x14ac:dyDescent="0.3"/>
    <row r="1917" s="597" customFormat="1" x14ac:dyDescent="0.3"/>
    <row r="1918" s="597" customFormat="1" x14ac:dyDescent="0.3"/>
    <row r="1919" s="597" customFormat="1" x14ac:dyDescent="0.3"/>
    <row r="1920" s="597" customFormat="1" x14ac:dyDescent="0.3"/>
    <row r="1921" s="597" customFormat="1" x14ac:dyDescent="0.3"/>
    <row r="1922" s="597" customFormat="1" x14ac:dyDescent="0.3"/>
    <row r="1923" s="597" customFormat="1" x14ac:dyDescent="0.3"/>
    <row r="1924" s="597" customFormat="1" x14ac:dyDescent="0.3"/>
    <row r="1925" s="597" customFormat="1" x14ac:dyDescent="0.3"/>
    <row r="1926" s="597" customFormat="1" x14ac:dyDescent="0.3"/>
    <row r="1927" s="597" customFormat="1" x14ac:dyDescent="0.3"/>
    <row r="1928" s="597" customFormat="1" x14ac:dyDescent="0.3"/>
    <row r="1929" s="597" customFormat="1" x14ac:dyDescent="0.3"/>
    <row r="1930" s="597" customFormat="1" x14ac:dyDescent="0.3"/>
    <row r="1931" s="597" customFormat="1" x14ac:dyDescent="0.3"/>
    <row r="1932" s="597" customFormat="1" x14ac:dyDescent="0.3"/>
    <row r="1933" s="597" customFormat="1" x14ac:dyDescent="0.3"/>
    <row r="1934" s="597" customFormat="1" x14ac:dyDescent="0.3"/>
    <row r="1935" s="597" customFormat="1" x14ac:dyDescent="0.3"/>
    <row r="1936" s="597" customFormat="1" x14ac:dyDescent="0.3"/>
    <row r="1937" s="597" customFormat="1" x14ac:dyDescent="0.3"/>
    <row r="1938" s="597" customFormat="1" x14ac:dyDescent="0.3"/>
    <row r="1939" s="597" customFormat="1" x14ac:dyDescent="0.3"/>
    <row r="1940" s="597" customFormat="1" x14ac:dyDescent="0.3"/>
    <row r="1941" s="597" customFormat="1" x14ac:dyDescent="0.3"/>
    <row r="1942" s="597" customFormat="1" x14ac:dyDescent="0.3"/>
    <row r="1943" s="597" customFormat="1" x14ac:dyDescent="0.3"/>
    <row r="1944" s="597" customFormat="1" x14ac:dyDescent="0.3"/>
    <row r="1945" s="597" customFormat="1" x14ac:dyDescent="0.3"/>
    <row r="1946" s="597" customFormat="1" x14ac:dyDescent="0.3"/>
    <row r="1947" s="597" customFormat="1" x14ac:dyDescent="0.3"/>
    <row r="1948" s="597" customFormat="1" x14ac:dyDescent="0.3"/>
    <row r="1949" s="597" customFormat="1" x14ac:dyDescent="0.3"/>
    <row r="1950" s="597" customFormat="1" x14ac:dyDescent="0.3"/>
    <row r="1951" s="597" customFormat="1" x14ac:dyDescent="0.3"/>
    <row r="1952" s="597" customFormat="1" x14ac:dyDescent="0.3"/>
    <row r="1953" s="597" customFormat="1" x14ac:dyDescent="0.3"/>
    <row r="1954" s="597" customFormat="1" x14ac:dyDescent="0.3"/>
    <row r="1955" s="597" customFormat="1" x14ac:dyDescent="0.3"/>
    <row r="1956" s="597" customFormat="1" x14ac:dyDescent="0.3"/>
    <row r="1957" s="597" customFormat="1" x14ac:dyDescent="0.3"/>
    <row r="1958" s="597" customFormat="1" x14ac:dyDescent="0.3"/>
    <row r="1959" s="597" customFormat="1" x14ac:dyDescent="0.3"/>
    <row r="1960" s="597" customFormat="1" x14ac:dyDescent="0.3"/>
    <row r="1961" s="597" customFormat="1" x14ac:dyDescent="0.3"/>
    <row r="1962" s="597" customFormat="1" x14ac:dyDescent="0.3"/>
    <row r="1963" s="597" customFormat="1" x14ac:dyDescent="0.3"/>
    <row r="1964" s="597" customFormat="1" x14ac:dyDescent="0.3"/>
    <row r="1965" s="597" customFormat="1" x14ac:dyDescent="0.3"/>
    <row r="1966" s="597" customFormat="1" x14ac:dyDescent="0.3"/>
    <row r="1967" s="597" customFormat="1" x14ac:dyDescent="0.3"/>
    <row r="1968" s="597" customFormat="1" x14ac:dyDescent="0.3"/>
    <row r="1969" s="597" customFormat="1" x14ac:dyDescent="0.3"/>
    <row r="1970" s="597" customFormat="1" x14ac:dyDescent="0.3"/>
    <row r="1971" s="597" customFormat="1" x14ac:dyDescent="0.3"/>
    <row r="1972" s="597" customFormat="1" x14ac:dyDescent="0.3"/>
    <row r="1973" s="597" customFormat="1" x14ac:dyDescent="0.3"/>
    <row r="1974" s="597" customFormat="1" x14ac:dyDescent="0.3"/>
    <row r="1975" s="597" customFormat="1" x14ac:dyDescent="0.3"/>
    <row r="1976" s="597" customFormat="1" x14ac:dyDescent="0.3"/>
    <row r="1977" s="597" customFormat="1" x14ac:dyDescent="0.3"/>
    <row r="1978" s="597" customFormat="1" x14ac:dyDescent="0.3"/>
    <row r="1979" s="597" customFormat="1" x14ac:dyDescent="0.3"/>
    <row r="1980" s="597" customFormat="1" x14ac:dyDescent="0.3"/>
    <row r="1981" s="597" customFormat="1" x14ac:dyDescent="0.3"/>
    <row r="1982" s="597" customFormat="1" x14ac:dyDescent="0.3"/>
    <row r="1983" s="597" customFormat="1" x14ac:dyDescent="0.3"/>
    <row r="1984" s="597" customFormat="1" x14ac:dyDescent="0.3"/>
    <row r="1985" s="597" customFormat="1" x14ac:dyDescent="0.3"/>
    <row r="1986" s="597" customFormat="1" x14ac:dyDescent="0.3"/>
    <row r="1987" s="597" customFormat="1" x14ac:dyDescent="0.3"/>
    <row r="1988" s="597" customFormat="1" x14ac:dyDescent="0.3"/>
    <row r="1989" s="597" customFormat="1" x14ac:dyDescent="0.3"/>
    <row r="1990" s="597" customFormat="1" x14ac:dyDescent="0.3"/>
    <row r="1991" s="597" customFormat="1" x14ac:dyDescent="0.3"/>
    <row r="1992" s="597" customFormat="1" x14ac:dyDescent="0.3"/>
    <row r="1993" s="597" customFormat="1" x14ac:dyDescent="0.3"/>
    <row r="1994" s="597" customFormat="1" x14ac:dyDescent="0.3"/>
    <row r="1995" s="597" customFormat="1" x14ac:dyDescent="0.3"/>
    <row r="1996" s="597" customFormat="1" x14ac:dyDescent="0.3"/>
    <row r="1997" s="597" customFormat="1" x14ac:dyDescent="0.3"/>
    <row r="1998" s="597" customFormat="1" x14ac:dyDescent="0.3"/>
    <row r="1999" s="597" customFormat="1" x14ac:dyDescent="0.3"/>
    <row r="2000" s="597" customFormat="1" x14ac:dyDescent="0.3"/>
    <row r="2001" s="597" customFormat="1" x14ac:dyDescent="0.3"/>
    <row r="2002" s="597" customFormat="1" x14ac:dyDescent="0.3"/>
    <row r="2003" s="597" customFormat="1" x14ac:dyDescent="0.3"/>
    <row r="2004" s="597" customFormat="1" x14ac:dyDescent="0.3"/>
    <row r="2005" s="597" customFormat="1" x14ac:dyDescent="0.3"/>
    <row r="2006" s="597" customFormat="1" x14ac:dyDescent="0.3"/>
    <row r="2007" s="597" customFormat="1" x14ac:dyDescent="0.3"/>
    <row r="2008" s="597" customFormat="1" x14ac:dyDescent="0.3"/>
    <row r="2009" s="597" customFormat="1" x14ac:dyDescent="0.3"/>
    <row r="2010" s="597" customFormat="1" x14ac:dyDescent="0.3"/>
    <row r="2011" s="597" customFormat="1" x14ac:dyDescent="0.3"/>
    <row r="2012" s="597" customFormat="1" x14ac:dyDescent="0.3"/>
    <row r="2013" s="597" customFormat="1" x14ac:dyDescent="0.3"/>
    <row r="2014" s="597" customFormat="1" x14ac:dyDescent="0.3"/>
    <row r="2015" s="597" customFormat="1" x14ac:dyDescent="0.3"/>
    <row r="2016" s="597" customFormat="1" x14ac:dyDescent="0.3"/>
    <row r="2017" s="597" customFormat="1" x14ac:dyDescent="0.3"/>
    <row r="2018" s="597" customFormat="1" x14ac:dyDescent="0.3"/>
    <row r="2019" s="597" customFormat="1" x14ac:dyDescent="0.3"/>
    <row r="2020" s="597" customFormat="1" x14ac:dyDescent="0.3"/>
    <row r="2021" s="597" customFormat="1" x14ac:dyDescent="0.3"/>
    <row r="2022" s="597" customFormat="1" x14ac:dyDescent="0.3"/>
    <row r="2023" s="597" customFormat="1" x14ac:dyDescent="0.3"/>
    <row r="2024" s="597" customFormat="1" x14ac:dyDescent="0.3"/>
    <row r="2025" s="597" customFormat="1" x14ac:dyDescent="0.3"/>
    <row r="2026" s="597" customFormat="1" x14ac:dyDescent="0.3"/>
    <row r="2027" s="597" customFormat="1" x14ac:dyDescent="0.3"/>
    <row r="2028" s="597" customFormat="1" x14ac:dyDescent="0.3"/>
    <row r="2029" s="597" customFormat="1" x14ac:dyDescent="0.3"/>
    <row r="2030" s="597" customFormat="1" x14ac:dyDescent="0.3"/>
    <row r="2031" s="597" customFormat="1" x14ac:dyDescent="0.3"/>
    <row r="2032" s="597" customFormat="1" x14ac:dyDescent="0.3"/>
    <row r="2033" s="597" customFormat="1" x14ac:dyDescent="0.3"/>
    <row r="2034" s="597" customFormat="1" x14ac:dyDescent="0.3"/>
    <row r="2035" s="597" customFormat="1" x14ac:dyDescent="0.3"/>
    <row r="2036" s="597" customFormat="1" x14ac:dyDescent="0.3"/>
    <row r="2037" s="597" customFormat="1" x14ac:dyDescent="0.3"/>
    <row r="2038" s="597" customFormat="1" x14ac:dyDescent="0.3"/>
    <row r="2039" s="597" customFormat="1" x14ac:dyDescent="0.3"/>
    <row r="2040" s="597" customFormat="1" x14ac:dyDescent="0.3"/>
    <row r="2041" s="597" customFormat="1" x14ac:dyDescent="0.3"/>
    <row r="2042" s="597" customFormat="1" x14ac:dyDescent="0.3"/>
    <row r="2043" s="597" customFormat="1" x14ac:dyDescent="0.3"/>
    <row r="2044" s="597" customFormat="1" x14ac:dyDescent="0.3"/>
    <row r="2045" s="597" customFormat="1" x14ac:dyDescent="0.3"/>
    <row r="2046" s="597" customFormat="1" x14ac:dyDescent="0.3"/>
    <row r="2047" s="597" customFormat="1" x14ac:dyDescent="0.3"/>
    <row r="2048" s="597" customFormat="1" x14ac:dyDescent="0.3"/>
    <row r="2049" s="597" customFormat="1" x14ac:dyDescent="0.3"/>
    <row r="2050" s="597" customFormat="1" x14ac:dyDescent="0.3"/>
    <row r="2051" s="597" customFormat="1" x14ac:dyDescent="0.3"/>
    <row r="2052" s="597" customFormat="1" x14ac:dyDescent="0.3"/>
    <row r="2053" s="597" customFormat="1" x14ac:dyDescent="0.3"/>
    <row r="2054" s="597" customFormat="1" x14ac:dyDescent="0.3"/>
    <row r="2055" s="597" customFormat="1" x14ac:dyDescent="0.3"/>
    <row r="2056" s="597" customFormat="1" x14ac:dyDescent="0.3"/>
    <row r="2057" s="597" customFormat="1" x14ac:dyDescent="0.3"/>
    <row r="2058" s="597" customFormat="1" x14ac:dyDescent="0.3"/>
    <row r="2059" s="597" customFormat="1" x14ac:dyDescent="0.3"/>
    <row r="2060" s="597" customFormat="1" x14ac:dyDescent="0.3"/>
    <row r="2061" s="597" customFormat="1" x14ac:dyDescent="0.3"/>
    <row r="2062" s="597" customFormat="1" x14ac:dyDescent="0.3"/>
    <row r="2063" s="597" customFormat="1" x14ac:dyDescent="0.3"/>
    <row r="2064" s="597" customFormat="1" x14ac:dyDescent="0.3"/>
    <row r="2065" s="597" customFormat="1" x14ac:dyDescent="0.3"/>
    <row r="2066" s="597" customFormat="1" x14ac:dyDescent="0.3"/>
    <row r="2067" s="597" customFormat="1" x14ac:dyDescent="0.3"/>
    <row r="2068" s="597" customFormat="1" x14ac:dyDescent="0.3"/>
    <row r="2069" s="597" customFormat="1" x14ac:dyDescent="0.3"/>
    <row r="2070" s="597" customFormat="1" x14ac:dyDescent="0.3"/>
    <row r="2071" s="597" customFormat="1" x14ac:dyDescent="0.3"/>
    <row r="2072" s="597" customFormat="1" x14ac:dyDescent="0.3"/>
    <row r="2073" s="597" customFormat="1" x14ac:dyDescent="0.3"/>
    <row r="2074" s="597" customFormat="1" x14ac:dyDescent="0.3"/>
    <row r="2075" s="597" customFormat="1" x14ac:dyDescent="0.3"/>
    <row r="2076" s="597" customFormat="1" x14ac:dyDescent="0.3"/>
    <row r="2077" s="597" customFormat="1" x14ac:dyDescent="0.3"/>
    <row r="2078" s="597" customFormat="1" x14ac:dyDescent="0.3"/>
    <row r="2079" s="597" customFormat="1" x14ac:dyDescent="0.3"/>
    <row r="2080" s="597" customFormat="1" x14ac:dyDescent="0.3"/>
    <row r="2081" s="597" customFormat="1" x14ac:dyDescent="0.3"/>
    <row r="2082" s="597" customFormat="1" x14ac:dyDescent="0.3"/>
    <row r="2083" s="597" customFormat="1" x14ac:dyDescent="0.3"/>
    <row r="2084" s="597" customFormat="1" x14ac:dyDescent="0.3"/>
    <row r="2085" s="597" customFormat="1" x14ac:dyDescent="0.3"/>
    <row r="2086" s="597" customFormat="1" x14ac:dyDescent="0.3"/>
    <row r="2087" s="597" customFormat="1" x14ac:dyDescent="0.3"/>
    <row r="2088" s="597" customFormat="1" x14ac:dyDescent="0.3"/>
    <row r="2089" s="597" customFormat="1" x14ac:dyDescent="0.3"/>
    <row r="2090" s="597" customFormat="1" x14ac:dyDescent="0.3"/>
    <row r="2091" s="597" customFormat="1" x14ac:dyDescent="0.3"/>
    <row r="2092" s="597" customFormat="1" x14ac:dyDescent="0.3"/>
    <row r="2093" s="597" customFormat="1" x14ac:dyDescent="0.3"/>
    <row r="2094" s="597" customFormat="1" x14ac:dyDescent="0.3"/>
    <row r="2095" s="597" customFormat="1" x14ac:dyDescent="0.3"/>
    <row r="2096" s="597" customFormat="1" x14ac:dyDescent="0.3"/>
    <row r="2097" s="597" customFormat="1" x14ac:dyDescent="0.3"/>
    <row r="2098" s="597" customFormat="1" x14ac:dyDescent="0.3"/>
    <row r="2099" s="597" customFormat="1" x14ac:dyDescent="0.3"/>
    <row r="2100" s="597" customFormat="1" x14ac:dyDescent="0.3"/>
    <row r="2101" s="597" customFormat="1" x14ac:dyDescent="0.3"/>
    <row r="2102" s="597" customFormat="1" x14ac:dyDescent="0.3"/>
    <row r="2103" s="597" customFormat="1" x14ac:dyDescent="0.3"/>
    <row r="2104" s="597" customFormat="1" x14ac:dyDescent="0.3"/>
    <row r="2105" s="597" customFormat="1" x14ac:dyDescent="0.3"/>
    <row r="2106" s="597" customFormat="1" x14ac:dyDescent="0.3"/>
    <row r="2107" s="597" customFormat="1" x14ac:dyDescent="0.3"/>
    <row r="2108" s="597" customFormat="1" x14ac:dyDescent="0.3"/>
    <row r="2109" s="597" customFormat="1" x14ac:dyDescent="0.3"/>
    <row r="2110" s="597" customFormat="1" x14ac:dyDescent="0.3"/>
    <row r="2111" s="597" customFormat="1" x14ac:dyDescent="0.3"/>
    <row r="2112" s="597" customFormat="1" x14ac:dyDescent="0.3"/>
    <row r="2113" s="597" customFormat="1" x14ac:dyDescent="0.3"/>
    <row r="2114" s="597" customFormat="1" x14ac:dyDescent="0.3"/>
    <row r="2115" s="597" customFormat="1" x14ac:dyDescent="0.3"/>
    <row r="2116" s="597" customFormat="1" x14ac:dyDescent="0.3"/>
    <row r="2117" s="597" customFormat="1" x14ac:dyDescent="0.3"/>
    <row r="2118" s="597" customFormat="1" x14ac:dyDescent="0.3"/>
    <row r="2119" s="597" customFormat="1" x14ac:dyDescent="0.3"/>
    <row r="2120" s="597" customFormat="1" x14ac:dyDescent="0.3"/>
    <row r="2121" s="597" customFormat="1" x14ac:dyDescent="0.3"/>
    <row r="2122" s="597" customFormat="1" x14ac:dyDescent="0.3"/>
    <row r="2123" s="597" customFormat="1" x14ac:dyDescent="0.3"/>
    <row r="2124" s="597" customFormat="1" x14ac:dyDescent="0.3"/>
    <row r="2125" s="597" customFormat="1" x14ac:dyDescent="0.3"/>
    <row r="2126" s="597" customFormat="1" x14ac:dyDescent="0.3"/>
    <row r="2127" s="597" customFormat="1" x14ac:dyDescent="0.3"/>
    <row r="2128" s="597" customFormat="1" x14ac:dyDescent="0.3"/>
    <row r="2129" s="597" customFormat="1" x14ac:dyDescent="0.3"/>
    <row r="2130" s="597" customFormat="1" x14ac:dyDescent="0.3"/>
    <row r="2131" s="597" customFormat="1" x14ac:dyDescent="0.3"/>
    <row r="2132" s="597" customFormat="1" x14ac:dyDescent="0.3"/>
    <row r="2133" s="597" customFormat="1" x14ac:dyDescent="0.3"/>
    <row r="2134" s="597" customFormat="1" x14ac:dyDescent="0.3"/>
    <row r="2135" s="597" customFormat="1" x14ac:dyDescent="0.3"/>
    <row r="2136" s="597" customFormat="1" x14ac:dyDescent="0.3"/>
    <row r="2137" s="597" customFormat="1" x14ac:dyDescent="0.3"/>
    <row r="2138" s="597" customFormat="1" x14ac:dyDescent="0.3"/>
    <row r="2139" s="597" customFormat="1" x14ac:dyDescent="0.3"/>
    <row r="2140" s="597" customFormat="1" x14ac:dyDescent="0.3"/>
    <row r="2141" s="597" customFormat="1" x14ac:dyDescent="0.3"/>
    <row r="2142" s="597" customFormat="1" x14ac:dyDescent="0.3"/>
    <row r="2143" s="597" customFormat="1" x14ac:dyDescent="0.3"/>
    <row r="2144" s="597" customFormat="1" x14ac:dyDescent="0.3"/>
    <row r="2145" s="597" customFormat="1" x14ac:dyDescent="0.3"/>
    <row r="2146" s="597" customFormat="1" x14ac:dyDescent="0.3"/>
    <row r="2147" s="597" customFormat="1" x14ac:dyDescent="0.3"/>
    <row r="2148" s="597" customFormat="1" x14ac:dyDescent="0.3"/>
    <row r="2149" s="597" customFormat="1" x14ac:dyDescent="0.3"/>
    <row r="2150" s="597" customFormat="1" x14ac:dyDescent="0.3"/>
    <row r="2151" s="597" customFormat="1" x14ac:dyDescent="0.3"/>
    <row r="2152" s="597" customFormat="1" x14ac:dyDescent="0.3"/>
    <row r="2153" s="597" customFormat="1" x14ac:dyDescent="0.3"/>
    <row r="2154" s="597" customFormat="1" x14ac:dyDescent="0.3"/>
    <row r="2155" s="597" customFormat="1" x14ac:dyDescent="0.3"/>
    <row r="2156" s="597" customFormat="1" x14ac:dyDescent="0.3"/>
    <row r="2157" s="597" customFormat="1" x14ac:dyDescent="0.3"/>
    <row r="2158" s="597" customFormat="1" x14ac:dyDescent="0.3"/>
    <row r="2159" s="597" customFormat="1" x14ac:dyDescent="0.3"/>
    <row r="2160" s="597" customFormat="1" x14ac:dyDescent="0.3"/>
    <row r="2161" s="597" customFormat="1" x14ac:dyDescent="0.3"/>
    <row r="2162" s="597" customFormat="1" x14ac:dyDescent="0.3"/>
    <row r="2163" s="597" customFormat="1" x14ac:dyDescent="0.3"/>
    <row r="2164" s="597" customFormat="1" x14ac:dyDescent="0.3"/>
    <row r="2165" s="597" customFormat="1" x14ac:dyDescent="0.3"/>
    <row r="2166" s="597" customFormat="1" x14ac:dyDescent="0.3"/>
    <row r="2167" s="597" customFormat="1" x14ac:dyDescent="0.3"/>
    <row r="2168" s="597" customFormat="1" x14ac:dyDescent="0.3"/>
    <row r="2169" s="597" customFormat="1" x14ac:dyDescent="0.3"/>
    <row r="2170" s="597" customFormat="1" x14ac:dyDescent="0.3"/>
    <row r="2171" s="597" customFormat="1" x14ac:dyDescent="0.3"/>
    <row r="2172" s="597" customFormat="1" x14ac:dyDescent="0.3"/>
    <row r="2173" s="597" customFormat="1" x14ac:dyDescent="0.3"/>
    <row r="2174" s="597" customFormat="1" x14ac:dyDescent="0.3"/>
    <row r="2175" s="597" customFormat="1" x14ac:dyDescent="0.3"/>
    <row r="2176" s="597" customFormat="1" x14ac:dyDescent="0.3"/>
    <row r="2177" s="597" customFormat="1" x14ac:dyDescent="0.3"/>
    <row r="2178" s="597" customFormat="1" x14ac:dyDescent="0.3"/>
    <row r="2179" s="597" customFormat="1" x14ac:dyDescent="0.3"/>
    <row r="2180" s="597" customFormat="1" x14ac:dyDescent="0.3"/>
    <row r="2181" s="597" customFormat="1" x14ac:dyDescent="0.3"/>
    <row r="2182" s="597" customFormat="1" x14ac:dyDescent="0.3"/>
    <row r="2183" s="597" customFormat="1" x14ac:dyDescent="0.3"/>
    <row r="2184" s="597" customFormat="1" x14ac:dyDescent="0.3"/>
    <row r="2185" s="597" customFormat="1" x14ac:dyDescent="0.3"/>
    <row r="2186" s="597" customFormat="1" x14ac:dyDescent="0.3"/>
    <row r="2187" s="597" customFormat="1" x14ac:dyDescent="0.3"/>
    <row r="2188" s="597" customFormat="1" x14ac:dyDescent="0.3"/>
    <row r="2189" s="597" customFormat="1" x14ac:dyDescent="0.3"/>
    <row r="2190" s="597" customFormat="1" x14ac:dyDescent="0.3"/>
    <row r="2191" s="597" customFormat="1" x14ac:dyDescent="0.3"/>
    <row r="2192" s="597" customFormat="1" x14ac:dyDescent="0.3"/>
    <row r="2193" s="597" customFormat="1" x14ac:dyDescent="0.3"/>
    <row r="2194" s="597" customFormat="1" x14ac:dyDescent="0.3"/>
    <row r="2195" s="597" customFormat="1" x14ac:dyDescent="0.3"/>
    <row r="2196" s="597" customFormat="1" x14ac:dyDescent="0.3"/>
    <row r="2197" s="597" customFormat="1" x14ac:dyDescent="0.3"/>
    <row r="2198" s="597" customFormat="1" x14ac:dyDescent="0.3"/>
    <row r="2199" s="597" customFormat="1" x14ac:dyDescent="0.3"/>
    <row r="2200" s="597" customFormat="1" x14ac:dyDescent="0.3"/>
    <row r="2201" s="597" customFormat="1" x14ac:dyDescent="0.3"/>
    <row r="2202" s="597" customFormat="1" x14ac:dyDescent="0.3"/>
    <row r="2203" s="597" customFormat="1" x14ac:dyDescent="0.3"/>
    <row r="2204" s="597" customFormat="1" x14ac:dyDescent="0.3"/>
    <row r="2205" s="597" customFormat="1" x14ac:dyDescent="0.3"/>
    <row r="2206" s="597" customFormat="1" x14ac:dyDescent="0.3"/>
    <row r="2207" s="597" customFormat="1" x14ac:dyDescent="0.3"/>
    <row r="2208" s="597" customFormat="1" x14ac:dyDescent="0.3"/>
    <row r="2209" s="597" customFormat="1" x14ac:dyDescent="0.3"/>
    <row r="2210" s="597" customFormat="1" x14ac:dyDescent="0.3"/>
    <row r="2211" s="597" customFormat="1" x14ac:dyDescent="0.3"/>
    <row r="2212" s="597" customFormat="1" x14ac:dyDescent="0.3"/>
    <row r="2213" s="597" customFormat="1" x14ac:dyDescent="0.3"/>
    <row r="2214" s="597" customFormat="1" x14ac:dyDescent="0.3"/>
    <row r="2215" s="597" customFormat="1" x14ac:dyDescent="0.3"/>
    <row r="2216" s="597" customFormat="1" x14ac:dyDescent="0.3"/>
    <row r="2217" s="597" customFormat="1" x14ac:dyDescent="0.3"/>
    <row r="2218" s="597" customFormat="1" x14ac:dyDescent="0.3"/>
    <row r="2219" s="597" customFormat="1" x14ac:dyDescent="0.3"/>
    <row r="2220" s="597" customFormat="1" x14ac:dyDescent="0.3"/>
    <row r="2221" s="597" customFormat="1" x14ac:dyDescent="0.3"/>
    <row r="2222" s="597" customFormat="1" x14ac:dyDescent="0.3"/>
    <row r="2223" s="597" customFormat="1" x14ac:dyDescent="0.3"/>
    <row r="2224" s="597" customFormat="1" x14ac:dyDescent="0.3"/>
    <row r="2225" s="597" customFormat="1" x14ac:dyDescent="0.3"/>
    <row r="2226" s="597" customFormat="1" x14ac:dyDescent="0.3"/>
    <row r="2227" s="597" customFormat="1" x14ac:dyDescent="0.3"/>
    <row r="2228" s="597" customFormat="1" x14ac:dyDescent="0.3"/>
    <row r="2229" s="597" customFormat="1" x14ac:dyDescent="0.3"/>
    <row r="2230" s="597" customFormat="1" x14ac:dyDescent="0.3"/>
    <row r="2231" s="597" customFormat="1" x14ac:dyDescent="0.3"/>
    <row r="2232" s="597" customFormat="1" x14ac:dyDescent="0.3"/>
    <row r="2233" s="597" customFormat="1" x14ac:dyDescent="0.3"/>
    <row r="2234" s="597" customFormat="1" x14ac:dyDescent="0.3"/>
    <row r="2235" s="597" customFormat="1" x14ac:dyDescent="0.3"/>
    <row r="2236" s="597" customFormat="1" x14ac:dyDescent="0.3"/>
    <row r="2237" s="597" customFormat="1" x14ac:dyDescent="0.3"/>
    <row r="2238" s="597" customFormat="1" x14ac:dyDescent="0.3"/>
    <row r="2239" s="597" customFormat="1" x14ac:dyDescent="0.3"/>
    <row r="2240" s="597" customFormat="1" x14ac:dyDescent="0.3"/>
    <row r="2241" s="597" customFormat="1" x14ac:dyDescent="0.3"/>
    <row r="2242" s="597" customFormat="1" x14ac:dyDescent="0.3"/>
    <row r="2243" s="597" customFormat="1" x14ac:dyDescent="0.3"/>
    <row r="2244" s="597" customFormat="1" x14ac:dyDescent="0.3"/>
    <row r="2245" s="597" customFormat="1" x14ac:dyDescent="0.3"/>
    <row r="2246" s="597" customFormat="1" x14ac:dyDescent="0.3"/>
    <row r="2247" s="597" customFormat="1" x14ac:dyDescent="0.3"/>
    <row r="2248" s="597" customFormat="1" x14ac:dyDescent="0.3"/>
    <row r="2249" s="597" customFormat="1" x14ac:dyDescent="0.3"/>
    <row r="2250" s="597" customFormat="1" x14ac:dyDescent="0.3"/>
    <row r="2251" s="597" customFormat="1" x14ac:dyDescent="0.3"/>
    <row r="2252" s="597" customFormat="1" x14ac:dyDescent="0.3"/>
    <row r="2253" s="597" customFormat="1" x14ac:dyDescent="0.3"/>
    <row r="2254" s="597" customFormat="1" x14ac:dyDescent="0.3"/>
    <row r="2255" s="597" customFormat="1" x14ac:dyDescent="0.3"/>
    <row r="2256" s="597" customFormat="1" x14ac:dyDescent="0.3"/>
    <row r="2257" s="597" customFormat="1" x14ac:dyDescent="0.3"/>
    <row r="2258" s="597" customFormat="1" x14ac:dyDescent="0.3"/>
    <row r="2259" s="597" customFormat="1" x14ac:dyDescent="0.3"/>
    <row r="2260" s="597" customFormat="1" x14ac:dyDescent="0.3"/>
    <row r="2261" s="597" customFormat="1" x14ac:dyDescent="0.3"/>
    <row r="2262" s="597" customFormat="1" x14ac:dyDescent="0.3"/>
    <row r="2263" s="597" customFormat="1" x14ac:dyDescent="0.3"/>
    <row r="2264" s="597" customFormat="1" x14ac:dyDescent="0.3"/>
    <row r="2265" s="597" customFormat="1" x14ac:dyDescent="0.3"/>
    <row r="2266" s="597" customFormat="1" x14ac:dyDescent="0.3"/>
    <row r="2267" s="597" customFormat="1" x14ac:dyDescent="0.3"/>
    <row r="2268" s="597" customFormat="1" x14ac:dyDescent="0.3"/>
    <row r="2269" s="597" customFormat="1" x14ac:dyDescent="0.3"/>
    <row r="2270" s="597" customFormat="1" x14ac:dyDescent="0.3"/>
    <row r="2271" s="597" customFormat="1" x14ac:dyDescent="0.3"/>
    <row r="2272" s="597" customFormat="1" x14ac:dyDescent="0.3"/>
    <row r="2273" s="597" customFormat="1" x14ac:dyDescent="0.3"/>
    <row r="2274" s="597" customFormat="1" x14ac:dyDescent="0.3"/>
    <row r="2275" s="597" customFormat="1" x14ac:dyDescent="0.3"/>
    <row r="2276" s="597" customFormat="1" x14ac:dyDescent="0.3"/>
    <row r="2277" s="597" customFormat="1" x14ac:dyDescent="0.3"/>
    <row r="2278" s="597" customFormat="1" x14ac:dyDescent="0.3"/>
    <row r="2279" s="597" customFormat="1" x14ac:dyDescent="0.3"/>
    <row r="2280" s="597" customFormat="1" x14ac:dyDescent="0.3"/>
    <row r="2281" s="597" customFormat="1" x14ac:dyDescent="0.3"/>
    <row r="2282" s="597" customFormat="1" x14ac:dyDescent="0.3"/>
    <row r="2283" s="597" customFormat="1" x14ac:dyDescent="0.3"/>
    <row r="2284" s="597" customFormat="1" x14ac:dyDescent="0.3"/>
    <row r="2285" s="597" customFormat="1" x14ac:dyDescent="0.3"/>
    <row r="2286" s="597" customFormat="1" x14ac:dyDescent="0.3"/>
    <row r="2287" s="597" customFormat="1" x14ac:dyDescent="0.3"/>
    <row r="2288" s="597" customFormat="1" x14ac:dyDescent="0.3"/>
    <row r="2289" s="597" customFormat="1" x14ac:dyDescent="0.3"/>
    <row r="2290" s="597" customFormat="1" x14ac:dyDescent="0.3"/>
    <row r="2291" s="597" customFormat="1" x14ac:dyDescent="0.3"/>
    <row r="2292" s="597" customFormat="1" x14ac:dyDescent="0.3"/>
    <row r="2293" s="597" customFormat="1" x14ac:dyDescent="0.3"/>
    <row r="2294" s="597" customFormat="1" x14ac:dyDescent="0.3"/>
    <row r="2295" s="597" customFormat="1" x14ac:dyDescent="0.3"/>
    <row r="2296" s="597" customFormat="1" x14ac:dyDescent="0.3"/>
    <row r="2297" s="597" customFormat="1" x14ac:dyDescent="0.3"/>
    <row r="2298" s="597" customFormat="1" x14ac:dyDescent="0.3"/>
    <row r="2299" s="597" customFormat="1" x14ac:dyDescent="0.3"/>
    <row r="2300" s="597" customFormat="1" x14ac:dyDescent="0.3"/>
    <row r="2301" s="597" customFormat="1" x14ac:dyDescent="0.3"/>
    <row r="2302" s="597" customFormat="1" x14ac:dyDescent="0.3"/>
    <row r="2303" s="597" customFormat="1" x14ac:dyDescent="0.3"/>
    <row r="2304" s="597" customFormat="1" x14ac:dyDescent="0.3"/>
    <row r="2305" s="597" customFormat="1" x14ac:dyDescent="0.3"/>
    <row r="2306" s="597" customFormat="1" x14ac:dyDescent="0.3"/>
    <row r="2307" s="597" customFormat="1" x14ac:dyDescent="0.3"/>
    <row r="2308" s="597" customFormat="1" x14ac:dyDescent="0.3"/>
    <row r="2309" s="597" customFormat="1" x14ac:dyDescent="0.3"/>
    <row r="2310" s="597" customFormat="1" x14ac:dyDescent="0.3"/>
    <row r="2311" s="597" customFormat="1" x14ac:dyDescent="0.3"/>
    <row r="2312" s="597" customFormat="1" x14ac:dyDescent="0.3"/>
    <row r="2313" s="597" customFormat="1" x14ac:dyDescent="0.3"/>
    <row r="2314" s="597" customFormat="1" x14ac:dyDescent="0.3"/>
    <row r="2315" s="597" customFormat="1" x14ac:dyDescent="0.3"/>
    <row r="2316" s="597" customFormat="1" x14ac:dyDescent="0.3"/>
    <row r="2317" s="597" customFormat="1" x14ac:dyDescent="0.3"/>
    <row r="2318" s="597" customFormat="1" x14ac:dyDescent="0.3"/>
    <row r="2319" s="597" customFormat="1" x14ac:dyDescent="0.3"/>
    <row r="2320" s="597" customFormat="1" x14ac:dyDescent="0.3"/>
    <row r="2321" s="597" customFormat="1" x14ac:dyDescent="0.3"/>
    <row r="2322" s="597" customFormat="1" x14ac:dyDescent="0.3"/>
    <row r="2323" s="597" customFormat="1" x14ac:dyDescent="0.3"/>
    <row r="2324" s="597" customFormat="1" x14ac:dyDescent="0.3"/>
    <row r="2325" s="597" customFormat="1" x14ac:dyDescent="0.3"/>
    <row r="2326" s="597" customFormat="1" x14ac:dyDescent="0.3"/>
    <row r="2327" s="597" customFormat="1" x14ac:dyDescent="0.3"/>
    <row r="2328" s="597" customFormat="1" x14ac:dyDescent="0.3"/>
    <row r="2329" s="597" customFormat="1" x14ac:dyDescent="0.3"/>
    <row r="2330" s="597" customFormat="1" x14ac:dyDescent="0.3"/>
    <row r="2331" s="597" customFormat="1" x14ac:dyDescent="0.3"/>
    <row r="2332" s="597" customFormat="1" x14ac:dyDescent="0.3"/>
    <row r="2333" s="597" customFormat="1" x14ac:dyDescent="0.3"/>
    <row r="2334" s="597" customFormat="1" x14ac:dyDescent="0.3"/>
    <row r="2335" s="597" customFormat="1" x14ac:dyDescent="0.3"/>
    <row r="2336" s="597" customFormat="1" x14ac:dyDescent="0.3"/>
    <row r="2337" s="597" customFormat="1" x14ac:dyDescent="0.3"/>
    <row r="2338" s="597" customFormat="1" x14ac:dyDescent="0.3"/>
    <row r="2339" s="597" customFormat="1" x14ac:dyDescent="0.3"/>
    <row r="2340" s="597" customFormat="1" x14ac:dyDescent="0.3"/>
    <row r="2341" s="597" customFormat="1" x14ac:dyDescent="0.3"/>
    <row r="2342" s="597" customFormat="1" x14ac:dyDescent="0.3"/>
    <row r="2343" s="597" customFormat="1" x14ac:dyDescent="0.3"/>
    <row r="2344" s="597" customFormat="1" x14ac:dyDescent="0.3"/>
    <row r="2345" s="597" customFormat="1" x14ac:dyDescent="0.3"/>
    <row r="2346" s="597" customFormat="1" x14ac:dyDescent="0.3"/>
    <row r="2347" s="597" customFormat="1" x14ac:dyDescent="0.3"/>
    <row r="2348" s="597" customFormat="1" x14ac:dyDescent="0.3"/>
    <row r="2349" s="597" customFormat="1" x14ac:dyDescent="0.3"/>
    <row r="2350" s="597" customFormat="1" x14ac:dyDescent="0.3"/>
    <row r="2351" s="597" customFormat="1" x14ac:dyDescent="0.3"/>
    <row r="2352" s="597" customFormat="1" x14ac:dyDescent="0.3"/>
    <row r="2353" s="597" customFormat="1" x14ac:dyDescent="0.3"/>
    <row r="2354" s="597" customFormat="1" x14ac:dyDescent="0.3"/>
    <row r="2355" s="597" customFormat="1" x14ac:dyDescent="0.3"/>
    <row r="2356" s="597" customFormat="1" x14ac:dyDescent="0.3"/>
    <row r="2357" s="597" customFormat="1" x14ac:dyDescent="0.3"/>
    <row r="2358" s="597" customFormat="1" x14ac:dyDescent="0.3"/>
    <row r="2359" s="597" customFormat="1" x14ac:dyDescent="0.3"/>
    <row r="2360" s="597" customFormat="1" x14ac:dyDescent="0.3"/>
    <row r="2361" s="597" customFormat="1" x14ac:dyDescent="0.3"/>
    <row r="2362" s="597" customFormat="1" x14ac:dyDescent="0.3"/>
    <row r="2363" s="597" customFormat="1" x14ac:dyDescent="0.3"/>
    <row r="2364" s="597" customFormat="1" x14ac:dyDescent="0.3"/>
    <row r="2365" s="597" customFormat="1" x14ac:dyDescent="0.3"/>
    <row r="2366" s="597" customFormat="1" x14ac:dyDescent="0.3"/>
    <row r="2367" s="597" customFormat="1" x14ac:dyDescent="0.3"/>
    <row r="2368" s="597" customFormat="1" x14ac:dyDescent="0.3"/>
    <row r="2369" s="597" customFormat="1" x14ac:dyDescent="0.3"/>
    <row r="2370" s="597" customFormat="1" x14ac:dyDescent="0.3"/>
    <row r="2371" s="597" customFormat="1" x14ac:dyDescent="0.3"/>
    <row r="2372" s="597" customFormat="1" x14ac:dyDescent="0.3"/>
    <row r="2373" s="597" customFormat="1" x14ac:dyDescent="0.3"/>
    <row r="2374" s="597" customFormat="1" x14ac:dyDescent="0.3"/>
    <row r="2375" s="597" customFormat="1" x14ac:dyDescent="0.3"/>
    <row r="2376" s="597" customFormat="1" x14ac:dyDescent="0.3"/>
    <row r="2377" s="597" customFormat="1" x14ac:dyDescent="0.3"/>
    <row r="2378" s="597" customFormat="1" x14ac:dyDescent="0.3"/>
    <row r="2379" s="597" customFormat="1" x14ac:dyDescent="0.3"/>
    <row r="2380" s="597" customFormat="1" x14ac:dyDescent="0.3"/>
    <row r="2381" s="597" customFormat="1" x14ac:dyDescent="0.3"/>
    <row r="2382" s="597" customFormat="1" x14ac:dyDescent="0.3"/>
    <row r="2383" s="597" customFormat="1" x14ac:dyDescent="0.3"/>
    <row r="2384" s="597" customFormat="1" x14ac:dyDescent="0.3"/>
    <row r="2385" s="597" customFormat="1" x14ac:dyDescent="0.3"/>
    <row r="2386" s="597" customFormat="1" x14ac:dyDescent="0.3"/>
    <row r="2387" s="597" customFormat="1" x14ac:dyDescent="0.3"/>
    <row r="2388" s="597" customFormat="1" x14ac:dyDescent="0.3"/>
    <row r="2389" s="597" customFormat="1" x14ac:dyDescent="0.3"/>
    <row r="2390" s="597" customFormat="1" x14ac:dyDescent="0.3"/>
    <row r="2391" s="597" customFormat="1" x14ac:dyDescent="0.3"/>
    <row r="2392" s="597" customFormat="1" x14ac:dyDescent="0.3"/>
    <row r="2393" s="597" customFormat="1" x14ac:dyDescent="0.3"/>
    <row r="2394" s="597" customFormat="1" x14ac:dyDescent="0.3"/>
    <row r="2395" s="597" customFormat="1" x14ac:dyDescent="0.3"/>
    <row r="2396" s="597" customFormat="1" x14ac:dyDescent="0.3"/>
    <row r="2397" s="597" customFormat="1" x14ac:dyDescent="0.3"/>
    <row r="2398" s="597" customFormat="1" x14ac:dyDescent="0.3"/>
    <row r="2399" s="597" customFormat="1" x14ac:dyDescent="0.3"/>
    <row r="2400" s="597" customFormat="1" x14ac:dyDescent="0.3"/>
    <row r="2401" s="597" customFormat="1" x14ac:dyDescent="0.3"/>
    <row r="2402" s="597" customFormat="1" x14ac:dyDescent="0.3"/>
    <row r="2403" s="597" customFormat="1" x14ac:dyDescent="0.3"/>
    <row r="2404" s="597" customFormat="1" x14ac:dyDescent="0.3"/>
    <row r="2405" s="597" customFormat="1" x14ac:dyDescent="0.3"/>
    <row r="2406" s="597" customFormat="1" x14ac:dyDescent="0.3"/>
    <row r="2407" s="597" customFormat="1" x14ac:dyDescent="0.3"/>
    <row r="2408" s="597" customFormat="1" x14ac:dyDescent="0.3"/>
    <row r="2409" s="597" customFormat="1" x14ac:dyDescent="0.3"/>
    <row r="2410" s="597" customFormat="1" x14ac:dyDescent="0.3"/>
    <row r="2411" s="597" customFormat="1" x14ac:dyDescent="0.3"/>
    <row r="2412" s="597" customFormat="1" x14ac:dyDescent="0.3"/>
    <row r="2413" s="597" customFormat="1" x14ac:dyDescent="0.3"/>
    <row r="2414" s="597" customFormat="1" x14ac:dyDescent="0.3"/>
    <row r="2415" s="597" customFormat="1" x14ac:dyDescent="0.3"/>
    <row r="2416" s="597" customFormat="1" x14ac:dyDescent="0.3"/>
    <row r="2417" s="597" customFormat="1" x14ac:dyDescent="0.3"/>
    <row r="2418" s="597" customFormat="1" x14ac:dyDescent="0.3"/>
    <row r="2419" s="597" customFormat="1" x14ac:dyDescent="0.3"/>
    <row r="2420" s="597" customFormat="1" x14ac:dyDescent="0.3"/>
    <row r="2421" s="597" customFormat="1" x14ac:dyDescent="0.3"/>
    <row r="2422" s="597" customFormat="1" x14ac:dyDescent="0.3"/>
    <row r="2423" s="597" customFormat="1" x14ac:dyDescent="0.3"/>
    <row r="2424" s="597" customFormat="1" x14ac:dyDescent="0.3"/>
    <row r="2425" s="597" customFormat="1" x14ac:dyDescent="0.3"/>
    <row r="2426" s="597" customFormat="1" x14ac:dyDescent="0.3"/>
    <row r="2427" s="597" customFormat="1" x14ac:dyDescent="0.3"/>
    <row r="2428" s="597" customFormat="1" x14ac:dyDescent="0.3"/>
    <row r="2429" s="597" customFormat="1" x14ac:dyDescent="0.3"/>
    <row r="2430" s="597" customFormat="1" x14ac:dyDescent="0.3"/>
    <row r="2431" s="597" customFormat="1" x14ac:dyDescent="0.3"/>
    <row r="2432" s="597" customFormat="1" x14ac:dyDescent="0.3"/>
    <row r="2433" s="597" customFormat="1" x14ac:dyDescent="0.3"/>
    <row r="2434" s="597" customFormat="1" x14ac:dyDescent="0.3"/>
    <row r="2435" s="597" customFormat="1" x14ac:dyDescent="0.3"/>
    <row r="2436" s="597" customFormat="1" x14ac:dyDescent="0.3"/>
    <row r="2437" s="597" customFormat="1" x14ac:dyDescent="0.3"/>
    <row r="2438" s="597" customFormat="1" x14ac:dyDescent="0.3"/>
    <row r="2439" s="597" customFormat="1" x14ac:dyDescent="0.3"/>
    <row r="2440" s="597" customFormat="1" x14ac:dyDescent="0.3"/>
    <row r="2441" s="597" customFormat="1" x14ac:dyDescent="0.3"/>
    <row r="2442" s="597" customFormat="1" x14ac:dyDescent="0.3"/>
    <row r="2443" s="597" customFormat="1" x14ac:dyDescent="0.3"/>
    <row r="2444" s="597" customFormat="1" x14ac:dyDescent="0.3"/>
    <row r="2445" s="597" customFormat="1" x14ac:dyDescent="0.3"/>
    <row r="2446" s="597" customFormat="1" x14ac:dyDescent="0.3"/>
    <row r="2447" s="597" customFormat="1" x14ac:dyDescent="0.3"/>
    <row r="2448" s="597" customFormat="1" x14ac:dyDescent="0.3"/>
    <row r="2449" s="597" customFormat="1" x14ac:dyDescent="0.3"/>
    <row r="2450" s="597" customFormat="1" x14ac:dyDescent="0.3"/>
    <row r="2451" s="597" customFormat="1" x14ac:dyDescent="0.3"/>
    <row r="2452" s="597" customFormat="1" x14ac:dyDescent="0.3"/>
    <row r="2453" s="597" customFormat="1" x14ac:dyDescent="0.3"/>
    <row r="2454" s="597" customFormat="1" x14ac:dyDescent="0.3"/>
    <row r="2455" s="597" customFormat="1" x14ac:dyDescent="0.3"/>
    <row r="2456" s="597" customFormat="1" x14ac:dyDescent="0.3"/>
    <row r="2457" s="597" customFormat="1" x14ac:dyDescent="0.3"/>
    <row r="2458" s="597" customFormat="1" x14ac:dyDescent="0.3"/>
    <row r="2459" s="597" customFormat="1" x14ac:dyDescent="0.3"/>
    <row r="2460" s="597" customFormat="1" x14ac:dyDescent="0.3"/>
    <row r="2461" s="597" customFormat="1" x14ac:dyDescent="0.3"/>
    <row r="2462" s="597" customFormat="1" x14ac:dyDescent="0.3"/>
    <row r="2463" s="597" customFormat="1" x14ac:dyDescent="0.3"/>
    <row r="2464" s="597" customFormat="1" x14ac:dyDescent="0.3"/>
    <row r="2465" s="597" customFormat="1" x14ac:dyDescent="0.3"/>
    <row r="2466" s="597" customFormat="1" x14ac:dyDescent="0.3"/>
    <row r="2467" s="597" customFormat="1" x14ac:dyDescent="0.3"/>
    <row r="2468" s="597" customFormat="1" x14ac:dyDescent="0.3"/>
    <row r="2469" s="597" customFormat="1" x14ac:dyDescent="0.3"/>
    <row r="2470" s="597" customFormat="1" x14ac:dyDescent="0.3"/>
    <row r="2471" s="597" customFormat="1" x14ac:dyDescent="0.3"/>
    <row r="2472" s="597" customFormat="1" x14ac:dyDescent="0.3"/>
    <row r="2473" s="597" customFormat="1" x14ac:dyDescent="0.3"/>
    <row r="2474" s="597" customFormat="1" x14ac:dyDescent="0.3"/>
    <row r="2475" s="597" customFormat="1" x14ac:dyDescent="0.3"/>
    <row r="2476" s="597" customFormat="1" x14ac:dyDescent="0.3"/>
    <row r="2477" s="597" customFormat="1" x14ac:dyDescent="0.3"/>
    <row r="2478" s="597" customFormat="1" x14ac:dyDescent="0.3"/>
    <row r="2479" s="597" customFormat="1" x14ac:dyDescent="0.3"/>
    <row r="2480" s="597" customFormat="1" x14ac:dyDescent="0.3"/>
    <row r="2481" s="597" customFormat="1" x14ac:dyDescent="0.3"/>
    <row r="2482" s="597" customFormat="1" x14ac:dyDescent="0.3"/>
    <row r="2483" s="597" customFormat="1" x14ac:dyDescent="0.3"/>
    <row r="2484" s="597" customFormat="1" x14ac:dyDescent="0.3"/>
    <row r="2485" s="597" customFormat="1" x14ac:dyDescent="0.3"/>
    <row r="2486" s="597" customFormat="1" x14ac:dyDescent="0.3"/>
    <row r="2487" s="597" customFormat="1" x14ac:dyDescent="0.3"/>
    <row r="2488" s="597" customFormat="1" x14ac:dyDescent="0.3"/>
    <row r="2489" s="597" customFormat="1" x14ac:dyDescent="0.3"/>
    <row r="2490" s="597" customFormat="1" x14ac:dyDescent="0.3"/>
    <row r="2491" s="597" customFormat="1" x14ac:dyDescent="0.3"/>
    <row r="2492" s="597" customFormat="1" x14ac:dyDescent="0.3"/>
    <row r="2493" s="597" customFormat="1" x14ac:dyDescent="0.3"/>
    <row r="2494" s="597" customFormat="1" x14ac:dyDescent="0.3"/>
    <row r="2495" s="597" customFormat="1" x14ac:dyDescent="0.3"/>
    <row r="2496" s="597" customFormat="1" x14ac:dyDescent="0.3"/>
    <row r="2497" s="597" customFormat="1" x14ac:dyDescent="0.3"/>
    <row r="2498" s="597" customFormat="1" x14ac:dyDescent="0.3"/>
    <row r="2499" s="597" customFormat="1" x14ac:dyDescent="0.3"/>
    <row r="2500" s="597" customFormat="1" x14ac:dyDescent="0.3"/>
    <row r="2501" s="597" customFormat="1" x14ac:dyDescent="0.3"/>
    <row r="2502" s="597" customFormat="1" x14ac:dyDescent="0.3"/>
    <row r="2503" s="597" customFormat="1" x14ac:dyDescent="0.3"/>
    <row r="2504" s="597" customFormat="1" x14ac:dyDescent="0.3"/>
    <row r="2505" s="597" customFormat="1" x14ac:dyDescent="0.3"/>
    <row r="2506" s="597" customFormat="1" x14ac:dyDescent="0.3"/>
    <row r="2507" s="597" customFormat="1" x14ac:dyDescent="0.3"/>
    <row r="2508" s="597" customFormat="1" x14ac:dyDescent="0.3"/>
    <row r="2509" s="597" customFormat="1" x14ac:dyDescent="0.3"/>
    <row r="2510" s="597" customFormat="1" x14ac:dyDescent="0.3"/>
    <row r="2511" s="597" customFormat="1" x14ac:dyDescent="0.3"/>
    <row r="2512" s="597" customFormat="1" x14ac:dyDescent="0.3"/>
    <row r="2513" s="597" customFormat="1" x14ac:dyDescent="0.3"/>
    <row r="2514" s="597" customFormat="1" x14ac:dyDescent="0.3"/>
    <row r="2515" s="597" customFormat="1" x14ac:dyDescent="0.3"/>
    <row r="2516" s="597" customFormat="1" x14ac:dyDescent="0.3"/>
    <row r="2517" s="597" customFormat="1" x14ac:dyDescent="0.3"/>
    <row r="2518" s="597" customFormat="1" x14ac:dyDescent="0.3"/>
    <row r="2519" s="597" customFormat="1" x14ac:dyDescent="0.3"/>
    <row r="2520" s="597" customFormat="1" x14ac:dyDescent="0.3"/>
    <row r="2521" s="597" customFormat="1" x14ac:dyDescent="0.3"/>
    <row r="2522" s="597" customFormat="1" x14ac:dyDescent="0.3"/>
    <row r="2523" s="597" customFormat="1" x14ac:dyDescent="0.3"/>
    <row r="2524" s="597" customFormat="1" x14ac:dyDescent="0.3"/>
    <row r="2525" s="597" customFormat="1" x14ac:dyDescent="0.3"/>
    <row r="2526" s="597" customFormat="1" x14ac:dyDescent="0.3"/>
    <row r="2527" s="597" customFormat="1" x14ac:dyDescent="0.3"/>
    <row r="2528" s="597" customFormat="1" x14ac:dyDescent="0.3"/>
    <row r="2529" s="597" customFormat="1" x14ac:dyDescent="0.3"/>
    <row r="2530" s="597" customFormat="1" x14ac:dyDescent="0.3"/>
    <row r="2531" s="597" customFormat="1" x14ac:dyDescent="0.3"/>
    <row r="2532" s="597" customFormat="1" x14ac:dyDescent="0.3"/>
    <row r="2533" s="597" customFormat="1" x14ac:dyDescent="0.3"/>
    <row r="2534" s="597" customFormat="1" x14ac:dyDescent="0.3"/>
    <row r="2535" s="597" customFormat="1" x14ac:dyDescent="0.3"/>
    <row r="2536" s="597" customFormat="1" x14ac:dyDescent="0.3"/>
    <row r="2537" s="597" customFormat="1" x14ac:dyDescent="0.3"/>
    <row r="2538" s="597" customFormat="1" x14ac:dyDescent="0.3"/>
    <row r="2539" s="597" customFormat="1" x14ac:dyDescent="0.3"/>
    <row r="2540" s="597" customFormat="1" x14ac:dyDescent="0.3"/>
    <row r="2541" s="597" customFormat="1" x14ac:dyDescent="0.3"/>
    <row r="2542" s="597" customFormat="1" x14ac:dyDescent="0.3"/>
    <row r="2543" s="597" customFormat="1" x14ac:dyDescent="0.3"/>
    <row r="2544" s="597" customFormat="1" x14ac:dyDescent="0.3"/>
    <row r="2545" s="597" customFormat="1" x14ac:dyDescent="0.3"/>
    <row r="2546" s="597" customFormat="1" x14ac:dyDescent="0.3"/>
    <row r="2547" s="597" customFormat="1" x14ac:dyDescent="0.3"/>
    <row r="2548" s="597" customFormat="1" x14ac:dyDescent="0.3"/>
    <row r="2549" s="597" customFormat="1" x14ac:dyDescent="0.3"/>
    <row r="2550" s="597" customFormat="1" x14ac:dyDescent="0.3"/>
    <row r="2551" s="597" customFormat="1" x14ac:dyDescent="0.3"/>
    <row r="2552" s="597" customFormat="1" x14ac:dyDescent="0.3"/>
    <row r="2553" s="597" customFormat="1" x14ac:dyDescent="0.3"/>
    <row r="2554" s="597" customFormat="1" x14ac:dyDescent="0.3"/>
    <row r="2555" s="597" customFormat="1" x14ac:dyDescent="0.3"/>
    <row r="2556" s="597" customFormat="1" x14ac:dyDescent="0.3"/>
    <row r="2557" s="597" customFormat="1" x14ac:dyDescent="0.3"/>
    <row r="2558" s="597" customFormat="1" x14ac:dyDescent="0.3"/>
    <row r="2559" s="597" customFormat="1" x14ac:dyDescent="0.3"/>
    <row r="2560" s="597" customFormat="1" x14ac:dyDescent="0.3"/>
    <row r="2561" s="597" customFormat="1" x14ac:dyDescent="0.3"/>
    <row r="2562" s="597" customFormat="1" x14ac:dyDescent="0.3"/>
    <row r="2563" s="597" customFormat="1" x14ac:dyDescent="0.3"/>
    <row r="2564" s="597" customFormat="1" x14ac:dyDescent="0.3"/>
    <row r="2565" s="597" customFormat="1" x14ac:dyDescent="0.3"/>
    <row r="2566" s="597" customFormat="1" x14ac:dyDescent="0.3"/>
    <row r="2567" s="597" customFormat="1" x14ac:dyDescent="0.3"/>
    <row r="2568" s="597" customFormat="1" x14ac:dyDescent="0.3"/>
    <row r="2569" s="597" customFormat="1" x14ac:dyDescent="0.3"/>
    <row r="2570" s="597" customFormat="1" x14ac:dyDescent="0.3"/>
    <row r="2571" s="597" customFormat="1" x14ac:dyDescent="0.3"/>
    <row r="2572" s="597" customFormat="1" x14ac:dyDescent="0.3"/>
    <row r="2573" s="597" customFormat="1" x14ac:dyDescent="0.3"/>
    <row r="2574" s="597" customFormat="1" x14ac:dyDescent="0.3"/>
    <row r="2575" s="597" customFormat="1" x14ac:dyDescent="0.3"/>
    <row r="2576" s="597" customFormat="1" x14ac:dyDescent="0.3"/>
    <row r="2577" s="597" customFormat="1" x14ac:dyDescent="0.3"/>
    <row r="2578" s="597" customFormat="1" x14ac:dyDescent="0.3"/>
    <row r="2579" s="597" customFormat="1" x14ac:dyDescent="0.3"/>
    <row r="2580" s="597" customFormat="1" x14ac:dyDescent="0.3"/>
    <row r="2581" s="597" customFormat="1" x14ac:dyDescent="0.3"/>
    <row r="2582" s="597" customFormat="1" x14ac:dyDescent="0.3"/>
    <row r="2583" s="597" customFormat="1" x14ac:dyDescent="0.3"/>
    <row r="2584" s="597" customFormat="1" x14ac:dyDescent="0.3"/>
    <row r="2585" s="597" customFormat="1" x14ac:dyDescent="0.3"/>
    <row r="2586" s="597" customFormat="1" x14ac:dyDescent="0.3"/>
    <row r="2587" s="597" customFormat="1" x14ac:dyDescent="0.3"/>
    <row r="2588" s="597" customFormat="1" x14ac:dyDescent="0.3"/>
    <row r="2589" s="597" customFormat="1" x14ac:dyDescent="0.3"/>
    <row r="2590" s="597" customFormat="1" x14ac:dyDescent="0.3"/>
    <row r="2591" s="597" customFormat="1" x14ac:dyDescent="0.3"/>
    <row r="2592" s="597" customFormat="1" x14ac:dyDescent="0.3"/>
    <row r="2593" s="597" customFormat="1" x14ac:dyDescent="0.3"/>
    <row r="2594" s="597" customFormat="1" x14ac:dyDescent="0.3"/>
    <row r="2595" s="597" customFormat="1" x14ac:dyDescent="0.3"/>
    <row r="2596" s="597" customFormat="1" x14ac:dyDescent="0.3"/>
    <row r="2597" s="597" customFormat="1" x14ac:dyDescent="0.3"/>
    <row r="2598" s="597" customFormat="1" x14ac:dyDescent="0.3"/>
    <row r="2599" s="597" customFormat="1" x14ac:dyDescent="0.3"/>
    <row r="2600" s="597" customFormat="1" x14ac:dyDescent="0.3"/>
    <row r="2601" s="597" customFormat="1" x14ac:dyDescent="0.3"/>
    <row r="2602" s="597" customFormat="1" x14ac:dyDescent="0.3"/>
    <row r="2603" s="597" customFormat="1" x14ac:dyDescent="0.3"/>
    <row r="2604" s="597" customFormat="1" x14ac:dyDescent="0.3"/>
    <row r="2605" s="597" customFormat="1" x14ac:dyDescent="0.3"/>
    <row r="2606" s="597" customFormat="1" x14ac:dyDescent="0.3"/>
    <row r="2607" s="597" customFormat="1" x14ac:dyDescent="0.3"/>
    <row r="2608" s="597" customFormat="1" x14ac:dyDescent="0.3"/>
    <row r="2609" s="597" customFormat="1" x14ac:dyDescent="0.3"/>
    <row r="2610" s="597" customFormat="1" x14ac:dyDescent="0.3"/>
    <row r="2611" s="597" customFormat="1" x14ac:dyDescent="0.3"/>
    <row r="2612" s="597" customFormat="1" x14ac:dyDescent="0.3"/>
    <row r="2613" s="597" customFormat="1" x14ac:dyDescent="0.3"/>
    <row r="2614" s="597" customFormat="1" x14ac:dyDescent="0.3"/>
    <row r="2615" s="597" customFormat="1" x14ac:dyDescent="0.3"/>
    <row r="2616" s="597" customFormat="1" x14ac:dyDescent="0.3"/>
    <row r="2617" s="597" customFormat="1" x14ac:dyDescent="0.3"/>
    <row r="2618" s="597" customFormat="1" x14ac:dyDescent="0.3"/>
    <row r="2619" s="597" customFormat="1" x14ac:dyDescent="0.3"/>
    <row r="2620" s="597" customFormat="1" x14ac:dyDescent="0.3"/>
    <row r="2621" s="597" customFormat="1" x14ac:dyDescent="0.3"/>
    <row r="2622" s="597" customFormat="1" x14ac:dyDescent="0.3"/>
    <row r="2623" s="597" customFormat="1" x14ac:dyDescent="0.3"/>
    <row r="2624" s="597" customFormat="1" x14ac:dyDescent="0.3"/>
    <row r="2625" s="597" customFormat="1" x14ac:dyDescent="0.3"/>
    <row r="2626" s="597" customFormat="1" x14ac:dyDescent="0.3"/>
    <row r="2627" s="597" customFormat="1" x14ac:dyDescent="0.3"/>
    <row r="2628" s="597" customFormat="1" x14ac:dyDescent="0.3"/>
    <row r="2629" s="597" customFormat="1" x14ac:dyDescent="0.3"/>
    <row r="2630" s="597" customFormat="1" x14ac:dyDescent="0.3"/>
    <row r="2631" s="597" customFormat="1" x14ac:dyDescent="0.3"/>
    <row r="2632" s="597" customFormat="1" x14ac:dyDescent="0.3"/>
    <row r="2633" s="597" customFormat="1" x14ac:dyDescent="0.3"/>
    <row r="2634" s="597" customFormat="1" x14ac:dyDescent="0.3"/>
    <row r="2635" s="597" customFormat="1" x14ac:dyDescent="0.3"/>
    <row r="2636" s="597" customFormat="1" x14ac:dyDescent="0.3"/>
    <row r="2637" s="597" customFormat="1" x14ac:dyDescent="0.3"/>
    <row r="2638" s="597" customFormat="1" x14ac:dyDescent="0.3"/>
    <row r="2639" s="597" customFormat="1" x14ac:dyDescent="0.3"/>
    <row r="2640" s="597" customFormat="1" x14ac:dyDescent="0.3"/>
    <row r="2641" s="597" customFormat="1" x14ac:dyDescent="0.3"/>
    <row r="2642" s="597" customFormat="1" x14ac:dyDescent="0.3"/>
    <row r="2643" s="597" customFormat="1" x14ac:dyDescent="0.3"/>
    <row r="2644" s="597" customFormat="1" x14ac:dyDescent="0.3"/>
    <row r="2645" s="597" customFormat="1" x14ac:dyDescent="0.3"/>
    <row r="2646" s="597" customFormat="1" x14ac:dyDescent="0.3"/>
    <row r="2647" s="597" customFormat="1" x14ac:dyDescent="0.3"/>
    <row r="2648" s="597" customFormat="1" x14ac:dyDescent="0.3"/>
    <row r="2649" s="597" customFormat="1" x14ac:dyDescent="0.3"/>
    <row r="2650" s="597" customFormat="1" x14ac:dyDescent="0.3"/>
    <row r="2651" s="597" customFormat="1" x14ac:dyDescent="0.3"/>
    <row r="2652" s="597" customFormat="1" x14ac:dyDescent="0.3"/>
    <row r="2653" s="597" customFormat="1" x14ac:dyDescent="0.3"/>
    <row r="2654" s="597" customFormat="1" x14ac:dyDescent="0.3"/>
    <row r="2655" s="597" customFormat="1" x14ac:dyDescent="0.3"/>
    <row r="2656" s="597" customFormat="1" x14ac:dyDescent="0.3"/>
    <row r="2657" s="597" customFormat="1" x14ac:dyDescent="0.3"/>
    <row r="2658" s="597" customFormat="1" x14ac:dyDescent="0.3"/>
    <row r="2659" s="597" customFormat="1" x14ac:dyDescent="0.3"/>
    <row r="2660" s="597" customFormat="1" x14ac:dyDescent="0.3"/>
    <row r="2661" s="597" customFormat="1" x14ac:dyDescent="0.3"/>
    <row r="2662" s="597" customFormat="1" x14ac:dyDescent="0.3"/>
    <row r="2663" s="597" customFormat="1" x14ac:dyDescent="0.3"/>
    <row r="2664" s="597" customFormat="1" x14ac:dyDescent="0.3"/>
    <row r="2665" s="597" customFormat="1" x14ac:dyDescent="0.3"/>
    <row r="2666" s="597" customFormat="1" x14ac:dyDescent="0.3"/>
    <row r="2667" s="597" customFormat="1" x14ac:dyDescent="0.3"/>
    <row r="2668" s="597" customFormat="1" x14ac:dyDescent="0.3"/>
    <row r="2669" s="597" customFormat="1" x14ac:dyDescent="0.3"/>
    <row r="2670" s="597" customFormat="1" x14ac:dyDescent="0.3"/>
    <row r="2671" s="597" customFormat="1" x14ac:dyDescent="0.3"/>
    <row r="2672" s="597" customFormat="1" x14ac:dyDescent="0.3"/>
    <row r="2673" s="597" customFormat="1" x14ac:dyDescent="0.3"/>
    <row r="2674" s="597" customFormat="1" x14ac:dyDescent="0.3"/>
    <row r="2675" s="597" customFormat="1" x14ac:dyDescent="0.3"/>
    <row r="2676" s="597" customFormat="1" x14ac:dyDescent="0.3"/>
    <row r="2677" s="597" customFormat="1" x14ac:dyDescent="0.3"/>
    <row r="2678" s="597" customFormat="1" x14ac:dyDescent="0.3"/>
    <row r="2679" s="597" customFormat="1" x14ac:dyDescent="0.3"/>
    <row r="2680" s="597" customFormat="1" x14ac:dyDescent="0.3"/>
    <row r="2681" s="597" customFormat="1" x14ac:dyDescent="0.3"/>
    <row r="2682" s="597" customFormat="1" x14ac:dyDescent="0.3"/>
    <row r="2683" s="597" customFormat="1" x14ac:dyDescent="0.3"/>
    <row r="2684" s="597" customFormat="1" x14ac:dyDescent="0.3"/>
    <row r="2685" s="597" customFormat="1" x14ac:dyDescent="0.3"/>
    <row r="2686" s="597" customFormat="1" x14ac:dyDescent="0.3"/>
    <row r="2687" s="597" customFormat="1" x14ac:dyDescent="0.3"/>
    <row r="2688" s="597" customFormat="1" x14ac:dyDescent="0.3"/>
    <row r="2689" s="597" customFormat="1" x14ac:dyDescent="0.3"/>
    <row r="2690" s="597" customFormat="1" x14ac:dyDescent="0.3"/>
    <row r="2691" s="597" customFormat="1" x14ac:dyDescent="0.3"/>
    <row r="2692" s="597" customFormat="1" x14ac:dyDescent="0.3"/>
    <row r="2693" s="597" customFormat="1" x14ac:dyDescent="0.3"/>
    <row r="2694" s="597" customFormat="1" x14ac:dyDescent="0.3"/>
    <row r="2695" s="597" customFormat="1" x14ac:dyDescent="0.3"/>
    <row r="2696" s="597" customFormat="1" x14ac:dyDescent="0.3"/>
    <row r="2697" s="597" customFormat="1" x14ac:dyDescent="0.3"/>
    <row r="2698" s="597" customFormat="1" x14ac:dyDescent="0.3"/>
    <row r="2699" s="597" customFormat="1" x14ac:dyDescent="0.3"/>
    <row r="2700" s="597" customFormat="1" x14ac:dyDescent="0.3"/>
    <row r="2701" s="597" customFormat="1" x14ac:dyDescent="0.3"/>
    <row r="2702" s="597" customFormat="1" x14ac:dyDescent="0.3"/>
    <row r="2703" s="597" customFormat="1" x14ac:dyDescent="0.3"/>
    <row r="2704" s="597" customFormat="1" x14ac:dyDescent="0.3"/>
    <row r="2705" s="597" customFormat="1" x14ac:dyDescent="0.3"/>
    <row r="2706" s="597" customFormat="1" x14ac:dyDescent="0.3"/>
    <row r="2707" s="597" customFormat="1" x14ac:dyDescent="0.3"/>
    <row r="2708" s="597" customFormat="1" x14ac:dyDescent="0.3"/>
    <row r="2709" s="597" customFormat="1" x14ac:dyDescent="0.3"/>
    <row r="2710" s="597" customFormat="1" x14ac:dyDescent="0.3"/>
    <row r="2711" s="597" customFormat="1" x14ac:dyDescent="0.3"/>
    <row r="2712" s="597" customFormat="1" x14ac:dyDescent="0.3"/>
    <row r="2713" s="597" customFormat="1" x14ac:dyDescent="0.3"/>
    <row r="2714" s="597" customFormat="1" x14ac:dyDescent="0.3"/>
    <row r="2715" s="597" customFormat="1" x14ac:dyDescent="0.3"/>
    <row r="2716" s="597" customFormat="1" x14ac:dyDescent="0.3"/>
    <row r="2717" s="597" customFormat="1" x14ac:dyDescent="0.3"/>
    <row r="2718" s="597" customFormat="1" x14ac:dyDescent="0.3"/>
    <row r="2719" s="597" customFormat="1" x14ac:dyDescent="0.3"/>
    <row r="2720" s="597" customFormat="1" x14ac:dyDescent="0.3"/>
    <row r="2721" s="597" customFormat="1" x14ac:dyDescent="0.3"/>
    <row r="2722" s="597" customFormat="1" x14ac:dyDescent="0.3"/>
    <row r="2723" s="597" customFormat="1" x14ac:dyDescent="0.3"/>
    <row r="2724" s="597" customFormat="1" x14ac:dyDescent="0.3"/>
    <row r="2725" s="597" customFormat="1" x14ac:dyDescent="0.3"/>
    <row r="2726" s="597" customFormat="1" x14ac:dyDescent="0.3"/>
    <row r="2727" s="597" customFormat="1" x14ac:dyDescent="0.3"/>
    <row r="2728" s="597" customFormat="1" x14ac:dyDescent="0.3"/>
    <row r="2729" s="597" customFormat="1" x14ac:dyDescent="0.3"/>
    <row r="2730" s="597" customFormat="1" x14ac:dyDescent="0.3"/>
    <row r="2731" s="597" customFormat="1" x14ac:dyDescent="0.3"/>
    <row r="2732" s="597" customFormat="1" x14ac:dyDescent="0.3"/>
    <row r="2733" s="597" customFormat="1" x14ac:dyDescent="0.3"/>
    <row r="2734" s="597" customFormat="1" x14ac:dyDescent="0.3"/>
    <row r="2735" s="597" customFormat="1" x14ac:dyDescent="0.3"/>
    <row r="2736" s="597" customFormat="1" x14ac:dyDescent="0.3"/>
    <row r="2737" s="597" customFormat="1" x14ac:dyDescent="0.3"/>
    <row r="2738" s="597" customFormat="1" x14ac:dyDescent="0.3"/>
    <row r="2739" s="597" customFormat="1" x14ac:dyDescent="0.3"/>
    <row r="2740" s="597" customFormat="1" x14ac:dyDescent="0.3"/>
    <row r="2741" s="597" customFormat="1" x14ac:dyDescent="0.3"/>
    <row r="2742" s="597" customFormat="1" x14ac:dyDescent="0.3"/>
    <row r="2743" s="597" customFormat="1" x14ac:dyDescent="0.3"/>
    <row r="2744" s="597" customFormat="1" x14ac:dyDescent="0.3"/>
    <row r="2745" s="597" customFormat="1" x14ac:dyDescent="0.3"/>
    <row r="2746" s="597" customFormat="1" x14ac:dyDescent="0.3"/>
    <row r="2747" s="597" customFormat="1" x14ac:dyDescent="0.3"/>
    <row r="2748" s="597" customFormat="1" x14ac:dyDescent="0.3"/>
    <row r="2749" s="597" customFormat="1" x14ac:dyDescent="0.3"/>
    <row r="2750" s="597" customFormat="1" x14ac:dyDescent="0.3"/>
    <row r="2751" s="597" customFormat="1" x14ac:dyDescent="0.3"/>
    <row r="2752" s="597" customFormat="1" x14ac:dyDescent="0.3"/>
    <row r="2753" s="597" customFormat="1" x14ac:dyDescent="0.3"/>
    <row r="2754" s="597" customFormat="1" x14ac:dyDescent="0.3"/>
    <row r="2755" s="597" customFormat="1" x14ac:dyDescent="0.3"/>
    <row r="2756" s="597" customFormat="1" x14ac:dyDescent="0.3"/>
    <row r="2757" s="597" customFormat="1" x14ac:dyDescent="0.3"/>
    <row r="2758" s="597" customFormat="1" x14ac:dyDescent="0.3"/>
    <row r="2759" s="597" customFormat="1" x14ac:dyDescent="0.3"/>
    <row r="2760" s="597" customFormat="1" x14ac:dyDescent="0.3"/>
    <row r="2761" s="597" customFormat="1" x14ac:dyDescent="0.3"/>
    <row r="2762" s="597" customFormat="1" x14ac:dyDescent="0.3"/>
    <row r="2763" s="597" customFormat="1" x14ac:dyDescent="0.3"/>
    <row r="2764" s="597" customFormat="1" x14ac:dyDescent="0.3"/>
    <row r="2765" s="597" customFormat="1" x14ac:dyDescent="0.3"/>
    <row r="2766" s="597" customFormat="1" x14ac:dyDescent="0.3"/>
    <row r="2767" s="597" customFormat="1" x14ac:dyDescent="0.3"/>
    <row r="2768" s="597" customFormat="1" x14ac:dyDescent="0.3"/>
    <row r="2769" s="597" customFormat="1" x14ac:dyDescent="0.3"/>
    <row r="2770" s="597" customFormat="1" x14ac:dyDescent="0.3"/>
    <row r="2771" s="597" customFormat="1" x14ac:dyDescent="0.3"/>
    <row r="2772" s="597" customFormat="1" x14ac:dyDescent="0.3"/>
    <row r="2773" s="597" customFormat="1" x14ac:dyDescent="0.3"/>
    <row r="2774" s="597" customFormat="1" x14ac:dyDescent="0.3"/>
    <row r="2775" s="597" customFormat="1" x14ac:dyDescent="0.3"/>
    <row r="2776" s="597" customFormat="1" x14ac:dyDescent="0.3"/>
    <row r="2777" s="597" customFormat="1" x14ac:dyDescent="0.3"/>
    <row r="2778" s="597" customFormat="1" x14ac:dyDescent="0.3"/>
    <row r="2779" s="597" customFormat="1" x14ac:dyDescent="0.3"/>
    <row r="2780" s="597" customFormat="1" x14ac:dyDescent="0.3"/>
    <row r="2781" s="597" customFormat="1" x14ac:dyDescent="0.3"/>
    <row r="2782" s="597" customFormat="1" x14ac:dyDescent="0.3"/>
    <row r="2783" s="597" customFormat="1" x14ac:dyDescent="0.3"/>
    <row r="2784" s="597" customFormat="1" x14ac:dyDescent="0.3"/>
    <row r="2785" s="597" customFormat="1" x14ac:dyDescent="0.3"/>
    <row r="2786" s="597" customFormat="1" x14ac:dyDescent="0.3"/>
    <row r="2787" s="597" customFormat="1" x14ac:dyDescent="0.3"/>
    <row r="2788" s="597" customFormat="1" x14ac:dyDescent="0.3"/>
    <row r="2789" s="597" customFormat="1" x14ac:dyDescent="0.3"/>
    <row r="2790" s="597" customFormat="1" x14ac:dyDescent="0.3"/>
    <row r="2791" s="597" customFormat="1" x14ac:dyDescent="0.3"/>
    <row r="2792" s="597" customFormat="1" x14ac:dyDescent="0.3"/>
    <row r="2793" s="597" customFormat="1" x14ac:dyDescent="0.3"/>
    <row r="2794" s="597" customFormat="1" x14ac:dyDescent="0.3"/>
    <row r="2795" s="597" customFormat="1" x14ac:dyDescent="0.3"/>
    <row r="2796" s="597" customFormat="1" x14ac:dyDescent="0.3"/>
    <row r="2797" s="597" customFormat="1" x14ac:dyDescent="0.3"/>
    <row r="2798" s="597" customFormat="1" x14ac:dyDescent="0.3"/>
    <row r="2799" s="597" customFormat="1" x14ac:dyDescent="0.3"/>
    <row r="2800" s="597" customFormat="1" x14ac:dyDescent="0.3"/>
    <row r="2801" s="597" customFormat="1" x14ac:dyDescent="0.3"/>
    <row r="2802" s="597" customFormat="1" x14ac:dyDescent="0.3"/>
    <row r="2803" s="597" customFormat="1" x14ac:dyDescent="0.3"/>
    <row r="2804" s="597" customFormat="1" x14ac:dyDescent="0.3"/>
    <row r="2805" s="597" customFormat="1" x14ac:dyDescent="0.3"/>
    <row r="2806" s="597" customFormat="1" x14ac:dyDescent="0.3"/>
    <row r="2807" s="597" customFormat="1" x14ac:dyDescent="0.3"/>
    <row r="2808" s="597" customFormat="1" x14ac:dyDescent="0.3"/>
    <row r="2809" s="597" customFormat="1" x14ac:dyDescent="0.3"/>
    <row r="2810" s="597" customFormat="1" x14ac:dyDescent="0.3"/>
    <row r="2811" s="597" customFormat="1" x14ac:dyDescent="0.3"/>
    <row r="2812" s="597" customFormat="1" x14ac:dyDescent="0.3"/>
    <row r="2813" s="597" customFormat="1" x14ac:dyDescent="0.3"/>
    <row r="2814" s="597" customFormat="1" x14ac:dyDescent="0.3"/>
    <row r="2815" s="597" customFormat="1" x14ac:dyDescent="0.3"/>
    <row r="2816" s="597" customFormat="1" x14ac:dyDescent="0.3"/>
    <row r="2817" s="597" customFormat="1" x14ac:dyDescent="0.3"/>
    <row r="2818" s="597" customFormat="1" x14ac:dyDescent="0.3"/>
    <row r="2819" s="597" customFormat="1" x14ac:dyDescent="0.3"/>
    <row r="2820" s="597" customFormat="1" x14ac:dyDescent="0.3"/>
    <row r="2821" s="597" customFormat="1" x14ac:dyDescent="0.3"/>
    <row r="2822" s="597" customFormat="1" x14ac:dyDescent="0.3"/>
    <row r="2823" s="597" customFormat="1" x14ac:dyDescent="0.3"/>
    <row r="2824" s="597" customFormat="1" x14ac:dyDescent="0.3"/>
    <row r="2825" s="597" customFormat="1" x14ac:dyDescent="0.3"/>
    <row r="2826" s="597" customFormat="1" x14ac:dyDescent="0.3"/>
    <row r="2827" s="597" customFormat="1" x14ac:dyDescent="0.3"/>
    <row r="2828" s="597" customFormat="1" x14ac:dyDescent="0.3"/>
    <row r="2829" s="597" customFormat="1" x14ac:dyDescent="0.3"/>
    <row r="2830" s="597" customFormat="1" x14ac:dyDescent="0.3"/>
    <row r="2831" s="597" customFormat="1" x14ac:dyDescent="0.3"/>
    <row r="2832" s="597" customFormat="1" x14ac:dyDescent="0.3"/>
    <row r="2833" s="597" customFormat="1" x14ac:dyDescent="0.3"/>
    <row r="2834" s="597" customFormat="1" x14ac:dyDescent="0.3"/>
    <row r="2835" s="597" customFormat="1" x14ac:dyDescent="0.3"/>
    <row r="2836" s="597" customFormat="1" x14ac:dyDescent="0.3"/>
    <row r="2837" s="597" customFormat="1" x14ac:dyDescent="0.3"/>
    <row r="2838" s="597" customFormat="1" x14ac:dyDescent="0.3"/>
    <row r="2839" s="597" customFormat="1" x14ac:dyDescent="0.3"/>
    <row r="2840" s="597" customFormat="1" x14ac:dyDescent="0.3"/>
    <row r="2841" s="597" customFormat="1" x14ac:dyDescent="0.3"/>
    <row r="2842" s="597" customFormat="1" x14ac:dyDescent="0.3"/>
    <row r="2843" s="597" customFormat="1" x14ac:dyDescent="0.3"/>
    <row r="2844" s="597" customFormat="1" x14ac:dyDescent="0.3"/>
    <row r="2845" s="597" customFormat="1" x14ac:dyDescent="0.3"/>
    <row r="2846" s="597" customFormat="1" x14ac:dyDescent="0.3"/>
    <row r="2847" s="597" customFormat="1" x14ac:dyDescent="0.3"/>
    <row r="2848" s="597" customFormat="1" x14ac:dyDescent="0.3"/>
    <row r="2849" s="597" customFormat="1" x14ac:dyDescent="0.3"/>
    <row r="2850" s="597" customFormat="1" x14ac:dyDescent="0.3"/>
    <row r="2851" s="597" customFormat="1" x14ac:dyDescent="0.3"/>
    <row r="2852" s="597" customFormat="1" x14ac:dyDescent="0.3"/>
    <row r="2853" s="597" customFormat="1" x14ac:dyDescent="0.3"/>
    <row r="2854" s="597" customFormat="1" x14ac:dyDescent="0.3"/>
    <row r="2855" s="597" customFormat="1" x14ac:dyDescent="0.3"/>
    <row r="2856" s="597" customFormat="1" x14ac:dyDescent="0.3"/>
    <row r="2857" s="597" customFormat="1" x14ac:dyDescent="0.3"/>
    <row r="2858" s="597" customFormat="1" x14ac:dyDescent="0.3"/>
    <row r="2859" s="597" customFormat="1" x14ac:dyDescent="0.3"/>
    <row r="2860" s="597" customFormat="1" x14ac:dyDescent="0.3"/>
    <row r="2861" s="597" customFormat="1" x14ac:dyDescent="0.3"/>
    <row r="2862" s="597" customFormat="1" x14ac:dyDescent="0.3"/>
    <row r="2863" s="597" customFormat="1" x14ac:dyDescent="0.3"/>
    <row r="2864" s="597" customFormat="1" x14ac:dyDescent="0.3"/>
    <row r="2865" s="597" customFormat="1" x14ac:dyDescent="0.3"/>
    <row r="2866" s="597" customFormat="1" x14ac:dyDescent="0.3"/>
    <row r="2867" s="597" customFormat="1" x14ac:dyDescent="0.3"/>
    <row r="2868" s="597" customFormat="1" x14ac:dyDescent="0.3"/>
    <row r="2869" s="597" customFormat="1" x14ac:dyDescent="0.3"/>
    <row r="2870" s="597" customFormat="1" x14ac:dyDescent="0.3"/>
    <row r="2871" s="597" customFormat="1" x14ac:dyDescent="0.3"/>
    <row r="2872" s="597" customFormat="1" x14ac:dyDescent="0.3"/>
    <row r="2873" s="597" customFormat="1" x14ac:dyDescent="0.3"/>
    <row r="2874" s="597" customFormat="1" x14ac:dyDescent="0.3"/>
    <row r="2875" s="597" customFormat="1" x14ac:dyDescent="0.3"/>
    <row r="2876" s="597" customFormat="1" x14ac:dyDescent="0.3"/>
    <row r="2877" s="597" customFormat="1" x14ac:dyDescent="0.3"/>
    <row r="2878" s="597" customFormat="1" x14ac:dyDescent="0.3"/>
    <row r="2879" s="597" customFormat="1" x14ac:dyDescent="0.3"/>
    <row r="2880" s="597" customFormat="1" x14ac:dyDescent="0.3"/>
    <row r="2881" s="597" customFormat="1" x14ac:dyDescent="0.3"/>
    <row r="2882" s="597" customFormat="1" x14ac:dyDescent="0.3"/>
    <row r="2883" s="597" customFormat="1" x14ac:dyDescent="0.3"/>
    <row r="2884" s="597" customFormat="1" x14ac:dyDescent="0.3"/>
    <row r="2885" s="597" customFormat="1" x14ac:dyDescent="0.3"/>
    <row r="2886" s="597" customFormat="1" x14ac:dyDescent="0.3"/>
    <row r="2887" s="597" customFormat="1" x14ac:dyDescent="0.3"/>
    <row r="2888" s="597" customFormat="1" x14ac:dyDescent="0.3"/>
    <row r="2889" s="597" customFormat="1" x14ac:dyDescent="0.3"/>
    <row r="2890" s="597" customFormat="1" x14ac:dyDescent="0.3"/>
    <row r="2891" s="597" customFormat="1" x14ac:dyDescent="0.3"/>
    <row r="2892" s="597" customFormat="1" x14ac:dyDescent="0.3"/>
    <row r="2893" s="597" customFormat="1" x14ac:dyDescent="0.3"/>
    <row r="2894" s="597" customFormat="1" x14ac:dyDescent="0.3"/>
    <row r="2895" s="597" customFormat="1" x14ac:dyDescent="0.3"/>
    <row r="2896" s="597" customFormat="1" x14ac:dyDescent="0.3"/>
    <row r="2897" s="597" customFormat="1" x14ac:dyDescent="0.3"/>
    <row r="2898" s="597" customFormat="1" x14ac:dyDescent="0.3"/>
    <row r="2899" s="597" customFormat="1" x14ac:dyDescent="0.3"/>
    <row r="2900" s="597" customFormat="1" x14ac:dyDescent="0.3"/>
    <row r="2901" s="597" customFormat="1" x14ac:dyDescent="0.3"/>
    <row r="2902" s="597" customFormat="1" x14ac:dyDescent="0.3"/>
    <row r="2903" s="597" customFormat="1" x14ac:dyDescent="0.3"/>
    <row r="2904" s="597" customFormat="1" x14ac:dyDescent="0.3"/>
    <row r="2905" s="597" customFormat="1" x14ac:dyDescent="0.3"/>
    <row r="2906" s="597" customFormat="1" x14ac:dyDescent="0.3"/>
    <row r="2907" s="597" customFormat="1" x14ac:dyDescent="0.3"/>
    <row r="2908" s="597" customFormat="1" x14ac:dyDescent="0.3"/>
    <row r="2909" s="597" customFormat="1" x14ac:dyDescent="0.3"/>
    <row r="2910" s="597" customFormat="1" x14ac:dyDescent="0.3"/>
    <row r="2911" s="597" customFormat="1" x14ac:dyDescent="0.3"/>
    <row r="2912" s="597" customFormat="1" x14ac:dyDescent="0.3"/>
    <row r="2913" s="597" customFormat="1" x14ac:dyDescent="0.3"/>
    <row r="2914" s="597" customFormat="1" x14ac:dyDescent="0.3"/>
    <row r="2915" s="597" customFormat="1" x14ac:dyDescent="0.3"/>
    <row r="2916" s="597" customFormat="1" x14ac:dyDescent="0.3"/>
    <row r="2917" s="597" customFormat="1" x14ac:dyDescent="0.3"/>
    <row r="2918" s="597" customFormat="1" x14ac:dyDescent="0.3"/>
    <row r="2919" s="597" customFormat="1" x14ac:dyDescent="0.3"/>
    <row r="2920" s="597" customFormat="1" x14ac:dyDescent="0.3"/>
    <row r="2921" s="597" customFormat="1" x14ac:dyDescent="0.3"/>
    <row r="2922" s="597" customFormat="1" x14ac:dyDescent="0.3"/>
    <row r="2923" s="597" customFormat="1" x14ac:dyDescent="0.3"/>
    <row r="2924" s="597" customFormat="1" x14ac:dyDescent="0.3"/>
    <row r="2925" s="597" customFormat="1" x14ac:dyDescent="0.3"/>
    <row r="2926" s="597" customFormat="1" x14ac:dyDescent="0.3"/>
    <row r="2927" s="597" customFormat="1" x14ac:dyDescent="0.3"/>
    <row r="2928" s="597" customFormat="1" x14ac:dyDescent="0.3"/>
    <row r="2929" s="597" customFormat="1" x14ac:dyDescent="0.3"/>
    <row r="2930" s="597" customFormat="1" x14ac:dyDescent="0.3"/>
    <row r="2931" s="597" customFormat="1" x14ac:dyDescent="0.3"/>
    <row r="2932" s="597" customFormat="1" x14ac:dyDescent="0.3"/>
    <row r="2933" s="597" customFormat="1" x14ac:dyDescent="0.3"/>
    <row r="2934" s="597" customFormat="1" x14ac:dyDescent="0.3"/>
    <row r="2935" s="597" customFormat="1" x14ac:dyDescent="0.3"/>
    <row r="2936" s="597" customFormat="1" x14ac:dyDescent="0.3"/>
    <row r="2937" s="597" customFormat="1" x14ac:dyDescent="0.3"/>
    <row r="2938" s="597" customFormat="1" x14ac:dyDescent="0.3"/>
    <row r="2939" s="597" customFormat="1" x14ac:dyDescent="0.3"/>
    <row r="2940" s="597" customFormat="1" x14ac:dyDescent="0.3"/>
    <row r="2941" s="597" customFormat="1" x14ac:dyDescent="0.3"/>
    <row r="2942" s="597" customFormat="1" x14ac:dyDescent="0.3"/>
    <row r="2943" s="597" customFormat="1" x14ac:dyDescent="0.3"/>
    <row r="2944" s="597" customFormat="1" x14ac:dyDescent="0.3"/>
    <row r="2945" s="597" customFormat="1" x14ac:dyDescent="0.3"/>
    <row r="2946" s="597" customFormat="1" x14ac:dyDescent="0.3"/>
    <row r="2947" s="597" customFormat="1" x14ac:dyDescent="0.3"/>
    <row r="2948" s="597" customFormat="1" x14ac:dyDescent="0.3"/>
    <row r="2949" s="597" customFormat="1" x14ac:dyDescent="0.3"/>
    <row r="2950" s="597" customFormat="1" x14ac:dyDescent="0.3"/>
    <row r="2951" s="597" customFormat="1" x14ac:dyDescent="0.3"/>
    <row r="2952" s="597" customFormat="1" x14ac:dyDescent="0.3"/>
    <row r="2953" s="597" customFormat="1" x14ac:dyDescent="0.3"/>
    <row r="2954" s="597" customFormat="1" x14ac:dyDescent="0.3"/>
    <row r="2955" s="597" customFormat="1" x14ac:dyDescent="0.3"/>
    <row r="2956" s="597" customFormat="1" x14ac:dyDescent="0.3"/>
    <row r="2957" s="597" customFormat="1" x14ac:dyDescent="0.3"/>
    <row r="2958" s="597" customFormat="1" x14ac:dyDescent="0.3"/>
    <row r="2959" s="597" customFormat="1" x14ac:dyDescent="0.3"/>
    <row r="2960" s="597" customFormat="1" x14ac:dyDescent="0.3"/>
    <row r="2961" s="597" customFormat="1" x14ac:dyDescent="0.3"/>
    <row r="2962" s="597" customFormat="1" x14ac:dyDescent="0.3"/>
    <row r="2963" s="597" customFormat="1" x14ac:dyDescent="0.3"/>
    <row r="2964" s="597" customFormat="1" x14ac:dyDescent="0.3"/>
    <row r="2965" s="597" customFormat="1" x14ac:dyDescent="0.3"/>
    <row r="2966" s="597" customFormat="1" x14ac:dyDescent="0.3"/>
    <row r="2967" s="597" customFormat="1" x14ac:dyDescent="0.3"/>
    <row r="2968" s="597" customFormat="1" x14ac:dyDescent="0.3"/>
    <row r="2969" s="597" customFormat="1" x14ac:dyDescent="0.3"/>
    <row r="2970" s="597" customFormat="1" x14ac:dyDescent="0.3"/>
    <row r="2971" s="597" customFormat="1" x14ac:dyDescent="0.3"/>
    <row r="2972" s="597" customFormat="1" x14ac:dyDescent="0.3"/>
    <row r="2973" s="597" customFormat="1" x14ac:dyDescent="0.3"/>
    <row r="2974" s="597" customFormat="1" x14ac:dyDescent="0.3"/>
    <row r="2975" s="597" customFormat="1" x14ac:dyDescent="0.3"/>
    <row r="2976" s="597" customFormat="1" x14ac:dyDescent="0.3"/>
    <row r="2977" s="597" customFormat="1" x14ac:dyDescent="0.3"/>
    <row r="2978" s="597" customFormat="1" x14ac:dyDescent="0.3"/>
    <row r="2979" s="597" customFormat="1" x14ac:dyDescent="0.3"/>
    <row r="2980" s="597" customFormat="1" x14ac:dyDescent="0.3"/>
    <row r="2981" s="597" customFormat="1" x14ac:dyDescent="0.3"/>
    <row r="2982" s="597" customFormat="1" x14ac:dyDescent="0.3"/>
    <row r="2983" s="597" customFormat="1" x14ac:dyDescent="0.3"/>
    <row r="2984" s="597" customFormat="1" x14ac:dyDescent="0.3"/>
    <row r="2985" s="597" customFormat="1" x14ac:dyDescent="0.3"/>
    <row r="2986" s="597" customFormat="1" x14ac:dyDescent="0.3"/>
    <row r="2987" s="597" customFormat="1" x14ac:dyDescent="0.3"/>
    <row r="2988" s="597" customFormat="1" x14ac:dyDescent="0.3"/>
    <row r="2989" s="597" customFormat="1" x14ac:dyDescent="0.3"/>
    <row r="2990" s="597" customFormat="1" x14ac:dyDescent="0.3"/>
    <row r="2991" s="597" customFormat="1" x14ac:dyDescent="0.3"/>
    <row r="2992" s="597" customFormat="1" x14ac:dyDescent="0.3"/>
    <row r="2993" s="597" customFormat="1" x14ac:dyDescent="0.3"/>
    <row r="2994" s="597" customFormat="1" x14ac:dyDescent="0.3"/>
    <row r="2995" s="597" customFormat="1" x14ac:dyDescent="0.3"/>
    <row r="2996" s="597" customFormat="1" x14ac:dyDescent="0.3"/>
    <row r="2997" s="597" customFormat="1" x14ac:dyDescent="0.3"/>
    <row r="2998" s="597" customFormat="1" x14ac:dyDescent="0.3"/>
    <row r="2999" s="597" customFormat="1" x14ac:dyDescent="0.3"/>
    <row r="3000" s="597" customFormat="1" x14ac:dyDescent="0.3"/>
    <row r="3001" s="597" customFormat="1" x14ac:dyDescent="0.3"/>
    <row r="3002" s="597" customFormat="1" x14ac:dyDescent="0.3"/>
    <row r="3003" s="597" customFormat="1" x14ac:dyDescent="0.3"/>
    <row r="3004" s="597" customFormat="1" x14ac:dyDescent="0.3"/>
    <row r="3005" s="597" customFormat="1" x14ac:dyDescent="0.3"/>
    <row r="3006" s="597" customFormat="1" x14ac:dyDescent="0.3"/>
    <row r="3007" s="597" customFormat="1" x14ac:dyDescent="0.3"/>
    <row r="3008" s="597" customFormat="1" x14ac:dyDescent="0.3"/>
    <row r="3009" s="597" customFormat="1" x14ac:dyDescent="0.3"/>
    <row r="3010" s="597" customFormat="1" x14ac:dyDescent="0.3"/>
    <row r="3011" s="597" customFormat="1" x14ac:dyDescent="0.3"/>
    <row r="3012" s="597" customFormat="1" x14ac:dyDescent="0.3"/>
    <row r="3013" s="597" customFormat="1" x14ac:dyDescent="0.3"/>
    <row r="3014" s="597" customFormat="1" x14ac:dyDescent="0.3"/>
    <row r="3015" s="597" customFormat="1" x14ac:dyDescent="0.3"/>
    <row r="3016" s="597" customFormat="1" x14ac:dyDescent="0.3"/>
    <row r="3017" s="597" customFormat="1" x14ac:dyDescent="0.3"/>
    <row r="3018" s="597" customFormat="1" x14ac:dyDescent="0.3"/>
    <row r="3019" s="597" customFormat="1" x14ac:dyDescent="0.3"/>
    <row r="3020" s="597" customFormat="1" x14ac:dyDescent="0.3"/>
    <row r="3021" s="597" customFormat="1" x14ac:dyDescent="0.3"/>
    <row r="3022" s="597" customFormat="1" x14ac:dyDescent="0.3"/>
    <row r="3023" s="597" customFormat="1" x14ac:dyDescent="0.3"/>
    <row r="3024" s="597" customFormat="1" x14ac:dyDescent="0.3"/>
    <row r="3025" s="597" customFormat="1" x14ac:dyDescent="0.3"/>
  </sheetData>
  <hyperlinks>
    <hyperlink ref="F1" location="INFO!A1" display="POWRÓT" xr:uid="{3EAF57C2-E7F0-4077-A866-0EF6F1455A2F}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77" orientation="portrait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1"/>
  </sheetPr>
  <dimension ref="A1:E23"/>
  <sheetViews>
    <sheetView showGridLines="0" zoomScaleNormal="100" workbookViewId="0">
      <selection activeCell="H26" sqref="H26"/>
    </sheetView>
  </sheetViews>
  <sheetFormatPr defaultRowHeight="13.2" x14ac:dyDescent="0.25"/>
  <cols>
    <col min="1" max="1" width="20.109375" style="54" customWidth="1"/>
    <col min="2" max="2" width="20.6640625" style="54" customWidth="1"/>
    <col min="3" max="3" width="16.5546875" style="54" customWidth="1"/>
    <col min="4" max="252" width="9.109375" style="54"/>
    <col min="253" max="253" width="20.109375" style="54" customWidth="1"/>
    <col min="254" max="254" width="13.44140625" style="54" customWidth="1"/>
    <col min="255" max="255" width="12.88671875" style="54" customWidth="1"/>
    <col min="256" max="256" width="14.88671875" style="54" customWidth="1"/>
    <col min="257" max="257" width="13.109375" style="54" customWidth="1"/>
    <col min="258" max="508" width="9.109375" style="54"/>
    <col min="509" max="509" width="20.109375" style="54" customWidth="1"/>
    <col min="510" max="510" width="13.44140625" style="54" customWidth="1"/>
    <col min="511" max="511" width="12.88671875" style="54" customWidth="1"/>
    <col min="512" max="512" width="14.88671875" style="54" customWidth="1"/>
    <col min="513" max="513" width="13.109375" style="54" customWidth="1"/>
    <col min="514" max="764" width="9.109375" style="54"/>
    <col min="765" max="765" width="20.109375" style="54" customWidth="1"/>
    <col min="766" max="766" width="13.44140625" style="54" customWidth="1"/>
    <col min="767" max="767" width="12.88671875" style="54" customWidth="1"/>
    <col min="768" max="768" width="14.88671875" style="54" customWidth="1"/>
    <col min="769" max="769" width="13.109375" style="54" customWidth="1"/>
    <col min="770" max="1020" width="9.109375" style="54"/>
    <col min="1021" max="1021" width="20.109375" style="54" customWidth="1"/>
    <col min="1022" max="1022" width="13.44140625" style="54" customWidth="1"/>
    <col min="1023" max="1023" width="12.88671875" style="54" customWidth="1"/>
    <col min="1024" max="1024" width="14.88671875" style="54" customWidth="1"/>
    <col min="1025" max="1025" width="13.109375" style="54" customWidth="1"/>
    <col min="1026" max="1276" width="9.109375" style="54"/>
    <col min="1277" max="1277" width="20.109375" style="54" customWidth="1"/>
    <col min="1278" max="1278" width="13.44140625" style="54" customWidth="1"/>
    <col min="1279" max="1279" width="12.88671875" style="54" customWidth="1"/>
    <col min="1280" max="1280" width="14.88671875" style="54" customWidth="1"/>
    <col min="1281" max="1281" width="13.109375" style="54" customWidth="1"/>
    <col min="1282" max="1532" width="9.109375" style="54"/>
    <col min="1533" max="1533" width="20.109375" style="54" customWidth="1"/>
    <col min="1534" max="1534" width="13.44140625" style="54" customWidth="1"/>
    <col min="1535" max="1535" width="12.88671875" style="54" customWidth="1"/>
    <col min="1536" max="1536" width="14.88671875" style="54" customWidth="1"/>
    <col min="1537" max="1537" width="13.109375" style="54" customWidth="1"/>
    <col min="1538" max="1788" width="9.109375" style="54"/>
    <col min="1789" max="1789" width="20.109375" style="54" customWidth="1"/>
    <col min="1790" max="1790" width="13.44140625" style="54" customWidth="1"/>
    <col min="1791" max="1791" width="12.88671875" style="54" customWidth="1"/>
    <col min="1792" max="1792" width="14.88671875" style="54" customWidth="1"/>
    <col min="1793" max="1793" width="13.109375" style="54" customWidth="1"/>
    <col min="1794" max="2044" width="9.109375" style="54"/>
    <col min="2045" max="2045" width="20.109375" style="54" customWidth="1"/>
    <col min="2046" max="2046" width="13.44140625" style="54" customWidth="1"/>
    <col min="2047" max="2047" width="12.88671875" style="54" customWidth="1"/>
    <col min="2048" max="2048" width="14.88671875" style="54" customWidth="1"/>
    <col min="2049" max="2049" width="13.109375" style="54" customWidth="1"/>
    <col min="2050" max="2300" width="9.109375" style="54"/>
    <col min="2301" max="2301" width="20.109375" style="54" customWidth="1"/>
    <col min="2302" max="2302" width="13.44140625" style="54" customWidth="1"/>
    <col min="2303" max="2303" width="12.88671875" style="54" customWidth="1"/>
    <col min="2304" max="2304" width="14.88671875" style="54" customWidth="1"/>
    <col min="2305" max="2305" width="13.109375" style="54" customWidth="1"/>
    <col min="2306" max="2556" width="9.109375" style="54"/>
    <col min="2557" max="2557" width="20.109375" style="54" customWidth="1"/>
    <col min="2558" max="2558" width="13.44140625" style="54" customWidth="1"/>
    <col min="2559" max="2559" width="12.88671875" style="54" customWidth="1"/>
    <col min="2560" max="2560" width="14.88671875" style="54" customWidth="1"/>
    <col min="2561" max="2561" width="13.109375" style="54" customWidth="1"/>
    <col min="2562" max="2812" width="9.109375" style="54"/>
    <col min="2813" max="2813" width="20.109375" style="54" customWidth="1"/>
    <col min="2814" max="2814" width="13.44140625" style="54" customWidth="1"/>
    <col min="2815" max="2815" width="12.88671875" style="54" customWidth="1"/>
    <col min="2816" max="2816" width="14.88671875" style="54" customWidth="1"/>
    <col min="2817" max="2817" width="13.109375" style="54" customWidth="1"/>
    <col min="2818" max="3068" width="9.109375" style="54"/>
    <col min="3069" max="3069" width="20.109375" style="54" customWidth="1"/>
    <col min="3070" max="3070" width="13.44140625" style="54" customWidth="1"/>
    <col min="3071" max="3071" width="12.88671875" style="54" customWidth="1"/>
    <col min="3072" max="3072" width="14.88671875" style="54" customWidth="1"/>
    <col min="3073" max="3073" width="13.109375" style="54" customWidth="1"/>
    <col min="3074" max="3324" width="9.109375" style="54"/>
    <col min="3325" max="3325" width="20.109375" style="54" customWidth="1"/>
    <col min="3326" max="3326" width="13.44140625" style="54" customWidth="1"/>
    <col min="3327" max="3327" width="12.88671875" style="54" customWidth="1"/>
    <col min="3328" max="3328" width="14.88671875" style="54" customWidth="1"/>
    <col min="3329" max="3329" width="13.109375" style="54" customWidth="1"/>
    <col min="3330" max="3580" width="9.109375" style="54"/>
    <col min="3581" max="3581" width="20.109375" style="54" customWidth="1"/>
    <col min="3582" max="3582" width="13.44140625" style="54" customWidth="1"/>
    <col min="3583" max="3583" width="12.88671875" style="54" customWidth="1"/>
    <col min="3584" max="3584" width="14.88671875" style="54" customWidth="1"/>
    <col min="3585" max="3585" width="13.109375" style="54" customWidth="1"/>
    <col min="3586" max="3836" width="9.109375" style="54"/>
    <col min="3837" max="3837" width="20.109375" style="54" customWidth="1"/>
    <col min="3838" max="3838" width="13.44140625" style="54" customWidth="1"/>
    <col min="3839" max="3839" width="12.88671875" style="54" customWidth="1"/>
    <col min="3840" max="3840" width="14.88671875" style="54" customWidth="1"/>
    <col min="3841" max="3841" width="13.109375" style="54" customWidth="1"/>
    <col min="3842" max="4092" width="9.109375" style="54"/>
    <col min="4093" max="4093" width="20.109375" style="54" customWidth="1"/>
    <col min="4094" max="4094" width="13.44140625" style="54" customWidth="1"/>
    <col min="4095" max="4095" width="12.88671875" style="54" customWidth="1"/>
    <col min="4096" max="4096" width="14.88671875" style="54" customWidth="1"/>
    <col min="4097" max="4097" width="13.109375" style="54" customWidth="1"/>
    <col min="4098" max="4348" width="9.109375" style="54"/>
    <col min="4349" max="4349" width="20.109375" style="54" customWidth="1"/>
    <col min="4350" max="4350" width="13.44140625" style="54" customWidth="1"/>
    <col min="4351" max="4351" width="12.88671875" style="54" customWidth="1"/>
    <col min="4352" max="4352" width="14.88671875" style="54" customWidth="1"/>
    <col min="4353" max="4353" width="13.109375" style="54" customWidth="1"/>
    <col min="4354" max="4604" width="9.109375" style="54"/>
    <col min="4605" max="4605" width="20.109375" style="54" customWidth="1"/>
    <col min="4606" max="4606" width="13.44140625" style="54" customWidth="1"/>
    <col min="4607" max="4607" width="12.88671875" style="54" customWidth="1"/>
    <col min="4608" max="4608" width="14.88671875" style="54" customWidth="1"/>
    <col min="4609" max="4609" width="13.109375" style="54" customWidth="1"/>
    <col min="4610" max="4860" width="9.109375" style="54"/>
    <col min="4861" max="4861" width="20.109375" style="54" customWidth="1"/>
    <col min="4862" max="4862" width="13.44140625" style="54" customWidth="1"/>
    <col min="4863" max="4863" width="12.88671875" style="54" customWidth="1"/>
    <col min="4864" max="4864" width="14.88671875" style="54" customWidth="1"/>
    <col min="4865" max="4865" width="13.109375" style="54" customWidth="1"/>
    <col min="4866" max="5116" width="9.109375" style="54"/>
    <col min="5117" max="5117" width="20.109375" style="54" customWidth="1"/>
    <col min="5118" max="5118" width="13.44140625" style="54" customWidth="1"/>
    <col min="5119" max="5119" width="12.88671875" style="54" customWidth="1"/>
    <col min="5120" max="5120" width="14.88671875" style="54" customWidth="1"/>
    <col min="5121" max="5121" width="13.109375" style="54" customWidth="1"/>
    <col min="5122" max="5372" width="9.109375" style="54"/>
    <col min="5373" max="5373" width="20.109375" style="54" customWidth="1"/>
    <col min="5374" max="5374" width="13.44140625" style="54" customWidth="1"/>
    <col min="5375" max="5375" width="12.88671875" style="54" customWidth="1"/>
    <col min="5376" max="5376" width="14.88671875" style="54" customWidth="1"/>
    <col min="5377" max="5377" width="13.109375" style="54" customWidth="1"/>
    <col min="5378" max="5628" width="9.109375" style="54"/>
    <col min="5629" max="5629" width="20.109375" style="54" customWidth="1"/>
    <col min="5630" max="5630" width="13.44140625" style="54" customWidth="1"/>
    <col min="5631" max="5631" width="12.88671875" style="54" customWidth="1"/>
    <col min="5632" max="5632" width="14.88671875" style="54" customWidth="1"/>
    <col min="5633" max="5633" width="13.109375" style="54" customWidth="1"/>
    <col min="5634" max="5884" width="9.109375" style="54"/>
    <col min="5885" max="5885" width="20.109375" style="54" customWidth="1"/>
    <col min="5886" max="5886" width="13.44140625" style="54" customWidth="1"/>
    <col min="5887" max="5887" width="12.88671875" style="54" customWidth="1"/>
    <col min="5888" max="5888" width="14.88671875" style="54" customWidth="1"/>
    <col min="5889" max="5889" width="13.109375" style="54" customWidth="1"/>
    <col min="5890" max="6140" width="9.109375" style="54"/>
    <col min="6141" max="6141" width="20.109375" style="54" customWidth="1"/>
    <col min="6142" max="6142" width="13.44140625" style="54" customWidth="1"/>
    <col min="6143" max="6143" width="12.88671875" style="54" customWidth="1"/>
    <col min="6144" max="6144" width="14.88671875" style="54" customWidth="1"/>
    <col min="6145" max="6145" width="13.109375" style="54" customWidth="1"/>
    <col min="6146" max="6396" width="9.109375" style="54"/>
    <col min="6397" max="6397" width="20.109375" style="54" customWidth="1"/>
    <col min="6398" max="6398" width="13.44140625" style="54" customWidth="1"/>
    <col min="6399" max="6399" width="12.88671875" style="54" customWidth="1"/>
    <col min="6400" max="6400" width="14.88671875" style="54" customWidth="1"/>
    <col min="6401" max="6401" width="13.109375" style="54" customWidth="1"/>
    <col min="6402" max="6652" width="9.109375" style="54"/>
    <col min="6653" max="6653" width="20.109375" style="54" customWidth="1"/>
    <col min="6654" max="6654" width="13.44140625" style="54" customWidth="1"/>
    <col min="6655" max="6655" width="12.88671875" style="54" customWidth="1"/>
    <col min="6656" max="6656" width="14.88671875" style="54" customWidth="1"/>
    <col min="6657" max="6657" width="13.109375" style="54" customWidth="1"/>
    <col min="6658" max="6908" width="9.109375" style="54"/>
    <col min="6909" max="6909" width="20.109375" style="54" customWidth="1"/>
    <col min="6910" max="6910" width="13.44140625" style="54" customWidth="1"/>
    <col min="6911" max="6911" width="12.88671875" style="54" customWidth="1"/>
    <col min="6912" max="6912" width="14.88671875" style="54" customWidth="1"/>
    <col min="6913" max="6913" width="13.109375" style="54" customWidth="1"/>
    <col min="6914" max="7164" width="9.109375" style="54"/>
    <col min="7165" max="7165" width="20.109375" style="54" customWidth="1"/>
    <col min="7166" max="7166" width="13.44140625" style="54" customWidth="1"/>
    <col min="7167" max="7167" width="12.88671875" style="54" customWidth="1"/>
    <col min="7168" max="7168" width="14.88671875" style="54" customWidth="1"/>
    <col min="7169" max="7169" width="13.109375" style="54" customWidth="1"/>
    <col min="7170" max="7420" width="9.109375" style="54"/>
    <col min="7421" max="7421" width="20.109375" style="54" customWidth="1"/>
    <col min="7422" max="7422" width="13.44140625" style="54" customWidth="1"/>
    <col min="7423" max="7423" width="12.88671875" style="54" customWidth="1"/>
    <col min="7424" max="7424" width="14.88671875" style="54" customWidth="1"/>
    <col min="7425" max="7425" width="13.109375" style="54" customWidth="1"/>
    <col min="7426" max="7676" width="9.109375" style="54"/>
    <col min="7677" max="7677" width="20.109375" style="54" customWidth="1"/>
    <col min="7678" max="7678" width="13.44140625" style="54" customWidth="1"/>
    <col min="7679" max="7679" width="12.88671875" style="54" customWidth="1"/>
    <col min="7680" max="7680" width="14.88671875" style="54" customWidth="1"/>
    <col min="7681" max="7681" width="13.109375" style="54" customWidth="1"/>
    <col min="7682" max="7932" width="9.109375" style="54"/>
    <col min="7933" max="7933" width="20.109375" style="54" customWidth="1"/>
    <col min="7934" max="7934" width="13.44140625" style="54" customWidth="1"/>
    <col min="7935" max="7935" width="12.88671875" style="54" customWidth="1"/>
    <col min="7936" max="7936" width="14.88671875" style="54" customWidth="1"/>
    <col min="7937" max="7937" width="13.109375" style="54" customWidth="1"/>
    <col min="7938" max="8188" width="9.109375" style="54"/>
    <col min="8189" max="8189" width="20.109375" style="54" customWidth="1"/>
    <col min="8190" max="8190" width="13.44140625" style="54" customWidth="1"/>
    <col min="8191" max="8191" width="12.88671875" style="54" customWidth="1"/>
    <col min="8192" max="8192" width="14.88671875" style="54" customWidth="1"/>
    <col min="8193" max="8193" width="13.109375" style="54" customWidth="1"/>
    <col min="8194" max="8444" width="9.109375" style="54"/>
    <col min="8445" max="8445" width="20.109375" style="54" customWidth="1"/>
    <col min="8446" max="8446" width="13.44140625" style="54" customWidth="1"/>
    <col min="8447" max="8447" width="12.88671875" style="54" customWidth="1"/>
    <col min="8448" max="8448" width="14.88671875" style="54" customWidth="1"/>
    <col min="8449" max="8449" width="13.109375" style="54" customWidth="1"/>
    <col min="8450" max="8700" width="9.109375" style="54"/>
    <col min="8701" max="8701" width="20.109375" style="54" customWidth="1"/>
    <col min="8702" max="8702" width="13.44140625" style="54" customWidth="1"/>
    <col min="8703" max="8703" width="12.88671875" style="54" customWidth="1"/>
    <col min="8704" max="8704" width="14.88671875" style="54" customWidth="1"/>
    <col min="8705" max="8705" width="13.109375" style="54" customWidth="1"/>
    <col min="8706" max="8956" width="9.109375" style="54"/>
    <col min="8957" max="8957" width="20.109375" style="54" customWidth="1"/>
    <col min="8958" max="8958" width="13.44140625" style="54" customWidth="1"/>
    <col min="8959" max="8959" width="12.88671875" style="54" customWidth="1"/>
    <col min="8960" max="8960" width="14.88671875" style="54" customWidth="1"/>
    <col min="8961" max="8961" width="13.109375" style="54" customWidth="1"/>
    <col min="8962" max="9212" width="9.109375" style="54"/>
    <col min="9213" max="9213" width="20.109375" style="54" customWidth="1"/>
    <col min="9214" max="9214" width="13.44140625" style="54" customWidth="1"/>
    <col min="9215" max="9215" width="12.88671875" style="54" customWidth="1"/>
    <col min="9216" max="9216" width="14.88671875" style="54" customWidth="1"/>
    <col min="9217" max="9217" width="13.109375" style="54" customWidth="1"/>
    <col min="9218" max="9468" width="9.109375" style="54"/>
    <col min="9469" max="9469" width="20.109375" style="54" customWidth="1"/>
    <col min="9470" max="9470" width="13.44140625" style="54" customWidth="1"/>
    <col min="9471" max="9471" width="12.88671875" style="54" customWidth="1"/>
    <col min="9472" max="9472" width="14.88671875" style="54" customWidth="1"/>
    <col min="9473" max="9473" width="13.109375" style="54" customWidth="1"/>
    <col min="9474" max="9724" width="9.109375" style="54"/>
    <col min="9725" max="9725" width="20.109375" style="54" customWidth="1"/>
    <col min="9726" max="9726" width="13.44140625" style="54" customWidth="1"/>
    <col min="9727" max="9727" width="12.88671875" style="54" customWidth="1"/>
    <col min="9728" max="9728" width="14.88671875" style="54" customWidth="1"/>
    <col min="9729" max="9729" width="13.109375" style="54" customWidth="1"/>
    <col min="9730" max="9980" width="9.109375" style="54"/>
    <col min="9981" max="9981" width="20.109375" style="54" customWidth="1"/>
    <col min="9982" max="9982" width="13.44140625" style="54" customWidth="1"/>
    <col min="9983" max="9983" width="12.88671875" style="54" customWidth="1"/>
    <col min="9984" max="9984" width="14.88671875" style="54" customWidth="1"/>
    <col min="9985" max="9985" width="13.109375" style="54" customWidth="1"/>
    <col min="9986" max="10236" width="9.109375" style="54"/>
    <col min="10237" max="10237" width="20.109375" style="54" customWidth="1"/>
    <col min="10238" max="10238" width="13.44140625" style="54" customWidth="1"/>
    <col min="10239" max="10239" width="12.88671875" style="54" customWidth="1"/>
    <col min="10240" max="10240" width="14.88671875" style="54" customWidth="1"/>
    <col min="10241" max="10241" width="13.109375" style="54" customWidth="1"/>
    <col min="10242" max="10492" width="9.109375" style="54"/>
    <col min="10493" max="10493" width="20.109375" style="54" customWidth="1"/>
    <col min="10494" max="10494" width="13.44140625" style="54" customWidth="1"/>
    <col min="10495" max="10495" width="12.88671875" style="54" customWidth="1"/>
    <col min="10496" max="10496" width="14.88671875" style="54" customWidth="1"/>
    <col min="10497" max="10497" width="13.109375" style="54" customWidth="1"/>
    <col min="10498" max="10748" width="9.109375" style="54"/>
    <col min="10749" max="10749" width="20.109375" style="54" customWidth="1"/>
    <col min="10750" max="10750" width="13.44140625" style="54" customWidth="1"/>
    <col min="10751" max="10751" width="12.88671875" style="54" customWidth="1"/>
    <col min="10752" max="10752" width="14.88671875" style="54" customWidth="1"/>
    <col min="10753" max="10753" width="13.109375" style="54" customWidth="1"/>
    <col min="10754" max="11004" width="9.109375" style="54"/>
    <col min="11005" max="11005" width="20.109375" style="54" customWidth="1"/>
    <col min="11006" max="11006" width="13.44140625" style="54" customWidth="1"/>
    <col min="11007" max="11007" width="12.88671875" style="54" customWidth="1"/>
    <col min="11008" max="11008" width="14.88671875" style="54" customWidth="1"/>
    <col min="11009" max="11009" width="13.109375" style="54" customWidth="1"/>
    <col min="11010" max="11260" width="9.109375" style="54"/>
    <col min="11261" max="11261" width="20.109375" style="54" customWidth="1"/>
    <col min="11262" max="11262" width="13.44140625" style="54" customWidth="1"/>
    <col min="11263" max="11263" width="12.88671875" style="54" customWidth="1"/>
    <col min="11264" max="11264" width="14.88671875" style="54" customWidth="1"/>
    <col min="11265" max="11265" width="13.109375" style="54" customWidth="1"/>
    <col min="11266" max="11516" width="9.109375" style="54"/>
    <col min="11517" max="11517" width="20.109375" style="54" customWidth="1"/>
    <col min="11518" max="11518" width="13.44140625" style="54" customWidth="1"/>
    <col min="11519" max="11519" width="12.88671875" style="54" customWidth="1"/>
    <col min="11520" max="11520" width="14.88671875" style="54" customWidth="1"/>
    <col min="11521" max="11521" width="13.109375" style="54" customWidth="1"/>
    <col min="11522" max="11772" width="9.109375" style="54"/>
    <col min="11773" max="11773" width="20.109375" style="54" customWidth="1"/>
    <col min="11774" max="11774" width="13.44140625" style="54" customWidth="1"/>
    <col min="11775" max="11775" width="12.88671875" style="54" customWidth="1"/>
    <col min="11776" max="11776" width="14.88671875" style="54" customWidth="1"/>
    <col min="11777" max="11777" width="13.109375" style="54" customWidth="1"/>
    <col min="11778" max="12028" width="9.109375" style="54"/>
    <col min="12029" max="12029" width="20.109375" style="54" customWidth="1"/>
    <col min="12030" max="12030" width="13.44140625" style="54" customWidth="1"/>
    <col min="12031" max="12031" width="12.88671875" style="54" customWidth="1"/>
    <col min="12032" max="12032" width="14.88671875" style="54" customWidth="1"/>
    <col min="12033" max="12033" width="13.109375" style="54" customWidth="1"/>
    <col min="12034" max="12284" width="9.109375" style="54"/>
    <col min="12285" max="12285" width="20.109375" style="54" customWidth="1"/>
    <col min="12286" max="12286" width="13.44140625" style="54" customWidth="1"/>
    <col min="12287" max="12287" width="12.88671875" style="54" customWidth="1"/>
    <col min="12288" max="12288" width="14.88671875" style="54" customWidth="1"/>
    <col min="12289" max="12289" width="13.109375" style="54" customWidth="1"/>
    <col min="12290" max="12540" width="9.109375" style="54"/>
    <col min="12541" max="12541" width="20.109375" style="54" customWidth="1"/>
    <col min="12542" max="12542" width="13.44140625" style="54" customWidth="1"/>
    <col min="12543" max="12543" width="12.88671875" style="54" customWidth="1"/>
    <col min="12544" max="12544" width="14.88671875" style="54" customWidth="1"/>
    <col min="12545" max="12545" width="13.109375" style="54" customWidth="1"/>
    <col min="12546" max="12796" width="9.109375" style="54"/>
    <col min="12797" max="12797" width="20.109375" style="54" customWidth="1"/>
    <col min="12798" max="12798" width="13.44140625" style="54" customWidth="1"/>
    <col min="12799" max="12799" width="12.88671875" style="54" customWidth="1"/>
    <col min="12800" max="12800" width="14.88671875" style="54" customWidth="1"/>
    <col min="12801" max="12801" width="13.109375" style="54" customWidth="1"/>
    <col min="12802" max="13052" width="9.109375" style="54"/>
    <col min="13053" max="13053" width="20.109375" style="54" customWidth="1"/>
    <col min="13054" max="13054" width="13.44140625" style="54" customWidth="1"/>
    <col min="13055" max="13055" width="12.88671875" style="54" customWidth="1"/>
    <col min="13056" max="13056" width="14.88671875" style="54" customWidth="1"/>
    <col min="13057" max="13057" width="13.109375" style="54" customWidth="1"/>
    <col min="13058" max="13308" width="9.109375" style="54"/>
    <col min="13309" max="13309" width="20.109375" style="54" customWidth="1"/>
    <col min="13310" max="13310" width="13.44140625" style="54" customWidth="1"/>
    <col min="13311" max="13311" width="12.88671875" style="54" customWidth="1"/>
    <col min="13312" max="13312" width="14.88671875" style="54" customWidth="1"/>
    <col min="13313" max="13313" width="13.109375" style="54" customWidth="1"/>
    <col min="13314" max="13564" width="9.109375" style="54"/>
    <col min="13565" max="13565" width="20.109375" style="54" customWidth="1"/>
    <col min="13566" max="13566" width="13.44140625" style="54" customWidth="1"/>
    <col min="13567" max="13567" width="12.88671875" style="54" customWidth="1"/>
    <col min="13568" max="13568" width="14.88671875" style="54" customWidth="1"/>
    <col min="13569" max="13569" width="13.109375" style="54" customWidth="1"/>
    <col min="13570" max="13820" width="9.109375" style="54"/>
    <col min="13821" max="13821" width="20.109375" style="54" customWidth="1"/>
    <col min="13822" max="13822" width="13.44140625" style="54" customWidth="1"/>
    <col min="13823" max="13823" width="12.88671875" style="54" customWidth="1"/>
    <col min="13824" max="13824" width="14.88671875" style="54" customWidth="1"/>
    <col min="13825" max="13825" width="13.109375" style="54" customWidth="1"/>
    <col min="13826" max="14076" width="9.109375" style="54"/>
    <col min="14077" max="14077" width="20.109375" style="54" customWidth="1"/>
    <col min="14078" max="14078" width="13.44140625" style="54" customWidth="1"/>
    <col min="14079" max="14079" width="12.88671875" style="54" customWidth="1"/>
    <col min="14080" max="14080" width="14.88671875" style="54" customWidth="1"/>
    <col min="14081" max="14081" width="13.109375" style="54" customWidth="1"/>
    <col min="14082" max="14332" width="9.109375" style="54"/>
    <col min="14333" max="14333" width="20.109375" style="54" customWidth="1"/>
    <col min="14334" max="14334" width="13.44140625" style="54" customWidth="1"/>
    <col min="14335" max="14335" width="12.88671875" style="54" customWidth="1"/>
    <col min="14336" max="14336" width="14.88671875" style="54" customWidth="1"/>
    <col min="14337" max="14337" width="13.109375" style="54" customWidth="1"/>
    <col min="14338" max="14588" width="9.109375" style="54"/>
    <col min="14589" max="14589" width="20.109375" style="54" customWidth="1"/>
    <col min="14590" max="14590" width="13.44140625" style="54" customWidth="1"/>
    <col min="14591" max="14591" width="12.88671875" style="54" customWidth="1"/>
    <col min="14592" max="14592" width="14.88671875" style="54" customWidth="1"/>
    <col min="14593" max="14593" width="13.109375" style="54" customWidth="1"/>
    <col min="14594" max="14844" width="9.109375" style="54"/>
    <col min="14845" max="14845" width="20.109375" style="54" customWidth="1"/>
    <col min="14846" max="14846" width="13.44140625" style="54" customWidth="1"/>
    <col min="14847" max="14847" width="12.88671875" style="54" customWidth="1"/>
    <col min="14848" max="14848" width="14.88671875" style="54" customWidth="1"/>
    <col min="14849" max="14849" width="13.109375" style="54" customWidth="1"/>
    <col min="14850" max="15100" width="9.109375" style="54"/>
    <col min="15101" max="15101" width="20.109375" style="54" customWidth="1"/>
    <col min="15102" max="15102" width="13.44140625" style="54" customWidth="1"/>
    <col min="15103" max="15103" width="12.88671875" style="54" customWidth="1"/>
    <col min="15104" max="15104" width="14.88671875" style="54" customWidth="1"/>
    <col min="15105" max="15105" width="13.109375" style="54" customWidth="1"/>
    <col min="15106" max="15356" width="9.109375" style="54"/>
    <col min="15357" max="15357" width="20.109375" style="54" customWidth="1"/>
    <col min="15358" max="15358" width="13.44140625" style="54" customWidth="1"/>
    <col min="15359" max="15359" width="12.88671875" style="54" customWidth="1"/>
    <col min="15360" max="15360" width="14.88671875" style="54" customWidth="1"/>
    <col min="15361" max="15361" width="13.109375" style="54" customWidth="1"/>
    <col min="15362" max="15612" width="9.109375" style="54"/>
    <col min="15613" max="15613" width="20.109375" style="54" customWidth="1"/>
    <col min="15614" max="15614" width="13.44140625" style="54" customWidth="1"/>
    <col min="15615" max="15615" width="12.88671875" style="54" customWidth="1"/>
    <col min="15616" max="15616" width="14.88671875" style="54" customWidth="1"/>
    <col min="15617" max="15617" width="13.109375" style="54" customWidth="1"/>
    <col min="15618" max="15868" width="9.109375" style="54"/>
    <col min="15869" max="15869" width="20.109375" style="54" customWidth="1"/>
    <col min="15870" max="15870" width="13.44140625" style="54" customWidth="1"/>
    <col min="15871" max="15871" width="12.88671875" style="54" customWidth="1"/>
    <col min="15872" max="15872" width="14.88671875" style="54" customWidth="1"/>
    <col min="15873" max="15873" width="13.109375" style="54" customWidth="1"/>
    <col min="15874" max="16124" width="9.109375" style="54"/>
    <col min="16125" max="16125" width="20.109375" style="54" customWidth="1"/>
    <col min="16126" max="16126" width="13.44140625" style="54" customWidth="1"/>
    <col min="16127" max="16127" width="12.88671875" style="54" customWidth="1"/>
    <col min="16128" max="16128" width="14.88671875" style="54" customWidth="1"/>
    <col min="16129" max="16129" width="13.109375" style="54" customWidth="1"/>
    <col min="16130" max="16380" width="9.109375" style="54"/>
    <col min="16381" max="16384" width="9.109375" style="54" customWidth="1"/>
  </cols>
  <sheetData>
    <row r="1" spans="1:5" ht="15.6" x14ac:dyDescent="0.3">
      <c r="A1" s="53" t="s">
        <v>275</v>
      </c>
      <c r="E1" s="894" t="s">
        <v>907</v>
      </c>
    </row>
    <row r="2" spans="1:5" ht="14.4" x14ac:dyDescent="0.3">
      <c r="D2" s="55">
        <v>2023</v>
      </c>
    </row>
    <row r="3" spans="1:5" ht="68.400000000000006" x14ac:dyDescent="0.25">
      <c r="A3" s="941" t="s">
        <v>276</v>
      </c>
      <c r="B3" s="942" t="s">
        <v>644</v>
      </c>
      <c r="C3" s="545" t="s">
        <v>643</v>
      </c>
    </row>
    <row r="4" spans="1:5" ht="13.8" x14ac:dyDescent="0.25">
      <c r="A4" s="943" t="s">
        <v>277</v>
      </c>
      <c r="B4" s="944">
        <v>15779243</v>
      </c>
      <c r="C4" s="945">
        <v>12535765</v>
      </c>
    </row>
    <row r="5" spans="1:5" ht="13.8" x14ac:dyDescent="0.25">
      <c r="A5" s="946" t="s">
        <v>278</v>
      </c>
      <c r="B5" s="947">
        <v>1312857</v>
      </c>
      <c r="C5" s="948">
        <v>1034078</v>
      </c>
    </row>
    <row r="6" spans="1:5" ht="13.8" x14ac:dyDescent="0.25">
      <c r="A6" s="946" t="s">
        <v>279</v>
      </c>
      <c r="B6" s="947">
        <v>804133</v>
      </c>
      <c r="C6" s="948">
        <v>657698</v>
      </c>
    </row>
    <row r="7" spans="1:5" ht="13.8" x14ac:dyDescent="0.25">
      <c r="A7" s="946" t="s">
        <v>280</v>
      </c>
      <c r="B7" s="947">
        <v>808716</v>
      </c>
      <c r="C7" s="948">
        <v>644238</v>
      </c>
    </row>
    <row r="8" spans="1:5" ht="13.8" x14ac:dyDescent="0.25">
      <c r="A8" s="946" t="s">
        <v>281</v>
      </c>
      <c r="B8" s="947">
        <v>405187</v>
      </c>
      <c r="C8" s="948">
        <v>334083</v>
      </c>
    </row>
    <row r="9" spans="1:5" ht="13.8" x14ac:dyDescent="0.25">
      <c r="A9" s="946" t="s">
        <v>282</v>
      </c>
      <c r="B9" s="947">
        <v>1071211</v>
      </c>
      <c r="C9" s="948">
        <v>844248</v>
      </c>
    </row>
    <row r="10" spans="1:5" ht="13.8" x14ac:dyDescent="0.25">
      <c r="A10" s="946" t="s">
        <v>283</v>
      </c>
      <c r="B10" s="947">
        <v>1340083</v>
      </c>
      <c r="C10" s="948">
        <v>1026528</v>
      </c>
    </row>
    <row r="11" spans="1:5" ht="13.8" x14ac:dyDescent="0.25">
      <c r="A11" s="946" t="s">
        <v>284</v>
      </c>
      <c r="B11" s="947">
        <v>2523931</v>
      </c>
      <c r="C11" s="948">
        <v>1915880</v>
      </c>
    </row>
    <row r="12" spans="1:5" ht="13.8" x14ac:dyDescent="0.25">
      <c r="A12" s="946" t="s">
        <v>285</v>
      </c>
      <c r="B12" s="947">
        <v>368584</v>
      </c>
      <c r="C12" s="948">
        <v>310625</v>
      </c>
    </row>
    <row r="13" spans="1:5" ht="13.8" x14ac:dyDescent="0.25">
      <c r="A13" s="946" t="s">
        <v>286</v>
      </c>
      <c r="B13" s="947">
        <v>720433</v>
      </c>
      <c r="C13" s="948">
        <v>600886</v>
      </c>
    </row>
    <row r="14" spans="1:5" ht="13.8" x14ac:dyDescent="0.25">
      <c r="A14" s="946" t="s">
        <v>287</v>
      </c>
      <c r="B14" s="947">
        <v>477175</v>
      </c>
      <c r="C14" s="948">
        <v>372468</v>
      </c>
    </row>
    <row r="15" spans="1:5" ht="13.8" x14ac:dyDescent="0.25">
      <c r="A15" s="946" t="s">
        <v>288</v>
      </c>
      <c r="B15" s="947">
        <v>987998</v>
      </c>
      <c r="C15" s="948">
        <v>773286</v>
      </c>
    </row>
    <row r="16" spans="1:5" ht="13.8" x14ac:dyDescent="0.25">
      <c r="A16" s="946" t="s">
        <v>289</v>
      </c>
      <c r="B16" s="947">
        <v>1860167</v>
      </c>
      <c r="C16" s="948">
        <v>1527584</v>
      </c>
    </row>
    <row r="17" spans="1:3" ht="13.8" x14ac:dyDescent="0.25">
      <c r="A17" s="946" t="s">
        <v>290</v>
      </c>
      <c r="B17" s="947">
        <v>462588</v>
      </c>
      <c r="C17" s="948">
        <v>372047</v>
      </c>
    </row>
    <row r="18" spans="1:3" ht="13.8" x14ac:dyDescent="0.25">
      <c r="A18" s="946" t="s">
        <v>291</v>
      </c>
      <c r="B18" s="947">
        <v>547356</v>
      </c>
      <c r="C18" s="948">
        <v>452754</v>
      </c>
    </row>
    <row r="19" spans="1:3" ht="13.8" x14ac:dyDescent="0.25">
      <c r="A19" s="946" t="s">
        <v>292</v>
      </c>
      <c r="B19" s="947">
        <v>1372859</v>
      </c>
      <c r="C19" s="948">
        <v>1097155</v>
      </c>
    </row>
    <row r="20" spans="1:3" ht="13.8" x14ac:dyDescent="0.25">
      <c r="A20" s="946" t="s">
        <v>293</v>
      </c>
      <c r="B20" s="947">
        <v>715965</v>
      </c>
      <c r="C20" s="948">
        <v>572207</v>
      </c>
    </row>
    <row r="22" spans="1:3" x14ac:dyDescent="0.25">
      <c r="A22" s="521" t="s">
        <v>638</v>
      </c>
    </row>
    <row r="23" spans="1:3" x14ac:dyDescent="0.25">
      <c r="A23" s="521" t="s">
        <v>640</v>
      </c>
    </row>
  </sheetData>
  <hyperlinks>
    <hyperlink ref="E1" location="INFO!A1" display="POWRÓT" xr:uid="{8A69AFE6-D845-4288-831A-FCFD9E818D39}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6">
    <tabColor theme="1"/>
    <pageSetUpPr fitToPage="1"/>
  </sheetPr>
  <dimension ref="A1:N3186"/>
  <sheetViews>
    <sheetView showGridLines="0" zoomScale="85" zoomScaleNormal="85" workbookViewId="0">
      <selection activeCell="H1" sqref="H1"/>
    </sheetView>
  </sheetViews>
  <sheetFormatPr defaultColWidth="18.88671875" defaultRowHeight="15.9" customHeight="1" x14ac:dyDescent="0.2"/>
  <cols>
    <col min="1" max="1" width="18.88671875" style="50"/>
    <col min="2" max="2" width="46" style="50" customWidth="1"/>
    <col min="3" max="8" width="12.77734375" style="50" customWidth="1"/>
    <col min="9" max="9" width="7.5546875" style="50" customWidth="1"/>
    <col min="10" max="10" width="10.44140625" style="50" customWidth="1"/>
    <col min="11" max="14" width="11" style="50" customWidth="1"/>
    <col min="15" max="249" width="18.88671875" style="50"/>
    <col min="250" max="250" width="46" style="50" customWidth="1"/>
    <col min="251" max="251" width="15.88671875" style="50" customWidth="1"/>
    <col min="252" max="252" width="16.44140625" style="50" customWidth="1"/>
    <col min="253" max="253" width="15.109375" style="50" customWidth="1"/>
    <col min="254" max="254" width="14.109375" style="50" customWidth="1"/>
    <col min="255" max="255" width="15.5546875" style="50" customWidth="1"/>
    <col min="256" max="256" width="15.88671875" style="50" customWidth="1"/>
    <col min="257" max="257" width="18.88671875" style="50"/>
    <col min="258" max="258" width="4" style="50" customWidth="1"/>
    <col min="259" max="505" width="18.88671875" style="50"/>
    <col min="506" max="506" width="46" style="50" customWidth="1"/>
    <col min="507" max="507" width="15.88671875" style="50" customWidth="1"/>
    <col min="508" max="508" width="16.44140625" style="50" customWidth="1"/>
    <col min="509" max="509" width="15.109375" style="50" customWidth="1"/>
    <col min="510" max="510" width="14.109375" style="50" customWidth="1"/>
    <col min="511" max="511" width="15.5546875" style="50" customWidth="1"/>
    <col min="512" max="512" width="15.88671875" style="50" customWidth="1"/>
    <col min="513" max="513" width="18.88671875" style="50"/>
    <col min="514" max="514" width="4" style="50" customWidth="1"/>
    <col min="515" max="761" width="18.88671875" style="50"/>
    <col min="762" max="762" width="46" style="50" customWidth="1"/>
    <col min="763" max="763" width="15.88671875" style="50" customWidth="1"/>
    <col min="764" max="764" width="16.44140625" style="50" customWidth="1"/>
    <col min="765" max="765" width="15.109375" style="50" customWidth="1"/>
    <col min="766" max="766" width="14.109375" style="50" customWidth="1"/>
    <col min="767" max="767" width="15.5546875" style="50" customWidth="1"/>
    <col min="768" max="768" width="15.88671875" style="50" customWidth="1"/>
    <col min="769" max="769" width="18.88671875" style="50"/>
    <col min="770" max="770" width="4" style="50" customWidth="1"/>
    <col min="771" max="1017" width="18.88671875" style="50"/>
    <col min="1018" max="1018" width="46" style="50" customWidth="1"/>
    <col min="1019" max="1019" width="15.88671875" style="50" customWidth="1"/>
    <col min="1020" max="1020" width="16.44140625" style="50" customWidth="1"/>
    <col min="1021" max="1021" width="15.109375" style="50" customWidth="1"/>
    <col min="1022" max="1022" width="14.109375" style="50" customWidth="1"/>
    <col min="1023" max="1023" width="15.5546875" style="50" customWidth="1"/>
    <col min="1024" max="1024" width="15.88671875" style="50" customWidth="1"/>
    <col min="1025" max="1025" width="18.88671875" style="50"/>
    <col min="1026" max="1026" width="4" style="50" customWidth="1"/>
    <col min="1027" max="1273" width="18.88671875" style="50"/>
    <col min="1274" max="1274" width="46" style="50" customWidth="1"/>
    <col min="1275" max="1275" width="15.88671875" style="50" customWidth="1"/>
    <col min="1276" max="1276" width="16.44140625" style="50" customWidth="1"/>
    <col min="1277" max="1277" width="15.109375" style="50" customWidth="1"/>
    <col min="1278" max="1278" width="14.109375" style="50" customWidth="1"/>
    <col min="1279" max="1279" width="15.5546875" style="50" customWidth="1"/>
    <col min="1280" max="1280" width="15.88671875" style="50" customWidth="1"/>
    <col min="1281" max="1281" width="18.88671875" style="50"/>
    <col min="1282" max="1282" width="4" style="50" customWidth="1"/>
    <col min="1283" max="1529" width="18.88671875" style="50"/>
    <col min="1530" max="1530" width="46" style="50" customWidth="1"/>
    <col min="1531" max="1531" width="15.88671875" style="50" customWidth="1"/>
    <col min="1532" max="1532" width="16.44140625" style="50" customWidth="1"/>
    <col min="1533" max="1533" width="15.109375" style="50" customWidth="1"/>
    <col min="1534" max="1534" width="14.109375" style="50" customWidth="1"/>
    <col min="1535" max="1535" width="15.5546875" style="50" customWidth="1"/>
    <col min="1536" max="1536" width="15.88671875" style="50" customWidth="1"/>
    <col min="1537" max="1537" width="18.88671875" style="50"/>
    <col min="1538" max="1538" width="4" style="50" customWidth="1"/>
    <col min="1539" max="1785" width="18.88671875" style="50"/>
    <col min="1786" max="1786" width="46" style="50" customWidth="1"/>
    <col min="1787" max="1787" width="15.88671875" style="50" customWidth="1"/>
    <col min="1788" max="1788" width="16.44140625" style="50" customWidth="1"/>
    <col min="1789" max="1789" width="15.109375" style="50" customWidth="1"/>
    <col min="1790" max="1790" width="14.109375" style="50" customWidth="1"/>
    <col min="1791" max="1791" width="15.5546875" style="50" customWidth="1"/>
    <col min="1792" max="1792" width="15.88671875" style="50" customWidth="1"/>
    <col min="1793" max="1793" width="18.88671875" style="50"/>
    <col min="1794" max="1794" width="4" style="50" customWidth="1"/>
    <col min="1795" max="2041" width="18.88671875" style="50"/>
    <col min="2042" max="2042" width="46" style="50" customWidth="1"/>
    <col min="2043" max="2043" width="15.88671875" style="50" customWidth="1"/>
    <col min="2044" max="2044" width="16.44140625" style="50" customWidth="1"/>
    <col min="2045" max="2045" width="15.109375" style="50" customWidth="1"/>
    <col min="2046" max="2046" width="14.109375" style="50" customWidth="1"/>
    <col min="2047" max="2047" width="15.5546875" style="50" customWidth="1"/>
    <col min="2048" max="2048" width="15.88671875" style="50" customWidth="1"/>
    <col min="2049" max="2049" width="18.88671875" style="50"/>
    <col min="2050" max="2050" width="4" style="50" customWidth="1"/>
    <col min="2051" max="2297" width="18.88671875" style="50"/>
    <col min="2298" max="2298" width="46" style="50" customWidth="1"/>
    <col min="2299" max="2299" width="15.88671875" style="50" customWidth="1"/>
    <col min="2300" max="2300" width="16.44140625" style="50" customWidth="1"/>
    <col min="2301" max="2301" width="15.109375" style="50" customWidth="1"/>
    <col min="2302" max="2302" width="14.109375" style="50" customWidth="1"/>
    <col min="2303" max="2303" width="15.5546875" style="50" customWidth="1"/>
    <col min="2304" max="2304" width="15.88671875" style="50" customWidth="1"/>
    <col min="2305" max="2305" width="18.88671875" style="50"/>
    <col min="2306" max="2306" width="4" style="50" customWidth="1"/>
    <col min="2307" max="2553" width="18.88671875" style="50"/>
    <col min="2554" max="2554" width="46" style="50" customWidth="1"/>
    <col min="2555" max="2555" width="15.88671875" style="50" customWidth="1"/>
    <col min="2556" max="2556" width="16.44140625" style="50" customWidth="1"/>
    <col min="2557" max="2557" width="15.109375" style="50" customWidth="1"/>
    <col min="2558" max="2558" width="14.109375" style="50" customWidth="1"/>
    <col min="2559" max="2559" width="15.5546875" style="50" customWidth="1"/>
    <col min="2560" max="2560" width="15.88671875" style="50" customWidth="1"/>
    <col min="2561" max="2561" width="18.88671875" style="50"/>
    <col min="2562" max="2562" width="4" style="50" customWidth="1"/>
    <col min="2563" max="2809" width="18.88671875" style="50"/>
    <col min="2810" max="2810" width="46" style="50" customWidth="1"/>
    <col min="2811" max="2811" width="15.88671875" style="50" customWidth="1"/>
    <col min="2812" max="2812" width="16.44140625" style="50" customWidth="1"/>
    <col min="2813" max="2813" width="15.109375" style="50" customWidth="1"/>
    <col min="2814" max="2814" width="14.109375" style="50" customWidth="1"/>
    <col min="2815" max="2815" width="15.5546875" style="50" customWidth="1"/>
    <col min="2816" max="2816" width="15.88671875" style="50" customWidth="1"/>
    <col min="2817" max="2817" width="18.88671875" style="50"/>
    <col min="2818" max="2818" width="4" style="50" customWidth="1"/>
    <col min="2819" max="3065" width="18.88671875" style="50"/>
    <col min="3066" max="3066" width="46" style="50" customWidth="1"/>
    <col min="3067" max="3067" width="15.88671875" style="50" customWidth="1"/>
    <col min="3068" max="3068" width="16.44140625" style="50" customWidth="1"/>
    <col min="3069" max="3069" width="15.109375" style="50" customWidth="1"/>
    <col min="3070" max="3070" width="14.109375" style="50" customWidth="1"/>
    <col min="3071" max="3071" width="15.5546875" style="50" customWidth="1"/>
    <col min="3072" max="3072" width="15.88671875" style="50" customWidth="1"/>
    <col min="3073" max="3073" width="18.88671875" style="50"/>
    <col min="3074" max="3074" width="4" style="50" customWidth="1"/>
    <col min="3075" max="3321" width="18.88671875" style="50"/>
    <col min="3322" max="3322" width="46" style="50" customWidth="1"/>
    <col min="3323" max="3323" width="15.88671875" style="50" customWidth="1"/>
    <col min="3324" max="3324" width="16.44140625" style="50" customWidth="1"/>
    <col min="3325" max="3325" width="15.109375" style="50" customWidth="1"/>
    <col min="3326" max="3326" width="14.109375" style="50" customWidth="1"/>
    <col min="3327" max="3327" width="15.5546875" style="50" customWidth="1"/>
    <col min="3328" max="3328" width="15.88671875" style="50" customWidth="1"/>
    <col min="3329" max="3329" width="18.88671875" style="50"/>
    <col min="3330" max="3330" width="4" style="50" customWidth="1"/>
    <col min="3331" max="3577" width="18.88671875" style="50"/>
    <col min="3578" max="3578" width="46" style="50" customWidth="1"/>
    <col min="3579" max="3579" width="15.88671875" style="50" customWidth="1"/>
    <col min="3580" max="3580" width="16.44140625" style="50" customWidth="1"/>
    <col min="3581" max="3581" width="15.109375" style="50" customWidth="1"/>
    <col min="3582" max="3582" width="14.109375" style="50" customWidth="1"/>
    <col min="3583" max="3583" width="15.5546875" style="50" customWidth="1"/>
    <col min="3584" max="3584" width="15.88671875" style="50" customWidth="1"/>
    <col min="3585" max="3585" width="18.88671875" style="50"/>
    <col min="3586" max="3586" width="4" style="50" customWidth="1"/>
    <col min="3587" max="3833" width="18.88671875" style="50"/>
    <col min="3834" max="3834" width="46" style="50" customWidth="1"/>
    <col min="3835" max="3835" width="15.88671875" style="50" customWidth="1"/>
    <col min="3836" max="3836" width="16.44140625" style="50" customWidth="1"/>
    <col min="3837" max="3837" width="15.109375" style="50" customWidth="1"/>
    <col min="3838" max="3838" width="14.109375" style="50" customWidth="1"/>
    <col min="3839" max="3839" width="15.5546875" style="50" customWidth="1"/>
    <col min="3840" max="3840" width="15.88671875" style="50" customWidth="1"/>
    <col min="3841" max="3841" width="18.88671875" style="50"/>
    <col min="3842" max="3842" width="4" style="50" customWidth="1"/>
    <col min="3843" max="4089" width="18.88671875" style="50"/>
    <col min="4090" max="4090" width="46" style="50" customWidth="1"/>
    <col min="4091" max="4091" width="15.88671875" style="50" customWidth="1"/>
    <col min="4092" max="4092" width="16.44140625" style="50" customWidth="1"/>
    <col min="4093" max="4093" width="15.109375" style="50" customWidth="1"/>
    <col min="4094" max="4094" width="14.109375" style="50" customWidth="1"/>
    <col min="4095" max="4095" width="15.5546875" style="50" customWidth="1"/>
    <col min="4096" max="4096" width="15.88671875" style="50" customWidth="1"/>
    <col min="4097" max="4097" width="18.88671875" style="50"/>
    <col min="4098" max="4098" width="4" style="50" customWidth="1"/>
    <col min="4099" max="4345" width="18.88671875" style="50"/>
    <col min="4346" max="4346" width="46" style="50" customWidth="1"/>
    <col min="4347" max="4347" width="15.88671875" style="50" customWidth="1"/>
    <col min="4348" max="4348" width="16.44140625" style="50" customWidth="1"/>
    <col min="4349" max="4349" width="15.109375" style="50" customWidth="1"/>
    <col min="4350" max="4350" width="14.109375" style="50" customWidth="1"/>
    <col min="4351" max="4351" width="15.5546875" style="50" customWidth="1"/>
    <col min="4352" max="4352" width="15.88671875" style="50" customWidth="1"/>
    <col min="4353" max="4353" width="18.88671875" style="50"/>
    <col min="4354" max="4354" width="4" style="50" customWidth="1"/>
    <col min="4355" max="4601" width="18.88671875" style="50"/>
    <col min="4602" max="4602" width="46" style="50" customWidth="1"/>
    <col min="4603" max="4603" width="15.88671875" style="50" customWidth="1"/>
    <col min="4604" max="4604" width="16.44140625" style="50" customWidth="1"/>
    <col min="4605" max="4605" width="15.109375" style="50" customWidth="1"/>
    <col min="4606" max="4606" width="14.109375" style="50" customWidth="1"/>
    <col min="4607" max="4607" width="15.5546875" style="50" customWidth="1"/>
    <col min="4608" max="4608" width="15.88671875" style="50" customWidth="1"/>
    <col min="4609" max="4609" width="18.88671875" style="50"/>
    <col min="4610" max="4610" width="4" style="50" customWidth="1"/>
    <col min="4611" max="4857" width="18.88671875" style="50"/>
    <col min="4858" max="4858" width="46" style="50" customWidth="1"/>
    <col min="4859" max="4859" width="15.88671875" style="50" customWidth="1"/>
    <col min="4860" max="4860" width="16.44140625" style="50" customWidth="1"/>
    <col min="4861" max="4861" width="15.109375" style="50" customWidth="1"/>
    <col min="4862" max="4862" width="14.109375" style="50" customWidth="1"/>
    <col min="4863" max="4863" width="15.5546875" style="50" customWidth="1"/>
    <col min="4864" max="4864" width="15.88671875" style="50" customWidth="1"/>
    <col min="4865" max="4865" width="18.88671875" style="50"/>
    <col min="4866" max="4866" width="4" style="50" customWidth="1"/>
    <col min="4867" max="5113" width="18.88671875" style="50"/>
    <col min="5114" max="5114" width="46" style="50" customWidth="1"/>
    <col min="5115" max="5115" width="15.88671875" style="50" customWidth="1"/>
    <col min="5116" max="5116" width="16.44140625" style="50" customWidth="1"/>
    <col min="5117" max="5117" width="15.109375" style="50" customWidth="1"/>
    <col min="5118" max="5118" width="14.109375" style="50" customWidth="1"/>
    <col min="5119" max="5119" width="15.5546875" style="50" customWidth="1"/>
    <col min="5120" max="5120" width="15.88671875" style="50" customWidth="1"/>
    <col min="5121" max="5121" width="18.88671875" style="50"/>
    <col min="5122" max="5122" width="4" style="50" customWidth="1"/>
    <col min="5123" max="5369" width="18.88671875" style="50"/>
    <col min="5370" max="5370" width="46" style="50" customWidth="1"/>
    <col min="5371" max="5371" width="15.88671875" style="50" customWidth="1"/>
    <col min="5372" max="5372" width="16.44140625" style="50" customWidth="1"/>
    <col min="5373" max="5373" width="15.109375" style="50" customWidth="1"/>
    <col min="5374" max="5374" width="14.109375" style="50" customWidth="1"/>
    <col min="5375" max="5375" width="15.5546875" style="50" customWidth="1"/>
    <col min="5376" max="5376" width="15.88671875" style="50" customWidth="1"/>
    <col min="5377" max="5377" width="18.88671875" style="50"/>
    <col min="5378" max="5378" width="4" style="50" customWidth="1"/>
    <col min="5379" max="5625" width="18.88671875" style="50"/>
    <col min="5626" max="5626" width="46" style="50" customWidth="1"/>
    <col min="5627" max="5627" width="15.88671875" style="50" customWidth="1"/>
    <col min="5628" max="5628" width="16.44140625" style="50" customWidth="1"/>
    <col min="5629" max="5629" width="15.109375" style="50" customWidth="1"/>
    <col min="5630" max="5630" width="14.109375" style="50" customWidth="1"/>
    <col min="5631" max="5631" width="15.5546875" style="50" customWidth="1"/>
    <col min="5632" max="5632" width="15.88671875" style="50" customWidth="1"/>
    <col min="5633" max="5633" width="18.88671875" style="50"/>
    <col min="5634" max="5634" width="4" style="50" customWidth="1"/>
    <col min="5635" max="5881" width="18.88671875" style="50"/>
    <col min="5882" max="5882" width="46" style="50" customWidth="1"/>
    <col min="5883" max="5883" width="15.88671875" style="50" customWidth="1"/>
    <col min="5884" max="5884" width="16.44140625" style="50" customWidth="1"/>
    <col min="5885" max="5885" width="15.109375" style="50" customWidth="1"/>
    <col min="5886" max="5886" width="14.109375" style="50" customWidth="1"/>
    <col min="5887" max="5887" width="15.5546875" style="50" customWidth="1"/>
    <col min="5888" max="5888" width="15.88671875" style="50" customWidth="1"/>
    <col min="5889" max="5889" width="18.88671875" style="50"/>
    <col min="5890" max="5890" width="4" style="50" customWidth="1"/>
    <col min="5891" max="6137" width="18.88671875" style="50"/>
    <col min="6138" max="6138" width="46" style="50" customWidth="1"/>
    <col min="6139" max="6139" width="15.88671875" style="50" customWidth="1"/>
    <col min="6140" max="6140" width="16.44140625" style="50" customWidth="1"/>
    <col min="6141" max="6141" width="15.109375" style="50" customWidth="1"/>
    <col min="6142" max="6142" width="14.109375" style="50" customWidth="1"/>
    <col min="6143" max="6143" width="15.5546875" style="50" customWidth="1"/>
    <col min="6144" max="6144" width="15.88671875" style="50" customWidth="1"/>
    <col min="6145" max="6145" width="18.88671875" style="50"/>
    <col min="6146" max="6146" width="4" style="50" customWidth="1"/>
    <col min="6147" max="6393" width="18.88671875" style="50"/>
    <col min="6394" max="6394" width="46" style="50" customWidth="1"/>
    <col min="6395" max="6395" width="15.88671875" style="50" customWidth="1"/>
    <col min="6396" max="6396" width="16.44140625" style="50" customWidth="1"/>
    <col min="6397" max="6397" width="15.109375" style="50" customWidth="1"/>
    <col min="6398" max="6398" width="14.109375" style="50" customWidth="1"/>
    <col min="6399" max="6399" width="15.5546875" style="50" customWidth="1"/>
    <col min="6400" max="6400" width="15.88671875" style="50" customWidth="1"/>
    <col min="6401" max="6401" width="18.88671875" style="50"/>
    <col min="6402" max="6402" width="4" style="50" customWidth="1"/>
    <col min="6403" max="6649" width="18.88671875" style="50"/>
    <col min="6650" max="6650" width="46" style="50" customWidth="1"/>
    <col min="6651" max="6651" width="15.88671875" style="50" customWidth="1"/>
    <col min="6652" max="6652" width="16.44140625" style="50" customWidth="1"/>
    <col min="6653" max="6653" width="15.109375" style="50" customWidth="1"/>
    <col min="6654" max="6654" width="14.109375" style="50" customWidth="1"/>
    <col min="6655" max="6655" width="15.5546875" style="50" customWidth="1"/>
    <col min="6656" max="6656" width="15.88671875" style="50" customWidth="1"/>
    <col min="6657" max="6657" width="18.88671875" style="50"/>
    <col min="6658" max="6658" width="4" style="50" customWidth="1"/>
    <col min="6659" max="6905" width="18.88671875" style="50"/>
    <col min="6906" max="6906" width="46" style="50" customWidth="1"/>
    <col min="6907" max="6907" width="15.88671875" style="50" customWidth="1"/>
    <col min="6908" max="6908" width="16.44140625" style="50" customWidth="1"/>
    <col min="6909" max="6909" width="15.109375" style="50" customWidth="1"/>
    <col min="6910" max="6910" width="14.109375" style="50" customWidth="1"/>
    <col min="6911" max="6911" width="15.5546875" style="50" customWidth="1"/>
    <col min="6912" max="6912" width="15.88671875" style="50" customWidth="1"/>
    <col min="6913" max="6913" width="18.88671875" style="50"/>
    <col min="6914" max="6914" width="4" style="50" customWidth="1"/>
    <col min="6915" max="7161" width="18.88671875" style="50"/>
    <col min="7162" max="7162" width="46" style="50" customWidth="1"/>
    <col min="7163" max="7163" width="15.88671875" style="50" customWidth="1"/>
    <col min="7164" max="7164" width="16.44140625" style="50" customWidth="1"/>
    <col min="7165" max="7165" width="15.109375" style="50" customWidth="1"/>
    <col min="7166" max="7166" width="14.109375" style="50" customWidth="1"/>
    <col min="7167" max="7167" width="15.5546875" style="50" customWidth="1"/>
    <col min="7168" max="7168" width="15.88671875" style="50" customWidth="1"/>
    <col min="7169" max="7169" width="18.88671875" style="50"/>
    <col min="7170" max="7170" width="4" style="50" customWidth="1"/>
    <col min="7171" max="7417" width="18.88671875" style="50"/>
    <col min="7418" max="7418" width="46" style="50" customWidth="1"/>
    <col min="7419" max="7419" width="15.88671875" style="50" customWidth="1"/>
    <col min="7420" max="7420" width="16.44140625" style="50" customWidth="1"/>
    <col min="7421" max="7421" width="15.109375" style="50" customWidth="1"/>
    <col min="7422" max="7422" width="14.109375" style="50" customWidth="1"/>
    <col min="7423" max="7423" width="15.5546875" style="50" customWidth="1"/>
    <col min="7424" max="7424" width="15.88671875" style="50" customWidth="1"/>
    <col min="7425" max="7425" width="18.88671875" style="50"/>
    <col min="7426" max="7426" width="4" style="50" customWidth="1"/>
    <col min="7427" max="7673" width="18.88671875" style="50"/>
    <col min="7674" max="7674" width="46" style="50" customWidth="1"/>
    <col min="7675" max="7675" width="15.88671875" style="50" customWidth="1"/>
    <col min="7676" max="7676" width="16.44140625" style="50" customWidth="1"/>
    <col min="7677" max="7677" width="15.109375" style="50" customWidth="1"/>
    <col min="7678" max="7678" width="14.109375" style="50" customWidth="1"/>
    <col min="7679" max="7679" width="15.5546875" style="50" customWidth="1"/>
    <col min="7680" max="7680" width="15.88671875" style="50" customWidth="1"/>
    <col min="7681" max="7681" width="18.88671875" style="50"/>
    <col min="7682" max="7682" width="4" style="50" customWidth="1"/>
    <col min="7683" max="7929" width="18.88671875" style="50"/>
    <col min="7930" max="7930" width="46" style="50" customWidth="1"/>
    <col min="7931" max="7931" width="15.88671875" style="50" customWidth="1"/>
    <col min="7932" max="7932" width="16.44140625" style="50" customWidth="1"/>
    <col min="7933" max="7933" width="15.109375" style="50" customWidth="1"/>
    <col min="7934" max="7934" width="14.109375" style="50" customWidth="1"/>
    <col min="7935" max="7935" width="15.5546875" style="50" customWidth="1"/>
    <col min="7936" max="7936" width="15.88671875" style="50" customWidth="1"/>
    <col min="7937" max="7937" width="18.88671875" style="50"/>
    <col min="7938" max="7938" width="4" style="50" customWidth="1"/>
    <col min="7939" max="8185" width="18.88671875" style="50"/>
    <col min="8186" max="8186" width="46" style="50" customWidth="1"/>
    <col min="8187" max="8187" width="15.88671875" style="50" customWidth="1"/>
    <col min="8188" max="8188" width="16.44140625" style="50" customWidth="1"/>
    <col min="8189" max="8189" width="15.109375" style="50" customWidth="1"/>
    <col min="8190" max="8190" width="14.109375" style="50" customWidth="1"/>
    <col min="8191" max="8191" width="15.5546875" style="50" customWidth="1"/>
    <col min="8192" max="8192" width="15.88671875" style="50" customWidth="1"/>
    <col min="8193" max="8193" width="18.88671875" style="50"/>
    <col min="8194" max="8194" width="4" style="50" customWidth="1"/>
    <col min="8195" max="8441" width="18.88671875" style="50"/>
    <col min="8442" max="8442" width="46" style="50" customWidth="1"/>
    <col min="8443" max="8443" width="15.88671875" style="50" customWidth="1"/>
    <col min="8444" max="8444" width="16.44140625" style="50" customWidth="1"/>
    <col min="8445" max="8445" width="15.109375" style="50" customWidth="1"/>
    <col min="8446" max="8446" width="14.109375" style="50" customWidth="1"/>
    <col min="8447" max="8447" width="15.5546875" style="50" customWidth="1"/>
    <col min="8448" max="8448" width="15.88671875" style="50" customWidth="1"/>
    <col min="8449" max="8449" width="18.88671875" style="50"/>
    <col min="8450" max="8450" width="4" style="50" customWidth="1"/>
    <col min="8451" max="8697" width="18.88671875" style="50"/>
    <col min="8698" max="8698" width="46" style="50" customWidth="1"/>
    <col min="8699" max="8699" width="15.88671875" style="50" customWidth="1"/>
    <col min="8700" max="8700" width="16.44140625" style="50" customWidth="1"/>
    <col min="8701" max="8701" width="15.109375" style="50" customWidth="1"/>
    <col min="8702" max="8702" width="14.109375" style="50" customWidth="1"/>
    <col min="8703" max="8703" width="15.5546875" style="50" customWidth="1"/>
    <col min="8704" max="8704" width="15.88671875" style="50" customWidth="1"/>
    <col min="8705" max="8705" width="18.88671875" style="50"/>
    <col min="8706" max="8706" width="4" style="50" customWidth="1"/>
    <col min="8707" max="8953" width="18.88671875" style="50"/>
    <col min="8954" max="8954" width="46" style="50" customWidth="1"/>
    <col min="8955" max="8955" width="15.88671875" style="50" customWidth="1"/>
    <col min="8956" max="8956" width="16.44140625" style="50" customWidth="1"/>
    <col min="8957" max="8957" width="15.109375" style="50" customWidth="1"/>
    <col min="8958" max="8958" width="14.109375" style="50" customWidth="1"/>
    <col min="8959" max="8959" width="15.5546875" style="50" customWidth="1"/>
    <col min="8960" max="8960" width="15.88671875" style="50" customWidth="1"/>
    <col min="8961" max="8961" width="18.88671875" style="50"/>
    <col min="8962" max="8962" width="4" style="50" customWidth="1"/>
    <col min="8963" max="9209" width="18.88671875" style="50"/>
    <col min="9210" max="9210" width="46" style="50" customWidth="1"/>
    <col min="9211" max="9211" width="15.88671875" style="50" customWidth="1"/>
    <col min="9212" max="9212" width="16.44140625" style="50" customWidth="1"/>
    <col min="9213" max="9213" width="15.109375" style="50" customWidth="1"/>
    <col min="9214" max="9214" width="14.109375" style="50" customWidth="1"/>
    <col min="9215" max="9215" width="15.5546875" style="50" customWidth="1"/>
    <col min="9216" max="9216" width="15.88671875" style="50" customWidth="1"/>
    <col min="9217" max="9217" width="18.88671875" style="50"/>
    <col min="9218" max="9218" width="4" style="50" customWidth="1"/>
    <col min="9219" max="9465" width="18.88671875" style="50"/>
    <col min="9466" max="9466" width="46" style="50" customWidth="1"/>
    <col min="9467" max="9467" width="15.88671875" style="50" customWidth="1"/>
    <col min="9468" max="9468" width="16.44140625" style="50" customWidth="1"/>
    <col min="9469" max="9469" width="15.109375" style="50" customWidth="1"/>
    <col min="9470" max="9470" width="14.109375" style="50" customWidth="1"/>
    <col min="9471" max="9471" width="15.5546875" style="50" customWidth="1"/>
    <col min="9472" max="9472" width="15.88671875" style="50" customWidth="1"/>
    <col min="9473" max="9473" width="18.88671875" style="50"/>
    <col min="9474" max="9474" width="4" style="50" customWidth="1"/>
    <col min="9475" max="9721" width="18.88671875" style="50"/>
    <col min="9722" max="9722" width="46" style="50" customWidth="1"/>
    <col min="9723" max="9723" width="15.88671875" style="50" customWidth="1"/>
    <col min="9724" max="9724" width="16.44140625" style="50" customWidth="1"/>
    <col min="9725" max="9725" width="15.109375" style="50" customWidth="1"/>
    <col min="9726" max="9726" width="14.109375" style="50" customWidth="1"/>
    <col min="9727" max="9727" width="15.5546875" style="50" customWidth="1"/>
    <col min="9728" max="9728" width="15.88671875" style="50" customWidth="1"/>
    <col min="9729" max="9729" width="18.88671875" style="50"/>
    <col min="9730" max="9730" width="4" style="50" customWidth="1"/>
    <col min="9731" max="9977" width="18.88671875" style="50"/>
    <col min="9978" max="9978" width="46" style="50" customWidth="1"/>
    <col min="9979" max="9979" width="15.88671875" style="50" customWidth="1"/>
    <col min="9980" max="9980" width="16.44140625" style="50" customWidth="1"/>
    <col min="9981" max="9981" width="15.109375" style="50" customWidth="1"/>
    <col min="9982" max="9982" width="14.109375" style="50" customWidth="1"/>
    <col min="9983" max="9983" width="15.5546875" style="50" customWidth="1"/>
    <col min="9984" max="9984" width="15.88671875" style="50" customWidth="1"/>
    <col min="9985" max="9985" width="18.88671875" style="50"/>
    <col min="9986" max="9986" width="4" style="50" customWidth="1"/>
    <col min="9987" max="10233" width="18.88671875" style="50"/>
    <col min="10234" max="10234" width="46" style="50" customWidth="1"/>
    <col min="10235" max="10235" width="15.88671875" style="50" customWidth="1"/>
    <col min="10236" max="10236" width="16.44140625" style="50" customWidth="1"/>
    <col min="10237" max="10237" width="15.109375" style="50" customWidth="1"/>
    <col min="10238" max="10238" width="14.109375" style="50" customWidth="1"/>
    <col min="10239" max="10239" width="15.5546875" style="50" customWidth="1"/>
    <col min="10240" max="10240" width="15.88671875" style="50" customWidth="1"/>
    <col min="10241" max="10241" width="18.88671875" style="50"/>
    <col min="10242" max="10242" width="4" style="50" customWidth="1"/>
    <col min="10243" max="10489" width="18.88671875" style="50"/>
    <col min="10490" max="10490" width="46" style="50" customWidth="1"/>
    <col min="10491" max="10491" width="15.88671875" style="50" customWidth="1"/>
    <col min="10492" max="10492" width="16.44140625" style="50" customWidth="1"/>
    <col min="10493" max="10493" width="15.109375" style="50" customWidth="1"/>
    <col min="10494" max="10494" width="14.109375" style="50" customWidth="1"/>
    <col min="10495" max="10495" width="15.5546875" style="50" customWidth="1"/>
    <col min="10496" max="10496" width="15.88671875" style="50" customWidth="1"/>
    <col min="10497" max="10497" width="18.88671875" style="50"/>
    <col min="10498" max="10498" width="4" style="50" customWidth="1"/>
    <col min="10499" max="10745" width="18.88671875" style="50"/>
    <col min="10746" max="10746" width="46" style="50" customWidth="1"/>
    <col min="10747" max="10747" width="15.88671875" style="50" customWidth="1"/>
    <col min="10748" max="10748" width="16.44140625" style="50" customWidth="1"/>
    <col min="10749" max="10749" width="15.109375" style="50" customWidth="1"/>
    <col min="10750" max="10750" width="14.109375" style="50" customWidth="1"/>
    <col min="10751" max="10751" width="15.5546875" style="50" customWidth="1"/>
    <col min="10752" max="10752" width="15.88671875" style="50" customWidth="1"/>
    <col min="10753" max="10753" width="18.88671875" style="50"/>
    <col min="10754" max="10754" width="4" style="50" customWidth="1"/>
    <col min="10755" max="11001" width="18.88671875" style="50"/>
    <col min="11002" max="11002" width="46" style="50" customWidth="1"/>
    <col min="11003" max="11003" width="15.88671875" style="50" customWidth="1"/>
    <col min="11004" max="11004" width="16.44140625" style="50" customWidth="1"/>
    <col min="11005" max="11005" width="15.109375" style="50" customWidth="1"/>
    <col min="11006" max="11006" width="14.109375" style="50" customWidth="1"/>
    <col min="11007" max="11007" width="15.5546875" style="50" customWidth="1"/>
    <col min="11008" max="11008" width="15.88671875" style="50" customWidth="1"/>
    <col min="11009" max="11009" width="18.88671875" style="50"/>
    <col min="11010" max="11010" width="4" style="50" customWidth="1"/>
    <col min="11011" max="11257" width="18.88671875" style="50"/>
    <col min="11258" max="11258" width="46" style="50" customWidth="1"/>
    <col min="11259" max="11259" width="15.88671875" style="50" customWidth="1"/>
    <col min="11260" max="11260" width="16.44140625" style="50" customWidth="1"/>
    <col min="11261" max="11261" width="15.109375" style="50" customWidth="1"/>
    <col min="11262" max="11262" width="14.109375" style="50" customWidth="1"/>
    <col min="11263" max="11263" width="15.5546875" style="50" customWidth="1"/>
    <col min="11264" max="11264" width="15.88671875" style="50" customWidth="1"/>
    <col min="11265" max="11265" width="18.88671875" style="50"/>
    <col min="11266" max="11266" width="4" style="50" customWidth="1"/>
    <col min="11267" max="11513" width="18.88671875" style="50"/>
    <col min="11514" max="11514" width="46" style="50" customWidth="1"/>
    <col min="11515" max="11515" width="15.88671875" style="50" customWidth="1"/>
    <col min="11516" max="11516" width="16.44140625" style="50" customWidth="1"/>
    <col min="11517" max="11517" width="15.109375" style="50" customWidth="1"/>
    <col min="11518" max="11518" width="14.109375" style="50" customWidth="1"/>
    <col min="11519" max="11519" width="15.5546875" style="50" customWidth="1"/>
    <col min="11520" max="11520" width="15.88671875" style="50" customWidth="1"/>
    <col min="11521" max="11521" width="18.88671875" style="50"/>
    <col min="11522" max="11522" width="4" style="50" customWidth="1"/>
    <col min="11523" max="11769" width="18.88671875" style="50"/>
    <col min="11770" max="11770" width="46" style="50" customWidth="1"/>
    <col min="11771" max="11771" width="15.88671875" style="50" customWidth="1"/>
    <col min="11772" max="11772" width="16.44140625" style="50" customWidth="1"/>
    <col min="11773" max="11773" width="15.109375" style="50" customWidth="1"/>
    <col min="11774" max="11774" width="14.109375" style="50" customWidth="1"/>
    <col min="11775" max="11775" width="15.5546875" style="50" customWidth="1"/>
    <col min="11776" max="11776" width="15.88671875" style="50" customWidth="1"/>
    <col min="11777" max="11777" width="18.88671875" style="50"/>
    <col min="11778" max="11778" width="4" style="50" customWidth="1"/>
    <col min="11779" max="12025" width="18.88671875" style="50"/>
    <col min="12026" max="12026" width="46" style="50" customWidth="1"/>
    <col min="12027" max="12027" width="15.88671875" style="50" customWidth="1"/>
    <col min="12028" max="12028" width="16.44140625" style="50" customWidth="1"/>
    <col min="12029" max="12029" width="15.109375" style="50" customWidth="1"/>
    <col min="12030" max="12030" width="14.109375" style="50" customWidth="1"/>
    <col min="12031" max="12031" width="15.5546875" style="50" customWidth="1"/>
    <col min="12032" max="12032" width="15.88671875" style="50" customWidth="1"/>
    <col min="12033" max="12033" width="18.88671875" style="50"/>
    <col min="12034" max="12034" width="4" style="50" customWidth="1"/>
    <col min="12035" max="12281" width="18.88671875" style="50"/>
    <col min="12282" max="12282" width="46" style="50" customWidth="1"/>
    <col min="12283" max="12283" width="15.88671875" style="50" customWidth="1"/>
    <col min="12284" max="12284" width="16.44140625" style="50" customWidth="1"/>
    <col min="12285" max="12285" width="15.109375" style="50" customWidth="1"/>
    <col min="12286" max="12286" width="14.109375" style="50" customWidth="1"/>
    <col min="12287" max="12287" width="15.5546875" style="50" customWidth="1"/>
    <col min="12288" max="12288" width="15.88671875" style="50" customWidth="1"/>
    <col min="12289" max="12289" width="18.88671875" style="50"/>
    <col min="12290" max="12290" width="4" style="50" customWidth="1"/>
    <col min="12291" max="12537" width="18.88671875" style="50"/>
    <col min="12538" max="12538" width="46" style="50" customWidth="1"/>
    <col min="12539" max="12539" width="15.88671875" style="50" customWidth="1"/>
    <col min="12540" max="12540" width="16.44140625" style="50" customWidth="1"/>
    <col min="12541" max="12541" width="15.109375" style="50" customWidth="1"/>
    <col min="12542" max="12542" width="14.109375" style="50" customWidth="1"/>
    <col min="12543" max="12543" width="15.5546875" style="50" customWidth="1"/>
    <col min="12544" max="12544" width="15.88671875" style="50" customWidth="1"/>
    <col min="12545" max="12545" width="18.88671875" style="50"/>
    <col min="12546" max="12546" width="4" style="50" customWidth="1"/>
    <col min="12547" max="12793" width="18.88671875" style="50"/>
    <col min="12794" max="12794" width="46" style="50" customWidth="1"/>
    <col min="12795" max="12795" width="15.88671875" style="50" customWidth="1"/>
    <col min="12796" max="12796" width="16.44140625" style="50" customWidth="1"/>
    <col min="12797" max="12797" width="15.109375" style="50" customWidth="1"/>
    <col min="12798" max="12798" width="14.109375" style="50" customWidth="1"/>
    <col min="12799" max="12799" width="15.5546875" style="50" customWidth="1"/>
    <col min="12800" max="12800" width="15.88671875" style="50" customWidth="1"/>
    <col min="12801" max="12801" width="18.88671875" style="50"/>
    <col min="12802" max="12802" width="4" style="50" customWidth="1"/>
    <col min="12803" max="13049" width="18.88671875" style="50"/>
    <col min="13050" max="13050" width="46" style="50" customWidth="1"/>
    <col min="13051" max="13051" width="15.88671875" style="50" customWidth="1"/>
    <col min="13052" max="13052" width="16.44140625" style="50" customWidth="1"/>
    <col min="13053" max="13053" width="15.109375" style="50" customWidth="1"/>
    <col min="13054" max="13054" width="14.109375" style="50" customWidth="1"/>
    <col min="13055" max="13055" width="15.5546875" style="50" customWidth="1"/>
    <col min="13056" max="13056" width="15.88671875" style="50" customWidth="1"/>
    <col min="13057" max="13057" width="18.88671875" style="50"/>
    <col min="13058" max="13058" width="4" style="50" customWidth="1"/>
    <col min="13059" max="13305" width="18.88671875" style="50"/>
    <col min="13306" max="13306" width="46" style="50" customWidth="1"/>
    <col min="13307" max="13307" width="15.88671875" style="50" customWidth="1"/>
    <col min="13308" max="13308" width="16.44140625" style="50" customWidth="1"/>
    <col min="13309" max="13309" width="15.109375" style="50" customWidth="1"/>
    <col min="13310" max="13310" width="14.109375" style="50" customWidth="1"/>
    <col min="13311" max="13311" width="15.5546875" style="50" customWidth="1"/>
    <col min="13312" max="13312" width="15.88671875" style="50" customWidth="1"/>
    <col min="13313" max="13313" width="18.88671875" style="50"/>
    <col min="13314" max="13314" width="4" style="50" customWidth="1"/>
    <col min="13315" max="13561" width="18.88671875" style="50"/>
    <col min="13562" max="13562" width="46" style="50" customWidth="1"/>
    <col min="13563" max="13563" width="15.88671875" style="50" customWidth="1"/>
    <col min="13564" max="13564" width="16.44140625" style="50" customWidth="1"/>
    <col min="13565" max="13565" width="15.109375" style="50" customWidth="1"/>
    <col min="13566" max="13566" width="14.109375" style="50" customWidth="1"/>
    <col min="13567" max="13567" width="15.5546875" style="50" customWidth="1"/>
    <col min="13568" max="13568" width="15.88671875" style="50" customWidth="1"/>
    <col min="13569" max="13569" width="18.88671875" style="50"/>
    <col min="13570" max="13570" width="4" style="50" customWidth="1"/>
    <col min="13571" max="13817" width="18.88671875" style="50"/>
    <col min="13818" max="13818" width="46" style="50" customWidth="1"/>
    <col min="13819" max="13819" width="15.88671875" style="50" customWidth="1"/>
    <col min="13820" max="13820" width="16.44140625" style="50" customWidth="1"/>
    <col min="13821" max="13821" width="15.109375" style="50" customWidth="1"/>
    <col min="13822" max="13822" width="14.109375" style="50" customWidth="1"/>
    <col min="13823" max="13823" width="15.5546875" style="50" customWidth="1"/>
    <col min="13824" max="13824" width="15.88671875" style="50" customWidth="1"/>
    <col min="13825" max="13825" width="18.88671875" style="50"/>
    <col min="13826" max="13826" width="4" style="50" customWidth="1"/>
    <col min="13827" max="14073" width="18.88671875" style="50"/>
    <col min="14074" max="14074" width="46" style="50" customWidth="1"/>
    <col min="14075" max="14075" width="15.88671875" style="50" customWidth="1"/>
    <col min="14076" max="14076" width="16.44140625" style="50" customWidth="1"/>
    <col min="14077" max="14077" width="15.109375" style="50" customWidth="1"/>
    <col min="14078" max="14078" width="14.109375" style="50" customWidth="1"/>
    <col min="14079" max="14079" width="15.5546875" style="50" customWidth="1"/>
    <col min="14080" max="14080" width="15.88671875" style="50" customWidth="1"/>
    <col min="14081" max="14081" width="18.88671875" style="50"/>
    <col min="14082" max="14082" width="4" style="50" customWidth="1"/>
    <col min="14083" max="14329" width="18.88671875" style="50"/>
    <col min="14330" max="14330" width="46" style="50" customWidth="1"/>
    <col min="14331" max="14331" width="15.88671875" style="50" customWidth="1"/>
    <col min="14332" max="14332" width="16.44140625" style="50" customWidth="1"/>
    <col min="14333" max="14333" width="15.109375" style="50" customWidth="1"/>
    <col min="14334" max="14334" width="14.109375" style="50" customWidth="1"/>
    <col min="14335" max="14335" width="15.5546875" style="50" customWidth="1"/>
    <col min="14336" max="14336" width="15.88671875" style="50" customWidth="1"/>
    <col min="14337" max="14337" width="18.88671875" style="50"/>
    <col min="14338" max="14338" width="4" style="50" customWidth="1"/>
    <col min="14339" max="14585" width="18.88671875" style="50"/>
    <col min="14586" max="14586" width="46" style="50" customWidth="1"/>
    <col min="14587" max="14587" width="15.88671875" style="50" customWidth="1"/>
    <col min="14588" max="14588" width="16.44140625" style="50" customWidth="1"/>
    <col min="14589" max="14589" width="15.109375" style="50" customWidth="1"/>
    <col min="14590" max="14590" width="14.109375" style="50" customWidth="1"/>
    <col min="14591" max="14591" width="15.5546875" style="50" customWidth="1"/>
    <col min="14592" max="14592" width="15.88671875" style="50" customWidth="1"/>
    <col min="14593" max="14593" width="18.88671875" style="50"/>
    <col min="14594" max="14594" width="4" style="50" customWidth="1"/>
    <col min="14595" max="14841" width="18.88671875" style="50"/>
    <col min="14842" max="14842" width="46" style="50" customWidth="1"/>
    <col min="14843" max="14843" width="15.88671875" style="50" customWidth="1"/>
    <col min="14844" max="14844" width="16.44140625" style="50" customWidth="1"/>
    <col min="14845" max="14845" width="15.109375" style="50" customWidth="1"/>
    <col min="14846" max="14846" width="14.109375" style="50" customWidth="1"/>
    <col min="14847" max="14847" width="15.5546875" style="50" customWidth="1"/>
    <col min="14848" max="14848" width="15.88671875" style="50" customWidth="1"/>
    <col min="14849" max="14849" width="18.88671875" style="50"/>
    <col min="14850" max="14850" width="4" style="50" customWidth="1"/>
    <col min="14851" max="15097" width="18.88671875" style="50"/>
    <col min="15098" max="15098" width="46" style="50" customWidth="1"/>
    <col min="15099" max="15099" width="15.88671875" style="50" customWidth="1"/>
    <col min="15100" max="15100" width="16.44140625" style="50" customWidth="1"/>
    <col min="15101" max="15101" width="15.109375" style="50" customWidth="1"/>
    <col min="15102" max="15102" width="14.109375" style="50" customWidth="1"/>
    <col min="15103" max="15103" width="15.5546875" style="50" customWidth="1"/>
    <col min="15104" max="15104" width="15.88671875" style="50" customWidth="1"/>
    <col min="15105" max="15105" width="18.88671875" style="50"/>
    <col min="15106" max="15106" width="4" style="50" customWidth="1"/>
    <col min="15107" max="15353" width="18.88671875" style="50"/>
    <col min="15354" max="15354" width="46" style="50" customWidth="1"/>
    <col min="15355" max="15355" width="15.88671875" style="50" customWidth="1"/>
    <col min="15356" max="15356" width="16.44140625" style="50" customWidth="1"/>
    <col min="15357" max="15357" width="15.109375" style="50" customWidth="1"/>
    <col min="15358" max="15358" width="14.109375" style="50" customWidth="1"/>
    <col min="15359" max="15359" width="15.5546875" style="50" customWidth="1"/>
    <col min="15360" max="15360" width="15.88671875" style="50" customWidth="1"/>
    <col min="15361" max="15361" width="18.88671875" style="50"/>
    <col min="15362" max="15362" width="4" style="50" customWidth="1"/>
    <col min="15363" max="15609" width="18.88671875" style="50"/>
    <col min="15610" max="15610" width="46" style="50" customWidth="1"/>
    <col min="15611" max="15611" width="15.88671875" style="50" customWidth="1"/>
    <col min="15612" max="15612" width="16.44140625" style="50" customWidth="1"/>
    <col min="15613" max="15613" width="15.109375" style="50" customWidth="1"/>
    <col min="15614" max="15614" width="14.109375" style="50" customWidth="1"/>
    <col min="15615" max="15615" width="15.5546875" style="50" customWidth="1"/>
    <col min="15616" max="15616" width="15.88671875" style="50" customWidth="1"/>
    <col min="15617" max="15617" width="18.88671875" style="50"/>
    <col min="15618" max="15618" width="4" style="50" customWidth="1"/>
    <col min="15619" max="15865" width="18.88671875" style="50"/>
    <col min="15866" max="15866" width="46" style="50" customWidth="1"/>
    <col min="15867" max="15867" width="15.88671875" style="50" customWidth="1"/>
    <col min="15868" max="15868" width="16.44140625" style="50" customWidth="1"/>
    <col min="15869" max="15869" width="15.109375" style="50" customWidth="1"/>
    <col min="15870" max="15870" width="14.109375" style="50" customWidth="1"/>
    <col min="15871" max="15871" width="15.5546875" style="50" customWidth="1"/>
    <col min="15872" max="15872" width="15.88671875" style="50" customWidth="1"/>
    <col min="15873" max="15873" width="18.88671875" style="50"/>
    <col min="15874" max="15874" width="4" style="50" customWidth="1"/>
    <col min="15875" max="16121" width="18.88671875" style="50"/>
    <col min="16122" max="16122" width="46" style="50" customWidth="1"/>
    <col min="16123" max="16123" width="15.88671875" style="50" customWidth="1"/>
    <col min="16124" max="16124" width="16.44140625" style="50" customWidth="1"/>
    <col min="16125" max="16125" width="15.109375" style="50" customWidth="1"/>
    <col min="16126" max="16126" width="14.109375" style="50" customWidth="1"/>
    <col min="16127" max="16127" width="15.5546875" style="50" customWidth="1"/>
    <col min="16128" max="16128" width="15.88671875" style="50" customWidth="1"/>
    <col min="16129" max="16129" width="18.88671875" style="50"/>
    <col min="16130" max="16130" width="4" style="50" customWidth="1"/>
    <col min="16131" max="16384" width="18.88671875" style="50"/>
  </cols>
  <sheetData>
    <row r="1" spans="1:14" ht="20.100000000000001" customHeight="1" x14ac:dyDescent="0.3">
      <c r="A1" s="23" t="s">
        <v>657</v>
      </c>
      <c r="C1" s="2"/>
      <c r="D1" s="2"/>
      <c r="E1" s="2"/>
      <c r="F1" s="2"/>
      <c r="G1" s="2"/>
      <c r="H1" s="894" t="s">
        <v>907</v>
      </c>
      <c r="I1" s="294"/>
    </row>
    <row r="2" spans="1:14" ht="20.100000000000001" customHeight="1" x14ac:dyDescent="0.3">
      <c r="B2" s="24"/>
      <c r="C2" s="2"/>
      <c r="D2" s="2"/>
      <c r="E2" s="2"/>
      <c r="F2" s="2"/>
      <c r="G2" s="2"/>
      <c r="H2" s="55">
        <v>2023</v>
      </c>
    </row>
    <row r="3" spans="1:14" s="612" customFormat="1" ht="31.2" customHeight="1" x14ac:dyDescent="0.3">
      <c r="A3" s="610" t="s">
        <v>185</v>
      </c>
      <c r="B3" s="610" t="s">
        <v>186</v>
      </c>
      <c r="C3" s="611" t="s">
        <v>4</v>
      </c>
      <c r="D3" s="611" t="s">
        <v>5</v>
      </c>
      <c r="E3" s="611" t="s">
        <v>6</v>
      </c>
      <c r="F3" s="611" t="s">
        <v>7</v>
      </c>
      <c r="G3" s="611" t="s">
        <v>8</v>
      </c>
      <c r="H3" s="611" t="s">
        <v>9</v>
      </c>
    </row>
    <row r="4" spans="1:14" s="51" customFormat="1" ht="30" customHeight="1" x14ac:dyDescent="0.3">
      <c r="A4" s="609" t="s">
        <v>474</v>
      </c>
      <c r="B4" s="609" t="s">
        <v>188</v>
      </c>
      <c r="C4" s="45">
        <v>24.963599441037896</v>
      </c>
      <c r="D4" s="45">
        <v>11.109696379560686</v>
      </c>
      <c r="E4" s="45">
        <v>15.555805109076761</v>
      </c>
      <c r="F4" s="45">
        <v>22.085633206159216</v>
      </c>
      <c r="G4" s="45">
        <v>28.980092694912269</v>
      </c>
      <c r="H4" s="45">
        <v>38.608082943347426</v>
      </c>
    </row>
    <row r="5" spans="1:14" s="51" customFormat="1" ht="30" customHeight="1" x14ac:dyDescent="0.3">
      <c r="A5" s="609" t="s">
        <v>70</v>
      </c>
      <c r="B5" s="609" t="s">
        <v>206</v>
      </c>
      <c r="C5" s="45">
        <v>24.545423581134774</v>
      </c>
      <c r="D5" s="45">
        <v>11.066481970043512</v>
      </c>
      <c r="E5" s="45">
        <v>15.636657401310222</v>
      </c>
      <c r="F5" s="45">
        <v>21.672629896455092</v>
      </c>
      <c r="G5" s="45">
        <v>28.238883155300645</v>
      </c>
      <c r="H5" s="45">
        <v>37.596837028005673</v>
      </c>
    </row>
    <row r="6" spans="1:14" s="51" customFormat="1" ht="30" customHeight="1" x14ac:dyDescent="0.3">
      <c r="A6" s="609" t="s">
        <v>70</v>
      </c>
      <c r="B6" s="609" t="s">
        <v>190</v>
      </c>
      <c r="C6" s="45">
        <v>25.021581223208564</v>
      </c>
      <c r="D6" s="45">
        <v>12.012490021806867</v>
      </c>
      <c r="E6" s="45">
        <v>16.245849801977108</v>
      </c>
      <c r="F6" s="45">
        <v>22.068163734945539</v>
      </c>
      <c r="G6" s="45">
        <v>28.235508588617964</v>
      </c>
      <c r="H6" s="45">
        <v>36.989650900323717</v>
      </c>
    </row>
    <row r="7" spans="1:14" s="51" customFormat="1" ht="30" customHeight="1" x14ac:dyDescent="0.3">
      <c r="A7" s="609" t="s">
        <v>70</v>
      </c>
      <c r="B7" s="609" t="s">
        <v>191</v>
      </c>
      <c r="C7" s="45">
        <v>54.607119974261451</v>
      </c>
      <c r="D7" s="45">
        <v>14.53945662234023</v>
      </c>
      <c r="E7" s="45">
        <v>27.635511518494411</v>
      </c>
      <c r="F7" s="45">
        <v>44.843548289006669</v>
      </c>
      <c r="G7" s="45">
        <v>59.15890938710708</v>
      </c>
      <c r="H7" s="45">
        <v>75.729915925821587</v>
      </c>
    </row>
    <row r="8" spans="1:14" s="51" customFormat="1" ht="25.5" customHeight="1" x14ac:dyDescent="0.3">
      <c r="A8" s="609" t="s">
        <v>192</v>
      </c>
      <c r="B8" s="609" t="s">
        <v>193</v>
      </c>
      <c r="C8" s="45">
        <v>32.525589437531686</v>
      </c>
      <c r="D8" s="45">
        <v>15.495019794719331</v>
      </c>
      <c r="E8" s="45">
        <v>24.300463047045525</v>
      </c>
      <c r="F8" s="45">
        <v>30.871814635704546</v>
      </c>
      <c r="G8" s="45">
        <v>38.956290304088938</v>
      </c>
      <c r="H8" s="45">
        <v>46.933220740261092</v>
      </c>
    </row>
    <row r="9" spans="1:14" s="51" customFormat="1" ht="25.5" customHeight="1" x14ac:dyDescent="0.3">
      <c r="A9" s="609" t="s">
        <v>192</v>
      </c>
      <c r="B9" s="609" t="s">
        <v>194</v>
      </c>
      <c r="C9" s="45">
        <v>35.34926151164111</v>
      </c>
      <c r="D9" s="45">
        <v>21.119815998060833</v>
      </c>
      <c r="E9" s="45">
        <v>27.614424931532657</v>
      </c>
      <c r="F9" s="45">
        <v>32.589238720852876</v>
      </c>
      <c r="G9" s="45">
        <v>40.234629863675288</v>
      </c>
      <c r="H9" s="45">
        <v>53.475525998768006</v>
      </c>
    </row>
    <row r="10" spans="1:14" s="51" customFormat="1" ht="30" customHeight="1" x14ac:dyDescent="0.3">
      <c r="A10" s="609" t="s">
        <v>105</v>
      </c>
      <c r="B10" s="609" t="s">
        <v>195</v>
      </c>
      <c r="C10" s="45">
        <v>29.742015222511629</v>
      </c>
      <c r="D10" s="45">
        <v>10.365145113311641</v>
      </c>
      <c r="E10" s="45">
        <v>16.436589359967993</v>
      </c>
      <c r="F10" s="45">
        <v>23.506273801971993</v>
      </c>
      <c r="G10" s="45">
        <v>35.58430460612302</v>
      </c>
      <c r="H10" s="45">
        <v>53.396022542228806</v>
      </c>
    </row>
    <row r="11" spans="1:14" s="51" customFormat="1" ht="30" customHeight="1" x14ac:dyDescent="0.3">
      <c r="A11" s="609" t="s">
        <v>105</v>
      </c>
      <c r="B11" s="609" t="s">
        <v>196</v>
      </c>
      <c r="C11" s="45">
        <v>9.5084552991809765</v>
      </c>
      <c r="D11" s="45">
        <v>2.4405986568428584</v>
      </c>
      <c r="E11" s="45">
        <v>3.8027806424532886</v>
      </c>
      <c r="F11" s="45">
        <v>6.6417881662693121</v>
      </c>
      <c r="G11" s="45">
        <v>11.004090276185615</v>
      </c>
      <c r="H11" s="45">
        <v>17.824031332675844</v>
      </c>
    </row>
    <row r="12" spans="1:14" s="51" customFormat="1" ht="30" customHeight="1" x14ac:dyDescent="0.3">
      <c r="A12" s="609" t="s">
        <v>105</v>
      </c>
      <c r="B12" s="609" t="s">
        <v>197</v>
      </c>
      <c r="C12" s="45">
        <v>9.1395427008474961</v>
      </c>
      <c r="D12" s="45">
        <v>2.6480696267787858</v>
      </c>
      <c r="E12" s="45">
        <v>4.4050237589479861</v>
      </c>
      <c r="F12" s="45">
        <v>6.9811711737449142</v>
      </c>
      <c r="G12" s="45">
        <v>12.06019744769419</v>
      </c>
      <c r="H12" s="45">
        <v>14.535763260902023</v>
      </c>
    </row>
    <row r="13" spans="1:14" s="51" customFormat="1" ht="24" customHeight="1" x14ac:dyDescent="0.25">
      <c r="A13" s="609" t="s">
        <v>198</v>
      </c>
      <c r="B13" s="609" t="s">
        <v>199</v>
      </c>
      <c r="C13" s="45">
        <v>42.093989108650291</v>
      </c>
      <c r="D13" s="45">
        <v>2.2912300501462828</v>
      </c>
      <c r="E13" s="45">
        <v>8.4957169355709645</v>
      </c>
      <c r="F13" s="45">
        <v>40.36801275129001</v>
      </c>
      <c r="G13" s="45">
        <v>55.107414407226642</v>
      </c>
      <c r="H13" s="45">
        <v>65.697274631262147</v>
      </c>
      <c r="I13" s="293"/>
      <c r="J13" s="45"/>
      <c r="K13" s="45"/>
      <c r="L13" s="45"/>
      <c r="M13" s="45"/>
      <c r="N13" s="45"/>
    </row>
    <row r="14" spans="1:14" s="51" customFormat="1" ht="30" customHeight="1" x14ac:dyDescent="0.3">
      <c r="A14" s="609" t="s">
        <v>198</v>
      </c>
      <c r="B14" s="609" t="s">
        <v>200</v>
      </c>
      <c r="C14" s="45">
        <v>7.8592944619852751</v>
      </c>
      <c r="D14" s="45">
        <v>2.5861391934715687</v>
      </c>
      <c r="E14" s="45">
        <v>3.8410503954818811</v>
      </c>
      <c r="F14" s="45">
        <v>6.0505057476411803</v>
      </c>
      <c r="G14" s="45">
        <v>9.1159179307224729</v>
      </c>
      <c r="H14" s="45">
        <v>12.317297788140328</v>
      </c>
    </row>
    <row r="15" spans="1:14" s="51" customFormat="1" ht="26.25" customHeight="1" x14ac:dyDescent="0.25">
      <c r="A15" s="609" t="s">
        <v>201</v>
      </c>
      <c r="B15" s="609" t="s">
        <v>205</v>
      </c>
      <c r="C15" s="45">
        <v>47.592419768097066</v>
      </c>
      <c r="D15" s="45">
        <v>19.035252748789201</v>
      </c>
      <c r="E15" s="45">
        <v>40.371047751445445</v>
      </c>
      <c r="F15" s="45">
        <v>40.971036273158646</v>
      </c>
      <c r="G15" s="45">
        <v>43.462376349587004</v>
      </c>
      <c r="H15" s="45">
        <v>78.494080734364928</v>
      </c>
      <c r="I15" s="293"/>
      <c r="J15" s="45"/>
      <c r="K15" s="45"/>
      <c r="L15" s="45"/>
      <c r="M15" s="45"/>
      <c r="N15" s="45"/>
    </row>
    <row r="16" spans="1:14" s="51" customFormat="1" ht="29.25" customHeight="1" x14ac:dyDescent="0.3">
      <c r="A16" s="609" t="s">
        <v>203</v>
      </c>
      <c r="B16" s="609" t="s">
        <v>204</v>
      </c>
      <c r="C16" s="45">
        <v>35.879744108622944</v>
      </c>
      <c r="D16" s="45">
        <v>9.7404198304602438</v>
      </c>
      <c r="E16" s="45">
        <v>16.440083964180783</v>
      </c>
      <c r="F16" s="45">
        <v>29.942809630297553</v>
      </c>
      <c r="G16" s="45">
        <v>44.578585446349173</v>
      </c>
      <c r="H16" s="45">
        <v>62.325383323677158</v>
      </c>
    </row>
    <row r="17" s="51" customFormat="1" ht="15.9" customHeight="1" x14ac:dyDescent="0.3"/>
    <row r="18" s="51" customFormat="1" ht="15.9" customHeight="1" x14ac:dyDescent="0.3"/>
    <row r="19" s="51" customFormat="1" ht="15.9" customHeight="1" x14ac:dyDescent="0.3"/>
    <row r="20" s="51" customFormat="1" ht="15.9" customHeight="1" x14ac:dyDescent="0.3"/>
    <row r="21" s="51" customFormat="1" ht="15.9" customHeight="1" x14ac:dyDescent="0.3"/>
    <row r="22" s="51" customFormat="1" ht="15.9" customHeight="1" x14ac:dyDescent="0.3"/>
    <row r="23" s="51" customFormat="1" ht="15.9" customHeight="1" x14ac:dyDescent="0.3"/>
    <row r="24" s="51" customFormat="1" ht="15.9" customHeight="1" x14ac:dyDescent="0.3"/>
    <row r="25" s="51" customFormat="1" ht="15.9" customHeight="1" x14ac:dyDescent="0.3"/>
    <row r="26" s="51" customFormat="1" ht="15.9" customHeight="1" x14ac:dyDescent="0.3"/>
    <row r="27" s="51" customFormat="1" ht="15.9" customHeight="1" x14ac:dyDescent="0.3"/>
    <row r="28" s="51" customFormat="1" ht="15.9" customHeight="1" x14ac:dyDescent="0.3"/>
    <row r="29" s="51" customFormat="1" ht="15.9" customHeight="1" x14ac:dyDescent="0.3"/>
    <row r="30" s="51" customFormat="1" ht="15.9" customHeight="1" x14ac:dyDescent="0.3"/>
    <row r="31" s="51" customFormat="1" ht="15.9" customHeight="1" x14ac:dyDescent="0.3"/>
    <row r="32" s="51" customFormat="1" ht="15.9" customHeight="1" x14ac:dyDescent="0.3"/>
    <row r="33" s="51" customFormat="1" ht="15.9" customHeight="1" x14ac:dyDescent="0.3"/>
    <row r="34" s="51" customFormat="1" ht="15.9" customHeight="1" x14ac:dyDescent="0.3"/>
    <row r="35" s="51" customFormat="1" ht="15.9" customHeight="1" x14ac:dyDescent="0.3"/>
    <row r="36" s="51" customFormat="1" ht="15.9" customHeight="1" x14ac:dyDescent="0.3"/>
    <row r="37" s="51" customFormat="1" ht="15.9" customHeight="1" x14ac:dyDescent="0.3"/>
    <row r="38" s="51" customFormat="1" ht="15.9" customHeight="1" x14ac:dyDescent="0.3"/>
    <row r="39" s="51" customFormat="1" ht="15.9" customHeight="1" x14ac:dyDescent="0.3"/>
    <row r="40" s="51" customFormat="1" ht="15.9" customHeight="1" x14ac:dyDescent="0.3"/>
    <row r="41" s="51" customFormat="1" ht="15.9" customHeight="1" x14ac:dyDescent="0.3"/>
    <row r="42" s="51" customFormat="1" ht="15.9" customHeight="1" x14ac:dyDescent="0.3"/>
    <row r="43" s="51" customFormat="1" ht="15.9" customHeight="1" x14ac:dyDescent="0.3"/>
    <row r="44" s="51" customFormat="1" ht="15.9" customHeight="1" x14ac:dyDescent="0.3"/>
    <row r="45" s="51" customFormat="1" ht="15.9" customHeight="1" x14ac:dyDescent="0.3"/>
    <row r="46" s="51" customFormat="1" ht="15.9" customHeight="1" x14ac:dyDescent="0.3"/>
    <row r="47" s="51" customFormat="1" ht="15.9" customHeight="1" x14ac:dyDescent="0.3"/>
    <row r="48" s="51" customFormat="1" ht="15.9" customHeight="1" x14ac:dyDescent="0.3"/>
    <row r="49" s="51" customFormat="1" ht="15.9" customHeight="1" x14ac:dyDescent="0.3"/>
    <row r="50" s="51" customFormat="1" ht="15.9" customHeight="1" x14ac:dyDescent="0.3"/>
    <row r="51" s="51" customFormat="1" ht="15.9" customHeight="1" x14ac:dyDescent="0.3"/>
    <row r="52" s="51" customFormat="1" ht="15.9" customHeight="1" x14ac:dyDescent="0.3"/>
    <row r="53" s="51" customFormat="1" ht="15.9" customHeight="1" x14ac:dyDescent="0.3"/>
    <row r="54" s="51" customFormat="1" ht="15.9" customHeight="1" x14ac:dyDescent="0.3"/>
    <row r="55" s="51" customFormat="1" ht="15.9" customHeight="1" x14ac:dyDescent="0.3"/>
    <row r="56" s="51" customFormat="1" ht="15.9" customHeight="1" x14ac:dyDescent="0.3"/>
    <row r="57" s="51" customFormat="1" ht="15.9" customHeight="1" x14ac:dyDescent="0.3"/>
    <row r="58" s="51" customFormat="1" ht="15.9" customHeight="1" x14ac:dyDescent="0.3"/>
    <row r="59" s="51" customFormat="1" ht="15.9" customHeight="1" x14ac:dyDescent="0.3"/>
    <row r="60" s="51" customFormat="1" ht="15.9" customHeight="1" x14ac:dyDescent="0.3"/>
    <row r="61" s="51" customFormat="1" ht="15.9" customHeight="1" x14ac:dyDescent="0.3"/>
    <row r="62" s="51" customFormat="1" ht="15.9" customHeight="1" x14ac:dyDescent="0.3"/>
    <row r="63" s="51" customFormat="1" ht="15.9" customHeight="1" x14ac:dyDescent="0.3"/>
    <row r="64" s="51" customFormat="1" ht="15.9" customHeight="1" x14ac:dyDescent="0.3"/>
    <row r="65" s="51" customFormat="1" ht="15.9" customHeight="1" x14ac:dyDescent="0.3"/>
    <row r="66" s="51" customFormat="1" ht="15.9" customHeight="1" x14ac:dyDescent="0.3"/>
    <row r="67" s="51" customFormat="1" ht="15.9" customHeight="1" x14ac:dyDescent="0.3"/>
    <row r="68" s="51" customFormat="1" ht="15.9" customHeight="1" x14ac:dyDescent="0.3"/>
    <row r="69" s="51" customFormat="1" ht="15.9" customHeight="1" x14ac:dyDescent="0.3"/>
    <row r="70" s="51" customFormat="1" ht="15.9" customHeight="1" x14ac:dyDescent="0.3"/>
    <row r="71" s="51" customFormat="1" ht="15.9" customHeight="1" x14ac:dyDescent="0.3"/>
    <row r="72" s="51" customFormat="1" ht="15.9" customHeight="1" x14ac:dyDescent="0.3"/>
    <row r="73" s="51" customFormat="1" ht="15.9" customHeight="1" x14ac:dyDescent="0.3"/>
    <row r="74" s="51" customFormat="1" ht="15.9" customHeight="1" x14ac:dyDescent="0.3"/>
    <row r="75" s="51" customFormat="1" ht="15.9" customHeight="1" x14ac:dyDescent="0.3"/>
    <row r="76" s="51" customFormat="1" ht="15.9" customHeight="1" x14ac:dyDescent="0.3"/>
    <row r="77" s="51" customFormat="1" ht="15.9" customHeight="1" x14ac:dyDescent="0.3"/>
    <row r="78" s="51" customFormat="1" ht="15.9" customHeight="1" x14ac:dyDescent="0.3"/>
    <row r="79" s="51" customFormat="1" ht="15.9" customHeight="1" x14ac:dyDescent="0.3"/>
    <row r="80" s="51" customFormat="1" ht="15.9" customHeight="1" x14ac:dyDescent="0.3"/>
    <row r="81" s="51" customFormat="1" ht="15.9" customHeight="1" x14ac:dyDescent="0.3"/>
    <row r="82" s="51" customFormat="1" ht="15.9" customHeight="1" x14ac:dyDescent="0.3"/>
    <row r="83" s="51" customFormat="1" ht="15.9" customHeight="1" x14ac:dyDescent="0.3"/>
    <row r="84" s="51" customFormat="1" ht="15.9" customHeight="1" x14ac:dyDescent="0.3"/>
    <row r="85" s="51" customFormat="1" ht="15.9" customHeight="1" x14ac:dyDescent="0.3"/>
    <row r="86" s="51" customFormat="1" ht="15.9" customHeight="1" x14ac:dyDescent="0.3"/>
    <row r="87" s="51" customFormat="1" ht="15.9" customHeight="1" x14ac:dyDescent="0.3"/>
    <row r="88" s="51" customFormat="1" ht="15.9" customHeight="1" x14ac:dyDescent="0.3"/>
    <row r="89" s="51" customFormat="1" ht="15.9" customHeight="1" x14ac:dyDescent="0.3"/>
    <row r="90" s="51" customFormat="1" ht="15.9" customHeight="1" x14ac:dyDescent="0.3"/>
    <row r="91" s="51" customFormat="1" ht="15.9" customHeight="1" x14ac:dyDescent="0.3"/>
    <row r="92" s="51" customFormat="1" ht="15.9" customHeight="1" x14ac:dyDescent="0.3"/>
    <row r="93" s="51" customFormat="1" ht="15.9" customHeight="1" x14ac:dyDescent="0.3"/>
    <row r="94" s="51" customFormat="1" ht="15.9" customHeight="1" x14ac:dyDescent="0.3"/>
    <row r="95" s="51" customFormat="1" ht="15.9" customHeight="1" x14ac:dyDescent="0.3"/>
    <row r="96" s="51" customFormat="1" ht="15.9" customHeight="1" x14ac:dyDescent="0.3"/>
    <row r="97" s="51" customFormat="1" ht="15.9" customHeight="1" x14ac:dyDescent="0.3"/>
    <row r="98" s="51" customFormat="1" ht="15.9" customHeight="1" x14ac:dyDescent="0.3"/>
    <row r="99" s="51" customFormat="1" ht="15.9" customHeight="1" x14ac:dyDescent="0.3"/>
    <row r="100" s="51" customFormat="1" ht="15.9" customHeight="1" x14ac:dyDescent="0.3"/>
    <row r="101" s="51" customFormat="1" ht="15.9" customHeight="1" x14ac:dyDescent="0.3"/>
    <row r="102" s="51" customFormat="1" ht="15.9" customHeight="1" x14ac:dyDescent="0.3"/>
    <row r="103" s="51" customFormat="1" ht="15.9" customHeight="1" x14ac:dyDescent="0.3"/>
    <row r="104" s="51" customFormat="1" ht="15.9" customHeight="1" x14ac:dyDescent="0.3"/>
    <row r="105" s="51" customFormat="1" ht="15.9" customHeight="1" x14ac:dyDescent="0.3"/>
    <row r="106" s="51" customFormat="1" ht="15.9" customHeight="1" x14ac:dyDescent="0.3"/>
    <row r="107" s="51" customFormat="1" ht="15.9" customHeight="1" x14ac:dyDescent="0.3"/>
    <row r="108" s="51" customFormat="1" ht="15.9" customHeight="1" x14ac:dyDescent="0.3"/>
    <row r="109" s="51" customFormat="1" ht="15.9" customHeight="1" x14ac:dyDescent="0.3"/>
    <row r="110" s="51" customFormat="1" ht="15.9" customHeight="1" x14ac:dyDescent="0.3"/>
    <row r="111" s="51" customFormat="1" ht="15.9" customHeight="1" x14ac:dyDescent="0.3"/>
    <row r="112" s="51" customFormat="1" ht="15.9" customHeight="1" x14ac:dyDescent="0.3"/>
    <row r="113" s="51" customFormat="1" ht="15.9" customHeight="1" x14ac:dyDescent="0.3"/>
    <row r="114" s="51" customFormat="1" ht="15.9" customHeight="1" x14ac:dyDescent="0.3"/>
    <row r="115" s="51" customFormat="1" ht="15.9" customHeight="1" x14ac:dyDescent="0.3"/>
    <row r="116" s="51" customFormat="1" ht="15.9" customHeight="1" x14ac:dyDescent="0.3"/>
    <row r="117" s="51" customFormat="1" ht="15.9" customHeight="1" x14ac:dyDescent="0.3"/>
    <row r="118" s="51" customFormat="1" ht="15.9" customHeight="1" x14ac:dyDescent="0.3"/>
    <row r="119" s="51" customFormat="1" ht="15.9" customHeight="1" x14ac:dyDescent="0.3"/>
    <row r="120" s="51" customFormat="1" ht="15.9" customHeight="1" x14ac:dyDescent="0.3"/>
    <row r="121" s="51" customFormat="1" ht="15.9" customHeight="1" x14ac:dyDescent="0.3"/>
    <row r="122" s="51" customFormat="1" ht="15.9" customHeight="1" x14ac:dyDescent="0.3"/>
    <row r="123" s="51" customFormat="1" ht="15.9" customHeight="1" x14ac:dyDescent="0.3"/>
    <row r="124" s="51" customFormat="1" ht="15.9" customHeight="1" x14ac:dyDescent="0.3"/>
    <row r="125" s="51" customFormat="1" ht="15.9" customHeight="1" x14ac:dyDescent="0.3"/>
    <row r="126" s="51" customFormat="1" ht="15.9" customHeight="1" x14ac:dyDescent="0.3"/>
    <row r="127" s="51" customFormat="1" ht="15.9" customHeight="1" x14ac:dyDescent="0.3"/>
    <row r="128" s="51" customFormat="1" ht="15.9" customHeight="1" x14ac:dyDescent="0.3"/>
    <row r="129" s="51" customFormat="1" ht="15.9" customHeight="1" x14ac:dyDescent="0.3"/>
    <row r="130" s="51" customFormat="1" ht="15.9" customHeight="1" x14ac:dyDescent="0.3"/>
    <row r="131" s="51" customFormat="1" ht="15.9" customHeight="1" x14ac:dyDescent="0.3"/>
    <row r="132" s="51" customFormat="1" ht="15.9" customHeight="1" x14ac:dyDescent="0.3"/>
    <row r="133" s="51" customFormat="1" ht="15.9" customHeight="1" x14ac:dyDescent="0.3"/>
    <row r="134" s="51" customFormat="1" ht="15.9" customHeight="1" x14ac:dyDescent="0.3"/>
    <row r="135" s="51" customFormat="1" ht="15.9" customHeight="1" x14ac:dyDescent="0.3"/>
    <row r="136" s="51" customFormat="1" ht="15.9" customHeight="1" x14ac:dyDescent="0.3"/>
    <row r="137" s="51" customFormat="1" ht="15.9" customHeight="1" x14ac:dyDescent="0.3"/>
    <row r="138" s="51" customFormat="1" ht="15.9" customHeight="1" x14ac:dyDescent="0.3"/>
    <row r="139" s="51" customFormat="1" ht="15.9" customHeight="1" x14ac:dyDescent="0.3"/>
    <row r="140" s="51" customFormat="1" ht="15.9" customHeight="1" x14ac:dyDescent="0.3"/>
    <row r="141" s="51" customFormat="1" ht="15.9" customHeight="1" x14ac:dyDescent="0.3"/>
    <row r="142" s="51" customFormat="1" ht="15.9" customHeight="1" x14ac:dyDescent="0.3"/>
    <row r="143" s="51" customFormat="1" ht="15.9" customHeight="1" x14ac:dyDescent="0.3"/>
    <row r="144" s="51" customFormat="1" ht="15.9" customHeight="1" x14ac:dyDescent="0.3"/>
    <row r="145" s="51" customFormat="1" ht="15.9" customHeight="1" x14ac:dyDescent="0.3"/>
    <row r="146" s="51" customFormat="1" ht="15.9" customHeight="1" x14ac:dyDescent="0.3"/>
    <row r="147" s="51" customFormat="1" ht="15.9" customHeight="1" x14ac:dyDescent="0.3"/>
    <row r="148" s="51" customFormat="1" ht="15.9" customHeight="1" x14ac:dyDescent="0.3"/>
    <row r="149" s="51" customFormat="1" ht="15.9" customHeight="1" x14ac:dyDescent="0.3"/>
    <row r="150" s="51" customFormat="1" ht="15.9" customHeight="1" x14ac:dyDescent="0.3"/>
    <row r="151" s="51" customFormat="1" ht="15.9" customHeight="1" x14ac:dyDescent="0.3"/>
    <row r="152" s="51" customFormat="1" ht="15.9" customHeight="1" x14ac:dyDescent="0.3"/>
    <row r="153" s="51" customFormat="1" ht="15.9" customHeight="1" x14ac:dyDescent="0.3"/>
    <row r="154" s="51" customFormat="1" ht="15.9" customHeight="1" x14ac:dyDescent="0.3"/>
    <row r="155" s="51" customFormat="1" ht="15.9" customHeight="1" x14ac:dyDescent="0.3"/>
    <row r="156" s="51" customFormat="1" ht="15.9" customHeight="1" x14ac:dyDescent="0.3"/>
    <row r="157" s="51" customFormat="1" ht="15.9" customHeight="1" x14ac:dyDescent="0.3"/>
    <row r="158" s="51" customFormat="1" ht="15.9" customHeight="1" x14ac:dyDescent="0.3"/>
    <row r="159" s="51" customFormat="1" ht="15.9" customHeight="1" x14ac:dyDescent="0.3"/>
    <row r="160" s="51" customFormat="1" ht="15.9" customHeight="1" x14ac:dyDescent="0.3"/>
    <row r="161" s="51" customFormat="1" ht="15.9" customHeight="1" x14ac:dyDescent="0.3"/>
    <row r="162" s="51" customFormat="1" ht="15.9" customHeight="1" x14ac:dyDescent="0.3"/>
    <row r="163" s="51" customFormat="1" ht="15.9" customHeight="1" x14ac:dyDescent="0.3"/>
    <row r="164" s="51" customFormat="1" ht="15.9" customHeight="1" x14ac:dyDescent="0.3"/>
    <row r="165" s="51" customFormat="1" ht="15.9" customHeight="1" x14ac:dyDescent="0.3"/>
    <row r="166" s="51" customFormat="1" ht="15.9" customHeight="1" x14ac:dyDescent="0.3"/>
    <row r="167" s="51" customFormat="1" ht="15.9" customHeight="1" x14ac:dyDescent="0.3"/>
    <row r="168" s="51" customFormat="1" ht="15.9" customHeight="1" x14ac:dyDescent="0.3"/>
    <row r="169" s="51" customFormat="1" ht="15.9" customHeight="1" x14ac:dyDescent="0.3"/>
    <row r="170" s="51" customFormat="1" ht="15.9" customHeight="1" x14ac:dyDescent="0.3"/>
    <row r="171" s="51" customFormat="1" ht="15.9" customHeight="1" x14ac:dyDescent="0.3"/>
    <row r="172" s="51" customFormat="1" ht="15.9" customHeight="1" x14ac:dyDescent="0.3"/>
    <row r="173" s="51" customFormat="1" ht="15.9" customHeight="1" x14ac:dyDescent="0.3"/>
    <row r="174" s="51" customFormat="1" ht="15.9" customHeight="1" x14ac:dyDescent="0.3"/>
    <row r="175" s="51" customFormat="1" ht="15.9" customHeight="1" x14ac:dyDescent="0.3"/>
    <row r="176" s="51" customFormat="1" ht="15.9" customHeight="1" x14ac:dyDescent="0.3"/>
    <row r="177" s="51" customFormat="1" ht="15.9" customHeight="1" x14ac:dyDescent="0.3"/>
    <row r="178" s="51" customFormat="1" ht="15.9" customHeight="1" x14ac:dyDescent="0.3"/>
    <row r="179" s="51" customFormat="1" ht="15.9" customHeight="1" x14ac:dyDescent="0.3"/>
    <row r="180" s="51" customFormat="1" ht="15.9" customHeight="1" x14ac:dyDescent="0.3"/>
    <row r="181" s="51" customFormat="1" ht="15.9" customHeight="1" x14ac:dyDescent="0.3"/>
    <row r="182" s="51" customFormat="1" ht="15.9" customHeight="1" x14ac:dyDescent="0.3"/>
    <row r="183" s="51" customFormat="1" ht="15.9" customHeight="1" x14ac:dyDescent="0.3"/>
    <row r="184" s="51" customFormat="1" ht="15.9" customHeight="1" x14ac:dyDescent="0.3"/>
    <row r="185" s="51" customFormat="1" ht="15.9" customHeight="1" x14ac:dyDescent="0.3"/>
    <row r="186" s="51" customFormat="1" ht="15.9" customHeight="1" x14ac:dyDescent="0.3"/>
    <row r="187" s="51" customFormat="1" ht="15.9" customHeight="1" x14ac:dyDescent="0.3"/>
    <row r="188" s="51" customFormat="1" ht="15.9" customHeight="1" x14ac:dyDescent="0.3"/>
    <row r="189" s="51" customFormat="1" ht="15.9" customHeight="1" x14ac:dyDescent="0.3"/>
    <row r="190" s="51" customFormat="1" ht="15.9" customHeight="1" x14ac:dyDescent="0.3"/>
    <row r="191" s="51" customFormat="1" ht="15.9" customHeight="1" x14ac:dyDescent="0.3"/>
    <row r="192" s="51" customFormat="1" ht="15.9" customHeight="1" x14ac:dyDescent="0.3"/>
    <row r="193" s="51" customFormat="1" ht="15.9" customHeight="1" x14ac:dyDescent="0.3"/>
    <row r="194" s="51" customFormat="1" ht="15.9" customHeight="1" x14ac:dyDescent="0.3"/>
    <row r="195" s="51" customFormat="1" ht="15.9" customHeight="1" x14ac:dyDescent="0.3"/>
    <row r="196" s="51" customFormat="1" ht="15.9" customHeight="1" x14ac:dyDescent="0.3"/>
    <row r="197" s="51" customFormat="1" ht="15.9" customHeight="1" x14ac:dyDescent="0.3"/>
    <row r="198" s="51" customFormat="1" ht="15.9" customHeight="1" x14ac:dyDescent="0.3"/>
    <row r="199" s="51" customFormat="1" ht="15.9" customHeight="1" x14ac:dyDescent="0.3"/>
    <row r="200" s="51" customFormat="1" ht="15.9" customHeight="1" x14ac:dyDescent="0.3"/>
    <row r="201" s="51" customFormat="1" ht="15.9" customHeight="1" x14ac:dyDescent="0.3"/>
    <row r="202" s="51" customFormat="1" ht="15.9" customHeight="1" x14ac:dyDescent="0.3"/>
    <row r="203" s="51" customFormat="1" ht="15.9" customHeight="1" x14ac:dyDescent="0.3"/>
    <row r="204" s="51" customFormat="1" ht="15.9" customHeight="1" x14ac:dyDescent="0.3"/>
    <row r="205" s="51" customFormat="1" ht="15.9" customHeight="1" x14ac:dyDescent="0.3"/>
    <row r="206" s="51" customFormat="1" ht="15.9" customHeight="1" x14ac:dyDescent="0.3"/>
    <row r="207" s="51" customFormat="1" ht="15.9" customHeight="1" x14ac:dyDescent="0.3"/>
    <row r="208" s="51" customFormat="1" ht="15.9" customHeight="1" x14ac:dyDescent="0.3"/>
    <row r="209" s="51" customFormat="1" ht="15.9" customHeight="1" x14ac:dyDescent="0.3"/>
    <row r="210" s="51" customFormat="1" ht="15.9" customHeight="1" x14ac:dyDescent="0.3"/>
    <row r="211" s="51" customFormat="1" ht="15.9" customHeight="1" x14ac:dyDescent="0.3"/>
    <row r="212" s="51" customFormat="1" ht="15.9" customHeight="1" x14ac:dyDescent="0.3"/>
    <row r="213" s="51" customFormat="1" ht="15.9" customHeight="1" x14ac:dyDescent="0.3"/>
    <row r="214" s="51" customFormat="1" ht="15.9" customHeight="1" x14ac:dyDescent="0.3"/>
    <row r="215" s="51" customFormat="1" ht="15.9" customHeight="1" x14ac:dyDescent="0.3"/>
    <row r="216" s="51" customFormat="1" ht="15.9" customHeight="1" x14ac:dyDescent="0.3"/>
    <row r="217" s="51" customFormat="1" ht="15.9" customHeight="1" x14ac:dyDescent="0.3"/>
    <row r="218" s="51" customFormat="1" ht="15.9" customHeight="1" x14ac:dyDescent="0.3"/>
    <row r="219" s="51" customFormat="1" ht="15.9" customHeight="1" x14ac:dyDescent="0.3"/>
    <row r="220" s="51" customFormat="1" ht="15.9" customHeight="1" x14ac:dyDescent="0.3"/>
    <row r="221" s="51" customFormat="1" ht="15.9" customHeight="1" x14ac:dyDescent="0.3"/>
    <row r="222" s="51" customFormat="1" ht="15.9" customHeight="1" x14ac:dyDescent="0.3"/>
    <row r="223" s="51" customFormat="1" ht="15.9" customHeight="1" x14ac:dyDescent="0.3"/>
    <row r="224" s="51" customFormat="1" ht="15.9" customHeight="1" x14ac:dyDescent="0.3"/>
    <row r="225" s="51" customFormat="1" ht="15.9" customHeight="1" x14ac:dyDescent="0.3"/>
    <row r="226" s="51" customFormat="1" ht="15.9" customHeight="1" x14ac:dyDescent="0.3"/>
    <row r="227" s="51" customFormat="1" ht="15.9" customHeight="1" x14ac:dyDescent="0.3"/>
    <row r="228" s="51" customFormat="1" ht="15.9" customHeight="1" x14ac:dyDescent="0.3"/>
    <row r="229" s="51" customFormat="1" ht="15.9" customHeight="1" x14ac:dyDescent="0.3"/>
    <row r="230" s="51" customFormat="1" ht="15.9" customHeight="1" x14ac:dyDescent="0.3"/>
    <row r="231" s="51" customFormat="1" ht="15.9" customHeight="1" x14ac:dyDescent="0.3"/>
    <row r="232" s="51" customFormat="1" ht="15.9" customHeight="1" x14ac:dyDescent="0.3"/>
    <row r="233" s="51" customFormat="1" ht="15.9" customHeight="1" x14ac:dyDescent="0.3"/>
    <row r="234" s="51" customFormat="1" ht="15.9" customHeight="1" x14ac:dyDescent="0.3"/>
    <row r="235" s="51" customFormat="1" ht="15.9" customHeight="1" x14ac:dyDescent="0.3"/>
    <row r="236" s="51" customFormat="1" ht="15.9" customHeight="1" x14ac:dyDescent="0.3"/>
    <row r="237" s="51" customFormat="1" ht="15.9" customHeight="1" x14ac:dyDescent="0.3"/>
    <row r="238" s="51" customFormat="1" ht="15.9" customHeight="1" x14ac:dyDescent="0.3"/>
    <row r="239" s="51" customFormat="1" ht="15.9" customHeight="1" x14ac:dyDescent="0.3"/>
    <row r="240" s="51" customFormat="1" ht="15.9" customHeight="1" x14ac:dyDescent="0.3"/>
    <row r="241" s="51" customFormat="1" ht="15.9" customHeight="1" x14ac:dyDescent="0.3"/>
    <row r="242" s="51" customFormat="1" ht="15.9" customHeight="1" x14ac:dyDescent="0.3"/>
    <row r="243" s="51" customFormat="1" ht="15.9" customHeight="1" x14ac:dyDescent="0.3"/>
    <row r="244" s="51" customFormat="1" ht="15.9" customHeight="1" x14ac:dyDescent="0.3"/>
    <row r="245" s="51" customFormat="1" ht="15.9" customHeight="1" x14ac:dyDescent="0.3"/>
    <row r="246" s="51" customFormat="1" ht="15.9" customHeight="1" x14ac:dyDescent="0.3"/>
    <row r="247" s="51" customFormat="1" ht="15.9" customHeight="1" x14ac:dyDescent="0.3"/>
    <row r="248" s="51" customFormat="1" ht="15.9" customHeight="1" x14ac:dyDescent="0.3"/>
    <row r="249" s="51" customFormat="1" ht="15.9" customHeight="1" x14ac:dyDescent="0.3"/>
    <row r="250" s="51" customFormat="1" ht="15.9" customHeight="1" x14ac:dyDescent="0.3"/>
    <row r="251" s="51" customFormat="1" ht="15.9" customHeight="1" x14ac:dyDescent="0.3"/>
    <row r="252" s="51" customFormat="1" ht="15.9" customHeight="1" x14ac:dyDescent="0.3"/>
    <row r="253" s="51" customFormat="1" ht="15.9" customHeight="1" x14ac:dyDescent="0.3"/>
    <row r="254" s="51" customFormat="1" ht="15.9" customHeight="1" x14ac:dyDescent="0.3"/>
    <row r="255" s="51" customFormat="1" ht="15.9" customHeight="1" x14ac:dyDescent="0.3"/>
    <row r="256" s="51" customFormat="1" ht="15.9" customHeight="1" x14ac:dyDescent="0.3"/>
    <row r="257" s="51" customFormat="1" ht="15.9" customHeight="1" x14ac:dyDescent="0.3"/>
    <row r="258" s="51" customFormat="1" ht="15.9" customHeight="1" x14ac:dyDescent="0.3"/>
    <row r="259" s="51" customFormat="1" ht="15.9" customHeight="1" x14ac:dyDescent="0.3"/>
    <row r="260" s="51" customFormat="1" ht="15.9" customHeight="1" x14ac:dyDescent="0.3"/>
    <row r="261" s="51" customFormat="1" ht="15.9" customHeight="1" x14ac:dyDescent="0.3"/>
    <row r="262" s="51" customFormat="1" ht="15.9" customHeight="1" x14ac:dyDescent="0.3"/>
    <row r="263" s="51" customFormat="1" ht="15.9" customHeight="1" x14ac:dyDescent="0.3"/>
    <row r="264" s="51" customFormat="1" ht="15.9" customHeight="1" x14ac:dyDescent="0.3"/>
    <row r="265" s="51" customFormat="1" ht="15.9" customHeight="1" x14ac:dyDescent="0.3"/>
    <row r="266" s="51" customFormat="1" ht="15.9" customHeight="1" x14ac:dyDescent="0.3"/>
    <row r="267" s="51" customFormat="1" ht="15.9" customHeight="1" x14ac:dyDescent="0.3"/>
    <row r="268" s="51" customFormat="1" ht="15.9" customHeight="1" x14ac:dyDescent="0.3"/>
    <row r="269" s="51" customFormat="1" ht="15.9" customHeight="1" x14ac:dyDescent="0.3"/>
    <row r="270" s="51" customFormat="1" ht="15.9" customHeight="1" x14ac:dyDescent="0.3"/>
    <row r="271" s="51" customFormat="1" ht="15.9" customHeight="1" x14ac:dyDescent="0.3"/>
    <row r="272" s="51" customFormat="1" ht="15.9" customHeight="1" x14ac:dyDescent="0.3"/>
    <row r="273" s="51" customFormat="1" ht="15.9" customHeight="1" x14ac:dyDescent="0.3"/>
    <row r="274" s="51" customFormat="1" ht="15.9" customHeight="1" x14ac:dyDescent="0.3"/>
    <row r="275" s="51" customFormat="1" ht="15.9" customHeight="1" x14ac:dyDescent="0.3"/>
    <row r="276" s="51" customFormat="1" ht="15.9" customHeight="1" x14ac:dyDescent="0.3"/>
    <row r="277" s="51" customFormat="1" ht="15.9" customHeight="1" x14ac:dyDescent="0.3"/>
    <row r="278" s="51" customFormat="1" ht="15.9" customHeight="1" x14ac:dyDescent="0.3"/>
    <row r="279" s="51" customFormat="1" ht="15.9" customHeight="1" x14ac:dyDescent="0.3"/>
    <row r="280" s="51" customFormat="1" ht="15.9" customHeight="1" x14ac:dyDescent="0.3"/>
    <row r="281" s="51" customFormat="1" ht="15.9" customHeight="1" x14ac:dyDescent="0.3"/>
    <row r="282" s="51" customFormat="1" ht="15.9" customHeight="1" x14ac:dyDescent="0.3"/>
    <row r="283" s="51" customFormat="1" ht="15.9" customHeight="1" x14ac:dyDescent="0.3"/>
    <row r="284" s="51" customFormat="1" ht="15.9" customHeight="1" x14ac:dyDescent="0.3"/>
    <row r="285" s="51" customFormat="1" ht="15.9" customHeight="1" x14ac:dyDescent="0.3"/>
    <row r="286" s="51" customFormat="1" ht="15.9" customHeight="1" x14ac:dyDescent="0.3"/>
    <row r="287" s="51" customFormat="1" ht="15.9" customHeight="1" x14ac:dyDescent="0.3"/>
    <row r="288" s="51" customFormat="1" ht="15.9" customHeight="1" x14ac:dyDescent="0.3"/>
    <row r="289" s="51" customFormat="1" ht="15.9" customHeight="1" x14ac:dyDescent="0.3"/>
    <row r="290" s="51" customFormat="1" ht="15.9" customHeight="1" x14ac:dyDescent="0.3"/>
    <row r="291" s="51" customFormat="1" ht="15.9" customHeight="1" x14ac:dyDescent="0.3"/>
    <row r="292" s="51" customFormat="1" ht="15.9" customHeight="1" x14ac:dyDescent="0.3"/>
    <row r="293" s="51" customFormat="1" ht="15.9" customHeight="1" x14ac:dyDescent="0.3"/>
    <row r="294" s="51" customFormat="1" ht="15.9" customHeight="1" x14ac:dyDescent="0.3"/>
    <row r="295" s="51" customFormat="1" ht="15.9" customHeight="1" x14ac:dyDescent="0.3"/>
    <row r="296" s="51" customFormat="1" ht="15.9" customHeight="1" x14ac:dyDescent="0.3"/>
    <row r="297" s="51" customFormat="1" ht="15.9" customHeight="1" x14ac:dyDescent="0.3"/>
    <row r="298" s="51" customFormat="1" ht="15.9" customHeight="1" x14ac:dyDescent="0.3"/>
    <row r="299" s="51" customFormat="1" ht="15.9" customHeight="1" x14ac:dyDescent="0.3"/>
    <row r="300" s="51" customFormat="1" ht="15.9" customHeight="1" x14ac:dyDescent="0.3"/>
    <row r="301" s="51" customFormat="1" ht="15.9" customHeight="1" x14ac:dyDescent="0.3"/>
    <row r="302" s="51" customFormat="1" ht="15.9" customHeight="1" x14ac:dyDescent="0.3"/>
    <row r="303" s="51" customFormat="1" ht="15.9" customHeight="1" x14ac:dyDescent="0.3"/>
    <row r="304" s="51" customFormat="1" ht="15.9" customHeight="1" x14ac:dyDescent="0.3"/>
    <row r="305" s="51" customFormat="1" ht="15.9" customHeight="1" x14ac:dyDescent="0.3"/>
    <row r="306" s="51" customFormat="1" ht="15.9" customHeight="1" x14ac:dyDescent="0.3"/>
    <row r="307" s="51" customFormat="1" ht="15.9" customHeight="1" x14ac:dyDescent="0.3"/>
    <row r="308" s="51" customFormat="1" ht="15.9" customHeight="1" x14ac:dyDescent="0.3"/>
    <row r="309" s="51" customFormat="1" ht="15.9" customHeight="1" x14ac:dyDescent="0.3"/>
    <row r="310" s="51" customFormat="1" ht="15.9" customHeight="1" x14ac:dyDescent="0.3"/>
    <row r="311" s="51" customFormat="1" ht="15.9" customHeight="1" x14ac:dyDescent="0.3"/>
    <row r="312" s="51" customFormat="1" ht="15.9" customHeight="1" x14ac:dyDescent="0.3"/>
    <row r="313" s="51" customFormat="1" ht="15.9" customHeight="1" x14ac:dyDescent="0.3"/>
    <row r="314" s="51" customFormat="1" ht="15.9" customHeight="1" x14ac:dyDescent="0.3"/>
    <row r="315" s="51" customFormat="1" ht="15.9" customHeight="1" x14ac:dyDescent="0.3"/>
    <row r="316" s="51" customFormat="1" ht="15.9" customHeight="1" x14ac:dyDescent="0.3"/>
    <row r="317" s="51" customFormat="1" ht="15.9" customHeight="1" x14ac:dyDescent="0.3"/>
    <row r="318" s="51" customFormat="1" ht="15.9" customHeight="1" x14ac:dyDescent="0.3"/>
    <row r="319" s="51" customFormat="1" ht="15.9" customHeight="1" x14ac:dyDescent="0.3"/>
    <row r="320" s="51" customFormat="1" ht="15.9" customHeight="1" x14ac:dyDescent="0.3"/>
    <row r="321" s="51" customFormat="1" ht="15.9" customHeight="1" x14ac:dyDescent="0.3"/>
    <row r="322" s="51" customFormat="1" ht="15.9" customHeight="1" x14ac:dyDescent="0.3"/>
    <row r="323" s="51" customFormat="1" ht="15.9" customHeight="1" x14ac:dyDescent="0.3"/>
    <row r="324" s="51" customFormat="1" ht="15.9" customHeight="1" x14ac:dyDescent="0.3"/>
    <row r="325" s="51" customFormat="1" ht="15.9" customHeight="1" x14ac:dyDescent="0.3"/>
    <row r="326" s="51" customFormat="1" ht="15.9" customHeight="1" x14ac:dyDescent="0.3"/>
    <row r="327" s="51" customFormat="1" ht="15.9" customHeight="1" x14ac:dyDescent="0.3"/>
    <row r="328" s="51" customFormat="1" ht="15.9" customHeight="1" x14ac:dyDescent="0.3"/>
    <row r="329" s="51" customFormat="1" ht="15.9" customHeight="1" x14ac:dyDescent="0.3"/>
    <row r="330" s="51" customFormat="1" ht="15.9" customHeight="1" x14ac:dyDescent="0.3"/>
    <row r="331" s="51" customFormat="1" ht="15.9" customHeight="1" x14ac:dyDescent="0.3"/>
    <row r="332" s="51" customFormat="1" ht="15.9" customHeight="1" x14ac:dyDescent="0.3"/>
    <row r="333" s="51" customFormat="1" ht="15.9" customHeight="1" x14ac:dyDescent="0.3"/>
    <row r="334" s="51" customFormat="1" ht="15.9" customHeight="1" x14ac:dyDescent="0.3"/>
    <row r="335" s="51" customFormat="1" ht="15.9" customHeight="1" x14ac:dyDescent="0.3"/>
    <row r="336" s="51" customFormat="1" ht="15.9" customHeight="1" x14ac:dyDescent="0.3"/>
    <row r="337" s="51" customFormat="1" ht="15.9" customHeight="1" x14ac:dyDescent="0.3"/>
    <row r="338" s="51" customFormat="1" ht="15.9" customHeight="1" x14ac:dyDescent="0.3"/>
    <row r="339" s="51" customFormat="1" ht="15.9" customHeight="1" x14ac:dyDescent="0.3"/>
    <row r="340" s="51" customFormat="1" ht="15.9" customHeight="1" x14ac:dyDescent="0.3"/>
    <row r="341" s="51" customFormat="1" ht="15.9" customHeight="1" x14ac:dyDescent="0.3"/>
    <row r="342" s="51" customFormat="1" ht="15.9" customHeight="1" x14ac:dyDescent="0.3"/>
    <row r="343" s="51" customFormat="1" ht="15.9" customHeight="1" x14ac:dyDescent="0.3"/>
    <row r="344" s="51" customFormat="1" ht="15.9" customHeight="1" x14ac:dyDescent="0.3"/>
    <row r="345" s="51" customFormat="1" ht="15.9" customHeight="1" x14ac:dyDescent="0.3"/>
    <row r="346" s="51" customFormat="1" ht="15.9" customHeight="1" x14ac:dyDescent="0.3"/>
    <row r="347" s="51" customFormat="1" ht="15.9" customHeight="1" x14ac:dyDescent="0.3"/>
    <row r="348" s="51" customFormat="1" ht="15.9" customHeight="1" x14ac:dyDescent="0.3"/>
    <row r="349" s="51" customFormat="1" ht="15.9" customHeight="1" x14ac:dyDescent="0.3"/>
    <row r="350" s="51" customFormat="1" ht="15.9" customHeight="1" x14ac:dyDescent="0.3"/>
    <row r="351" s="51" customFormat="1" ht="15.9" customHeight="1" x14ac:dyDescent="0.3"/>
    <row r="352" s="51" customFormat="1" ht="15.9" customHeight="1" x14ac:dyDescent="0.3"/>
    <row r="353" s="51" customFormat="1" ht="15.9" customHeight="1" x14ac:dyDescent="0.3"/>
    <row r="354" s="51" customFormat="1" ht="15.9" customHeight="1" x14ac:dyDescent="0.3"/>
    <row r="355" s="51" customFormat="1" ht="15.9" customHeight="1" x14ac:dyDescent="0.3"/>
    <row r="356" s="51" customFormat="1" ht="15.9" customHeight="1" x14ac:dyDescent="0.3"/>
    <row r="357" s="51" customFormat="1" ht="15.9" customHeight="1" x14ac:dyDescent="0.3"/>
    <row r="358" s="51" customFormat="1" ht="15.9" customHeight="1" x14ac:dyDescent="0.3"/>
    <row r="359" s="51" customFormat="1" ht="15.9" customHeight="1" x14ac:dyDescent="0.3"/>
    <row r="360" s="51" customFormat="1" ht="15.9" customHeight="1" x14ac:dyDescent="0.3"/>
    <row r="361" s="51" customFormat="1" ht="15.9" customHeight="1" x14ac:dyDescent="0.3"/>
    <row r="362" s="51" customFormat="1" ht="15.9" customHeight="1" x14ac:dyDescent="0.3"/>
    <row r="363" s="51" customFormat="1" ht="15.9" customHeight="1" x14ac:dyDescent="0.3"/>
    <row r="364" s="51" customFormat="1" ht="15.9" customHeight="1" x14ac:dyDescent="0.3"/>
    <row r="365" s="51" customFormat="1" ht="15.9" customHeight="1" x14ac:dyDescent="0.3"/>
    <row r="366" s="51" customFormat="1" ht="15.9" customHeight="1" x14ac:dyDescent="0.3"/>
    <row r="367" s="51" customFormat="1" ht="15.9" customHeight="1" x14ac:dyDescent="0.3"/>
    <row r="368" s="51" customFormat="1" ht="15.9" customHeight="1" x14ac:dyDescent="0.3"/>
    <row r="369" s="51" customFormat="1" ht="15.9" customHeight="1" x14ac:dyDescent="0.3"/>
    <row r="370" s="51" customFormat="1" ht="15.9" customHeight="1" x14ac:dyDescent="0.3"/>
    <row r="371" s="51" customFormat="1" ht="15.9" customHeight="1" x14ac:dyDescent="0.3"/>
    <row r="372" s="51" customFormat="1" ht="15.9" customHeight="1" x14ac:dyDescent="0.3"/>
    <row r="373" s="51" customFormat="1" ht="15.9" customHeight="1" x14ac:dyDescent="0.3"/>
    <row r="374" s="51" customFormat="1" ht="15.9" customHeight="1" x14ac:dyDescent="0.3"/>
    <row r="375" s="51" customFormat="1" ht="15.9" customHeight="1" x14ac:dyDescent="0.3"/>
    <row r="376" s="51" customFormat="1" ht="15.9" customHeight="1" x14ac:dyDescent="0.3"/>
    <row r="377" s="51" customFormat="1" ht="15.9" customHeight="1" x14ac:dyDescent="0.3"/>
    <row r="378" s="51" customFormat="1" ht="15.9" customHeight="1" x14ac:dyDescent="0.3"/>
    <row r="379" s="51" customFormat="1" ht="15.9" customHeight="1" x14ac:dyDescent="0.3"/>
    <row r="380" s="51" customFormat="1" ht="15.9" customHeight="1" x14ac:dyDescent="0.3"/>
    <row r="381" s="51" customFormat="1" ht="15.9" customHeight="1" x14ac:dyDescent="0.3"/>
    <row r="382" s="51" customFormat="1" ht="15.9" customHeight="1" x14ac:dyDescent="0.3"/>
    <row r="383" s="51" customFormat="1" ht="15.9" customHeight="1" x14ac:dyDescent="0.3"/>
    <row r="384" s="51" customFormat="1" ht="15.9" customHeight="1" x14ac:dyDescent="0.3"/>
    <row r="385" s="51" customFormat="1" ht="15.9" customHeight="1" x14ac:dyDescent="0.3"/>
    <row r="386" s="51" customFormat="1" ht="15.9" customHeight="1" x14ac:dyDescent="0.3"/>
    <row r="387" s="51" customFormat="1" ht="15.9" customHeight="1" x14ac:dyDescent="0.3"/>
    <row r="388" s="51" customFormat="1" ht="15.9" customHeight="1" x14ac:dyDescent="0.3"/>
    <row r="389" s="51" customFormat="1" ht="15.9" customHeight="1" x14ac:dyDescent="0.3"/>
    <row r="390" s="51" customFormat="1" ht="15.9" customHeight="1" x14ac:dyDescent="0.3"/>
    <row r="391" s="51" customFormat="1" ht="15.9" customHeight="1" x14ac:dyDescent="0.3"/>
    <row r="392" s="51" customFormat="1" ht="15.9" customHeight="1" x14ac:dyDescent="0.3"/>
    <row r="393" s="51" customFormat="1" ht="15.9" customHeight="1" x14ac:dyDescent="0.3"/>
    <row r="394" s="51" customFormat="1" ht="15.9" customHeight="1" x14ac:dyDescent="0.3"/>
    <row r="395" s="51" customFormat="1" ht="15.9" customHeight="1" x14ac:dyDescent="0.3"/>
    <row r="396" s="51" customFormat="1" ht="15.9" customHeight="1" x14ac:dyDescent="0.3"/>
    <row r="397" s="51" customFormat="1" ht="15.9" customHeight="1" x14ac:dyDescent="0.3"/>
    <row r="398" s="51" customFormat="1" ht="15.9" customHeight="1" x14ac:dyDescent="0.3"/>
    <row r="399" s="51" customFormat="1" ht="15.9" customHeight="1" x14ac:dyDescent="0.3"/>
    <row r="400" s="51" customFormat="1" ht="15.9" customHeight="1" x14ac:dyDescent="0.3"/>
    <row r="401" s="51" customFormat="1" ht="15.9" customHeight="1" x14ac:dyDescent="0.3"/>
    <row r="402" s="51" customFormat="1" ht="15.9" customHeight="1" x14ac:dyDescent="0.3"/>
    <row r="403" s="51" customFormat="1" ht="15.9" customHeight="1" x14ac:dyDescent="0.3"/>
    <row r="404" s="51" customFormat="1" ht="15.9" customHeight="1" x14ac:dyDescent="0.3"/>
    <row r="405" s="51" customFormat="1" ht="15.9" customHeight="1" x14ac:dyDescent="0.3"/>
    <row r="406" s="51" customFormat="1" ht="15.9" customHeight="1" x14ac:dyDescent="0.3"/>
    <row r="407" s="51" customFormat="1" ht="15.9" customHeight="1" x14ac:dyDescent="0.3"/>
    <row r="408" s="51" customFormat="1" ht="15.9" customHeight="1" x14ac:dyDescent="0.3"/>
    <row r="409" s="51" customFormat="1" ht="15.9" customHeight="1" x14ac:dyDescent="0.3"/>
    <row r="410" s="51" customFormat="1" ht="15.9" customHeight="1" x14ac:dyDescent="0.3"/>
    <row r="411" s="51" customFormat="1" ht="15.9" customHeight="1" x14ac:dyDescent="0.3"/>
    <row r="412" s="51" customFormat="1" ht="15.9" customHeight="1" x14ac:dyDescent="0.3"/>
    <row r="413" s="51" customFormat="1" ht="15.9" customHeight="1" x14ac:dyDescent="0.3"/>
    <row r="414" s="51" customFormat="1" ht="15.9" customHeight="1" x14ac:dyDescent="0.3"/>
    <row r="415" s="51" customFormat="1" ht="15.9" customHeight="1" x14ac:dyDescent="0.3"/>
    <row r="416" s="51" customFormat="1" ht="15.9" customHeight="1" x14ac:dyDescent="0.3"/>
    <row r="417" s="51" customFormat="1" ht="15.9" customHeight="1" x14ac:dyDescent="0.3"/>
    <row r="418" s="51" customFormat="1" ht="15.9" customHeight="1" x14ac:dyDescent="0.3"/>
    <row r="419" s="51" customFormat="1" ht="15.9" customHeight="1" x14ac:dyDescent="0.3"/>
    <row r="420" s="51" customFormat="1" ht="15.9" customHeight="1" x14ac:dyDescent="0.3"/>
    <row r="421" s="51" customFormat="1" ht="15.9" customHeight="1" x14ac:dyDescent="0.3"/>
    <row r="422" s="51" customFormat="1" ht="15.9" customHeight="1" x14ac:dyDescent="0.3"/>
    <row r="423" s="51" customFormat="1" ht="15.9" customHeight="1" x14ac:dyDescent="0.3"/>
    <row r="424" s="51" customFormat="1" ht="15.9" customHeight="1" x14ac:dyDescent="0.3"/>
    <row r="425" s="51" customFormat="1" ht="15.9" customHeight="1" x14ac:dyDescent="0.3"/>
    <row r="426" s="51" customFormat="1" ht="15.9" customHeight="1" x14ac:dyDescent="0.3"/>
    <row r="427" s="51" customFormat="1" ht="15.9" customHeight="1" x14ac:dyDescent="0.3"/>
    <row r="428" s="51" customFormat="1" ht="15.9" customHeight="1" x14ac:dyDescent="0.3"/>
    <row r="429" s="51" customFormat="1" ht="15.9" customHeight="1" x14ac:dyDescent="0.3"/>
    <row r="430" s="51" customFormat="1" ht="15.9" customHeight="1" x14ac:dyDescent="0.3"/>
    <row r="431" s="51" customFormat="1" ht="15.9" customHeight="1" x14ac:dyDescent="0.3"/>
    <row r="432" s="51" customFormat="1" ht="15.9" customHeight="1" x14ac:dyDescent="0.3"/>
    <row r="433" s="51" customFormat="1" ht="15.9" customHeight="1" x14ac:dyDescent="0.3"/>
    <row r="434" s="51" customFormat="1" ht="15.9" customHeight="1" x14ac:dyDescent="0.3"/>
    <row r="435" s="51" customFormat="1" ht="15.9" customHeight="1" x14ac:dyDescent="0.3"/>
    <row r="436" s="51" customFormat="1" ht="15.9" customHeight="1" x14ac:dyDescent="0.3"/>
    <row r="437" s="51" customFormat="1" ht="15.9" customHeight="1" x14ac:dyDescent="0.3"/>
    <row r="438" s="51" customFormat="1" ht="15.9" customHeight="1" x14ac:dyDescent="0.3"/>
    <row r="439" s="51" customFormat="1" ht="15.9" customHeight="1" x14ac:dyDescent="0.3"/>
    <row r="440" s="51" customFormat="1" ht="15.9" customHeight="1" x14ac:dyDescent="0.3"/>
    <row r="441" s="51" customFormat="1" ht="15.9" customHeight="1" x14ac:dyDescent="0.3"/>
    <row r="442" s="51" customFormat="1" ht="15.9" customHeight="1" x14ac:dyDescent="0.3"/>
    <row r="443" s="51" customFormat="1" ht="15.9" customHeight="1" x14ac:dyDescent="0.3"/>
    <row r="444" s="51" customFormat="1" ht="15.9" customHeight="1" x14ac:dyDescent="0.3"/>
    <row r="445" s="51" customFormat="1" ht="15.9" customHeight="1" x14ac:dyDescent="0.3"/>
    <row r="446" s="51" customFormat="1" ht="15.9" customHeight="1" x14ac:dyDescent="0.3"/>
    <row r="447" s="51" customFormat="1" ht="15.9" customHeight="1" x14ac:dyDescent="0.3"/>
    <row r="448" s="51" customFormat="1" ht="15.9" customHeight="1" x14ac:dyDescent="0.3"/>
    <row r="449" s="51" customFormat="1" ht="15.9" customHeight="1" x14ac:dyDescent="0.3"/>
    <row r="450" s="51" customFormat="1" ht="15.9" customHeight="1" x14ac:dyDescent="0.3"/>
    <row r="451" s="51" customFormat="1" ht="15.9" customHeight="1" x14ac:dyDescent="0.3"/>
    <row r="452" s="51" customFormat="1" ht="15.9" customHeight="1" x14ac:dyDescent="0.3"/>
    <row r="453" s="51" customFormat="1" ht="15.9" customHeight="1" x14ac:dyDescent="0.3"/>
    <row r="454" s="51" customFormat="1" ht="15.9" customHeight="1" x14ac:dyDescent="0.3"/>
    <row r="455" s="51" customFormat="1" ht="15.9" customHeight="1" x14ac:dyDescent="0.3"/>
    <row r="456" s="51" customFormat="1" ht="15.9" customHeight="1" x14ac:dyDescent="0.3"/>
    <row r="457" s="51" customFormat="1" ht="15.9" customHeight="1" x14ac:dyDescent="0.3"/>
    <row r="458" s="51" customFormat="1" ht="15.9" customHeight="1" x14ac:dyDescent="0.3"/>
    <row r="459" s="51" customFormat="1" ht="15.9" customHeight="1" x14ac:dyDescent="0.3"/>
    <row r="460" s="51" customFormat="1" ht="15.9" customHeight="1" x14ac:dyDescent="0.3"/>
    <row r="461" s="51" customFormat="1" ht="15.9" customHeight="1" x14ac:dyDescent="0.3"/>
    <row r="462" s="51" customFormat="1" ht="15.9" customHeight="1" x14ac:dyDescent="0.3"/>
    <row r="463" s="51" customFormat="1" ht="15.9" customHeight="1" x14ac:dyDescent="0.3"/>
    <row r="464" s="51" customFormat="1" ht="15.9" customHeight="1" x14ac:dyDescent="0.3"/>
    <row r="465" s="51" customFormat="1" ht="15.9" customHeight="1" x14ac:dyDescent="0.3"/>
    <row r="466" s="51" customFormat="1" ht="15.9" customHeight="1" x14ac:dyDescent="0.3"/>
    <row r="467" s="51" customFormat="1" ht="15.9" customHeight="1" x14ac:dyDescent="0.3"/>
    <row r="468" s="51" customFormat="1" ht="15.9" customHeight="1" x14ac:dyDescent="0.3"/>
    <row r="469" s="51" customFormat="1" ht="15.9" customHeight="1" x14ac:dyDescent="0.3"/>
    <row r="470" s="51" customFormat="1" ht="15.9" customHeight="1" x14ac:dyDescent="0.3"/>
    <row r="471" s="51" customFormat="1" ht="15.9" customHeight="1" x14ac:dyDescent="0.3"/>
    <row r="472" s="51" customFormat="1" ht="15.9" customHeight="1" x14ac:dyDescent="0.3"/>
    <row r="473" s="51" customFormat="1" ht="15.9" customHeight="1" x14ac:dyDescent="0.3"/>
    <row r="474" s="51" customFormat="1" ht="15.9" customHeight="1" x14ac:dyDescent="0.3"/>
    <row r="475" s="51" customFormat="1" ht="15.9" customHeight="1" x14ac:dyDescent="0.3"/>
    <row r="476" s="51" customFormat="1" ht="15.9" customHeight="1" x14ac:dyDescent="0.3"/>
    <row r="477" s="51" customFormat="1" ht="15.9" customHeight="1" x14ac:dyDescent="0.3"/>
    <row r="478" s="51" customFormat="1" ht="15.9" customHeight="1" x14ac:dyDescent="0.3"/>
    <row r="479" s="51" customFormat="1" ht="15.9" customHeight="1" x14ac:dyDescent="0.3"/>
    <row r="480" s="51" customFormat="1" ht="15.9" customHeight="1" x14ac:dyDescent="0.3"/>
    <row r="481" s="51" customFormat="1" ht="15.9" customHeight="1" x14ac:dyDescent="0.3"/>
    <row r="482" s="51" customFormat="1" ht="15.9" customHeight="1" x14ac:dyDescent="0.3"/>
    <row r="483" s="51" customFormat="1" ht="15.9" customHeight="1" x14ac:dyDescent="0.3"/>
    <row r="484" s="51" customFormat="1" ht="15.9" customHeight="1" x14ac:dyDescent="0.3"/>
    <row r="485" s="51" customFormat="1" ht="15.9" customHeight="1" x14ac:dyDescent="0.3"/>
    <row r="486" s="51" customFormat="1" ht="15.9" customHeight="1" x14ac:dyDescent="0.3"/>
    <row r="487" s="51" customFormat="1" ht="15.9" customHeight="1" x14ac:dyDescent="0.3"/>
    <row r="488" s="51" customFormat="1" ht="15.9" customHeight="1" x14ac:dyDescent="0.3"/>
    <row r="489" s="51" customFormat="1" ht="15.9" customHeight="1" x14ac:dyDescent="0.3"/>
    <row r="490" s="51" customFormat="1" ht="15.9" customHeight="1" x14ac:dyDescent="0.3"/>
    <row r="491" s="51" customFormat="1" ht="15.9" customHeight="1" x14ac:dyDescent="0.3"/>
    <row r="492" s="51" customFormat="1" ht="15.9" customHeight="1" x14ac:dyDescent="0.3"/>
    <row r="493" s="51" customFormat="1" ht="15.9" customHeight="1" x14ac:dyDescent="0.3"/>
    <row r="494" s="51" customFormat="1" ht="15.9" customHeight="1" x14ac:dyDescent="0.3"/>
    <row r="495" s="51" customFormat="1" ht="15.9" customHeight="1" x14ac:dyDescent="0.3"/>
    <row r="496" s="51" customFormat="1" ht="15.9" customHeight="1" x14ac:dyDescent="0.3"/>
    <row r="497" s="51" customFormat="1" ht="15.9" customHeight="1" x14ac:dyDescent="0.3"/>
    <row r="498" s="51" customFormat="1" ht="15.9" customHeight="1" x14ac:dyDescent="0.3"/>
    <row r="499" s="51" customFormat="1" ht="15.9" customHeight="1" x14ac:dyDescent="0.3"/>
    <row r="500" s="51" customFormat="1" ht="15.9" customHeight="1" x14ac:dyDescent="0.3"/>
    <row r="501" s="51" customFormat="1" ht="15.9" customHeight="1" x14ac:dyDescent="0.3"/>
    <row r="502" s="51" customFormat="1" ht="15.9" customHeight="1" x14ac:dyDescent="0.3"/>
    <row r="503" s="51" customFormat="1" ht="15.9" customHeight="1" x14ac:dyDescent="0.3"/>
    <row r="504" s="51" customFormat="1" ht="15.9" customHeight="1" x14ac:dyDescent="0.3"/>
    <row r="505" s="51" customFormat="1" ht="15.9" customHeight="1" x14ac:dyDescent="0.3"/>
    <row r="506" s="51" customFormat="1" ht="15.9" customHeight="1" x14ac:dyDescent="0.3"/>
    <row r="507" s="51" customFormat="1" ht="15.9" customHeight="1" x14ac:dyDescent="0.3"/>
    <row r="508" s="51" customFormat="1" ht="15.9" customHeight="1" x14ac:dyDescent="0.3"/>
    <row r="509" s="51" customFormat="1" ht="15.9" customHeight="1" x14ac:dyDescent="0.3"/>
    <row r="510" s="51" customFormat="1" ht="15.9" customHeight="1" x14ac:dyDescent="0.3"/>
    <row r="511" s="51" customFormat="1" ht="15.9" customHeight="1" x14ac:dyDescent="0.3"/>
    <row r="512" s="51" customFormat="1" ht="15.9" customHeight="1" x14ac:dyDescent="0.3"/>
    <row r="513" s="51" customFormat="1" ht="15.9" customHeight="1" x14ac:dyDescent="0.3"/>
    <row r="514" s="51" customFormat="1" ht="15.9" customHeight="1" x14ac:dyDescent="0.3"/>
    <row r="515" s="51" customFormat="1" ht="15.9" customHeight="1" x14ac:dyDescent="0.3"/>
    <row r="516" s="51" customFormat="1" ht="15.9" customHeight="1" x14ac:dyDescent="0.3"/>
    <row r="517" s="51" customFormat="1" ht="15.9" customHeight="1" x14ac:dyDescent="0.3"/>
    <row r="518" s="51" customFormat="1" ht="15.9" customHeight="1" x14ac:dyDescent="0.3"/>
    <row r="519" s="51" customFormat="1" ht="15.9" customHeight="1" x14ac:dyDescent="0.3"/>
    <row r="520" s="51" customFormat="1" ht="15.9" customHeight="1" x14ac:dyDescent="0.3"/>
    <row r="521" s="51" customFormat="1" ht="15.9" customHeight="1" x14ac:dyDescent="0.3"/>
    <row r="522" s="51" customFormat="1" ht="15.9" customHeight="1" x14ac:dyDescent="0.3"/>
    <row r="523" s="51" customFormat="1" ht="15.9" customHeight="1" x14ac:dyDescent="0.3"/>
    <row r="524" s="51" customFormat="1" ht="15.9" customHeight="1" x14ac:dyDescent="0.3"/>
    <row r="525" s="51" customFormat="1" ht="15.9" customHeight="1" x14ac:dyDescent="0.3"/>
    <row r="526" s="51" customFormat="1" ht="15.9" customHeight="1" x14ac:dyDescent="0.3"/>
    <row r="527" s="51" customFormat="1" ht="15.9" customHeight="1" x14ac:dyDescent="0.3"/>
    <row r="528" s="51" customFormat="1" ht="15.9" customHeight="1" x14ac:dyDescent="0.3"/>
    <row r="529" s="51" customFormat="1" ht="15.9" customHeight="1" x14ac:dyDescent="0.3"/>
    <row r="530" s="51" customFormat="1" ht="15.9" customHeight="1" x14ac:dyDescent="0.3"/>
    <row r="531" s="51" customFormat="1" ht="15.9" customHeight="1" x14ac:dyDescent="0.3"/>
    <row r="532" s="51" customFormat="1" ht="15.9" customHeight="1" x14ac:dyDescent="0.3"/>
    <row r="533" s="51" customFormat="1" ht="15.9" customHeight="1" x14ac:dyDescent="0.3"/>
    <row r="534" s="51" customFormat="1" ht="15.9" customHeight="1" x14ac:dyDescent="0.3"/>
    <row r="535" s="51" customFormat="1" ht="15.9" customHeight="1" x14ac:dyDescent="0.3"/>
    <row r="536" s="51" customFormat="1" ht="15.9" customHeight="1" x14ac:dyDescent="0.3"/>
    <row r="537" s="51" customFormat="1" ht="15.9" customHeight="1" x14ac:dyDescent="0.3"/>
    <row r="538" s="51" customFormat="1" ht="15.9" customHeight="1" x14ac:dyDescent="0.3"/>
    <row r="539" s="51" customFormat="1" ht="15.9" customHeight="1" x14ac:dyDescent="0.3"/>
    <row r="540" s="51" customFormat="1" ht="15.9" customHeight="1" x14ac:dyDescent="0.3"/>
    <row r="541" s="51" customFormat="1" ht="15.9" customHeight="1" x14ac:dyDescent="0.3"/>
    <row r="542" s="51" customFormat="1" ht="15.9" customHeight="1" x14ac:dyDescent="0.3"/>
    <row r="543" s="51" customFormat="1" ht="15.9" customHeight="1" x14ac:dyDescent="0.3"/>
    <row r="544" s="51" customFormat="1" ht="15.9" customHeight="1" x14ac:dyDescent="0.3"/>
    <row r="545" s="51" customFormat="1" ht="15.9" customHeight="1" x14ac:dyDescent="0.3"/>
    <row r="546" s="51" customFormat="1" ht="15.9" customHeight="1" x14ac:dyDescent="0.3"/>
    <row r="547" s="51" customFormat="1" ht="15.9" customHeight="1" x14ac:dyDescent="0.3"/>
    <row r="548" s="51" customFormat="1" ht="15.9" customHeight="1" x14ac:dyDescent="0.3"/>
    <row r="549" s="51" customFormat="1" ht="15.9" customHeight="1" x14ac:dyDescent="0.3"/>
    <row r="550" s="51" customFormat="1" ht="15.9" customHeight="1" x14ac:dyDescent="0.3"/>
    <row r="551" s="51" customFormat="1" ht="15.9" customHeight="1" x14ac:dyDescent="0.3"/>
    <row r="552" s="51" customFormat="1" ht="15.9" customHeight="1" x14ac:dyDescent="0.3"/>
    <row r="553" s="51" customFormat="1" ht="15.9" customHeight="1" x14ac:dyDescent="0.3"/>
    <row r="554" s="51" customFormat="1" ht="15.9" customHeight="1" x14ac:dyDescent="0.3"/>
    <row r="555" s="51" customFormat="1" ht="15.9" customHeight="1" x14ac:dyDescent="0.3"/>
    <row r="556" s="51" customFormat="1" ht="15.9" customHeight="1" x14ac:dyDescent="0.3"/>
    <row r="557" s="51" customFormat="1" ht="15.9" customHeight="1" x14ac:dyDescent="0.3"/>
    <row r="558" s="51" customFormat="1" ht="15.9" customHeight="1" x14ac:dyDescent="0.3"/>
    <row r="559" s="51" customFormat="1" ht="15.9" customHeight="1" x14ac:dyDescent="0.3"/>
    <row r="560" s="51" customFormat="1" ht="15.9" customHeight="1" x14ac:dyDescent="0.3"/>
    <row r="561" s="51" customFormat="1" ht="15.9" customHeight="1" x14ac:dyDescent="0.3"/>
    <row r="562" s="51" customFormat="1" ht="15.9" customHeight="1" x14ac:dyDescent="0.3"/>
    <row r="563" s="51" customFormat="1" ht="15.9" customHeight="1" x14ac:dyDescent="0.3"/>
    <row r="564" s="51" customFormat="1" ht="15.9" customHeight="1" x14ac:dyDescent="0.3"/>
    <row r="565" s="51" customFormat="1" ht="15.9" customHeight="1" x14ac:dyDescent="0.3"/>
    <row r="566" s="51" customFormat="1" ht="15.9" customHeight="1" x14ac:dyDescent="0.3"/>
    <row r="567" s="51" customFormat="1" ht="15.9" customHeight="1" x14ac:dyDescent="0.3"/>
    <row r="568" s="51" customFormat="1" ht="15.9" customHeight="1" x14ac:dyDescent="0.3"/>
    <row r="569" s="51" customFormat="1" ht="15.9" customHeight="1" x14ac:dyDescent="0.3"/>
    <row r="570" s="51" customFormat="1" ht="15.9" customHeight="1" x14ac:dyDescent="0.3"/>
    <row r="571" s="51" customFormat="1" ht="15.9" customHeight="1" x14ac:dyDescent="0.3"/>
    <row r="572" s="51" customFormat="1" ht="15.9" customHeight="1" x14ac:dyDescent="0.3"/>
    <row r="573" s="51" customFormat="1" ht="15.9" customHeight="1" x14ac:dyDescent="0.3"/>
    <row r="574" s="51" customFormat="1" ht="15.9" customHeight="1" x14ac:dyDescent="0.3"/>
    <row r="575" s="51" customFormat="1" ht="15.9" customHeight="1" x14ac:dyDescent="0.3"/>
    <row r="576" s="51" customFormat="1" ht="15.9" customHeight="1" x14ac:dyDescent="0.3"/>
    <row r="577" s="51" customFormat="1" ht="15.9" customHeight="1" x14ac:dyDescent="0.3"/>
    <row r="578" s="51" customFormat="1" ht="15.9" customHeight="1" x14ac:dyDescent="0.3"/>
    <row r="579" s="51" customFormat="1" ht="15.9" customHeight="1" x14ac:dyDescent="0.3"/>
    <row r="580" s="51" customFormat="1" ht="15.9" customHeight="1" x14ac:dyDescent="0.3"/>
    <row r="581" s="51" customFormat="1" ht="15.9" customHeight="1" x14ac:dyDescent="0.3"/>
    <row r="582" s="51" customFormat="1" ht="15.9" customHeight="1" x14ac:dyDescent="0.3"/>
    <row r="583" s="51" customFormat="1" ht="15.9" customHeight="1" x14ac:dyDescent="0.3"/>
    <row r="584" s="51" customFormat="1" ht="15.9" customHeight="1" x14ac:dyDescent="0.3"/>
    <row r="585" s="51" customFormat="1" ht="15.9" customHeight="1" x14ac:dyDescent="0.3"/>
    <row r="586" s="51" customFormat="1" ht="15.9" customHeight="1" x14ac:dyDescent="0.3"/>
    <row r="587" s="51" customFormat="1" ht="15.9" customHeight="1" x14ac:dyDescent="0.3"/>
    <row r="588" s="51" customFormat="1" ht="15.9" customHeight="1" x14ac:dyDescent="0.3"/>
    <row r="589" s="51" customFormat="1" ht="15.9" customHeight="1" x14ac:dyDescent="0.3"/>
    <row r="590" s="51" customFormat="1" ht="15.9" customHeight="1" x14ac:dyDescent="0.3"/>
    <row r="591" s="51" customFormat="1" ht="15.9" customHeight="1" x14ac:dyDescent="0.3"/>
    <row r="592" s="51" customFormat="1" ht="15.9" customHeight="1" x14ac:dyDescent="0.3"/>
    <row r="593" s="51" customFormat="1" ht="15.9" customHeight="1" x14ac:dyDescent="0.3"/>
    <row r="594" s="51" customFormat="1" ht="15.9" customHeight="1" x14ac:dyDescent="0.3"/>
    <row r="595" s="51" customFormat="1" ht="15.9" customHeight="1" x14ac:dyDescent="0.3"/>
    <row r="596" s="51" customFormat="1" ht="15.9" customHeight="1" x14ac:dyDescent="0.3"/>
    <row r="597" s="51" customFormat="1" ht="15.9" customHeight="1" x14ac:dyDescent="0.3"/>
    <row r="598" s="51" customFormat="1" ht="15.9" customHeight="1" x14ac:dyDescent="0.3"/>
    <row r="599" s="51" customFormat="1" ht="15.9" customHeight="1" x14ac:dyDescent="0.3"/>
    <row r="600" s="51" customFormat="1" ht="15.9" customHeight="1" x14ac:dyDescent="0.3"/>
    <row r="601" s="51" customFormat="1" ht="15.9" customHeight="1" x14ac:dyDescent="0.3"/>
    <row r="602" s="51" customFormat="1" ht="15.9" customHeight="1" x14ac:dyDescent="0.3"/>
    <row r="603" s="51" customFormat="1" ht="15.9" customHeight="1" x14ac:dyDescent="0.3"/>
    <row r="604" s="51" customFormat="1" ht="15.9" customHeight="1" x14ac:dyDescent="0.3"/>
    <row r="605" s="51" customFormat="1" ht="15.9" customHeight="1" x14ac:dyDescent="0.3"/>
    <row r="606" s="51" customFormat="1" ht="15.9" customHeight="1" x14ac:dyDescent="0.3"/>
    <row r="607" s="51" customFormat="1" ht="15.9" customHeight="1" x14ac:dyDescent="0.3"/>
    <row r="608" s="51" customFormat="1" ht="15.9" customHeight="1" x14ac:dyDescent="0.3"/>
    <row r="609" s="51" customFormat="1" ht="15.9" customHeight="1" x14ac:dyDescent="0.3"/>
    <row r="610" s="51" customFormat="1" ht="15.9" customHeight="1" x14ac:dyDescent="0.3"/>
    <row r="611" s="51" customFormat="1" ht="15.9" customHeight="1" x14ac:dyDescent="0.3"/>
    <row r="612" s="51" customFormat="1" ht="15.9" customHeight="1" x14ac:dyDescent="0.3"/>
    <row r="613" s="51" customFormat="1" ht="15.9" customHeight="1" x14ac:dyDescent="0.3"/>
    <row r="614" s="51" customFormat="1" ht="15.9" customHeight="1" x14ac:dyDescent="0.3"/>
    <row r="615" s="51" customFormat="1" ht="15.9" customHeight="1" x14ac:dyDescent="0.3"/>
    <row r="616" s="51" customFormat="1" ht="15.9" customHeight="1" x14ac:dyDescent="0.3"/>
    <row r="617" s="51" customFormat="1" ht="15.9" customHeight="1" x14ac:dyDescent="0.3"/>
    <row r="618" s="51" customFormat="1" ht="15.9" customHeight="1" x14ac:dyDescent="0.3"/>
    <row r="619" s="51" customFormat="1" ht="15.9" customHeight="1" x14ac:dyDescent="0.3"/>
    <row r="620" s="51" customFormat="1" ht="15.9" customHeight="1" x14ac:dyDescent="0.3"/>
    <row r="621" s="51" customFormat="1" ht="15.9" customHeight="1" x14ac:dyDescent="0.3"/>
    <row r="622" s="51" customFormat="1" ht="15.9" customHeight="1" x14ac:dyDescent="0.3"/>
    <row r="623" s="51" customFormat="1" ht="15.9" customHeight="1" x14ac:dyDescent="0.3"/>
    <row r="624" s="51" customFormat="1" ht="15.9" customHeight="1" x14ac:dyDescent="0.3"/>
    <row r="625" s="51" customFormat="1" ht="15.9" customHeight="1" x14ac:dyDescent="0.3"/>
    <row r="626" s="51" customFormat="1" ht="15.9" customHeight="1" x14ac:dyDescent="0.3"/>
    <row r="627" s="51" customFormat="1" ht="15.9" customHeight="1" x14ac:dyDescent="0.3"/>
    <row r="628" s="51" customFormat="1" ht="15.9" customHeight="1" x14ac:dyDescent="0.3"/>
    <row r="629" s="51" customFormat="1" ht="15.9" customHeight="1" x14ac:dyDescent="0.3"/>
    <row r="630" s="51" customFormat="1" ht="15.9" customHeight="1" x14ac:dyDescent="0.3"/>
    <row r="631" s="51" customFormat="1" ht="15.9" customHeight="1" x14ac:dyDescent="0.3"/>
    <row r="632" s="51" customFormat="1" ht="15.9" customHeight="1" x14ac:dyDescent="0.3"/>
    <row r="633" s="51" customFormat="1" ht="15.9" customHeight="1" x14ac:dyDescent="0.3"/>
    <row r="634" s="51" customFormat="1" ht="15.9" customHeight="1" x14ac:dyDescent="0.3"/>
    <row r="635" s="51" customFormat="1" ht="15.9" customHeight="1" x14ac:dyDescent="0.3"/>
    <row r="636" s="51" customFormat="1" ht="15.9" customHeight="1" x14ac:dyDescent="0.3"/>
    <row r="637" s="51" customFormat="1" ht="15.9" customHeight="1" x14ac:dyDescent="0.3"/>
    <row r="638" s="51" customFormat="1" ht="15.9" customHeight="1" x14ac:dyDescent="0.3"/>
    <row r="639" s="51" customFormat="1" ht="15.9" customHeight="1" x14ac:dyDescent="0.3"/>
    <row r="640" s="51" customFormat="1" ht="15.9" customHeight="1" x14ac:dyDescent="0.3"/>
    <row r="641" s="51" customFormat="1" ht="15.9" customHeight="1" x14ac:dyDescent="0.3"/>
    <row r="642" s="51" customFormat="1" ht="15.9" customHeight="1" x14ac:dyDescent="0.3"/>
    <row r="643" s="51" customFormat="1" ht="15.9" customHeight="1" x14ac:dyDescent="0.3"/>
    <row r="644" s="51" customFormat="1" ht="15.9" customHeight="1" x14ac:dyDescent="0.3"/>
    <row r="645" s="51" customFormat="1" ht="15.9" customHeight="1" x14ac:dyDescent="0.3"/>
    <row r="646" s="51" customFormat="1" ht="15.9" customHeight="1" x14ac:dyDescent="0.3"/>
    <row r="647" s="51" customFormat="1" ht="15.9" customHeight="1" x14ac:dyDescent="0.3"/>
    <row r="648" s="51" customFormat="1" ht="15.9" customHeight="1" x14ac:dyDescent="0.3"/>
    <row r="649" s="51" customFormat="1" ht="15.9" customHeight="1" x14ac:dyDescent="0.3"/>
    <row r="650" s="51" customFormat="1" ht="15.9" customHeight="1" x14ac:dyDescent="0.3"/>
    <row r="651" s="51" customFormat="1" ht="15.9" customHeight="1" x14ac:dyDescent="0.3"/>
    <row r="652" s="51" customFormat="1" ht="15.9" customHeight="1" x14ac:dyDescent="0.3"/>
    <row r="653" s="51" customFormat="1" ht="15.9" customHeight="1" x14ac:dyDescent="0.3"/>
    <row r="654" s="51" customFormat="1" ht="15.9" customHeight="1" x14ac:dyDescent="0.3"/>
    <row r="655" s="51" customFormat="1" ht="15.9" customHeight="1" x14ac:dyDescent="0.3"/>
    <row r="656" s="51" customFormat="1" ht="15.9" customHeight="1" x14ac:dyDescent="0.3"/>
    <row r="657" s="51" customFormat="1" ht="15.9" customHeight="1" x14ac:dyDescent="0.3"/>
    <row r="658" s="51" customFormat="1" ht="15.9" customHeight="1" x14ac:dyDescent="0.3"/>
    <row r="659" s="51" customFormat="1" ht="15.9" customHeight="1" x14ac:dyDescent="0.3"/>
    <row r="660" s="51" customFormat="1" ht="15.9" customHeight="1" x14ac:dyDescent="0.3"/>
    <row r="661" s="51" customFormat="1" ht="15.9" customHeight="1" x14ac:dyDescent="0.3"/>
    <row r="662" s="51" customFormat="1" ht="15.9" customHeight="1" x14ac:dyDescent="0.3"/>
    <row r="663" s="51" customFormat="1" ht="15.9" customHeight="1" x14ac:dyDescent="0.3"/>
    <row r="664" s="51" customFormat="1" ht="15.9" customHeight="1" x14ac:dyDescent="0.3"/>
    <row r="665" s="51" customFormat="1" ht="15.9" customHeight="1" x14ac:dyDescent="0.3"/>
    <row r="666" s="51" customFormat="1" ht="15.9" customHeight="1" x14ac:dyDescent="0.3"/>
    <row r="667" s="51" customFormat="1" ht="15.9" customHeight="1" x14ac:dyDescent="0.3"/>
    <row r="668" s="51" customFormat="1" ht="15.9" customHeight="1" x14ac:dyDescent="0.3"/>
    <row r="669" s="51" customFormat="1" ht="15.9" customHeight="1" x14ac:dyDescent="0.3"/>
    <row r="670" s="51" customFormat="1" ht="15.9" customHeight="1" x14ac:dyDescent="0.3"/>
    <row r="671" s="51" customFormat="1" ht="15.9" customHeight="1" x14ac:dyDescent="0.3"/>
    <row r="672" s="51" customFormat="1" ht="15.9" customHeight="1" x14ac:dyDescent="0.3"/>
    <row r="673" s="51" customFormat="1" ht="15.9" customHeight="1" x14ac:dyDescent="0.3"/>
    <row r="674" s="51" customFormat="1" ht="15.9" customHeight="1" x14ac:dyDescent="0.3"/>
    <row r="675" s="51" customFormat="1" ht="15.9" customHeight="1" x14ac:dyDescent="0.3"/>
    <row r="676" s="51" customFormat="1" ht="15.9" customHeight="1" x14ac:dyDescent="0.3"/>
    <row r="677" s="51" customFormat="1" ht="15.9" customHeight="1" x14ac:dyDescent="0.3"/>
    <row r="678" s="51" customFormat="1" ht="15.9" customHeight="1" x14ac:dyDescent="0.3"/>
    <row r="679" s="51" customFormat="1" ht="15.9" customHeight="1" x14ac:dyDescent="0.3"/>
    <row r="680" s="51" customFormat="1" ht="15.9" customHeight="1" x14ac:dyDescent="0.3"/>
    <row r="681" s="51" customFormat="1" ht="15.9" customHeight="1" x14ac:dyDescent="0.3"/>
    <row r="682" s="51" customFormat="1" ht="15.9" customHeight="1" x14ac:dyDescent="0.3"/>
    <row r="683" s="51" customFormat="1" ht="15.9" customHeight="1" x14ac:dyDescent="0.3"/>
    <row r="684" s="51" customFormat="1" ht="15.9" customHeight="1" x14ac:dyDescent="0.3"/>
    <row r="685" s="51" customFormat="1" ht="15.9" customHeight="1" x14ac:dyDescent="0.3"/>
    <row r="686" s="51" customFormat="1" ht="15.9" customHeight="1" x14ac:dyDescent="0.3"/>
    <row r="687" s="51" customFormat="1" ht="15.9" customHeight="1" x14ac:dyDescent="0.3"/>
    <row r="688" s="51" customFormat="1" ht="15.9" customHeight="1" x14ac:dyDescent="0.3"/>
    <row r="689" s="51" customFormat="1" ht="15.9" customHeight="1" x14ac:dyDescent="0.3"/>
    <row r="690" s="51" customFormat="1" ht="15.9" customHeight="1" x14ac:dyDescent="0.3"/>
    <row r="691" s="51" customFormat="1" ht="15.9" customHeight="1" x14ac:dyDescent="0.3"/>
    <row r="692" s="51" customFormat="1" ht="15.9" customHeight="1" x14ac:dyDescent="0.3"/>
    <row r="693" s="51" customFormat="1" ht="15.9" customHeight="1" x14ac:dyDescent="0.3"/>
    <row r="694" s="51" customFormat="1" ht="15.9" customHeight="1" x14ac:dyDescent="0.3"/>
    <row r="695" s="51" customFormat="1" ht="15.9" customHeight="1" x14ac:dyDescent="0.3"/>
    <row r="696" s="51" customFormat="1" ht="15.9" customHeight="1" x14ac:dyDescent="0.3"/>
    <row r="697" s="51" customFormat="1" ht="15.9" customHeight="1" x14ac:dyDescent="0.3"/>
    <row r="698" s="51" customFormat="1" ht="15.9" customHeight="1" x14ac:dyDescent="0.3"/>
    <row r="699" s="51" customFormat="1" ht="15.9" customHeight="1" x14ac:dyDescent="0.3"/>
    <row r="700" s="51" customFormat="1" ht="15.9" customHeight="1" x14ac:dyDescent="0.3"/>
    <row r="701" s="51" customFormat="1" ht="15.9" customHeight="1" x14ac:dyDescent="0.3"/>
    <row r="702" s="51" customFormat="1" ht="15.9" customHeight="1" x14ac:dyDescent="0.3"/>
    <row r="703" s="51" customFormat="1" ht="15.9" customHeight="1" x14ac:dyDescent="0.3"/>
    <row r="704" s="51" customFormat="1" ht="15.9" customHeight="1" x14ac:dyDescent="0.3"/>
    <row r="705" s="51" customFormat="1" ht="15.9" customHeight="1" x14ac:dyDescent="0.3"/>
    <row r="706" s="51" customFormat="1" ht="15.9" customHeight="1" x14ac:dyDescent="0.3"/>
    <row r="707" s="51" customFormat="1" ht="15.9" customHeight="1" x14ac:dyDescent="0.3"/>
    <row r="708" s="51" customFormat="1" ht="15.9" customHeight="1" x14ac:dyDescent="0.3"/>
    <row r="709" s="51" customFormat="1" ht="15.9" customHeight="1" x14ac:dyDescent="0.3"/>
    <row r="710" s="51" customFormat="1" ht="15.9" customHeight="1" x14ac:dyDescent="0.3"/>
    <row r="711" s="51" customFormat="1" ht="15.9" customHeight="1" x14ac:dyDescent="0.3"/>
    <row r="712" s="51" customFormat="1" ht="15.9" customHeight="1" x14ac:dyDescent="0.3"/>
    <row r="713" s="51" customFormat="1" ht="15.9" customHeight="1" x14ac:dyDescent="0.3"/>
    <row r="714" s="51" customFormat="1" ht="15.9" customHeight="1" x14ac:dyDescent="0.3"/>
    <row r="715" s="51" customFormat="1" ht="15.9" customHeight="1" x14ac:dyDescent="0.3"/>
    <row r="716" s="51" customFormat="1" ht="15.9" customHeight="1" x14ac:dyDescent="0.3"/>
    <row r="717" s="51" customFormat="1" ht="15.9" customHeight="1" x14ac:dyDescent="0.3"/>
    <row r="718" s="51" customFormat="1" ht="15.9" customHeight="1" x14ac:dyDescent="0.3"/>
    <row r="719" s="51" customFormat="1" ht="15.9" customHeight="1" x14ac:dyDescent="0.3"/>
    <row r="720" s="51" customFormat="1" ht="15.9" customHeight="1" x14ac:dyDescent="0.3"/>
    <row r="721" s="51" customFormat="1" ht="15.9" customHeight="1" x14ac:dyDescent="0.3"/>
    <row r="722" s="51" customFormat="1" ht="15.9" customHeight="1" x14ac:dyDescent="0.3"/>
    <row r="723" s="51" customFormat="1" ht="15.9" customHeight="1" x14ac:dyDescent="0.3"/>
    <row r="724" s="51" customFormat="1" ht="15.9" customHeight="1" x14ac:dyDescent="0.3"/>
    <row r="725" s="51" customFormat="1" ht="15.9" customHeight="1" x14ac:dyDescent="0.3"/>
    <row r="726" s="51" customFormat="1" ht="15.9" customHeight="1" x14ac:dyDescent="0.3"/>
    <row r="727" s="51" customFormat="1" ht="15.9" customHeight="1" x14ac:dyDescent="0.3"/>
    <row r="728" s="51" customFormat="1" ht="15.9" customHeight="1" x14ac:dyDescent="0.3"/>
    <row r="729" s="51" customFormat="1" ht="15.9" customHeight="1" x14ac:dyDescent="0.3"/>
    <row r="730" s="51" customFormat="1" ht="15.9" customHeight="1" x14ac:dyDescent="0.3"/>
    <row r="731" s="51" customFormat="1" ht="15.9" customHeight="1" x14ac:dyDescent="0.3"/>
    <row r="732" s="51" customFormat="1" ht="15.9" customHeight="1" x14ac:dyDescent="0.3"/>
    <row r="733" s="51" customFormat="1" ht="15.9" customHeight="1" x14ac:dyDescent="0.3"/>
    <row r="734" s="51" customFormat="1" ht="15.9" customHeight="1" x14ac:dyDescent="0.3"/>
    <row r="735" s="51" customFormat="1" ht="15.9" customHeight="1" x14ac:dyDescent="0.3"/>
    <row r="736" s="51" customFormat="1" ht="15.9" customHeight="1" x14ac:dyDescent="0.3"/>
    <row r="737" s="51" customFormat="1" ht="15.9" customHeight="1" x14ac:dyDescent="0.3"/>
    <row r="738" s="51" customFormat="1" ht="15.9" customHeight="1" x14ac:dyDescent="0.3"/>
    <row r="739" s="51" customFormat="1" ht="15.9" customHeight="1" x14ac:dyDescent="0.3"/>
    <row r="740" s="51" customFormat="1" ht="15.9" customHeight="1" x14ac:dyDescent="0.3"/>
    <row r="741" s="51" customFormat="1" ht="15.9" customHeight="1" x14ac:dyDescent="0.3"/>
    <row r="742" s="51" customFormat="1" ht="15.9" customHeight="1" x14ac:dyDescent="0.3"/>
    <row r="743" s="51" customFormat="1" ht="15.9" customHeight="1" x14ac:dyDescent="0.3"/>
    <row r="744" s="51" customFormat="1" ht="15.9" customHeight="1" x14ac:dyDescent="0.3"/>
    <row r="745" s="51" customFormat="1" ht="15.9" customHeight="1" x14ac:dyDescent="0.3"/>
    <row r="746" s="51" customFormat="1" ht="15.9" customHeight="1" x14ac:dyDescent="0.3"/>
    <row r="747" s="51" customFormat="1" ht="15.9" customHeight="1" x14ac:dyDescent="0.3"/>
    <row r="748" s="51" customFormat="1" ht="15.9" customHeight="1" x14ac:dyDescent="0.3"/>
    <row r="749" s="51" customFormat="1" ht="15.9" customHeight="1" x14ac:dyDescent="0.3"/>
    <row r="750" s="51" customFormat="1" ht="15.9" customHeight="1" x14ac:dyDescent="0.3"/>
    <row r="751" s="51" customFormat="1" ht="15.9" customHeight="1" x14ac:dyDescent="0.3"/>
    <row r="752" s="51" customFormat="1" ht="15.9" customHeight="1" x14ac:dyDescent="0.3"/>
    <row r="753" s="51" customFormat="1" ht="15.9" customHeight="1" x14ac:dyDescent="0.3"/>
    <row r="754" s="51" customFormat="1" ht="15.9" customHeight="1" x14ac:dyDescent="0.3"/>
    <row r="755" s="51" customFormat="1" ht="15.9" customHeight="1" x14ac:dyDescent="0.3"/>
    <row r="756" s="51" customFormat="1" ht="15.9" customHeight="1" x14ac:dyDescent="0.3"/>
    <row r="757" s="51" customFormat="1" ht="15.9" customHeight="1" x14ac:dyDescent="0.3"/>
    <row r="758" s="51" customFormat="1" ht="15.9" customHeight="1" x14ac:dyDescent="0.3"/>
    <row r="759" s="51" customFormat="1" ht="15.9" customHeight="1" x14ac:dyDescent="0.3"/>
    <row r="760" s="51" customFormat="1" ht="15.9" customHeight="1" x14ac:dyDescent="0.3"/>
    <row r="761" s="51" customFormat="1" ht="15.9" customHeight="1" x14ac:dyDescent="0.3"/>
    <row r="762" s="51" customFormat="1" ht="15.9" customHeight="1" x14ac:dyDescent="0.3"/>
    <row r="763" s="51" customFormat="1" ht="15.9" customHeight="1" x14ac:dyDescent="0.3"/>
    <row r="764" s="51" customFormat="1" ht="15.9" customHeight="1" x14ac:dyDescent="0.3"/>
    <row r="765" s="51" customFormat="1" ht="15.9" customHeight="1" x14ac:dyDescent="0.3"/>
    <row r="766" s="51" customFormat="1" ht="15.9" customHeight="1" x14ac:dyDescent="0.3"/>
    <row r="767" s="51" customFormat="1" ht="15.9" customHeight="1" x14ac:dyDescent="0.3"/>
    <row r="768" s="51" customFormat="1" ht="15.9" customHeight="1" x14ac:dyDescent="0.3"/>
    <row r="769" s="51" customFormat="1" ht="15.9" customHeight="1" x14ac:dyDescent="0.3"/>
    <row r="770" s="51" customFormat="1" ht="15.9" customHeight="1" x14ac:dyDescent="0.3"/>
    <row r="771" s="51" customFormat="1" ht="15.9" customHeight="1" x14ac:dyDescent="0.3"/>
    <row r="772" s="51" customFormat="1" ht="15.9" customHeight="1" x14ac:dyDescent="0.3"/>
    <row r="773" s="51" customFormat="1" ht="15.9" customHeight="1" x14ac:dyDescent="0.3"/>
    <row r="774" s="51" customFormat="1" ht="15.9" customHeight="1" x14ac:dyDescent="0.3"/>
    <row r="775" s="51" customFormat="1" ht="15.9" customHeight="1" x14ac:dyDescent="0.3"/>
    <row r="776" s="51" customFormat="1" ht="15.9" customHeight="1" x14ac:dyDescent="0.3"/>
    <row r="777" s="51" customFormat="1" ht="15.9" customHeight="1" x14ac:dyDescent="0.3"/>
    <row r="778" s="51" customFormat="1" ht="15.9" customHeight="1" x14ac:dyDescent="0.3"/>
    <row r="779" s="51" customFormat="1" ht="15.9" customHeight="1" x14ac:dyDescent="0.3"/>
    <row r="780" s="51" customFormat="1" ht="15.9" customHeight="1" x14ac:dyDescent="0.3"/>
    <row r="781" s="51" customFormat="1" ht="15.9" customHeight="1" x14ac:dyDescent="0.3"/>
    <row r="782" s="51" customFormat="1" ht="15.9" customHeight="1" x14ac:dyDescent="0.3"/>
    <row r="783" s="51" customFormat="1" ht="15.9" customHeight="1" x14ac:dyDescent="0.3"/>
    <row r="784" s="51" customFormat="1" ht="15.9" customHeight="1" x14ac:dyDescent="0.3"/>
    <row r="785" s="51" customFormat="1" ht="15.9" customHeight="1" x14ac:dyDescent="0.3"/>
    <row r="786" s="51" customFormat="1" ht="15.9" customHeight="1" x14ac:dyDescent="0.3"/>
    <row r="787" s="51" customFormat="1" ht="15.9" customHeight="1" x14ac:dyDescent="0.3"/>
    <row r="788" s="51" customFormat="1" ht="15.9" customHeight="1" x14ac:dyDescent="0.3"/>
    <row r="789" s="51" customFormat="1" ht="15.9" customHeight="1" x14ac:dyDescent="0.3"/>
    <row r="790" s="51" customFormat="1" ht="15.9" customHeight="1" x14ac:dyDescent="0.3"/>
    <row r="791" s="51" customFormat="1" ht="15.9" customHeight="1" x14ac:dyDescent="0.3"/>
    <row r="792" s="51" customFormat="1" ht="15.9" customHeight="1" x14ac:dyDescent="0.3"/>
    <row r="793" s="51" customFormat="1" ht="15.9" customHeight="1" x14ac:dyDescent="0.3"/>
    <row r="794" s="51" customFormat="1" ht="15.9" customHeight="1" x14ac:dyDescent="0.3"/>
    <row r="795" s="51" customFormat="1" ht="15.9" customHeight="1" x14ac:dyDescent="0.3"/>
    <row r="796" s="51" customFormat="1" ht="15.9" customHeight="1" x14ac:dyDescent="0.3"/>
    <row r="797" s="51" customFormat="1" ht="15.9" customHeight="1" x14ac:dyDescent="0.3"/>
    <row r="798" s="51" customFormat="1" ht="15.9" customHeight="1" x14ac:dyDescent="0.3"/>
    <row r="799" s="51" customFormat="1" ht="15.9" customHeight="1" x14ac:dyDescent="0.3"/>
    <row r="800" s="51" customFormat="1" ht="15.9" customHeight="1" x14ac:dyDescent="0.3"/>
    <row r="801" s="51" customFormat="1" ht="15.9" customHeight="1" x14ac:dyDescent="0.3"/>
    <row r="802" s="51" customFormat="1" ht="15.9" customHeight="1" x14ac:dyDescent="0.3"/>
    <row r="803" s="51" customFormat="1" ht="15.9" customHeight="1" x14ac:dyDescent="0.3"/>
    <row r="804" s="51" customFormat="1" ht="15.9" customHeight="1" x14ac:dyDescent="0.3"/>
    <row r="805" s="51" customFormat="1" ht="15.9" customHeight="1" x14ac:dyDescent="0.3"/>
    <row r="806" s="51" customFormat="1" ht="15.9" customHeight="1" x14ac:dyDescent="0.3"/>
    <row r="807" s="51" customFormat="1" ht="15.9" customHeight="1" x14ac:dyDescent="0.3"/>
    <row r="808" s="51" customFormat="1" ht="15.9" customHeight="1" x14ac:dyDescent="0.3"/>
    <row r="809" s="51" customFormat="1" ht="15.9" customHeight="1" x14ac:dyDescent="0.3"/>
    <row r="810" s="51" customFormat="1" ht="15.9" customHeight="1" x14ac:dyDescent="0.3"/>
    <row r="811" s="51" customFormat="1" ht="15.9" customHeight="1" x14ac:dyDescent="0.3"/>
    <row r="812" s="51" customFormat="1" ht="15.9" customHeight="1" x14ac:dyDescent="0.3"/>
    <row r="813" s="51" customFormat="1" ht="15.9" customHeight="1" x14ac:dyDescent="0.3"/>
    <row r="814" s="51" customFormat="1" ht="15.9" customHeight="1" x14ac:dyDescent="0.3"/>
    <row r="815" s="51" customFormat="1" ht="15.9" customHeight="1" x14ac:dyDescent="0.3"/>
    <row r="816" s="51" customFormat="1" ht="15.9" customHeight="1" x14ac:dyDescent="0.3"/>
    <row r="817" s="51" customFormat="1" ht="15.9" customHeight="1" x14ac:dyDescent="0.3"/>
    <row r="818" s="51" customFormat="1" ht="15.9" customHeight="1" x14ac:dyDescent="0.3"/>
    <row r="819" s="51" customFormat="1" ht="15.9" customHeight="1" x14ac:dyDescent="0.3"/>
    <row r="820" s="51" customFormat="1" ht="15.9" customHeight="1" x14ac:dyDescent="0.3"/>
    <row r="821" s="51" customFormat="1" ht="15.9" customHeight="1" x14ac:dyDescent="0.3"/>
    <row r="822" s="51" customFormat="1" ht="15.9" customHeight="1" x14ac:dyDescent="0.3"/>
    <row r="823" s="51" customFormat="1" ht="15.9" customHeight="1" x14ac:dyDescent="0.3"/>
    <row r="824" s="51" customFormat="1" ht="15.9" customHeight="1" x14ac:dyDescent="0.3"/>
    <row r="825" s="51" customFormat="1" ht="15.9" customHeight="1" x14ac:dyDescent="0.3"/>
    <row r="826" s="51" customFormat="1" ht="15.9" customHeight="1" x14ac:dyDescent="0.3"/>
    <row r="827" s="51" customFormat="1" ht="15.9" customHeight="1" x14ac:dyDescent="0.3"/>
    <row r="828" s="51" customFormat="1" ht="15.9" customHeight="1" x14ac:dyDescent="0.3"/>
    <row r="829" s="51" customFormat="1" ht="15.9" customHeight="1" x14ac:dyDescent="0.3"/>
    <row r="830" s="51" customFormat="1" ht="15.9" customHeight="1" x14ac:dyDescent="0.3"/>
    <row r="831" s="51" customFormat="1" ht="15.9" customHeight="1" x14ac:dyDescent="0.3"/>
    <row r="832" s="51" customFormat="1" ht="15.9" customHeight="1" x14ac:dyDescent="0.3"/>
    <row r="833" s="51" customFormat="1" ht="15.9" customHeight="1" x14ac:dyDescent="0.3"/>
    <row r="834" s="51" customFormat="1" ht="15.9" customHeight="1" x14ac:dyDescent="0.3"/>
    <row r="835" s="51" customFormat="1" ht="15.9" customHeight="1" x14ac:dyDescent="0.3"/>
    <row r="836" s="51" customFormat="1" ht="15.9" customHeight="1" x14ac:dyDescent="0.3"/>
    <row r="837" s="51" customFormat="1" ht="15.9" customHeight="1" x14ac:dyDescent="0.3"/>
    <row r="838" s="51" customFormat="1" ht="15.9" customHeight="1" x14ac:dyDescent="0.3"/>
    <row r="839" s="51" customFormat="1" ht="15.9" customHeight="1" x14ac:dyDescent="0.3"/>
    <row r="840" s="51" customFormat="1" ht="15.9" customHeight="1" x14ac:dyDescent="0.3"/>
    <row r="841" s="51" customFormat="1" ht="15.9" customHeight="1" x14ac:dyDescent="0.3"/>
    <row r="842" s="51" customFormat="1" ht="15.9" customHeight="1" x14ac:dyDescent="0.3"/>
    <row r="843" s="51" customFormat="1" ht="15.9" customHeight="1" x14ac:dyDescent="0.3"/>
    <row r="844" s="51" customFormat="1" ht="15.9" customHeight="1" x14ac:dyDescent="0.3"/>
    <row r="845" s="51" customFormat="1" ht="15.9" customHeight="1" x14ac:dyDescent="0.3"/>
    <row r="846" s="51" customFormat="1" ht="15.9" customHeight="1" x14ac:dyDescent="0.3"/>
    <row r="847" s="51" customFormat="1" ht="15.9" customHeight="1" x14ac:dyDescent="0.3"/>
    <row r="848" s="51" customFormat="1" ht="15.9" customHeight="1" x14ac:dyDescent="0.3"/>
    <row r="849" s="51" customFormat="1" ht="15.9" customHeight="1" x14ac:dyDescent="0.3"/>
    <row r="850" s="51" customFormat="1" ht="15.9" customHeight="1" x14ac:dyDescent="0.3"/>
    <row r="851" s="51" customFormat="1" ht="15.9" customHeight="1" x14ac:dyDescent="0.3"/>
    <row r="852" s="51" customFormat="1" ht="15.9" customHeight="1" x14ac:dyDescent="0.3"/>
    <row r="853" s="51" customFormat="1" ht="15.9" customHeight="1" x14ac:dyDescent="0.3"/>
    <row r="854" s="51" customFormat="1" ht="15.9" customHeight="1" x14ac:dyDescent="0.3"/>
    <row r="855" s="51" customFormat="1" ht="15.9" customHeight="1" x14ac:dyDescent="0.3"/>
    <row r="856" s="51" customFormat="1" ht="15.9" customHeight="1" x14ac:dyDescent="0.3"/>
    <row r="857" s="51" customFormat="1" ht="15.9" customHeight="1" x14ac:dyDescent="0.3"/>
    <row r="858" s="51" customFormat="1" ht="15.9" customHeight="1" x14ac:dyDescent="0.3"/>
    <row r="859" s="51" customFormat="1" ht="15.9" customHeight="1" x14ac:dyDescent="0.3"/>
    <row r="860" s="51" customFormat="1" ht="15.9" customHeight="1" x14ac:dyDescent="0.3"/>
    <row r="861" s="51" customFormat="1" ht="15.9" customHeight="1" x14ac:dyDescent="0.3"/>
    <row r="862" s="51" customFormat="1" ht="15.9" customHeight="1" x14ac:dyDescent="0.3"/>
    <row r="863" s="51" customFormat="1" ht="15.9" customHeight="1" x14ac:dyDescent="0.3"/>
    <row r="864" s="51" customFormat="1" ht="15.9" customHeight="1" x14ac:dyDescent="0.3"/>
    <row r="865" s="51" customFormat="1" ht="15.9" customHeight="1" x14ac:dyDescent="0.3"/>
    <row r="866" s="51" customFormat="1" ht="15.9" customHeight="1" x14ac:dyDescent="0.3"/>
    <row r="867" s="51" customFormat="1" ht="15.9" customHeight="1" x14ac:dyDescent="0.3"/>
    <row r="868" s="51" customFormat="1" ht="15.9" customHeight="1" x14ac:dyDescent="0.3"/>
    <row r="869" s="51" customFormat="1" ht="15.9" customHeight="1" x14ac:dyDescent="0.3"/>
    <row r="870" s="51" customFormat="1" ht="15.9" customHeight="1" x14ac:dyDescent="0.3"/>
    <row r="871" s="51" customFormat="1" ht="15.9" customHeight="1" x14ac:dyDescent="0.3"/>
    <row r="872" s="51" customFormat="1" ht="15.9" customHeight="1" x14ac:dyDescent="0.3"/>
    <row r="873" s="51" customFormat="1" ht="15.9" customHeight="1" x14ac:dyDescent="0.3"/>
    <row r="874" s="51" customFormat="1" ht="15.9" customHeight="1" x14ac:dyDescent="0.3"/>
    <row r="875" s="51" customFormat="1" ht="15.9" customHeight="1" x14ac:dyDescent="0.3"/>
    <row r="876" s="51" customFormat="1" ht="15.9" customHeight="1" x14ac:dyDescent="0.3"/>
    <row r="877" s="51" customFormat="1" ht="15.9" customHeight="1" x14ac:dyDescent="0.3"/>
    <row r="878" s="51" customFormat="1" ht="15.9" customHeight="1" x14ac:dyDescent="0.3"/>
    <row r="879" s="51" customFormat="1" ht="15.9" customHeight="1" x14ac:dyDescent="0.3"/>
    <row r="880" s="51" customFormat="1" ht="15.9" customHeight="1" x14ac:dyDescent="0.3"/>
    <row r="881" s="51" customFormat="1" ht="15.9" customHeight="1" x14ac:dyDescent="0.3"/>
    <row r="882" s="51" customFormat="1" ht="15.9" customHeight="1" x14ac:dyDescent="0.3"/>
    <row r="883" s="51" customFormat="1" ht="15.9" customHeight="1" x14ac:dyDescent="0.3"/>
    <row r="884" s="51" customFormat="1" ht="15.9" customHeight="1" x14ac:dyDescent="0.3"/>
    <row r="885" s="51" customFormat="1" ht="15.9" customHeight="1" x14ac:dyDescent="0.3"/>
    <row r="886" s="51" customFormat="1" ht="15.9" customHeight="1" x14ac:dyDescent="0.3"/>
    <row r="887" s="51" customFormat="1" ht="15.9" customHeight="1" x14ac:dyDescent="0.3"/>
    <row r="888" s="51" customFormat="1" ht="15.9" customHeight="1" x14ac:dyDescent="0.3"/>
    <row r="889" s="51" customFormat="1" ht="15.9" customHeight="1" x14ac:dyDescent="0.3"/>
    <row r="890" s="51" customFormat="1" ht="15.9" customHeight="1" x14ac:dyDescent="0.3"/>
    <row r="891" s="51" customFormat="1" ht="15.9" customHeight="1" x14ac:dyDescent="0.3"/>
    <row r="892" s="51" customFormat="1" ht="15.9" customHeight="1" x14ac:dyDescent="0.3"/>
    <row r="893" s="51" customFormat="1" ht="15.9" customHeight="1" x14ac:dyDescent="0.3"/>
    <row r="894" s="51" customFormat="1" ht="15.9" customHeight="1" x14ac:dyDescent="0.3"/>
    <row r="895" s="51" customFormat="1" ht="15.9" customHeight="1" x14ac:dyDescent="0.3"/>
    <row r="896" s="51" customFormat="1" ht="15.9" customHeight="1" x14ac:dyDescent="0.3"/>
    <row r="897" s="51" customFormat="1" ht="15.9" customHeight="1" x14ac:dyDescent="0.3"/>
    <row r="898" s="51" customFormat="1" ht="15.9" customHeight="1" x14ac:dyDescent="0.3"/>
    <row r="899" s="51" customFormat="1" ht="15.9" customHeight="1" x14ac:dyDescent="0.3"/>
    <row r="900" s="51" customFormat="1" ht="15.9" customHeight="1" x14ac:dyDescent="0.3"/>
    <row r="901" s="51" customFormat="1" ht="15.9" customHeight="1" x14ac:dyDescent="0.3"/>
    <row r="902" s="51" customFormat="1" ht="15.9" customHeight="1" x14ac:dyDescent="0.3"/>
    <row r="903" s="51" customFormat="1" ht="15.9" customHeight="1" x14ac:dyDescent="0.3"/>
    <row r="904" s="51" customFormat="1" ht="15.9" customHeight="1" x14ac:dyDescent="0.3"/>
    <row r="905" s="51" customFormat="1" ht="15.9" customHeight="1" x14ac:dyDescent="0.3"/>
    <row r="906" s="51" customFormat="1" ht="15.9" customHeight="1" x14ac:dyDescent="0.3"/>
    <row r="907" s="51" customFormat="1" ht="15.9" customHeight="1" x14ac:dyDescent="0.3"/>
    <row r="908" s="51" customFormat="1" ht="15.9" customHeight="1" x14ac:dyDescent="0.3"/>
    <row r="909" s="51" customFormat="1" ht="15.9" customHeight="1" x14ac:dyDescent="0.3"/>
    <row r="910" s="51" customFormat="1" ht="15.9" customHeight="1" x14ac:dyDescent="0.3"/>
    <row r="911" s="51" customFormat="1" ht="15.9" customHeight="1" x14ac:dyDescent="0.3"/>
    <row r="912" s="51" customFormat="1" ht="15.9" customHeight="1" x14ac:dyDescent="0.3"/>
    <row r="913" s="51" customFormat="1" ht="15.9" customHeight="1" x14ac:dyDescent="0.3"/>
    <row r="914" s="51" customFormat="1" ht="15.9" customHeight="1" x14ac:dyDescent="0.3"/>
    <row r="915" s="51" customFormat="1" ht="15.9" customHeight="1" x14ac:dyDescent="0.3"/>
    <row r="916" s="51" customFormat="1" ht="15.9" customHeight="1" x14ac:dyDescent="0.3"/>
    <row r="917" s="51" customFormat="1" ht="15.9" customHeight="1" x14ac:dyDescent="0.3"/>
    <row r="918" s="51" customFormat="1" ht="15.9" customHeight="1" x14ac:dyDescent="0.3"/>
    <row r="919" s="51" customFormat="1" ht="15.9" customHeight="1" x14ac:dyDescent="0.3"/>
    <row r="920" s="51" customFormat="1" ht="15.9" customHeight="1" x14ac:dyDescent="0.3"/>
    <row r="921" s="51" customFormat="1" ht="15.9" customHeight="1" x14ac:dyDescent="0.3"/>
    <row r="922" s="51" customFormat="1" ht="15.9" customHeight="1" x14ac:dyDescent="0.3"/>
    <row r="923" s="51" customFormat="1" ht="15.9" customHeight="1" x14ac:dyDescent="0.3"/>
    <row r="924" s="51" customFormat="1" ht="15.9" customHeight="1" x14ac:dyDescent="0.3"/>
    <row r="925" s="51" customFormat="1" ht="15.9" customHeight="1" x14ac:dyDescent="0.3"/>
    <row r="926" s="51" customFormat="1" ht="15.9" customHeight="1" x14ac:dyDescent="0.3"/>
    <row r="927" s="51" customFormat="1" ht="15.9" customHeight="1" x14ac:dyDescent="0.3"/>
    <row r="928" s="51" customFormat="1" ht="15.9" customHeight="1" x14ac:dyDescent="0.3"/>
    <row r="929" s="51" customFormat="1" ht="15.9" customHeight="1" x14ac:dyDescent="0.3"/>
    <row r="930" s="51" customFormat="1" ht="15.9" customHeight="1" x14ac:dyDescent="0.3"/>
    <row r="931" s="51" customFormat="1" ht="15.9" customHeight="1" x14ac:dyDescent="0.3"/>
    <row r="932" s="51" customFormat="1" ht="15.9" customHeight="1" x14ac:dyDescent="0.3"/>
    <row r="933" s="51" customFormat="1" ht="15.9" customHeight="1" x14ac:dyDescent="0.3"/>
    <row r="934" s="51" customFormat="1" ht="15.9" customHeight="1" x14ac:dyDescent="0.3"/>
    <row r="935" s="51" customFormat="1" ht="15.9" customHeight="1" x14ac:dyDescent="0.3"/>
    <row r="936" s="51" customFormat="1" ht="15.9" customHeight="1" x14ac:dyDescent="0.3"/>
    <row r="937" s="51" customFormat="1" ht="15.9" customHeight="1" x14ac:dyDescent="0.3"/>
    <row r="938" s="51" customFormat="1" ht="15.9" customHeight="1" x14ac:dyDescent="0.3"/>
    <row r="939" s="51" customFormat="1" ht="15.9" customHeight="1" x14ac:dyDescent="0.3"/>
    <row r="940" s="51" customFormat="1" ht="15.9" customHeight="1" x14ac:dyDescent="0.3"/>
    <row r="941" s="51" customFormat="1" ht="15.9" customHeight="1" x14ac:dyDescent="0.3"/>
    <row r="942" s="51" customFormat="1" ht="15.9" customHeight="1" x14ac:dyDescent="0.3"/>
    <row r="943" s="51" customFormat="1" ht="15.9" customHeight="1" x14ac:dyDescent="0.3"/>
    <row r="944" s="51" customFormat="1" ht="15.9" customHeight="1" x14ac:dyDescent="0.3"/>
    <row r="945" s="51" customFormat="1" ht="15.9" customHeight="1" x14ac:dyDescent="0.3"/>
    <row r="946" s="51" customFormat="1" ht="15.9" customHeight="1" x14ac:dyDescent="0.3"/>
    <row r="947" s="51" customFormat="1" ht="15.9" customHeight="1" x14ac:dyDescent="0.3"/>
    <row r="948" s="51" customFormat="1" ht="15.9" customHeight="1" x14ac:dyDescent="0.3"/>
    <row r="949" s="51" customFormat="1" ht="15.9" customHeight="1" x14ac:dyDescent="0.3"/>
    <row r="950" s="51" customFormat="1" ht="15.9" customHeight="1" x14ac:dyDescent="0.3"/>
    <row r="951" s="51" customFormat="1" ht="15.9" customHeight="1" x14ac:dyDescent="0.3"/>
    <row r="952" s="51" customFormat="1" ht="15.9" customHeight="1" x14ac:dyDescent="0.3"/>
    <row r="953" s="51" customFormat="1" ht="15.9" customHeight="1" x14ac:dyDescent="0.3"/>
    <row r="954" s="51" customFormat="1" ht="15.9" customHeight="1" x14ac:dyDescent="0.3"/>
    <row r="955" s="51" customFormat="1" ht="15.9" customHeight="1" x14ac:dyDescent="0.3"/>
    <row r="956" s="51" customFormat="1" ht="15.9" customHeight="1" x14ac:dyDescent="0.3"/>
    <row r="957" s="51" customFormat="1" ht="15.9" customHeight="1" x14ac:dyDescent="0.3"/>
    <row r="958" s="51" customFormat="1" ht="15.9" customHeight="1" x14ac:dyDescent="0.3"/>
    <row r="959" s="51" customFormat="1" ht="15.9" customHeight="1" x14ac:dyDescent="0.3"/>
    <row r="960" s="51" customFormat="1" ht="15.9" customHeight="1" x14ac:dyDescent="0.3"/>
    <row r="961" s="51" customFormat="1" ht="15.9" customHeight="1" x14ac:dyDescent="0.3"/>
    <row r="962" s="51" customFormat="1" ht="15.9" customHeight="1" x14ac:dyDescent="0.3"/>
    <row r="963" s="51" customFormat="1" ht="15.9" customHeight="1" x14ac:dyDescent="0.3"/>
    <row r="964" s="51" customFormat="1" ht="15.9" customHeight="1" x14ac:dyDescent="0.3"/>
    <row r="965" s="51" customFormat="1" ht="15.9" customHeight="1" x14ac:dyDescent="0.3"/>
    <row r="966" s="51" customFormat="1" ht="15.9" customHeight="1" x14ac:dyDescent="0.3"/>
    <row r="967" s="51" customFormat="1" ht="15.9" customHeight="1" x14ac:dyDescent="0.3"/>
    <row r="968" s="51" customFormat="1" ht="15.9" customHeight="1" x14ac:dyDescent="0.3"/>
    <row r="969" s="51" customFormat="1" ht="15.9" customHeight="1" x14ac:dyDescent="0.3"/>
    <row r="970" s="51" customFormat="1" ht="15.9" customHeight="1" x14ac:dyDescent="0.3"/>
    <row r="971" s="51" customFormat="1" ht="15.9" customHeight="1" x14ac:dyDescent="0.3"/>
    <row r="972" s="51" customFormat="1" ht="15.9" customHeight="1" x14ac:dyDescent="0.3"/>
    <row r="973" s="51" customFormat="1" ht="15.9" customHeight="1" x14ac:dyDescent="0.3"/>
    <row r="974" s="51" customFormat="1" ht="15.9" customHeight="1" x14ac:dyDescent="0.3"/>
    <row r="975" s="51" customFormat="1" ht="15.9" customHeight="1" x14ac:dyDescent="0.3"/>
    <row r="976" s="51" customFormat="1" ht="15.9" customHeight="1" x14ac:dyDescent="0.3"/>
    <row r="977" s="51" customFormat="1" ht="15.9" customHeight="1" x14ac:dyDescent="0.3"/>
    <row r="978" s="51" customFormat="1" ht="15.9" customHeight="1" x14ac:dyDescent="0.3"/>
    <row r="979" s="51" customFormat="1" ht="15.9" customHeight="1" x14ac:dyDescent="0.3"/>
    <row r="980" s="51" customFormat="1" ht="15.9" customHeight="1" x14ac:dyDescent="0.3"/>
    <row r="981" s="51" customFormat="1" ht="15.9" customHeight="1" x14ac:dyDescent="0.3"/>
    <row r="982" s="51" customFormat="1" ht="15.9" customHeight="1" x14ac:dyDescent="0.3"/>
    <row r="983" s="51" customFormat="1" ht="15.9" customHeight="1" x14ac:dyDescent="0.3"/>
    <row r="984" s="51" customFormat="1" ht="15.9" customHeight="1" x14ac:dyDescent="0.3"/>
    <row r="985" s="51" customFormat="1" ht="15.9" customHeight="1" x14ac:dyDescent="0.3"/>
    <row r="986" s="51" customFormat="1" ht="15.9" customHeight="1" x14ac:dyDescent="0.3"/>
    <row r="987" s="51" customFormat="1" ht="15.9" customHeight="1" x14ac:dyDescent="0.3"/>
    <row r="988" s="51" customFormat="1" ht="15.9" customHeight="1" x14ac:dyDescent="0.3"/>
    <row r="989" s="51" customFormat="1" ht="15.9" customHeight="1" x14ac:dyDescent="0.3"/>
    <row r="990" s="51" customFormat="1" ht="15.9" customHeight="1" x14ac:dyDescent="0.3"/>
    <row r="991" s="51" customFormat="1" ht="15.9" customHeight="1" x14ac:dyDescent="0.3"/>
    <row r="992" s="51" customFormat="1" ht="15.9" customHeight="1" x14ac:dyDescent="0.3"/>
    <row r="993" s="51" customFormat="1" ht="15.9" customHeight="1" x14ac:dyDescent="0.3"/>
    <row r="994" s="51" customFormat="1" ht="15.9" customHeight="1" x14ac:dyDescent="0.3"/>
    <row r="995" s="51" customFormat="1" ht="15.9" customHeight="1" x14ac:dyDescent="0.3"/>
    <row r="996" s="51" customFormat="1" ht="15.9" customHeight="1" x14ac:dyDescent="0.3"/>
    <row r="997" s="51" customFormat="1" ht="15.9" customHeight="1" x14ac:dyDescent="0.3"/>
    <row r="998" s="51" customFormat="1" ht="15.9" customHeight="1" x14ac:dyDescent="0.3"/>
    <row r="999" s="51" customFormat="1" ht="15.9" customHeight="1" x14ac:dyDescent="0.3"/>
    <row r="1000" s="51" customFormat="1" ht="15.9" customHeight="1" x14ac:dyDescent="0.3"/>
    <row r="1001" s="51" customFormat="1" ht="15.9" customHeight="1" x14ac:dyDescent="0.3"/>
    <row r="1002" s="51" customFormat="1" ht="15.9" customHeight="1" x14ac:dyDescent="0.3"/>
    <row r="1003" s="51" customFormat="1" ht="15.9" customHeight="1" x14ac:dyDescent="0.3"/>
    <row r="1004" s="51" customFormat="1" ht="15.9" customHeight="1" x14ac:dyDescent="0.3"/>
    <row r="1005" s="51" customFormat="1" ht="15.9" customHeight="1" x14ac:dyDescent="0.3"/>
    <row r="1006" s="51" customFormat="1" ht="15.9" customHeight="1" x14ac:dyDescent="0.3"/>
    <row r="1007" s="51" customFormat="1" ht="15.9" customHeight="1" x14ac:dyDescent="0.3"/>
    <row r="1008" s="51" customFormat="1" ht="15.9" customHeight="1" x14ac:dyDescent="0.3"/>
    <row r="1009" s="51" customFormat="1" ht="15.9" customHeight="1" x14ac:dyDescent="0.3"/>
    <row r="1010" s="51" customFormat="1" ht="15.9" customHeight="1" x14ac:dyDescent="0.3"/>
    <row r="1011" s="51" customFormat="1" ht="15.9" customHeight="1" x14ac:dyDescent="0.3"/>
    <row r="1012" s="51" customFormat="1" ht="15.9" customHeight="1" x14ac:dyDescent="0.3"/>
    <row r="1013" s="51" customFormat="1" ht="15.9" customHeight="1" x14ac:dyDescent="0.3"/>
    <row r="1014" s="51" customFormat="1" ht="15.9" customHeight="1" x14ac:dyDescent="0.3"/>
    <row r="1015" s="51" customFormat="1" ht="15.9" customHeight="1" x14ac:dyDescent="0.3"/>
    <row r="1016" s="51" customFormat="1" ht="15.9" customHeight="1" x14ac:dyDescent="0.3"/>
    <row r="1017" s="51" customFormat="1" ht="15.9" customHeight="1" x14ac:dyDescent="0.3"/>
    <row r="1018" s="51" customFormat="1" ht="15.9" customHeight="1" x14ac:dyDescent="0.3"/>
    <row r="1019" s="51" customFormat="1" ht="15.9" customHeight="1" x14ac:dyDescent="0.3"/>
    <row r="1020" s="51" customFormat="1" ht="15.9" customHeight="1" x14ac:dyDescent="0.3"/>
    <row r="1021" s="51" customFormat="1" ht="15.9" customHeight="1" x14ac:dyDescent="0.3"/>
    <row r="1022" s="51" customFormat="1" ht="15.9" customHeight="1" x14ac:dyDescent="0.3"/>
    <row r="1023" s="51" customFormat="1" ht="15.9" customHeight="1" x14ac:dyDescent="0.3"/>
    <row r="1024" s="51" customFormat="1" ht="15.9" customHeight="1" x14ac:dyDescent="0.3"/>
    <row r="1025" s="51" customFormat="1" ht="15.9" customHeight="1" x14ac:dyDescent="0.3"/>
    <row r="1026" s="51" customFormat="1" ht="15.9" customHeight="1" x14ac:dyDescent="0.3"/>
    <row r="1027" s="51" customFormat="1" ht="15.9" customHeight="1" x14ac:dyDescent="0.3"/>
    <row r="1028" s="51" customFormat="1" ht="15.9" customHeight="1" x14ac:dyDescent="0.3"/>
    <row r="1029" s="51" customFormat="1" ht="15.9" customHeight="1" x14ac:dyDescent="0.3"/>
    <row r="1030" s="51" customFormat="1" ht="15.9" customHeight="1" x14ac:dyDescent="0.3"/>
    <row r="1031" s="51" customFormat="1" ht="15.9" customHeight="1" x14ac:dyDescent="0.3"/>
    <row r="1032" s="51" customFormat="1" ht="15.9" customHeight="1" x14ac:dyDescent="0.3"/>
    <row r="1033" s="51" customFormat="1" ht="15.9" customHeight="1" x14ac:dyDescent="0.3"/>
    <row r="1034" s="51" customFormat="1" ht="15.9" customHeight="1" x14ac:dyDescent="0.3"/>
    <row r="1035" s="51" customFormat="1" ht="15.9" customHeight="1" x14ac:dyDescent="0.3"/>
    <row r="1036" s="51" customFormat="1" ht="15.9" customHeight="1" x14ac:dyDescent="0.3"/>
    <row r="1037" s="51" customFormat="1" ht="15.9" customHeight="1" x14ac:dyDescent="0.3"/>
    <row r="1038" s="51" customFormat="1" ht="15.9" customHeight="1" x14ac:dyDescent="0.3"/>
    <row r="1039" s="51" customFormat="1" ht="15.9" customHeight="1" x14ac:dyDescent="0.3"/>
    <row r="1040" s="51" customFormat="1" ht="15.9" customHeight="1" x14ac:dyDescent="0.3"/>
    <row r="1041" s="51" customFormat="1" ht="15.9" customHeight="1" x14ac:dyDescent="0.3"/>
    <row r="1042" s="51" customFormat="1" ht="15.9" customHeight="1" x14ac:dyDescent="0.3"/>
    <row r="1043" s="51" customFormat="1" ht="15.9" customHeight="1" x14ac:dyDescent="0.3"/>
    <row r="1044" s="51" customFormat="1" ht="15.9" customHeight="1" x14ac:dyDescent="0.3"/>
    <row r="1045" s="51" customFormat="1" ht="15.9" customHeight="1" x14ac:dyDescent="0.3"/>
    <row r="1046" s="51" customFormat="1" ht="15.9" customHeight="1" x14ac:dyDescent="0.3"/>
    <row r="1047" s="51" customFormat="1" ht="15.9" customHeight="1" x14ac:dyDescent="0.3"/>
    <row r="1048" s="51" customFormat="1" ht="15.9" customHeight="1" x14ac:dyDescent="0.3"/>
    <row r="1049" s="51" customFormat="1" ht="15.9" customHeight="1" x14ac:dyDescent="0.3"/>
    <row r="1050" s="51" customFormat="1" ht="15.9" customHeight="1" x14ac:dyDescent="0.3"/>
    <row r="1051" s="51" customFormat="1" ht="15.9" customHeight="1" x14ac:dyDescent="0.3"/>
    <row r="1052" s="51" customFormat="1" ht="15.9" customHeight="1" x14ac:dyDescent="0.3"/>
    <row r="1053" s="51" customFormat="1" ht="15.9" customHeight="1" x14ac:dyDescent="0.3"/>
    <row r="1054" s="51" customFormat="1" ht="15.9" customHeight="1" x14ac:dyDescent="0.3"/>
    <row r="1055" s="51" customFormat="1" ht="15.9" customHeight="1" x14ac:dyDescent="0.3"/>
    <row r="1056" s="51" customFormat="1" ht="15.9" customHeight="1" x14ac:dyDescent="0.3"/>
    <row r="1057" s="51" customFormat="1" ht="15.9" customHeight="1" x14ac:dyDescent="0.3"/>
    <row r="1058" s="51" customFormat="1" ht="15.9" customHeight="1" x14ac:dyDescent="0.3"/>
    <row r="1059" s="51" customFormat="1" ht="15.9" customHeight="1" x14ac:dyDescent="0.3"/>
    <row r="1060" s="51" customFormat="1" ht="15.9" customHeight="1" x14ac:dyDescent="0.3"/>
    <row r="1061" s="51" customFormat="1" ht="15.9" customHeight="1" x14ac:dyDescent="0.3"/>
    <row r="1062" s="51" customFormat="1" ht="15.9" customHeight="1" x14ac:dyDescent="0.3"/>
    <row r="1063" s="51" customFormat="1" ht="15.9" customHeight="1" x14ac:dyDescent="0.3"/>
    <row r="1064" s="51" customFormat="1" ht="15.9" customHeight="1" x14ac:dyDescent="0.3"/>
    <row r="1065" s="51" customFormat="1" ht="15.9" customHeight="1" x14ac:dyDescent="0.3"/>
    <row r="1066" s="51" customFormat="1" ht="15.9" customHeight="1" x14ac:dyDescent="0.3"/>
    <row r="1067" s="51" customFormat="1" ht="15.9" customHeight="1" x14ac:dyDescent="0.3"/>
    <row r="1068" s="51" customFormat="1" ht="15.9" customHeight="1" x14ac:dyDescent="0.3"/>
    <row r="1069" s="51" customFormat="1" ht="15.9" customHeight="1" x14ac:dyDescent="0.3"/>
    <row r="1070" s="51" customFormat="1" ht="15.9" customHeight="1" x14ac:dyDescent="0.3"/>
    <row r="1071" s="51" customFormat="1" ht="15.9" customHeight="1" x14ac:dyDescent="0.3"/>
    <row r="1072" s="51" customFormat="1" ht="15.9" customHeight="1" x14ac:dyDescent="0.3"/>
    <row r="1073" s="51" customFormat="1" ht="15.9" customHeight="1" x14ac:dyDescent="0.3"/>
    <row r="1074" s="51" customFormat="1" ht="15.9" customHeight="1" x14ac:dyDescent="0.3"/>
    <row r="1075" s="51" customFormat="1" ht="15.9" customHeight="1" x14ac:dyDescent="0.3"/>
    <row r="1076" s="51" customFormat="1" ht="15.9" customHeight="1" x14ac:dyDescent="0.3"/>
    <row r="1077" s="51" customFormat="1" ht="15.9" customHeight="1" x14ac:dyDescent="0.3"/>
    <row r="1078" s="51" customFormat="1" ht="15.9" customHeight="1" x14ac:dyDescent="0.3"/>
    <row r="1079" s="51" customFormat="1" ht="15.9" customHeight="1" x14ac:dyDescent="0.3"/>
    <row r="1080" s="51" customFormat="1" ht="15.9" customHeight="1" x14ac:dyDescent="0.3"/>
    <row r="1081" s="51" customFormat="1" ht="15.9" customHeight="1" x14ac:dyDescent="0.3"/>
    <row r="1082" s="51" customFormat="1" ht="15.9" customHeight="1" x14ac:dyDescent="0.3"/>
    <row r="1083" s="51" customFormat="1" ht="15.9" customHeight="1" x14ac:dyDescent="0.3"/>
    <row r="1084" s="51" customFormat="1" ht="15.9" customHeight="1" x14ac:dyDescent="0.3"/>
    <row r="1085" s="51" customFormat="1" ht="15.9" customHeight="1" x14ac:dyDescent="0.3"/>
    <row r="1086" s="51" customFormat="1" ht="15.9" customHeight="1" x14ac:dyDescent="0.3"/>
    <row r="1087" s="51" customFormat="1" ht="15.9" customHeight="1" x14ac:dyDescent="0.3"/>
    <row r="1088" s="51" customFormat="1" ht="15.9" customHeight="1" x14ac:dyDescent="0.3"/>
    <row r="1089" s="51" customFormat="1" ht="15.9" customHeight="1" x14ac:dyDescent="0.3"/>
    <row r="1090" s="51" customFormat="1" ht="15.9" customHeight="1" x14ac:dyDescent="0.3"/>
    <row r="1091" s="51" customFormat="1" ht="15.9" customHeight="1" x14ac:dyDescent="0.3"/>
    <row r="1092" s="51" customFormat="1" ht="15.9" customHeight="1" x14ac:dyDescent="0.3"/>
    <row r="1093" s="51" customFormat="1" ht="15.9" customHeight="1" x14ac:dyDescent="0.3"/>
    <row r="1094" s="51" customFormat="1" ht="15.9" customHeight="1" x14ac:dyDescent="0.3"/>
    <row r="1095" s="51" customFormat="1" ht="15.9" customHeight="1" x14ac:dyDescent="0.3"/>
    <row r="1096" s="51" customFormat="1" ht="15.9" customHeight="1" x14ac:dyDescent="0.3"/>
    <row r="1097" s="51" customFormat="1" ht="15.9" customHeight="1" x14ac:dyDescent="0.3"/>
    <row r="1098" s="51" customFormat="1" ht="15.9" customHeight="1" x14ac:dyDescent="0.3"/>
    <row r="1099" s="51" customFormat="1" ht="15.9" customHeight="1" x14ac:dyDescent="0.3"/>
    <row r="1100" s="51" customFormat="1" ht="15.9" customHeight="1" x14ac:dyDescent="0.3"/>
    <row r="1101" s="51" customFormat="1" ht="15.9" customHeight="1" x14ac:dyDescent="0.3"/>
    <row r="1102" s="51" customFormat="1" ht="15.9" customHeight="1" x14ac:dyDescent="0.3"/>
    <row r="1103" s="51" customFormat="1" ht="15.9" customHeight="1" x14ac:dyDescent="0.3"/>
    <row r="1104" s="51" customFormat="1" ht="15.9" customHeight="1" x14ac:dyDescent="0.3"/>
    <row r="1105" s="51" customFormat="1" ht="15.9" customHeight="1" x14ac:dyDescent="0.3"/>
    <row r="1106" s="51" customFormat="1" ht="15.9" customHeight="1" x14ac:dyDescent="0.3"/>
    <row r="1107" s="51" customFormat="1" ht="15.9" customHeight="1" x14ac:dyDescent="0.3"/>
    <row r="1108" s="51" customFormat="1" ht="15.9" customHeight="1" x14ac:dyDescent="0.3"/>
    <row r="1109" s="51" customFormat="1" ht="15.9" customHeight="1" x14ac:dyDescent="0.3"/>
    <row r="1110" s="51" customFormat="1" ht="15.9" customHeight="1" x14ac:dyDescent="0.3"/>
    <row r="1111" s="51" customFormat="1" ht="15.9" customHeight="1" x14ac:dyDescent="0.3"/>
    <row r="1112" s="51" customFormat="1" ht="15.9" customHeight="1" x14ac:dyDescent="0.3"/>
    <row r="1113" s="51" customFormat="1" ht="15.9" customHeight="1" x14ac:dyDescent="0.3"/>
    <row r="1114" s="51" customFormat="1" ht="15.9" customHeight="1" x14ac:dyDescent="0.3"/>
    <row r="1115" s="51" customFormat="1" ht="15.9" customHeight="1" x14ac:dyDescent="0.3"/>
    <row r="1116" s="51" customFormat="1" ht="15.9" customHeight="1" x14ac:dyDescent="0.3"/>
    <row r="1117" s="51" customFormat="1" ht="15.9" customHeight="1" x14ac:dyDescent="0.3"/>
    <row r="1118" s="51" customFormat="1" ht="15.9" customHeight="1" x14ac:dyDescent="0.3"/>
    <row r="1119" s="51" customFormat="1" ht="15.9" customHeight="1" x14ac:dyDescent="0.3"/>
    <row r="1120" s="51" customFormat="1" ht="15.9" customHeight="1" x14ac:dyDescent="0.3"/>
    <row r="1121" s="51" customFormat="1" ht="15.9" customHeight="1" x14ac:dyDescent="0.3"/>
    <row r="1122" s="51" customFormat="1" ht="15.9" customHeight="1" x14ac:dyDescent="0.3"/>
    <row r="1123" s="51" customFormat="1" ht="15.9" customHeight="1" x14ac:dyDescent="0.3"/>
    <row r="1124" s="51" customFormat="1" ht="15.9" customHeight="1" x14ac:dyDescent="0.3"/>
    <row r="1125" s="51" customFormat="1" ht="15.9" customHeight="1" x14ac:dyDescent="0.3"/>
    <row r="1126" s="51" customFormat="1" ht="15.9" customHeight="1" x14ac:dyDescent="0.3"/>
    <row r="1127" s="51" customFormat="1" ht="15.9" customHeight="1" x14ac:dyDescent="0.3"/>
    <row r="1128" s="51" customFormat="1" ht="15.9" customHeight="1" x14ac:dyDescent="0.3"/>
    <row r="1129" s="51" customFormat="1" ht="15.9" customHeight="1" x14ac:dyDescent="0.3"/>
    <row r="1130" s="51" customFormat="1" ht="15.9" customHeight="1" x14ac:dyDescent="0.3"/>
    <row r="1131" s="51" customFormat="1" ht="15.9" customHeight="1" x14ac:dyDescent="0.3"/>
    <row r="1132" s="51" customFormat="1" ht="15.9" customHeight="1" x14ac:dyDescent="0.3"/>
    <row r="1133" s="51" customFormat="1" ht="15.9" customHeight="1" x14ac:dyDescent="0.3"/>
    <row r="1134" s="51" customFormat="1" ht="15.9" customHeight="1" x14ac:dyDescent="0.3"/>
    <row r="1135" s="51" customFormat="1" ht="15.9" customHeight="1" x14ac:dyDescent="0.3"/>
    <row r="1136" s="51" customFormat="1" ht="15.9" customHeight="1" x14ac:dyDescent="0.3"/>
    <row r="1137" s="51" customFormat="1" ht="15.9" customHeight="1" x14ac:dyDescent="0.3"/>
    <row r="1138" s="51" customFormat="1" ht="15.9" customHeight="1" x14ac:dyDescent="0.3"/>
    <row r="1139" s="51" customFormat="1" ht="15.9" customHeight="1" x14ac:dyDescent="0.3"/>
    <row r="1140" s="51" customFormat="1" ht="15.9" customHeight="1" x14ac:dyDescent="0.3"/>
    <row r="1141" s="51" customFormat="1" ht="15.9" customHeight="1" x14ac:dyDescent="0.3"/>
    <row r="1142" s="51" customFormat="1" ht="15.9" customHeight="1" x14ac:dyDescent="0.3"/>
    <row r="1143" s="51" customFormat="1" ht="15.9" customHeight="1" x14ac:dyDescent="0.3"/>
    <row r="1144" s="51" customFormat="1" ht="15.9" customHeight="1" x14ac:dyDescent="0.3"/>
    <row r="1145" s="51" customFormat="1" ht="15.9" customHeight="1" x14ac:dyDescent="0.3"/>
    <row r="1146" s="51" customFormat="1" ht="15.9" customHeight="1" x14ac:dyDescent="0.3"/>
    <row r="1147" s="51" customFormat="1" ht="15.9" customHeight="1" x14ac:dyDescent="0.3"/>
    <row r="1148" s="51" customFormat="1" ht="15.9" customHeight="1" x14ac:dyDescent="0.3"/>
    <row r="1149" s="51" customFormat="1" ht="15.9" customHeight="1" x14ac:dyDescent="0.3"/>
    <row r="1150" s="51" customFormat="1" ht="15.9" customHeight="1" x14ac:dyDescent="0.3"/>
    <row r="1151" s="51" customFormat="1" ht="15.9" customHeight="1" x14ac:dyDescent="0.3"/>
    <row r="1152" s="51" customFormat="1" ht="15.9" customHeight="1" x14ac:dyDescent="0.3"/>
    <row r="1153" s="51" customFormat="1" ht="15.9" customHeight="1" x14ac:dyDescent="0.3"/>
    <row r="1154" s="51" customFormat="1" ht="15.9" customHeight="1" x14ac:dyDescent="0.3"/>
    <row r="1155" s="51" customFormat="1" ht="15.9" customHeight="1" x14ac:dyDescent="0.3"/>
    <row r="1156" s="51" customFormat="1" ht="15.9" customHeight="1" x14ac:dyDescent="0.3"/>
    <row r="1157" s="51" customFormat="1" ht="15.9" customHeight="1" x14ac:dyDescent="0.3"/>
    <row r="1158" s="51" customFormat="1" ht="15.9" customHeight="1" x14ac:dyDescent="0.3"/>
    <row r="1159" s="51" customFormat="1" ht="15.9" customHeight="1" x14ac:dyDescent="0.3"/>
    <row r="1160" s="51" customFormat="1" ht="15.9" customHeight="1" x14ac:dyDescent="0.3"/>
    <row r="1161" s="51" customFormat="1" ht="15.9" customHeight="1" x14ac:dyDescent="0.3"/>
    <row r="1162" s="51" customFormat="1" ht="15.9" customHeight="1" x14ac:dyDescent="0.3"/>
    <row r="1163" s="51" customFormat="1" ht="15.9" customHeight="1" x14ac:dyDescent="0.3"/>
    <row r="1164" s="51" customFormat="1" ht="15.9" customHeight="1" x14ac:dyDescent="0.3"/>
    <row r="1165" s="51" customFormat="1" ht="15.9" customHeight="1" x14ac:dyDescent="0.3"/>
    <row r="1166" s="51" customFormat="1" ht="15.9" customHeight="1" x14ac:dyDescent="0.3"/>
    <row r="1167" s="51" customFormat="1" ht="15.9" customHeight="1" x14ac:dyDescent="0.3"/>
    <row r="1168" s="51" customFormat="1" ht="15.9" customHeight="1" x14ac:dyDescent="0.3"/>
    <row r="1169" s="51" customFormat="1" ht="15.9" customHeight="1" x14ac:dyDescent="0.3"/>
    <row r="1170" s="51" customFormat="1" ht="15.9" customHeight="1" x14ac:dyDescent="0.3"/>
    <row r="1171" s="51" customFormat="1" ht="15.9" customHeight="1" x14ac:dyDescent="0.3"/>
    <row r="1172" s="51" customFormat="1" ht="15.9" customHeight="1" x14ac:dyDescent="0.3"/>
    <row r="1173" s="51" customFormat="1" ht="15.9" customHeight="1" x14ac:dyDescent="0.3"/>
    <row r="1174" s="51" customFormat="1" ht="15.9" customHeight="1" x14ac:dyDescent="0.3"/>
    <row r="1175" s="51" customFormat="1" ht="15.9" customHeight="1" x14ac:dyDescent="0.3"/>
    <row r="1176" s="51" customFormat="1" ht="15.9" customHeight="1" x14ac:dyDescent="0.3"/>
    <row r="1177" s="51" customFormat="1" ht="15.9" customHeight="1" x14ac:dyDescent="0.3"/>
    <row r="1178" s="51" customFormat="1" ht="15.9" customHeight="1" x14ac:dyDescent="0.3"/>
    <row r="1179" s="51" customFormat="1" ht="15.9" customHeight="1" x14ac:dyDescent="0.3"/>
    <row r="1180" s="51" customFormat="1" ht="15.9" customHeight="1" x14ac:dyDescent="0.3"/>
    <row r="1181" s="51" customFormat="1" ht="15.9" customHeight="1" x14ac:dyDescent="0.3"/>
    <row r="1182" s="51" customFormat="1" ht="15.9" customHeight="1" x14ac:dyDescent="0.3"/>
    <row r="1183" s="51" customFormat="1" ht="15.9" customHeight="1" x14ac:dyDescent="0.3"/>
    <row r="1184" s="51" customFormat="1" ht="15.9" customHeight="1" x14ac:dyDescent="0.3"/>
    <row r="1185" s="51" customFormat="1" ht="15.9" customHeight="1" x14ac:dyDescent="0.3"/>
    <row r="1186" s="51" customFormat="1" ht="15.9" customHeight="1" x14ac:dyDescent="0.3"/>
    <row r="1187" s="51" customFormat="1" ht="15.9" customHeight="1" x14ac:dyDescent="0.3"/>
    <row r="1188" s="51" customFormat="1" ht="15.9" customHeight="1" x14ac:dyDescent="0.3"/>
    <row r="1189" s="51" customFormat="1" ht="15.9" customHeight="1" x14ac:dyDescent="0.3"/>
    <row r="1190" s="51" customFormat="1" ht="15.9" customHeight="1" x14ac:dyDescent="0.3"/>
    <row r="1191" s="51" customFormat="1" ht="15.9" customHeight="1" x14ac:dyDescent="0.3"/>
    <row r="1192" s="51" customFormat="1" ht="15.9" customHeight="1" x14ac:dyDescent="0.3"/>
    <row r="1193" s="51" customFormat="1" ht="15.9" customHeight="1" x14ac:dyDescent="0.3"/>
    <row r="1194" s="51" customFormat="1" ht="15.9" customHeight="1" x14ac:dyDescent="0.3"/>
    <row r="1195" s="51" customFormat="1" ht="15.9" customHeight="1" x14ac:dyDescent="0.3"/>
    <row r="1196" s="51" customFormat="1" ht="15.9" customHeight="1" x14ac:dyDescent="0.3"/>
    <row r="1197" s="51" customFormat="1" ht="15.9" customHeight="1" x14ac:dyDescent="0.3"/>
    <row r="1198" s="51" customFormat="1" ht="15.9" customHeight="1" x14ac:dyDescent="0.3"/>
    <row r="1199" s="51" customFormat="1" ht="15.9" customHeight="1" x14ac:dyDescent="0.3"/>
    <row r="1200" s="51" customFormat="1" ht="15.9" customHeight="1" x14ac:dyDescent="0.3"/>
    <row r="1201" s="51" customFormat="1" ht="15.9" customHeight="1" x14ac:dyDescent="0.3"/>
    <row r="1202" s="51" customFormat="1" ht="15.9" customHeight="1" x14ac:dyDescent="0.3"/>
    <row r="1203" s="51" customFormat="1" ht="15.9" customHeight="1" x14ac:dyDescent="0.3"/>
    <row r="1204" s="51" customFormat="1" ht="15.9" customHeight="1" x14ac:dyDescent="0.3"/>
    <row r="1205" s="51" customFormat="1" ht="15.9" customHeight="1" x14ac:dyDescent="0.3"/>
    <row r="1206" s="51" customFormat="1" ht="15.9" customHeight="1" x14ac:dyDescent="0.3"/>
    <row r="1207" s="51" customFormat="1" ht="15.9" customHeight="1" x14ac:dyDescent="0.3"/>
    <row r="1208" s="51" customFormat="1" ht="15.9" customHeight="1" x14ac:dyDescent="0.3"/>
    <row r="1209" s="51" customFormat="1" ht="15.9" customHeight="1" x14ac:dyDescent="0.3"/>
    <row r="1210" s="51" customFormat="1" ht="15.9" customHeight="1" x14ac:dyDescent="0.3"/>
    <row r="1211" s="51" customFormat="1" ht="15.9" customHeight="1" x14ac:dyDescent="0.3"/>
    <row r="1212" s="51" customFormat="1" ht="15.9" customHeight="1" x14ac:dyDescent="0.3"/>
    <row r="1213" s="51" customFormat="1" ht="15.9" customHeight="1" x14ac:dyDescent="0.3"/>
    <row r="1214" s="51" customFormat="1" ht="15.9" customHeight="1" x14ac:dyDescent="0.3"/>
    <row r="1215" s="51" customFormat="1" ht="15.9" customHeight="1" x14ac:dyDescent="0.3"/>
    <row r="1216" s="51" customFormat="1" ht="15.9" customHeight="1" x14ac:dyDescent="0.3"/>
    <row r="1217" s="51" customFormat="1" ht="15.9" customHeight="1" x14ac:dyDescent="0.3"/>
    <row r="1218" s="51" customFormat="1" ht="15.9" customHeight="1" x14ac:dyDescent="0.3"/>
    <row r="1219" s="51" customFormat="1" ht="15.9" customHeight="1" x14ac:dyDescent="0.3"/>
    <row r="1220" s="51" customFormat="1" ht="15.9" customHeight="1" x14ac:dyDescent="0.3"/>
    <row r="1221" s="51" customFormat="1" ht="15.9" customHeight="1" x14ac:dyDescent="0.3"/>
    <row r="1222" s="51" customFormat="1" ht="15.9" customHeight="1" x14ac:dyDescent="0.3"/>
    <row r="1223" s="51" customFormat="1" ht="15.9" customHeight="1" x14ac:dyDescent="0.3"/>
    <row r="1224" s="51" customFormat="1" ht="15.9" customHeight="1" x14ac:dyDescent="0.3"/>
    <row r="1225" s="51" customFormat="1" ht="15.9" customHeight="1" x14ac:dyDescent="0.3"/>
    <row r="1226" s="51" customFormat="1" ht="15.9" customHeight="1" x14ac:dyDescent="0.3"/>
    <row r="1227" s="51" customFormat="1" ht="15.9" customHeight="1" x14ac:dyDescent="0.3"/>
    <row r="1228" s="51" customFormat="1" ht="15.9" customHeight="1" x14ac:dyDescent="0.3"/>
    <row r="1229" s="51" customFormat="1" ht="15.9" customHeight="1" x14ac:dyDescent="0.3"/>
    <row r="1230" s="51" customFormat="1" ht="15.9" customHeight="1" x14ac:dyDescent="0.3"/>
    <row r="1231" s="51" customFormat="1" ht="15.9" customHeight="1" x14ac:dyDescent="0.3"/>
    <row r="1232" s="51" customFormat="1" ht="15.9" customHeight="1" x14ac:dyDescent="0.3"/>
    <row r="1233" s="51" customFormat="1" ht="15.9" customHeight="1" x14ac:dyDescent="0.3"/>
    <row r="1234" s="51" customFormat="1" ht="15.9" customHeight="1" x14ac:dyDescent="0.3"/>
    <row r="1235" s="51" customFormat="1" ht="15.9" customHeight="1" x14ac:dyDescent="0.3"/>
    <row r="1236" s="51" customFormat="1" ht="15.9" customHeight="1" x14ac:dyDescent="0.3"/>
    <row r="1237" s="51" customFormat="1" ht="15.9" customHeight="1" x14ac:dyDescent="0.3"/>
    <row r="1238" s="51" customFormat="1" ht="15.9" customHeight="1" x14ac:dyDescent="0.3"/>
    <row r="1239" s="51" customFormat="1" ht="15.9" customHeight="1" x14ac:dyDescent="0.3"/>
    <row r="1240" s="51" customFormat="1" ht="15.9" customHeight="1" x14ac:dyDescent="0.3"/>
    <row r="1241" s="51" customFormat="1" ht="15.9" customHeight="1" x14ac:dyDescent="0.3"/>
    <row r="1242" s="51" customFormat="1" ht="15.9" customHeight="1" x14ac:dyDescent="0.3"/>
    <row r="1243" s="51" customFormat="1" ht="15.9" customHeight="1" x14ac:dyDescent="0.3"/>
    <row r="1244" s="51" customFormat="1" ht="15.9" customHeight="1" x14ac:dyDescent="0.3"/>
    <row r="1245" s="51" customFormat="1" ht="15.9" customHeight="1" x14ac:dyDescent="0.3"/>
    <row r="1246" s="51" customFormat="1" ht="15.9" customHeight="1" x14ac:dyDescent="0.3"/>
    <row r="1247" s="51" customFormat="1" ht="15.9" customHeight="1" x14ac:dyDescent="0.3"/>
    <row r="1248" s="51" customFormat="1" ht="15.9" customHeight="1" x14ac:dyDescent="0.3"/>
    <row r="1249" s="51" customFormat="1" ht="15.9" customHeight="1" x14ac:dyDescent="0.3"/>
    <row r="1250" s="51" customFormat="1" ht="15.9" customHeight="1" x14ac:dyDescent="0.3"/>
    <row r="1251" s="51" customFormat="1" ht="15.9" customHeight="1" x14ac:dyDescent="0.3"/>
    <row r="1252" s="51" customFormat="1" ht="15.9" customHeight="1" x14ac:dyDescent="0.3"/>
    <row r="1253" s="51" customFormat="1" ht="15.9" customHeight="1" x14ac:dyDescent="0.3"/>
    <row r="1254" s="51" customFormat="1" ht="15.9" customHeight="1" x14ac:dyDescent="0.3"/>
    <row r="1255" s="51" customFormat="1" ht="15.9" customHeight="1" x14ac:dyDescent="0.3"/>
    <row r="1256" s="51" customFormat="1" ht="15.9" customHeight="1" x14ac:dyDescent="0.3"/>
    <row r="1257" s="51" customFormat="1" ht="15.9" customHeight="1" x14ac:dyDescent="0.3"/>
    <row r="1258" s="51" customFormat="1" ht="15.9" customHeight="1" x14ac:dyDescent="0.3"/>
    <row r="1259" s="51" customFormat="1" ht="15.9" customHeight="1" x14ac:dyDescent="0.3"/>
    <row r="1260" s="51" customFormat="1" ht="15.9" customHeight="1" x14ac:dyDescent="0.3"/>
    <row r="1261" s="51" customFormat="1" ht="15.9" customHeight="1" x14ac:dyDescent="0.3"/>
    <row r="1262" s="51" customFormat="1" ht="15.9" customHeight="1" x14ac:dyDescent="0.3"/>
    <row r="1263" s="51" customFormat="1" ht="15.9" customHeight="1" x14ac:dyDescent="0.3"/>
    <row r="1264" s="51" customFormat="1" ht="15.9" customHeight="1" x14ac:dyDescent="0.3"/>
    <row r="1265" s="51" customFormat="1" ht="15.9" customHeight="1" x14ac:dyDescent="0.3"/>
    <row r="1266" s="51" customFormat="1" ht="15.9" customHeight="1" x14ac:dyDescent="0.3"/>
    <row r="1267" s="51" customFormat="1" ht="15.9" customHeight="1" x14ac:dyDescent="0.3"/>
    <row r="1268" s="51" customFormat="1" ht="15.9" customHeight="1" x14ac:dyDescent="0.3"/>
    <row r="1269" s="51" customFormat="1" ht="15.9" customHeight="1" x14ac:dyDescent="0.3"/>
    <row r="1270" s="51" customFormat="1" ht="15.9" customHeight="1" x14ac:dyDescent="0.3"/>
    <row r="1271" s="51" customFormat="1" ht="15.9" customHeight="1" x14ac:dyDescent="0.3"/>
    <row r="1272" s="51" customFormat="1" ht="15.9" customHeight="1" x14ac:dyDescent="0.3"/>
    <row r="1273" s="51" customFormat="1" ht="15.9" customHeight="1" x14ac:dyDescent="0.3"/>
    <row r="1274" s="51" customFormat="1" ht="15.9" customHeight="1" x14ac:dyDescent="0.3"/>
    <row r="1275" s="51" customFormat="1" ht="15.9" customHeight="1" x14ac:dyDescent="0.3"/>
    <row r="1276" s="51" customFormat="1" ht="15.9" customHeight="1" x14ac:dyDescent="0.3"/>
    <row r="1277" s="51" customFormat="1" ht="15.9" customHeight="1" x14ac:dyDescent="0.3"/>
    <row r="1278" s="51" customFormat="1" ht="15.9" customHeight="1" x14ac:dyDescent="0.3"/>
    <row r="1279" s="51" customFormat="1" ht="15.9" customHeight="1" x14ac:dyDescent="0.3"/>
    <row r="1280" s="51" customFormat="1" ht="15.9" customHeight="1" x14ac:dyDescent="0.3"/>
    <row r="1281" s="51" customFormat="1" ht="15.9" customHeight="1" x14ac:dyDescent="0.3"/>
    <row r="1282" s="51" customFormat="1" ht="15.9" customHeight="1" x14ac:dyDescent="0.3"/>
    <row r="1283" s="51" customFormat="1" ht="15.9" customHeight="1" x14ac:dyDescent="0.3"/>
    <row r="1284" s="51" customFormat="1" ht="15.9" customHeight="1" x14ac:dyDescent="0.3"/>
    <row r="1285" s="51" customFormat="1" ht="15.9" customHeight="1" x14ac:dyDescent="0.3"/>
    <row r="1286" s="51" customFormat="1" ht="15.9" customHeight="1" x14ac:dyDescent="0.3"/>
    <row r="1287" s="51" customFormat="1" ht="15.9" customHeight="1" x14ac:dyDescent="0.3"/>
    <row r="1288" s="51" customFormat="1" ht="15.9" customHeight="1" x14ac:dyDescent="0.3"/>
    <row r="1289" s="51" customFormat="1" ht="15.9" customHeight="1" x14ac:dyDescent="0.3"/>
    <row r="1290" s="51" customFormat="1" ht="15.9" customHeight="1" x14ac:dyDescent="0.3"/>
    <row r="1291" s="51" customFormat="1" ht="15.9" customHeight="1" x14ac:dyDescent="0.3"/>
    <row r="1292" s="51" customFormat="1" ht="15.9" customHeight="1" x14ac:dyDescent="0.3"/>
    <row r="1293" s="51" customFormat="1" ht="15.9" customHeight="1" x14ac:dyDescent="0.3"/>
    <row r="1294" s="51" customFormat="1" ht="15.9" customHeight="1" x14ac:dyDescent="0.3"/>
    <row r="1295" s="51" customFormat="1" ht="15.9" customHeight="1" x14ac:dyDescent="0.3"/>
    <row r="1296" s="51" customFormat="1" ht="15.9" customHeight="1" x14ac:dyDescent="0.3"/>
    <row r="1297" s="51" customFormat="1" ht="15.9" customHeight="1" x14ac:dyDescent="0.3"/>
    <row r="1298" s="51" customFormat="1" ht="15.9" customHeight="1" x14ac:dyDescent="0.3"/>
    <row r="1299" s="51" customFormat="1" ht="15.9" customHeight="1" x14ac:dyDescent="0.3"/>
    <row r="1300" s="51" customFormat="1" ht="15.9" customHeight="1" x14ac:dyDescent="0.3"/>
    <row r="1301" s="51" customFormat="1" ht="15.9" customHeight="1" x14ac:dyDescent="0.3"/>
    <row r="1302" s="51" customFormat="1" ht="15.9" customHeight="1" x14ac:dyDescent="0.3"/>
    <row r="1303" s="51" customFormat="1" ht="15.9" customHeight="1" x14ac:dyDescent="0.3"/>
    <row r="1304" s="51" customFormat="1" ht="15.9" customHeight="1" x14ac:dyDescent="0.3"/>
    <row r="1305" s="51" customFormat="1" ht="15.9" customHeight="1" x14ac:dyDescent="0.3"/>
    <row r="1306" s="51" customFormat="1" ht="15.9" customHeight="1" x14ac:dyDescent="0.3"/>
    <row r="1307" s="51" customFormat="1" ht="15.9" customHeight="1" x14ac:dyDescent="0.3"/>
    <row r="1308" s="51" customFormat="1" ht="15.9" customHeight="1" x14ac:dyDescent="0.3"/>
    <row r="1309" s="51" customFormat="1" ht="15.9" customHeight="1" x14ac:dyDescent="0.3"/>
    <row r="1310" s="51" customFormat="1" ht="15.9" customHeight="1" x14ac:dyDescent="0.3"/>
    <row r="1311" s="51" customFormat="1" ht="15.9" customHeight="1" x14ac:dyDescent="0.3"/>
    <row r="1312" s="51" customFormat="1" ht="15.9" customHeight="1" x14ac:dyDescent="0.3"/>
    <row r="1313" s="51" customFormat="1" ht="15.9" customHeight="1" x14ac:dyDescent="0.3"/>
    <row r="1314" s="51" customFormat="1" ht="15.9" customHeight="1" x14ac:dyDescent="0.3"/>
    <row r="1315" s="51" customFormat="1" ht="15.9" customHeight="1" x14ac:dyDescent="0.3"/>
    <row r="1316" s="51" customFormat="1" ht="15.9" customHeight="1" x14ac:dyDescent="0.3"/>
    <row r="1317" s="51" customFormat="1" ht="15.9" customHeight="1" x14ac:dyDescent="0.3"/>
    <row r="1318" s="51" customFormat="1" ht="15.9" customHeight="1" x14ac:dyDescent="0.3"/>
    <row r="1319" s="51" customFormat="1" ht="15.9" customHeight="1" x14ac:dyDescent="0.3"/>
    <row r="1320" s="51" customFormat="1" ht="15.9" customHeight="1" x14ac:dyDescent="0.3"/>
    <row r="1321" s="51" customFormat="1" ht="15.9" customHeight="1" x14ac:dyDescent="0.3"/>
    <row r="1322" s="51" customFormat="1" ht="15.9" customHeight="1" x14ac:dyDescent="0.3"/>
    <row r="1323" s="51" customFormat="1" ht="15.9" customHeight="1" x14ac:dyDescent="0.3"/>
    <row r="1324" s="51" customFormat="1" ht="15.9" customHeight="1" x14ac:dyDescent="0.3"/>
    <row r="1325" s="51" customFormat="1" ht="15.9" customHeight="1" x14ac:dyDescent="0.3"/>
    <row r="1326" s="51" customFormat="1" ht="15.9" customHeight="1" x14ac:dyDescent="0.3"/>
    <row r="1327" s="51" customFormat="1" ht="15.9" customHeight="1" x14ac:dyDescent="0.3"/>
    <row r="1328" s="51" customFormat="1" ht="15.9" customHeight="1" x14ac:dyDescent="0.3"/>
    <row r="1329" s="51" customFormat="1" ht="15.9" customHeight="1" x14ac:dyDescent="0.3"/>
    <row r="1330" s="51" customFormat="1" ht="15.9" customHeight="1" x14ac:dyDescent="0.3"/>
    <row r="1331" s="51" customFormat="1" ht="15.9" customHeight="1" x14ac:dyDescent="0.3"/>
    <row r="1332" s="51" customFormat="1" ht="15.9" customHeight="1" x14ac:dyDescent="0.3"/>
    <row r="1333" s="51" customFormat="1" ht="15.9" customHeight="1" x14ac:dyDescent="0.3"/>
    <row r="1334" s="51" customFormat="1" ht="15.9" customHeight="1" x14ac:dyDescent="0.3"/>
    <row r="1335" s="51" customFormat="1" ht="15.9" customHeight="1" x14ac:dyDescent="0.3"/>
    <row r="1336" s="51" customFormat="1" ht="15.9" customHeight="1" x14ac:dyDescent="0.3"/>
    <row r="1337" s="51" customFormat="1" ht="15.9" customHeight="1" x14ac:dyDescent="0.3"/>
    <row r="1338" s="51" customFormat="1" ht="15.9" customHeight="1" x14ac:dyDescent="0.3"/>
    <row r="1339" s="51" customFormat="1" ht="15.9" customHeight="1" x14ac:dyDescent="0.3"/>
    <row r="1340" s="51" customFormat="1" ht="15.9" customHeight="1" x14ac:dyDescent="0.3"/>
    <row r="1341" s="51" customFormat="1" ht="15.9" customHeight="1" x14ac:dyDescent="0.3"/>
    <row r="1342" s="51" customFormat="1" ht="15.9" customHeight="1" x14ac:dyDescent="0.3"/>
    <row r="1343" s="51" customFormat="1" ht="15.9" customHeight="1" x14ac:dyDescent="0.3"/>
    <row r="1344" s="51" customFormat="1" ht="15.9" customHeight="1" x14ac:dyDescent="0.3"/>
    <row r="1345" s="51" customFormat="1" ht="15.9" customHeight="1" x14ac:dyDescent="0.3"/>
    <row r="1346" s="51" customFormat="1" ht="15.9" customHeight="1" x14ac:dyDescent="0.3"/>
    <row r="1347" s="51" customFormat="1" ht="15.9" customHeight="1" x14ac:dyDescent="0.3"/>
    <row r="1348" s="51" customFormat="1" ht="15.9" customHeight="1" x14ac:dyDescent="0.3"/>
    <row r="1349" s="51" customFormat="1" ht="15.9" customHeight="1" x14ac:dyDescent="0.3"/>
    <row r="1350" s="51" customFormat="1" ht="15.9" customHeight="1" x14ac:dyDescent="0.3"/>
    <row r="1351" s="51" customFormat="1" ht="15.9" customHeight="1" x14ac:dyDescent="0.3"/>
    <row r="1352" s="51" customFormat="1" ht="15.9" customHeight="1" x14ac:dyDescent="0.3"/>
    <row r="1353" s="51" customFormat="1" ht="15.9" customHeight="1" x14ac:dyDescent="0.3"/>
    <row r="1354" s="51" customFormat="1" ht="15.9" customHeight="1" x14ac:dyDescent="0.3"/>
    <row r="1355" s="51" customFormat="1" ht="15.9" customHeight="1" x14ac:dyDescent="0.3"/>
    <row r="1356" s="51" customFormat="1" ht="15.9" customHeight="1" x14ac:dyDescent="0.3"/>
    <row r="1357" s="51" customFormat="1" ht="15.9" customHeight="1" x14ac:dyDescent="0.3"/>
    <row r="1358" s="51" customFormat="1" ht="15.9" customHeight="1" x14ac:dyDescent="0.3"/>
    <row r="1359" s="51" customFormat="1" ht="15.9" customHeight="1" x14ac:dyDescent="0.3"/>
    <row r="1360" s="51" customFormat="1" ht="15.9" customHeight="1" x14ac:dyDescent="0.3"/>
    <row r="1361" s="51" customFormat="1" ht="15.9" customHeight="1" x14ac:dyDescent="0.3"/>
    <row r="1362" s="51" customFormat="1" ht="15.9" customHeight="1" x14ac:dyDescent="0.3"/>
    <row r="1363" s="51" customFormat="1" ht="15.9" customHeight="1" x14ac:dyDescent="0.3"/>
    <row r="1364" s="51" customFormat="1" ht="15.9" customHeight="1" x14ac:dyDescent="0.3"/>
    <row r="1365" s="51" customFormat="1" ht="15.9" customHeight="1" x14ac:dyDescent="0.3"/>
    <row r="1366" s="51" customFormat="1" ht="15.9" customHeight="1" x14ac:dyDescent="0.3"/>
    <row r="1367" s="51" customFormat="1" ht="15.9" customHeight="1" x14ac:dyDescent="0.3"/>
    <row r="1368" s="51" customFormat="1" ht="15.9" customHeight="1" x14ac:dyDescent="0.3"/>
    <row r="1369" s="51" customFormat="1" ht="15.9" customHeight="1" x14ac:dyDescent="0.3"/>
    <row r="1370" s="51" customFormat="1" ht="15.9" customHeight="1" x14ac:dyDescent="0.3"/>
    <row r="1371" s="51" customFormat="1" ht="15.9" customHeight="1" x14ac:dyDescent="0.3"/>
    <row r="1372" s="51" customFormat="1" ht="15.9" customHeight="1" x14ac:dyDescent="0.3"/>
    <row r="1373" s="51" customFormat="1" ht="15.9" customHeight="1" x14ac:dyDescent="0.3"/>
    <row r="1374" s="51" customFormat="1" ht="15.9" customHeight="1" x14ac:dyDescent="0.3"/>
    <row r="1375" s="51" customFormat="1" ht="15.9" customHeight="1" x14ac:dyDescent="0.3"/>
    <row r="1376" s="51" customFormat="1" ht="15.9" customHeight="1" x14ac:dyDescent="0.3"/>
    <row r="1377" s="51" customFormat="1" ht="15.9" customHeight="1" x14ac:dyDescent="0.3"/>
    <row r="1378" s="51" customFormat="1" ht="15.9" customHeight="1" x14ac:dyDescent="0.3"/>
    <row r="1379" s="51" customFormat="1" ht="15.9" customHeight="1" x14ac:dyDescent="0.3"/>
    <row r="1380" s="51" customFormat="1" ht="15.9" customHeight="1" x14ac:dyDescent="0.3"/>
    <row r="1381" s="51" customFormat="1" ht="15.9" customHeight="1" x14ac:dyDescent="0.3"/>
    <row r="1382" s="51" customFormat="1" ht="15.9" customHeight="1" x14ac:dyDescent="0.3"/>
    <row r="1383" s="51" customFormat="1" ht="15.9" customHeight="1" x14ac:dyDescent="0.3"/>
    <row r="1384" s="51" customFormat="1" ht="15.9" customHeight="1" x14ac:dyDescent="0.3"/>
    <row r="1385" s="51" customFormat="1" ht="15.9" customHeight="1" x14ac:dyDescent="0.3"/>
    <row r="1386" s="51" customFormat="1" ht="15.9" customHeight="1" x14ac:dyDescent="0.3"/>
    <row r="1387" s="51" customFormat="1" ht="15.9" customHeight="1" x14ac:dyDescent="0.3"/>
    <row r="1388" s="51" customFormat="1" ht="15.9" customHeight="1" x14ac:dyDescent="0.3"/>
    <row r="1389" s="51" customFormat="1" ht="15.9" customHeight="1" x14ac:dyDescent="0.3"/>
    <row r="1390" s="51" customFormat="1" ht="15.9" customHeight="1" x14ac:dyDescent="0.3"/>
    <row r="1391" s="51" customFormat="1" ht="15.9" customHeight="1" x14ac:dyDescent="0.3"/>
    <row r="1392" s="51" customFormat="1" ht="15.9" customHeight="1" x14ac:dyDescent="0.3"/>
    <row r="1393" s="51" customFormat="1" ht="15.9" customHeight="1" x14ac:dyDescent="0.3"/>
    <row r="1394" s="51" customFormat="1" ht="15.9" customHeight="1" x14ac:dyDescent="0.3"/>
    <row r="1395" s="51" customFormat="1" ht="15.9" customHeight="1" x14ac:dyDescent="0.3"/>
    <row r="1396" s="51" customFormat="1" ht="15.9" customHeight="1" x14ac:dyDescent="0.3"/>
    <row r="1397" s="51" customFormat="1" ht="15.9" customHeight="1" x14ac:dyDescent="0.3"/>
    <row r="1398" s="51" customFormat="1" ht="15.9" customHeight="1" x14ac:dyDescent="0.3"/>
    <row r="1399" s="51" customFormat="1" ht="15.9" customHeight="1" x14ac:dyDescent="0.3"/>
    <row r="1400" s="51" customFormat="1" ht="15.9" customHeight="1" x14ac:dyDescent="0.3"/>
    <row r="1401" s="51" customFormat="1" ht="15.9" customHeight="1" x14ac:dyDescent="0.3"/>
    <row r="1402" s="51" customFormat="1" ht="15.9" customHeight="1" x14ac:dyDescent="0.3"/>
    <row r="1403" s="51" customFormat="1" ht="15.9" customHeight="1" x14ac:dyDescent="0.3"/>
    <row r="1404" s="51" customFormat="1" ht="15.9" customHeight="1" x14ac:dyDescent="0.3"/>
    <row r="1405" s="51" customFormat="1" ht="15.9" customHeight="1" x14ac:dyDescent="0.3"/>
    <row r="1406" s="51" customFormat="1" ht="15.9" customHeight="1" x14ac:dyDescent="0.3"/>
    <row r="1407" s="51" customFormat="1" ht="15.9" customHeight="1" x14ac:dyDescent="0.3"/>
    <row r="1408" s="51" customFormat="1" ht="15.9" customHeight="1" x14ac:dyDescent="0.3"/>
    <row r="1409" s="51" customFormat="1" ht="15.9" customHeight="1" x14ac:dyDescent="0.3"/>
    <row r="1410" s="51" customFormat="1" ht="15.9" customHeight="1" x14ac:dyDescent="0.3"/>
    <row r="1411" s="51" customFormat="1" ht="15.9" customHeight="1" x14ac:dyDescent="0.3"/>
    <row r="1412" s="51" customFormat="1" ht="15.9" customHeight="1" x14ac:dyDescent="0.3"/>
    <row r="1413" s="51" customFormat="1" ht="15.9" customHeight="1" x14ac:dyDescent="0.3"/>
    <row r="1414" s="51" customFormat="1" ht="15.9" customHeight="1" x14ac:dyDescent="0.3"/>
    <row r="1415" s="51" customFormat="1" ht="15.9" customHeight="1" x14ac:dyDescent="0.3"/>
    <row r="1416" s="51" customFormat="1" ht="15.9" customHeight="1" x14ac:dyDescent="0.3"/>
    <row r="1417" s="51" customFormat="1" ht="15.9" customHeight="1" x14ac:dyDescent="0.3"/>
    <row r="1418" s="51" customFormat="1" ht="15.9" customHeight="1" x14ac:dyDescent="0.3"/>
    <row r="1419" s="51" customFormat="1" ht="15.9" customHeight="1" x14ac:dyDescent="0.3"/>
    <row r="1420" s="51" customFormat="1" ht="15.9" customHeight="1" x14ac:dyDescent="0.3"/>
    <row r="1421" s="51" customFormat="1" ht="15.9" customHeight="1" x14ac:dyDescent="0.3"/>
    <row r="1422" s="51" customFormat="1" ht="15.9" customHeight="1" x14ac:dyDescent="0.3"/>
    <row r="1423" s="51" customFormat="1" ht="15.9" customHeight="1" x14ac:dyDescent="0.3"/>
    <row r="1424" s="51" customFormat="1" ht="15.9" customHeight="1" x14ac:dyDescent="0.3"/>
    <row r="1425" s="51" customFormat="1" ht="15.9" customHeight="1" x14ac:dyDescent="0.3"/>
    <row r="1426" s="51" customFormat="1" ht="15.9" customHeight="1" x14ac:dyDescent="0.3"/>
    <row r="1427" s="51" customFormat="1" ht="15.9" customHeight="1" x14ac:dyDescent="0.3"/>
    <row r="1428" s="51" customFormat="1" ht="15.9" customHeight="1" x14ac:dyDescent="0.3"/>
    <row r="1429" s="51" customFormat="1" ht="15.9" customHeight="1" x14ac:dyDescent="0.3"/>
    <row r="1430" s="51" customFormat="1" ht="15.9" customHeight="1" x14ac:dyDescent="0.3"/>
    <row r="1431" s="51" customFormat="1" ht="15.9" customHeight="1" x14ac:dyDescent="0.3"/>
    <row r="1432" s="51" customFormat="1" ht="15.9" customHeight="1" x14ac:dyDescent="0.3"/>
    <row r="1433" s="51" customFormat="1" ht="15.9" customHeight="1" x14ac:dyDescent="0.3"/>
    <row r="1434" s="51" customFormat="1" ht="15.9" customHeight="1" x14ac:dyDescent="0.3"/>
    <row r="1435" s="51" customFormat="1" ht="15.9" customHeight="1" x14ac:dyDescent="0.3"/>
    <row r="1436" s="51" customFormat="1" ht="15.9" customHeight="1" x14ac:dyDescent="0.3"/>
    <row r="1437" s="51" customFormat="1" ht="15.9" customHeight="1" x14ac:dyDescent="0.3"/>
    <row r="1438" s="51" customFormat="1" ht="15.9" customHeight="1" x14ac:dyDescent="0.3"/>
    <row r="1439" s="51" customFormat="1" ht="15.9" customHeight="1" x14ac:dyDescent="0.3"/>
    <row r="1440" s="51" customFormat="1" ht="15.9" customHeight="1" x14ac:dyDescent="0.3"/>
    <row r="1441" s="51" customFormat="1" ht="15.9" customHeight="1" x14ac:dyDescent="0.3"/>
    <row r="1442" s="51" customFormat="1" ht="15.9" customHeight="1" x14ac:dyDescent="0.3"/>
    <row r="1443" s="51" customFormat="1" ht="15.9" customHeight="1" x14ac:dyDescent="0.3"/>
    <row r="1444" s="51" customFormat="1" ht="15.9" customHeight="1" x14ac:dyDescent="0.3"/>
    <row r="1445" s="51" customFormat="1" ht="15.9" customHeight="1" x14ac:dyDescent="0.3"/>
    <row r="1446" s="51" customFormat="1" ht="15.9" customHeight="1" x14ac:dyDescent="0.3"/>
    <row r="1447" s="51" customFormat="1" ht="15.9" customHeight="1" x14ac:dyDescent="0.3"/>
    <row r="1448" s="51" customFormat="1" ht="15.9" customHeight="1" x14ac:dyDescent="0.3"/>
    <row r="1449" s="51" customFormat="1" ht="15.9" customHeight="1" x14ac:dyDescent="0.3"/>
    <row r="1450" s="51" customFormat="1" ht="15.9" customHeight="1" x14ac:dyDescent="0.3"/>
    <row r="1451" s="51" customFormat="1" ht="15.9" customHeight="1" x14ac:dyDescent="0.3"/>
    <row r="1452" s="51" customFormat="1" ht="15.9" customHeight="1" x14ac:dyDescent="0.3"/>
    <row r="1453" s="51" customFormat="1" ht="15.9" customHeight="1" x14ac:dyDescent="0.3"/>
    <row r="1454" s="51" customFormat="1" ht="15.9" customHeight="1" x14ac:dyDescent="0.3"/>
    <row r="1455" s="51" customFormat="1" ht="15.9" customHeight="1" x14ac:dyDescent="0.3"/>
    <row r="1456" s="51" customFormat="1" ht="15.9" customHeight="1" x14ac:dyDescent="0.3"/>
    <row r="1457" s="51" customFormat="1" ht="15.9" customHeight="1" x14ac:dyDescent="0.3"/>
    <row r="1458" s="51" customFormat="1" ht="15.9" customHeight="1" x14ac:dyDescent="0.3"/>
    <row r="1459" s="51" customFormat="1" ht="15.9" customHeight="1" x14ac:dyDescent="0.3"/>
    <row r="1460" s="51" customFormat="1" ht="15.9" customHeight="1" x14ac:dyDescent="0.3"/>
    <row r="1461" s="51" customFormat="1" ht="15.9" customHeight="1" x14ac:dyDescent="0.3"/>
    <row r="1462" s="51" customFormat="1" ht="15.9" customHeight="1" x14ac:dyDescent="0.3"/>
    <row r="1463" s="51" customFormat="1" ht="15.9" customHeight="1" x14ac:dyDescent="0.3"/>
    <row r="1464" s="51" customFormat="1" ht="15.9" customHeight="1" x14ac:dyDescent="0.3"/>
    <row r="1465" s="51" customFormat="1" ht="15.9" customHeight="1" x14ac:dyDescent="0.3"/>
    <row r="1466" s="51" customFormat="1" ht="15.9" customHeight="1" x14ac:dyDescent="0.3"/>
    <row r="1467" s="51" customFormat="1" ht="15.9" customHeight="1" x14ac:dyDescent="0.3"/>
    <row r="1468" s="51" customFormat="1" ht="15.9" customHeight="1" x14ac:dyDescent="0.3"/>
    <row r="1469" s="51" customFormat="1" ht="15.9" customHeight="1" x14ac:dyDescent="0.3"/>
    <row r="1470" s="51" customFormat="1" ht="15.9" customHeight="1" x14ac:dyDescent="0.3"/>
    <row r="1471" s="51" customFormat="1" ht="15.9" customHeight="1" x14ac:dyDescent="0.3"/>
    <row r="1472" s="51" customFormat="1" ht="15.9" customHeight="1" x14ac:dyDescent="0.3"/>
    <row r="1473" s="51" customFormat="1" ht="15.9" customHeight="1" x14ac:dyDescent="0.3"/>
    <row r="1474" s="51" customFormat="1" ht="15.9" customHeight="1" x14ac:dyDescent="0.3"/>
    <row r="1475" s="51" customFormat="1" ht="15.9" customHeight="1" x14ac:dyDescent="0.3"/>
    <row r="1476" s="51" customFormat="1" ht="15.9" customHeight="1" x14ac:dyDescent="0.3"/>
    <row r="1477" s="51" customFormat="1" ht="15.9" customHeight="1" x14ac:dyDescent="0.3"/>
    <row r="1478" s="51" customFormat="1" ht="15.9" customHeight="1" x14ac:dyDescent="0.3"/>
    <row r="1479" s="51" customFormat="1" ht="15.9" customHeight="1" x14ac:dyDescent="0.3"/>
    <row r="1480" s="51" customFormat="1" ht="15.9" customHeight="1" x14ac:dyDescent="0.3"/>
    <row r="1481" s="51" customFormat="1" ht="15.9" customHeight="1" x14ac:dyDescent="0.3"/>
    <row r="1482" s="51" customFormat="1" ht="15.9" customHeight="1" x14ac:dyDescent="0.3"/>
    <row r="1483" s="51" customFormat="1" ht="15.9" customHeight="1" x14ac:dyDescent="0.3"/>
    <row r="1484" s="51" customFormat="1" ht="15.9" customHeight="1" x14ac:dyDescent="0.3"/>
    <row r="1485" s="51" customFormat="1" ht="15.9" customHeight="1" x14ac:dyDescent="0.3"/>
    <row r="1486" s="51" customFormat="1" ht="15.9" customHeight="1" x14ac:dyDescent="0.3"/>
    <row r="1487" s="51" customFormat="1" ht="15.9" customHeight="1" x14ac:dyDescent="0.3"/>
    <row r="1488" s="51" customFormat="1" ht="15.9" customHeight="1" x14ac:dyDescent="0.3"/>
    <row r="1489" s="51" customFormat="1" ht="15.9" customHeight="1" x14ac:dyDescent="0.3"/>
    <row r="1490" s="51" customFormat="1" ht="15.9" customHeight="1" x14ac:dyDescent="0.3"/>
    <row r="1491" s="51" customFormat="1" ht="15.9" customHeight="1" x14ac:dyDescent="0.3"/>
    <row r="1492" s="51" customFormat="1" ht="15.9" customHeight="1" x14ac:dyDescent="0.3"/>
    <row r="1493" s="51" customFormat="1" ht="15.9" customHeight="1" x14ac:dyDescent="0.3"/>
    <row r="1494" s="51" customFormat="1" ht="15.9" customHeight="1" x14ac:dyDescent="0.3"/>
    <row r="1495" s="51" customFormat="1" ht="15.9" customHeight="1" x14ac:dyDescent="0.3"/>
    <row r="1496" s="51" customFormat="1" ht="15.9" customHeight="1" x14ac:dyDescent="0.3"/>
    <row r="1497" s="51" customFormat="1" ht="15.9" customHeight="1" x14ac:dyDescent="0.3"/>
    <row r="1498" s="51" customFormat="1" ht="15.9" customHeight="1" x14ac:dyDescent="0.3"/>
    <row r="1499" s="51" customFormat="1" ht="15.9" customHeight="1" x14ac:dyDescent="0.3"/>
    <row r="1500" s="51" customFormat="1" ht="15.9" customHeight="1" x14ac:dyDescent="0.3"/>
    <row r="1501" s="51" customFormat="1" ht="15.9" customHeight="1" x14ac:dyDescent="0.3"/>
    <row r="1502" s="51" customFormat="1" ht="15.9" customHeight="1" x14ac:dyDescent="0.3"/>
    <row r="1503" s="51" customFormat="1" ht="15.9" customHeight="1" x14ac:dyDescent="0.3"/>
    <row r="1504" s="51" customFormat="1" ht="15.9" customHeight="1" x14ac:dyDescent="0.3"/>
    <row r="1505" s="51" customFormat="1" ht="15.9" customHeight="1" x14ac:dyDescent="0.3"/>
    <row r="1506" s="51" customFormat="1" ht="15.9" customHeight="1" x14ac:dyDescent="0.3"/>
    <row r="1507" s="51" customFormat="1" ht="15.9" customHeight="1" x14ac:dyDescent="0.3"/>
    <row r="1508" s="51" customFormat="1" ht="15.9" customHeight="1" x14ac:dyDescent="0.3"/>
    <row r="1509" s="51" customFormat="1" ht="15.9" customHeight="1" x14ac:dyDescent="0.3"/>
    <row r="1510" s="51" customFormat="1" ht="15.9" customHeight="1" x14ac:dyDescent="0.3"/>
    <row r="1511" s="51" customFormat="1" ht="15.9" customHeight="1" x14ac:dyDescent="0.3"/>
    <row r="1512" s="51" customFormat="1" ht="15.9" customHeight="1" x14ac:dyDescent="0.3"/>
    <row r="1513" s="51" customFormat="1" ht="15.9" customHeight="1" x14ac:dyDescent="0.3"/>
    <row r="1514" s="51" customFormat="1" ht="15.9" customHeight="1" x14ac:dyDescent="0.3"/>
    <row r="1515" s="51" customFormat="1" ht="15.9" customHeight="1" x14ac:dyDescent="0.3"/>
    <row r="1516" s="51" customFormat="1" ht="15.9" customHeight="1" x14ac:dyDescent="0.3"/>
    <row r="1517" s="51" customFormat="1" ht="15.9" customHeight="1" x14ac:dyDescent="0.3"/>
    <row r="1518" s="51" customFormat="1" ht="15.9" customHeight="1" x14ac:dyDescent="0.3"/>
    <row r="1519" s="51" customFormat="1" ht="15.9" customHeight="1" x14ac:dyDescent="0.3"/>
    <row r="1520" s="51" customFormat="1" ht="15.9" customHeight="1" x14ac:dyDescent="0.3"/>
    <row r="1521" s="51" customFormat="1" ht="15.9" customHeight="1" x14ac:dyDescent="0.3"/>
    <row r="1522" s="51" customFormat="1" ht="15.9" customHeight="1" x14ac:dyDescent="0.3"/>
    <row r="1523" s="51" customFormat="1" ht="15.9" customHeight="1" x14ac:dyDescent="0.3"/>
    <row r="1524" s="51" customFormat="1" ht="15.9" customHeight="1" x14ac:dyDescent="0.3"/>
    <row r="1525" s="51" customFormat="1" ht="15.9" customHeight="1" x14ac:dyDescent="0.3"/>
    <row r="1526" s="51" customFormat="1" ht="15.9" customHeight="1" x14ac:dyDescent="0.3"/>
    <row r="1527" s="51" customFormat="1" ht="15.9" customHeight="1" x14ac:dyDescent="0.3"/>
    <row r="1528" s="51" customFormat="1" ht="15.9" customHeight="1" x14ac:dyDescent="0.3"/>
    <row r="1529" s="51" customFormat="1" ht="15.9" customHeight="1" x14ac:dyDescent="0.3"/>
    <row r="1530" s="51" customFormat="1" ht="15.9" customHeight="1" x14ac:dyDescent="0.3"/>
    <row r="1531" s="51" customFormat="1" ht="15.9" customHeight="1" x14ac:dyDescent="0.3"/>
    <row r="1532" s="51" customFormat="1" ht="15.9" customHeight="1" x14ac:dyDescent="0.3"/>
    <row r="1533" s="51" customFormat="1" ht="15.9" customHeight="1" x14ac:dyDescent="0.3"/>
    <row r="1534" s="51" customFormat="1" ht="15.9" customHeight="1" x14ac:dyDescent="0.3"/>
    <row r="1535" s="51" customFormat="1" ht="15.9" customHeight="1" x14ac:dyDescent="0.3"/>
    <row r="1536" s="51" customFormat="1" ht="15.9" customHeight="1" x14ac:dyDescent="0.3"/>
    <row r="1537" s="51" customFormat="1" ht="15.9" customHeight="1" x14ac:dyDescent="0.3"/>
    <row r="1538" s="51" customFormat="1" ht="15.9" customHeight="1" x14ac:dyDescent="0.3"/>
    <row r="1539" s="51" customFormat="1" ht="15.9" customHeight="1" x14ac:dyDescent="0.3"/>
    <row r="1540" s="51" customFormat="1" ht="15.9" customHeight="1" x14ac:dyDescent="0.3"/>
    <row r="1541" s="51" customFormat="1" ht="15.9" customHeight="1" x14ac:dyDescent="0.3"/>
    <row r="1542" s="51" customFormat="1" ht="15.9" customHeight="1" x14ac:dyDescent="0.3"/>
    <row r="1543" s="51" customFormat="1" ht="15.9" customHeight="1" x14ac:dyDescent="0.3"/>
    <row r="1544" s="51" customFormat="1" ht="15.9" customHeight="1" x14ac:dyDescent="0.3"/>
    <row r="1545" s="51" customFormat="1" ht="15.9" customHeight="1" x14ac:dyDescent="0.3"/>
    <row r="1546" s="51" customFormat="1" ht="15.9" customHeight="1" x14ac:dyDescent="0.3"/>
    <row r="1547" s="51" customFormat="1" ht="15.9" customHeight="1" x14ac:dyDescent="0.3"/>
    <row r="1548" s="51" customFormat="1" ht="15.9" customHeight="1" x14ac:dyDescent="0.3"/>
    <row r="1549" s="51" customFormat="1" ht="15.9" customHeight="1" x14ac:dyDescent="0.3"/>
    <row r="1550" s="51" customFormat="1" ht="15.9" customHeight="1" x14ac:dyDescent="0.3"/>
    <row r="1551" s="51" customFormat="1" ht="15.9" customHeight="1" x14ac:dyDescent="0.3"/>
    <row r="1552" s="51" customFormat="1" ht="15.9" customHeight="1" x14ac:dyDescent="0.3"/>
    <row r="1553" s="51" customFormat="1" ht="15.9" customHeight="1" x14ac:dyDescent="0.3"/>
    <row r="1554" s="51" customFormat="1" ht="15.9" customHeight="1" x14ac:dyDescent="0.3"/>
    <row r="1555" s="51" customFormat="1" ht="15.9" customHeight="1" x14ac:dyDescent="0.3"/>
    <row r="1556" s="51" customFormat="1" ht="15.9" customHeight="1" x14ac:dyDescent="0.3"/>
    <row r="1557" s="51" customFormat="1" ht="15.9" customHeight="1" x14ac:dyDescent="0.3"/>
    <row r="1558" s="51" customFormat="1" ht="15.9" customHeight="1" x14ac:dyDescent="0.3"/>
    <row r="1559" s="51" customFormat="1" ht="15.9" customHeight="1" x14ac:dyDescent="0.3"/>
    <row r="1560" s="51" customFormat="1" ht="15.9" customHeight="1" x14ac:dyDescent="0.3"/>
    <row r="1561" s="51" customFormat="1" ht="15.9" customHeight="1" x14ac:dyDescent="0.3"/>
    <row r="1562" s="51" customFormat="1" ht="15.9" customHeight="1" x14ac:dyDescent="0.3"/>
    <row r="1563" s="51" customFormat="1" ht="15.9" customHeight="1" x14ac:dyDescent="0.3"/>
    <row r="1564" s="51" customFormat="1" ht="15.9" customHeight="1" x14ac:dyDescent="0.3"/>
    <row r="1565" s="51" customFormat="1" ht="15.9" customHeight="1" x14ac:dyDescent="0.3"/>
    <row r="1566" s="51" customFormat="1" ht="15.9" customHeight="1" x14ac:dyDescent="0.3"/>
    <row r="1567" s="51" customFormat="1" ht="15.9" customHeight="1" x14ac:dyDescent="0.3"/>
    <row r="1568" s="51" customFormat="1" ht="15.9" customHeight="1" x14ac:dyDescent="0.3"/>
    <row r="1569" s="51" customFormat="1" ht="15.9" customHeight="1" x14ac:dyDescent="0.3"/>
    <row r="1570" s="51" customFormat="1" ht="15.9" customHeight="1" x14ac:dyDescent="0.3"/>
    <row r="1571" s="51" customFormat="1" ht="15.9" customHeight="1" x14ac:dyDescent="0.3"/>
    <row r="1572" s="51" customFormat="1" ht="15.9" customHeight="1" x14ac:dyDescent="0.3"/>
    <row r="1573" s="51" customFormat="1" ht="15.9" customHeight="1" x14ac:dyDescent="0.3"/>
    <row r="1574" s="51" customFormat="1" ht="15.9" customHeight="1" x14ac:dyDescent="0.3"/>
    <row r="1575" s="51" customFormat="1" ht="15.9" customHeight="1" x14ac:dyDescent="0.3"/>
    <row r="1576" s="51" customFormat="1" ht="15.9" customHeight="1" x14ac:dyDescent="0.3"/>
    <row r="1577" s="51" customFormat="1" ht="15.9" customHeight="1" x14ac:dyDescent="0.3"/>
    <row r="1578" s="51" customFormat="1" ht="15.9" customHeight="1" x14ac:dyDescent="0.3"/>
    <row r="1579" s="51" customFormat="1" ht="15.9" customHeight="1" x14ac:dyDescent="0.3"/>
    <row r="1580" s="51" customFormat="1" ht="15.9" customHeight="1" x14ac:dyDescent="0.3"/>
    <row r="1581" s="51" customFormat="1" ht="15.9" customHeight="1" x14ac:dyDescent="0.3"/>
    <row r="1582" s="51" customFormat="1" ht="15.9" customHeight="1" x14ac:dyDescent="0.3"/>
    <row r="1583" s="51" customFormat="1" ht="15.9" customHeight="1" x14ac:dyDescent="0.3"/>
    <row r="1584" s="51" customFormat="1" ht="15.9" customHeight="1" x14ac:dyDescent="0.3"/>
    <row r="1585" s="51" customFormat="1" ht="15.9" customHeight="1" x14ac:dyDescent="0.3"/>
    <row r="1586" s="51" customFormat="1" ht="15.9" customHeight="1" x14ac:dyDescent="0.3"/>
    <row r="1587" s="51" customFormat="1" ht="15.9" customHeight="1" x14ac:dyDescent="0.3"/>
    <row r="1588" s="51" customFormat="1" ht="15.9" customHeight="1" x14ac:dyDescent="0.3"/>
    <row r="1589" s="51" customFormat="1" ht="15.9" customHeight="1" x14ac:dyDescent="0.3"/>
    <row r="1590" s="51" customFormat="1" ht="15.9" customHeight="1" x14ac:dyDescent="0.3"/>
    <row r="1591" s="51" customFormat="1" ht="15.9" customHeight="1" x14ac:dyDescent="0.3"/>
    <row r="1592" s="51" customFormat="1" ht="15.9" customHeight="1" x14ac:dyDescent="0.3"/>
    <row r="1593" s="51" customFormat="1" ht="15.9" customHeight="1" x14ac:dyDescent="0.3"/>
    <row r="1594" s="51" customFormat="1" ht="15.9" customHeight="1" x14ac:dyDescent="0.3"/>
    <row r="1595" s="51" customFormat="1" ht="15.9" customHeight="1" x14ac:dyDescent="0.3"/>
    <row r="1596" s="51" customFormat="1" ht="15.9" customHeight="1" x14ac:dyDescent="0.3"/>
    <row r="1597" s="51" customFormat="1" ht="15.9" customHeight="1" x14ac:dyDescent="0.3"/>
    <row r="1598" s="51" customFormat="1" ht="15.9" customHeight="1" x14ac:dyDescent="0.3"/>
    <row r="1599" s="51" customFormat="1" ht="15.9" customHeight="1" x14ac:dyDescent="0.3"/>
    <row r="1600" s="51" customFormat="1" ht="15.9" customHeight="1" x14ac:dyDescent="0.3"/>
    <row r="1601" s="51" customFormat="1" ht="15.9" customHeight="1" x14ac:dyDescent="0.3"/>
    <row r="1602" s="51" customFormat="1" ht="15.9" customHeight="1" x14ac:dyDescent="0.3"/>
    <row r="1603" s="51" customFormat="1" ht="15.9" customHeight="1" x14ac:dyDescent="0.3"/>
    <row r="1604" s="51" customFormat="1" ht="15.9" customHeight="1" x14ac:dyDescent="0.3"/>
    <row r="1605" s="51" customFormat="1" ht="15.9" customHeight="1" x14ac:dyDescent="0.3"/>
    <row r="1606" s="51" customFormat="1" ht="15.9" customHeight="1" x14ac:dyDescent="0.3"/>
    <row r="1607" s="51" customFormat="1" ht="15.9" customHeight="1" x14ac:dyDescent="0.3"/>
    <row r="1608" s="51" customFormat="1" ht="15.9" customHeight="1" x14ac:dyDescent="0.3"/>
    <row r="1609" s="51" customFormat="1" ht="15.9" customHeight="1" x14ac:dyDescent="0.3"/>
    <row r="1610" s="51" customFormat="1" ht="15.9" customHeight="1" x14ac:dyDescent="0.3"/>
    <row r="1611" s="51" customFormat="1" ht="15.9" customHeight="1" x14ac:dyDescent="0.3"/>
    <row r="1612" s="51" customFormat="1" ht="15.9" customHeight="1" x14ac:dyDescent="0.3"/>
    <row r="1613" s="51" customFormat="1" ht="15.9" customHeight="1" x14ac:dyDescent="0.3"/>
    <row r="1614" s="51" customFormat="1" ht="15.9" customHeight="1" x14ac:dyDescent="0.3"/>
    <row r="1615" s="51" customFormat="1" ht="15.9" customHeight="1" x14ac:dyDescent="0.3"/>
    <row r="1616" s="51" customFormat="1" ht="15.9" customHeight="1" x14ac:dyDescent="0.3"/>
    <row r="1617" s="51" customFormat="1" ht="15.9" customHeight="1" x14ac:dyDescent="0.3"/>
    <row r="1618" s="51" customFormat="1" ht="15.9" customHeight="1" x14ac:dyDescent="0.3"/>
    <row r="1619" s="51" customFormat="1" ht="15.9" customHeight="1" x14ac:dyDescent="0.3"/>
    <row r="1620" s="51" customFormat="1" ht="15.9" customHeight="1" x14ac:dyDescent="0.3"/>
    <row r="1621" s="51" customFormat="1" ht="15.9" customHeight="1" x14ac:dyDescent="0.3"/>
    <row r="1622" s="51" customFormat="1" ht="15.9" customHeight="1" x14ac:dyDescent="0.3"/>
    <row r="1623" s="51" customFormat="1" ht="15.9" customHeight="1" x14ac:dyDescent="0.3"/>
    <row r="1624" s="51" customFormat="1" ht="15.9" customHeight="1" x14ac:dyDescent="0.3"/>
    <row r="1625" s="51" customFormat="1" ht="15.9" customHeight="1" x14ac:dyDescent="0.3"/>
    <row r="1626" s="51" customFormat="1" ht="15.9" customHeight="1" x14ac:dyDescent="0.3"/>
    <row r="1627" s="51" customFormat="1" ht="15.9" customHeight="1" x14ac:dyDescent="0.3"/>
    <row r="1628" s="51" customFormat="1" ht="15.9" customHeight="1" x14ac:dyDescent="0.3"/>
    <row r="1629" s="51" customFormat="1" ht="15.9" customHeight="1" x14ac:dyDescent="0.3"/>
    <row r="1630" s="51" customFormat="1" ht="15.9" customHeight="1" x14ac:dyDescent="0.3"/>
    <row r="1631" s="51" customFormat="1" ht="15.9" customHeight="1" x14ac:dyDescent="0.3"/>
    <row r="1632" s="51" customFormat="1" ht="15.9" customHeight="1" x14ac:dyDescent="0.3"/>
    <row r="1633" s="51" customFormat="1" ht="15.9" customHeight="1" x14ac:dyDescent="0.3"/>
    <row r="1634" s="51" customFormat="1" ht="15.9" customHeight="1" x14ac:dyDescent="0.3"/>
    <row r="1635" s="51" customFormat="1" ht="15.9" customHeight="1" x14ac:dyDescent="0.3"/>
    <row r="1636" s="51" customFormat="1" ht="15.9" customHeight="1" x14ac:dyDescent="0.3"/>
    <row r="1637" s="51" customFormat="1" ht="15.9" customHeight="1" x14ac:dyDescent="0.3"/>
    <row r="1638" s="51" customFormat="1" ht="15.9" customHeight="1" x14ac:dyDescent="0.3"/>
    <row r="1639" s="51" customFormat="1" ht="15.9" customHeight="1" x14ac:dyDescent="0.3"/>
    <row r="1640" s="51" customFormat="1" ht="15.9" customHeight="1" x14ac:dyDescent="0.3"/>
    <row r="1641" s="51" customFormat="1" ht="15.9" customHeight="1" x14ac:dyDescent="0.3"/>
    <row r="1642" s="51" customFormat="1" ht="15.9" customHeight="1" x14ac:dyDescent="0.3"/>
    <row r="1643" s="51" customFormat="1" ht="15.9" customHeight="1" x14ac:dyDescent="0.3"/>
    <row r="1644" s="51" customFormat="1" ht="15.9" customHeight="1" x14ac:dyDescent="0.3"/>
    <row r="1645" s="51" customFormat="1" ht="15.9" customHeight="1" x14ac:dyDescent="0.3"/>
    <row r="1646" s="51" customFormat="1" ht="15.9" customHeight="1" x14ac:dyDescent="0.3"/>
    <row r="1647" s="51" customFormat="1" ht="15.9" customHeight="1" x14ac:dyDescent="0.3"/>
    <row r="1648" s="51" customFormat="1" ht="15.9" customHeight="1" x14ac:dyDescent="0.3"/>
    <row r="1649" s="51" customFormat="1" ht="15.9" customHeight="1" x14ac:dyDescent="0.3"/>
    <row r="1650" s="51" customFormat="1" ht="15.9" customHeight="1" x14ac:dyDescent="0.3"/>
    <row r="1651" s="51" customFormat="1" ht="15.9" customHeight="1" x14ac:dyDescent="0.3"/>
    <row r="1652" s="51" customFormat="1" ht="15.9" customHeight="1" x14ac:dyDescent="0.3"/>
    <row r="1653" s="51" customFormat="1" ht="15.9" customHeight="1" x14ac:dyDescent="0.3"/>
    <row r="1654" s="51" customFormat="1" ht="15.9" customHeight="1" x14ac:dyDescent="0.3"/>
    <row r="1655" s="51" customFormat="1" ht="15.9" customHeight="1" x14ac:dyDescent="0.3"/>
    <row r="1656" s="51" customFormat="1" ht="15.9" customHeight="1" x14ac:dyDescent="0.3"/>
    <row r="1657" s="51" customFormat="1" ht="15.9" customHeight="1" x14ac:dyDescent="0.3"/>
    <row r="1658" s="51" customFormat="1" ht="15.9" customHeight="1" x14ac:dyDescent="0.3"/>
    <row r="1659" s="51" customFormat="1" ht="15.9" customHeight="1" x14ac:dyDescent="0.3"/>
    <row r="1660" s="51" customFormat="1" ht="15.9" customHeight="1" x14ac:dyDescent="0.3"/>
    <row r="1661" s="51" customFormat="1" ht="15.9" customHeight="1" x14ac:dyDescent="0.3"/>
    <row r="1662" s="51" customFormat="1" ht="15.9" customHeight="1" x14ac:dyDescent="0.3"/>
    <row r="1663" s="51" customFormat="1" ht="15.9" customHeight="1" x14ac:dyDescent="0.3"/>
    <row r="1664" s="51" customFormat="1" ht="15.9" customHeight="1" x14ac:dyDescent="0.3"/>
    <row r="1665" s="51" customFormat="1" ht="15.9" customHeight="1" x14ac:dyDescent="0.3"/>
    <row r="1666" s="51" customFormat="1" ht="15.9" customHeight="1" x14ac:dyDescent="0.3"/>
    <row r="1667" s="51" customFormat="1" ht="15.9" customHeight="1" x14ac:dyDescent="0.3"/>
    <row r="1668" s="51" customFormat="1" ht="15.9" customHeight="1" x14ac:dyDescent="0.3"/>
    <row r="1669" s="51" customFormat="1" ht="15.9" customHeight="1" x14ac:dyDescent="0.3"/>
    <row r="1670" s="51" customFormat="1" ht="15.9" customHeight="1" x14ac:dyDescent="0.3"/>
    <row r="1671" s="51" customFormat="1" ht="15.9" customHeight="1" x14ac:dyDescent="0.3"/>
    <row r="1672" s="51" customFormat="1" ht="15.9" customHeight="1" x14ac:dyDescent="0.3"/>
    <row r="1673" s="51" customFormat="1" ht="15.9" customHeight="1" x14ac:dyDescent="0.3"/>
    <row r="1674" s="51" customFormat="1" ht="15.9" customHeight="1" x14ac:dyDescent="0.3"/>
    <row r="1675" s="51" customFormat="1" ht="15.9" customHeight="1" x14ac:dyDescent="0.3"/>
    <row r="1676" s="51" customFormat="1" ht="15.9" customHeight="1" x14ac:dyDescent="0.3"/>
    <row r="1677" s="51" customFormat="1" ht="15.9" customHeight="1" x14ac:dyDescent="0.3"/>
    <row r="1678" s="51" customFormat="1" ht="15.9" customHeight="1" x14ac:dyDescent="0.3"/>
    <row r="1679" s="51" customFormat="1" ht="15.9" customHeight="1" x14ac:dyDescent="0.3"/>
    <row r="1680" s="51" customFormat="1" ht="15.9" customHeight="1" x14ac:dyDescent="0.3"/>
    <row r="1681" s="51" customFormat="1" ht="15.9" customHeight="1" x14ac:dyDescent="0.3"/>
    <row r="1682" s="51" customFormat="1" ht="15.9" customHeight="1" x14ac:dyDescent="0.3"/>
    <row r="1683" s="51" customFormat="1" ht="15.9" customHeight="1" x14ac:dyDescent="0.3"/>
    <row r="1684" s="51" customFormat="1" ht="15.9" customHeight="1" x14ac:dyDescent="0.3"/>
    <row r="1685" s="51" customFormat="1" ht="15.9" customHeight="1" x14ac:dyDescent="0.3"/>
    <row r="1686" s="51" customFormat="1" ht="15.9" customHeight="1" x14ac:dyDescent="0.3"/>
    <row r="1687" s="51" customFormat="1" ht="15.9" customHeight="1" x14ac:dyDescent="0.3"/>
    <row r="1688" s="51" customFormat="1" ht="15.9" customHeight="1" x14ac:dyDescent="0.3"/>
    <row r="1689" s="51" customFormat="1" ht="15.9" customHeight="1" x14ac:dyDescent="0.3"/>
    <row r="1690" s="51" customFormat="1" ht="15.9" customHeight="1" x14ac:dyDescent="0.3"/>
    <row r="1691" s="51" customFormat="1" ht="15.9" customHeight="1" x14ac:dyDescent="0.3"/>
    <row r="1692" s="51" customFormat="1" ht="15.9" customHeight="1" x14ac:dyDescent="0.3"/>
    <row r="1693" s="51" customFormat="1" ht="15.9" customHeight="1" x14ac:dyDescent="0.3"/>
    <row r="1694" s="51" customFormat="1" ht="15.9" customHeight="1" x14ac:dyDescent="0.3"/>
    <row r="1695" s="51" customFormat="1" ht="15.9" customHeight="1" x14ac:dyDescent="0.3"/>
    <row r="1696" s="51" customFormat="1" ht="15.9" customHeight="1" x14ac:dyDescent="0.3"/>
    <row r="1697" s="51" customFormat="1" ht="15.9" customHeight="1" x14ac:dyDescent="0.3"/>
    <row r="1698" s="51" customFormat="1" ht="15.9" customHeight="1" x14ac:dyDescent="0.3"/>
    <row r="1699" s="51" customFormat="1" ht="15.9" customHeight="1" x14ac:dyDescent="0.3"/>
    <row r="1700" s="51" customFormat="1" ht="15.9" customHeight="1" x14ac:dyDescent="0.3"/>
    <row r="1701" s="51" customFormat="1" ht="15.9" customHeight="1" x14ac:dyDescent="0.3"/>
    <row r="1702" s="51" customFormat="1" ht="15.9" customHeight="1" x14ac:dyDescent="0.3"/>
    <row r="1703" s="51" customFormat="1" ht="15.9" customHeight="1" x14ac:dyDescent="0.3"/>
    <row r="1704" s="51" customFormat="1" ht="15.9" customHeight="1" x14ac:dyDescent="0.3"/>
    <row r="1705" s="51" customFormat="1" ht="15.9" customHeight="1" x14ac:dyDescent="0.3"/>
    <row r="1706" s="51" customFormat="1" ht="15.9" customHeight="1" x14ac:dyDescent="0.3"/>
    <row r="1707" s="51" customFormat="1" ht="15.9" customHeight="1" x14ac:dyDescent="0.3"/>
    <row r="1708" s="51" customFormat="1" ht="15.9" customHeight="1" x14ac:dyDescent="0.3"/>
    <row r="1709" s="51" customFormat="1" ht="15.9" customHeight="1" x14ac:dyDescent="0.3"/>
    <row r="1710" s="51" customFormat="1" ht="15.9" customHeight="1" x14ac:dyDescent="0.3"/>
    <row r="1711" s="51" customFormat="1" ht="15.9" customHeight="1" x14ac:dyDescent="0.3"/>
    <row r="1712" s="51" customFormat="1" ht="15.9" customHeight="1" x14ac:dyDescent="0.3"/>
    <row r="1713" s="51" customFormat="1" ht="15.9" customHeight="1" x14ac:dyDescent="0.3"/>
    <row r="1714" s="51" customFormat="1" ht="15.9" customHeight="1" x14ac:dyDescent="0.3"/>
    <row r="1715" s="51" customFormat="1" ht="15.9" customHeight="1" x14ac:dyDescent="0.3"/>
    <row r="1716" s="51" customFormat="1" ht="15.9" customHeight="1" x14ac:dyDescent="0.3"/>
    <row r="1717" s="51" customFormat="1" ht="15.9" customHeight="1" x14ac:dyDescent="0.3"/>
    <row r="1718" s="51" customFormat="1" ht="15.9" customHeight="1" x14ac:dyDescent="0.3"/>
    <row r="1719" s="51" customFormat="1" ht="15.9" customHeight="1" x14ac:dyDescent="0.3"/>
    <row r="1720" s="51" customFormat="1" ht="15.9" customHeight="1" x14ac:dyDescent="0.3"/>
    <row r="1721" s="51" customFormat="1" ht="15.9" customHeight="1" x14ac:dyDescent="0.3"/>
    <row r="1722" s="51" customFormat="1" ht="15.9" customHeight="1" x14ac:dyDescent="0.3"/>
    <row r="1723" s="51" customFormat="1" ht="15.9" customHeight="1" x14ac:dyDescent="0.3"/>
    <row r="1724" s="51" customFormat="1" ht="15.9" customHeight="1" x14ac:dyDescent="0.3"/>
    <row r="1725" s="51" customFormat="1" ht="15.9" customHeight="1" x14ac:dyDescent="0.3"/>
    <row r="1726" s="51" customFormat="1" ht="15.9" customHeight="1" x14ac:dyDescent="0.3"/>
    <row r="1727" s="51" customFormat="1" ht="15.9" customHeight="1" x14ac:dyDescent="0.3"/>
    <row r="1728" s="51" customFormat="1" ht="15.9" customHeight="1" x14ac:dyDescent="0.3"/>
    <row r="1729" s="51" customFormat="1" ht="15.9" customHeight="1" x14ac:dyDescent="0.3"/>
    <row r="1730" s="51" customFormat="1" ht="15.9" customHeight="1" x14ac:dyDescent="0.3"/>
    <row r="1731" s="51" customFormat="1" ht="15.9" customHeight="1" x14ac:dyDescent="0.3"/>
    <row r="1732" s="51" customFormat="1" ht="15.9" customHeight="1" x14ac:dyDescent="0.3"/>
    <row r="1733" s="51" customFormat="1" ht="15.9" customHeight="1" x14ac:dyDescent="0.3"/>
    <row r="1734" s="51" customFormat="1" ht="15.9" customHeight="1" x14ac:dyDescent="0.3"/>
    <row r="1735" s="51" customFormat="1" ht="15.9" customHeight="1" x14ac:dyDescent="0.3"/>
    <row r="1736" s="51" customFormat="1" ht="15.9" customHeight="1" x14ac:dyDescent="0.3"/>
    <row r="1737" s="51" customFormat="1" ht="15.9" customHeight="1" x14ac:dyDescent="0.3"/>
    <row r="1738" s="51" customFormat="1" ht="15.9" customHeight="1" x14ac:dyDescent="0.3"/>
    <row r="1739" s="51" customFormat="1" ht="15.9" customHeight="1" x14ac:dyDescent="0.3"/>
    <row r="1740" s="51" customFormat="1" ht="15.9" customHeight="1" x14ac:dyDescent="0.3"/>
    <row r="1741" s="51" customFormat="1" ht="15.9" customHeight="1" x14ac:dyDescent="0.3"/>
    <row r="1742" s="51" customFormat="1" ht="15.9" customHeight="1" x14ac:dyDescent="0.3"/>
    <row r="1743" s="51" customFormat="1" ht="15.9" customHeight="1" x14ac:dyDescent="0.3"/>
    <row r="1744" s="51" customFormat="1" ht="15.9" customHeight="1" x14ac:dyDescent="0.3"/>
    <row r="1745" s="51" customFormat="1" ht="15.9" customHeight="1" x14ac:dyDescent="0.3"/>
    <row r="1746" s="51" customFormat="1" ht="15.9" customHeight="1" x14ac:dyDescent="0.3"/>
    <row r="1747" s="51" customFormat="1" ht="15.9" customHeight="1" x14ac:dyDescent="0.3"/>
    <row r="1748" s="51" customFormat="1" ht="15.9" customHeight="1" x14ac:dyDescent="0.3"/>
    <row r="1749" s="51" customFormat="1" ht="15.9" customHeight="1" x14ac:dyDescent="0.3"/>
    <row r="1750" s="51" customFormat="1" ht="15.9" customHeight="1" x14ac:dyDescent="0.3"/>
    <row r="1751" s="51" customFormat="1" ht="15.9" customHeight="1" x14ac:dyDescent="0.3"/>
    <row r="1752" s="51" customFormat="1" ht="15.9" customHeight="1" x14ac:dyDescent="0.3"/>
    <row r="1753" s="51" customFormat="1" ht="15.9" customHeight="1" x14ac:dyDescent="0.3"/>
    <row r="1754" s="51" customFormat="1" ht="15.9" customHeight="1" x14ac:dyDescent="0.3"/>
    <row r="1755" s="51" customFormat="1" ht="15.9" customHeight="1" x14ac:dyDescent="0.3"/>
    <row r="1756" s="51" customFormat="1" ht="15.9" customHeight="1" x14ac:dyDescent="0.3"/>
    <row r="1757" s="51" customFormat="1" ht="15.9" customHeight="1" x14ac:dyDescent="0.3"/>
    <row r="1758" s="51" customFormat="1" ht="15.9" customHeight="1" x14ac:dyDescent="0.3"/>
    <row r="1759" s="51" customFormat="1" ht="15.9" customHeight="1" x14ac:dyDescent="0.3"/>
    <row r="1760" s="51" customFormat="1" ht="15.9" customHeight="1" x14ac:dyDescent="0.3"/>
    <row r="1761" s="51" customFormat="1" ht="15.9" customHeight="1" x14ac:dyDescent="0.3"/>
    <row r="1762" s="51" customFormat="1" ht="15.9" customHeight="1" x14ac:dyDescent="0.3"/>
    <row r="1763" s="51" customFormat="1" ht="15.9" customHeight="1" x14ac:dyDescent="0.3"/>
    <row r="1764" s="51" customFormat="1" ht="15.9" customHeight="1" x14ac:dyDescent="0.3"/>
    <row r="1765" s="51" customFormat="1" ht="15.9" customHeight="1" x14ac:dyDescent="0.3"/>
    <row r="1766" s="51" customFormat="1" ht="15.9" customHeight="1" x14ac:dyDescent="0.3"/>
    <row r="1767" s="51" customFormat="1" ht="15.9" customHeight="1" x14ac:dyDescent="0.3"/>
    <row r="1768" s="51" customFormat="1" ht="15.9" customHeight="1" x14ac:dyDescent="0.3"/>
    <row r="1769" s="51" customFormat="1" ht="15.9" customHeight="1" x14ac:dyDescent="0.3"/>
    <row r="1770" s="51" customFormat="1" ht="15.9" customHeight="1" x14ac:dyDescent="0.3"/>
    <row r="1771" s="51" customFormat="1" ht="15.9" customHeight="1" x14ac:dyDescent="0.3"/>
    <row r="1772" s="51" customFormat="1" ht="15.9" customHeight="1" x14ac:dyDescent="0.3"/>
    <row r="1773" s="51" customFormat="1" ht="15.9" customHeight="1" x14ac:dyDescent="0.3"/>
    <row r="1774" s="51" customFormat="1" ht="15.9" customHeight="1" x14ac:dyDescent="0.3"/>
    <row r="1775" s="51" customFormat="1" ht="15.9" customHeight="1" x14ac:dyDescent="0.3"/>
    <row r="1776" s="51" customFormat="1" ht="15.9" customHeight="1" x14ac:dyDescent="0.3"/>
    <row r="1777" s="51" customFormat="1" ht="15.9" customHeight="1" x14ac:dyDescent="0.3"/>
    <row r="1778" s="51" customFormat="1" ht="15.9" customHeight="1" x14ac:dyDescent="0.3"/>
    <row r="1779" s="51" customFormat="1" ht="15.9" customHeight="1" x14ac:dyDescent="0.3"/>
    <row r="1780" s="51" customFormat="1" ht="15.9" customHeight="1" x14ac:dyDescent="0.3"/>
    <row r="1781" s="51" customFormat="1" ht="15.9" customHeight="1" x14ac:dyDescent="0.3"/>
    <row r="1782" s="51" customFormat="1" ht="15.9" customHeight="1" x14ac:dyDescent="0.3"/>
    <row r="1783" s="51" customFormat="1" ht="15.9" customHeight="1" x14ac:dyDescent="0.3"/>
    <row r="1784" s="51" customFormat="1" ht="15.9" customHeight="1" x14ac:dyDescent="0.3"/>
    <row r="1785" s="51" customFormat="1" ht="15.9" customHeight="1" x14ac:dyDescent="0.3"/>
    <row r="1786" s="51" customFormat="1" ht="15.9" customHeight="1" x14ac:dyDescent="0.3"/>
    <row r="1787" s="51" customFormat="1" ht="15.9" customHeight="1" x14ac:dyDescent="0.3"/>
    <row r="1788" s="51" customFormat="1" ht="15.9" customHeight="1" x14ac:dyDescent="0.3"/>
    <row r="1789" s="51" customFormat="1" ht="15.9" customHeight="1" x14ac:dyDescent="0.3"/>
    <row r="1790" s="51" customFormat="1" ht="15.9" customHeight="1" x14ac:dyDescent="0.3"/>
    <row r="1791" s="51" customFormat="1" ht="15.9" customHeight="1" x14ac:dyDescent="0.3"/>
    <row r="1792" s="51" customFormat="1" ht="15.9" customHeight="1" x14ac:dyDescent="0.3"/>
    <row r="1793" s="51" customFormat="1" ht="15.9" customHeight="1" x14ac:dyDescent="0.3"/>
    <row r="1794" s="51" customFormat="1" ht="15.9" customHeight="1" x14ac:dyDescent="0.3"/>
    <row r="1795" s="51" customFormat="1" ht="15.9" customHeight="1" x14ac:dyDescent="0.3"/>
    <row r="1796" s="51" customFormat="1" ht="15.9" customHeight="1" x14ac:dyDescent="0.3"/>
    <row r="1797" s="51" customFormat="1" ht="15.9" customHeight="1" x14ac:dyDescent="0.3"/>
    <row r="1798" s="51" customFormat="1" ht="15.9" customHeight="1" x14ac:dyDescent="0.3"/>
    <row r="1799" s="51" customFormat="1" ht="15.9" customHeight="1" x14ac:dyDescent="0.3"/>
    <row r="1800" s="51" customFormat="1" ht="15.9" customHeight="1" x14ac:dyDescent="0.3"/>
    <row r="1801" s="51" customFormat="1" ht="15.9" customHeight="1" x14ac:dyDescent="0.3"/>
    <row r="1802" s="51" customFormat="1" ht="15.9" customHeight="1" x14ac:dyDescent="0.3"/>
    <row r="1803" s="51" customFormat="1" ht="15.9" customHeight="1" x14ac:dyDescent="0.3"/>
    <row r="1804" s="51" customFormat="1" ht="15.9" customHeight="1" x14ac:dyDescent="0.3"/>
    <row r="1805" s="51" customFormat="1" ht="15.9" customHeight="1" x14ac:dyDescent="0.3"/>
    <row r="1806" s="51" customFormat="1" ht="15.9" customHeight="1" x14ac:dyDescent="0.3"/>
    <row r="1807" s="51" customFormat="1" ht="15.9" customHeight="1" x14ac:dyDescent="0.3"/>
    <row r="1808" s="51" customFormat="1" ht="15.9" customHeight="1" x14ac:dyDescent="0.3"/>
    <row r="1809" s="51" customFormat="1" ht="15.9" customHeight="1" x14ac:dyDescent="0.3"/>
    <row r="1810" s="51" customFormat="1" ht="15.9" customHeight="1" x14ac:dyDescent="0.3"/>
    <row r="1811" s="51" customFormat="1" ht="15.9" customHeight="1" x14ac:dyDescent="0.3"/>
    <row r="1812" s="51" customFormat="1" ht="15.9" customHeight="1" x14ac:dyDescent="0.3"/>
    <row r="1813" s="51" customFormat="1" ht="15.9" customHeight="1" x14ac:dyDescent="0.3"/>
    <row r="1814" s="51" customFormat="1" ht="15.9" customHeight="1" x14ac:dyDescent="0.3"/>
    <row r="1815" s="51" customFormat="1" ht="15.9" customHeight="1" x14ac:dyDescent="0.3"/>
    <row r="1816" s="51" customFormat="1" ht="15.9" customHeight="1" x14ac:dyDescent="0.3"/>
    <row r="1817" s="51" customFormat="1" ht="15.9" customHeight="1" x14ac:dyDescent="0.3"/>
    <row r="1818" s="51" customFormat="1" ht="15.9" customHeight="1" x14ac:dyDescent="0.3"/>
    <row r="1819" s="51" customFormat="1" ht="15.9" customHeight="1" x14ac:dyDescent="0.3"/>
    <row r="1820" s="51" customFormat="1" ht="15.9" customHeight="1" x14ac:dyDescent="0.3"/>
    <row r="1821" s="51" customFormat="1" ht="15.9" customHeight="1" x14ac:dyDescent="0.3"/>
    <row r="1822" s="51" customFormat="1" ht="15.9" customHeight="1" x14ac:dyDescent="0.3"/>
    <row r="1823" s="51" customFormat="1" ht="15.9" customHeight="1" x14ac:dyDescent="0.3"/>
    <row r="1824" s="51" customFormat="1" ht="15.9" customHeight="1" x14ac:dyDescent="0.3"/>
    <row r="1825" s="51" customFormat="1" ht="15.9" customHeight="1" x14ac:dyDescent="0.3"/>
    <row r="1826" s="51" customFormat="1" ht="15.9" customHeight="1" x14ac:dyDescent="0.3"/>
    <row r="1827" s="51" customFormat="1" ht="15.9" customHeight="1" x14ac:dyDescent="0.3"/>
    <row r="1828" s="51" customFormat="1" ht="15.9" customHeight="1" x14ac:dyDescent="0.3"/>
    <row r="1829" s="51" customFormat="1" ht="15.9" customHeight="1" x14ac:dyDescent="0.3"/>
    <row r="1830" s="51" customFormat="1" ht="15.9" customHeight="1" x14ac:dyDescent="0.3"/>
    <row r="1831" s="51" customFormat="1" ht="15.9" customHeight="1" x14ac:dyDescent="0.3"/>
    <row r="1832" s="51" customFormat="1" ht="15.9" customHeight="1" x14ac:dyDescent="0.3"/>
    <row r="1833" s="51" customFormat="1" ht="15.9" customHeight="1" x14ac:dyDescent="0.3"/>
    <row r="1834" s="51" customFormat="1" ht="15.9" customHeight="1" x14ac:dyDescent="0.3"/>
    <row r="1835" s="51" customFormat="1" ht="15.9" customHeight="1" x14ac:dyDescent="0.3"/>
    <row r="1836" s="51" customFormat="1" ht="15.9" customHeight="1" x14ac:dyDescent="0.3"/>
    <row r="1837" s="51" customFormat="1" ht="15.9" customHeight="1" x14ac:dyDescent="0.3"/>
    <row r="1838" s="51" customFormat="1" ht="15.9" customHeight="1" x14ac:dyDescent="0.3"/>
    <row r="1839" s="51" customFormat="1" ht="15.9" customHeight="1" x14ac:dyDescent="0.3"/>
    <row r="1840" s="51" customFormat="1" ht="15.9" customHeight="1" x14ac:dyDescent="0.3"/>
    <row r="1841" s="51" customFormat="1" ht="15.9" customHeight="1" x14ac:dyDescent="0.3"/>
    <row r="1842" s="51" customFormat="1" ht="15.9" customHeight="1" x14ac:dyDescent="0.3"/>
    <row r="1843" s="51" customFormat="1" ht="15.9" customHeight="1" x14ac:dyDescent="0.3"/>
    <row r="1844" s="51" customFormat="1" ht="15.9" customHeight="1" x14ac:dyDescent="0.3"/>
    <row r="1845" s="51" customFormat="1" ht="15.9" customHeight="1" x14ac:dyDescent="0.3"/>
    <row r="1846" s="51" customFormat="1" ht="15.9" customHeight="1" x14ac:dyDescent="0.3"/>
    <row r="1847" s="51" customFormat="1" ht="15.9" customHeight="1" x14ac:dyDescent="0.3"/>
    <row r="1848" s="51" customFormat="1" ht="15.9" customHeight="1" x14ac:dyDescent="0.3"/>
    <row r="1849" s="51" customFormat="1" ht="15.9" customHeight="1" x14ac:dyDescent="0.3"/>
    <row r="1850" s="51" customFormat="1" ht="15.9" customHeight="1" x14ac:dyDescent="0.3"/>
    <row r="1851" s="51" customFormat="1" ht="15.9" customHeight="1" x14ac:dyDescent="0.3"/>
    <row r="1852" s="51" customFormat="1" ht="15.9" customHeight="1" x14ac:dyDescent="0.3"/>
    <row r="1853" s="51" customFormat="1" ht="15.9" customHeight="1" x14ac:dyDescent="0.3"/>
    <row r="1854" s="51" customFormat="1" ht="15.9" customHeight="1" x14ac:dyDescent="0.3"/>
    <row r="1855" s="51" customFormat="1" ht="15.9" customHeight="1" x14ac:dyDescent="0.3"/>
    <row r="1856" s="51" customFormat="1" ht="15.9" customHeight="1" x14ac:dyDescent="0.3"/>
    <row r="1857" s="51" customFormat="1" ht="15.9" customHeight="1" x14ac:dyDescent="0.3"/>
    <row r="1858" s="51" customFormat="1" ht="15.9" customHeight="1" x14ac:dyDescent="0.3"/>
    <row r="1859" s="51" customFormat="1" ht="15.9" customHeight="1" x14ac:dyDescent="0.3"/>
    <row r="1860" s="51" customFormat="1" ht="15.9" customHeight="1" x14ac:dyDescent="0.3"/>
    <row r="1861" s="51" customFormat="1" ht="15.9" customHeight="1" x14ac:dyDescent="0.3"/>
    <row r="1862" s="51" customFormat="1" ht="15.9" customHeight="1" x14ac:dyDescent="0.3"/>
    <row r="1863" s="51" customFormat="1" ht="15.9" customHeight="1" x14ac:dyDescent="0.3"/>
    <row r="1864" s="51" customFormat="1" ht="15.9" customHeight="1" x14ac:dyDescent="0.3"/>
    <row r="1865" s="51" customFormat="1" ht="15.9" customHeight="1" x14ac:dyDescent="0.3"/>
    <row r="1866" s="51" customFormat="1" ht="15.9" customHeight="1" x14ac:dyDescent="0.3"/>
    <row r="1867" s="51" customFormat="1" ht="15.9" customHeight="1" x14ac:dyDescent="0.3"/>
    <row r="1868" s="51" customFormat="1" ht="15.9" customHeight="1" x14ac:dyDescent="0.3"/>
    <row r="1869" s="51" customFormat="1" ht="15.9" customHeight="1" x14ac:dyDescent="0.3"/>
    <row r="1870" s="51" customFormat="1" ht="15.9" customHeight="1" x14ac:dyDescent="0.3"/>
    <row r="1871" s="51" customFormat="1" ht="15.9" customHeight="1" x14ac:dyDescent="0.3"/>
    <row r="1872" s="51" customFormat="1" ht="15.9" customHeight="1" x14ac:dyDescent="0.3"/>
    <row r="1873" s="51" customFormat="1" ht="15.9" customHeight="1" x14ac:dyDescent="0.3"/>
    <row r="1874" s="51" customFormat="1" ht="15.9" customHeight="1" x14ac:dyDescent="0.3"/>
    <row r="1875" s="51" customFormat="1" ht="15.9" customHeight="1" x14ac:dyDescent="0.3"/>
    <row r="1876" s="51" customFormat="1" ht="15.9" customHeight="1" x14ac:dyDescent="0.3"/>
    <row r="1877" s="51" customFormat="1" ht="15.9" customHeight="1" x14ac:dyDescent="0.3"/>
    <row r="1878" s="51" customFormat="1" ht="15.9" customHeight="1" x14ac:dyDescent="0.3"/>
    <row r="1879" s="51" customFormat="1" ht="15.9" customHeight="1" x14ac:dyDescent="0.3"/>
    <row r="1880" s="51" customFormat="1" ht="15.9" customHeight="1" x14ac:dyDescent="0.3"/>
    <row r="1881" s="51" customFormat="1" ht="15.9" customHeight="1" x14ac:dyDescent="0.3"/>
    <row r="1882" s="51" customFormat="1" ht="15.9" customHeight="1" x14ac:dyDescent="0.3"/>
    <row r="1883" s="51" customFormat="1" ht="15.9" customHeight="1" x14ac:dyDescent="0.3"/>
    <row r="1884" s="51" customFormat="1" ht="15.9" customHeight="1" x14ac:dyDescent="0.3"/>
    <row r="1885" s="51" customFormat="1" ht="15.9" customHeight="1" x14ac:dyDescent="0.3"/>
    <row r="1886" s="51" customFormat="1" ht="15.9" customHeight="1" x14ac:dyDescent="0.3"/>
    <row r="1887" s="51" customFormat="1" ht="15.9" customHeight="1" x14ac:dyDescent="0.3"/>
    <row r="1888" s="51" customFormat="1" ht="15.9" customHeight="1" x14ac:dyDescent="0.3"/>
    <row r="1889" s="51" customFormat="1" ht="15.9" customHeight="1" x14ac:dyDescent="0.3"/>
    <row r="1890" s="51" customFormat="1" ht="15.9" customHeight="1" x14ac:dyDescent="0.3"/>
    <row r="1891" s="51" customFormat="1" ht="15.9" customHeight="1" x14ac:dyDescent="0.3"/>
    <row r="1892" s="51" customFormat="1" ht="15.9" customHeight="1" x14ac:dyDescent="0.3"/>
    <row r="1893" s="51" customFormat="1" ht="15.9" customHeight="1" x14ac:dyDescent="0.3"/>
    <row r="1894" s="51" customFormat="1" ht="15.9" customHeight="1" x14ac:dyDescent="0.3"/>
    <row r="1895" s="51" customFormat="1" ht="15.9" customHeight="1" x14ac:dyDescent="0.3"/>
    <row r="1896" s="51" customFormat="1" ht="15.9" customHeight="1" x14ac:dyDescent="0.3"/>
    <row r="1897" s="51" customFormat="1" ht="15.9" customHeight="1" x14ac:dyDescent="0.3"/>
    <row r="1898" s="51" customFormat="1" ht="15.9" customHeight="1" x14ac:dyDescent="0.3"/>
    <row r="1899" s="51" customFormat="1" ht="15.9" customHeight="1" x14ac:dyDescent="0.3"/>
    <row r="1900" s="51" customFormat="1" ht="15.9" customHeight="1" x14ac:dyDescent="0.3"/>
    <row r="1901" s="51" customFormat="1" ht="15.9" customHeight="1" x14ac:dyDescent="0.3"/>
    <row r="1902" s="51" customFormat="1" ht="15.9" customHeight="1" x14ac:dyDescent="0.3"/>
    <row r="1903" s="51" customFormat="1" ht="15.9" customHeight="1" x14ac:dyDescent="0.3"/>
    <row r="1904" s="51" customFormat="1" ht="15.9" customHeight="1" x14ac:dyDescent="0.3"/>
    <row r="1905" s="51" customFormat="1" ht="15.9" customHeight="1" x14ac:dyDescent="0.3"/>
    <row r="1906" s="51" customFormat="1" ht="15.9" customHeight="1" x14ac:dyDescent="0.3"/>
    <row r="1907" s="51" customFormat="1" ht="15.9" customHeight="1" x14ac:dyDescent="0.3"/>
    <row r="1908" s="51" customFormat="1" ht="15.9" customHeight="1" x14ac:dyDescent="0.3"/>
    <row r="1909" s="51" customFormat="1" ht="15.9" customHeight="1" x14ac:dyDescent="0.3"/>
    <row r="1910" s="51" customFormat="1" ht="15.9" customHeight="1" x14ac:dyDescent="0.3"/>
    <row r="1911" s="51" customFormat="1" ht="15.9" customHeight="1" x14ac:dyDescent="0.3"/>
    <row r="1912" s="51" customFormat="1" ht="15.9" customHeight="1" x14ac:dyDescent="0.3"/>
    <row r="1913" s="51" customFormat="1" ht="15.9" customHeight="1" x14ac:dyDescent="0.3"/>
    <row r="1914" s="51" customFormat="1" ht="15.9" customHeight="1" x14ac:dyDescent="0.3"/>
    <row r="1915" s="51" customFormat="1" ht="15.9" customHeight="1" x14ac:dyDescent="0.3"/>
    <row r="1916" s="51" customFormat="1" ht="15.9" customHeight="1" x14ac:dyDescent="0.3"/>
    <row r="1917" s="51" customFormat="1" ht="15.9" customHeight="1" x14ac:dyDescent="0.3"/>
    <row r="1918" s="51" customFormat="1" ht="15.9" customHeight="1" x14ac:dyDescent="0.3"/>
    <row r="1919" s="51" customFormat="1" ht="15.9" customHeight="1" x14ac:dyDescent="0.3"/>
    <row r="1920" s="51" customFormat="1" ht="15.9" customHeight="1" x14ac:dyDescent="0.3"/>
    <row r="1921" s="51" customFormat="1" ht="15.9" customHeight="1" x14ac:dyDescent="0.3"/>
    <row r="1922" s="51" customFormat="1" ht="15.9" customHeight="1" x14ac:dyDescent="0.3"/>
    <row r="1923" s="51" customFormat="1" ht="15.9" customHeight="1" x14ac:dyDescent="0.3"/>
    <row r="1924" s="51" customFormat="1" ht="15.9" customHeight="1" x14ac:dyDescent="0.3"/>
    <row r="1925" s="51" customFormat="1" ht="15.9" customHeight="1" x14ac:dyDescent="0.3"/>
    <row r="1926" s="51" customFormat="1" ht="15.9" customHeight="1" x14ac:dyDescent="0.3"/>
    <row r="1927" s="51" customFormat="1" ht="15.9" customHeight="1" x14ac:dyDescent="0.3"/>
    <row r="1928" s="51" customFormat="1" ht="15.9" customHeight="1" x14ac:dyDescent="0.3"/>
    <row r="1929" s="51" customFormat="1" ht="15.9" customHeight="1" x14ac:dyDescent="0.3"/>
    <row r="1930" s="51" customFormat="1" ht="15.9" customHeight="1" x14ac:dyDescent="0.3"/>
    <row r="1931" s="51" customFormat="1" ht="15.9" customHeight="1" x14ac:dyDescent="0.3"/>
    <row r="1932" s="51" customFormat="1" ht="15.9" customHeight="1" x14ac:dyDescent="0.3"/>
    <row r="1933" s="51" customFormat="1" ht="15.9" customHeight="1" x14ac:dyDescent="0.3"/>
    <row r="1934" s="51" customFormat="1" ht="15.9" customHeight="1" x14ac:dyDescent="0.3"/>
    <row r="1935" s="51" customFormat="1" ht="15.9" customHeight="1" x14ac:dyDescent="0.3"/>
    <row r="1936" s="51" customFormat="1" ht="15.9" customHeight="1" x14ac:dyDescent="0.3"/>
    <row r="1937" s="51" customFormat="1" ht="15.9" customHeight="1" x14ac:dyDescent="0.3"/>
    <row r="1938" s="51" customFormat="1" ht="15.9" customHeight="1" x14ac:dyDescent="0.3"/>
    <row r="1939" s="51" customFormat="1" ht="15.9" customHeight="1" x14ac:dyDescent="0.3"/>
    <row r="1940" s="51" customFormat="1" ht="15.9" customHeight="1" x14ac:dyDescent="0.3"/>
    <row r="1941" s="51" customFormat="1" ht="15.9" customHeight="1" x14ac:dyDescent="0.3"/>
    <row r="1942" s="51" customFormat="1" ht="15.9" customHeight="1" x14ac:dyDescent="0.3"/>
    <row r="1943" s="51" customFormat="1" ht="15.9" customHeight="1" x14ac:dyDescent="0.3"/>
    <row r="1944" s="51" customFormat="1" ht="15.9" customHeight="1" x14ac:dyDescent="0.3"/>
    <row r="1945" s="51" customFormat="1" ht="15.9" customHeight="1" x14ac:dyDescent="0.3"/>
    <row r="1946" s="51" customFormat="1" ht="15.9" customHeight="1" x14ac:dyDescent="0.3"/>
    <row r="1947" s="51" customFormat="1" ht="15.9" customHeight="1" x14ac:dyDescent="0.3"/>
    <row r="1948" s="51" customFormat="1" ht="15.9" customHeight="1" x14ac:dyDescent="0.3"/>
    <row r="1949" s="51" customFormat="1" ht="15.9" customHeight="1" x14ac:dyDescent="0.3"/>
    <row r="1950" s="51" customFormat="1" ht="15.9" customHeight="1" x14ac:dyDescent="0.3"/>
    <row r="1951" s="51" customFormat="1" ht="15.9" customHeight="1" x14ac:dyDescent="0.3"/>
    <row r="1952" s="51" customFormat="1" ht="15.9" customHeight="1" x14ac:dyDescent="0.3"/>
    <row r="1953" s="51" customFormat="1" ht="15.9" customHeight="1" x14ac:dyDescent="0.3"/>
    <row r="1954" s="51" customFormat="1" ht="15.9" customHeight="1" x14ac:dyDescent="0.3"/>
    <row r="1955" s="51" customFormat="1" ht="15.9" customHeight="1" x14ac:dyDescent="0.3"/>
    <row r="1956" s="51" customFormat="1" ht="15.9" customHeight="1" x14ac:dyDescent="0.3"/>
    <row r="1957" s="51" customFormat="1" ht="15.9" customHeight="1" x14ac:dyDescent="0.3"/>
    <row r="1958" s="51" customFormat="1" ht="15.9" customHeight="1" x14ac:dyDescent="0.3"/>
    <row r="1959" s="51" customFormat="1" ht="15.9" customHeight="1" x14ac:dyDescent="0.3"/>
    <row r="1960" s="51" customFormat="1" ht="15.9" customHeight="1" x14ac:dyDescent="0.3"/>
    <row r="1961" s="51" customFormat="1" ht="15.9" customHeight="1" x14ac:dyDescent="0.3"/>
    <row r="1962" s="51" customFormat="1" ht="15.9" customHeight="1" x14ac:dyDescent="0.3"/>
    <row r="1963" s="51" customFormat="1" ht="15.9" customHeight="1" x14ac:dyDescent="0.3"/>
    <row r="1964" s="51" customFormat="1" ht="15.9" customHeight="1" x14ac:dyDescent="0.3"/>
    <row r="1965" s="51" customFormat="1" ht="15.9" customHeight="1" x14ac:dyDescent="0.3"/>
    <row r="1966" s="51" customFormat="1" ht="15.9" customHeight="1" x14ac:dyDescent="0.3"/>
    <row r="1967" s="51" customFormat="1" ht="15.9" customHeight="1" x14ac:dyDescent="0.3"/>
    <row r="1968" s="51" customFormat="1" ht="15.9" customHeight="1" x14ac:dyDescent="0.3"/>
    <row r="1969" s="51" customFormat="1" ht="15.9" customHeight="1" x14ac:dyDescent="0.3"/>
    <row r="1970" s="51" customFormat="1" ht="15.9" customHeight="1" x14ac:dyDescent="0.3"/>
    <row r="1971" s="51" customFormat="1" ht="15.9" customHeight="1" x14ac:dyDescent="0.3"/>
    <row r="1972" s="51" customFormat="1" ht="15.9" customHeight="1" x14ac:dyDescent="0.3"/>
    <row r="1973" s="51" customFormat="1" ht="15.9" customHeight="1" x14ac:dyDescent="0.3"/>
    <row r="1974" s="51" customFormat="1" ht="15.9" customHeight="1" x14ac:dyDescent="0.3"/>
    <row r="1975" s="51" customFormat="1" ht="15.9" customHeight="1" x14ac:dyDescent="0.3"/>
    <row r="1976" s="51" customFormat="1" ht="15.9" customHeight="1" x14ac:dyDescent="0.3"/>
    <row r="1977" s="51" customFormat="1" ht="15.9" customHeight="1" x14ac:dyDescent="0.3"/>
    <row r="1978" s="51" customFormat="1" ht="15.9" customHeight="1" x14ac:dyDescent="0.3"/>
    <row r="1979" s="51" customFormat="1" ht="15.9" customHeight="1" x14ac:dyDescent="0.3"/>
    <row r="1980" s="51" customFormat="1" ht="15.9" customHeight="1" x14ac:dyDescent="0.3"/>
    <row r="1981" s="51" customFormat="1" ht="15.9" customHeight="1" x14ac:dyDescent="0.3"/>
    <row r="1982" s="51" customFormat="1" ht="15.9" customHeight="1" x14ac:dyDescent="0.3"/>
    <row r="1983" s="51" customFormat="1" ht="15.9" customHeight="1" x14ac:dyDescent="0.3"/>
    <row r="1984" s="51" customFormat="1" ht="15.9" customHeight="1" x14ac:dyDescent="0.3"/>
    <row r="1985" s="51" customFormat="1" ht="15.9" customHeight="1" x14ac:dyDescent="0.3"/>
    <row r="1986" s="51" customFormat="1" ht="15.9" customHeight="1" x14ac:dyDescent="0.3"/>
    <row r="1987" s="51" customFormat="1" ht="15.9" customHeight="1" x14ac:dyDescent="0.3"/>
    <row r="1988" s="51" customFormat="1" ht="15.9" customHeight="1" x14ac:dyDescent="0.3"/>
    <row r="1989" s="51" customFormat="1" ht="15.9" customHeight="1" x14ac:dyDescent="0.3"/>
    <row r="1990" s="51" customFormat="1" ht="15.9" customHeight="1" x14ac:dyDescent="0.3"/>
    <row r="1991" s="51" customFormat="1" ht="15.9" customHeight="1" x14ac:dyDescent="0.3"/>
    <row r="1992" s="51" customFormat="1" ht="15.9" customHeight="1" x14ac:dyDescent="0.3"/>
    <row r="1993" s="51" customFormat="1" ht="15.9" customHeight="1" x14ac:dyDescent="0.3"/>
    <row r="1994" s="51" customFormat="1" ht="15.9" customHeight="1" x14ac:dyDescent="0.3"/>
    <row r="1995" s="51" customFormat="1" ht="15.9" customHeight="1" x14ac:dyDescent="0.3"/>
    <row r="1996" s="51" customFormat="1" ht="15.9" customHeight="1" x14ac:dyDescent="0.3"/>
    <row r="1997" s="51" customFormat="1" ht="15.9" customHeight="1" x14ac:dyDescent="0.3"/>
    <row r="1998" s="51" customFormat="1" ht="15.9" customHeight="1" x14ac:dyDescent="0.3"/>
    <row r="1999" s="51" customFormat="1" ht="15.9" customHeight="1" x14ac:dyDescent="0.3"/>
    <row r="2000" s="51" customFormat="1" ht="15.9" customHeight="1" x14ac:dyDescent="0.3"/>
    <row r="2001" s="51" customFormat="1" ht="15.9" customHeight="1" x14ac:dyDescent="0.3"/>
    <row r="2002" s="51" customFormat="1" ht="15.9" customHeight="1" x14ac:dyDescent="0.3"/>
    <row r="2003" s="51" customFormat="1" ht="15.9" customHeight="1" x14ac:dyDescent="0.3"/>
    <row r="2004" s="51" customFormat="1" ht="15.9" customHeight="1" x14ac:dyDescent="0.3"/>
    <row r="2005" s="51" customFormat="1" ht="15.9" customHeight="1" x14ac:dyDescent="0.3"/>
    <row r="2006" s="51" customFormat="1" ht="15.9" customHeight="1" x14ac:dyDescent="0.3"/>
    <row r="2007" s="51" customFormat="1" ht="15.9" customHeight="1" x14ac:dyDescent="0.3"/>
    <row r="2008" s="51" customFormat="1" ht="15.9" customHeight="1" x14ac:dyDescent="0.3"/>
    <row r="2009" s="51" customFormat="1" ht="15.9" customHeight="1" x14ac:dyDescent="0.3"/>
    <row r="2010" s="51" customFormat="1" ht="15.9" customHeight="1" x14ac:dyDescent="0.3"/>
    <row r="2011" s="51" customFormat="1" ht="15.9" customHeight="1" x14ac:dyDescent="0.3"/>
    <row r="2012" s="51" customFormat="1" ht="15.9" customHeight="1" x14ac:dyDescent="0.3"/>
    <row r="2013" s="51" customFormat="1" ht="15.9" customHeight="1" x14ac:dyDescent="0.3"/>
    <row r="2014" s="51" customFormat="1" ht="15.9" customHeight="1" x14ac:dyDescent="0.3"/>
    <row r="2015" s="51" customFormat="1" ht="15.9" customHeight="1" x14ac:dyDescent="0.3"/>
    <row r="2016" s="51" customFormat="1" ht="15.9" customHeight="1" x14ac:dyDescent="0.3"/>
    <row r="2017" s="51" customFormat="1" ht="15.9" customHeight="1" x14ac:dyDescent="0.3"/>
    <row r="2018" s="51" customFormat="1" ht="15.9" customHeight="1" x14ac:dyDescent="0.3"/>
    <row r="2019" s="51" customFormat="1" ht="15.9" customHeight="1" x14ac:dyDescent="0.3"/>
    <row r="2020" s="51" customFormat="1" ht="15.9" customHeight="1" x14ac:dyDescent="0.3"/>
    <row r="2021" s="51" customFormat="1" ht="15.9" customHeight="1" x14ac:dyDescent="0.3"/>
    <row r="2022" s="51" customFormat="1" ht="15.9" customHeight="1" x14ac:dyDescent="0.3"/>
    <row r="2023" s="51" customFormat="1" ht="15.9" customHeight="1" x14ac:dyDescent="0.3"/>
    <row r="2024" s="51" customFormat="1" ht="15.9" customHeight="1" x14ac:dyDescent="0.3"/>
    <row r="2025" s="51" customFormat="1" ht="15.9" customHeight="1" x14ac:dyDescent="0.3"/>
    <row r="2026" s="51" customFormat="1" ht="15.9" customHeight="1" x14ac:dyDescent="0.3"/>
    <row r="2027" s="51" customFormat="1" ht="15.9" customHeight="1" x14ac:dyDescent="0.3"/>
    <row r="2028" s="51" customFormat="1" ht="15.9" customHeight="1" x14ac:dyDescent="0.3"/>
    <row r="2029" s="51" customFormat="1" ht="15.9" customHeight="1" x14ac:dyDescent="0.3"/>
    <row r="2030" s="51" customFormat="1" ht="15.9" customHeight="1" x14ac:dyDescent="0.3"/>
    <row r="2031" s="51" customFormat="1" ht="15.9" customHeight="1" x14ac:dyDescent="0.3"/>
    <row r="2032" s="51" customFormat="1" ht="15.9" customHeight="1" x14ac:dyDescent="0.3"/>
    <row r="2033" s="51" customFormat="1" ht="15.9" customHeight="1" x14ac:dyDescent="0.3"/>
    <row r="2034" s="51" customFormat="1" ht="15.9" customHeight="1" x14ac:dyDescent="0.3"/>
    <row r="2035" s="51" customFormat="1" ht="15.9" customHeight="1" x14ac:dyDescent="0.3"/>
    <row r="2036" s="51" customFormat="1" ht="15.9" customHeight="1" x14ac:dyDescent="0.3"/>
    <row r="2037" s="51" customFormat="1" ht="15.9" customHeight="1" x14ac:dyDescent="0.3"/>
    <row r="2038" s="51" customFormat="1" ht="15.9" customHeight="1" x14ac:dyDescent="0.3"/>
    <row r="2039" s="51" customFormat="1" ht="15.9" customHeight="1" x14ac:dyDescent="0.3"/>
    <row r="2040" s="51" customFormat="1" ht="15.9" customHeight="1" x14ac:dyDescent="0.3"/>
    <row r="2041" s="51" customFormat="1" ht="15.9" customHeight="1" x14ac:dyDescent="0.3"/>
    <row r="2042" s="51" customFormat="1" ht="15.9" customHeight="1" x14ac:dyDescent="0.3"/>
    <row r="2043" s="51" customFormat="1" ht="15.9" customHeight="1" x14ac:dyDescent="0.3"/>
    <row r="2044" s="51" customFormat="1" ht="15.9" customHeight="1" x14ac:dyDescent="0.3"/>
    <row r="2045" s="51" customFormat="1" ht="15.9" customHeight="1" x14ac:dyDescent="0.3"/>
    <row r="2046" s="51" customFormat="1" ht="15.9" customHeight="1" x14ac:dyDescent="0.3"/>
    <row r="2047" s="51" customFormat="1" ht="15.9" customHeight="1" x14ac:dyDescent="0.3"/>
    <row r="2048" s="51" customFormat="1" ht="15.9" customHeight="1" x14ac:dyDescent="0.3"/>
    <row r="2049" s="51" customFormat="1" ht="15.9" customHeight="1" x14ac:dyDescent="0.3"/>
    <row r="2050" s="51" customFormat="1" ht="15.9" customHeight="1" x14ac:dyDescent="0.3"/>
    <row r="2051" s="51" customFormat="1" ht="15.9" customHeight="1" x14ac:dyDescent="0.3"/>
    <row r="2052" s="51" customFormat="1" ht="15.9" customHeight="1" x14ac:dyDescent="0.3"/>
    <row r="2053" s="51" customFormat="1" ht="15.9" customHeight="1" x14ac:dyDescent="0.3"/>
    <row r="2054" s="51" customFormat="1" ht="15.9" customHeight="1" x14ac:dyDescent="0.3"/>
    <row r="2055" s="51" customFormat="1" ht="15.9" customHeight="1" x14ac:dyDescent="0.3"/>
    <row r="2056" s="51" customFormat="1" ht="15.9" customHeight="1" x14ac:dyDescent="0.3"/>
    <row r="2057" s="51" customFormat="1" ht="15.9" customHeight="1" x14ac:dyDescent="0.3"/>
    <row r="2058" s="51" customFormat="1" ht="15.9" customHeight="1" x14ac:dyDescent="0.3"/>
    <row r="2059" s="51" customFormat="1" ht="15.9" customHeight="1" x14ac:dyDescent="0.3"/>
    <row r="2060" s="51" customFormat="1" ht="15.9" customHeight="1" x14ac:dyDescent="0.3"/>
    <row r="2061" s="51" customFormat="1" ht="15.9" customHeight="1" x14ac:dyDescent="0.3"/>
    <row r="2062" s="51" customFormat="1" ht="15.9" customHeight="1" x14ac:dyDescent="0.3"/>
    <row r="2063" s="51" customFormat="1" ht="15.9" customHeight="1" x14ac:dyDescent="0.3"/>
    <row r="2064" s="51" customFormat="1" ht="15.9" customHeight="1" x14ac:dyDescent="0.3"/>
    <row r="2065" s="51" customFormat="1" ht="15.9" customHeight="1" x14ac:dyDescent="0.3"/>
    <row r="2066" s="51" customFormat="1" ht="15.9" customHeight="1" x14ac:dyDescent="0.3"/>
    <row r="2067" s="51" customFormat="1" ht="15.9" customHeight="1" x14ac:dyDescent="0.3"/>
    <row r="2068" s="51" customFormat="1" ht="15.9" customHeight="1" x14ac:dyDescent="0.3"/>
    <row r="2069" s="51" customFormat="1" ht="15.9" customHeight="1" x14ac:dyDescent="0.3"/>
    <row r="2070" s="51" customFormat="1" ht="15.9" customHeight="1" x14ac:dyDescent="0.3"/>
    <row r="2071" s="51" customFormat="1" ht="15.9" customHeight="1" x14ac:dyDescent="0.3"/>
    <row r="2072" s="51" customFormat="1" ht="15.9" customHeight="1" x14ac:dyDescent="0.3"/>
    <row r="2073" s="51" customFormat="1" ht="15.9" customHeight="1" x14ac:dyDescent="0.3"/>
    <row r="2074" s="51" customFormat="1" ht="15.9" customHeight="1" x14ac:dyDescent="0.3"/>
    <row r="2075" s="51" customFormat="1" ht="15.9" customHeight="1" x14ac:dyDescent="0.3"/>
    <row r="2076" s="51" customFormat="1" ht="15.9" customHeight="1" x14ac:dyDescent="0.3"/>
    <row r="2077" s="51" customFormat="1" ht="15.9" customHeight="1" x14ac:dyDescent="0.3"/>
    <row r="2078" s="51" customFormat="1" ht="15.9" customHeight="1" x14ac:dyDescent="0.3"/>
    <row r="2079" s="51" customFormat="1" ht="15.9" customHeight="1" x14ac:dyDescent="0.3"/>
    <row r="2080" s="51" customFormat="1" ht="15.9" customHeight="1" x14ac:dyDescent="0.3"/>
    <row r="2081" s="51" customFormat="1" ht="15.9" customHeight="1" x14ac:dyDescent="0.3"/>
    <row r="2082" s="51" customFormat="1" ht="15.9" customHeight="1" x14ac:dyDescent="0.3"/>
    <row r="2083" s="51" customFormat="1" ht="15.9" customHeight="1" x14ac:dyDescent="0.3"/>
    <row r="2084" s="51" customFormat="1" ht="15.9" customHeight="1" x14ac:dyDescent="0.3"/>
    <row r="2085" s="51" customFormat="1" ht="15.9" customHeight="1" x14ac:dyDescent="0.3"/>
    <row r="2086" s="51" customFormat="1" ht="15.9" customHeight="1" x14ac:dyDescent="0.3"/>
    <row r="2087" s="51" customFormat="1" ht="15.9" customHeight="1" x14ac:dyDescent="0.3"/>
    <row r="2088" s="51" customFormat="1" ht="15.9" customHeight="1" x14ac:dyDescent="0.3"/>
    <row r="2089" s="51" customFormat="1" ht="15.9" customHeight="1" x14ac:dyDescent="0.3"/>
    <row r="2090" s="51" customFormat="1" ht="15.9" customHeight="1" x14ac:dyDescent="0.3"/>
    <row r="2091" s="51" customFormat="1" ht="15.9" customHeight="1" x14ac:dyDescent="0.3"/>
    <row r="2092" s="51" customFormat="1" ht="15.9" customHeight="1" x14ac:dyDescent="0.3"/>
    <row r="2093" s="51" customFormat="1" ht="15.9" customHeight="1" x14ac:dyDescent="0.3"/>
    <row r="2094" s="51" customFormat="1" ht="15.9" customHeight="1" x14ac:dyDescent="0.3"/>
    <row r="2095" s="51" customFormat="1" ht="15.9" customHeight="1" x14ac:dyDescent="0.3"/>
    <row r="2096" s="51" customFormat="1" ht="15.9" customHeight="1" x14ac:dyDescent="0.3"/>
    <row r="2097" s="51" customFormat="1" ht="15.9" customHeight="1" x14ac:dyDescent="0.3"/>
    <row r="2098" s="51" customFormat="1" ht="15.9" customHeight="1" x14ac:dyDescent="0.3"/>
    <row r="2099" s="51" customFormat="1" ht="15.9" customHeight="1" x14ac:dyDescent="0.3"/>
    <row r="2100" s="51" customFormat="1" ht="15.9" customHeight="1" x14ac:dyDescent="0.3"/>
    <row r="2101" s="51" customFormat="1" ht="15.9" customHeight="1" x14ac:dyDescent="0.3"/>
    <row r="2102" s="51" customFormat="1" ht="15.9" customHeight="1" x14ac:dyDescent="0.3"/>
    <row r="2103" s="51" customFormat="1" ht="15.9" customHeight="1" x14ac:dyDescent="0.3"/>
    <row r="2104" s="51" customFormat="1" ht="15.9" customHeight="1" x14ac:dyDescent="0.3"/>
    <row r="2105" s="51" customFormat="1" ht="15.9" customHeight="1" x14ac:dyDescent="0.3"/>
    <row r="2106" s="51" customFormat="1" ht="15.9" customHeight="1" x14ac:dyDescent="0.3"/>
    <row r="2107" s="51" customFormat="1" ht="15.9" customHeight="1" x14ac:dyDescent="0.3"/>
    <row r="2108" s="51" customFormat="1" ht="15.9" customHeight="1" x14ac:dyDescent="0.3"/>
    <row r="2109" s="51" customFormat="1" ht="15.9" customHeight="1" x14ac:dyDescent="0.3"/>
    <row r="2110" s="51" customFormat="1" ht="15.9" customHeight="1" x14ac:dyDescent="0.3"/>
    <row r="2111" s="51" customFormat="1" ht="15.9" customHeight="1" x14ac:dyDescent="0.3"/>
    <row r="2112" s="51" customFormat="1" ht="15.9" customHeight="1" x14ac:dyDescent="0.3"/>
    <row r="2113" s="51" customFormat="1" ht="15.9" customHeight="1" x14ac:dyDescent="0.3"/>
    <row r="2114" s="51" customFormat="1" ht="15.9" customHeight="1" x14ac:dyDescent="0.3"/>
    <row r="2115" s="51" customFormat="1" ht="15.9" customHeight="1" x14ac:dyDescent="0.3"/>
    <row r="2116" s="51" customFormat="1" ht="15.9" customHeight="1" x14ac:dyDescent="0.3"/>
    <row r="2117" s="51" customFormat="1" ht="15.9" customHeight="1" x14ac:dyDescent="0.3"/>
    <row r="2118" s="51" customFormat="1" ht="15.9" customHeight="1" x14ac:dyDescent="0.3"/>
    <row r="2119" s="51" customFormat="1" ht="15.9" customHeight="1" x14ac:dyDescent="0.3"/>
    <row r="2120" s="51" customFormat="1" ht="15.9" customHeight="1" x14ac:dyDescent="0.3"/>
    <row r="2121" s="51" customFormat="1" ht="15.9" customHeight="1" x14ac:dyDescent="0.3"/>
    <row r="2122" s="51" customFormat="1" ht="15.9" customHeight="1" x14ac:dyDescent="0.3"/>
    <row r="2123" s="51" customFormat="1" ht="15.9" customHeight="1" x14ac:dyDescent="0.3"/>
    <row r="2124" s="51" customFormat="1" ht="15.9" customHeight="1" x14ac:dyDescent="0.3"/>
    <row r="2125" s="51" customFormat="1" ht="15.9" customHeight="1" x14ac:dyDescent="0.3"/>
    <row r="2126" s="51" customFormat="1" ht="15.9" customHeight="1" x14ac:dyDescent="0.3"/>
    <row r="2127" s="51" customFormat="1" ht="15.9" customHeight="1" x14ac:dyDescent="0.3"/>
    <row r="2128" s="51" customFormat="1" ht="15.9" customHeight="1" x14ac:dyDescent="0.3"/>
    <row r="2129" s="51" customFormat="1" ht="15.9" customHeight="1" x14ac:dyDescent="0.3"/>
    <row r="2130" s="51" customFormat="1" ht="15.9" customHeight="1" x14ac:dyDescent="0.3"/>
    <row r="2131" s="51" customFormat="1" ht="15.9" customHeight="1" x14ac:dyDescent="0.3"/>
    <row r="2132" s="51" customFormat="1" ht="15.9" customHeight="1" x14ac:dyDescent="0.3"/>
    <row r="2133" s="51" customFormat="1" ht="15.9" customHeight="1" x14ac:dyDescent="0.3"/>
    <row r="2134" s="51" customFormat="1" ht="15.9" customHeight="1" x14ac:dyDescent="0.3"/>
    <row r="2135" s="51" customFormat="1" ht="15.9" customHeight="1" x14ac:dyDescent="0.3"/>
    <row r="2136" s="51" customFormat="1" ht="15.9" customHeight="1" x14ac:dyDescent="0.3"/>
    <row r="2137" s="51" customFormat="1" ht="15.9" customHeight="1" x14ac:dyDescent="0.3"/>
    <row r="2138" s="51" customFormat="1" ht="15.9" customHeight="1" x14ac:dyDescent="0.3"/>
    <row r="2139" s="51" customFormat="1" ht="15.9" customHeight="1" x14ac:dyDescent="0.3"/>
    <row r="2140" s="51" customFormat="1" ht="15.9" customHeight="1" x14ac:dyDescent="0.3"/>
    <row r="2141" s="51" customFormat="1" ht="15.9" customHeight="1" x14ac:dyDescent="0.3"/>
    <row r="2142" s="51" customFormat="1" ht="15.9" customHeight="1" x14ac:dyDescent="0.3"/>
    <row r="2143" s="51" customFormat="1" ht="15.9" customHeight="1" x14ac:dyDescent="0.3"/>
    <row r="2144" s="51" customFormat="1" ht="15.9" customHeight="1" x14ac:dyDescent="0.3"/>
    <row r="2145" s="51" customFormat="1" ht="15.9" customHeight="1" x14ac:dyDescent="0.3"/>
    <row r="2146" s="51" customFormat="1" ht="15.9" customHeight="1" x14ac:dyDescent="0.3"/>
    <row r="2147" s="51" customFormat="1" ht="15.9" customHeight="1" x14ac:dyDescent="0.3"/>
    <row r="2148" s="51" customFormat="1" ht="15.9" customHeight="1" x14ac:dyDescent="0.3"/>
    <row r="2149" s="51" customFormat="1" ht="15.9" customHeight="1" x14ac:dyDescent="0.3"/>
    <row r="2150" s="51" customFormat="1" ht="15.9" customHeight="1" x14ac:dyDescent="0.3"/>
    <row r="2151" s="51" customFormat="1" ht="15.9" customHeight="1" x14ac:dyDescent="0.3"/>
    <row r="2152" s="51" customFormat="1" ht="15.9" customHeight="1" x14ac:dyDescent="0.3"/>
    <row r="2153" s="51" customFormat="1" ht="15.9" customHeight="1" x14ac:dyDescent="0.3"/>
    <row r="2154" s="51" customFormat="1" ht="15.9" customHeight="1" x14ac:dyDescent="0.3"/>
    <row r="2155" s="51" customFormat="1" ht="15.9" customHeight="1" x14ac:dyDescent="0.3"/>
    <row r="2156" s="51" customFormat="1" ht="15.9" customHeight="1" x14ac:dyDescent="0.3"/>
    <row r="2157" s="51" customFormat="1" ht="15.9" customHeight="1" x14ac:dyDescent="0.3"/>
    <row r="2158" s="51" customFormat="1" ht="15.9" customHeight="1" x14ac:dyDescent="0.3"/>
    <row r="2159" s="51" customFormat="1" ht="15.9" customHeight="1" x14ac:dyDescent="0.3"/>
    <row r="2160" s="51" customFormat="1" ht="15.9" customHeight="1" x14ac:dyDescent="0.3"/>
    <row r="2161" s="51" customFormat="1" ht="15.9" customHeight="1" x14ac:dyDescent="0.3"/>
    <row r="2162" s="51" customFormat="1" ht="15.9" customHeight="1" x14ac:dyDescent="0.3"/>
    <row r="2163" s="51" customFormat="1" ht="15.9" customHeight="1" x14ac:dyDescent="0.3"/>
    <row r="2164" s="51" customFormat="1" ht="15.9" customHeight="1" x14ac:dyDescent="0.3"/>
    <row r="2165" s="51" customFormat="1" ht="15.9" customHeight="1" x14ac:dyDescent="0.3"/>
    <row r="2166" s="51" customFormat="1" ht="15.9" customHeight="1" x14ac:dyDescent="0.3"/>
    <row r="2167" s="51" customFormat="1" ht="15.9" customHeight="1" x14ac:dyDescent="0.3"/>
    <row r="2168" s="51" customFormat="1" ht="15.9" customHeight="1" x14ac:dyDescent="0.3"/>
    <row r="2169" s="51" customFormat="1" ht="15.9" customHeight="1" x14ac:dyDescent="0.3"/>
    <row r="2170" s="51" customFormat="1" ht="15.9" customHeight="1" x14ac:dyDescent="0.3"/>
    <row r="2171" s="51" customFormat="1" ht="15.9" customHeight="1" x14ac:dyDescent="0.3"/>
    <row r="2172" s="51" customFormat="1" ht="15.9" customHeight="1" x14ac:dyDescent="0.3"/>
    <row r="2173" s="51" customFormat="1" ht="15.9" customHeight="1" x14ac:dyDescent="0.3"/>
    <row r="2174" s="51" customFormat="1" ht="15.9" customHeight="1" x14ac:dyDescent="0.3"/>
    <row r="2175" s="51" customFormat="1" ht="15.9" customHeight="1" x14ac:dyDescent="0.3"/>
    <row r="2176" s="51" customFormat="1" ht="15.9" customHeight="1" x14ac:dyDescent="0.3"/>
    <row r="2177" s="51" customFormat="1" ht="15.9" customHeight="1" x14ac:dyDescent="0.3"/>
    <row r="2178" s="51" customFormat="1" ht="15.9" customHeight="1" x14ac:dyDescent="0.3"/>
    <row r="2179" s="51" customFormat="1" ht="15.9" customHeight="1" x14ac:dyDescent="0.3"/>
    <row r="2180" s="51" customFormat="1" ht="15.9" customHeight="1" x14ac:dyDescent="0.3"/>
    <row r="2181" s="51" customFormat="1" ht="15.9" customHeight="1" x14ac:dyDescent="0.3"/>
    <row r="2182" s="51" customFormat="1" ht="15.9" customHeight="1" x14ac:dyDescent="0.3"/>
    <row r="2183" s="51" customFormat="1" ht="15.9" customHeight="1" x14ac:dyDescent="0.3"/>
    <row r="2184" s="51" customFormat="1" ht="15.9" customHeight="1" x14ac:dyDescent="0.3"/>
    <row r="2185" s="51" customFormat="1" ht="15.9" customHeight="1" x14ac:dyDescent="0.3"/>
    <row r="2186" s="51" customFormat="1" ht="15.9" customHeight="1" x14ac:dyDescent="0.3"/>
    <row r="2187" s="51" customFormat="1" ht="15.9" customHeight="1" x14ac:dyDescent="0.3"/>
    <row r="2188" s="51" customFormat="1" ht="15.9" customHeight="1" x14ac:dyDescent="0.3"/>
    <row r="2189" s="51" customFormat="1" ht="15.9" customHeight="1" x14ac:dyDescent="0.3"/>
    <row r="2190" s="51" customFormat="1" ht="15.9" customHeight="1" x14ac:dyDescent="0.3"/>
    <row r="2191" s="51" customFormat="1" ht="15.9" customHeight="1" x14ac:dyDescent="0.3"/>
    <row r="2192" s="51" customFormat="1" ht="15.9" customHeight="1" x14ac:dyDescent="0.3"/>
    <row r="2193" s="51" customFormat="1" ht="15.9" customHeight="1" x14ac:dyDescent="0.3"/>
    <row r="2194" s="51" customFormat="1" ht="15.9" customHeight="1" x14ac:dyDescent="0.3"/>
    <row r="2195" s="51" customFormat="1" ht="15.9" customHeight="1" x14ac:dyDescent="0.3"/>
    <row r="2196" s="51" customFormat="1" ht="15.9" customHeight="1" x14ac:dyDescent="0.3"/>
    <row r="2197" s="51" customFormat="1" ht="15.9" customHeight="1" x14ac:dyDescent="0.3"/>
    <row r="2198" s="51" customFormat="1" ht="15.9" customHeight="1" x14ac:dyDescent="0.3"/>
    <row r="2199" s="51" customFormat="1" ht="15.9" customHeight="1" x14ac:dyDescent="0.3"/>
    <row r="2200" s="51" customFormat="1" ht="15.9" customHeight="1" x14ac:dyDescent="0.3"/>
    <row r="2201" s="51" customFormat="1" ht="15.9" customHeight="1" x14ac:dyDescent="0.3"/>
    <row r="2202" s="51" customFormat="1" ht="15.9" customHeight="1" x14ac:dyDescent="0.3"/>
    <row r="2203" s="51" customFormat="1" ht="15.9" customHeight="1" x14ac:dyDescent="0.3"/>
    <row r="2204" s="51" customFormat="1" ht="15.9" customHeight="1" x14ac:dyDescent="0.3"/>
    <row r="2205" s="51" customFormat="1" ht="15.9" customHeight="1" x14ac:dyDescent="0.3"/>
    <row r="2206" s="51" customFormat="1" ht="15.9" customHeight="1" x14ac:dyDescent="0.3"/>
    <row r="2207" s="51" customFormat="1" ht="15.9" customHeight="1" x14ac:dyDescent="0.3"/>
    <row r="2208" s="51" customFormat="1" ht="15.9" customHeight="1" x14ac:dyDescent="0.3"/>
    <row r="2209" s="51" customFormat="1" ht="15.9" customHeight="1" x14ac:dyDescent="0.3"/>
    <row r="2210" s="51" customFormat="1" ht="15.9" customHeight="1" x14ac:dyDescent="0.3"/>
    <row r="2211" s="51" customFormat="1" ht="15.9" customHeight="1" x14ac:dyDescent="0.3"/>
    <row r="2212" s="51" customFormat="1" ht="15.9" customHeight="1" x14ac:dyDescent="0.3"/>
    <row r="2213" s="51" customFormat="1" ht="15.9" customHeight="1" x14ac:dyDescent="0.3"/>
    <row r="2214" s="51" customFormat="1" ht="15.9" customHeight="1" x14ac:dyDescent="0.3"/>
    <row r="2215" s="51" customFormat="1" ht="15.9" customHeight="1" x14ac:dyDescent="0.3"/>
    <row r="2216" s="51" customFormat="1" ht="15.9" customHeight="1" x14ac:dyDescent="0.3"/>
    <row r="2217" s="51" customFormat="1" ht="15.9" customHeight="1" x14ac:dyDescent="0.3"/>
    <row r="2218" s="51" customFormat="1" ht="15.9" customHeight="1" x14ac:dyDescent="0.3"/>
    <row r="2219" s="51" customFormat="1" ht="15.9" customHeight="1" x14ac:dyDescent="0.3"/>
    <row r="2220" s="51" customFormat="1" ht="15.9" customHeight="1" x14ac:dyDescent="0.3"/>
    <row r="2221" s="51" customFormat="1" ht="15.9" customHeight="1" x14ac:dyDescent="0.3"/>
    <row r="2222" s="51" customFormat="1" ht="15.9" customHeight="1" x14ac:dyDescent="0.3"/>
    <row r="2223" s="51" customFormat="1" ht="15.9" customHeight="1" x14ac:dyDescent="0.3"/>
    <row r="2224" s="51" customFormat="1" ht="15.9" customHeight="1" x14ac:dyDescent="0.3"/>
    <row r="2225" s="51" customFormat="1" ht="15.9" customHeight="1" x14ac:dyDescent="0.3"/>
    <row r="2226" s="51" customFormat="1" ht="15.9" customHeight="1" x14ac:dyDescent="0.3"/>
    <row r="2227" s="51" customFormat="1" ht="15.9" customHeight="1" x14ac:dyDescent="0.3"/>
    <row r="2228" s="51" customFormat="1" ht="15.9" customHeight="1" x14ac:dyDescent="0.3"/>
    <row r="2229" s="51" customFormat="1" ht="15.9" customHeight="1" x14ac:dyDescent="0.3"/>
    <row r="2230" s="51" customFormat="1" ht="15.9" customHeight="1" x14ac:dyDescent="0.3"/>
    <row r="2231" s="51" customFormat="1" ht="15.9" customHeight="1" x14ac:dyDescent="0.3"/>
    <row r="2232" s="51" customFormat="1" ht="15.9" customHeight="1" x14ac:dyDescent="0.3"/>
    <row r="2233" s="51" customFormat="1" ht="15.9" customHeight="1" x14ac:dyDescent="0.3"/>
    <row r="2234" s="51" customFormat="1" ht="15.9" customHeight="1" x14ac:dyDescent="0.3"/>
    <row r="2235" s="51" customFormat="1" ht="15.9" customHeight="1" x14ac:dyDescent="0.3"/>
    <row r="2236" s="51" customFormat="1" ht="15.9" customHeight="1" x14ac:dyDescent="0.3"/>
    <row r="2237" s="51" customFormat="1" ht="15.9" customHeight="1" x14ac:dyDescent="0.3"/>
    <row r="2238" s="51" customFormat="1" ht="15.9" customHeight="1" x14ac:dyDescent="0.3"/>
    <row r="2239" s="51" customFormat="1" ht="15.9" customHeight="1" x14ac:dyDescent="0.3"/>
    <row r="2240" s="51" customFormat="1" ht="15.9" customHeight="1" x14ac:dyDescent="0.3"/>
    <row r="2241" s="51" customFormat="1" ht="15.9" customHeight="1" x14ac:dyDescent="0.3"/>
    <row r="2242" s="51" customFormat="1" ht="15.9" customHeight="1" x14ac:dyDescent="0.3"/>
    <row r="2243" s="51" customFormat="1" ht="15.9" customHeight="1" x14ac:dyDescent="0.3"/>
    <row r="2244" s="51" customFormat="1" ht="15.9" customHeight="1" x14ac:dyDescent="0.3"/>
    <row r="2245" s="51" customFormat="1" ht="15.9" customHeight="1" x14ac:dyDescent="0.3"/>
    <row r="2246" s="51" customFormat="1" ht="15.9" customHeight="1" x14ac:dyDescent="0.3"/>
    <row r="2247" s="51" customFormat="1" ht="15.9" customHeight="1" x14ac:dyDescent="0.3"/>
    <row r="2248" s="51" customFormat="1" ht="15.9" customHeight="1" x14ac:dyDescent="0.3"/>
    <row r="2249" s="51" customFormat="1" ht="15.9" customHeight="1" x14ac:dyDescent="0.3"/>
    <row r="2250" s="51" customFormat="1" ht="15.9" customHeight="1" x14ac:dyDescent="0.3"/>
    <row r="2251" s="51" customFormat="1" ht="15.9" customHeight="1" x14ac:dyDescent="0.3"/>
    <row r="2252" s="51" customFormat="1" ht="15.9" customHeight="1" x14ac:dyDescent="0.3"/>
    <row r="2253" s="51" customFormat="1" ht="15.9" customHeight="1" x14ac:dyDescent="0.3"/>
    <row r="2254" s="51" customFormat="1" ht="15.9" customHeight="1" x14ac:dyDescent="0.3"/>
    <row r="2255" s="51" customFormat="1" ht="15.9" customHeight="1" x14ac:dyDescent="0.3"/>
    <row r="2256" s="51" customFormat="1" ht="15.9" customHeight="1" x14ac:dyDescent="0.3"/>
    <row r="2257" s="51" customFormat="1" ht="15.9" customHeight="1" x14ac:dyDescent="0.3"/>
    <row r="2258" s="51" customFormat="1" ht="15.9" customHeight="1" x14ac:dyDescent="0.3"/>
    <row r="2259" s="51" customFormat="1" ht="15.9" customHeight="1" x14ac:dyDescent="0.3"/>
    <row r="2260" s="51" customFormat="1" ht="15.9" customHeight="1" x14ac:dyDescent="0.3"/>
    <row r="2261" s="51" customFormat="1" ht="15.9" customHeight="1" x14ac:dyDescent="0.3"/>
    <row r="2262" s="51" customFormat="1" ht="15.9" customHeight="1" x14ac:dyDescent="0.3"/>
    <row r="2263" s="51" customFormat="1" ht="15.9" customHeight="1" x14ac:dyDescent="0.3"/>
    <row r="2264" s="51" customFormat="1" ht="15.9" customHeight="1" x14ac:dyDescent="0.3"/>
    <row r="2265" s="51" customFormat="1" ht="15.9" customHeight="1" x14ac:dyDescent="0.3"/>
    <row r="2266" s="51" customFormat="1" ht="15.9" customHeight="1" x14ac:dyDescent="0.3"/>
    <row r="2267" s="51" customFormat="1" ht="15.9" customHeight="1" x14ac:dyDescent="0.3"/>
    <row r="2268" s="51" customFormat="1" ht="15.9" customHeight="1" x14ac:dyDescent="0.3"/>
    <row r="2269" s="51" customFormat="1" ht="15.9" customHeight="1" x14ac:dyDescent="0.3"/>
    <row r="2270" s="51" customFormat="1" ht="15.9" customHeight="1" x14ac:dyDescent="0.3"/>
    <row r="2271" s="51" customFormat="1" ht="15.9" customHeight="1" x14ac:dyDescent="0.3"/>
    <row r="2272" s="51" customFormat="1" ht="15.9" customHeight="1" x14ac:dyDescent="0.3"/>
    <row r="2273" s="51" customFormat="1" ht="15.9" customHeight="1" x14ac:dyDescent="0.3"/>
    <row r="2274" s="51" customFormat="1" ht="15.9" customHeight="1" x14ac:dyDescent="0.3"/>
    <row r="2275" s="51" customFormat="1" ht="15.9" customHeight="1" x14ac:dyDescent="0.3"/>
    <row r="2276" s="51" customFormat="1" ht="15.9" customHeight="1" x14ac:dyDescent="0.3"/>
    <row r="2277" s="51" customFormat="1" ht="15.9" customHeight="1" x14ac:dyDescent="0.3"/>
    <row r="2278" s="51" customFormat="1" ht="15.9" customHeight="1" x14ac:dyDescent="0.3"/>
    <row r="2279" s="51" customFormat="1" ht="15.9" customHeight="1" x14ac:dyDescent="0.3"/>
    <row r="2280" s="51" customFormat="1" ht="15.9" customHeight="1" x14ac:dyDescent="0.3"/>
    <row r="2281" s="51" customFormat="1" ht="15.9" customHeight="1" x14ac:dyDescent="0.3"/>
    <row r="2282" s="51" customFormat="1" ht="15.9" customHeight="1" x14ac:dyDescent="0.3"/>
    <row r="2283" s="51" customFormat="1" ht="15.9" customHeight="1" x14ac:dyDescent="0.3"/>
    <row r="2284" s="51" customFormat="1" ht="15.9" customHeight="1" x14ac:dyDescent="0.3"/>
    <row r="2285" s="51" customFormat="1" ht="15.9" customHeight="1" x14ac:dyDescent="0.3"/>
    <row r="2286" s="51" customFormat="1" ht="15.9" customHeight="1" x14ac:dyDescent="0.3"/>
    <row r="2287" s="51" customFormat="1" ht="15.9" customHeight="1" x14ac:dyDescent="0.3"/>
    <row r="2288" s="51" customFormat="1" ht="15.9" customHeight="1" x14ac:dyDescent="0.3"/>
    <row r="2289" s="51" customFormat="1" ht="15.9" customHeight="1" x14ac:dyDescent="0.3"/>
    <row r="2290" s="51" customFormat="1" ht="15.9" customHeight="1" x14ac:dyDescent="0.3"/>
    <row r="2291" s="51" customFormat="1" ht="15.9" customHeight="1" x14ac:dyDescent="0.3"/>
    <row r="2292" s="51" customFormat="1" ht="15.9" customHeight="1" x14ac:dyDescent="0.3"/>
    <row r="2293" s="51" customFormat="1" ht="15.9" customHeight="1" x14ac:dyDescent="0.3"/>
    <row r="2294" s="51" customFormat="1" ht="15.9" customHeight="1" x14ac:dyDescent="0.3"/>
    <row r="2295" s="51" customFormat="1" ht="15.9" customHeight="1" x14ac:dyDescent="0.3"/>
    <row r="2296" s="51" customFormat="1" ht="15.9" customHeight="1" x14ac:dyDescent="0.3"/>
    <row r="2297" s="51" customFormat="1" ht="15.9" customHeight="1" x14ac:dyDescent="0.3"/>
    <row r="2298" s="51" customFormat="1" ht="15.9" customHeight="1" x14ac:dyDescent="0.3"/>
    <row r="2299" s="51" customFormat="1" ht="15.9" customHeight="1" x14ac:dyDescent="0.3"/>
    <row r="2300" s="51" customFormat="1" ht="15.9" customHeight="1" x14ac:dyDescent="0.3"/>
    <row r="2301" s="51" customFormat="1" ht="15.9" customHeight="1" x14ac:dyDescent="0.3"/>
    <row r="2302" s="51" customFormat="1" ht="15.9" customHeight="1" x14ac:dyDescent="0.3"/>
    <row r="2303" s="51" customFormat="1" ht="15.9" customHeight="1" x14ac:dyDescent="0.3"/>
    <row r="2304" s="51" customFormat="1" ht="15.9" customHeight="1" x14ac:dyDescent="0.3"/>
    <row r="2305" s="51" customFormat="1" ht="15.9" customHeight="1" x14ac:dyDescent="0.3"/>
    <row r="2306" s="51" customFormat="1" ht="15.9" customHeight="1" x14ac:dyDescent="0.3"/>
    <row r="2307" s="51" customFormat="1" ht="15.9" customHeight="1" x14ac:dyDescent="0.3"/>
    <row r="2308" s="51" customFormat="1" ht="15.9" customHeight="1" x14ac:dyDescent="0.3"/>
    <row r="2309" s="51" customFormat="1" ht="15.9" customHeight="1" x14ac:dyDescent="0.3"/>
    <row r="2310" s="51" customFormat="1" ht="15.9" customHeight="1" x14ac:dyDescent="0.3"/>
    <row r="2311" s="51" customFormat="1" ht="15.9" customHeight="1" x14ac:dyDescent="0.3"/>
    <row r="2312" s="51" customFormat="1" ht="15.9" customHeight="1" x14ac:dyDescent="0.3"/>
    <row r="2313" s="51" customFormat="1" ht="15.9" customHeight="1" x14ac:dyDescent="0.3"/>
    <row r="2314" s="51" customFormat="1" ht="15.9" customHeight="1" x14ac:dyDescent="0.3"/>
    <row r="2315" s="51" customFormat="1" ht="15.9" customHeight="1" x14ac:dyDescent="0.3"/>
    <row r="2316" s="51" customFormat="1" ht="15.9" customHeight="1" x14ac:dyDescent="0.3"/>
    <row r="2317" s="51" customFormat="1" ht="15.9" customHeight="1" x14ac:dyDescent="0.3"/>
    <row r="2318" s="51" customFormat="1" ht="15.9" customHeight="1" x14ac:dyDescent="0.3"/>
    <row r="2319" s="51" customFormat="1" ht="15.9" customHeight="1" x14ac:dyDescent="0.3"/>
    <row r="2320" s="51" customFormat="1" ht="15.9" customHeight="1" x14ac:dyDescent="0.3"/>
    <row r="2321" s="51" customFormat="1" ht="15.9" customHeight="1" x14ac:dyDescent="0.3"/>
    <row r="2322" s="51" customFormat="1" ht="15.9" customHeight="1" x14ac:dyDescent="0.3"/>
    <row r="2323" s="51" customFormat="1" ht="15.9" customHeight="1" x14ac:dyDescent="0.3"/>
    <row r="2324" s="51" customFormat="1" ht="15.9" customHeight="1" x14ac:dyDescent="0.3"/>
    <row r="2325" s="51" customFormat="1" ht="15.9" customHeight="1" x14ac:dyDescent="0.3"/>
    <row r="2326" s="51" customFormat="1" ht="15.9" customHeight="1" x14ac:dyDescent="0.3"/>
    <row r="2327" s="51" customFormat="1" ht="15.9" customHeight="1" x14ac:dyDescent="0.3"/>
    <row r="2328" s="51" customFormat="1" ht="15.9" customHeight="1" x14ac:dyDescent="0.3"/>
    <row r="2329" s="51" customFormat="1" ht="15.9" customHeight="1" x14ac:dyDescent="0.3"/>
    <row r="2330" s="51" customFormat="1" ht="15.9" customHeight="1" x14ac:dyDescent="0.3"/>
    <row r="2331" s="51" customFormat="1" ht="15.9" customHeight="1" x14ac:dyDescent="0.3"/>
    <row r="2332" s="51" customFormat="1" ht="15.9" customHeight="1" x14ac:dyDescent="0.3"/>
    <row r="2333" s="51" customFormat="1" ht="15.9" customHeight="1" x14ac:dyDescent="0.3"/>
    <row r="2334" s="51" customFormat="1" ht="15.9" customHeight="1" x14ac:dyDescent="0.3"/>
    <row r="2335" s="51" customFormat="1" ht="15.9" customHeight="1" x14ac:dyDescent="0.3"/>
    <row r="2336" s="51" customFormat="1" ht="15.9" customHeight="1" x14ac:dyDescent="0.3"/>
    <row r="2337" s="51" customFormat="1" ht="15.9" customHeight="1" x14ac:dyDescent="0.3"/>
    <row r="2338" s="51" customFormat="1" ht="15.9" customHeight="1" x14ac:dyDescent="0.3"/>
    <row r="2339" s="51" customFormat="1" ht="15.9" customHeight="1" x14ac:dyDescent="0.3"/>
    <row r="2340" s="51" customFormat="1" ht="15.9" customHeight="1" x14ac:dyDescent="0.3"/>
    <row r="2341" s="51" customFormat="1" ht="15.9" customHeight="1" x14ac:dyDescent="0.3"/>
    <row r="2342" s="51" customFormat="1" ht="15.9" customHeight="1" x14ac:dyDescent="0.3"/>
    <row r="2343" s="51" customFormat="1" ht="15.9" customHeight="1" x14ac:dyDescent="0.3"/>
    <row r="2344" s="51" customFormat="1" ht="15.9" customHeight="1" x14ac:dyDescent="0.3"/>
    <row r="2345" s="51" customFormat="1" ht="15.9" customHeight="1" x14ac:dyDescent="0.3"/>
    <row r="2346" s="51" customFormat="1" ht="15.9" customHeight="1" x14ac:dyDescent="0.3"/>
    <row r="2347" s="51" customFormat="1" ht="15.9" customHeight="1" x14ac:dyDescent="0.3"/>
    <row r="2348" s="51" customFormat="1" ht="15.9" customHeight="1" x14ac:dyDescent="0.3"/>
    <row r="2349" s="51" customFormat="1" ht="15.9" customHeight="1" x14ac:dyDescent="0.3"/>
    <row r="2350" s="51" customFormat="1" ht="15.9" customHeight="1" x14ac:dyDescent="0.3"/>
    <row r="2351" s="51" customFormat="1" ht="15.9" customHeight="1" x14ac:dyDescent="0.3"/>
    <row r="2352" s="51" customFormat="1" ht="15.9" customHeight="1" x14ac:dyDescent="0.3"/>
    <row r="2353" s="51" customFormat="1" ht="15.9" customHeight="1" x14ac:dyDescent="0.3"/>
    <row r="2354" s="51" customFormat="1" ht="15.9" customHeight="1" x14ac:dyDescent="0.3"/>
    <row r="2355" s="51" customFormat="1" ht="15.9" customHeight="1" x14ac:dyDescent="0.3"/>
    <row r="2356" s="51" customFormat="1" ht="15.9" customHeight="1" x14ac:dyDescent="0.3"/>
    <row r="2357" s="51" customFormat="1" ht="15.9" customHeight="1" x14ac:dyDescent="0.3"/>
    <row r="2358" s="51" customFormat="1" ht="15.9" customHeight="1" x14ac:dyDescent="0.3"/>
    <row r="2359" s="51" customFormat="1" ht="15.9" customHeight="1" x14ac:dyDescent="0.3"/>
    <row r="2360" s="51" customFormat="1" ht="15.9" customHeight="1" x14ac:dyDescent="0.3"/>
    <row r="2361" s="51" customFormat="1" ht="15.9" customHeight="1" x14ac:dyDescent="0.3"/>
    <row r="2362" s="51" customFormat="1" ht="15.9" customHeight="1" x14ac:dyDescent="0.3"/>
    <row r="2363" s="51" customFormat="1" ht="15.9" customHeight="1" x14ac:dyDescent="0.3"/>
    <row r="2364" s="51" customFormat="1" ht="15.9" customHeight="1" x14ac:dyDescent="0.3"/>
    <row r="2365" s="51" customFormat="1" ht="15.9" customHeight="1" x14ac:dyDescent="0.3"/>
    <row r="2366" s="51" customFormat="1" ht="15.9" customHeight="1" x14ac:dyDescent="0.3"/>
    <row r="2367" s="51" customFormat="1" ht="15.9" customHeight="1" x14ac:dyDescent="0.3"/>
    <row r="2368" s="51" customFormat="1" ht="15.9" customHeight="1" x14ac:dyDescent="0.3"/>
    <row r="2369" s="51" customFormat="1" ht="15.9" customHeight="1" x14ac:dyDescent="0.3"/>
    <row r="2370" s="51" customFormat="1" ht="15.9" customHeight="1" x14ac:dyDescent="0.3"/>
    <row r="2371" s="51" customFormat="1" ht="15.9" customHeight="1" x14ac:dyDescent="0.3"/>
    <row r="2372" s="51" customFormat="1" ht="15.9" customHeight="1" x14ac:dyDescent="0.3"/>
    <row r="2373" s="51" customFormat="1" ht="15.9" customHeight="1" x14ac:dyDescent="0.3"/>
    <row r="2374" s="51" customFormat="1" ht="15.9" customHeight="1" x14ac:dyDescent="0.3"/>
    <row r="2375" s="51" customFormat="1" ht="15.9" customHeight="1" x14ac:dyDescent="0.3"/>
    <row r="2376" s="51" customFormat="1" ht="15.9" customHeight="1" x14ac:dyDescent="0.3"/>
    <row r="2377" s="51" customFormat="1" ht="15.9" customHeight="1" x14ac:dyDescent="0.3"/>
    <row r="2378" s="51" customFormat="1" ht="15.9" customHeight="1" x14ac:dyDescent="0.3"/>
    <row r="2379" s="51" customFormat="1" ht="15.9" customHeight="1" x14ac:dyDescent="0.3"/>
    <row r="2380" s="51" customFormat="1" ht="15.9" customHeight="1" x14ac:dyDescent="0.3"/>
    <row r="2381" s="51" customFormat="1" ht="15.9" customHeight="1" x14ac:dyDescent="0.3"/>
    <row r="2382" s="51" customFormat="1" ht="15.9" customHeight="1" x14ac:dyDescent="0.3"/>
    <row r="2383" s="51" customFormat="1" ht="15.9" customHeight="1" x14ac:dyDescent="0.3"/>
    <row r="2384" s="51" customFormat="1" ht="15.9" customHeight="1" x14ac:dyDescent="0.3"/>
    <row r="2385" s="51" customFormat="1" ht="15.9" customHeight="1" x14ac:dyDescent="0.3"/>
    <row r="2386" s="51" customFormat="1" ht="15.9" customHeight="1" x14ac:dyDescent="0.3"/>
    <row r="2387" s="51" customFormat="1" ht="15.9" customHeight="1" x14ac:dyDescent="0.3"/>
    <row r="2388" s="51" customFormat="1" ht="15.9" customHeight="1" x14ac:dyDescent="0.3"/>
    <row r="2389" s="51" customFormat="1" ht="15.9" customHeight="1" x14ac:dyDescent="0.3"/>
    <row r="2390" s="51" customFormat="1" ht="15.9" customHeight="1" x14ac:dyDescent="0.3"/>
    <row r="2391" s="51" customFormat="1" ht="15.9" customHeight="1" x14ac:dyDescent="0.3"/>
    <row r="2392" s="51" customFormat="1" ht="15.9" customHeight="1" x14ac:dyDescent="0.3"/>
    <row r="2393" s="51" customFormat="1" ht="15.9" customHeight="1" x14ac:dyDescent="0.3"/>
    <row r="2394" s="51" customFormat="1" ht="15.9" customHeight="1" x14ac:dyDescent="0.3"/>
    <row r="2395" s="51" customFormat="1" ht="15.9" customHeight="1" x14ac:dyDescent="0.3"/>
    <row r="2396" s="51" customFormat="1" ht="15.9" customHeight="1" x14ac:dyDescent="0.3"/>
    <row r="2397" s="51" customFormat="1" ht="15.9" customHeight="1" x14ac:dyDescent="0.3"/>
    <row r="2398" s="51" customFormat="1" ht="15.9" customHeight="1" x14ac:dyDescent="0.3"/>
    <row r="2399" s="51" customFormat="1" ht="15.9" customHeight="1" x14ac:dyDescent="0.3"/>
    <row r="2400" s="51" customFormat="1" ht="15.9" customHeight="1" x14ac:dyDescent="0.3"/>
    <row r="2401" s="51" customFormat="1" ht="15.9" customHeight="1" x14ac:dyDescent="0.3"/>
    <row r="2402" s="51" customFormat="1" ht="15.9" customHeight="1" x14ac:dyDescent="0.3"/>
    <row r="2403" s="51" customFormat="1" ht="15.9" customHeight="1" x14ac:dyDescent="0.3"/>
    <row r="2404" s="51" customFormat="1" ht="15.9" customHeight="1" x14ac:dyDescent="0.3"/>
    <row r="2405" s="51" customFormat="1" ht="15.9" customHeight="1" x14ac:dyDescent="0.3"/>
    <row r="2406" s="51" customFormat="1" ht="15.9" customHeight="1" x14ac:dyDescent="0.3"/>
    <row r="2407" s="51" customFormat="1" ht="15.9" customHeight="1" x14ac:dyDescent="0.3"/>
    <row r="2408" s="51" customFormat="1" ht="15.9" customHeight="1" x14ac:dyDescent="0.3"/>
    <row r="2409" s="51" customFormat="1" ht="15.9" customHeight="1" x14ac:dyDescent="0.3"/>
    <row r="2410" s="51" customFormat="1" ht="15.9" customHeight="1" x14ac:dyDescent="0.3"/>
    <row r="2411" s="51" customFormat="1" ht="15.9" customHeight="1" x14ac:dyDescent="0.3"/>
    <row r="2412" s="51" customFormat="1" ht="15.9" customHeight="1" x14ac:dyDescent="0.3"/>
    <row r="2413" s="51" customFormat="1" ht="15.9" customHeight="1" x14ac:dyDescent="0.3"/>
    <row r="2414" s="51" customFormat="1" ht="15.9" customHeight="1" x14ac:dyDescent="0.3"/>
    <row r="2415" s="51" customFormat="1" ht="15.9" customHeight="1" x14ac:dyDescent="0.3"/>
    <row r="2416" s="51" customFormat="1" ht="15.9" customHeight="1" x14ac:dyDescent="0.3"/>
    <row r="2417" s="51" customFormat="1" ht="15.9" customHeight="1" x14ac:dyDescent="0.3"/>
    <row r="2418" s="51" customFormat="1" ht="15.9" customHeight="1" x14ac:dyDescent="0.3"/>
    <row r="2419" s="51" customFormat="1" ht="15.9" customHeight="1" x14ac:dyDescent="0.3"/>
    <row r="2420" s="51" customFormat="1" ht="15.9" customHeight="1" x14ac:dyDescent="0.3"/>
    <row r="2421" s="51" customFormat="1" ht="15.9" customHeight="1" x14ac:dyDescent="0.3"/>
    <row r="2422" s="51" customFormat="1" ht="15.9" customHeight="1" x14ac:dyDescent="0.3"/>
    <row r="2423" s="51" customFormat="1" ht="15.9" customHeight="1" x14ac:dyDescent="0.3"/>
    <row r="2424" s="51" customFormat="1" ht="15.9" customHeight="1" x14ac:dyDescent="0.3"/>
    <row r="2425" s="51" customFormat="1" ht="15.9" customHeight="1" x14ac:dyDescent="0.3"/>
    <row r="2426" s="51" customFormat="1" ht="15.9" customHeight="1" x14ac:dyDescent="0.3"/>
    <row r="2427" s="51" customFormat="1" ht="15.9" customHeight="1" x14ac:dyDescent="0.3"/>
    <row r="2428" s="51" customFormat="1" ht="15.9" customHeight="1" x14ac:dyDescent="0.3"/>
    <row r="2429" s="51" customFormat="1" ht="15.9" customHeight="1" x14ac:dyDescent="0.3"/>
    <row r="2430" s="51" customFormat="1" ht="15.9" customHeight="1" x14ac:dyDescent="0.3"/>
    <row r="2431" s="51" customFormat="1" ht="15.9" customHeight="1" x14ac:dyDescent="0.3"/>
    <row r="2432" s="51" customFormat="1" ht="15.9" customHeight="1" x14ac:dyDescent="0.3"/>
    <row r="2433" s="51" customFormat="1" ht="15.9" customHeight="1" x14ac:dyDescent="0.3"/>
    <row r="2434" s="51" customFormat="1" ht="15.9" customHeight="1" x14ac:dyDescent="0.3"/>
    <row r="2435" s="51" customFormat="1" ht="15.9" customHeight="1" x14ac:dyDescent="0.3"/>
    <row r="2436" s="51" customFormat="1" ht="15.9" customHeight="1" x14ac:dyDescent="0.3"/>
    <row r="2437" s="51" customFormat="1" ht="15.9" customHeight="1" x14ac:dyDescent="0.3"/>
    <row r="2438" s="51" customFormat="1" ht="15.9" customHeight="1" x14ac:dyDescent="0.3"/>
    <row r="2439" s="51" customFormat="1" ht="15.9" customHeight="1" x14ac:dyDescent="0.3"/>
    <row r="2440" s="51" customFormat="1" ht="15.9" customHeight="1" x14ac:dyDescent="0.3"/>
    <row r="2441" s="51" customFormat="1" ht="15.9" customHeight="1" x14ac:dyDescent="0.3"/>
    <row r="2442" s="51" customFormat="1" ht="15.9" customHeight="1" x14ac:dyDescent="0.3"/>
    <row r="2443" s="51" customFormat="1" ht="15.9" customHeight="1" x14ac:dyDescent="0.3"/>
    <row r="2444" s="51" customFormat="1" ht="15.9" customHeight="1" x14ac:dyDescent="0.3"/>
    <row r="2445" s="51" customFormat="1" ht="15.9" customHeight="1" x14ac:dyDescent="0.3"/>
    <row r="2446" s="51" customFormat="1" ht="15.9" customHeight="1" x14ac:dyDescent="0.3"/>
    <row r="2447" s="51" customFormat="1" ht="15.9" customHeight="1" x14ac:dyDescent="0.3"/>
    <row r="2448" s="51" customFormat="1" ht="15.9" customHeight="1" x14ac:dyDescent="0.3"/>
    <row r="2449" s="51" customFormat="1" ht="15.9" customHeight="1" x14ac:dyDescent="0.3"/>
    <row r="2450" s="51" customFormat="1" ht="15.9" customHeight="1" x14ac:dyDescent="0.3"/>
    <row r="2451" s="51" customFormat="1" ht="15.9" customHeight="1" x14ac:dyDescent="0.3"/>
    <row r="2452" s="51" customFormat="1" ht="15.9" customHeight="1" x14ac:dyDescent="0.3"/>
    <row r="2453" s="51" customFormat="1" ht="15.9" customHeight="1" x14ac:dyDescent="0.3"/>
    <row r="2454" s="51" customFormat="1" ht="15.9" customHeight="1" x14ac:dyDescent="0.3"/>
    <row r="2455" s="51" customFormat="1" ht="15.9" customHeight="1" x14ac:dyDescent="0.3"/>
    <row r="2456" s="51" customFormat="1" ht="15.9" customHeight="1" x14ac:dyDescent="0.3"/>
    <row r="2457" s="51" customFormat="1" ht="15.9" customHeight="1" x14ac:dyDescent="0.3"/>
    <row r="2458" s="51" customFormat="1" ht="15.9" customHeight="1" x14ac:dyDescent="0.3"/>
    <row r="2459" s="51" customFormat="1" ht="15.9" customHeight="1" x14ac:dyDescent="0.3"/>
    <row r="2460" s="51" customFormat="1" ht="15.9" customHeight="1" x14ac:dyDescent="0.3"/>
    <row r="2461" s="51" customFormat="1" ht="15.9" customHeight="1" x14ac:dyDescent="0.3"/>
    <row r="2462" s="51" customFormat="1" ht="15.9" customHeight="1" x14ac:dyDescent="0.3"/>
    <row r="2463" s="51" customFormat="1" ht="15.9" customHeight="1" x14ac:dyDescent="0.3"/>
    <row r="2464" s="51" customFormat="1" ht="15.9" customHeight="1" x14ac:dyDescent="0.3"/>
    <row r="2465" s="51" customFormat="1" ht="15.9" customHeight="1" x14ac:dyDescent="0.3"/>
    <row r="2466" s="51" customFormat="1" ht="15.9" customHeight="1" x14ac:dyDescent="0.3"/>
    <row r="2467" s="51" customFormat="1" ht="15.9" customHeight="1" x14ac:dyDescent="0.3"/>
    <row r="2468" s="51" customFormat="1" ht="15.9" customHeight="1" x14ac:dyDescent="0.3"/>
    <row r="2469" s="51" customFormat="1" ht="15.9" customHeight="1" x14ac:dyDescent="0.3"/>
    <row r="2470" s="51" customFormat="1" ht="15.9" customHeight="1" x14ac:dyDescent="0.3"/>
    <row r="2471" s="51" customFormat="1" ht="15.9" customHeight="1" x14ac:dyDescent="0.3"/>
    <row r="2472" s="51" customFormat="1" ht="15.9" customHeight="1" x14ac:dyDescent="0.3"/>
    <row r="2473" s="51" customFormat="1" ht="15.9" customHeight="1" x14ac:dyDescent="0.3"/>
    <row r="2474" s="51" customFormat="1" ht="15.9" customHeight="1" x14ac:dyDescent="0.3"/>
    <row r="2475" s="51" customFormat="1" ht="15.9" customHeight="1" x14ac:dyDescent="0.3"/>
    <row r="2476" s="51" customFormat="1" ht="15.9" customHeight="1" x14ac:dyDescent="0.3"/>
    <row r="2477" s="51" customFormat="1" ht="15.9" customHeight="1" x14ac:dyDescent="0.3"/>
    <row r="2478" s="51" customFormat="1" ht="15.9" customHeight="1" x14ac:dyDescent="0.3"/>
    <row r="2479" s="51" customFormat="1" ht="15.9" customHeight="1" x14ac:dyDescent="0.3"/>
    <row r="2480" s="51" customFormat="1" ht="15.9" customHeight="1" x14ac:dyDescent="0.3"/>
    <row r="2481" s="51" customFormat="1" ht="15.9" customHeight="1" x14ac:dyDescent="0.3"/>
    <row r="2482" s="51" customFormat="1" ht="15.9" customHeight="1" x14ac:dyDescent="0.3"/>
    <row r="2483" s="51" customFormat="1" ht="15.9" customHeight="1" x14ac:dyDescent="0.3"/>
    <row r="2484" s="51" customFormat="1" ht="15.9" customHeight="1" x14ac:dyDescent="0.3"/>
    <row r="2485" s="51" customFormat="1" ht="15.9" customHeight="1" x14ac:dyDescent="0.3"/>
    <row r="2486" s="51" customFormat="1" ht="15.9" customHeight="1" x14ac:dyDescent="0.3"/>
    <row r="2487" s="51" customFormat="1" ht="15.9" customHeight="1" x14ac:dyDescent="0.3"/>
    <row r="2488" s="51" customFormat="1" ht="15.9" customHeight="1" x14ac:dyDescent="0.3"/>
    <row r="2489" s="51" customFormat="1" ht="15.9" customHeight="1" x14ac:dyDescent="0.3"/>
    <row r="2490" s="51" customFormat="1" ht="15.9" customHeight="1" x14ac:dyDescent="0.3"/>
    <row r="2491" s="51" customFormat="1" ht="15.9" customHeight="1" x14ac:dyDescent="0.3"/>
    <row r="2492" s="51" customFormat="1" ht="15.9" customHeight="1" x14ac:dyDescent="0.3"/>
    <row r="2493" s="51" customFormat="1" ht="15.9" customHeight="1" x14ac:dyDescent="0.3"/>
    <row r="2494" s="51" customFormat="1" ht="15.9" customHeight="1" x14ac:dyDescent="0.3"/>
    <row r="2495" s="51" customFormat="1" ht="15.9" customHeight="1" x14ac:dyDescent="0.3"/>
    <row r="2496" s="51" customFormat="1" ht="15.9" customHeight="1" x14ac:dyDescent="0.3"/>
    <row r="2497" s="51" customFormat="1" ht="15.9" customHeight="1" x14ac:dyDescent="0.3"/>
    <row r="2498" s="51" customFormat="1" ht="15.9" customHeight="1" x14ac:dyDescent="0.3"/>
    <row r="2499" s="51" customFormat="1" ht="15.9" customHeight="1" x14ac:dyDescent="0.3"/>
    <row r="2500" s="51" customFormat="1" ht="15.9" customHeight="1" x14ac:dyDescent="0.3"/>
    <row r="2501" s="51" customFormat="1" ht="15.9" customHeight="1" x14ac:dyDescent="0.3"/>
    <row r="2502" s="51" customFormat="1" ht="15.9" customHeight="1" x14ac:dyDescent="0.3"/>
    <row r="2503" s="51" customFormat="1" ht="15.9" customHeight="1" x14ac:dyDescent="0.3"/>
    <row r="2504" s="51" customFormat="1" ht="15.9" customHeight="1" x14ac:dyDescent="0.3"/>
    <row r="2505" s="51" customFormat="1" ht="15.9" customHeight="1" x14ac:dyDescent="0.3"/>
    <row r="2506" s="51" customFormat="1" ht="15.9" customHeight="1" x14ac:dyDescent="0.3"/>
    <row r="2507" s="51" customFormat="1" ht="15.9" customHeight="1" x14ac:dyDescent="0.3"/>
    <row r="2508" s="51" customFormat="1" ht="15.9" customHeight="1" x14ac:dyDescent="0.3"/>
    <row r="2509" s="51" customFormat="1" ht="15.9" customHeight="1" x14ac:dyDescent="0.3"/>
    <row r="2510" s="51" customFormat="1" ht="15.9" customHeight="1" x14ac:dyDescent="0.3"/>
    <row r="2511" s="51" customFormat="1" ht="15.9" customHeight="1" x14ac:dyDescent="0.3"/>
    <row r="2512" s="51" customFormat="1" ht="15.9" customHeight="1" x14ac:dyDescent="0.3"/>
    <row r="2513" s="51" customFormat="1" ht="15.9" customHeight="1" x14ac:dyDescent="0.3"/>
    <row r="2514" s="51" customFormat="1" ht="15.9" customHeight="1" x14ac:dyDescent="0.3"/>
    <row r="2515" s="51" customFormat="1" ht="15.9" customHeight="1" x14ac:dyDescent="0.3"/>
    <row r="2516" s="51" customFormat="1" ht="15.9" customHeight="1" x14ac:dyDescent="0.3"/>
    <row r="2517" s="51" customFormat="1" ht="15.9" customHeight="1" x14ac:dyDescent="0.3"/>
    <row r="2518" s="51" customFormat="1" ht="15.9" customHeight="1" x14ac:dyDescent="0.3"/>
    <row r="2519" s="51" customFormat="1" ht="15.9" customHeight="1" x14ac:dyDescent="0.3"/>
    <row r="2520" s="51" customFormat="1" ht="15.9" customHeight="1" x14ac:dyDescent="0.3"/>
    <row r="2521" s="51" customFormat="1" ht="15.9" customHeight="1" x14ac:dyDescent="0.3"/>
    <row r="2522" s="51" customFormat="1" ht="15.9" customHeight="1" x14ac:dyDescent="0.3"/>
    <row r="2523" s="51" customFormat="1" ht="15.9" customHeight="1" x14ac:dyDescent="0.3"/>
    <row r="2524" s="51" customFormat="1" ht="15.9" customHeight="1" x14ac:dyDescent="0.3"/>
    <row r="2525" s="51" customFormat="1" ht="15.9" customHeight="1" x14ac:dyDescent="0.3"/>
    <row r="2526" s="51" customFormat="1" ht="15.9" customHeight="1" x14ac:dyDescent="0.3"/>
    <row r="2527" s="51" customFormat="1" ht="15.9" customHeight="1" x14ac:dyDescent="0.3"/>
    <row r="2528" s="51" customFormat="1" ht="15.9" customHeight="1" x14ac:dyDescent="0.3"/>
    <row r="2529" s="51" customFormat="1" ht="15.9" customHeight="1" x14ac:dyDescent="0.3"/>
    <row r="2530" s="51" customFormat="1" ht="15.9" customHeight="1" x14ac:dyDescent="0.3"/>
    <row r="2531" s="51" customFormat="1" ht="15.9" customHeight="1" x14ac:dyDescent="0.3"/>
    <row r="2532" s="51" customFormat="1" ht="15.9" customHeight="1" x14ac:dyDescent="0.3"/>
    <row r="2533" s="51" customFormat="1" ht="15.9" customHeight="1" x14ac:dyDescent="0.3"/>
    <row r="2534" s="51" customFormat="1" ht="15.9" customHeight="1" x14ac:dyDescent="0.3"/>
    <row r="2535" s="51" customFormat="1" ht="15.9" customHeight="1" x14ac:dyDescent="0.3"/>
    <row r="2536" s="51" customFormat="1" ht="15.9" customHeight="1" x14ac:dyDescent="0.3"/>
    <row r="2537" s="51" customFormat="1" ht="15.9" customHeight="1" x14ac:dyDescent="0.3"/>
    <row r="2538" s="51" customFormat="1" ht="15.9" customHeight="1" x14ac:dyDescent="0.3"/>
    <row r="2539" s="51" customFormat="1" ht="15.9" customHeight="1" x14ac:dyDescent="0.3"/>
    <row r="2540" s="51" customFormat="1" ht="15.9" customHeight="1" x14ac:dyDescent="0.3"/>
    <row r="2541" s="51" customFormat="1" ht="15.9" customHeight="1" x14ac:dyDescent="0.3"/>
    <row r="2542" s="51" customFormat="1" ht="15.9" customHeight="1" x14ac:dyDescent="0.3"/>
    <row r="2543" s="51" customFormat="1" ht="15.9" customHeight="1" x14ac:dyDescent="0.3"/>
    <row r="2544" s="51" customFormat="1" ht="15.9" customHeight="1" x14ac:dyDescent="0.3"/>
    <row r="2545" s="51" customFormat="1" ht="15.9" customHeight="1" x14ac:dyDescent="0.3"/>
    <row r="2546" s="51" customFormat="1" ht="15.9" customHeight="1" x14ac:dyDescent="0.3"/>
    <row r="2547" s="51" customFormat="1" ht="15.9" customHeight="1" x14ac:dyDescent="0.3"/>
    <row r="2548" s="51" customFormat="1" ht="15.9" customHeight="1" x14ac:dyDescent="0.3"/>
    <row r="2549" s="51" customFormat="1" ht="15.9" customHeight="1" x14ac:dyDescent="0.3"/>
    <row r="2550" s="51" customFormat="1" ht="15.9" customHeight="1" x14ac:dyDescent="0.3"/>
    <row r="2551" s="51" customFormat="1" ht="15.9" customHeight="1" x14ac:dyDescent="0.3"/>
    <row r="2552" s="51" customFormat="1" ht="15.9" customHeight="1" x14ac:dyDescent="0.3"/>
    <row r="2553" s="51" customFormat="1" ht="15.9" customHeight="1" x14ac:dyDescent="0.3"/>
    <row r="2554" s="51" customFormat="1" ht="15.9" customHeight="1" x14ac:dyDescent="0.3"/>
    <row r="2555" s="51" customFormat="1" ht="15.9" customHeight="1" x14ac:dyDescent="0.3"/>
    <row r="2556" s="51" customFormat="1" ht="15.9" customHeight="1" x14ac:dyDescent="0.3"/>
    <row r="2557" s="51" customFormat="1" ht="15.9" customHeight="1" x14ac:dyDescent="0.3"/>
    <row r="2558" s="51" customFormat="1" ht="15.9" customHeight="1" x14ac:dyDescent="0.3"/>
    <row r="2559" s="51" customFormat="1" ht="15.9" customHeight="1" x14ac:dyDescent="0.3"/>
    <row r="2560" s="51" customFormat="1" ht="15.9" customHeight="1" x14ac:dyDescent="0.3"/>
    <row r="2561" s="51" customFormat="1" ht="15.9" customHeight="1" x14ac:dyDescent="0.3"/>
    <row r="2562" s="51" customFormat="1" ht="15.9" customHeight="1" x14ac:dyDescent="0.3"/>
    <row r="2563" s="51" customFormat="1" ht="15.9" customHeight="1" x14ac:dyDescent="0.3"/>
    <row r="2564" s="51" customFormat="1" ht="15.9" customHeight="1" x14ac:dyDescent="0.3"/>
    <row r="2565" s="51" customFormat="1" ht="15.9" customHeight="1" x14ac:dyDescent="0.3"/>
    <row r="2566" s="51" customFormat="1" ht="15.9" customHeight="1" x14ac:dyDescent="0.3"/>
    <row r="2567" s="51" customFormat="1" ht="15.9" customHeight="1" x14ac:dyDescent="0.3"/>
    <row r="2568" s="51" customFormat="1" ht="15.9" customHeight="1" x14ac:dyDescent="0.3"/>
    <row r="2569" s="51" customFormat="1" ht="15.9" customHeight="1" x14ac:dyDescent="0.3"/>
    <row r="2570" s="51" customFormat="1" ht="15.9" customHeight="1" x14ac:dyDescent="0.3"/>
    <row r="2571" s="51" customFormat="1" ht="15.9" customHeight="1" x14ac:dyDescent="0.3"/>
    <row r="2572" s="51" customFormat="1" ht="15.9" customHeight="1" x14ac:dyDescent="0.3"/>
    <row r="2573" s="51" customFormat="1" ht="15.9" customHeight="1" x14ac:dyDescent="0.3"/>
    <row r="2574" s="51" customFormat="1" ht="15.9" customHeight="1" x14ac:dyDescent="0.3"/>
    <row r="2575" s="51" customFormat="1" ht="15.9" customHeight="1" x14ac:dyDescent="0.3"/>
    <row r="2576" s="51" customFormat="1" ht="15.9" customHeight="1" x14ac:dyDescent="0.3"/>
    <row r="2577" s="51" customFormat="1" ht="15.9" customHeight="1" x14ac:dyDescent="0.3"/>
    <row r="2578" s="51" customFormat="1" ht="15.9" customHeight="1" x14ac:dyDescent="0.3"/>
    <row r="2579" s="51" customFormat="1" ht="15.9" customHeight="1" x14ac:dyDescent="0.3"/>
    <row r="2580" s="51" customFormat="1" ht="15.9" customHeight="1" x14ac:dyDescent="0.3"/>
    <row r="2581" s="51" customFormat="1" ht="15.9" customHeight="1" x14ac:dyDescent="0.3"/>
    <row r="2582" s="51" customFormat="1" ht="15.9" customHeight="1" x14ac:dyDescent="0.3"/>
    <row r="2583" s="51" customFormat="1" ht="15.9" customHeight="1" x14ac:dyDescent="0.3"/>
    <row r="2584" s="51" customFormat="1" ht="15.9" customHeight="1" x14ac:dyDescent="0.3"/>
    <row r="2585" s="51" customFormat="1" ht="15.9" customHeight="1" x14ac:dyDescent="0.3"/>
    <row r="2586" s="51" customFormat="1" ht="15.9" customHeight="1" x14ac:dyDescent="0.3"/>
    <row r="2587" s="51" customFormat="1" ht="15.9" customHeight="1" x14ac:dyDescent="0.3"/>
    <row r="2588" s="51" customFormat="1" ht="15.9" customHeight="1" x14ac:dyDescent="0.3"/>
    <row r="2589" s="51" customFormat="1" ht="15.9" customHeight="1" x14ac:dyDescent="0.3"/>
    <row r="2590" s="51" customFormat="1" ht="15.9" customHeight="1" x14ac:dyDescent="0.3"/>
    <row r="2591" s="51" customFormat="1" ht="15.9" customHeight="1" x14ac:dyDescent="0.3"/>
    <row r="2592" s="51" customFormat="1" ht="15.9" customHeight="1" x14ac:dyDescent="0.3"/>
    <row r="2593" s="51" customFormat="1" ht="15.9" customHeight="1" x14ac:dyDescent="0.3"/>
    <row r="2594" s="51" customFormat="1" ht="15.9" customHeight="1" x14ac:dyDescent="0.3"/>
    <row r="2595" s="51" customFormat="1" ht="15.9" customHeight="1" x14ac:dyDescent="0.3"/>
    <row r="2596" s="51" customFormat="1" ht="15.9" customHeight="1" x14ac:dyDescent="0.3"/>
    <row r="2597" s="51" customFormat="1" ht="15.9" customHeight="1" x14ac:dyDescent="0.3"/>
    <row r="2598" s="51" customFormat="1" ht="15.9" customHeight="1" x14ac:dyDescent="0.3"/>
    <row r="2599" s="51" customFormat="1" ht="15.9" customHeight="1" x14ac:dyDescent="0.3"/>
    <row r="2600" s="51" customFormat="1" ht="15.9" customHeight="1" x14ac:dyDescent="0.3"/>
    <row r="2601" s="51" customFormat="1" ht="15.9" customHeight="1" x14ac:dyDescent="0.3"/>
    <row r="2602" s="51" customFormat="1" ht="15.9" customHeight="1" x14ac:dyDescent="0.3"/>
    <row r="2603" s="51" customFormat="1" ht="15.9" customHeight="1" x14ac:dyDescent="0.3"/>
    <row r="2604" s="51" customFormat="1" ht="15.9" customHeight="1" x14ac:dyDescent="0.3"/>
    <row r="2605" s="51" customFormat="1" ht="15.9" customHeight="1" x14ac:dyDescent="0.3"/>
    <row r="2606" s="51" customFormat="1" ht="15.9" customHeight="1" x14ac:dyDescent="0.3"/>
    <row r="2607" s="51" customFormat="1" ht="15.9" customHeight="1" x14ac:dyDescent="0.3"/>
    <row r="2608" s="51" customFormat="1" ht="15.9" customHeight="1" x14ac:dyDescent="0.3"/>
    <row r="2609" s="51" customFormat="1" ht="15.9" customHeight="1" x14ac:dyDescent="0.3"/>
    <row r="2610" s="51" customFormat="1" ht="15.9" customHeight="1" x14ac:dyDescent="0.3"/>
    <row r="2611" s="51" customFormat="1" ht="15.9" customHeight="1" x14ac:dyDescent="0.3"/>
    <row r="2612" s="51" customFormat="1" ht="15.9" customHeight="1" x14ac:dyDescent="0.3"/>
    <row r="2613" s="51" customFormat="1" ht="15.9" customHeight="1" x14ac:dyDescent="0.3"/>
    <row r="2614" s="51" customFormat="1" ht="15.9" customHeight="1" x14ac:dyDescent="0.3"/>
    <row r="2615" s="51" customFormat="1" ht="15.9" customHeight="1" x14ac:dyDescent="0.3"/>
    <row r="2616" s="51" customFormat="1" ht="15.9" customHeight="1" x14ac:dyDescent="0.3"/>
    <row r="2617" s="51" customFormat="1" ht="15.9" customHeight="1" x14ac:dyDescent="0.3"/>
    <row r="2618" s="51" customFormat="1" ht="15.9" customHeight="1" x14ac:dyDescent="0.3"/>
    <row r="2619" s="51" customFormat="1" ht="15.9" customHeight="1" x14ac:dyDescent="0.3"/>
    <row r="2620" s="51" customFormat="1" ht="15.9" customHeight="1" x14ac:dyDescent="0.3"/>
    <row r="2621" s="51" customFormat="1" ht="15.9" customHeight="1" x14ac:dyDescent="0.3"/>
    <row r="2622" s="51" customFormat="1" ht="15.9" customHeight="1" x14ac:dyDescent="0.3"/>
    <row r="2623" s="51" customFormat="1" ht="15.9" customHeight="1" x14ac:dyDescent="0.3"/>
    <row r="2624" s="51" customFormat="1" ht="15.9" customHeight="1" x14ac:dyDescent="0.3"/>
    <row r="2625" s="51" customFormat="1" ht="15.9" customHeight="1" x14ac:dyDescent="0.3"/>
    <row r="2626" s="51" customFormat="1" ht="15.9" customHeight="1" x14ac:dyDescent="0.3"/>
    <row r="2627" s="51" customFormat="1" ht="15.9" customHeight="1" x14ac:dyDescent="0.3"/>
    <row r="2628" s="51" customFormat="1" ht="15.9" customHeight="1" x14ac:dyDescent="0.3"/>
    <row r="2629" s="51" customFormat="1" ht="15.9" customHeight="1" x14ac:dyDescent="0.3"/>
    <row r="2630" s="51" customFormat="1" ht="15.9" customHeight="1" x14ac:dyDescent="0.3"/>
    <row r="2631" s="51" customFormat="1" ht="15.9" customHeight="1" x14ac:dyDescent="0.3"/>
    <row r="2632" s="51" customFormat="1" ht="15.9" customHeight="1" x14ac:dyDescent="0.3"/>
    <row r="2633" s="51" customFormat="1" ht="15.9" customHeight="1" x14ac:dyDescent="0.3"/>
    <row r="2634" s="51" customFormat="1" ht="15.9" customHeight="1" x14ac:dyDescent="0.3"/>
    <row r="2635" s="51" customFormat="1" ht="15.9" customHeight="1" x14ac:dyDescent="0.3"/>
    <row r="2636" s="51" customFormat="1" ht="15.9" customHeight="1" x14ac:dyDescent="0.3"/>
    <row r="2637" s="51" customFormat="1" ht="15.9" customHeight="1" x14ac:dyDescent="0.3"/>
    <row r="2638" s="51" customFormat="1" ht="15.9" customHeight="1" x14ac:dyDescent="0.3"/>
    <row r="2639" s="51" customFormat="1" ht="15.9" customHeight="1" x14ac:dyDescent="0.3"/>
    <row r="2640" s="51" customFormat="1" ht="15.9" customHeight="1" x14ac:dyDescent="0.3"/>
    <row r="2641" s="51" customFormat="1" ht="15.9" customHeight="1" x14ac:dyDescent="0.3"/>
    <row r="2642" s="51" customFormat="1" ht="15.9" customHeight="1" x14ac:dyDescent="0.3"/>
    <row r="2643" s="51" customFormat="1" ht="15.9" customHeight="1" x14ac:dyDescent="0.3"/>
    <row r="2644" s="51" customFormat="1" ht="15.9" customHeight="1" x14ac:dyDescent="0.3"/>
    <row r="2645" s="51" customFormat="1" ht="15.9" customHeight="1" x14ac:dyDescent="0.3"/>
    <row r="2646" s="51" customFormat="1" ht="15.9" customHeight="1" x14ac:dyDescent="0.3"/>
    <row r="2647" s="51" customFormat="1" ht="15.9" customHeight="1" x14ac:dyDescent="0.3"/>
    <row r="2648" s="51" customFormat="1" ht="15.9" customHeight="1" x14ac:dyDescent="0.3"/>
    <row r="2649" s="51" customFormat="1" ht="15.9" customHeight="1" x14ac:dyDescent="0.3"/>
    <row r="2650" s="51" customFormat="1" ht="15.9" customHeight="1" x14ac:dyDescent="0.3"/>
    <row r="2651" s="51" customFormat="1" ht="15.9" customHeight="1" x14ac:dyDescent="0.3"/>
    <row r="2652" s="51" customFormat="1" ht="15.9" customHeight="1" x14ac:dyDescent="0.3"/>
    <row r="2653" s="51" customFormat="1" ht="15.9" customHeight="1" x14ac:dyDescent="0.3"/>
    <row r="2654" s="51" customFormat="1" ht="15.9" customHeight="1" x14ac:dyDescent="0.3"/>
    <row r="2655" s="51" customFormat="1" ht="15.9" customHeight="1" x14ac:dyDescent="0.3"/>
    <row r="2656" s="51" customFormat="1" ht="15.9" customHeight="1" x14ac:dyDescent="0.3"/>
    <row r="2657" s="51" customFormat="1" ht="15.9" customHeight="1" x14ac:dyDescent="0.3"/>
    <row r="2658" s="51" customFormat="1" ht="15.9" customHeight="1" x14ac:dyDescent="0.3"/>
    <row r="2659" s="51" customFormat="1" ht="15.9" customHeight="1" x14ac:dyDescent="0.3"/>
    <row r="2660" s="51" customFormat="1" ht="15.9" customHeight="1" x14ac:dyDescent="0.3"/>
    <row r="2661" s="51" customFormat="1" ht="15.9" customHeight="1" x14ac:dyDescent="0.3"/>
    <row r="2662" s="51" customFormat="1" ht="15.9" customHeight="1" x14ac:dyDescent="0.3"/>
    <row r="2663" s="51" customFormat="1" ht="15.9" customHeight="1" x14ac:dyDescent="0.3"/>
    <row r="2664" s="51" customFormat="1" ht="15.9" customHeight="1" x14ac:dyDescent="0.3"/>
    <row r="2665" s="51" customFormat="1" ht="15.9" customHeight="1" x14ac:dyDescent="0.3"/>
    <row r="2666" s="51" customFormat="1" ht="15.9" customHeight="1" x14ac:dyDescent="0.3"/>
    <row r="2667" s="51" customFormat="1" ht="15.9" customHeight="1" x14ac:dyDescent="0.3"/>
    <row r="2668" s="51" customFormat="1" ht="15.9" customHeight="1" x14ac:dyDescent="0.3"/>
    <row r="2669" s="51" customFormat="1" ht="15.9" customHeight="1" x14ac:dyDescent="0.3"/>
    <row r="2670" s="51" customFormat="1" ht="15.9" customHeight="1" x14ac:dyDescent="0.3"/>
    <row r="2671" s="51" customFormat="1" ht="15.9" customHeight="1" x14ac:dyDescent="0.3"/>
    <row r="2672" s="51" customFormat="1" ht="15.9" customHeight="1" x14ac:dyDescent="0.3"/>
    <row r="2673" s="51" customFormat="1" ht="15.9" customHeight="1" x14ac:dyDescent="0.3"/>
    <row r="2674" s="51" customFormat="1" ht="15.9" customHeight="1" x14ac:dyDescent="0.3"/>
    <row r="2675" s="51" customFormat="1" ht="15.9" customHeight="1" x14ac:dyDescent="0.3"/>
    <row r="2676" s="51" customFormat="1" ht="15.9" customHeight="1" x14ac:dyDescent="0.3"/>
    <row r="2677" s="51" customFormat="1" ht="15.9" customHeight="1" x14ac:dyDescent="0.3"/>
    <row r="2678" s="51" customFormat="1" ht="15.9" customHeight="1" x14ac:dyDescent="0.3"/>
    <row r="2679" s="51" customFormat="1" ht="15.9" customHeight="1" x14ac:dyDescent="0.3"/>
    <row r="2680" s="51" customFormat="1" ht="15.9" customHeight="1" x14ac:dyDescent="0.3"/>
    <row r="2681" s="51" customFormat="1" ht="15.9" customHeight="1" x14ac:dyDescent="0.3"/>
    <row r="2682" s="51" customFormat="1" ht="15.9" customHeight="1" x14ac:dyDescent="0.3"/>
    <row r="2683" s="51" customFormat="1" ht="15.9" customHeight="1" x14ac:dyDescent="0.3"/>
    <row r="2684" s="51" customFormat="1" ht="15.9" customHeight="1" x14ac:dyDescent="0.3"/>
    <row r="2685" s="51" customFormat="1" ht="15.9" customHeight="1" x14ac:dyDescent="0.3"/>
    <row r="2686" s="51" customFormat="1" ht="15.9" customHeight="1" x14ac:dyDescent="0.3"/>
    <row r="2687" s="51" customFormat="1" ht="15.9" customHeight="1" x14ac:dyDescent="0.3"/>
    <row r="2688" s="51" customFormat="1" ht="15.9" customHeight="1" x14ac:dyDescent="0.3"/>
    <row r="2689" s="51" customFormat="1" ht="15.9" customHeight="1" x14ac:dyDescent="0.3"/>
    <row r="2690" s="51" customFormat="1" ht="15.9" customHeight="1" x14ac:dyDescent="0.3"/>
    <row r="2691" s="51" customFormat="1" ht="15.9" customHeight="1" x14ac:dyDescent="0.3"/>
    <row r="2692" s="51" customFormat="1" ht="15.9" customHeight="1" x14ac:dyDescent="0.3"/>
    <row r="2693" s="51" customFormat="1" ht="15.9" customHeight="1" x14ac:dyDescent="0.3"/>
    <row r="2694" s="51" customFormat="1" ht="15.9" customHeight="1" x14ac:dyDescent="0.3"/>
    <row r="2695" s="51" customFormat="1" ht="15.9" customHeight="1" x14ac:dyDescent="0.3"/>
    <row r="2696" s="51" customFormat="1" ht="15.9" customHeight="1" x14ac:dyDescent="0.3"/>
    <row r="2697" s="51" customFormat="1" ht="15.9" customHeight="1" x14ac:dyDescent="0.3"/>
    <row r="2698" s="51" customFormat="1" ht="15.9" customHeight="1" x14ac:dyDescent="0.3"/>
    <row r="2699" s="51" customFormat="1" ht="15.9" customHeight="1" x14ac:dyDescent="0.3"/>
    <row r="2700" s="51" customFormat="1" ht="15.9" customHeight="1" x14ac:dyDescent="0.3"/>
    <row r="2701" s="51" customFormat="1" ht="15.9" customHeight="1" x14ac:dyDescent="0.3"/>
    <row r="2702" s="51" customFormat="1" ht="15.9" customHeight="1" x14ac:dyDescent="0.3"/>
    <row r="2703" s="51" customFormat="1" ht="15.9" customHeight="1" x14ac:dyDescent="0.3"/>
    <row r="2704" s="51" customFormat="1" ht="15.9" customHeight="1" x14ac:dyDescent="0.3"/>
    <row r="2705" s="51" customFormat="1" ht="15.9" customHeight="1" x14ac:dyDescent="0.3"/>
    <row r="2706" s="51" customFormat="1" ht="15.9" customHeight="1" x14ac:dyDescent="0.3"/>
    <row r="2707" s="51" customFormat="1" ht="15.9" customHeight="1" x14ac:dyDescent="0.3"/>
    <row r="2708" s="51" customFormat="1" ht="15.9" customHeight="1" x14ac:dyDescent="0.3"/>
    <row r="2709" s="51" customFormat="1" ht="15.9" customHeight="1" x14ac:dyDescent="0.3"/>
    <row r="2710" s="51" customFormat="1" ht="15.9" customHeight="1" x14ac:dyDescent="0.3"/>
    <row r="2711" s="51" customFormat="1" ht="15.9" customHeight="1" x14ac:dyDescent="0.3"/>
    <row r="2712" s="51" customFormat="1" ht="15.9" customHeight="1" x14ac:dyDescent="0.3"/>
    <row r="2713" s="51" customFormat="1" ht="15.9" customHeight="1" x14ac:dyDescent="0.3"/>
    <row r="2714" s="51" customFormat="1" ht="15.9" customHeight="1" x14ac:dyDescent="0.3"/>
    <row r="2715" s="51" customFormat="1" ht="15.9" customHeight="1" x14ac:dyDescent="0.3"/>
    <row r="2716" s="51" customFormat="1" ht="15.9" customHeight="1" x14ac:dyDescent="0.3"/>
    <row r="2717" s="51" customFormat="1" ht="15.9" customHeight="1" x14ac:dyDescent="0.3"/>
    <row r="2718" s="51" customFormat="1" ht="15.9" customHeight="1" x14ac:dyDescent="0.3"/>
    <row r="2719" s="51" customFormat="1" ht="15.9" customHeight="1" x14ac:dyDescent="0.3"/>
    <row r="2720" s="51" customFormat="1" ht="15.9" customHeight="1" x14ac:dyDescent="0.3"/>
    <row r="2721" s="51" customFormat="1" ht="15.9" customHeight="1" x14ac:dyDescent="0.3"/>
    <row r="2722" s="51" customFormat="1" ht="15.9" customHeight="1" x14ac:dyDescent="0.3"/>
    <row r="2723" s="51" customFormat="1" ht="15.9" customHeight="1" x14ac:dyDescent="0.3"/>
    <row r="2724" s="51" customFormat="1" ht="15.9" customHeight="1" x14ac:dyDescent="0.3"/>
    <row r="2725" s="51" customFormat="1" ht="15.9" customHeight="1" x14ac:dyDescent="0.3"/>
    <row r="2726" s="51" customFormat="1" ht="15.9" customHeight="1" x14ac:dyDescent="0.3"/>
    <row r="2727" s="51" customFormat="1" ht="15.9" customHeight="1" x14ac:dyDescent="0.3"/>
    <row r="2728" s="51" customFormat="1" ht="15.9" customHeight="1" x14ac:dyDescent="0.3"/>
    <row r="2729" s="51" customFormat="1" ht="15.9" customHeight="1" x14ac:dyDescent="0.3"/>
    <row r="2730" s="51" customFormat="1" ht="15.9" customHeight="1" x14ac:dyDescent="0.3"/>
    <row r="2731" s="51" customFormat="1" ht="15.9" customHeight="1" x14ac:dyDescent="0.3"/>
    <row r="2732" s="51" customFormat="1" ht="15.9" customHeight="1" x14ac:dyDescent="0.3"/>
    <row r="2733" s="51" customFormat="1" ht="15.9" customHeight="1" x14ac:dyDescent="0.3"/>
    <row r="2734" s="51" customFormat="1" ht="15.9" customHeight="1" x14ac:dyDescent="0.3"/>
    <row r="2735" s="51" customFormat="1" ht="15.9" customHeight="1" x14ac:dyDescent="0.3"/>
    <row r="2736" s="51" customFormat="1" ht="15.9" customHeight="1" x14ac:dyDescent="0.3"/>
    <row r="2737" s="51" customFormat="1" ht="15.9" customHeight="1" x14ac:dyDescent="0.3"/>
    <row r="2738" s="51" customFormat="1" ht="15.9" customHeight="1" x14ac:dyDescent="0.3"/>
    <row r="2739" s="51" customFormat="1" ht="15.9" customHeight="1" x14ac:dyDescent="0.3"/>
    <row r="2740" s="51" customFormat="1" ht="15.9" customHeight="1" x14ac:dyDescent="0.3"/>
    <row r="2741" s="51" customFormat="1" ht="15.9" customHeight="1" x14ac:dyDescent="0.3"/>
    <row r="2742" s="51" customFormat="1" ht="15.9" customHeight="1" x14ac:dyDescent="0.3"/>
    <row r="2743" s="51" customFormat="1" ht="15.9" customHeight="1" x14ac:dyDescent="0.3"/>
    <row r="2744" s="51" customFormat="1" ht="15.9" customHeight="1" x14ac:dyDescent="0.3"/>
    <row r="2745" s="51" customFormat="1" ht="15.9" customHeight="1" x14ac:dyDescent="0.3"/>
    <row r="2746" s="51" customFormat="1" ht="15.9" customHeight="1" x14ac:dyDescent="0.3"/>
    <row r="2747" s="51" customFormat="1" ht="15.9" customHeight="1" x14ac:dyDescent="0.3"/>
    <row r="2748" s="51" customFormat="1" ht="15.9" customHeight="1" x14ac:dyDescent="0.3"/>
    <row r="2749" s="51" customFormat="1" ht="15.9" customHeight="1" x14ac:dyDescent="0.3"/>
    <row r="2750" s="51" customFormat="1" ht="15.9" customHeight="1" x14ac:dyDescent="0.3"/>
    <row r="2751" s="51" customFormat="1" ht="15.9" customHeight="1" x14ac:dyDescent="0.3"/>
    <row r="2752" s="51" customFormat="1" ht="15.9" customHeight="1" x14ac:dyDescent="0.3"/>
    <row r="2753" s="51" customFormat="1" ht="15.9" customHeight="1" x14ac:dyDescent="0.3"/>
    <row r="2754" s="51" customFormat="1" ht="15.9" customHeight="1" x14ac:dyDescent="0.3"/>
    <row r="2755" s="51" customFormat="1" ht="15.9" customHeight="1" x14ac:dyDescent="0.3"/>
    <row r="2756" s="51" customFormat="1" ht="15.9" customHeight="1" x14ac:dyDescent="0.3"/>
    <row r="2757" s="51" customFormat="1" ht="15.9" customHeight="1" x14ac:dyDescent="0.3"/>
    <row r="2758" s="51" customFormat="1" ht="15.9" customHeight="1" x14ac:dyDescent="0.3"/>
    <row r="2759" s="51" customFormat="1" ht="15.9" customHeight="1" x14ac:dyDescent="0.3"/>
    <row r="2760" s="51" customFormat="1" ht="15.9" customHeight="1" x14ac:dyDescent="0.3"/>
    <row r="2761" s="51" customFormat="1" ht="15.9" customHeight="1" x14ac:dyDescent="0.3"/>
    <row r="2762" s="51" customFormat="1" ht="15.9" customHeight="1" x14ac:dyDescent="0.3"/>
    <row r="2763" s="51" customFormat="1" ht="15.9" customHeight="1" x14ac:dyDescent="0.3"/>
    <row r="2764" s="51" customFormat="1" ht="15.9" customHeight="1" x14ac:dyDescent="0.3"/>
    <row r="2765" s="51" customFormat="1" ht="15.9" customHeight="1" x14ac:dyDescent="0.3"/>
    <row r="2766" s="51" customFormat="1" ht="15.9" customHeight="1" x14ac:dyDescent="0.3"/>
    <row r="2767" s="51" customFormat="1" ht="15.9" customHeight="1" x14ac:dyDescent="0.3"/>
    <row r="2768" s="51" customFormat="1" ht="15.9" customHeight="1" x14ac:dyDescent="0.3"/>
    <row r="2769" s="51" customFormat="1" ht="15.9" customHeight="1" x14ac:dyDescent="0.3"/>
    <row r="2770" s="51" customFormat="1" ht="15.9" customHeight="1" x14ac:dyDescent="0.3"/>
    <row r="2771" s="51" customFormat="1" ht="15.9" customHeight="1" x14ac:dyDescent="0.3"/>
    <row r="2772" s="51" customFormat="1" ht="15.9" customHeight="1" x14ac:dyDescent="0.3"/>
    <row r="2773" s="51" customFormat="1" ht="15.9" customHeight="1" x14ac:dyDescent="0.3"/>
    <row r="2774" s="51" customFormat="1" ht="15.9" customHeight="1" x14ac:dyDescent="0.3"/>
    <row r="2775" s="51" customFormat="1" ht="15.9" customHeight="1" x14ac:dyDescent="0.3"/>
    <row r="2776" s="51" customFormat="1" ht="15.9" customHeight="1" x14ac:dyDescent="0.3"/>
    <row r="2777" s="51" customFormat="1" ht="15.9" customHeight="1" x14ac:dyDescent="0.3"/>
    <row r="2778" s="51" customFormat="1" ht="15.9" customHeight="1" x14ac:dyDescent="0.3"/>
    <row r="2779" s="51" customFormat="1" ht="15.9" customHeight="1" x14ac:dyDescent="0.3"/>
    <row r="2780" s="51" customFormat="1" ht="15.9" customHeight="1" x14ac:dyDescent="0.3"/>
    <row r="2781" s="51" customFormat="1" ht="15.9" customHeight="1" x14ac:dyDescent="0.3"/>
    <row r="2782" s="51" customFormat="1" ht="15.9" customHeight="1" x14ac:dyDescent="0.3"/>
    <row r="2783" s="51" customFormat="1" ht="15.9" customHeight="1" x14ac:dyDescent="0.3"/>
    <row r="2784" s="51" customFormat="1" ht="15.9" customHeight="1" x14ac:dyDescent="0.3"/>
    <row r="2785" s="51" customFormat="1" ht="15.9" customHeight="1" x14ac:dyDescent="0.3"/>
    <row r="2786" s="51" customFormat="1" ht="15.9" customHeight="1" x14ac:dyDescent="0.3"/>
    <row r="2787" s="51" customFormat="1" ht="15.9" customHeight="1" x14ac:dyDescent="0.3"/>
    <row r="2788" s="51" customFormat="1" ht="15.9" customHeight="1" x14ac:dyDescent="0.3"/>
    <row r="2789" s="51" customFormat="1" ht="15.9" customHeight="1" x14ac:dyDescent="0.3"/>
    <row r="2790" s="51" customFormat="1" ht="15.9" customHeight="1" x14ac:dyDescent="0.3"/>
    <row r="2791" s="51" customFormat="1" ht="15.9" customHeight="1" x14ac:dyDescent="0.3"/>
    <row r="2792" s="51" customFormat="1" ht="15.9" customHeight="1" x14ac:dyDescent="0.3"/>
    <row r="2793" s="51" customFormat="1" ht="15.9" customHeight="1" x14ac:dyDescent="0.3"/>
    <row r="2794" s="51" customFormat="1" ht="15.9" customHeight="1" x14ac:dyDescent="0.3"/>
    <row r="2795" s="51" customFormat="1" ht="15.9" customHeight="1" x14ac:dyDescent="0.3"/>
    <row r="2796" s="51" customFormat="1" ht="15.9" customHeight="1" x14ac:dyDescent="0.3"/>
    <row r="2797" s="51" customFormat="1" ht="15.9" customHeight="1" x14ac:dyDescent="0.3"/>
    <row r="2798" s="51" customFormat="1" ht="15.9" customHeight="1" x14ac:dyDescent="0.3"/>
    <row r="2799" s="51" customFormat="1" ht="15.9" customHeight="1" x14ac:dyDescent="0.3"/>
    <row r="2800" s="51" customFormat="1" ht="15.9" customHeight="1" x14ac:dyDescent="0.3"/>
    <row r="2801" s="51" customFormat="1" ht="15.9" customHeight="1" x14ac:dyDescent="0.3"/>
    <row r="2802" s="51" customFormat="1" ht="15.9" customHeight="1" x14ac:dyDescent="0.3"/>
    <row r="2803" s="51" customFormat="1" ht="15.9" customHeight="1" x14ac:dyDescent="0.3"/>
    <row r="2804" s="51" customFormat="1" ht="15.9" customHeight="1" x14ac:dyDescent="0.3"/>
    <row r="2805" s="51" customFormat="1" ht="15.9" customHeight="1" x14ac:dyDescent="0.3"/>
    <row r="2806" s="51" customFormat="1" ht="15.9" customHeight="1" x14ac:dyDescent="0.3"/>
    <row r="2807" s="51" customFormat="1" ht="15.9" customHeight="1" x14ac:dyDescent="0.3"/>
    <row r="2808" s="51" customFormat="1" ht="15.9" customHeight="1" x14ac:dyDescent="0.3"/>
    <row r="2809" s="51" customFormat="1" ht="15.9" customHeight="1" x14ac:dyDescent="0.3"/>
    <row r="2810" s="51" customFormat="1" ht="15.9" customHeight="1" x14ac:dyDescent="0.3"/>
    <row r="2811" s="51" customFormat="1" ht="15.9" customHeight="1" x14ac:dyDescent="0.3"/>
    <row r="2812" s="51" customFormat="1" ht="15.9" customHeight="1" x14ac:dyDescent="0.3"/>
    <row r="2813" s="51" customFormat="1" ht="15.9" customHeight="1" x14ac:dyDescent="0.3"/>
    <row r="2814" s="51" customFormat="1" ht="15.9" customHeight="1" x14ac:dyDescent="0.3"/>
    <row r="2815" s="51" customFormat="1" ht="15.9" customHeight="1" x14ac:dyDescent="0.3"/>
    <row r="2816" s="51" customFormat="1" ht="15.9" customHeight="1" x14ac:dyDescent="0.3"/>
    <row r="2817" s="51" customFormat="1" ht="15.9" customHeight="1" x14ac:dyDescent="0.3"/>
    <row r="2818" s="51" customFormat="1" ht="15.9" customHeight="1" x14ac:dyDescent="0.3"/>
    <row r="2819" s="51" customFormat="1" ht="15.9" customHeight="1" x14ac:dyDescent="0.3"/>
    <row r="2820" s="51" customFormat="1" ht="15.9" customHeight="1" x14ac:dyDescent="0.3"/>
    <row r="2821" s="51" customFormat="1" ht="15.9" customHeight="1" x14ac:dyDescent="0.3"/>
    <row r="2822" s="51" customFormat="1" ht="15.9" customHeight="1" x14ac:dyDescent="0.3"/>
    <row r="2823" s="51" customFormat="1" ht="15.9" customHeight="1" x14ac:dyDescent="0.3"/>
    <row r="2824" s="51" customFormat="1" ht="15.9" customHeight="1" x14ac:dyDescent="0.3"/>
    <row r="2825" s="51" customFormat="1" ht="15.9" customHeight="1" x14ac:dyDescent="0.3"/>
    <row r="2826" s="51" customFormat="1" ht="15.9" customHeight="1" x14ac:dyDescent="0.3"/>
    <row r="2827" s="51" customFormat="1" ht="15.9" customHeight="1" x14ac:dyDescent="0.3"/>
    <row r="2828" s="51" customFormat="1" ht="15.9" customHeight="1" x14ac:dyDescent="0.3"/>
    <row r="2829" s="51" customFormat="1" ht="15.9" customHeight="1" x14ac:dyDescent="0.3"/>
    <row r="2830" s="51" customFormat="1" ht="15.9" customHeight="1" x14ac:dyDescent="0.3"/>
    <row r="2831" s="51" customFormat="1" ht="15.9" customHeight="1" x14ac:dyDescent="0.3"/>
    <row r="2832" s="51" customFormat="1" ht="15.9" customHeight="1" x14ac:dyDescent="0.3"/>
    <row r="2833" s="51" customFormat="1" ht="15.9" customHeight="1" x14ac:dyDescent="0.3"/>
    <row r="2834" s="51" customFormat="1" ht="15.9" customHeight="1" x14ac:dyDescent="0.3"/>
    <row r="2835" s="51" customFormat="1" ht="15.9" customHeight="1" x14ac:dyDescent="0.3"/>
    <row r="2836" s="51" customFormat="1" ht="15.9" customHeight="1" x14ac:dyDescent="0.3"/>
    <row r="2837" s="51" customFormat="1" ht="15.9" customHeight="1" x14ac:dyDescent="0.3"/>
    <row r="2838" s="51" customFormat="1" ht="15.9" customHeight="1" x14ac:dyDescent="0.3"/>
    <row r="2839" s="51" customFormat="1" ht="15.9" customHeight="1" x14ac:dyDescent="0.3"/>
    <row r="2840" s="51" customFormat="1" ht="15.9" customHeight="1" x14ac:dyDescent="0.3"/>
    <row r="2841" s="51" customFormat="1" ht="15.9" customHeight="1" x14ac:dyDescent="0.3"/>
    <row r="2842" s="51" customFormat="1" ht="15.9" customHeight="1" x14ac:dyDescent="0.3"/>
    <row r="2843" s="51" customFormat="1" ht="15.9" customHeight="1" x14ac:dyDescent="0.3"/>
    <row r="2844" s="51" customFormat="1" ht="15.9" customHeight="1" x14ac:dyDescent="0.3"/>
    <row r="2845" s="51" customFormat="1" ht="15.9" customHeight="1" x14ac:dyDescent="0.3"/>
    <row r="2846" s="51" customFormat="1" ht="15.9" customHeight="1" x14ac:dyDescent="0.3"/>
    <row r="2847" s="51" customFormat="1" ht="15.9" customHeight="1" x14ac:dyDescent="0.3"/>
    <row r="2848" s="51" customFormat="1" ht="15.9" customHeight="1" x14ac:dyDescent="0.3"/>
    <row r="2849" s="51" customFormat="1" ht="15.9" customHeight="1" x14ac:dyDescent="0.3"/>
    <row r="2850" s="51" customFormat="1" ht="15.9" customHeight="1" x14ac:dyDescent="0.3"/>
    <row r="2851" s="51" customFormat="1" ht="15.9" customHeight="1" x14ac:dyDescent="0.3"/>
    <row r="2852" s="51" customFormat="1" ht="15.9" customHeight="1" x14ac:dyDescent="0.3"/>
    <row r="2853" s="51" customFormat="1" ht="15.9" customHeight="1" x14ac:dyDescent="0.3"/>
    <row r="2854" s="51" customFormat="1" ht="15.9" customHeight="1" x14ac:dyDescent="0.3"/>
    <row r="2855" s="51" customFormat="1" ht="15.9" customHeight="1" x14ac:dyDescent="0.3"/>
    <row r="2856" s="51" customFormat="1" ht="15.9" customHeight="1" x14ac:dyDescent="0.3"/>
    <row r="2857" s="51" customFormat="1" ht="15.9" customHeight="1" x14ac:dyDescent="0.3"/>
    <row r="2858" s="51" customFormat="1" ht="15.9" customHeight="1" x14ac:dyDescent="0.3"/>
    <row r="2859" s="51" customFormat="1" ht="15.9" customHeight="1" x14ac:dyDescent="0.3"/>
    <row r="2860" s="51" customFormat="1" ht="15.9" customHeight="1" x14ac:dyDescent="0.3"/>
    <row r="2861" s="51" customFormat="1" ht="15.9" customHeight="1" x14ac:dyDescent="0.3"/>
    <row r="2862" s="51" customFormat="1" ht="15.9" customHeight="1" x14ac:dyDescent="0.3"/>
    <row r="2863" s="51" customFormat="1" ht="15.9" customHeight="1" x14ac:dyDescent="0.3"/>
    <row r="2864" s="51" customFormat="1" ht="15.9" customHeight="1" x14ac:dyDescent="0.3"/>
    <row r="2865" s="51" customFormat="1" ht="15.9" customHeight="1" x14ac:dyDescent="0.3"/>
    <row r="2866" s="51" customFormat="1" ht="15.9" customHeight="1" x14ac:dyDescent="0.3"/>
    <row r="2867" s="51" customFormat="1" ht="15.9" customHeight="1" x14ac:dyDescent="0.3"/>
    <row r="2868" s="51" customFormat="1" ht="15.9" customHeight="1" x14ac:dyDescent="0.3"/>
    <row r="2869" s="51" customFormat="1" ht="15.9" customHeight="1" x14ac:dyDescent="0.3"/>
    <row r="2870" s="51" customFormat="1" ht="15.9" customHeight="1" x14ac:dyDescent="0.3"/>
    <row r="2871" s="51" customFormat="1" ht="15.9" customHeight="1" x14ac:dyDescent="0.3"/>
    <row r="2872" s="51" customFormat="1" ht="15.9" customHeight="1" x14ac:dyDescent="0.3"/>
    <row r="2873" s="51" customFormat="1" ht="15.9" customHeight="1" x14ac:dyDescent="0.3"/>
    <row r="2874" s="51" customFormat="1" ht="15.9" customHeight="1" x14ac:dyDescent="0.3"/>
    <row r="2875" s="51" customFormat="1" ht="15.9" customHeight="1" x14ac:dyDescent="0.3"/>
    <row r="2876" s="51" customFormat="1" ht="15.9" customHeight="1" x14ac:dyDescent="0.3"/>
    <row r="2877" s="51" customFormat="1" ht="15.9" customHeight="1" x14ac:dyDescent="0.3"/>
    <row r="2878" s="51" customFormat="1" ht="15.9" customHeight="1" x14ac:dyDescent="0.3"/>
    <row r="2879" s="51" customFormat="1" ht="15.9" customHeight="1" x14ac:dyDescent="0.3"/>
    <row r="2880" s="51" customFormat="1" ht="15.9" customHeight="1" x14ac:dyDescent="0.3"/>
    <row r="2881" s="51" customFormat="1" ht="15.9" customHeight="1" x14ac:dyDescent="0.3"/>
    <row r="2882" s="51" customFormat="1" ht="15.9" customHeight="1" x14ac:dyDescent="0.3"/>
    <row r="2883" s="51" customFormat="1" ht="15.9" customHeight="1" x14ac:dyDescent="0.3"/>
    <row r="2884" s="51" customFormat="1" ht="15.9" customHeight="1" x14ac:dyDescent="0.3"/>
    <row r="2885" s="51" customFormat="1" ht="15.9" customHeight="1" x14ac:dyDescent="0.3"/>
    <row r="2886" s="51" customFormat="1" ht="15.9" customHeight="1" x14ac:dyDescent="0.3"/>
    <row r="2887" s="51" customFormat="1" ht="15.9" customHeight="1" x14ac:dyDescent="0.3"/>
    <row r="2888" s="51" customFormat="1" ht="15.9" customHeight="1" x14ac:dyDescent="0.3"/>
    <row r="2889" s="51" customFormat="1" ht="15.9" customHeight="1" x14ac:dyDescent="0.3"/>
    <row r="2890" s="51" customFormat="1" ht="15.9" customHeight="1" x14ac:dyDescent="0.3"/>
    <row r="2891" s="51" customFormat="1" ht="15.9" customHeight="1" x14ac:dyDescent="0.3"/>
    <row r="2892" s="51" customFormat="1" ht="15.9" customHeight="1" x14ac:dyDescent="0.3"/>
    <row r="2893" s="51" customFormat="1" ht="15.9" customHeight="1" x14ac:dyDescent="0.3"/>
    <row r="2894" s="51" customFormat="1" ht="15.9" customHeight="1" x14ac:dyDescent="0.3"/>
    <row r="2895" s="51" customFormat="1" ht="15.9" customHeight="1" x14ac:dyDescent="0.3"/>
    <row r="2896" s="51" customFormat="1" ht="15.9" customHeight="1" x14ac:dyDescent="0.3"/>
    <row r="2897" s="51" customFormat="1" ht="15.9" customHeight="1" x14ac:dyDescent="0.3"/>
    <row r="2898" s="51" customFormat="1" ht="15.9" customHeight="1" x14ac:dyDescent="0.3"/>
    <row r="2899" s="51" customFormat="1" ht="15.9" customHeight="1" x14ac:dyDescent="0.3"/>
    <row r="2900" s="51" customFormat="1" ht="15.9" customHeight="1" x14ac:dyDescent="0.3"/>
    <row r="2901" s="51" customFormat="1" ht="15.9" customHeight="1" x14ac:dyDescent="0.3"/>
    <row r="2902" s="51" customFormat="1" ht="15.9" customHeight="1" x14ac:dyDescent="0.3"/>
    <row r="2903" s="51" customFormat="1" ht="15.9" customHeight="1" x14ac:dyDescent="0.3"/>
    <row r="2904" s="51" customFormat="1" ht="15.9" customHeight="1" x14ac:dyDescent="0.3"/>
    <row r="2905" s="51" customFormat="1" ht="15.9" customHeight="1" x14ac:dyDescent="0.3"/>
    <row r="2906" s="51" customFormat="1" ht="15.9" customHeight="1" x14ac:dyDescent="0.3"/>
    <row r="2907" s="51" customFormat="1" ht="15.9" customHeight="1" x14ac:dyDescent="0.3"/>
    <row r="2908" s="51" customFormat="1" ht="15.9" customHeight="1" x14ac:dyDescent="0.3"/>
    <row r="2909" s="51" customFormat="1" ht="15.9" customHeight="1" x14ac:dyDescent="0.3"/>
    <row r="2910" s="51" customFormat="1" ht="15.9" customHeight="1" x14ac:dyDescent="0.3"/>
    <row r="2911" s="51" customFormat="1" ht="15.9" customHeight="1" x14ac:dyDescent="0.3"/>
    <row r="2912" s="51" customFormat="1" ht="15.9" customHeight="1" x14ac:dyDescent="0.3"/>
    <row r="2913" s="51" customFormat="1" ht="15.9" customHeight="1" x14ac:dyDescent="0.3"/>
    <row r="2914" s="51" customFormat="1" ht="15.9" customHeight="1" x14ac:dyDescent="0.3"/>
    <row r="2915" s="51" customFormat="1" ht="15.9" customHeight="1" x14ac:dyDescent="0.3"/>
    <row r="2916" s="51" customFormat="1" ht="15.9" customHeight="1" x14ac:dyDescent="0.3"/>
    <row r="2917" s="51" customFormat="1" ht="15.9" customHeight="1" x14ac:dyDescent="0.3"/>
    <row r="2918" s="51" customFormat="1" ht="15.9" customHeight="1" x14ac:dyDescent="0.3"/>
    <row r="2919" s="51" customFormat="1" ht="15.9" customHeight="1" x14ac:dyDescent="0.3"/>
    <row r="2920" s="51" customFormat="1" ht="15.9" customHeight="1" x14ac:dyDescent="0.3"/>
    <row r="2921" s="51" customFormat="1" ht="15.9" customHeight="1" x14ac:dyDescent="0.3"/>
    <row r="2922" s="51" customFormat="1" ht="15.9" customHeight="1" x14ac:dyDescent="0.3"/>
    <row r="2923" s="51" customFormat="1" ht="15.9" customHeight="1" x14ac:dyDescent="0.3"/>
    <row r="2924" s="51" customFormat="1" ht="15.9" customHeight="1" x14ac:dyDescent="0.3"/>
    <row r="2925" s="51" customFormat="1" ht="15.9" customHeight="1" x14ac:dyDescent="0.3"/>
    <row r="2926" s="51" customFormat="1" ht="15.9" customHeight="1" x14ac:dyDescent="0.3"/>
    <row r="2927" s="51" customFormat="1" ht="15.9" customHeight="1" x14ac:dyDescent="0.3"/>
    <row r="2928" s="51" customFormat="1" ht="15.9" customHeight="1" x14ac:dyDescent="0.3"/>
    <row r="2929" s="51" customFormat="1" ht="15.9" customHeight="1" x14ac:dyDescent="0.3"/>
    <row r="2930" s="51" customFormat="1" ht="15.9" customHeight="1" x14ac:dyDescent="0.3"/>
    <row r="2931" s="51" customFormat="1" ht="15.9" customHeight="1" x14ac:dyDescent="0.3"/>
    <row r="2932" s="51" customFormat="1" ht="15.9" customHeight="1" x14ac:dyDescent="0.3"/>
    <row r="2933" s="51" customFormat="1" ht="15.9" customHeight="1" x14ac:dyDescent="0.3"/>
    <row r="2934" s="51" customFormat="1" ht="15.9" customHeight="1" x14ac:dyDescent="0.3"/>
    <row r="2935" s="51" customFormat="1" ht="15.9" customHeight="1" x14ac:dyDescent="0.3"/>
    <row r="2936" s="51" customFormat="1" ht="15.9" customHeight="1" x14ac:dyDescent="0.3"/>
    <row r="2937" s="51" customFormat="1" ht="15.9" customHeight="1" x14ac:dyDescent="0.3"/>
    <row r="2938" s="51" customFormat="1" ht="15.9" customHeight="1" x14ac:dyDescent="0.3"/>
    <row r="2939" s="51" customFormat="1" ht="15.9" customHeight="1" x14ac:dyDescent="0.3"/>
    <row r="2940" s="51" customFormat="1" ht="15.9" customHeight="1" x14ac:dyDescent="0.3"/>
    <row r="2941" s="51" customFormat="1" ht="15.9" customHeight="1" x14ac:dyDescent="0.3"/>
    <row r="2942" s="51" customFormat="1" ht="15.9" customHeight="1" x14ac:dyDescent="0.3"/>
    <row r="2943" s="51" customFormat="1" ht="15.9" customHeight="1" x14ac:dyDescent="0.3"/>
    <row r="2944" s="51" customFormat="1" ht="15.9" customHeight="1" x14ac:dyDescent="0.3"/>
    <row r="2945" s="51" customFormat="1" ht="15.9" customHeight="1" x14ac:dyDescent="0.3"/>
    <row r="2946" s="51" customFormat="1" ht="15.9" customHeight="1" x14ac:dyDescent="0.3"/>
    <row r="2947" s="51" customFormat="1" ht="15.9" customHeight="1" x14ac:dyDescent="0.3"/>
    <row r="2948" s="51" customFormat="1" ht="15.9" customHeight="1" x14ac:dyDescent="0.3"/>
    <row r="2949" s="51" customFormat="1" ht="15.9" customHeight="1" x14ac:dyDescent="0.3"/>
    <row r="2950" s="51" customFormat="1" ht="15.9" customHeight="1" x14ac:dyDescent="0.3"/>
    <row r="2951" s="51" customFormat="1" ht="15.9" customHeight="1" x14ac:dyDescent="0.3"/>
    <row r="2952" s="51" customFormat="1" ht="15.9" customHeight="1" x14ac:dyDescent="0.3"/>
    <row r="2953" s="51" customFormat="1" ht="15.9" customHeight="1" x14ac:dyDescent="0.3"/>
    <row r="2954" s="51" customFormat="1" ht="15.9" customHeight="1" x14ac:dyDescent="0.3"/>
    <row r="2955" s="51" customFormat="1" ht="15.9" customHeight="1" x14ac:dyDescent="0.3"/>
    <row r="2956" s="51" customFormat="1" ht="15.9" customHeight="1" x14ac:dyDescent="0.3"/>
    <row r="2957" s="51" customFormat="1" ht="15.9" customHeight="1" x14ac:dyDescent="0.3"/>
    <row r="2958" s="51" customFormat="1" ht="15.9" customHeight="1" x14ac:dyDescent="0.3"/>
    <row r="2959" s="51" customFormat="1" ht="15.9" customHeight="1" x14ac:dyDescent="0.3"/>
    <row r="2960" s="51" customFormat="1" ht="15.9" customHeight="1" x14ac:dyDescent="0.3"/>
    <row r="2961" s="51" customFormat="1" ht="15.9" customHeight="1" x14ac:dyDescent="0.3"/>
    <row r="2962" s="51" customFormat="1" ht="15.9" customHeight="1" x14ac:dyDescent="0.3"/>
    <row r="2963" s="51" customFormat="1" ht="15.9" customHeight="1" x14ac:dyDescent="0.3"/>
    <row r="2964" s="51" customFormat="1" ht="15.9" customHeight="1" x14ac:dyDescent="0.3"/>
    <row r="2965" s="51" customFormat="1" ht="15.9" customHeight="1" x14ac:dyDescent="0.3"/>
    <row r="2966" s="51" customFormat="1" ht="15.9" customHeight="1" x14ac:dyDescent="0.3"/>
    <row r="2967" s="51" customFormat="1" ht="15.9" customHeight="1" x14ac:dyDescent="0.3"/>
    <row r="2968" s="51" customFormat="1" ht="15.9" customHeight="1" x14ac:dyDescent="0.3"/>
    <row r="2969" s="51" customFormat="1" ht="15.9" customHeight="1" x14ac:dyDescent="0.3"/>
    <row r="2970" s="51" customFormat="1" ht="15.9" customHeight="1" x14ac:dyDescent="0.3"/>
    <row r="2971" s="51" customFormat="1" ht="15.9" customHeight="1" x14ac:dyDescent="0.3"/>
    <row r="2972" s="51" customFormat="1" ht="15.9" customHeight="1" x14ac:dyDescent="0.3"/>
    <row r="2973" s="51" customFormat="1" ht="15.9" customHeight="1" x14ac:dyDescent="0.3"/>
    <row r="2974" s="51" customFormat="1" ht="15.9" customHeight="1" x14ac:dyDescent="0.3"/>
    <row r="2975" s="51" customFormat="1" ht="15.9" customHeight="1" x14ac:dyDescent="0.3"/>
    <row r="2976" s="51" customFormat="1" ht="15.9" customHeight="1" x14ac:dyDescent="0.3"/>
    <row r="2977" s="51" customFormat="1" ht="15.9" customHeight="1" x14ac:dyDescent="0.3"/>
    <row r="2978" s="51" customFormat="1" ht="15.9" customHeight="1" x14ac:dyDescent="0.3"/>
    <row r="2979" s="51" customFormat="1" ht="15.9" customHeight="1" x14ac:dyDescent="0.3"/>
    <row r="2980" s="51" customFormat="1" ht="15.9" customHeight="1" x14ac:dyDescent="0.3"/>
    <row r="2981" s="51" customFormat="1" ht="15.9" customHeight="1" x14ac:dyDescent="0.3"/>
    <row r="2982" s="51" customFormat="1" ht="15.9" customHeight="1" x14ac:dyDescent="0.3"/>
    <row r="2983" s="51" customFormat="1" ht="15.9" customHeight="1" x14ac:dyDescent="0.3"/>
    <row r="2984" s="51" customFormat="1" ht="15.9" customHeight="1" x14ac:dyDescent="0.3"/>
    <row r="2985" s="51" customFormat="1" ht="15.9" customHeight="1" x14ac:dyDescent="0.3"/>
    <row r="2986" s="51" customFormat="1" ht="15.9" customHeight="1" x14ac:dyDescent="0.3"/>
    <row r="2987" s="51" customFormat="1" ht="15.9" customHeight="1" x14ac:dyDescent="0.3"/>
    <row r="2988" s="51" customFormat="1" ht="15.9" customHeight="1" x14ac:dyDescent="0.3"/>
    <row r="2989" s="51" customFormat="1" ht="15.9" customHeight="1" x14ac:dyDescent="0.3"/>
    <row r="2990" s="51" customFormat="1" ht="15.9" customHeight="1" x14ac:dyDescent="0.3"/>
    <row r="2991" s="51" customFormat="1" ht="15.9" customHeight="1" x14ac:dyDescent="0.3"/>
    <row r="2992" s="51" customFormat="1" ht="15.9" customHeight="1" x14ac:dyDescent="0.3"/>
    <row r="2993" s="51" customFormat="1" ht="15.9" customHeight="1" x14ac:dyDescent="0.3"/>
    <row r="2994" s="51" customFormat="1" ht="15.9" customHeight="1" x14ac:dyDescent="0.3"/>
    <row r="2995" s="51" customFormat="1" ht="15.9" customHeight="1" x14ac:dyDescent="0.3"/>
    <row r="2996" s="51" customFormat="1" ht="15.9" customHeight="1" x14ac:dyDescent="0.3"/>
    <row r="2997" s="51" customFormat="1" ht="15.9" customHeight="1" x14ac:dyDescent="0.3"/>
    <row r="2998" s="51" customFormat="1" ht="15.9" customHeight="1" x14ac:dyDescent="0.3"/>
    <row r="2999" s="51" customFormat="1" ht="15.9" customHeight="1" x14ac:dyDescent="0.3"/>
    <row r="3000" s="51" customFormat="1" ht="15.9" customHeight="1" x14ac:dyDescent="0.3"/>
    <row r="3001" s="51" customFormat="1" ht="15.9" customHeight="1" x14ac:dyDescent="0.3"/>
    <row r="3002" s="51" customFormat="1" ht="15.9" customHeight="1" x14ac:dyDescent="0.3"/>
    <row r="3003" s="51" customFormat="1" ht="15.9" customHeight="1" x14ac:dyDescent="0.3"/>
    <row r="3004" s="51" customFormat="1" ht="15.9" customHeight="1" x14ac:dyDescent="0.3"/>
    <row r="3005" s="51" customFormat="1" ht="15.9" customHeight="1" x14ac:dyDescent="0.3"/>
    <row r="3006" s="51" customFormat="1" ht="15.9" customHeight="1" x14ac:dyDescent="0.3"/>
    <row r="3007" s="51" customFormat="1" ht="15.9" customHeight="1" x14ac:dyDescent="0.3"/>
    <row r="3008" s="51" customFormat="1" ht="15.9" customHeight="1" x14ac:dyDescent="0.3"/>
    <row r="3009" s="51" customFormat="1" ht="15.9" customHeight="1" x14ac:dyDescent="0.3"/>
    <row r="3010" s="51" customFormat="1" ht="15.9" customHeight="1" x14ac:dyDescent="0.3"/>
    <row r="3011" s="51" customFormat="1" ht="15.9" customHeight="1" x14ac:dyDescent="0.3"/>
    <row r="3012" s="51" customFormat="1" ht="15.9" customHeight="1" x14ac:dyDescent="0.3"/>
    <row r="3013" s="51" customFormat="1" ht="15.9" customHeight="1" x14ac:dyDescent="0.3"/>
    <row r="3014" s="51" customFormat="1" ht="15.9" customHeight="1" x14ac:dyDescent="0.3"/>
    <row r="3015" s="51" customFormat="1" ht="15.9" customHeight="1" x14ac:dyDescent="0.3"/>
    <row r="3016" s="51" customFormat="1" ht="15.9" customHeight="1" x14ac:dyDescent="0.3"/>
    <row r="3017" s="51" customFormat="1" ht="15.9" customHeight="1" x14ac:dyDescent="0.3"/>
    <row r="3018" s="51" customFormat="1" ht="15.9" customHeight="1" x14ac:dyDescent="0.3"/>
    <row r="3019" s="51" customFormat="1" ht="15.9" customHeight="1" x14ac:dyDescent="0.3"/>
    <row r="3020" s="51" customFormat="1" ht="15.9" customHeight="1" x14ac:dyDescent="0.3"/>
    <row r="3021" s="51" customFormat="1" ht="15.9" customHeight="1" x14ac:dyDescent="0.3"/>
    <row r="3022" s="51" customFormat="1" ht="15.9" customHeight="1" x14ac:dyDescent="0.3"/>
    <row r="3023" s="51" customFormat="1" ht="15.9" customHeight="1" x14ac:dyDescent="0.3"/>
    <row r="3024" s="51" customFormat="1" ht="15.9" customHeight="1" x14ac:dyDescent="0.3"/>
    <row r="3025" s="51" customFormat="1" ht="15.9" customHeight="1" x14ac:dyDescent="0.3"/>
    <row r="3026" s="51" customFormat="1" ht="15.9" customHeight="1" x14ac:dyDescent="0.3"/>
    <row r="3027" s="51" customFormat="1" ht="15.9" customHeight="1" x14ac:dyDescent="0.3"/>
    <row r="3028" s="51" customFormat="1" ht="15.9" customHeight="1" x14ac:dyDescent="0.3"/>
    <row r="3029" s="51" customFormat="1" ht="15.9" customHeight="1" x14ac:dyDescent="0.3"/>
    <row r="3030" s="51" customFormat="1" ht="15.9" customHeight="1" x14ac:dyDescent="0.3"/>
    <row r="3031" s="51" customFormat="1" ht="15.9" customHeight="1" x14ac:dyDescent="0.3"/>
    <row r="3032" s="51" customFormat="1" ht="15.9" customHeight="1" x14ac:dyDescent="0.3"/>
    <row r="3033" s="51" customFormat="1" ht="15.9" customHeight="1" x14ac:dyDescent="0.3"/>
    <row r="3034" s="51" customFormat="1" ht="15.9" customHeight="1" x14ac:dyDescent="0.3"/>
    <row r="3035" s="51" customFormat="1" ht="15.9" customHeight="1" x14ac:dyDescent="0.3"/>
    <row r="3036" s="51" customFormat="1" ht="15.9" customHeight="1" x14ac:dyDescent="0.3"/>
    <row r="3037" s="51" customFormat="1" ht="15.9" customHeight="1" x14ac:dyDescent="0.3"/>
    <row r="3038" s="51" customFormat="1" ht="15.9" customHeight="1" x14ac:dyDescent="0.3"/>
    <row r="3039" s="51" customFormat="1" ht="15.9" customHeight="1" x14ac:dyDescent="0.3"/>
    <row r="3040" s="51" customFormat="1" ht="15.9" customHeight="1" x14ac:dyDescent="0.3"/>
    <row r="3041" s="51" customFormat="1" ht="15.9" customHeight="1" x14ac:dyDescent="0.3"/>
    <row r="3042" s="51" customFormat="1" ht="15.9" customHeight="1" x14ac:dyDescent="0.3"/>
    <row r="3043" s="51" customFormat="1" ht="15.9" customHeight="1" x14ac:dyDescent="0.3"/>
    <row r="3044" s="51" customFormat="1" ht="15.9" customHeight="1" x14ac:dyDescent="0.3"/>
    <row r="3045" s="51" customFormat="1" ht="15.9" customHeight="1" x14ac:dyDescent="0.3"/>
    <row r="3046" s="51" customFormat="1" ht="15.9" customHeight="1" x14ac:dyDescent="0.3"/>
    <row r="3047" s="51" customFormat="1" ht="15.9" customHeight="1" x14ac:dyDescent="0.3"/>
    <row r="3048" s="51" customFormat="1" ht="15.9" customHeight="1" x14ac:dyDescent="0.3"/>
    <row r="3049" s="51" customFormat="1" ht="15.9" customHeight="1" x14ac:dyDescent="0.3"/>
    <row r="3050" s="51" customFormat="1" ht="15.9" customHeight="1" x14ac:dyDescent="0.3"/>
    <row r="3051" s="51" customFormat="1" ht="15.9" customHeight="1" x14ac:dyDescent="0.3"/>
    <row r="3052" s="51" customFormat="1" ht="15.9" customHeight="1" x14ac:dyDescent="0.3"/>
    <row r="3053" s="51" customFormat="1" ht="15.9" customHeight="1" x14ac:dyDescent="0.3"/>
    <row r="3054" s="51" customFormat="1" ht="15.9" customHeight="1" x14ac:dyDescent="0.3"/>
    <row r="3055" s="51" customFormat="1" ht="15.9" customHeight="1" x14ac:dyDescent="0.3"/>
    <row r="3056" s="51" customFormat="1" ht="15.9" customHeight="1" x14ac:dyDescent="0.3"/>
    <row r="3057" s="51" customFormat="1" ht="15.9" customHeight="1" x14ac:dyDescent="0.3"/>
    <row r="3058" s="51" customFormat="1" ht="15.9" customHeight="1" x14ac:dyDescent="0.3"/>
    <row r="3059" s="51" customFormat="1" ht="15.9" customHeight="1" x14ac:dyDescent="0.3"/>
    <row r="3060" s="51" customFormat="1" ht="15.9" customHeight="1" x14ac:dyDescent="0.3"/>
    <row r="3061" s="51" customFormat="1" ht="15.9" customHeight="1" x14ac:dyDescent="0.3"/>
    <row r="3062" s="51" customFormat="1" ht="15.9" customHeight="1" x14ac:dyDescent="0.3"/>
    <row r="3063" s="51" customFormat="1" ht="15.9" customHeight="1" x14ac:dyDescent="0.3"/>
    <row r="3064" s="51" customFormat="1" ht="15.9" customHeight="1" x14ac:dyDescent="0.3"/>
    <row r="3065" s="51" customFormat="1" ht="15.9" customHeight="1" x14ac:dyDescent="0.3"/>
    <row r="3066" s="51" customFormat="1" ht="15.9" customHeight="1" x14ac:dyDescent="0.3"/>
    <row r="3067" s="51" customFormat="1" ht="15.9" customHeight="1" x14ac:dyDescent="0.3"/>
    <row r="3068" s="51" customFormat="1" ht="15.9" customHeight="1" x14ac:dyDescent="0.3"/>
    <row r="3069" s="51" customFormat="1" ht="15.9" customHeight="1" x14ac:dyDescent="0.3"/>
    <row r="3070" s="51" customFormat="1" ht="15.9" customHeight="1" x14ac:dyDescent="0.3"/>
    <row r="3071" s="51" customFormat="1" ht="15.9" customHeight="1" x14ac:dyDescent="0.3"/>
    <row r="3072" s="51" customFormat="1" ht="15.9" customHeight="1" x14ac:dyDescent="0.3"/>
    <row r="3073" s="51" customFormat="1" ht="15.9" customHeight="1" x14ac:dyDescent="0.3"/>
    <row r="3074" s="51" customFormat="1" ht="15.9" customHeight="1" x14ac:dyDescent="0.3"/>
    <row r="3075" s="51" customFormat="1" ht="15.9" customHeight="1" x14ac:dyDescent="0.3"/>
    <row r="3076" s="51" customFormat="1" ht="15.9" customHeight="1" x14ac:dyDescent="0.3"/>
    <row r="3077" s="51" customFormat="1" ht="15.9" customHeight="1" x14ac:dyDescent="0.3"/>
    <row r="3078" s="51" customFormat="1" ht="15.9" customHeight="1" x14ac:dyDescent="0.3"/>
    <row r="3079" s="51" customFormat="1" ht="15.9" customHeight="1" x14ac:dyDescent="0.3"/>
    <row r="3080" s="51" customFormat="1" ht="15.9" customHeight="1" x14ac:dyDescent="0.3"/>
    <row r="3081" s="51" customFormat="1" ht="15.9" customHeight="1" x14ac:dyDescent="0.3"/>
    <row r="3082" s="51" customFormat="1" ht="15.9" customHeight="1" x14ac:dyDescent="0.3"/>
    <row r="3083" s="51" customFormat="1" ht="15.9" customHeight="1" x14ac:dyDescent="0.3"/>
    <row r="3084" s="51" customFormat="1" ht="15.9" customHeight="1" x14ac:dyDescent="0.3"/>
    <row r="3085" s="51" customFormat="1" ht="15.9" customHeight="1" x14ac:dyDescent="0.3"/>
    <row r="3086" s="51" customFormat="1" ht="15.9" customHeight="1" x14ac:dyDescent="0.3"/>
    <row r="3087" s="51" customFormat="1" ht="15.9" customHeight="1" x14ac:dyDescent="0.3"/>
    <row r="3088" s="51" customFormat="1" ht="15.9" customHeight="1" x14ac:dyDescent="0.3"/>
    <row r="3089" s="51" customFormat="1" ht="15.9" customHeight="1" x14ac:dyDescent="0.3"/>
    <row r="3090" s="51" customFormat="1" ht="15.9" customHeight="1" x14ac:dyDescent="0.3"/>
    <row r="3091" s="51" customFormat="1" ht="15.9" customHeight="1" x14ac:dyDescent="0.3"/>
    <row r="3092" s="51" customFormat="1" ht="15.9" customHeight="1" x14ac:dyDescent="0.3"/>
    <row r="3093" s="51" customFormat="1" ht="15.9" customHeight="1" x14ac:dyDescent="0.3"/>
    <row r="3094" s="51" customFormat="1" ht="15.9" customHeight="1" x14ac:dyDescent="0.3"/>
    <row r="3095" s="51" customFormat="1" ht="15.9" customHeight="1" x14ac:dyDescent="0.3"/>
    <row r="3096" s="51" customFormat="1" ht="15.9" customHeight="1" x14ac:dyDescent="0.3"/>
    <row r="3097" s="51" customFormat="1" ht="15.9" customHeight="1" x14ac:dyDescent="0.3"/>
    <row r="3098" s="51" customFormat="1" ht="15.9" customHeight="1" x14ac:dyDescent="0.3"/>
    <row r="3099" s="51" customFormat="1" ht="15.9" customHeight="1" x14ac:dyDescent="0.3"/>
    <row r="3100" s="51" customFormat="1" ht="15.9" customHeight="1" x14ac:dyDescent="0.3"/>
    <row r="3101" s="51" customFormat="1" ht="15.9" customHeight="1" x14ac:dyDescent="0.3"/>
    <row r="3102" s="51" customFormat="1" ht="15.9" customHeight="1" x14ac:dyDescent="0.3"/>
    <row r="3103" s="51" customFormat="1" ht="15.9" customHeight="1" x14ac:dyDescent="0.3"/>
    <row r="3104" s="51" customFormat="1" ht="15.9" customHeight="1" x14ac:dyDescent="0.3"/>
    <row r="3105" s="51" customFormat="1" ht="15.9" customHeight="1" x14ac:dyDescent="0.3"/>
    <row r="3106" s="51" customFormat="1" ht="15.9" customHeight="1" x14ac:dyDescent="0.3"/>
    <row r="3107" s="51" customFormat="1" ht="15.9" customHeight="1" x14ac:dyDescent="0.3"/>
    <row r="3108" s="51" customFormat="1" ht="15.9" customHeight="1" x14ac:dyDescent="0.3"/>
    <row r="3109" s="51" customFormat="1" ht="15.9" customHeight="1" x14ac:dyDescent="0.3"/>
    <row r="3110" s="51" customFormat="1" ht="15.9" customHeight="1" x14ac:dyDescent="0.3"/>
    <row r="3111" s="51" customFormat="1" ht="15.9" customHeight="1" x14ac:dyDescent="0.3"/>
    <row r="3112" s="51" customFormat="1" ht="15.9" customHeight="1" x14ac:dyDescent="0.3"/>
    <row r="3113" s="51" customFormat="1" ht="15.9" customHeight="1" x14ac:dyDescent="0.3"/>
    <row r="3114" s="51" customFormat="1" ht="15.9" customHeight="1" x14ac:dyDescent="0.3"/>
    <row r="3115" s="51" customFormat="1" ht="15.9" customHeight="1" x14ac:dyDescent="0.3"/>
    <row r="3116" s="51" customFormat="1" ht="15.9" customHeight="1" x14ac:dyDescent="0.3"/>
    <row r="3117" s="51" customFormat="1" ht="15.9" customHeight="1" x14ac:dyDescent="0.3"/>
    <row r="3118" s="51" customFormat="1" ht="15.9" customHeight="1" x14ac:dyDescent="0.3"/>
    <row r="3119" s="51" customFormat="1" ht="15.9" customHeight="1" x14ac:dyDescent="0.3"/>
    <row r="3120" s="51" customFormat="1" ht="15.9" customHeight="1" x14ac:dyDescent="0.3"/>
    <row r="3121" s="51" customFormat="1" ht="15.9" customHeight="1" x14ac:dyDescent="0.3"/>
    <row r="3122" s="51" customFormat="1" ht="15.9" customHeight="1" x14ac:dyDescent="0.3"/>
    <row r="3123" s="51" customFormat="1" ht="15.9" customHeight="1" x14ac:dyDescent="0.3"/>
    <row r="3124" s="51" customFormat="1" ht="15.9" customHeight="1" x14ac:dyDescent="0.3"/>
    <row r="3125" s="51" customFormat="1" ht="15.9" customHeight="1" x14ac:dyDescent="0.3"/>
    <row r="3126" s="51" customFormat="1" ht="15.9" customHeight="1" x14ac:dyDescent="0.3"/>
    <row r="3127" s="51" customFormat="1" ht="15.9" customHeight="1" x14ac:dyDescent="0.3"/>
    <row r="3128" s="51" customFormat="1" ht="15.9" customHeight="1" x14ac:dyDescent="0.3"/>
    <row r="3129" s="51" customFormat="1" ht="15.9" customHeight="1" x14ac:dyDescent="0.3"/>
    <row r="3130" s="51" customFormat="1" ht="15.9" customHeight="1" x14ac:dyDescent="0.3"/>
    <row r="3131" s="51" customFormat="1" ht="15.9" customHeight="1" x14ac:dyDescent="0.3"/>
    <row r="3132" s="51" customFormat="1" ht="15.9" customHeight="1" x14ac:dyDescent="0.3"/>
    <row r="3133" s="51" customFormat="1" ht="15.9" customHeight="1" x14ac:dyDescent="0.3"/>
    <row r="3134" s="51" customFormat="1" ht="15.9" customHeight="1" x14ac:dyDescent="0.3"/>
    <row r="3135" s="51" customFormat="1" ht="15.9" customHeight="1" x14ac:dyDescent="0.3"/>
    <row r="3136" s="51" customFormat="1" ht="15.9" customHeight="1" x14ac:dyDescent="0.3"/>
    <row r="3137" s="51" customFormat="1" ht="15.9" customHeight="1" x14ac:dyDescent="0.3"/>
    <row r="3138" s="51" customFormat="1" ht="15.9" customHeight="1" x14ac:dyDescent="0.3"/>
    <row r="3139" s="51" customFormat="1" ht="15.9" customHeight="1" x14ac:dyDescent="0.3"/>
    <row r="3140" s="51" customFormat="1" ht="15.9" customHeight="1" x14ac:dyDescent="0.3"/>
    <row r="3141" s="51" customFormat="1" ht="15.9" customHeight="1" x14ac:dyDescent="0.3"/>
    <row r="3142" s="51" customFormat="1" ht="15.9" customHeight="1" x14ac:dyDescent="0.3"/>
    <row r="3143" s="51" customFormat="1" ht="15.9" customHeight="1" x14ac:dyDescent="0.3"/>
    <row r="3144" s="51" customFormat="1" ht="15.9" customHeight="1" x14ac:dyDescent="0.3"/>
    <row r="3145" s="51" customFormat="1" ht="15.9" customHeight="1" x14ac:dyDescent="0.3"/>
    <row r="3146" s="51" customFormat="1" ht="15.9" customHeight="1" x14ac:dyDescent="0.3"/>
    <row r="3147" s="51" customFormat="1" ht="15.9" customHeight="1" x14ac:dyDescent="0.3"/>
    <row r="3148" s="51" customFormat="1" ht="15.9" customHeight="1" x14ac:dyDescent="0.3"/>
    <row r="3149" s="51" customFormat="1" ht="15.9" customHeight="1" x14ac:dyDescent="0.3"/>
    <row r="3150" s="51" customFormat="1" ht="15.9" customHeight="1" x14ac:dyDescent="0.3"/>
    <row r="3151" s="51" customFormat="1" ht="15.9" customHeight="1" x14ac:dyDescent="0.3"/>
    <row r="3152" s="51" customFormat="1" ht="15.9" customHeight="1" x14ac:dyDescent="0.3"/>
    <row r="3153" s="51" customFormat="1" ht="15.9" customHeight="1" x14ac:dyDescent="0.3"/>
    <row r="3154" s="51" customFormat="1" ht="15.9" customHeight="1" x14ac:dyDescent="0.3"/>
    <row r="3155" s="51" customFormat="1" ht="15.9" customHeight="1" x14ac:dyDescent="0.3"/>
    <row r="3156" s="51" customFormat="1" ht="15.9" customHeight="1" x14ac:dyDescent="0.3"/>
    <row r="3157" s="51" customFormat="1" ht="15.9" customHeight="1" x14ac:dyDescent="0.3"/>
    <row r="3158" s="51" customFormat="1" ht="15.9" customHeight="1" x14ac:dyDescent="0.3"/>
    <row r="3159" s="51" customFormat="1" ht="15.9" customHeight="1" x14ac:dyDescent="0.3"/>
    <row r="3160" s="51" customFormat="1" ht="15.9" customHeight="1" x14ac:dyDescent="0.3"/>
    <row r="3161" s="51" customFormat="1" ht="15.9" customHeight="1" x14ac:dyDescent="0.3"/>
    <row r="3162" s="51" customFormat="1" ht="15.9" customHeight="1" x14ac:dyDescent="0.3"/>
    <row r="3163" s="51" customFormat="1" ht="15.9" customHeight="1" x14ac:dyDescent="0.3"/>
    <row r="3164" s="51" customFormat="1" ht="15.9" customHeight="1" x14ac:dyDescent="0.3"/>
    <row r="3165" s="51" customFormat="1" ht="15.9" customHeight="1" x14ac:dyDescent="0.3"/>
    <row r="3166" s="51" customFormat="1" ht="15.9" customHeight="1" x14ac:dyDescent="0.3"/>
    <row r="3167" s="51" customFormat="1" ht="15.9" customHeight="1" x14ac:dyDescent="0.3"/>
    <row r="3168" s="51" customFormat="1" ht="15.9" customHeight="1" x14ac:dyDescent="0.3"/>
    <row r="3169" s="51" customFormat="1" ht="15.9" customHeight="1" x14ac:dyDescent="0.3"/>
    <row r="3170" s="51" customFormat="1" ht="15.9" customHeight="1" x14ac:dyDescent="0.3"/>
    <row r="3171" s="51" customFormat="1" ht="15.9" customHeight="1" x14ac:dyDescent="0.3"/>
    <row r="3172" s="51" customFormat="1" ht="15.9" customHeight="1" x14ac:dyDescent="0.3"/>
    <row r="3173" s="51" customFormat="1" ht="15.9" customHeight="1" x14ac:dyDescent="0.3"/>
    <row r="3174" s="51" customFormat="1" ht="15.9" customHeight="1" x14ac:dyDescent="0.3"/>
    <row r="3175" s="51" customFormat="1" ht="15.9" customHeight="1" x14ac:dyDescent="0.3"/>
    <row r="3176" s="51" customFormat="1" ht="15.9" customHeight="1" x14ac:dyDescent="0.3"/>
    <row r="3177" s="51" customFormat="1" ht="15.9" customHeight="1" x14ac:dyDescent="0.3"/>
    <row r="3178" s="51" customFormat="1" ht="15.9" customHeight="1" x14ac:dyDescent="0.3"/>
    <row r="3179" s="51" customFormat="1" ht="15.9" customHeight="1" x14ac:dyDescent="0.3"/>
    <row r="3180" s="51" customFormat="1" ht="15.9" customHeight="1" x14ac:dyDescent="0.3"/>
    <row r="3181" s="51" customFormat="1" ht="15.9" customHeight="1" x14ac:dyDescent="0.3"/>
    <row r="3182" s="51" customFormat="1" ht="15.9" customHeight="1" x14ac:dyDescent="0.3"/>
    <row r="3183" s="51" customFormat="1" ht="15.9" customHeight="1" x14ac:dyDescent="0.3"/>
    <row r="3184" s="51" customFormat="1" ht="15.9" customHeight="1" x14ac:dyDescent="0.3"/>
    <row r="3185" spans="11:14" s="51" customFormat="1" ht="15.9" customHeight="1" x14ac:dyDescent="0.3"/>
    <row r="3186" spans="11:14" ht="15.9" customHeight="1" x14ac:dyDescent="0.2">
      <c r="K3186" s="51"/>
      <c r="L3186" s="51"/>
      <c r="M3186" s="51"/>
      <c r="N3186" s="51"/>
    </row>
  </sheetData>
  <phoneticPr fontId="77" type="noConversion"/>
  <hyperlinks>
    <hyperlink ref="H1" location="INFO!A1" display="POWRÓT" xr:uid="{948E9538-E5BA-4B6C-B26C-71DF8730CA95}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71" orientation="portrait" r:id="rId1"/>
  <headerFooter alignWithMargins="0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25E6E-7AAC-45F9-B06A-19A3A5DDBBFE}">
  <sheetPr>
    <tabColor theme="1"/>
    <pageSetUpPr fitToPage="1"/>
  </sheetPr>
  <dimension ref="A1:P3024"/>
  <sheetViews>
    <sheetView showGridLines="0" zoomScale="85" zoomScaleNormal="85" workbookViewId="0">
      <selection activeCell="C10" sqref="C10"/>
    </sheetView>
  </sheetViews>
  <sheetFormatPr defaultColWidth="15.88671875" defaultRowHeight="12" x14ac:dyDescent="0.25"/>
  <cols>
    <col min="1" max="1" width="10.5546875" style="592" customWidth="1"/>
    <col min="2" max="2" width="15.88671875" style="592"/>
    <col min="3" max="3" width="70.33203125" style="592" customWidth="1"/>
    <col min="4" max="10" width="13.77734375" style="592" customWidth="1"/>
    <col min="11" max="11" width="7.44140625" style="592" customWidth="1"/>
    <col min="12" max="14" width="8.88671875" style="592" customWidth="1"/>
    <col min="15" max="18" width="9" style="592" customWidth="1"/>
    <col min="19" max="250" width="15.88671875" style="592"/>
    <col min="251" max="251" width="39" style="592" customWidth="1"/>
    <col min="252" max="252" width="9.109375" style="592" customWidth="1"/>
    <col min="253" max="253" width="11" style="592" customWidth="1"/>
    <col min="254" max="258" width="8.88671875" style="592" customWidth="1"/>
    <col min="259" max="506" width="15.88671875" style="592"/>
    <col min="507" max="507" width="39" style="592" customWidth="1"/>
    <col min="508" max="508" width="9.109375" style="592" customWidth="1"/>
    <col min="509" max="509" width="11" style="592" customWidth="1"/>
    <col min="510" max="514" width="8.88671875" style="592" customWidth="1"/>
    <col min="515" max="762" width="15.88671875" style="592"/>
    <col min="763" max="763" width="39" style="592" customWidth="1"/>
    <col min="764" max="764" width="9.109375" style="592" customWidth="1"/>
    <col min="765" max="765" width="11" style="592" customWidth="1"/>
    <col min="766" max="770" width="8.88671875" style="592" customWidth="1"/>
    <col min="771" max="1018" width="15.88671875" style="592"/>
    <col min="1019" max="1019" width="39" style="592" customWidth="1"/>
    <col min="1020" max="1020" width="9.109375" style="592" customWidth="1"/>
    <col min="1021" max="1021" width="11" style="592" customWidth="1"/>
    <col min="1022" max="1026" width="8.88671875" style="592" customWidth="1"/>
    <col min="1027" max="1274" width="15.88671875" style="592"/>
    <col min="1275" max="1275" width="39" style="592" customWidth="1"/>
    <col min="1276" max="1276" width="9.109375" style="592" customWidth="1"/>
    <col min="1277" max="1277" width="11" style="592" customWidth="1"/>
    <col min="1278" max="1282" width="8.88671875" style="592" customWidth="1"/>
    <col min="1283" max="1530" width="15.88671875" style="592"/>
    <col min="1531" max="1531" width="39" style="592" customWidth="1"/>
    <col min="1532" max="1532" width="9.109375" style="592" customWidth="1"/>
    <col min="1533" max="1533" width="11" style="592" customWidth="1"/>
    <col min="1534" max="1538" width="8.88671875" style="592" customWidth="1"/>
    <col min="1539" max="1786" width="15.88671875" style="592"/>
    <col min="1787" max="1787" width="39" style="592" customWidth="1"/>
    <col min="1788" max="1788" width="9.109375" style="592" customWidth="1"/>
    <col min="1789" max="1789" width="11" style="592" customWidth="1"/>
    <col min="1790" max="1794" width="8.88671875" style="592" customWidth="1"/>
    <col min="1795" max="2042" width="15.88671875" style="592"/>
    <col min="2043" max="2043" width="39" style="592" customWidth="1"/>
    <col min="2044" max="2044" width="9.109375" style="592" customWidth="1"/>
    <col min="2045" max="2045" width="11" style="592" customWidth="1"/>
    <col min="2046" max="2050" width="8.88671875" style="592" customWidth="1"/>
    <col min="2051" max="2298" width="15.88671875" style="592"/>
    <col min="2299" max="2299" width="39" style="592" customWidth="1"/>
    <col min="2300" max="2300" width="9.109375" style="592" customWidth="1"/>
    <col min="2301" max="2301" width="11" style="592" customWidth="1"/>
    <col min="2302" max="2306" width="8.88671875" style="592" customWidth="1"/>
    <col min="2307" max="2554" width="15.88671875" style="592"/>
    <col min="2555" max="2555" width="39" style="592" customWidth="1"/>
    <col min="2556" max="2556" width="9.109375" style="592" customWidth="1"/>
    <col min="2557" max="2557" width="11" style="592" customWidth="1"/>
    <col min="2558" max="2562" width="8.88671875" style="592" customWidth="1"/>
    <col min="2563" max="2810" width="15.88671875" style="592"/>
    <col min="2811" max="2811" width="39" style="592" customWidth="1"/>
    <col min="2812" max="2812" width="9.109375" style="592" customWidth="1"/>
    <col min="2813" max="2813" width="11" style="592" customWidth="1"/>
    <col min="2814" max="2818" width="8.88671875" style="592" customWidth="1"/>
    <col min="2819" max="3066" width="15.88671875" style="592"/>
    <col min="3067" max="3067" width="39" style="592" customWidth="1"/>
    <col min="3068" max="3068" width="9.109375" style="592" customWidth="1"/>
    <col min="3069" max="3069" width="11" style="592" customWidth="1"/>
    <col min="3070" max="3074" width="8.88671875" style="592" customWidth="1"/>
    <col min="3075" max="3322" width="15.88671875" style="592"/>
    <col min="3323" max="3323" width="39" style="592" customWidth="1"/>
    <col min="3324" max="3324" width="9.109375" style="592" customWidth="1"/>
    <col min="3325" max="3325" width="11" style="592" customWidth="1"/>
    <col min="3326" max="3330" width="8.88671875" style="592" customWidth="1"/>
    <col min="3331" max="3578" width="15.88671875" style="592"/>
    <col min="3579" max="3579" width="39" style="592" customWidth="1"/>
    <col min="3580" max="3580" width="9.109375" style="592" customWidth="1"/>
    <col min="3581" max="3581" width="11" style="592" customWidth="1"/>
    <col min="3582" max="3586" width="8.88671875" style="592" customWidth="1"/>
    <col min="3587" max="3834" width="15.88671875" style="592"/>
    <col min="3835" max="3835" width="39" style="592" customWidth="1"/>
    <col min="3836" max="3836" width="9.109375" style="592" customWidth="1"/>
    <col min="3837" max="3837" width="11" style="592" customWidth="1"/>
    <col min="3838" max="3842" width="8.88671875" style="592" customWidth="1"/>
    <col min="3843" max="4090" width="15.88671875" style="592"/>
    <col min="4091" max="4091" width="39" style="592" customWidth="1"/>
    <col min="4092" max="4092" width="9.109375" style="592" customWidth="1"/>
    <col min="4093" max="4093" width="11" style="592" customWidth="1"/>
    <col min="4094" max="4098" width="8.88671875" style="592" customWidth="1"/>
    <col min="4099" max="4346" width="15.88671875" style="592"/>
    <col min="4347" max="4347" width="39" style="592" customWidth="1"/>
    <col min="4348" max="4348" width="9.109375" style="592" customWidth="1"/>
    <col min="4349" max="4349" width="11" style="592" customWidth="1"/>
    <col min="4350" max="4354" width="8.88671875" style="592" customWidth="1"/>
    <col min="4355" max="4602" width="15.88671875" style="592"/>
    <col min="4603" max="4603" width="39" style="592" customWidth="1"/>
    <col min="4604" max="4604" width="9.109375" style="592" customWidth="1"/>
    <col min="4605" max="4605" width="11" style="592" customWidth="1"/>
    <col min="4606" max="4610" width="8.88671875" style="592" customWidth="1"/>
    <col min="4611" max="4858" width="15.88671875" style="592"/>
    <col min="4859" max="4859" width="39" style="592" customWidth="1"/>
    <col min="4860" max="4860" width="9.109375" style="592" customWidth="1"/>
    <col min="4861" max="4861" width="11" style="592" customWidth="1"/>
    <col min="4862" max="4866" width="8.88671875" style="592" customWidth="1"/>
    <col min="4867" max="5114" width="15.88671875" style="592"/>
    <col min="5115" max="5115" width="39" style="592" customWidth="1"/>
    <col min="5116" max="5116" width="9.109375" style="592" customWidth="1"/>
    <col min="5117" max="5117" width="11" style="592" customWidth="1"/>
    <col min="5118" max="5122" width="8.88671875" style="592" customWidth="1"/>
    <col min="5123" max="5370" width="15.88671875" style="592"/>
    <col min="5371" max="5371" width="39" style="592" customWidth="1"/>
    <col min="5372" max="5372" width="9.109375" style="592" customWidth="1"/>
    <col min="5373" max="5373" width="11" style="592" customWidth="1"/>
    <col min="5374" max="5378" width="8.88671875" style="592" customWidth="1"/>
    <col min="5379" max="5626" width="15.88671875" style="592"/>
    <col min="5627" max="5627" width="39" style="592" customWidth="1"/>
    <col min="5628" max="5628" width="9.109375" style="592" customWidth="1"/>
    <col min="5629" max="5629" width="11" style="592" customWidth="1"/>
    <col min="5630" max="5634" width="8.88671875" style="592" customWidth="1"/>
    <col min="5635" max="5882" width="15.88671875" style="592"/>
    <col min="5883" max="5883" width="39" style="592" customWidth="1"/>
    <col min="5884" max="5884" width="9.109375" style="592" customWidth="1"/>
    <col min="5885" max="5885" width="11" style="592" customWidth="1"/>
    <col min="5886" max="5890" width="8.88671875" style="592" customWidth="1"/>
    <col min="5891" max="6138" width="15.88671875" style="592"/>
    <col min="6139" max="6139" width="39" style="592" customWidth="1"/>
    <col min="6140" max="6140" width="9.109375" style="592" customWidth="1"/>
    <col min="6141" max="6141" width="11" style="592" customWidth="1"/>
    <col min="6142" max="6146" width="8.88671875" style="592" customWidth="1"/>
    <col min="6147" max="6394" width="15.88671875" style="592"/>
    <col min="6395" max="6395" width="39" style="592" customWidth="1"/>
    <col min="6396" max="6396" width="9.109375" style="592" customWidth="1"/>
    <col min="6397" max="6397" width="11" style="592" customWidth="1"/>
    <col min="6398" max="6402" width="8.88671875" style="592" customWidth="1"/>
    <col min="6403" max="6650" width="15.88671875" style="592"/>
    <col min="6651" max="6651" width="39" style="592" customWidth="1"/>
    <col min="6652" max="6652" width="9.109375" style="592" customWidth="1"/>
    <col min="6653" max="6653" width="11" style="592" customWidth="1"/>
    <col min="6654" max="6658" width="8.88671875" style="592" customWidth="1"/>
    <col min="6659" max="6906" width="15.88671875" style="592"/>
    <col min="6907" max="6907" width="39" style="592" customWidth="1"/>
    <col min="6908" max="6908" width="9.109375" style="592" customWidth="1"/>
    <col min="6909" max="6909" width="11" style="592" customWidth="1"/>
    <col min="6910" max="6914" width="8.88671875" style="592" customWidth="1"/>
    <col min="6915" max="7162" width="15.88671875" style="592"/>
    <col min="7163" max="7163" width="39" style="592" customWidth="1"/>
    <col min="7164" max="7164" width="9.109375" style="592" customWidth="1"/>
    <col min="7165" max="7165" width="11" style="592" customWidth="1"/>
    <col min="7166" max="7170" width="8.88671875" style="592" customWidth="1"/>
    <col min="7171" max="7418" width="15.88671875" style="592"/>
    <col min="7419" max="7419" width="39" style="592" customWidth="1"/>
    <col min="7420" max="7420" width="9.109375" style="592" customWidth="1"/>
    <col min="7421" max="7421" width="11" style="592" customWidth="1"/>
    <col min="7422" max="7426" width="8.88671875" style="592" customWidth="1"/>
    <col min="7427" max="7674" width="15.88671875" style="592"/>
    <col min="7675" max="7675" width="39" style="592" customWidth="1"/>
    <col min="7676" max="7676" width="9.109375" style="592" customWidth="1"/>
    <col min="7677" max="7677" width="11" style="592" customWidth="1"/>
    <col min="7678" max="7682" width="8.88671875" style="592" customWidth="1"/>
    <col min="7683" max="7930" width="15.88671875" style="592"/>
    <col min="7931" max="7931" width="39" style="592" customWidth="1"/>
    <col min="7932" max="7932" width="9.109375" style="592" customWidth="1"/>
    <col min="7933" max="7933" width="11" style="592" customWidth="1"/>
    <col min="7934" max="7938" width="8.88671875" style="592" customWidth="1"/>
    <col min="7939" max="8186" width="15.88671875" style="592"/>
    <col min="8187" max="8187" width="39" style="592" customWidth="1"/>
    <col min="8188" max="8188" width="9.109375" style="592" customWidth="1"/>
    <col min="8189" max="8189" width="11" style="592" customWidth="1"/>
    <col min="8190" max="8194" width="8.88671875" style="592" customWidth="1"/>
    <col min="8195" max="8442" width="15.88671875" style="592"/>
    <col min="8443" max="8443" width="39" style="592" customWidth="1"/>
    <col min="8444" max="8444" width="9.109375" style="592" customWidth="1"/>
    <col min="8445" max="8445" width="11" style="592" customWidth="1"/>
    <col min="8446" max="8450" width="8.88671875" style="592" customWidth="1"/>
    <col min="8451" max="8698" width="15.88671875" style="592"/>
    <col min="8699" max="8699" width="39" style="592" customWidth="1"/>
    <col min="8700" max="8700" width="9.109375" style="592" customWidth="1"/>
    <col min="8701" max="8701" width="11" style="592" customWidth="1"/>
    <col min="8702" max="8706" width="8.88671875" style="592" customWidth="1"/>
    <col min="8707" max="8954" width="15.88671875" style="592"/>
    <col min="8955" max="8955" width="39" style="592" customWidth="1"/>
    <col min="8956" max="8956" width="9.109375" style="592" customWidth="1"/>
    <col min="8957" max="8957" width="11" style="592" customWidth="1"/>
    <col min="8958" max="8962" width="8.88671875" style="592" customWidth="1"/>
    <col min="8963" max="9210" width="15.88671875" style="592"/>
    <col min="9211" max="9211" width="39" style="592" customWidth="1"/>
    <col min="9212" max="9212" width="9.109375" style="592" customWidth="1"/>
    <col min="9213" max="9213" width="11" style="592" customWidth="1"/>
    <col min="9214" max="9218" width="8.88671875" style="592" customWidth="1"/>
    <col min="9219" max="9466" width="15.88671875" style="592"/>
    <col min="9467" max="9467" width="39" style="592" customWidth="1"/>
    <col min="9468" max="9468" width="9.109375" style="592" customWidth="1"/>
    <col min="9469" max="9469" width="11" style="592" customWidth="1"/>
    <col min="9470" max="9474" width="8.88671875" style="592" customWidth="1"/>
    <col min="9475" max="9722" width="15.88671875" style="592"/>
    <col min="9723" max="9723" width="39" style="592" customWidth="1"/>
    <col min="9724" max="9724" width="9.109375" style="592" customWidth="1"/>
    <col min="9725" max="9725" width="11" style="592" customWidth="1"/>
    <col min="9726" max="9730" width="8.88671875" style="592" customWidth="1"/>
    <col min="9731" max="9978" width="15.88671875" style="592"/>
    <col min="9979" max="9979" width="39" style="592" customWidth="1"/>
    <col min="9980" max="9980" width="9.109375" style="592" customWidth="1"/>
    <col min="9981" max="9981" width="11" style="592" customWidth="1"/>
    <col min="9982" max="9986" width="8.88671875" style="592" customWidth="1"/>
    <col min="9987" max="10234" width="15.88671875" style="592"/>
    <col min="10235" max="10235" width="39" style="592" customWidth="1"/>
    <col min="10236" max="10236" width="9.109375" style="592" customWidth="1"/>
    <col min="10237" max="10237" width="11" style="592" customWidth="1"/>
    <col min="10238" max="10242" width="8.88671875" style="592" customWidth="1"/>
    <col min="10243" max="10490" width="15.88671875" style="592"/>
    <col min="10491" max="10491" width="39" style="592" customWidth="1"/>
    <col min="10492" max="10492" width="9.109375" style="592" customWidth="1"/>
    <col min="10493" max="10493" width="11" style="592" customWidth="1"/>
    <col min="10494" max="10498" width="8.88671875" style="592" customWidth="1"/>
    <col min="10499" max="10746" width="15.88671875" style="592"/>
    <col min="10747" max="10747" width="39" style="592" customWidth="1"/>
    <col min="10748" max="10748" width="9.109375" style="592" customWidth="1"/>
    <col min="10749" max="10749" width="11" style="592" customWidth="1"/>
    <col min="10750" max="10754" width="8.88671875" style="592" customWidth="1"/>
    <col min="10755" max="11002" width="15.88671875" style="592"/>
    <col min="11003" max="11003" width="39" style="592" customWidth="1"/>
    <col min="11004" max="11004" width="9.109375" style="592" customWidth="1"/>
    <col min="11005" max="11005" width="11" style="592" customWidth="1"/>
    <col min="11006" max="11010" width="8.88671875" style="592" customWidth="1"/>
    <col min="11011" max="11258" width="15.88671875" style="592"/>
    <col min="11259" max="11259" width="39" style="592" customWidth="1"/>
    <col min="11260" max="11260" width="9.109375" style="592" customWidth="1"/>
    <col min="11261" max="11261" width="11" style="592" customWidth="1"/>
    <col min="11262" max="11266" width="8.88671875" style="592" customWidth="1"/>
    <col min="11267" max="11514" width="15.88671875" style="592"/>
    <col min="11515" max="11515" width="39" style="592" customWidth="1"/>
    <col min="11516" max="11516" width="9.109375" style="592" customWidth="1"/>
    <col min="11517" max="11517" width="11" style="592" customWidth="1"/>
    <col min="11518" max="11522" width="8.88671875" style="592" customWidth="1"/>
    <col min="11523" max="11770" width="15.88671875" style="592"/>
    <col min="11771" max="11771" width="39" style="592" customWidth="1"/>
    <col min="11772" max="11772" width="9.109375" style="592" customWidth="1"/>
    <col min="11773" max="11773" width="11" style="592" customWidth="1"/>
    <col min="11774" max="11778" width="8.88671875" style="592" customWidth="1"/>
    <col min="11779" max="12026" width="15.88671875" style="592"/>
    <col min="12027" max="12027" width="39" style="592" customWidth="1"/>
    <col min="12028" max="12028" width="9.109375" style="592" customWidth="1"/>
    <col min="12029" max="12029" width="11" style="592" customWidth="1"/>
    <col min="12030" max="12034" width="8.88671875" style="592" customWidth="1"/>
    <col min="12035" max="12282" width="15.88671875" style="592"/>
    <col min="12283" max="12283" width="39" style="592" customWidth="1"/>
    <col min="12284" max="12284" width="9.109375" style="592" customWidth="1"/>
    <col min="12285" max="12285" width="11" style="592" customWidth="1"/>
    <col min="12286" max="12290" width="8.88671875" style="592" customWidth="1"/>
    <col min="12291" max="12538" width="15.88671875" style="592"/>
    <col min="12539" max="12539" width="39" style="592" customWidth="1"/>
    <col min="12540" max="12540" width="9.109375" style="592" customWidth="1"/>
    <col min="12541" max="12541" width="11" style="592" customWidth="1"/>
    <col min="12542" max="12546" width="8.88671875" style="592" customWidth="1"/>
    <col min="12547" max="12794" width="15.88671875" style="592"/>
    <col min="12795" max="12795" width="39" style="592" customWidth="1"/>
    <col min="12796" max="12796" width="9.109375" style="592" customWidth="1"/>
    <col min="12797" max="12797" width="11" style="592" customWidth="1"/>
    <col min="12798" max="12802" width="8.88671875" style="592" customWidth="1"/>
    <col min="12803" max="13050" width="15.88671875" style="592"/>
    <col min="13051" max="13051" width="39" style="592" customWidth="1"/>
    <col min="13052" max="13052" width="9.109375" style="592" customWidth="1"/>
    <col min="13053" max="13053" width="11" style="592" customWidth="1"/>
    <col min="13054" max="13058" width="8.88671875" style="592" customWidth="1"/>
    <col min="13059" max="13306" width="15.88671875" style="592"/>
    <col min="13307" max="13307" width="39" style="592" customWidth="1"/>
    <col min="13308" max="13308" width="9.109375" style="592" customWidth="1"/>
    <col min="13309" max="13309" width="11" style="592" customWidth="1"/>
    <col min="13310" max="13314" width="8.88671875" style="592" customWidth="1"/>
    <col min="13315" max="13562" width="15.88671875" style="592"/>
    <col min="13563" max="13563" width="39" style="592" customWidth="1"/>
    <col min="13564" max="13564" width="9.109375" style="592" customWidth="1"/>
    <col min="13565" max="13565" width="11" style="592" customWidth="1"/>
    <col min="13566" max="13570" width="8.88671875" style="592" customWidth="1"/>
    <col min="13571" max="13818" width="15.88671875" style="592"/>
    <col min="13819" max="13819" width="39" style="592" customWidth="1"/>
    <col min="13820" max="13820" width="9.109375" style="592" customWidth="1"/>
    <col min="13821" max="13821" width="11" style="592" customWidth="1"/>
    <col min="13822" max="13826" width="8.88671875" style="592" customWidth="1"/>
    <col min="13827" max="14074" width="15.88671875" style="592"/>
    <col min="14075" max="14075" width="39" style="592" customWidth="1"/>
    <col min="14076" max="14076" width="9.109375" style="592" customWidth="1"/>
    <col min="14077" max="14077" width="11" style="592" customWidth="1"/>
    <col min="14078" max="14082" width="8.88671875" style="592" customWidth="1"/>
    <col min="14083" max="14330" width="15.88671875" style="592"/>
    <col min="14331" max="14331" width="39" style="592" customWidth="1"/>
    <col min="14332" max="14332" width="9.109375" style="592" customWidth="1"/>
    <col min="14333" max="14333" width="11" style="592" customWidth="1"/>
    <col min="14334" max="14338" width="8.88671875" style="592" customWidth="1"/>
    <col min="14339" max="14586" width="15.88671875" style="592"/>
    <col min="14587" max="14587" width="39" style="592" customWidth="1"/>
    <col min="14588" max="14588" width="9.109375" style="592" customWidth="1"/>
    <col min="14589" max="14589" width="11" style="592" customWidth="1"/>
    <col min="14590" max="14594" width="8.88671875" style="592" customWidth="1"/>
    <col min="14595" max="14842" width="15.88671875" style="592"/>
    <col min="14843" max="14843" width="39" style="592" customWidth="1"/>
    <col min="14844" max="14844" width="9.109375" style="592" customWidth="1"/>
    <col min="14845" max="14845" width="11" style="592" customWidth="1"/>
    <col min="14846" max="14850" width="8.88671875" style="592" customWidth="1"/>
    <col min="14851" max="15098" width="15.88671875" style="592"/>
    <col min="15099" max="15099" width="39" style="592" customWidth="1"/>
    <col min="15100" max="15100" width="9.109375" style="592" customWidth="1"/>
    <col min="15101" max="15101" width="11" style="592" customWidth="1"/>
    <col min="15102" max="15106" width="8.88671875" style="592" customWidth="1"/>
    <col min="15107" max="15354" width="15.88671875" style="592"/>
    <col min="15355" max="15355" width="39" style="592" customWidth="1"/>
    <col min="15356" max="15356" width="9.109375" style="592" customWidth="1"/>
    <col min="15357" max="15357" width="11" style="592" customWidth="1"/>
    <col min="15358" max="15362" width="8.88671875" style="592" customWidth="1"/>
    <col min="15363" max="15610" width="15.88671875" style="592"/>
    <col min="15611" max="15611" width="39" style="592" customWidth="1"/>
    <col min="15612" max="15612" width="9.109375" style="592" customWidth="1"/>
    <col min="15613" max="15613" width="11" style="592" customWidth="1"/>
    <col min="15614" max="15618" width="8.88671875" style="592" customWidth="1"/>
    <col min="15619" max="15866" width="15.88671875" style="592"/>
    <col min="15867" max="15867" width="39" style="592" customWidth="1"/>
    <col min="15868" max="15868" width="9.109375" style="592" customWidth="1"/>
    <col min="15869" max="15869" width="11" style="592" customWidth="1"/>
    <col min="15870" max="15874" width="8.88671875" style="592" customWidth="1"/>
    <col min="15875" max="16122" width="15.88671875" style="592"/>
    <col min="16123" max="16123" width="39" style="592" customWidth="1"/>
    <col min="16124" max="16124" width="9.109375" style="592" customWidth="1"/>
    <col min="16125" max="16125" width="11" style="592" customWidth="1"/>
    <col min="16126" max="16130" width="8.88671875" style="592" customWidth="1"/>
    <col min="16131" max="16384" width="15.88671875" style="592"/>
  </cols>
  <sheetData>
    <row r="1" spans="1:12" ht="20.100000000000001" customHeight="1" x14ac:dyDescent="0.3">
      <c r="A1" s="593" t="s">
        <v>658</v>
      </c>
      <c r="D1" s="357"/>
      <c r="E1" s="357"/>
      <c r="F1" s="357"/>
      <c r="G1" s="894" t="s">
        <v>907</v>
      </c>
      <c r="H1" s="357"/>
      <c r="I1" s="357"/>
      <c r="J1" s="357"/>
      <c r="K1" s="594"/>
      <c r="L1" s="595"/>
    </row>
    <row r="2" spans="1:12" ht="20.100000000000001" customHeight="1" x14ac:dyDescent="0.25">
      <c r="B2" s="596" t="s">
        <v>655</v>
      </c>
      <c r="D2" s="357"/>
      <c r="E2" s="357"/>
      <c r="F2" s="357"/>
      <c r="G2" s="357"/>
      <c r="H2" s="357"/>
      <c r="I2" s="357"/>
      <c r="J2" s="360">
        <v>2023</v>
      </c>
    </row>
    <row r="3" spans="1:12" s="604" customFormat="1" ht="35.4" customHeight="1" x14ac:dyDescent="0.3">
      <c r="A3" s="613" t="s">
        <v>662</v>
      </c>
      <c r="B3" s="614" t="s">
        <v>185</v>
      </c>
      <c r="C3" s="615" t="s">
        <v>186</v>
      </c>
      <c r="D3" s="615" t="s">
        <v>3</v>
      </c>
      <c r="E3" s="615" t="s">
        <v>4</v>
      </c>
      <c r="F3" s="615" t="s">
        <v>5</v>
      </c>
      <c r="G3" s="615" t="s">
        <v>6</v>
      </c>
      <c r="H3" s="615" t="s">
        <v>7</v>
      </c>
      <c r="I3" s="615" t="s">
        <v>8</v>
      </c>
      <c r="J3" s="615" t="s">
        <v>9</v>
      </c>
    </row>
    <row r="4" spans="1:12" s="599" customFormat="1" ht="17.399999999999999" hidden="1" customHeight="1" thickTop="1" x14ac:dyDescent="0.3">
      <c r="A4" s="616" t="s">
        <v>661</v>
      </c>
      <c r="B4" s="617" t="s">
        <v>187</v>
      </c>
      <c r="C4" s="617" t="s">
        <v>188</v>
      </c>
      <c r="D4" s="618" t="s">
        <v>651</v>
      </c>
      <c r="E4" s="619">
        <v>34.582113772256989</v>
      </c>
      <c r="F4" s="619">
        <v>13.401962280894603</v>
      </c>
      <c r="G4" s="619">
        <v>19.100298256377762</v>
      </c>
      <c r="H4" s="619">
        <v>27.497917500100442</v>
      </c>
      <c r="I4" s="619">
        <v>37.196989653367808</v>
      </c>
      <c r="J4" s="619">
        <v>53.892854515454381</v>
      </c>
    </row>
    <row r="5" spans="1:12" s="599" customFormat="1" ht="17.399999999999999" hidden="1" customHeight="1" x14ac:dyDescent="0.3">
      <c r="A5" s="620" t="s">
        <v>661</v>
      </c>
      <c r="B5" s="621" t="s">
        <v>187</v>
      </c>
      <c r="C5" s="622" t="s">
        <v>188</v>
      </c>
      <c r="D5" s="623" t="s">
        <v>652</v>
      </c>
      <c r="E5" s="624">
        <v>0.12449560958012515</v>
      </c>
      <c r="F5" s="624">
        <v>4.8247064211220568E-2</v>
      </c>
      <c r="G5" s="624">
        <v>6.8761073722959948E-2</v>
      </c>
      <c r="H5" s="624">
        <v>9.8992503000361595E-2</v>
      </c>
      <c r="I5" s="624">
        <v>0.13390916275212411</v>
      </c>
      <c r="J5" s="624">
        <v>0.19401427625563578</v>
      </c>
    </row>
    <row r="6" spans="1:12" s="599" customFormat="1" ht="17.399999999999999" hidden="1" customHeight="1" x14ac:dyDescent="0.3">
      <c r="A6" s="620" t="s">
        <v>661</v>
      </c>
      <c r="B6" s="621" t="s">
        <v>187</v>
      </c>
      <c r="C6" s="622" t="s">
        <v>189</v>
      </c>
      <c r="D6" s="623" t="s">
        <v>651</v>
      </c>
      <c r="E6" s="625">
        <v>33.642621763039479</v>
      </c>
      <c r="F6" s="625">
        <v>13.315338955997081</v>
      </c>
      <c r="G6" s="625">
        <v>19.385300082665253</v>
      </c>
      <c r="H6" s="625">
        <v>26.683867691820424</v>
      </c>
      <c r="I6" s="625">
        <v>37.291969331964438</v>
      </c>
      <c r="J6" s="625">
        <v>53.681747227911437</v>
      </c>
    </row>
    <row r="7" spans="1:12" s="599" customFormat="1" ht="17.399999999999999" hidden="1" customHeight="1" x14ac:dyDescent="0.3">
      <c r="A7" s="620" t="s">
        <v>661</v>
      </c>
      <c r="B7" s="621" t="s">
        <v>187</v>
      </c>
      <c r="C7" s="622" t="s">
        <v>189</v>
      </c>
      <c r="D7" s="623" t="s">
        <v>652</v>
      </c>
      <c r="E7" s="624">
        <v>0.12111343834694212</v>
      </c>
      <c r="F7" s="624">
        <v>4.7935220241589492E-2</v>
      </c>
      <c r="G7" s="624">
        <v>6.9787080297594908E-2</v>
      </c>
      <c r="H7" s="624">
        <v>9.6061923690553525E-2</v>
      </c>
      <c r="I7" s="624">
        <v>0.13425108959507198</v>
      </c>
      <c r="J7" s="624">
        <v>0.19325429002048117</v>
      </c>
    </row>
    <row r="8" spans="1:12" s="599" customFormat="1" ht="17.399999999999999" hidden="1" customHeight="1" x14ac:dyDescent="0.3">
      <c r="A8" s="620" t="s">
        <v>661</v>
      </c>
      <c r="B8" s="621" t="s">
        <v>187</v>
      </c>
      <c r="C8" s="622" t="s">
        <v>190</v>
      </c>
      <c r="D8" s="623" t="s">
        <v>651</v>
      </c>
      <c r="E8" s="625">
        <v>32.71184450268764</v>
      </c>
      <c r="F8" s="625">
        <v>14.5122788414012</v>
      </c>
      <c r="G8" s="625">
        <v>19.07654168039889</v>
      </c>
      <c r="H8" s="625">
        <v>26.383367776469704</v>
      </c>
      <c r="I8" s="625">
        <v>37.527358878424195</v>
      </c>
      <c r="J8" s="625">
        <v>50.715328732127993</v>
      </c>
    </row>
    <row r="9" spans="1:12" s="599" customFormat="1" ht="17.399999999999999" hidden="1" customHeight="1" x14ac:dyDescent="0.3">
      <c r="A9" s="620" t="s">
        <v>661</v>
      </c>
      <c r="B9" s="621" t="s">
        <v>187</v>
      </c>
      <c r="C9" s="622" t="s">
        <v>190</v>
      </c>
      <c r="D9" s="623" t="s">
        <v>652</v>
      </c>
      <c r="E9" s="624">
        <v>0.1177626402096755</v>
      </c>
      <c r="F9" s="624">
        <v>5.2244203829044315E-2</v>
      </c>
      <c r="G9" s="624">
        <v>6.8675550049435999E-2</v>
      </c>
      <c r="H9" s="624">
        <v>9.4980123995290933E-2</v>
      </c>
      <c r="I9" s="624">
        <v>0.13509849196232709</v>
      </c>
      <c r="J9" s="624">
        <v>0.18257518343566076</v>
      </c>
    </row>
    <row r="10" spans="1:12" s="599" customFormat="1" ht="17.399999999999999" hidden="1" customHeight="1" x14ac:dyDescent="0.3">
      <c r="A10" s="620" t="s">
        <v>661</v>
      </c>
      <c r="B10" s="621" t="s">
        <v>187</v>
      </c>
      <c r="C10" s="622" t="s">
        <v>191</v>
      </c>
      <c r="D10" s="623" t="s">
        <v>651</v>
      </c>
      <c r="E10" s="625">
        <v>76.534101369531285</v>
      </c>
      <c r="F10" s="625">
        <v>15.657172958332994</v>
      </c>
      <c r="G10" s="625">
        <v>23.495772236316512</v>
      </c>
      <c r="H10" s="625">
        <v>49.754823885099484</v>
      </c>
      <c r="I10" s="625">
        <v>79.191474132118216</v>
      </c>
      <c r="J10" s="625">
        <v>122.39826274003305</v>
      </c>
    </row>
    <row r="11" spans="1:12" s="599" customFormat="1" ht="17.399999999999999" hidden="1" customHeight="1" x14ac:dyDescent="0.3">
      <c r="A11" s="620" t="s">
        <v>661</v>
      </c>
      <c r="B11" s="621" t="s">
        <v>187</v>
      </c>
      <c r="C11" s="622" t="s">
        <v>191</v>
      </c>
      <c r="D11" s="623" t="s">
        <v>652</v>
      </c>
      <c r="E11" s="624">
        <v>0.27552276493031264</v>
      </c>
      <c r="F11" s="624">
        <v>5.636582264999878E-2</v>
      </c>
      <c r="G11" s="624">
        <v>8.4584780050739439E-2</v>
      </c>
      <c r="H11" s="624">
        <v>0.17911736598635813</v>
      </c>
      <c r="I11" s="624">
        <v>0.28508930687562556</v>
      </c>
      <c r="J11" s="624">
        <v>0.44063374586411896</v>
      </c>
    </row>
    <row r="12" spans="1:12" s="599" customFormat="1" ht="17.399999999999999" hidden="1" customHeight="1" x14ac:dyDescent="0.3">
      <c r="A12" s="620" t="s">
        <v>661</v>
      </c>
      <c r="B12" s="622" t="s">
        <v>192</v>
      </c>
      <c r="C12" s="622" t="s">
        <v>193</v>
      </c>
      <c r="D12" s="623" t="s">
        <v>652</v>
      </c>
      <c r="E12" s="625">
        <v>0.84150291555524293</v>
      </c>
      <c r="F12" s="625">
        <v>0.19616110875958229</v>
      </c>
      <c r="G12" s="625">
        <v>0.40203571581315228</v>
      </c>
      <c r="H12" s="625">
        <v>0.60901102527120632</v>
      </c>
      <c r="I12" s="625">
        <v>1.0109324809901252</v>
      </c>
      <c r="J12" s="625">
        <v>2.1381215119590635</v>
      </c>
    </row>
    <row r="13" spans="1:12" s="599" customFormat="1" ht="29.4" hidden="1" customHeight="1" x14ac:dyDescent="0.3">
      <c r="A13" s="620" t="s">
        <v>661</v>
      </c>
      <c r="B13" s="621" t="s">
        <v>192</v>
      </c>
      <c r="C13" s="622" t="s">
        <v>194</v>
      </c>
      <c r="D13" s="623" t="s">
        <v>652</v>
      </c>
      <c r="E13" s="625">
        <v>1.2920131470029073</v>
      </c>
      <c r="F13" s="625">
        <v>0.34147881149325565</v>
      </c>
      <c r="G13" s="625">
        <v>0.57286156672675048</v>
      </c>
      <c r="H13" s="625">
        <v>0.99894525636107334</v>
      </c>
      <c r="I13" s="625">
        <v>1.8902093721020108</v>
      </c>
      <c r="J13" s="625">
        <v>2.4909099018407739</v>
      </c>
    </row>
    <row r="14" spans="1:12" s="599" customFormat="1" ht="17.399999999999999" hidden="1" customHeight="1" x14ac:dyDescent="0.3">
      <c r="A14" s="620" t="s">
        <v>661</v>
      </c>
      <c r="B14" s="622" t="s">
        <v>105</v>
      </c>
      <c r="C14" s="622" t="s">
        <v>195</v>
      </c>
      <c r="D14" s="623" t="s">
        <v>651</v>
      </c>
      <c r="E14" s="625">
        <v>86.823141112099734</v>
      </c>
      <c r="F14" s="625">
        <v>16.891999011548343</v>
      </c>
      <c r="G14" s="625">
        <v>39.392633046473826</v>
      </c>
      <c r="H14" s="625">
        <v>61.274552917515024</v>
      </c>
      <c r="I14" s="625">
        <v>115.93544083897444</v>
      </c>
      <c r="J14" s="625">
        <v>170.26866364618635</v>
      </c>
    </row>
    <row r="15" spans="1:12" s="599" customFormat="1" ht="17.399999999999999" hidden="1" customHeight="1" x14ac:dyDescent="0.3">
      <c r="A15" s="620" t="s">
        <v>661</v>
      </c>
      <c r="B15" s="621" t="s">
        <v>105</v>
      </c>
      <c r="C15" s="622" t="s">
        <v>195</v>
      </c>
      <c r="D15" s="623" t="s">
        <v>652</v>
      </c>
      <c r="E15" s="624">
        <v>0.31256330800355903</v>
      </c>
      <c r="F15" s="624">
        <v>6.0811196441574032E-2</v>
      </c>
      <c r="G15" s="624">
        <v>0.14181347896730576</v>
      </c>
      <c r="H15" s="624">
        <v>0.22058839050305409</v>
      </c>
      <c r="I15" s="624">
        <v>0.41736758702030796</v>
      </c>
      <c r="J15" s="624">
        <v>0.61296718912627091</v>
      </c>
    </row>
    <row r="16" spans="1:12" s="599" customFormat="1" ht="17.399999999999999" hidden="1" customHeight="1" x14ac:dyDescent="0.3">
      <c r="A16" s="620" t="s">
        <v>661</v>
      </c>
      <c r="B16" s="621" t="s">
        <v>105</v>
      </c>
      <c r="C16" s="622" t="s">
        <v>196</v>
      </c>
      <c r="D16" s="623" t="s">
        <v>651</v>
      </c>
      <c r="E16" s="625">
        <v>39.960439259510196</v>
      </c>
      <c r="F16" s="625">
        <v>6.7778884844694431</v>
      </c>
      <c r="G16" s="625">
        <v>12.339205805156565</v>
      </c>
      <c r="H16" s="625">
        <v>21.916434157709947</v>
      </c>
      <c r="I16" s="625">
        <v>52.068374828796181</v>
      </c>
      <c r="J16" s="625">
        <v>95.469709318883247</v>
      </c>
    </row>
    <row r="17" spans="1:16" s="599" customFormat="1" ht="17.399999999999999" hidden="1" customHeight="1" x14ac:dyDescent="0.3">
      <c r="A17" s="620" t="s">
        <v>661</v>
      </c>
      <c r="B17" s="621" t="s">
        <v>105</v>
      </c>
      <c r="C17" s="622" t="s">
        <v>196</v>
      </c>
      <c r="D17" s="623" t="s">
        <v>652</v>
      </c>
      <c r="E17" s="624">
        <v>0.14385758133423671</v>
      </c>
      <c r="F17" s="624">
        <v>2.4400398544089996E-2</v>
      </c>
      <c r="G17" s="624">
        <v>4.4421140898563631E-2</v>
      </c>
      <c r="H17" s="624">
        <v>7.8899162967755801E-2</v>
      </c>
      <c r="I17" s="624">
        <v>0.18744614938366624</v>
      </c>
      <c r="J17" s="624">
        <v>0.34369095354797968</v>
      </c>
    </row>
    <row r="18" spans="1:16" s="599" customFormat="1" ht="17.399999999999999" hidden="1" customHeight="1" x14ac:dyDescent="0.3">
      <c r="A18" s="620" t="s">
        <v>661</v>
      </c>
      <c r="B18" s="621" t="s">
        <v>105</v>
      </c>
      <c r="C18" s="622" t="s">
        <v>197</v>
      </c>
      <c r="D18" s="623" t="s">
        <v>651</v>
      </c>
      <c r="E18" s="625">
        <v>38.947246277221772</v>
      </c>
      <c r="F18" s="625">
        <v>4.5004148987820756</v>
      </c>
      <c r="G18" s="625">
        <v>10.50637692563593</v>
      </c>
      <c r="H18" s="625">
        <v>22.075775342052992</v>
      </c>
      <c r="I18" s="625">
        <v>45.219320745804495</v>
      </c>
      <c r="J18" s="625">
        <v>112.21011636133311</v>
      </c>
    </row>
    <row r="19" spans="1:16" s="599" customFormat="1" ht="17.399999999999999" hidden="1" customHeight="1" x14ac:dyDescent="0.3">
      <c r="A19" s="620" t="s">
        <v>661</v>
      </c>
      <c r="B19" s="621" t="s">
        <v>105</v>
      </c>
      <c r="C19" s="622" t="s">
        <v>197</v>
      </c>
      <c r="D19" s="623" t="s">
        <v>652</v>
      </c>
      <c r="E19" s="624">
        <v>0.14021008659799838</v>
      </c>
      <c r="F19" s="624">
        <v>1.6201493635615471E-2</v>
      </c>
      <c r="G19" s="624">
        <v>3.7822956932289348E-2</v>
      </c>
      <c r="H19" s="624">
        <v>7.9472791231390769E-2</v>
      </c>
      <c r="I19" s="624">
        <v>0.16278955468489617</v>
      </c>
      <c r="J19" s="624">
        <v>0.4039564189007992</v>
      </c>
    </row>
    <row r="20" spans="1:16" s="599" customFormat="1" ht="17.399999999999999" hidden="1" customHeight="1" x14ac:dyDescent="0.25">
      <c r="A20" s="620" t="s">
        <v>661</v>
      </c>
      <c r="B20" s="622" t="s">
        <v>198</v>
      </c>
      <c r="C20" s="622" t="s">
        <v>199</v>
      </c>
      <c r="D20" s="623" t="s">
        <v>653</v>
      </c>
      <c r="E20" s="625">
        <v>6.589220079714913</v>
      </c>
      <c r="F20" s="625">
        <v>0.45749932207897642</v>
      </c>
      <c r="G20" s="625">
        <v>0.79343367234869744</v>
      </c>
      <c r="H20" s="625">
        <v>6.2714725962442133</v>
      </c>
      <c r="I20" s="625">
        <v>9.0386794896606144</v>
      </c>
      <c r="J20" s="625">
        <v>11.07227272483015</v>
      </c>
      <c r="K20" s="600"/>
      <c r="L20" s="601"/>
      <c r="M20" s="601"/>
      <c r="N20" s="601"/>
      <c r="O20" s="601"/>
      <c r="P20" s="601"/>
    </row>
    <row r="21" spans="1:16" s="599" customFormat="1" ht="17.399999999999999" hidden="1" customHeight="1" x14ac:dyDescent="0.25">
      <c r="A21" s="620" t="s">
        <v>661</v>
      </c>
      <c r="B21" s="621" t="s">
        <v>198</v>
      </c>
      <c r="C21" s="622" t="s">
        <v>199</v>
      </c>
      <c r="D21" s="623" t="s">
        <v>652</v>
      </c>
      <c r="E21" s="624">
        <v>0.3116701097705154</v>
      </c>
      <c r="F21" s="624">
        <v>2.1639717934335584E-2</v>
      </c>
      <c r="G21" s="624">
        <v>3.7529412702093388E-2</v>
      </c>
      <c r="H21" s="624">
        <v>0.29664065380235127</v>
      </c>
      <c r="I21" s="624">
        <v>0.42752953986094705</v>
      </c>
      <c r="J21" s="624">
        <v>0.52371849988446606</v>
      </c>
      <c r="K21" s="600"/>
      <c r="L21" s="598"/>
      <c r="M21" s="598"/>
      <c r="N21" s="598"/>
      <c r="O21" s="598"/>
      <c r="P21" s="598"/>
    </row>
    <row r="22" spans="1:16" s="599" customFormat="1" ht="17.399999999999999" hidden="1" customHeight="1" x14ac:dyDescent="0.3">
      <c r="A22" s="620" t="s">
        <v>661</v>
      </c>
      <c r="B22" s="621" t="s">
        <v>198</v>
      </c>
      <c r="C22" s="622" t="s">
        <v>200</v>
      </c>
      <c r="D22" s="623" t="s">
        <v>653</v>
      </c>
      <c r="E22" s="625">
        <v>1.3539749130501348</v>
      </c>
      <c r="F22" s="625">
        <v>0.45090468585476751</v>
      </c>
      <c r="G22" s="625">
        <v>0.65298075843495751</v>
      </c>
      <c r="H22" s="625">
        <v>0.9719799552401891</v>
      </c>
      <c r="I22" s="625">
        <v>1.5289079522712463</v>
      </c>
      <c r="J22" s="625">
        <v>2.1443333541847234</v>
      </c>
    </row>
    <row r="23" spans="1:16" s="599" customFormat="1" ht="17.399999999999999" hidden="1" customHeight="1" x14ac:dyDescent="0.3">
      <c r="A23" s="620" t="s">
        <v>661</v>
      </c>
      <c r="B23" s="621" t="s">
        <v>198</v>
      </c>
      <c r="C23" s="622" t="s">
        <v>200</v>
      </c>
      <c r="D23" s="623" t="s">
        <v>652</v>
      </c>
      <c r="E23" s="624">
        <v>6.4043013387271377E-2</v>
      </c>
      <c r="F23" s="624">
        <v>2.1327791640930505E-2</v>
      </c>
      <c r="G23" s="624">
        <v>3.088598987397349E-2</v>
      </c>
      <c r="H23" s="624">
        <v>4.5974651882860949E-2</v>
      </c>
      <c r="I23" s="624">
        <v>7.2317346142429947E-2</v>
      </c>
      <c r="J23" s="624">
        <v>0.10142696765293742</v>
      </c>
    </row>
    <row r="24" spans="1:16" s="599" customFormat="1" ht="17.399999999999999" hidden="1" customHeight="1" x14ac:dyDescent="0.3">
      <c r="A24" s="620" t="s">
        <v>661</v>
      </c>
      <c r="B24" s="622" t="s">
        <v>201</v>
      </c>
      <c r="C24" s="622" t="s">
        <v>202</v>
      </c>
      <c r="D24" s="623" t="s">
        <v>654</v>
      </c>
      <c r="E24" s="625">
        <v>15.056236825127225</v>
      </c>
      <c r="F24" s="625">
        <v>5.0274711734309641</v>
      </c>
      <c r="G24" s="625">
        <v>9.6376811713845019</v>
      </c>
      <c r="H24" s="625">
        <v>13.853712530906465</v>
      </c>
      <c r="I24" s="625">
        <v>23.986860237001768</v>
      </c>
      <c r="J24" s="625">
        <v>25.761202395877064</v>
      </c>
    </row>
    <row r="25" spans="1:16" s="599" customFormat="1" ht="17.399999999999999" hidden="1" customHeight="1" x14ac:dyDescent="0.3">
      <c r="A25" s="620" t="s">
        <v>661</v>
      </c>
      <c r="B25" s="621" t="s">
        <v>201</v>
      </c>
      <c r="C25" s="622" t="s">
        <v>202</v>
      </c>
      <c r="D25" s="623" t="s">
        <v>652</v>
      </c>
      <c r="E25" s="624">
        <v>0.54055353136676521</v>
      </c>
      <c r="F25" s="624">
        <v>0.18049777830987049</v>
      </c>
      <c r="G25" s="624">
        <v>0.34601492071939777</v>
      </c>
      <c r="H25" s="624">
        <v>0.49738014339836317</v>
      </c>
      <c r="I25" s="624">
        <v>0.86118345228690851</v>
      </c>
      <c r="J25" s="624">
        <v>0.92488641677749706</v>
      </c>
    </row>
    <row r="26" spans="1:16" s="599" customFormat="1" ht="17.399999999999999" hidden="1" customHeight="1" x14ac:dyDescent="0.3">
      <c r="A26" s="620" t="s">
        <v>661</v>
      </c>
      <c r="B26" s="622" t="s">
        <v>203</v>
      </c>
      <c r="C26" s="622" t="s">
        <v>204</v>
      </c>
      <c r="D26" s="623" t="s">
        <v>653</v>
      </c>
      <c r="E26" s="625">
        <v>32.945632167747377</v>
      </c>
      <c r="F26" s="625">
        <v>7.6598387974116307</v>
      </c>
      <c r="G26" s="625">
        <v>16.671974134463035</v>
      </c>
      <c r="H26" s="625">
        <v>26.581548877146826</v>
      </c>
      <c r="I26" s="625">
        <v>38.851631349953728</v>
      </c>
      <c r="J26" s="625">
        <v>63.765016182831779</v>
      </c>
    </row>
    <row r="27" spans="1:16" s="599" customFormat="1" ht="17.399999999999999" hidden="1" customHeight="1" x14ac:dyDescent="0.3">
      <c r="A27" s="620" t="s">
        <v>661</v>
      </c>
      <c r="B27" s="621" t="s">
        <v>203</v>
      </c>
      <c r="C27" s="622" t="s">
        <v>204</v>
      </c>
      <c r="D27" s="623" t="s">
        <v>652</v>
      </c>
      <c r="E27" s="624">
        <v>0.85658643636143172</v>
      </c>
      <c r="F27" s="624">
        <v>0.19915580873270239</v>
      </c>
      <c r="G27" s="624">
        <v>0.43347132749603889</v>
      </c>
      <c r="H27" s="624">
        <v>0.69112027080581739</v>
      </c>
      <c r="I27" s="624">
        <v>1.0101424150987968</v>
      </c>
      <c r="J27" s="624">
        <v>1.6578904207536262</v>
      </c>
    </row>
    <row r="28" spans="1:16" s="599" customFormat="1" ht="26.4" hidden="1" x14ac:dyDescent="0.3">
      <c r="A28" s="620" t="s">
        <v>660</v>
      </c>
      <c r="B28" s="621" t="s">
        <v>70</v>
      </c>
      <c r="C28" s="622" t="s">
        <v>188</v>
      </c>
      <c r="D28" s="623" t="s">
        <v>659</v>
      </c>
      <c r="E28" s="624">
        <v>24.963599441037896</v>
      </c>
      <c r="F28" s="624">
        <v>11.109696379560686</v>
      </c>
      <c r="G28" s="624">
        <v>15.555805109076761</v>
      </c>
      <c r="H28" s="624">
        <v>22.085633206159216</v>
      </c>
      <c r="I28" s="624">
        <v>28.980092694912269</v>
      </c>
      <c r="J28" s="624">
        <v>38.608082943347426</v>
      </c>
    </row>
    <row r="29" spans="1:16" s="599" customFormat="1" ht="26.4" x14ac:dyDescent="0.3">
      <c r="A29" s="620" t="s">
        <v>660</v>
      </c>
      <c r="B29" s="621" t="s">
        <v>70</v>
      </c>
      <c r="C29" s="622" t="s">
        <v>206</v>
      </c>
      <c r="D29" s="623" t="s">
        <v>659</v>
      </c>
      <c r="E29" s="624">
        <v>24.545423581134774</v>
      </c>
      <c r="F29" s="624">
        <v>11.066481970043512</v>
      </c>
      <c r="G29" s="624">
        <v>15.636657401310222</v>
      </c>
      <c r="H29" s="624">
        <v>21.672629896455092</v>
      </c>
      <c r="I29" s="624">
        <v>28.238883155300645</v>
      </c>
      <c r="J29" s="624">
        <v>37.596837028005673</v>
      </c>
    </row>
    <row r="30" spans="1:16" s="599" customFormat="1" ht="26.4" x14ac:dyDescent="0.3">
      <c r="A30" s="620" t="s">
        <v>660</v>
      </c>
      <c r="B30" s="621" t="s">
        <v>70</v>
      </c>
      <c r="C30" s="622" t="s">
        <v>190</v>
      </c>
      <c r="D30" s="623" t="s">
        <v>659</v>
      </c>
      <c r="E30" s="624">
        <v>25.021581223208564</v>
      </c>
      <c r="F30" s="624">
        <v>12.012490021806867</v>
      </c>
      <c r="G30" s="624">
        <v>16.245849801977108</v>
      </c>
      <c r="H30" s="624">
        <v>22.068163734945539</v>
      </c>
      <c r="I30" s="624">
        <v>28.235508588617964</v>
      </c>
      <c r="J30" s="624">
        <v>36.989650900323717</v>
      </c>
    </row>
    <row r="31" spans="1:16" s="599" customFormat="1" ht="26.4" hidden="1" x14ac:dyDescent="0.3">
      <c r="A31" s="620" t="s">
        <v>660</v>
      </c>
      <c r="B31" s="621" t="s">
        <v>70</v>
      </c>
      <c r="C31" s="622" t="s">
        <v>191</v>
      </c>
      <c r="D31" s="623" t="s">
        <v>659</v>
      </c>
      <c r="E31" s="624">
        <v>54.607119974261451</v>
      </c>
      <c r="F31" s="624">
        <v>14.53945662234023</v>
      </c>
      <c r="G31" s="624">
        <v>27.635511518494411</v>
      </c>
      <c r="H31" s="624">
        <v>44.843548289006669</v>
      </c>
      <c r="I31" s="624">
        <v>59.15890938710708</v>
      </c>
      <c r="J31" s="624">
        <v>75.729915925821587</v>
      </c>
    </row>
    <row r="32" spans="1:16" s="599" customFormat="1" ht="15.6" hidden="1" x14ac:dyDescent="0.3">
      <c r="A32" s="620" t="s">
        <v>660</v>
      </c>
      <c r="B32" s="621" t="s">
        <v>192</v>
      </c>
      <c r="C32" s="622" t="s">
        <v>193</v>
      </c>
      <c r="D32" s="623" t="s">
        <v>659</v>
      </c>
      <c r="E32" s="624">
        <v>32.525589437531686</v>
      </c>
      <c r="F32" s="624">
        <v>15.495019794719331</v>
      </c>
      <c r="G32" s="624">
        <v>24.300463047045525</v>
      </c>
      <c r="H32" s="624">
        <v>30.871814635704546</v>
      </c>
      <c r="I32" s="624">
        <v>38.956290304088938</v>
      </c>
      <c r="J32" s="624">
        <v>46.933220740261092</v>
      </c>
    </row>
    <row r="33" spans="1:10" s="599" customFormat="1" ht="26.4" x14ac:dyDescent="0.3">
      <c r="A33" s="620" t="s">
        <v>660</v>
      </c>
      <c r="B33" s="621" t="s">
        <v>192</v>
      </c>
      <c r="C33" s="622" t="s">
        <v>194</v>
      </c>
      <c r="D33" s="623" t="s">
        <v>659</v>
      </c>
      <c r="E33" s="624">
        <v>35.34926151164111</v>
      </c>
      <c r="F33" s="624">
        <v>21.119815998060833</v>
      </c>
      <c r="G33" s="624">
        <v>27.614424931532657</v>
      </c>
      <c r="H33" s="624">
        <v>32.589238720852876</v>
      </c>
      <c r="I33" s="624">
        <v>40.234629863675288</v>
      </c>
      <c r="J33" s="624">
        <v>53.475525998768006</v>
      </c>
    </row>
    <row r="34" spans="1:10" s="599" customFormat="1" ht="15.6" hidden="1" x14ac:dyDescent="0.3">
      <c r="A34" s="620" t="s">
        <v>660</v>
      </c>
      <c r="B34" s="621" t="s">
        <v>105</v>
      </c>
      <c r="C34" s="622" t="s">
        <v>195</v>
      </c>
      <c r="D34" s="623" t="s">
        <v>659</v>
      </c>
      <c r="E34" s="624">
        <v>29.742015222511629</v>
      </c>
      <c r="F34" s="624">
        <v>10.365145113311641</v>
      </c>
      <c r="G34" s="624">
        <v>16.436589359967993</v>
      </c>
      <c r="H34" s="624">
        <v>23.506273801971993</v>
      </c>
      <c r="I34" s="624">
        <v>35.58430460612302</v>
      </c>
      <c r="J34" s="624">
        <v>53.396022542228806</v>
      </c>
    </row>
    <row r="35" spans="1:10" s="599" customFormat="1" ht="15.6" hidden="1" x14ac:dyDescent="0.3">
      <c r="A35" s="620" t="s">
        <v>660</v>
      </c>
      <c r="B35" s="621" t="s">
        <v>105</v>
      </c>
      <c r="C35" s="622" t="s">
        <v>196</v>
      </c>
      <c r="D35" s="623" t="s">
        <v>659</v>
      </c>
      <c r="E35" s="624">
        <v>9.5084552991809765</v>
      </c>
      <c r="F35" s="624">
        <v>2.4405986568428584</v>
      </c>
      <c r="G35" s="624">
        <v>3.8027806424532886</v>
      </c>
      <c r="H35" s="624">
        <v>6.6417881662693121</v>
      </c>
      <c r="I35" s="624">
        <v>11.004090276185615</v>
      </c>
      <c r="J35" s="624">
        <v>17.824031332675844</v>
      </c>
    </row>
    <row r="36" spans="1:10" s="599" customFormat="1" ht="15.6" hidden="1" x14ac:dyDescent="0.3">
      <c r="A36" s="620" t="s">
        <v>660</v>
      </c>
      <c r="B36" s="621" t="s">
        <v>105</v>
      </c>
      <c r="C36" s="622" t="s">
        <v>197</v>
      </c>
      <c r="D36" s="623" t="s">
        <v>659</v>
      </c>
      <c r="E36" s="624">
        <v>9.1395427008474961</v>
      </c>
      <c r="F36" s="624">
        <v>2.6480696267787858</v>
      </c>
      <c r="G36" s="624">
        <v>4.4050237589479861</v>
      </c>
      <c r="H36" s="624">
        <v>6.9811711737449142</v>
      </c>
      <c r="I36" s="624">
        <v>12.06019744769419</v>
      </c>
      <c r="J36" s="624">
        <v>14.535763260902023</v>
      </c>
    </row>
    <row r="37" spans="1:10" s="599" customFormat="1" ht="15.6" x14ac:dyDescent="0.3">
      <c r="A37" s="620" t="s">
        <v>660</v>
      </c>
      <c r="B37" s="621" t="s">
        <v>198</v>
      </c>
      <c r="C37" s="622" t="s">
        <v>199</v>
      </c>
      <c r="D37" s="623" t="s">
        <v>659</v>
      </c>
      <c r="E37" s="624">
        <v>42.093989108650291</v>
      </c>
      <c r="F37" s="624">
        <v>2.2912300501462828</v>
      </c>
      <c r="G37" s="624">
        <v>8.4957169355709645</v>
      </c>
      <c r="H37" s="624">
        <v>40.36801275129001</v>
      </c>
      <c r="I37" s="624">
        <v>55.107414407226642</v>
      </c>
      <c r="J37" s="624">
        <v>65.697274631262147</v>
      </c>
    </row>
    <row r="38" spans="1:10" s="599" customFormat="1" ht="15.6" hidden="1" x14ac:dyDescent="0.3">
      <c r="A38" s="620" t="s">
        <v>660</v>
      </c>
      <c r="B38" s="621" t="s">
        <v>198</v>
      </c>
      <c r="C38" s="622" t="s">
        <v>200</v>
      </c>
      <c r="D38" s="623" t="s">
        <v>659</v>
      </c>
      <c r="E38" s="624">
        <v>7.8592944619852751</v>
      </c>
      <c r="F38" s="624">
        <v>2.5861391934715687</v>
      </c>
      <c r="G38" s="624">
        <v>3.8410503954818811</v>
      </c>
      <c r="H38" s="624">
        <v>6.0505057476411803</v>
      </c>
      <c r="I38" s="624">
        <v>9.1159179307224729</v>
      </c>
      <c r="J38" s="624">
        <v>12.317297788140328</v>
      </c>
    </row>
    <row r="39" spans="1:10" s="599" customFormat="1" ht="15.6" hidden="1" x14ac:dyDescent="0.3">
      <c r="A39" s="620" t="s">
        <v>660</v>
      </c>
      <c r="B39" s="621" t="s">
        <v>201</v>
      </c>
      <c r="C39" s="622" t="s">
        <v>205</v>
      </c>
      <c r="D39" s="623" t="s">
        <v>659</v>
      </c>
      <c r="E39" s="624">
        <v>47.592419768097066</v>
      </c>
      <c r="F39" s="624">
        <v>19.035252748789201</v>
      </c>
      <c r="G39" s="624">
        <v>40.371047751445445</v>
      </c>
      <c r="H39" s="624">
        <v>40.971036273158646</v>
      </c>
      <c r="I39" s="624">
        <v>43.462376349587004</v>
      </c>
      <c r="J39" s="624">
        <v>78.494080734364928</v>
      </c>
    </row>
    <row r="40" spans="1:10" s="599" customFormat="1" ht="15.6" hidden="1" x14ac:dyDescent="0.3">
      <c r="A40" s="620" t="s">
        <v>660</v>
      </c>
      <c r="B40" s="621" t="s">
        <v>203</v>
      </c>
      <c r="C40" s="622" t="s">
        <v>204</v>
      </c>
      <c r="D40" s="623" t="s">
        <v>659</v>
      </c>
      <c r="E40" s="624">
        <v>35.879744108622944</v>
      </c>
      <c r="F40" s="624">
        <v>9.7404198304602438</v>
      </c>
      <c r="G40" s="624">
        <v>16.440083964180783</v>
      </c>
      <c r="H40" s="624">
        <v>29.942809630297553</v>
      </c>
      <c r="I40" s="624">
        <v>44.578585446349173</v>
      </c>
      <c r="J40" s="624">
        <v>62.325383323677158</v>
      </c>
    </row>
    <row r="41" spans="1:10" s="599" customFormat="1" ht="13.2" x14ac:dyDescent="0.3"/>
    <row r="42" spans="1:10" s="599" customFormat="1" ht="13.2" x14ac:dyDescent="0.3"/>
    <row r="43" spans="1:10" s="599" customFormat="1" ht="13.2" x14ac:dyDescent="0.3"/>
    <row r="44" spans="1:10" s="599" customFormat="1" ht="13.2" x14ac:dyDescent="0.3"/>
    <row r="45" spans="1:10" s="599" customFormat="1" ht="13.2" x14ac:dyDescent="0.3"/>
    <row r="46" spans="1:10" s="599" customFormat="1" ht="13.2" x14ac:dyDescent="0.3"/>
    <row r="47" spans="1:10" s="599" customFormat="1" ht="13.2" x14ac:dyDescent="0.3"/>
    <row r="48" spans="1:10" s="599" customFormat="1" ht="13.2" x14ac:dyDescent="0.3"/>
    <row r="49" s="599" customFormat="1" ht="13.2" x14ac:dyDescent="0.3"/>
    <row r="50" s="599" customFormat="1" ht="13.2" x14ac:dyDescent="0.3"/>
    <row r="51" s="599" customFormat="1" ht="13.2" x14ac:dyDescent="0.3"/>
    <row r="52" s="599" customFormat="1" ht="13.2" x14ac:dyDescent="0.3"/>
    <row r="53" s="599" customFormat="1" ht="13.2" x14ac:dyDescent="0.3"/>
    <row r="54" s="599" customFormat="1" ht="13.2" x14ac:dyDescent="0.3"/>
    <row r="55" s="599" customFormat="1" ht="13.2" x14ac:dyDescent="0.3"/>
    <row r="56" s="599" customFormat="1" ht="13.2" x14ac:dyDescent="0.3"/>
    <row r="57" s="599" customFormat="1" ht="13.2" x14ac:dyDescent="0.3"/>
    <row r="58" s="599" customFormat="1" ht="13.2" x14ac:dyDescent="0.3"/>
    <row r="59" s="599" customFormat="1" ht="13.2" x14ac:dyDescent="0.3"/>
    <row r="60" s="597" customFormat="1" x14ac:dyDescent="0.3"/>
    <row r="61" s="597" customFormat="1" x14ac:dyDescent="0.3"/>
    <row r="62" s="597" customFormat="1" x14ac:dyDescent="0.3"/>
    <row r="63" s="597" customFormat="1" x14ac:dyDescent="0.3"/>
    <row r="64" s="597" customFormat="1" x14ac:dyDescent="0.3"/>
    <row r="65" s="597" customFormat="1" x14ac:dyDescent="0.3"/>
    <row r="66" s="597" customFormat="1" x14ac:dyDescent="0.3"/>
    <row r="67" s="597" customFormat="1" x14ac:dyDescent="0.3"/>
    <row r="68" s="597" customFormat="1" x14ac:dyDescent="0.3"/>
    <row r="69" s="597" customFormat="1" x14ac:dyDescent="0.3"/>
    <row r="70" s="597" customFormat="1" x14ac:dyDescent="0.3"/>
    <row r="71" s="597" customFormat="1" x14ac:dyDescent="0.3"/>
    <row r="72" s="597" customFormat="1" x14ac:dyDescent="0.3"/>
    <row r="73" s="597" customFormat="1" x14ac:dyDescent="0.3"/>
    <row r="74" s="597" customFormat="1" x14ac:dyDescent="0.3"/>
    <row r="75" s="597" customFormat="1" x14ac:dyDescent="0.3"/>
    <row r="76" s="597" customFormat="1" x14ac:dyDescent="0.3"/>
    <row r="77" s="597" customFormat="1" x14ac:dyDescent="0.3"/>
    <row r="78" s="597" customFormat="1" x14ac:dyDescent="0.3"/>
    <row r="79" s="597" customFormat="1" x14ac:dyDescent="0.3"/>
    <row r="80" s="597" customFormat="1" x14ac:dyDescent="0.3"/>
    <row r="81" s="597" customFormat="1" x14ac:dyDescent="0.3"/>
    <row r="82" s="597" customFormat="1" x14ac:dyDescent="0.3"/>
    <row r="83" s="597" customFormat="1" x14ac:dyDescent="0.3"/>
    <row r="84" s="597" customFormat="1" x14ac:dyDescent="0.3"/>
    <row r="85" s="597" customFormat="1" x14ac:dyDescent="0.3"/>
    <row r="86" s="597" customFormat="1" x14ac:dyDescent="0.3"/>
    <row r="87" s="597" customFormat="1" x14ac:dyDescent="0.3"/>
    <row r="88" s="597" customFormat="1" x14ac:dyDescent="0.3"/>
    <row r="89" s="597" customFormat="1" x14ac:dyDescent="0.3"/>
    <row r="90" s="597" customFormat="1" x14ac:dyDescent="0.3"/>
    <row r="91" s="597" customFormat="1" x14ac:dyDescent="0.3"/>
    <row r="92" s="597" customFormat="1" x14ac:dyDescent="0.3"/>
    <row r="93" s="597" customFormat="1" x14ac:dyDescent="0.3"/>
    <row r="94" s="597" customFormat="1" x14ac:dyDescent="0.3"/>
    <row r="95" s="597" customFormat="1" x14ac:dyDescent="0.3"/>
    <row r="96" s="597" customFormat="1" x14ac:dyDescent="0.3"/>
    <row r="97" s="597" customFormat="1" x14ac:dyDescent="0.3"/>
    <row r="98" s="597" customFormat="1" x14ac:dyDescent="0.3"/>
    <row r="99" s="597" customFormat="1" x14ac:dyDescent="0.3"/>
    <row r="100" s="597" customFormat="1" x14ac:dyDescent="0.3"/>
    <row r="101" s="597" customFormat="1" x14ac:dyDescent="0.3"/>
    <row r="102" s="597" customFormat="1" x14ac:dyDescent="0.3"/>
    <row r="103" s="597" customFormat="1" x14ac:dyDescent="0.3"/>
    <row r="104" s="597" customFormat="1" x14ac:dyDescent="0.3"/>
    <row r="105" s="597" customFormat="1" x14ac:dyDescent="0.3"/>
    <row r="106" s="597" customFormat="1" x14ac:dyDescent="0.3"/>
    <row r="107" s="597" customFormat="1" x14ac:dyDescent="0.3"/>
    <row r="108" s="597" customFormat="1" x14ac:dyDescent="0.3"/>
    <row r="109" s="597" customFormat="1" x14ac:dyDescent="0.3"/>
    <row r="110" s="597" customFormat="1" x14ac:dyDescent="0.3"/>
    <row r="111" s="597" customFormat="1" x14ac:dyDescent="0.3"/>
    <row r="112" s="597" customFormat="1" x14ac:dyDescent="0.3"/>
    <row r="113" s="597" customFormat="1" x14ac:dyDescent="0.3"/>
    <row r="114" s="597" customFormat="1" x14ac:dyDescent="0.3"/>
    <row r="115" s="597" customFormat="1" x14ac:dyDescent="0.3"/>
    <row r="116" s="597" customFormat="1" x14ac:dyDescent="0.3"/>
    <row r="117" s="597" customFormat="1" x14ac:dyDescent="0.3"/>
    <row r="118" s="597" customFormat="1" x14ac:dyDescent="0.3"/>
    <row r="119" s="597" customFormat="1" x14ac:dyDescent="0.3"/>
    <row r="120" s="597" customFormat="1" x14ac:dyDescent="0.3"/>
    <row r="121" s="597" customFormat="1" x14ac:dyDescent="0.3"/>
    <row r="122" s="597" customFormat="1" x14ac:dyDescent="0.3"/>
    <row r="123" s="597" customFormat="1" x14ac:dyDescent="0.3"/>
    <row r="124" s="597" customFormat="1" x14ac:dyDescent="0.3"/>
    <row r="125" s="597" customFormat="1" x14ac:dyDescent="0.3"/>
    <row r="126" s="597" customFormat="1" x14ac:dyDescent="0.3"/>
    <row r="127" s="597" customFormat="1" x14ac:dyDescent="0.3"/>
    <row r="128" s="597" customFormat="1" x14ac:dyDescent="0.3"/>
    <row r="129" s="597" customFormat="1" x14ac:dyDescent="0.3"/>
    <row r="130" s="597" customFormat="1" x14ac:dyDescent="0.3"/>
    <row r="131" s="597" customFormat="1" x14ac:dyDescent="0.3"/>
    <row r="132" s="597" customFormat="1" x14ac:dyDescent="0.3"/>
    <row r="133" s="597" customFormat="1" x14ac:dyDescent="0.3"/>
    <row r="134" s="597" customFormat="1" x14ac:dyDescent="0.3"/>
    <row r="135" s="597" customFormat="1" x14ac:dyDescent="0.3"/>
    <row r="136" s="597" customFormat="1" x14ac:dyDescent="0.3"/>
    <row r="137" s="597" customFormat="1" x14ac:dyDescent="0.3"/>
    <row r="138" s="597" customFormat="1" x14ac:dyDescent="0.3"/>
    <row r="139" s="597" customFormat="1" x14ac:dyDescent="0.3"/>
    <row r="140" s="597" customFormat="1" x14ac:dyDescent="0.3"/>
    <row r="141" s="597" customFormat="1" x14ac:dyDescent="0.3"/>
    <row r="142" s="597" customFormat="1" x14ac:dyDescent="0.3"/>
    <row r="143" s="597" customFormat="1" x14ac:dyDescent="0.3"/>
    <row r="144" s="597" customFormat="1" x14ac:dyDescent="0.3"/>
    <row r="145" s="597" customFormat="1" x14ac:dyDescent="0.3"/>
    <row r="146" s="597" customFormat="1" x14ac:dyDescent="0.3"/>
    <row r="147" s="597" customFormat="1" x14ac:dyDescent="0.3"/>
    <row r="148" s="597" customFormat="1" x14ac:dyDescent="0.3"/>
    <row r="149" s="597" customFormat="1" x14ac:dyDescent="0.3"/>
    <row r="150" s="597" customFormat="1" x14ac:dyDescent="0.3"/>
    <row r="151" s="597" customFormat="1" x14ac:dyDescent="0.3"/>
    <row r="152" s="597" customFormat="1" x14ac:dyDescent="0.3"/>
    <row r="153" s="597" customFormat="1" x14ac:dyDescent="0.3"/>
    <row r="154" s="597" customFormat="1" x14ac:dyDescent="0.3"/>
    <row r="155" s="597" customFormat="1" x14ac:dyDescent="0.3"/>
    <row r="156" s="597" customFormat="1" x14ac:dyDescent="0.3"/>
    <row r="157" s="597" customFormat="1" x14ac:dyDescent="0.3"/>
    <row r="158" s="597" customFormat="1" x14ac:dyDescent="0.3"/>
    <row r="159" s="597" customFormat="1" x14ac:dyDescent="0.3"/>
    <row r="160" s="597" customFormat="1" x14ac:dyDescent="0.3"/>
    <row r="161" s="597" customFormat="1" x14ac:dyDescent="0.3"/>
    <row r="162" s="597" customFormat="1" x14ac:dyDescent="0.3"/>
    <row r="163" s="597" customFormat="1" x14ac:dyDescent="0.3"/>
    <row r="164" s="597" customFormat="1" x14ac:dyDescent="0.3"/>
    <row r="165" s="597" customFormat="1" x14ac:dyDescent="0.3"/>
    <row r="166" s="597" customFormat="1" x14ac:dyDescent="0.3"/>
    <row r="167" s="597" customFormat="1" x14ac:dyDescent="0.3"/>
    <row r="168" s="597" customFormat="1" x14ac:dyDescent="0.3"/>
    <row r="169" s="597" customFormat="1" x14ac:dyDescent="0.3"/>
    <row r="170" s="597" customFormat="1" x14ac:dyDescent="0.3"/>
    <row r="171" s="597" customFormat="1" x14ac:dyDescent="0.3"/>
    <row r="172" s="597" customFormat="1" x14ac:dyDescent="0.3"/>
    <row r="173" s="597" customFormat="1" x14ac:dyDescent="0.3"/>
    <row r="174" s="597" customFormat="1" x14ac:dyDescent="0.3"/>
    <row r="175" s="597" customFormat="1" x14ac:dyDescent="0.3"/>
    <row r="176" s="597" customFormat="1" x14ac:dyDescent="0.3"/>
    <row r="177" s="597" customFormat="1" x14ac:dyDescent="0.3"/>
    <row r="178" s="597" customFormat="1" x14ac:dyDescent="0.3"/>
    <row r="179" s="597" customFormat="1" x14ac:dyDescent="0.3"/>
    <row r="180" s="597" customFormat="1" x14ac:dyDescent="0.3"/>
    <row r="181" s="597" customFormat="1" x14ac:dyDescent="0.3"/>
    <row r="182" s="597" customFormat="1" x14ac:dyDescent="0.3"/>
    <row r="183" s="597" customFormat="1" x14ac:dyDescent="0.3"/>
    <row r="184" s="597" customFormat="1" x14ac:dyDescent="0.3"/>
    <row r="185" s="597" customFormat="1" x14ac:dyDescent="0.3"/>
    <row r="186" s="597" customFormat="1" x14ac:dyDescent="0.3"/>
    <row r="187" s="597" customFormat="1" x14ac:dyDescent="0.3"/>
    <row r="188" s="597" customFormat="1" x14ac:dyDescent="0.3"/>
    <row r="189" s="597" customFormat="1" x14ac:dyDescent="0.3"/>
    <row r="190" s="597" customFormat="1" x14ac:dyDescent="0.3"/>
    <row r="191" s="597" customFormat="1" x14ac:dyDescent="0.3"/>
    <row r="192" s="597" customFormat="1" x14ac:dyDescent="0.3"/>
    <row r="193" s="597" customFormat="1" x14ac:dyDescent="0.3"/>
    <row r="194" s="597" customFormat="1" x14ac:dyDescent="0.3"/>
    <row r="195" s="597" customFormat="1" x14ac:dyDescent="0.3"/>
    <row r="196" s="597" customFormat="1" x14ac:dyDescent="0.3"/>
    <row r="197" s="597" customFormat="1" x14ac:dyDescent="0.3"/>
    <row r="198" s="597" customFormat="1" x14ac:dyDescent="0.3"/>
    <row r="199" s="597" customFormat="1" x14ac:dyDescent="0.3"/>
    <row r="200" s="597" customFormat="1" x14ac:dyDescent="0.3"/>
    <row r="201" s="597" customFormat="1" x14ac:dyDescent="0.3"/>
    <row r="202" s="597" customFormat="1" x14ac:dyDescent="0.3"/>
    <row r="203" s="597" customFormat="1" x14ac:dyDescent="0.3"/>
    <row r="204" s="597" customFormat="1" x14ac:dyDescent="0.3"/>
    <row r="205" s="597" customFormat="1" x14ac:dyDescent="0.3"/>
    <row r="206" s="597" customFormat="1" x14ac:dyDescent="0.3"/>
    <row r="207" s="597" customFormat="1" x14ac:dyDescent="0.3"/>
    <row r="208" s="597" customFormat="1" x14ac:dyDescent="0.3"/>
    <row r="209" s="597" customFormat="1" x14ac:dyDescent="0.3"/>
    <row r="210" s="597" customFormat="1" x14ac:dyDescent="0.3"/>
    <row r="211" s="597" customFormat="1" x14ac:dyDescent="0.3"/>
    <row r="212" s="597" customFormat="1" x14ac:dyDescent="0.3"/>
    <row r="213" s="597" customFormat="1" x14ac:dyDescent="0.3"/>
    <row r="214" s="597" customFormat="1" x14ac:dyDescent="0.3"/>
    <row r="215" s="597" customFormat="1" x14ac:dyDescent="0.3"/>
    <row r="216" s="597" customFormat="1" x14ac:dyDescent="0.3"/>
    <row r="217" s="597" customFormat="1" x14ac:dyDescent="0.3"/>
    <row r="218" s="597" customFormat="1" x14ac:dyDescent="0.3"/>
    <row r="219" s="597" customFormat="1" x14ac:dyDescent="0.3"/>
    <row r="220" s="597" customFormat="1" x14ac:dyDescent="0.3"/>
    <row r="221" s="597" customFormat="1" x14ac:dyDescent="0.3"/>
    <row r="222" s="597" customFormat="1" x14ac:dyDescent="0.3"/>
    <row r="223" s="597" customFormat="1" x14ac:dyDescent="0.3"/>
    <row r="224" s="597" customFormat="1" x14ac:dyDescent="0.3"/>
    <row r="225" s="597" customFormat="1" x14ac:dyDescent="0.3"/>
    <row r="226" s="597" customFormat="1" x14ac:dyDescent="0.3"/>
    <row r="227" s="597" customFormat="1" x14ac:dyDescent="0.3"/>
    <row r="228" s="597" customFormat="1" x14ac:dyDescent="0.3"/>
    <row r="229" s="597" customFormat="1" x14ac:dyDescent="0.3"/>
    <row r="230" s="597" customFormat="1" x14ac:dyDescent="0.3"/>
    <row r="231" s="597" customFormat="1" x14ac:dyDescent="0.3"/>
    <row r="232" s="597" customFormat="1" x14ac:dyDescent="0.3"/>
    <row r="233" s="597" customFormat="1" x14ac:dyDescent="0.3"/>
    <row r="234" s="597" customFormat="1" x14ac:dyDescent="0.3"/>
    <row r="235" s="597" customFormat="1" x14ac:dyDescent="0.3"/>
    <row r="236" s="597" customFormat="1" x14ac:dyDescent="0.3"/>
    <row r="237" s="597" customFormat="1" x14ac:dyDescent="0.3"/>
    <row r="238" s="597" customFormat="1" x14ac:dyDescent="0.3"/>
    <row r="239" s="597" customFormat="1" x14ac:dyDescent="0.3"/>
    <row r="240" s="597" customFormat="1" x14ac:dyDescent="0.3"/>
    <row r="241" s="597" customFormat="1" x14ac:dyDescent="0.3"/>
    <row r="242" s="597" customFormat="1" x14ac:dyDescent="0.3"/>
    <row r="243" s="597" customFormat="1" x14ac:dyDescent="0.3"/>
    <row r="244" s="597" customFormat="1" x14ac:dyDescent="0.3"/>
    <row r="245" s="597" customFormat="1" x14ac:dyDescent="0.3"/>
    <row r="246" s="597" customFormat="1" x14ac:dyDescent="0.3"/>
    <row r="247" s="597" customFormat="1" x14ac:dyDescent="0.3"/>
    <row r="248" s="597" customFormat="1" x14ac:dyDescent="0.3"/>
    <row r="249" s="597" customFormat="1" x14ac:dyDescent="0.3"/>
    <row r="250" s="597" customFormat="1" x14ac:dyDescent="0.3"/>
    <row r="251" s="597" customFormat="1" x14ac:dyDescent="0.3"/>
    <row r="252" s="597" customFormat="1" x14ac:dyDescent="0.3"/>
    <row r="253" s="597" customFormat="1" x14ac:dyDescent="0.3"/>
    <row r="254" s="597" customFormat="1" x14ac:dyDescent="0.3"/>
    <row r="255" s="597" customFormat="1" x14ac:dyDescent="0.3"/>
    <row r="256" s="597" customFormat="1" x14ac:dyDescent="0.3"/>
    <row r="257" s="597" customFormat="1" x14ac:dyDescent="0.3"/>
    <row r="258" s="597" customFormat="1" x14ac:dyDescent="0.3"/>
    <row r="259" s="597" customFormat="1" x14ac:dyDescent="0.3"/>
    <row r="260" s="597" customFormat="1" x14ac:dyDescent="0.3"/>
    <row r="261" s="597" customFormat="1" x14ac:dyDescent="0.3"/>
    <row r="262" s="597" customFormat="1" x14ac:dyDescent="0.3"/>
    <row r="263" s="597" customFormat="1" x14ac:dyDescent="0.3"/>
    <row r="264" s="597" customFormat="1" x14ac:dyDescent="0.3"/>
    <row r="265" s="597" customFormat="1" x14ac:dyDescent="0.3"/>
    <row r="266" s="597" customFormat="1" x14ac:dyDescent="0.3"/>
    <row r="267" s="597" customFormat="1" x14ac:dyDescent="0.3"/>
    <row r="268" s="597" customFormat="1" x14ac:dyDescent="0.3"/>
    <row r="269" s="597" customFormat="1" x14ac:dyDescent="0.3"/>
    <row r="270" s="597" customFormat="1" x14ac:dyDescent="0.3"/>
    <row r="271" s="597" customFormat="1" x14ac:dyDescent="0.3"/>
    <row r="272" s="597" customFormat="1" x14ac:dyDescent="0.3"/>
    <row r="273" s="597" customFormat="1" x14ac:dyDescent="0.3"/>
    <row r="274" s="597" customFormat="1" x14ac:dyDescent="0.3"/>
    <row r="275" s="597" customFormat="1" x14ac:dyDescent="0.3"/>
    <row r="276" s="597" customFormat="1" x14ac:dyDescent="0.3"/>
    <row r="277" s="597" customFormat="1" x14ac:dyDescent="0.3"/>
    <row r="278" s="597" customFormat="1" x14ac:dyDescent="0.3"/>
    <row r="279" s="597" customFormat="1" x14ac:dyDescent="0.3"/>
    <row r="280" s="597" customFormat="1" x14ac:dyDescent="0.3"/>
    <row r="281" s="597" customFormat="1" x14ac:dyDescent="0.3"/>
    <row r="282" s="597" customFormat="1" x14ac:dyDescent="0.3"/>
    <row r="283" s="597" customFormat="1" x14ac:dyDescent="0.3"/>
    <row r="284" s="597" customFormat="1" x14ac:dyDescent="0.3"/>
    <row r="285" s="597" customFormat="1" x14ac:dyDescent="0.3"/>
    <row r="286" s="597" customFormat="1" x14ac:dyDescent="0.3"/>
    <row r="287" s="597" customFormat="1" x14ac:dyDescent="0.3"/>
    <row r="288" s="597" customFormat="1" x14ac:dyDescent="0.3"/>
    <row r="289" s="597" customFormat="1" x14ac:dyDescent="0.3"/>
    <row r="290" s="597" customFormat="1" x14ac:dyDescent="0.3"/>
    <row r="291" s="597" customFormat="1" x14ac:dyDescent="0.3"/>
    <row r="292" s="597" customFormat="1" x14ac:dyDescent="0.3"/>
    <row r="293" s="597" customFormat="1" x14ac:dyDescent="0.3"/>
    <row r="294" s="597" customFormat="1" x14ac:dyDescent="0.3"/>
    <row r="295" s="597" customFormat="1" x14ac:dyDescent="0.3"/>
    <row r="296" s="597" customFormat="1" x14ac:dyDescent="0.3"/>
    <row r="297" s="597" customFormat="1" x14ac:dyDescent="0.3"/>
    <row r="298" s="597" customFormat="1" x14ac:dyDescent="0.3"/>
    <row r="299" s="597" customFormat="1" x14ac:dyDescent="0.3"/>
    <row r="300" s="597" customFormat="1" x14ac:dyDescent="0.3"/>
    <row r="301" s="597" customFormat="1" x14ac:dyDescent="0.3"/>
    <row r="302" s="597" customFormat="1" x14ac:dyDescent="0.3"/>
    <row r="303" s="597" customFormat="1" x14ac:dyDescent="0.3"/>
    <row r="304" s="597" customFormat="1" x14ac:dyDescent="0.3"/>
    <row r="305" s="597" customFormat="1" x14ac:dyDescent="0.3"/>
    <row r="306" s="597" customFormat="1" x14ac:dyDescent="0.3"/>
    <row r="307" s="597" customFormat="1" x14ac:dyDescent="0.3"/>
    <row r="308" s="597" customFormat="1" x14ac:dyDescent="0.3"/>
    <row r="309" s="597" customFormat="1" x14ac:dyDescent="0.3"/>
    <row r="310" s="597" customFormat="1" x14ac:dyDescent="0.3"/>
    <row r="311" s="597" customFormat="1" x14ac:dyDescent="0.3"/>
    <row r="312" s="597" customFormat="1" x14ac:dyDescent="0.3"/>
    <row r="313" s="597" customFormat="1" x14ac:dyDescent="0.3"/>
    <row r="314" s="597" customFormat="1" x14ac:dyDescent="0.3"/>
    <row r="315" s="597" customFormat="1" x14ac:dyDescent="0.3"/>
    <row r="316" s="597" customFormat="1" x14ac:dyDescent="0.3"/>
    <row r="317" s="597" customFormat="1" x14ac:dyDescent="0.3"/>
    <row r="318" s="597" customFormat="1" x14ac:dyDescent="0.3"/>
    <row r="319" s="597" customFormat="1" x14ac:dyDescent="0.3"/>
    <row r="320" s="597" customFormat="1" x14ac:dyDescent="0.3"/>
    <row r="321" s="597" customFormat="1" x14ac:dyDescent="0.3"/>
    <row r="322" s="597" customFormat="1" x14ac:dyDescent="0.3"/>
    <row r="323" s="597" customFormat="1" x14ac:dyDescent="0.3"/>
    <row r="324" s="597" customFormat="1" x14ac:dyDescent="0.3"/>
    <row r="325" s="597" customFormat="1" x14ac:dyDescent="0.3"/>
    <row r="326" s="597" customFormat="1" x14ac:dyDescent="0.3"/>
    <row r="327" s="597" customFormat="1" x14ac:dyDescent="0.3"/>
    <row r="328" s="597" customFormat="1" x14ac:dyDescent="0.3"/>
    <row r="329" s="597" customFormat="1" x14ac:dyDescent="0.3"/>
    <row r="330" s="597" customFormat="1" x14ac:dyDescent="0.3"/>
    <row r="331" s="597" customFormat="1" x14ac:dyDescent="0.3"/>
    <row r="332" s="597" customFormat="1" x14ac:dyDescent="0.3"/>
    <row r="333" s="597" customFormat="1" x14ac:dyDescent="0.3"/>
    <row r="334" s="597" customFormat="1" x14ac:dyDescent="0.3"/>
    <row r="335" s="597" customFormat="1" x14ac:dyDescent="0.3"/>
    <row r="336" s="597" customFormat="1" x14ac:dyDescent="0.3"/>
    <row r="337" s="597" customFormat="1" x14ac:dyDescent="0.3"/>
    <row r="338" s="597" customFormat="1" x14ac:dyDescent="0.3"/>
    <row r="339" s="597" customFormat="1" x14ac:dyDescent="0.3"/>
    <row r="340" s="597" customFormat="1" x14ac:dyDescent="0.3"/>
    <row r="341" s="597" customFormat="1" x14ac:dyDescent="0.3"/>
    <row r="342" s="597" customFormat="1" x14ac:dyDescent="0.3"/>
    <row r="343" s="597" customFormat="1" x14ac:dyDescent="0.3"/>
    <row r="344" s="597" customFormat="1" x14ac:dyDescent="0.3"/>
    <row r="345" s="597" customFormat="1" x14ac:dyDescent="0.3"/>
    <row r="346" s="597" customFormat="1" x14ac:dyDescent="0.3"/>
    <row r="347" s="597" customFormat="1" x14ac:dyDescent="0.3"/>
    <row r="348" s="597" customFormat="1" x14ac:dyDescent="0.3"/>
    <row r="349" s="597" customFormat="1" x14ac:dyDescent="0.3"/>
    <row r="350" s="597" customFormat="1" x14ac:dyDescent="0.3"/>
    <row r="351" s="597" customFormat="1" x14ac:dyDescent="0.3"/>
    <row r="352" s="597" customFormat="1" x14ac:dyDescent="0.3"/>
    <row r="353" s="597" customFormat="1" x14ac:dyDescent="0.3"/>
    <row r="354" s="597" customFormat="1" x14ac:dyDescent="0.3"/>
    <row r="355" s="597" customFormat="1" x14ac:dyDescent="0.3"/>
    <row r="356" s="597" customFormat="1" x14ac:dyDescent="0.3"/>
    <row r="357" s="597" customFormat="1" x14ac:dyDescent="0.3"/>
    <row r="358" s="597" customFormat="1" x14ac:dyDescent="0.3"/>
    <row r="359" s="597" customFormat="1" x14ac:dyDescent="0.3"/>
    <row r="360" s="597" customFormat="1" x14ac:dyDescent="0.3"/>
    <row r="361" s="597" customFormat="1" x14ac:dyDescent="0.3"/>
    <row r="362" s="597" customFormat="1" x14ac:dyDescent="0.3"/>
    <row r="363" s="597" customFormat="1" x14ac:dyDescent="0.3"/>
    <row r="364" s="597" customFormat="1" x14ac:dyDescent="0.3"/>
    <row r="365" s="597" customFormat="1" x14ac:dyDescent="0.3"/>
    <row r="366" s="597" customFormat="1" x14ac:dyDescent="0.3"/>
    <row r="367" s="597" customFormat="1" x14ac:dyDescent="0.3"/>
    <row r="368" s="597" customFormat="1" x14ac:dyDescent="0.3"/>
    <row r="369" s="597" customFormat="1" x14ac:dyDescent="0.3"/>
    <row r="370" s="597" customFormat="1" x14ac:dyDescent="0.3"/>
    <row r="371" s="597" customFormat="1" x14ac:dyDescent="0.3"/>
    <row r="372" s="597" customFormat="1" x14ac:dyDescent="0.3"/>
    <row r="373" s="597" customFormat="1" x14ac:dyDescent="0.3"/>
    <row r="374" s="597" customFormat="1" x14ac:dyDescent="0.3"/>
    <row r="375" s="597" customFormat="1" x14ac:dyDescent="0.3"/>
    <row r="376" s="597" customFormat="1" x14ac:dyDescent="0.3"/>
    <row r="377" s="597" customFormat="1" x14ac:dyDescent="0.3"/>
    <row r="378" s="597" customFormat="1" x14ac:dyDescent="0.3"/>
    <row r="379" s="597" customFormat="1" x14ac:dyDescent="0.3"/>
    <row r="380" s="597" customFormat="1" x14ac:dyDescent="0.3"/>
    <row r="381" s="597" customFormat="1" x14ac:dyDescent="0.3"/>
    <row r="382" s="597" customFormat="1" x14ac:dyDescent="0.3"/>
    <row r="383" s="597" customFormat="1" x14ac:dyDescent="0.3"/>
    <row r="384" s="597" customFormat="1" x14ac:dyDescent="0.3"/>
    <row r="385" s="597" customFormat="1" x14ac:dyDescent="0.3"/>
    <row r="386" s="597" customFormat="1" x14ac:dyDescent="0.3"/>
    <row r="387" s="597" customFormat="1" x14ac:dyDescent="0.3"/>
    <row r="388" s="597" customFormat="1" x14ac:dyDescent="0.3"/>
    <row r="389" s="597" customFormat="1" x14ac:dyDescent="0.3"/>
    <row r="390" s="597" customFormat="1" x14ac:dyDescent="0.3"/>
    <row r="391" s="597" customFormat="1" x14ac:dyDescent="0.3"/>
    <row r="392" s="597" customFormat="1" x14ac:dyDescent="0.3"/>
    <row r="393" s="597" customFormat="1" x14ac:dyDescent="0.3"/>
    <row r="394" s="597" customFormat="1" x14ac:dyDescent="0.3"/>
    <row r="395" s="597" customFormat="1" x14ac:dyDescent="0.3"/>
    <row r="396" s="597" customFormat="1" x14ac:dyDescent="0.3"/>
    <row r="397" s="597" customFormat="1" x14ac:dyDescent="0.3"/>
    <row r="398" s="597" customFormat="1" x14ac:dyDescent="0.3"/>
    <row r="399" s="597" customFormat="1" x14ac:dyDescent="0.3"/>
    <row r="400" s="597" customFormat="1" x14ac:dyDescent="0.3"/>
    <row r="401" s="597" customFormat="1" x14ac:dyDescent="0.3"/>
    <row r="402" s="597" customFormat="1" x14ac:dyDescent="0.3"/>
    <row r="403" s="597" customFormat="1" x14ac:dyDescent="0.3"/>
    <row r="404" s="597" customFormat="1" x14ac:dyDescent="0.3"/>
    <row r="405" s="597" customFormat="1" x14ac:dyDescent="0.3"/>
    <row r="406" s="597" customFormat="1" x14ac:dyDescent="0.3"/>
    <row r="407" s="597" customFormat="1" x14ac:dyDescent="0.3"/>
    <row r="408" s="597" customFormat="1" x14ac:dyDescent="0.3"/>
    <row r="409" s="597" customFormat="1" x14ac:dyDescent="0.3"/>
    <row r="410" s="597" customFormat="1" x14ac:dyDescent="0.3"/>
    <row r="411" s="597" customFormat="1" x14ac:dyDescent="0.3"/>
    <row r="412" s="597" customFormat="1" x14ac:dyDescent="0.3"/>
    <row r="413" s="597" customFormat="1" x14ac:dyDescent="0.3"/>
    <row r="414" s="597" customFormat="1" x14ac:dyDescent="0.3"/>
    <row r="415" s="597" customFormat="1" x14ac:dyDescent="0.3"/>
    <row r="416" s="597" customFormat="1" x14ac:dyDescent="0.3"/>
    <row r="417" s="597" customFormat="1" x14ac:dyDescent="0.3"/>
    <row r="418" s="597" customFormat="1" x14ac:dyDescent="0.3"/>
    <row r="419" s="597" customFormat="1" x14ac:dyDescent="0.3"/>
    <row r="420" s="597" customFormat="1" x14ac:dyDescent="0.3"/>
    <row r="421" s="597" customFormat="1" x14ac:dyDescent="0.3"/>
    <row r="422" s="597" customFormat="1" x14ac:dyDescent="0.3"/>
    <row r="423" s="597" customFormat="1" x14ac:dyDescent="0.3"/>
    <row r="424" s="597" customFormat="1" x14ac:dyDescent="0.3"/>
    <row r="425" s="597" customFormat="1" x14ac:dyDescent="0.3"/>
    <row r="426" s="597" customFormat="1" x14ac:dyDescent="0.3"/>
    <row r="427" s="597" customFormat="1" x14ac:dyDescent="0.3"/>
    <row r="428" s="597" customFormat="1" x14ac:dyDescent="0.3"/>
    <row r="429" s="597" customFormat="1" x14ac:dyDescent="0.3"/>
    <row r="430" s="597" customFormat="1" x14ac:dyDescent="0.3"/>
    <row r="431" s="597" customFormat="1" x14ac:dyDescent="0.3"/>
    <row r="432" s="597" customFormat="1" x14ac:dyDescent="0.3"/>
    <row r="433" s="597" customFormat="1" x14ac:dyDescent="0.3"/>
    <row r="434" s="597" customFormat="1" x14ac:dyDescent="0.3"/>
    <row r="435" s="597" customFormat="1" x14ac:dyDescent="0.3"/>
    <row r="436" s="597" customFormat="1" x14ac:dyDescent="0.3"/>
    <row r="437" s="597" customFormat="1" x14ac:dyDescent="0.3"/>
    <row r="438" s="597" customFormat="1" x14ac:dyDescent="0.3"/>
    <row r="439" s="597" customFormat="1" x14ac:dyDescent="0.3"/>
    <row r="440" s="597" customFormat="1" x14ac:dyDescent="0.3"/>
    <row r="441" s="597" customFormat="1" x14ac:dyDescent="0.3"/>
    <row r="442" s="597" customFormat="1" x14ac:dyDescent="0.3"/>
    <row r="443" s="597" customFormat="1" x14ac:dyDescent="0.3"/>
    <row r="444" s="597" customFormat="1" x14ac:dyDescent="0.3"/>
    <row r="445" s="597" customFormat="1" x14ac:dyDescent="0.3"/>
    <row r="446" s="597" customFormat="1" x14ac:dyDescent="0.3"/>
    <row r="447" s="597" customFormat="1" x14ac:dyDescent="0.3"/>
    <row r="448" s="597" customFormat="1" x14ac:dyDescent="0.3"/>
    <row r="449" s="597" customFormat="1" x14ac:dyDescent="0.3"/>
    <row r="450" s="597" customFormat="1" x14ac:dyDescent="0.3"/>
    <row r="451" s="597" customFormat="1" x14ac:dyDescent="0.3"/>
    <row r="452" s="597" customFormat="1" x14ac:dyDescent="0.3"/>
    <row r="453" s="597" customFormat="1" x14ac:dyDescent="0.3"/>
    <row r="454" s="597" customFormat="1" x14ac:dyDescent="0.3"/>
    <row r="455" s="597" customFormat="1" x14ac:dyDescent="0.3"/>
    <row r="456" s="597" customFormat="1" x14ac:dyDescent="0.3"/>
    <row r="457" s="597" customFormat="1" x14ac:dyDescent="0.3"/>
    <row r="458" s="597" customFormat="1" x14ac:dyDescent="0.3"/>
    <row r="459" s="597" customFormat="1" x14ac:dyDescent="0.3"/>
    <row r="460" s="597" customFormat="1" x14ac:dyDescent="0.3"/>
    <row r="461" s="597" customFormat="1" x14ac:dyDescent="0.3"/>
    <row r="462" s="597" customFormat="1" x14ac:dyDescent="0.3"/>
    <row r="463" s="597" customFormat="1" x14ac:dyDescent="0.3"/>
    <row r="464" s="597" customFormat="1" x14ac:dyDescent="0.3"/>
    <row r="465" s="597" customFormat="1" x14ac:dyDescent="0.3"/>
    <row r="466" s="597" customFormat="1" x14ac:dyDescent="0.3"/>
    <row r="467" s="597" customFormat="1" x14ac:dyDescent="0.3"/>
    <row r="468" s="597" customFormat="1" x14ac:dyDescent="0.3"/>
    <row r="469" s="597" customFormat="1" x14ac:dyDescent="0.3"/>
    <row r="470" s="597" customFormat="1" x14ac:dyDescent="0.3"/>
    <row r="471" s="597" customFormat="1" x14ac:dyDescent="0.3"/>
    <row r="472" s="597" customFormat="1" x14ac:dyDescent="0.3"/>
    <row r="473" s="597" customFormat="1" x14ac:dyDescent="0.3"/>
    <row r="474" s="597" customFormat="1" x14ac:dyDescent="0.3"/>
    <row r="475" s="597" customFormat="1" x14ac:dyDescent="0.3"/>
    <row r="476" s="597" customFormat="1" x14ac:dyDescent="0.3"/>
    <row r="477" s="597" customFormat="1" x14ac:dyDescent="0.3"/>
    <row r="478" s="597" customFormat="1" x14ac:dyDescent="0.3"/>
    <row r="479" s="597" customFormat="1" x14ac:dyDescent="0.3"/>
    <row r="480" s="597" customFormat="1" x14ac:dyDescent="0.3"/>
    <row r="481" s="597" customFormat="1" x14ac:dyDescent="0.3"/>
    <row r="482" s="597" customFormat="1" x14ac:dyDescent="0.3"/>
    <row r="483" s="597" customFormat="1" x14ac:dyDescent="0.3"/>
    <row r="484" s="597" customFormat="1" x14ac:dyDescent="0.3"/>
    <row r="485" s="597" customFormat="1" x14ac:dyDescent="0.3"/>
    <row r="486" s="597" customFormat="1" x14ac:dyDescent="0.3"/>
    <row r="487" s="597" customFormat="1" x14ac:dyDescent="0.3"/>
    <row r="488" s="597" customFormat="1" x14ac:dyDescent="0.3"/>
    <row r="489" s="597" customFormat="1" x14ac:dyDescent="0.3"/>
    <row r="490" s="597" customFormat="1" x14ac:dyDescent="0.3"/>
    <row r="491" s="597" customFormat="1" x14ac:dyDescent="0.3"/>
    <row r="492" s="597" customFormat="1" x14ac:dyDescent="0.3"/>
    <row r="493" s="597" customFormat="1" x14ac:dyDescent="0.3"/>
    <row r="494" s="597" customFormat="1" x14ac:dyDescent="0.3"/>
    <row r="495" s="597" customFormat="1" x14ac:dyDescent="0.3"/>
    <row r="496" s="597" customFormat="1" x14ac:dyDescent="0.3"/>
    <row r="497" s="597" customFormat="1" x14ac:dyDescent="0.3"/>
    <row r="498" s="597" customFormat="1" x14ac:dyDescent="0.3"/>
    <row r="499" s="597" customFormat="1" x14ac:dyDescent="0.3"/>
    <row r="500" s="597" customFormat="1" x14ac:dyDescent="0.3"/>
    <row r="501" s="597" customFormat="1" x14ac:dyDescent="0.3"/>
    <row r="502" s="597" customFormat="1" x14ac:dyDescent="0.3"/>
    <row r="503" s="597" customFormat="1" x14ac:dyDescent="0.3"/>
    <row r="504" s="597" customFormat="1" x14ac:dyDescent="0.3"/>
    <row r="505" s="597" customFormat="1" x14ac:dyDescent="0.3"/>
    <row r="506" s="597" customFormat="1" x14ac:dyDescent="0.3"/>
    <row r="507" s="597" customFormat="1" x14ac:dyDescent="0.3"/>
    <row r="508" s="597" customFormat="1" x14ac:dyDescent="0.3"/>
    <row r="509" s="597" customFormat="1" x14ac:dyDescent="0.3"/>
    <row r="510" s="597" customFormat="1" x14ac:dyDescent="0.3"/>
    <row r="511" s="597" customFormat="1" x14ac:dyDescent="0.3"/>
    <row r="512" s="597" customFormat="1" x14ac:dyDescent="0.3"/>
    <row r="513" s="597" customFormat="1" x14ac:dyDescent="0.3"/>
    <row r="514" s="597" customFormat="1" x14ac:dyDescent="0.3"/>
    <row r="515" s="597" customFormat="1" x14ac:dyDescent="0.3"/>
    <row r="516" s="597" customFormat="1" x14ac:dyDescent="0.3"/>
    <row r="517" s="597" customFormat="1" x14ac:dyDescent="0.3"/>
    <row r="518" s="597" customFormat="1" x14ac:dyDescent="0.3"/>
    <row r="519" s="597" customFormat="1" x14ac:dyDescent="0.3"/>
    <row r="520" s="597" customFormat="1" x14ac:dyDescent="0.3"/>
    <row r="521" s="597" customFormat="1" x14ac:dyDescent="0.3"/>
    <row r="522" s="597" customFormat="1" x14ac:dyDescent="0.3"/>
    <row r="523" s="597" customFormat="1" x14ac:dyDescent="0.3"/>
    <row r="524" s="597" customFormat="1" x14ac:dyDescent="0.3"/>
    <row r="525" s="597" customFormat="1" x14ac:dyDescent="0.3"/>
    <row r="526" s="597" customFormat="1" x14ac:dyDescent="0.3"/>
    <row r="527" s="597" customFormat="1" x14ac:dyDescent="0.3"/>
    <row r="528" s="597" customFormat="1" x14ac:dyDescent="0.3"/>
    <row r="529" s="597" customFormat="1" x14ac:dyDescent="0.3"/>
    <row r="530" s="597" customFormat="1" x14ac:dyDescent="0.3"/>
    <row r="531" s="597" customFormat="1" x14ac:dyDescent="0.3"/>
    <row r="532" s="597" customFormat="1" x14ac:dyDescent="0.3"/>
    <row r="533" s="597" customFormat="1" x14ac:dyDescent="0.3"/>
    <row r="534" s="597" customFormat="1" x14ac:dyDescent="0.3"/>
    <row r="535" s="597" customFormat="1" x14ac:dyDescent="0.3"/>
    <row r="536" s="597" customFormat="1" x14ac:dyDescent="0.3"/>
    <row r="537" s="597" customFormat="1" x14ac:dyDescent="0.3"/>
    <row r="538" s="597" customFormat="1" x14ac:dyDescent="0.3"/>
    <row r="539" s="597" customFormat="1" x14ac:dyDescent="0.3"/>
    <row r="540" s="597" customFormat="1" x14ac:dyDescent="0.3"/>
    <row r="541" s="597" customFormat="1" x14ac:dyDescent="0.3"/>
    <row r="542" s="597" customFormat="1" x14ac:dyDescent="0.3"/>
    <row r="543" s="597" customFormat="1" x14ac:dyDescent="0.3"/>
    <row r="544" s="597" customFormat="1" x14ac:dyDescent="0.3"/>
    <row r="545" s="597" customFormat="1" x14ac:dyDescent="0.3"/>
    <row r="546" s="597" customFormat="1" x14ac:dyDescent="0.3"/>
    <row r="547" s="597" customFormat="1" x14ac:dyDescent="0.3"/>
    <row r="548" s="597" customFormat="1" x14ac:dyDescent="0.3"/>
    <row r="549" s="597" customFormat="1" x14ac:dyDescent="0.3"/>
    <row r="550" s="597" customFormat="1" x14ac:dyDescent="0.3"/>
    <row r="551" s="597" customFormat="1" x14ac:dyDescent="0.3"/>
    <row r="552" s="597" customFormat="1" x14ac:dyDescent="0.3"/>
    <row r="553" s="597" customFormat="1" x14ac:dyDescent="0.3"/>
    <row r="554" s="597" customFormat="1" x14ac:dyDescent="0.3"/>
    <row r="555" s="597" customFormat="1" x14ac:dyDescent="0.3"/>
    <row r="556" s="597" customFormat="1" x14ac:dyDescent="0.3"/>
    <row r="557" s="597" customFormat="1" x14ac:dyDescent="0.3"/>
    <row r="558" s="597" customFormat="1" x14ac:dyDescent="0.3"/>
    <row r="559" s="597" customFormat="1" x14ac:dyDescent="0.3"/>
    <row r="560" s="597" customFormat="1" x14ac:dyDescent="0.3"/>
    <row r="561" s="597" customFormat="1" x14ac:dyDescent="0.3"/>
    <row r="562" s="597" customFormat="1" x14ac:dyDescent="0.3"/>
    <row r="563" s="597" customFormat="1" x14ac:dyDescent="0.3"/>
    <row r="564" s="597" customFormat="1" x14ac:dyDescent="0.3"/>
    <row r="565" s="597" customFormat="1" x14ac:dyDescent="0.3"/>
    <row r="566" s="597" customFormat="1" x14ac:dyDescent="0.3"/>
    <row r="567" s="597" customFormat="1" x14ac:dyDescent="0.3"/>
    <row r="568" s="597" customFormat="1" x14ac:dyDescent="0.3"/>
    <row r="569" s="597" customFormat="1" x14ac:dyDescent="0.3"/>
    <row r="570" s="597" customFormat="1" x14ac:dyDescent="0.3"/>
    <row r="571" s="597" customFormat="1" x14ac:dyDescent="0.3"/>
    <row r="572" s="597" customFormat="1" x14ac:dyDescent="0.3"/>
    <row r="573" s="597" customFormat="1" x14ac:dyDescent="0.3"/>
    <row r="574" s="597" customFormat="1" x14ac:dyDescent="0.3"/>
    <row r="575" s="597" customFormat="1" x14ac:dyDescent="0.3"/>
    <row r="576" s="597" customFormat="1" x14ac:dyDescent="0.3"/>
    <row r="577" s="597" customFormat="1" x14ac:dyDescent="0.3"/>
    <row r="578" s="597" customFormat="1" x14ac:dyDescent="0.3"/>
    <row r="579" s="597" customFormat="1" x14ac:dyDescent="0.3"/>
    <row r="580" s="597" customFormat="1" x14ac:dyDescent="0.3"/>
    <row r="581" s="597" customFormat="1" x14ac:dyDescent="0.3"/>
    <row r="582" s="597" customFormat="1" x14ac:dyDescent="0.3"/>
    <row r="583" s="597" customFormat="1" x14ac:dyDescent="0.3"/>
    <row r="584" s="597" customFormat="1" x14ac:dyDescent="0.3"/>
    <row r="585" s="597" customFormat="1" x14ac:dyDescent="0.3"/>
    <row r="586" s="597" customFormat="1" x14ac:dyDescent="0.3"/>
    <row r="587" s="597" customFormat="1" x14ac:dyDescent="0.3"/>
    <row r="588" s="597" customFormat="1" x14ac:dyDescent="0.3"/>
    <row r="589" s="597" customFormat="1" x14ac:dyDescent="0.3"/>
    <row r="590" s="597" customFormat="1" x14ac:dyDescent="0.3"/>
    <row r="591" s="597" customFormat="1" x14ac:dyDescent="0.3"/>
    <row r="592" s="597" customFormat="1" x14ac:dyDescent="0.3"/>
    <row r="593" s="597" customFormat="1" x14ac:dyDescent="0.3"/>
    <row r="594" s="597" customFormat="1" x14ac:dyDescent="0.3"/>
    <row r="595" s="597" customFormat="1" x14ac:dyDescent="0.3"/>
    <row r="596" s="597" customFormat="1" x14ac:dyDescent="0.3"/>
    <row r="597" s="597" customFormat="1" x14ac:dyDescent="0.3"/>
    <row r="598" s="597" customFormat="1" x14ac:dyDescent="0.3"/>
    <row r="599" s="597" customFormat="1" x14ac:dyDescent="0.3"/>
    <row r="600" s="597" customFormat="1" x14ac:dyDescent="0.3"/>
    <row r="601" s="597" customFormat="1" x14ac:dyDescent="0.3"/>
    <row r="602" s="597" customFormat="1" x14ac:dyDescent="0.3"/>
    <row r="603" s="597" customFormat="1" x14ac:dyDescent="0.3"/>
    <row r="604" s="597" customFormat="1" x14ac:dyDescent="0.3"/>
    <row r="605" s="597" customFormat="1" x14ac:dyDescent="0.3"/>
    <row r="606" s="597" customFormat="1" x14ac:dyDescent="0.3"/>
    <row r="607" s="597" customFormat="1" x14ac:dyDescent="0.3"/>
    <row r="608" s="597" customFormat="1" x14ac:dyDescent="0.3"/>
    <row r="609" s="597" customFormat="1" x14ac:dyDescent="0.3"/>
    <row r="610" s="597" customFormat="1" x14ac:dyDescent="0.3"/>
    <row r="611" s="597" customFormat="1" x14ac:dyDescent="0.3"/>
    <row r="612" s="597" customFormat="1" x14ac:dyDescent="0.3"/>
    <row r="613" s="597" customFormat="1" x14ac:dyDescent="0.3"/>
    <row r="614" s="597" customFormat="1" x14ac:dyDescent="0.3"/>
    <row r="615" s="597" customFormat="1" x14ac:dyDescent="0.3"/>
    <row r="616" s="597" customFormat="1" x14ac:dyDescent="0.3"/>
    <row r="617" s="597" customFormat="1" x14ac:dyDescent="0.3"/>
    <row r="618" s="597" customFormat="1" x14ac:dyDescent="0.3"/>
    <row r="619" s="597" customFormat="1" x14ac:dyDescent="0.3"/>
    <row r="620" s="597" customFormat="1" x14ac:dyDescent="0.3"/>
    <row r="621" s="597" customFormat="1" x14ac:dyDescent="0.3"/>
    <row r="622" s="597" customFormat="1" x14ac:dyDescent="0.3"/>
    <row r="623" s="597" customFormat="1" x14ac:dyDescent="0.3"/>
    <row r="624" s="597" customFormat="1" x14ac:dyDescent="0.3"/>
    <row r="625" s="597" customFormat="1" x14ac:dyDescent="0.3"/>
    <row r="626" s="597" customFormat="1" x14ac:dyDescent="0.3"/>
    <row r="627" s="597" customFormat="1" x14ac:dyDescent="0.3"/>
    <row r="628" s="597" customFormat="1" x14ac:dyDescent="0.3"/>
    <row r="629" s="597" customFormat="1" x14ac:dyDescent="0.3"/>
    <row r="630" s="597" customFormat="1" x14ac:dyDescent="0.3"/>
    <row r="631" s="597" customFormat="1" x14ac:dyDescent="0.3"/>
    <row r="632" s="597" customFormat="1" x14ac:dyDescent="0.3"/>
    <row r="633" s="597" customFormat="1" x14ac:dyDescent="0.3"/>
    <row r="634" s="597" customFormat="1" x14ac:dyDescent="0.3"/>
    <row r="635" s="597" customFormat="1" x14ac:dyDescent="0.3"/>
    <row r="636" s="597" customFormat="1" x14ac:dyDescent="0.3"/>
    <row r="637" s="597" customFormat="1" x14ac:dyDescent="0.3"/>
    <row r="638" s="597" customFormat="1" x14ac:dyDescent="0.3"/>
    <row r="639" s="597" customFormat="1" x14ac:dyDescent="0.3"/>
    <row r="640" s="597" customFormat="1" x14ac:dyDescent="0.3"/>
    <row r="641" s="597" customFormat="1" x14ac:dyDescent="0.3"/>
    <row r="642" s="597" customFormat="1" x14ac:dyDescent="0.3"/>
    <row r="643" s="597" customFormat="1" x14ac:dyDescent="0.3"/>
    <row r="644" s="597" customFormat="1" x14ac:dyDescent="0.3"/>
    <row r="645" s="597" customFormat="1" x14ac:dyDescent="0.3"/>
    <row r="646" s="597" customFormat="1" x14ac:dyDescent="0.3"/>
    <row r="647" s="597" customFormat="1" x14ac:dyDescent="0.3"/>
    <row r="648" s="597" customFormat="1" x14ac:dyDescent="0.3"/>
    <row r="649" s="597" customFormat="1" x14ac:dyDescent="0.3"/>
    <row r="650" s="597" customFormat="1" x14ac:dyDescent="0.3"/>
    <row r="651" s="597" customFormat="1" x14ac:dyDescent="0.3"/>
    <row r="652" s="597" customFormat="1" x14ac:dyDescent="0.3"/>
    <row r="653" s="597" customFormat="1" x14ac:dyDescent="0.3"/>
    <row r="654" s="597" customFormat="1" x14ac:dyDescent="0.3"/>
    <row r="655" s="597" customFormat="1" x14ac:dyDescent="0.3"/>
    <row r="656" s="597" customFormat="1" x14ac:dyDescent="0.3"/>
    <row r="657" s="597" customFormat="1" x14ac:dyDescent="0.3"/>
    <row r="658" s="597" customFormat="1" x14ac:dyDescent="0.3"/>
    <row r="659" s="597" customFormat="1" x14ac:dyDescent="0.3"/>
    <row r="660" s="597" customFormat="1" x14ac:dyDescent="0.3"/>
    <row r="661" s="597" customFormat="1" x14ac:dyDescent="0.3"/>
    <row r="662" s="597" customFormat="1" x14ac:dyDescent="0.3"/>
    <row r="663" s="597" customFormat="1" x14ac:dyDescent="0.3"/>
    <row r="664" s="597" customFormat="1" x14ac:dyDescent="0.3"/>
    <row r="665" s="597" customFormat="1" x14ac:dyDescent="0.3"/>
    <row r="666" s="597" customFormat="1" x14ac:dyDescent="0.3"/>
    <row r="667" s="597" customFormat="1" x14ac:dyDescent="0.3"/>
    <row r="668" s="597" customFormat="1" x14ac:dyDescent="0.3"/>
    <row r="669" s="597" customFormat="1" x14ac:dyDescent="0.3"/>
    <row r="670" s="597" customFormat="1" x14ac:dyDescent="0.3"/>
    <row r="671" s="597" customFormat="1" x14ac:dyDescent="0.3"/>
    <row r="672" s="597" customFormat="1" x14ac:dyDescent="0.3"/>
    <row r="673" s="597" customFormat="1" x14ac:dyDescent="0.3"/>
    <row r="674" s="597" customFormat="1" x14ac:dyDescent="0.3"/>
    <row r="675" s="597" customFormat="1" x14ac:dyDescent="0.3"/>
    <row r="676" s="597" customFormat="1" x14ac:dyDescent="0.3"/>
    <row r="677" s="597" customFormat="1" x14ac:dyDescent="0.3"/>
    <row r="678" s="597" customFormat="1" x14ac:dyDescent="0.3"/>
    <row r="679" s="597" customFormat="1" x14ac:dyDescent="0.3"/>
    <row r="680" s="597" customFormat="1" x14ac:dyDescent="0.3"/>
    <row r="681" s="597" customFormat="1" x14ac:dyDescent="0.3"/>
    <row r="682" s="597" customFormat="1" x14ac:dyDescent="0.3"/>
    <row r="683" s="597" customFormat="1" x14ac:dyDescent="0.3"/>
    <row r="684" s="597" customFormat="1" x14ac:dyDescent="0.3"/>
    <row r="685" s="597" customFormat="1" x14ac:dyDescent="0.3"/>
    <row r="686" s="597" customFormat="1" x14ac:dyDescent="0.3"/>
    <row r="687" s="597" customFormat="1" x14ac:dyDescent="0.3"/>
    <row r="688" s="597" customFormat="1" x14ac:dyDescent="0.3"/>
    <row r="689" s="597" customFormat="1" x14ac:dyDescent="0.3"/>
    <row r="690" s="597" customFormat="1" x14ac:dyDescent="0.3"/>
    <row r="691" s="597" customFormat="1" x14ac:dyDescent="0.3"/>
    <row r="692" s="597" customFormat="1" x14ac:dyDescent="0.3"/>
    <row r="693" s="597" customFormat="1" x14ac:dyDescent="0.3"/>
    <row r="694" s="597" customFormat="1" x14ac:dyDescent="0.3"/>
    <row r="695" s="597" customFormat="1" x14ac:dyDescent="0.3"/>
    <row r="696" s="597" customFormat="1" x14ac:dyDescent="0.3"/>
    <row r="697" s="597" customFormat="1" x14ac:dyDescent="0.3"/>
    <row r="698" s="597" customFormat="1" x14ac:dyDescent="0.3"/>
    <row r="699" s="597" customFormat="1" x14ac:dyDescent="0.3"/>
    <row r="700" s="597" customFormat="1" x14ac:dyDescent="0.3"/>
    <row r="701" s="597" customFormat="1" x14ac:dyDescent="0.3"/>
    <row r="702" s="597" customFormat="1" x14ac:dyDescent="0.3"/>
    <row r="703" s="597" customFormat="1" x14ac:dyDescent="0.3"/>
    <row r="704" s="597" customFormat="1" x14ac:dyDescent="0.3"/>
    <row r="705" s="597" customFormat="1" x14ac:dyDescent="0.3"/>
    <row r="706" s="597" customFormat="1" x14ac:dyDescent="0.3"/>
    <row r="707" s="597" customFormat="1" x14ac:dyDescent="0.3"/>
    <row r="708" s="597" customFormat="1" x14ac:dyDescent="0.3"/>
    <row r="709" s="597" customFormat="1" x14ac:dyDescent="0.3"/>
    <row r="710" s="597" customFormat="1" x14ac:dyDescent="0.3"/>
    <row r="711" s="597" customFormat="1" x14ac:dyDescent="0.3"/>
    <row r="712" s="597" customFormat="1" x14ac:dyDescent="0.3"/>
    <row r="713" s="597" customFormat="1" x14ac:dyDescent="0.3"/>
    <row r="714" s="597" customFormat="1" x14ac:dyDescent="0.3"/>
    <row r="715" s="597" customFormat="1" x14ac:dyDescent="0.3"/>
    <row r="716" s="597" customFormat="1" x14ac:dyDescent="0.3"/>
    <row r="717" s="597" customFormat="1" x14ac:dyDescent="0.3"/>
    <row r="718" s="597" customFormat="1" x14ac:dyDescent="0.3"/>
    <row r="719" s="597" customFormat="1" x14ac:dyDescent="0.3"/>
    <row r="720" s="597" customFormat="1" x14ac:dyDescent="0.3"/>
    <row r="721" s="597" customFormat="1" x14ac:dyDescent="0.3"/>
    <row r="722" s="597" customFormat="1" x14ac:dyDescent="0.3"/>
    <row r="723" s="597" customFormat="1" x14ac:dyDescent="0.3"/>
    <row r="724" s="597" customFormat="1" x14ac:dyDescent="0.3"/>
    <row r="725" s="597" customFormat="1" x14ac:dyDescent="0.3"/>
    <row r="726" s="597" customFormat="1" x14ac:dyDescent="0.3"/>
    <row r="727" s="597" customFormat="1" x14ac:dyDescent="0.3"/>
    <row r="728" s="597" customFormat="1" x14ac:dyDescent="0.3"/>
    <row r="729" s="597" customFormat="1" x14ac:dyDescent="0.3"/>
    <row r="730" s="597" customFormat="1" x14ac:dyDescent="0.3"/>
    <row r="731" s="597" customFormat="1" x14ac:dyDescent="0.3"/>
    <row r="732" s="597" customFormat="1" x14ac:dyDescent="0.3"/>
    <row r="733" s="597" customFormat="1" x14ac:dyDescent="0.3"/>
    <row r="734" s="597" customFormat="1" x14ac:dyDescent="0.3"/>
    <row r="735" s="597" customFormat="1" x14ac:dyDescent="0.3"/>
    <row r="736" s="597" customFormat="1" x14ac:dyDescent="0.3"/>
    <row r="737" s="597" customFormat="1" x14ac:dyDescent="0.3"/>
    <row r="738" s="597" customFormat="1" x14ac:dyDescent="0.3"/>
    <row r="739" s="597" customFormat="1" x14ac:dyDescent="0.3"/>
    <row r="740" s="597" customFormat="1" x14ac:dyDescent="0.3"/>
    <row r="741" s="597" customFormat="1" x14ac:dyDescent="0.3"/>
    <row r="742" s="597" customFormat="1" x14ac:dyDescent="0.3"/>
    <row r="743" s="597" customFormat="1" x14ac:dyDescent="0.3"/>
    <row r="744" s="597" customFormat="1" x14ac:dyDescent="0.3"/>
    <row r="745" s="597" customFormat="1" x14ac:dyDescent="0.3"/>
    <row r="746" s="597" customFormat="1" x14ac:dyDescent="0.3"/>
    <row r="747" s="597" customFormat="1" x14ac:dyDescent="0.3"/>
    <row r="748" s="597" customFormat="1" x14ac:dyDescent="0.3"/>
    <row r="749" s="597" customFormat="1" x14ac:dyDescent="0.3"/>
    <row r="750" s="597" customFormat="1" x14ac:dyDescent="0.3"/>
    <row r="751" s="597" customFormat="1" x14ac:dyDescent="0.3"/>
    <row r="752" s="597" customFormat="1" x14ac:dyDescent="0.3"/>
    <row r="753" s="597" customFormat="1" x14ac:dyDescent="0.3"/>
    <row r="754" s="597" customFormat="1" x14ac:dyDescent="0.3"/>
    <row r="755" s="597" customFormat="1" x14ac:dyDescent="0.3"/>
    <row r="756" s="597" customFormat="1" x14ac:dyDescent="0.3"/>
    <row r="757" s="597" customFormat="1" x14ac:dyDescent="0.3"/>
    <row r="758" s="597" customFormat="1" x14ac:dyDescent="0.3"/>
    <row r="759" s="597" customFormat="1" x14ac:dyDescent="0.3"/>
    <row r="760" s="597" customFormat="1" x14ac:dyDescent="0.3"/>
    <row r="761" s="597" customFormat="1" x14ac:dyDescent="0.3"/>
    <row r="762" s="597" customFormat="1" x14ac:dyDescent="0.3"/>
    <row r="763" s="597" customFormat="1" x14ac:dyDescent="0.3"/>
    <row r="764" s="597" customFormat="1" x14ac:dyDescent="0.3"/>
    <row r="765" s="597" customFormat="1" x14ac:dyDescent="0.3"/>
    <row r="766" s="597" customFormat="1" x14ac:dyDescent="0.3"/>
    <row r="767" s="597" customFormat="1" x14ac:dyDescent="0.3"/>
    <row r="768" s="597" customFormat="1" x14ac:dyDescent="0.3"/>
    <row r="769" s="597" customFormat="1" x14ac:dyDescent="0.3"/>
    <row r="770" s="597" customFormat="1" x14ac:dyDescent="0.3"/>
    <row r="771" s="597" customFormat="1" x14ac:dyDescent="0.3"/>
    <row r="772" s="597" customFormat="1" x14ac:dyDescent="0.3"/>
    <row r="773" s="597" customFormat="1" x14ac:dyDescent="0.3"/>
    <row r="774" s="597" customFormat="1" x14ac:dyDescent="0.3"/>
    <row r="775" s="597" customFormat="1" x14ac:dyDescent="0.3"/>
    <row r="776" s="597" customFormat="1" x14ac:dyDescent="0.3"/>
    <row r="777" s="597" customFormat="1" x14ac:dyDescent="0.3"/>
    <row r="778" s="597" customFormat="1" x14ac:dyDescent="0.3"/>
    <row r="779" s="597" customFormat="1" x14ac:dyDescent="0.3"/>
    <row r="780" s="597" customFormat="1" x14ac:dyDescent="0.3"/>
    <row r="781" s="597" customFormat="1" x14ac:dyDescent="0.3"/>
    <row r="782" s="597" customFormat="1" x14ac:dyDescent="0.3"/>
    <row r="783" s="597" customFormat="1" x14ac:dyDescent="0.3"/>
    <row r="784" s="597" customFormat="1" x14ac:dyDescent="0.3"/>
    <row r="785" s="597" customFormat="1" x14ac:dyDescent="0.3"/>
    <row r="786" s="597" customFormat="1" x14ac:dyDescent="0.3"/>
    <row r="787" s="597" customFormat="1" x14ac:dyDescent="0.3"/>
    <row r="788" s="597" customFormat="1" x14ac:dyDescent="0.3"/>
    <row r="789" s="597" customFormat="1" x14ac:dyDescent="0.3"/>
    <row r="790" s="597" customFormat="1" x14ac:dyDescent="0.3"/>
    <row r="791" s="597" customFormat="1" x14ac:dyDescent="0.3"/>
    <row r="792" s="597" customFormat="1" x14ac:dyDescent="0.3"/>
    <row r="793" s="597" customFormat="1" x14ac:dyDescent="0.3"/>
    <row r="794" s="597" customFormat="1" x14ac:dyDescent="0.3"/>
    <row r="795" s="597" customFormat="1" x14ac:dyDescent="0.3"/>
    <row r="796" s="597" customFormat="1" x14ac:dyDescent="0.3"/>
    <row r="797" s="597" customFormat="1" x14ac:dyDescent="0.3"/>
    <row r="798" s="597" customFormat="1" x14ac:dyDescent="0.3"/>
    <row r="799" s="597" customFormat="1" x14ac:dyDescent="0.3"/>
    <row r="800" s="597" customFormat="1" x14ac:dyDescent="0.3"/>
    <row r="801" s="597" customFormat="1" x14ac:dyDescent="0.3"/>
    <row r="802" s="597" customFormat="1" x14ac:dyDescent="0.3"/>
    <row r="803" s="597" customFormat="1" x14ac:dyDescent="0.3"/>
    <row r="804" s="597" customFormat="1" x14ac:dyDescent="0.3"/>
    <row r="805" s="597" customFormat="1" x14ac:dyDescent="0.3"/>
    <row r="806" s="597" customFormat="1" x14ac:dyDescent="0.3"/>
    <row r="807" s="597" customFormat="1" x14ac:dyDescent="0.3"/>
    <row r="808" s="597" customFormat="1" x14ac:dyDescent="0.3"/>
    <row r="809" s="597" customFormat="1" x14ac:dyDescent="0.3"/>
    <row r="810" s="597" customFormat="1" x14ac:dyDescent="0.3"/>
    <row r="811" s="597" customFormat="1" x14ac:dyDescent="0.3"/>
    <row r="812" s="597" customFormat="1" x14ac:dyDescent="0.3"/>
    <row r="813" s="597" customFormat="1" x14ac:dyDescent="0.3"/>
    <row r="814" s="597" customFormat="1" x14ac:dyDescent="0.3"/>
    <row r="815" s="597" customFormat="1" x14ac:dyDescent="0.3"/>
    <row r="816" s="597" customFormat="1" x14ac:dyDescent="0.3"/>
    <row r="817" s="597" customFormat="1" x14ac:dyDescent="0.3"/>
    <row r="818" s="597" customFormat="1" x14ac:dyDescent="0.3"/>
    <row r="819" s="597" customFormat="1" x14ac:dyDescent="0.3"/>
    <row r="820" s="597" customFormat="1" x14ac:dyDescent="0.3"/>
    <row r="821" s="597" customFormat="1" x14ac:dyDescent="0.3"/>
    <row r="822" s="597" customFormat="1" x14ac:dyDescent="0.3"/>
    <row r="823" s="597" customFormat="1" x14ac:dyDescent="0.3"/>
    <row r="824" s="597" customFormat="1" x14ac:dyDescent="0.3"/>
    <row r="825" s="597" customFormat="1" x14ac:dyDescent="0.3"/>
    <row r="826" s="597" customFormat="1" x14ac:dyDescent="0.3"/>
    <row r="827" s="597" customFormat="1" x14ac:dyDescent="0.3"/>
    <row r="828" s="597" customFormat="1" x14ac:dyDescent="0.3"/>
    <row r="829" s="597" customFormat="1" x14ac:dyDescent="0.3"/>
    <row r="830" s="597" customFormat="1" x14ac:dyDescent="0.3"/>
    <row r="831" s="597" customFormat="1" x14ac:dyDescent="0.3"/>
    <row r="832" s="597" customFormat="1" x14ac:dyDescent="0.3"/>
    <row r="833" s="597" customFormat="1" x14ac:dyDescent="0.3"/>
    <row r="834" s="597" customFormat="1" x14ac:dyDescent="0.3"/>
    <row r="835" s="597" customFormat="1" x14ac:dyDescent="0.3"/>
    <row r="836" s="597" customFormat="1" x14ac:dyDescent="0.3"/>
    <row r="837" s="597" customFormat="1" x14ac:dyDescent="0.3"/>
    <row r="838" s="597" customFormat="1" x14ac:dyDescent="0.3"/>
    <row r="839" s="597" customFormat="1" x14ac:dyDescent="0.3"/>
    <row r="840" s="597" customFormat="1" x14ac:dyDescent="0.3"/>
    <row r="841" s="597" customFormat="1" x14ac:dyDescent="0.3"/>
    <row r="842" s="597" customFormat="1" x14ac:dyDescent="0.3"/>
    <row r="843" s="597" customFormat="1" x14ac:dyDescent="0.3"/>
    <row r="844" s="597" customFormat="1" x14ac:dyDescent="0.3"/>
    <row r="845" s="597" customFormat="1" x14ac:dyDescent="0.3"/>
    <row r="846" s="597" customFormat="1" x14ac:dyDescent="0.3"/>
    <row r="847" s="597" customFormat="1" x14ac:dyDescent="0.3"/>
    <row r="848" s="597" customFormat="1" x14ac:dyDescent="0.3"/>
    <row r="849" s="597" customFormat="1" x14ac:dyDescent="0.3"/>
    <row r="850" s="597" customFormat="1" x14ac:dyDescent="0.3"/>
    <row r="851" s="597" customFormat="1" x14ac:dyDescent="0.3"/>
    <row r="852" s="597" customFormat="1" x14ac:dyDescent="0.3"/>
    <row r="853" s="597" customFormat="1" x14ac:dyDescent="0.3"/>
    <row r="854" s="597" customFormat="1" x14ac:dyDescent="0.3"/>
    <row r="855" s="597" customFormat="1" x14ac:dyDescent="0.3"/>
    <row r="856" s="597" customFormat="1" x14ac:dyDescent="0.3"/>
    <row r="857" s="597" customFormat="1" x14ac:dyDescent="0.3"/>
    <row r="858" s="597" customFormat="1" x14ac:dyDescent="0.3"/>
    <row r="859" s="597" customFormat="1" x14ac:dyDescent="0.3"/>
    <row r="860" s="597" customFormat="1" x14ac:dyDescent="0.3"/>
    <row r="861" s="597" customFormat="1" x14ac:dyDescent="0.3"/>
    <row r="862" s="597" customFormat="1" x14ac:dyDescent="0.3"/>
    <row r="863" s="597" customFormat="1" x14ac:dyDescent="0.3"/>
    <row r="864" s="597" customFormat="1" x14ac:dyDescent="0.3"/>
    <row r="865" s="597" customFormat="1" x14ac:dyDescent="0.3"/>
    <row r="866" s="597" customFormat="1" x14ac:dyDescent="0.3"/>
    <row r="867" s="597" customFormat="1" x14ac:dyDescent="0.3"/>
    <row r="868" s="597" customFormat="1" x14ac:dyDescent="0.3"/>
    <row r="869" s="597" customFormat="1" x14ac:dyDescent="0.3"/>
    <row r="870" s="597" customFormat="1" x14ac:dyDescent="0.3"/>
    <row r="871" s="597" customFormat="1" x14ac:dyDescent="0.3"/>
    <row r="872" s="597" customFormat="1" x14ac:dyDescent="0.3"/>
    <row r="873" s="597" customFormat="1" x14ac:dyDescent="0.3"/>
    <row r="874" s="597" customFormat="1" x14ac:dyDescent="0.3"/>
    <row r="875" s="597" customFormat="1" x14ac:dyDescent="0.3"/>
    <row r="876" s="597" customFormat="1" x14ac:dyDescent="0.3"/>
    <row r="877" s="597" customFormat="1" x14ac:dyDescent="0.3"/>
    <row r="878" s="597" customFormat="1" x14ac:dyDescent="0.3"/>
    <row r="879" s="597" customFormat="1" x14ac:dyDescent="0.3"/>
    <row r="880" s="597" customFormat="1" x14ac:dyDescent="0.3"/>
    <row r="881" s="597" customFormat="1" x14ac:dyDescent="0.3"/>
    <row r="882" s="597" customFormat="1" x14ac:dyDescent="0.3"/>
    <row r="883" s="597" customFormat="1" x14ac:dyDescent="0.3"/>
    <row r="884" s="597" customFormat="1" x14ac:dyDescent="0.3"/>
    <row r="885" s="597" customFormat="1" x14ac:dyDescent="0.3"/>
    <row r="886" s="597" customFormat="1" x14ac:dyDescent="0.3"/>
    <row r="887" s="597" customFormat="1" x14ac:dyDescent="0.3"/>
    <row r="888" s="597" customFormat="1" x14ac:dyDescent="0.3"/>
    <row r="889" s="597" customFormat="1" x14ac:dyDescent="0.3"/>
    <row r="890" s="597" customFormat="1" x14ac:dyDescent="0.3"/>
    <row r="891" s="597" customFormat="1" x14ac:dyDescent="0.3"/>
    <row r="892" s="597" customFormat="1" x14ac:dyDescent="0.3"/>
    <row r="893" s="597" customFormat="1" x14ac:dyDescent="0.3"/>
    <row r="894" s="597" customFormat="1" x14ac:dyDescent="0.3"/>
    <row r="895" s="597" customFormat="1" x14ac:dyDescent="0.3"/>
    <row r="896" s="597" customFormat="1" x14ac:dyDescent="0.3"/>
    <row r="897" s="597" customFormat="1" x14ac:dyDescent="0.3"/>
    <row r="898" s="597" customFormat="1" x14ac:dyDescent="0.3"/>
    <row r="899" s="597" customFormat="1" x14ac:dyDescent="0.3"/>
    <row r="900" s="597" customFormat="1" x14ac:dyDescent="0.3"/>
    <row r="901" s="597" customFormat="1" x14ac:dyDescent="0.3"/>
    <row r="902" s="597" customFormat="1" x14ac:dyDescent="0.3"/>
    <row r="903" s="597" customFormat="1" x14ac:dyDescent="0.3"/>
    <row r="904" s="597" customFormat="1" x14ac:dyDescent="0.3"/>
    <row r="905" s="597" customFormat="1" x14ac:dyDescent="0.3"/>
    <row r="906" s="597" customFormat="1" x14ac:dyDescent="0.3"/>
    <row r="907" s="597" customFormat="1" x14ac:dyDescent="0.3"/>
    <row r="908" s="597" customFormat="1" x14ac:dyDescent="0.3"/>
    <row r="909" s="597" customFormat="1" x14ac:dyDescent="0.3"/>
    <row r="910" s="597" customFormat="1" x14ac:dyDescent="0.3"/>
    <row r="911" s="597" customFormat="1" x14ac:dyDescent="0.3"/>
    <row r="912" s="597" customFormat="1" x14ac:dyDescent="0.3"/>
    <row r="913" s="597" customFormat="1" x14ac:dyDescent="0.3"/>
    <row r="914" s="597" customFormat="1" x14ac:dyDescent="0.3"/>
    <row r="915" s="597" customFormat="1" x14ac:dyDescent="0.3"/>
    <row r="916" s="597" customFormat="1" x14ac:dyDescent="0.3"/>
    <row r="917" s="597" customFormat="1" x14ac:dyDescent="0.3"/>
    <row r="918" s="597" customFormat="1" x14ac:dyDescent="0.3"/>
    <row r="919" s="597" customFormat="1" x14ac:dyDescent="0.3"/>
    <row r="920" s="597" customFormat="1" x14ac:dyDescent="0.3"/>
    <row r="921" s="597" customFormat="1" x14ac:dyDescent="0.3"/>
    <row r="922" s="597" customFormat="1" x14ac:dyDescent="0.3"/>
    <row r="923" s="597" customFormat="1" x14ac:dyDescent="0.3"/>
    <row r="924" s="597" customFormat="1" x14ac:dyDescent="0.3"/>
    <row r="925" s="597" customFormat="1" x14ac:dyDescent="0.3"/>
    <row r="926" s="597" customFormat="1" x14ac:dyDescent="0.3"/>
    <row r="927" s="597" customFormat="1" x14ac:dyDescent="0.3"/>
    <row r="928" s="597" customFormat="1" x14ac:dyDescent="0.3"/>
    <row r="929" s="597" customFormat="1" x14ac:dyDescent="0.3"/>
    <row r="930" s="597" customFormat="1" x14ac:dyDescent="0.3"/>
    <row r="931" s="597" customFormat="1" x14ac:dyDescent="0.3"/>
    <row r="932" s="597" customFormat="1" x14ac:dyDescent="0.3"/>
    <row r="933" s="597" customFormat="1" x14ac:dyDescent="0.3"/>
    <row r="934" s="597" customFormat="1" x14ac:dyDescent="0.3"/>
    <row r="935" s="597" customFormat="1" x14ac:dyDescent="0.3"/>
    <row r="936" s="597" customFormat="1" x14ac:dyDescent="0.3"/>
    <row r="937" s="597" customFormat="1" x14ac:dyDescent="0.3"/>
    <row r="938" s="597" customFormat="1" x14ac:dyDescent="0.3"/>
    <row r="939" s="597" customFormat="1" x14ac:dyDescent="0.3"/>
    <row r="940" s="597" customFormat="1" x14ac:dyDescent="0.3"/>
    <row r="941" s="597" customFormat="1" x14ac:dyDescent="0.3"/>
    <row r="942" s="597" customFormat="1" x14ac:dyDescent="0.3"/>
    <row r="943" s="597" customFormat="1" x14ac:dyDescent="0.3"/>
    <row r="944" s="597" customFormat="1" x14ac:dyDescent="0.3"/>
    <row r="945" s="597" customFormat="1" x14ac:dyDescent="0.3"/>
    <row r="946" s="597" customFormat="1" x14ac:dyDescent="0.3"/>
    <row r="947" s="597" customFormat="1" x14ac:dyDescent="0.3"/>
    <row r="948" s="597" customFormat="1" x14ac:dyDescent="0.3"/>
    <row r="949" s="597" customFormat="1" x14ac:dyDescent="0.3"/>
    <row r="950" s="597" customFormat="1" x14ac:dyDescent="0.3"/>
    <row r="951" s="597" customFormat="1" x14ac:dyDescent="0.3"/>
    <row r="952" s="597" customFormat="1" x14ac:dyDescent="0.3"/>
    <row r="953" s="597" customFormat="1" x14ac:dyDescent="0.3"/>
    <row r="954" s="597" customFormat="1" x14ac:dyDescent="0.3"/>
    <row r="955" s="597" customFormat="1" x14ac:dyDescent="0.3"/>
    <row r="956" s="597" customFormat="1" x14ac:dyDescent="0.3"/>
    <row r="957" s="597" customFormat="1" x14ac:dyDescent="0.3"/>
    <row r="958" s="597" customFormat="1" x14ac:dyDescent="0.3"/>
    <row r="959" s="597" customFormat="1" x14ac:dyDescent="0.3"/>
    <row r="960" s="597" customFormat="1" x14ac:dyDescent="0.3"/>
    <row r="961" s="597" customFormat="1" x14ac:dyDescent="0.3"/>
    <row r="962" s="597" customFormat="1" x14ac:dyDescent="0.3"/>
    <row r="963" s="597" customFormat="1" x14ac:dyDescent="0.3"/>
    <row r="964" s="597" customFormat="1" x14ac:dyDescent="0.3"/>
    <row r="965" s="597" customFormat="1" x14ac:dyDescent="0.3"/>
    <row r="966" s="597" customFormat="1" x14ac:dyDescent="0.3"/>
    <row r="967" s="597" customFormat="1" x14ac:dyDescent="0.3"/>
    <row r="968" s="597" customFormat="1" x14ac:dyDescent="0.3"/>
    <row r="969" s="597" customFormat="1" x14ac:dyDescent="0.3"/>
    <row r="970" s="597" customFormat="1" x14ac:dyDescent="0.3"/>
    <row r="971" s="597" customFormat="1" x14ac:dyDescent="0.3"/>
    <row r="972" s="597" customFormat="1" x14ac:dyDescent="0.3"/>
    <row r="973" s="597" customFormat="1" x14ac:dyDescent="0.3"/>
    <row r="974" s="597" customFormat="1" x14ac:dyDescent="0.3"/>
    <row r="975" s="597" customFormat="1" x14ac:dyDescent="0.3"/>
    <row r="976" s="597" customFormat="1" x14ac:dyDescent="0.3"/>
    <row r="977" s="597" customFormat="1" x14ac:dyDescent="0.3"/>
    <row r="978" s="597" customFormat="1" x14ac:dyDescent="0.3"/>
    <row r="979" s="597" customFormat="1" x14ac:dyDescent="0.3"/>
    <row r="980" s="597" customFormat="1" x14ac:dyDescent="0.3"/>
    <row r="981" s="597" customFormat="1" x14ac:dyDescent="0.3"/>
    <row r="982" s="597" customFormat="1" x14ac:dyDescent="0.3"/>
    <row r="983" s="597" customFormat="1" x14ac:dyDescent="0.3"/>
    <row r="984" s="597" customFormat="1" x14ac:dyDescent="0.3"/>
    <row r="985" s="597" customFormat="1" x14ac:dyDescent="0.3"/>
    <row r="986" s="597" customFormat="1" x14ac:dyDescent="0.3"/>
    <row r="987" s="597" customFormat="1" x14ac:dyDescent="0.3"/>
    <row r="988" s="597" customFormat="1" x14ac:dyDescent="0.3"/>
    <row r="989" s="597" customFormat="1" x14ac:dyDescent="0.3"/>
    <row r="990" s="597" customFormat="1" x14ac:dyDescent="0.3"/>
    <row r="991" s="597" customFormat="1" x14ac:dyDescent="0.3"/>
    <row r="992" s="597" customFormat="1" x14ac:dyDescent="0.3"/>
    <row r="993" s="597" customFormat="1" x14ac:dyDescent="0.3"/>
    <row r="994" s="597" customFormat="1" x14ac:dyDescent="0.3"/>
    <row r="995" s="597" customFormat="1" x14ac:dyDescent="0.3"/>
    <row r="996" s="597" customFormat="1" x14ac:dyDescent="0.3"/>
    <row r="997" s="597" customFormat="1" x14ac:dyDescent="0.3"/>
    <row r="998" s="597" customFormat="1" x14ac:dyDescent="0.3"/>
    <row r="999" s="597" customFormat="1" x14ac:dyDescent="0.3"/>
    <row r="1000" s="597" customFormat="1" x14ac:dyDescent="0.3"/>
    <row r="1001" s="597" customFormat="1" x14ac:dyDescent="0.3"/>
    <row r="1002" s="597" customFormat="1" x14ac:dyDescent="0.3"/>
    <row r="1003" s="597" customFormat="1" x14ac:dyDescent="0.3"/>
    <row r="1004" s="597" customFormat="1" x14ac:dyDescent="0.3"/>
    <row r="1005" s="597" customFormat="1" x14ac:dyDescent="0.3"/>
    <row r="1006" s="597" customFormat="1" x14ac:dyDescent="0.3"/>
    <row r="1007" s="597" customFormat="1" x14ac:dyDescent="0.3"/>
    <row r="1008" s="597" customFormat="1" x14ac:dyDescent="0.3"/>
    <row r="1009" s="597" customFormat="1" x14ac:dyDescent="0.3"/>
    <row r="1010" s="597" customFormat="1" x14ac:dyDescent="0.3"/>
    <row r="1011" s="597" customFormat="1" x14ac:dyDescent="0.3"/>
    <row r="1012" s="597" customFormat="1" x14ac:dyDescent="0.3"/>
    <row r="1013" s="597" customFormat="1" x14ac:dyDescent="0.3"/>
    <row r="1014" s="597" customFormat="1" x14ac:dyDescent="0.3"/>
    <row r="1015" s="597" customFormat="1" x14ac:dyDescent="0.3"/>
    <row r="1016" s="597" customFormat="1" x14ac:dyDescent="0.3"/>
    <row r="1017" s="597" customFormat="1" x14ac:dyDescent="0.3"/>
    <row r="1018" s="597" customFormat="1" x14ac:dyDescent="0.3"/>
    <row r="1019" s="597" customFormat="1" x14ac:dyDescent="0.3"/>
    <row r="1020" s="597" customFormat="1" x14ac:dyDescent="0.3"/>
    <row r="1021" s="597" customFormat="1" x14ac:dyDescent="0.3"/>
    <row r="1022" s="597" customFormat="1" x14ac:dyDescent="0.3"/>
    <row r="1023" s="597" customFormat="1" x14ac:dyDescent="0.3"/>
    <row r="1024" s="597" customFormat="1" x14ac:dyDescent="0.3"/>
    <row r="1025" s="597" customFormat="1" x14ac:dyDescent="0.3"/>
    <row r="1026" s="597" customFormat="1" x14ac:dyDescent="0.3"/>
    <row r="1027" s="597" customFormat="1" x14ac:dyDescent="0.3"/>
    <row r="1028" s="597" customFormat="1" x14ac:dyDescent="0.3"/>
    <row r="1029" s="597" customFormat="1" x14ac:dyDescent="0.3"/>
    <row r="1030" s="597" customFormat="1" x14ac:dyDescent="0.3"/>
    <row r="1031" s="597" customFormat="1" x14ac:dyDescent="0.3"/>
    <row r="1032" s="597" customFormat="1" x14ac:dyDescent="0.3"/>
    <row r="1033" s="597" customFormat="1" x14ac:dyDescent="0.3"/>
    <row r="1034" s="597" customFormat="1" x14ac:dyDescent="0.3"/>
    <row r="1035" s="597" customFormat="1" x14ac:dyDescent="0.3"/>
    <row r="1036" s="597" customFormat="1" x14ac:dyDescent="0.3"/>
    <row r="1037" s="597" customFormat="1" x14ac:dyDescent="0.3"/>
    <row r="1038" s="597" customFormat="1" x14ac:dyDescent="0.3"/>
    <row r="1039" s="597" customFormat="1" x14ac:dyDescent="0.3"/>
    <row r="1040" s="597" customFormat="1" x14ac:dyDescent="0.3"/>
    <row r="1041" s="597" customFormat="1" x14ac:dyDescent="0.3"/>
    <row r="1042" s="597" customFormat="1" x14ac:dyDescent="0.3"/>
    <row r="1043" s="597" customFormat="1" x14ac:dyDescent="0.3"/>
    <row r="1044" s="597" customFormat="1" x14ac:dyDescent="0.3"/>
    <row r="1045" s="597" customFormat="1" x14ac:dyDescent="0.3"/>
    <row r="1046" s="597" customFormat="1" x14ac:dyDescent="0.3"/>
    <row r="1047" s="597" customFormat="1" x14ac:dyDescent="0.3"/>
    <row r="1048" s="597" customFormat="1" x14ac:dyDescent="0.3"/>
    <row r="1049" s="597" customFormat="1" x14ac:dyDescent="0.3"/>
    <row r="1050" s="597" customFormat="1" x14ac:dyDescent="0.3"/>
    <row r="1051" s="597" customFormat="1" x14ac:dyDescent="0.3"/>
    <row r="1052" s="597" customFormat="1" x14ac:dyDescent="0.3"/>
    <row r="1053" s="597" customFormat="1" x14ac:dyDescent="0.3"/>
    <row r="1054" s="597" customFormat="1" x14ac:dyDescent="0.3"/>
    <row r="1055" s="597" customFormat="1" x14ac:dyDescent="0.3"/>
    <row r="1056" s="597" customFormat="1" x14ac:dyDescent="0.3"/>
    <row r="1057" s="597" customFormat="1" x14ac:dyDescent="0.3"/>
    <row r="1058" s="597" customFormat="1" x14ac:dyDescent="0.3"/>
    <row r="1059" s="597" customFormat="1" x14ac:dyDescent="0.3"/>
    <row r="1060" s="597" customFormat="1" x14ac:dyDescent="0.3"/>
    <row r="1061" s="597" customFormat="1" x14ac:dyDescent="0.3"/>
    <row r="1062" s="597" customFormat="1" x14ac:dyDescent="0.3"/>
    <row r="1063" s="597" customFormat="1" x14ac:dyDescent="0.3"/>
    <row r="1064" s="597" customFormat="1" x14ac:dyDescent="0.3"/>
    <row r="1065" s="597" customFormat="1" x14ac:dyDescent="0.3"/>
    <row r="1066" s="597" customFormat="1" x14ac:dyDescent="0.3"/>
    <row r="1067" s="597" customFormat="1" x14ac:dyDescent="0.3"/>
    <row r="1068" s="597" customFormat="1" x14ac:dyDescent="0.3"/>
    <row r="1069" s="597" customFormat="1" x14ac:dyDescent="0.3"/>
    <row r="1070" s="597" customFormat="1" x14ac:dyDescent="0.3"/>
    <row r="1071" s="597" customFormat="1" x14ac:dyDescent="0.3"/>
    <row r="1072" s="597" customFormat="1" x14ac:dyDescent="0.3"/>
    <row r="1073" s="597" customFormat="1" x14ac:dyDescent="0.3"/>
    <row r="1074" s="597" customFormat="1" x14ac:dyDescent="0.3"/>
    <row r="1075" s="597" customFormat="1" x14ac:dyDescent="0.3"/>
    <row r="1076" s="597" customFormat="1" x14ac:dyDescent="0.3"/>
    <row r="1077" s="597" customFormat="1" x14ac:dyDescent="0.3"/>
    <row r="1078" s="597" customFormat="1" x14ac:dyDescent="0.3"/>
    <row r="1079" s="597" customFormat="1" x14ac:dyDescent="0.3"/>
    <row r="1080" s="597" customFormat="1" x14ac:dyDescent="0.3"/>
    <row r="1081" s="597" customFormat="1" x14ac:dyDescent="0.3"/>
    <row r="1082" s="597" customFormat="1" x14ac:dyDescent="0.3"/>
    <row r="1083" s="597" customFormat="1" x14ac:dyDescent="0.3"/>
    <row r="1084" s="597" customFormat="1" x14ac:dyDescent="0.3"/>
    <row r="1085" s="597" customFormat="1" x14ac:dyDescent="0.3"/>
    <row r="1086" s="597" customFormat="1" x14ac:dyDescent="0.3"/>
    <row r="1087" s="597" customFormat="1" x14ac:dyDescent="0.3"/>
    <row r="1088" s="597" customFormat="1" x14ac:dyDescent="0.3"/>
    <row r="1089" s="597" customFormat="1" x14ac:dyDescent="0.3"/>
    <row r="1090" s="597" customFormat="1" x14ac:dyDescent="0.3"/>
    <row r="1091" s="597" customFormat="1" x14ac:dyDescent="0.3"/>
    <row r="1092" s="597" customFormat="1" x14ac:dyDescent="0.3"/>
    <row r="1093" s="597" customFormat="1" x14ac:dyDescent="0.3"/>
    <row r="1094" s="597" customFormat="1" x14ac:dyDescent="0.3"/>
    <row r="1095" s="597" customFormat="1" x14ac:dyDescent="0.3"/>
    <row r="1096" s="597" customFormat="1" x14ac:dyDescent="0.3"/>
    <row r="1097" s="597" customFormat="1" x14ac:dyDescent="0.3"/>
    <row r="1098" s="597" customFormat="1" x14ac:dyDescent="0.3"/>
    <row r="1099" s="597" customFormat="1" x14ac:dyDescent="0.3"/>
    <row r="1100" s="597" customFormat="1" x14ac:dyDescent="0.3"/>
    <row r="1101" s="597" customFormat="1" x14ac:dyDescent="0.3"/>
    <row r="1102" s="597" customFormat="1" x14ac:dyDescent="0.3"/>
    <row r="1103" s="597" customFormat="1" x14ac:dyDescent="0.3"/>
    <row r="1104" s="597" customFormat="1" x14ac:dyDescent="0.3"/>
    <row r="1105" s="597" customFormat="1" x14ac:dyDescent="0.3"/>
    <row r="1106" s="597" customFormat="1" x14ac:dyDescent="0.3"/>
    <row r="1107" s="597" customFormat="1" x14ac:dyDescent="0.3"/>
    <row r="1108" s="597" customFormat="1" x14ac:dyDescent="0.3"/>
    <row r="1109" s="597" customFormat="1" x14ac:dyDescent="0.3"/>
    <row r="1110" s="597" customFormat="1" x14ac:dyDescent="0.3"/>
    <row r="1111" s="597" customFormat="1" x14ac:dyDescent="0.3"/>
    <row r="1112" s="597" customFormat="1" x14ac:dyDescent="0.3"/>
    <row r="1113" s="597" customFormat="1" x14ac:dyDescent="0.3"/>
    <row r="1114" s="597" customFormat="1" x14ac:dyDescent="0.3"/>
    <row r="1115" s="597" customFormat="1" x14ac:dyDescent="0.3"/>
    <row r="1116" s="597" customFormat="1" x14ac:dyDescent="0.3"/>
    <row r="1117" s="597" customFormat="1" x14ac:dyDescent="0.3"/>
    <row r="1118" s="597" customFormat="1" x14ac:dyDescent="0.3"/>
    <row r="1119" s="597" customFormat="1" x14ac:dyDescent="0.3"/>
    <row r="1120" s="597" customFormat="1" x14ac:dyDescent="0.3"/>
    <row r="1121" s="597" customFormat="1" x14ac:dyDescent="0.3"/>
    <row r="1122" s="597" customFormat="1" x14ac:dyDescent="0.3"/>
    <row r="1123" s="597" customFormat="1" x14ac:dyDescent="0.3"/>
    <row r="1124" s="597" customFormat="1" x14ac:dyDescent="0.3"/>
    <row r="1125" s="597" customFormat="1" x14ac:dyDescent="0.3"/>
    <row r="1126" s="597" customFormat="1" x14ac:dyDescent="0.3"/>
    <row r="1127" s="597" customFormat="1" x14ac:dyDescent="0.3"/>
    <row r="1128" s="597" customFormat="1" x14ac:dyDescent="0.3"/>
    <row r="1129" s="597" customFormat="1" x14ac:dyDescent="0.3"/>
    <row r="1130" s="597" customFormat="1" x14ac:dyDescent="0.3"/>
    <row r="1131" s="597" customFormat="1" x14ac:dyDescent="0.3"/>
    <row r="1132" s="597" customFormat="1" x14ac:dyDescent="0.3"/>
    <row r="1133" s="597" customFormat="1" x14ac:dyDescent="0.3"/>
    <row r="1134" s="597" customFormat="1" x14ac:dyDescent="0.3"/>
    <row r="1135" s="597" customFormat="1" x14ac:dyDescent="0.3"/>
    <row r="1136" s="597" customFormat="1" x14ac:dyDescent="0.3"/>
    <row r="1137" s="597" customFormat="1" x14ac:dyDescent="0.3"/>
    <row r="1138" s="597" customFormat="1" x14ac:dyDescent="0.3"/>
    <row r="1139" s="597" customFormat="1" x14ac:dyDescent="0.3"/>
    <row r="1140" s="597" customFormat="1" x14ac:dyDescent="0.3"/>
    <row r="1141" s="597" customFormat="1" x14ac:dyDescent="0.3"/>
    <row r="1142" s="597" customFormat="1" x14ac:dyDescent="0.3"/>
    <row r="1143" s="597" customFormat="1" x14ac:dyDescent="0.3"/>
    <row r="1144" s="597" customFormat="1" x14ac:dyDescent="0.3"/>
    <row r="1145" s="597" customFormat="1" x14ac:dyDescent="0.3"/>
    <row r="1146" s="597" customFormat="1" x14ac:dyDescent="0.3"/>
    <row r="1147" s="597" customFormat="1" x14ac:dyDescent="0.3"/>
    <row r="1148" s="597" customFormat="1" x14ac:dyDescent="0.3"/>
    <row r="1149" s="597" customFormat="1" x14ac:dyDescent="0.3"/>
    <row r="1150" s="597" customFormat="1" x14ac:dyDescent="0.3"/>
    <row r="1151" s="597" customFormat="1" x14ac:dyDescent="0.3"/>
    <row r="1152" s="597" customFormat="1" x14ac:dyDescent="0.3"/>
    <row r="1153" s="597" customFormat="1" x14ac:dyDescent="0.3"/>
    <row r="1154" s="597" customFormat="1" x14ac:dyDescent="0.3"/>
    <row r="1155" s="597" customFormat="1" x14ac:dyDescent="0.3"/>
    <row r="1156" s="597" customFormat="1" x14ac:dyDescent="0.3"/>
    <row r="1157" s="597" customFormat="1" x14ac:dyDescent="0.3"/>
    <row r="1158" s="597" customFormat="1" x14ac:dyDescent="0.3"/>
    <row r="1159" s="597" customFormat="1" x14ac:dyDescent="0.3"/>
    <row r="1160" s="597" customFormat="1" x14ac:dyDescent="0.3"/>
    <row r="1161" s="597" customFormat="1" x14ac:dyDescent="0.3"/>
    <row r="1162" s="597" customFormat="1" x14ac:dyDescent="0.3"/>
    <row r="1163" s="597" customFormat="1" x14ac:dyDescent="0.3"/>
    <row r="1164" s="597" customFormat="1" x14ac:dyDescent="0.3"/>
    <row r="1165" s="597" customFormat="1" x14ac:dyDescent="0.3"/>
    <row r="1166" s="597" customFormat="1" x14ac:dyDescent="0.3"/>
    <row r="1167" s="597" customFormat="1" x14ac:dyDescent="0.3"/>
    <row r="1168" s="597" customFormat="1" x14ac:dyDescent="0.3"/>
    <row r="1169" s="597" customFormat="1" x14ac:dyDescent="0.3"/>
    <row r="1170" s="597" customFormat="1" x14ac:dyDescent="0.3"/>
    <row r="1171" s="597" customFormat="1" x14ac:dyDescent="0.3"/>
    <row r="1172" s="597" customFormat="1" x14ac:dyDescent="0.3"/>
    <row r="1173" s="597" customFormat="1" x14ac:dyDescent="0.3"/>
    <row r="1174" s="597" customFormat="1" x14ac:dyDescent="0.3"/>
    <row r="1175" s="597" customFormat="1" x14ac:dyDescent="0.3"/>
    <row r="1176" s="597" customFormat="1" x14ac:dyDescent="0.3"/>
    <row r="1177" s="597" customFormat="1" x14ac:dyDescent="0.3"/>
    <row r="1178" s="597" customFormat="1" x14ac:dyDescent="0.3"/>
    <row r="1179" s="597" customFormat="1" x14ac:dyDescent="0.3"/>
    <row r="1180" s="597" customFormat="1" x14ac:dyDescent="0.3"/>
    <row r="1181" s="597" customFormat="1" x14ac:dyDescent="0.3"/>
    <row r="1182" s="597" customFormat="1" x14ac:dyDescent="0.3"/>
    <row r="1183" s="597" customFormat="1" x14ac:dyDescent="0.3"/>
    <row r="1184" s="597" customFormat="1" x14ac:dyDescent="0.3"/>
    <row r="1185" s="597" customFormat="1" x14ac:dyDescent="0.3"/>
    <row r="1186" s="597" customFormat="1" x14ac:dyDescent="0.3"/>
    <row r="1187" s="597" customFormat="1" x14ac:dyDescent="0.3"/>
    <row r="1188" s="597" customFormat="1" x14ac:dyDescent="0.3"/>
    <row r="1189" s="597" customFormat="1" x14ac:dyDescent="0.3"/>
    <row r="1190" s="597" customFormat="1" x14ac:dyDescent="0.3"/>
    <row r="1191" s="597" customFormat="1" x14ac:dyDescent="0.3"/>
    <row r="1192" s="597" customFormat="1" x14ac:dyDescent="0.3"/>
    <row r="1193" s="597" customFormat="1" x14ac:dyDescent="0.3"/>
    <row r="1194" s="597" customFormat="1" x14ac:dyDescent="0.3"/>
    <row r="1195" s="597" customFormat="1" x14ac:dyDescent="0.3"/>
    <row r="1196" s="597" customFormat="1" x14ac:dyDescent="0.3"/>
    <row r="1197" s="597" customFormat="1" x14ac:dyDescent="0.3"/>
    <row r="1198" s="597" customFormat="1" x14ac:dyDescent="0.3"/>
    <row r="1199" s="597" customFormat="1" x14ac:dyDescent="0.3"/>
    <row r="1200" s="597" customFormat="1" x14ac:dyDescent="0.3"/>
    <row r="1201" s="597" customFormat="1" x14ac:dyDescent="0.3"/>
    <row r="1202" s="597" customFormat="1" x14ac:dyDescent="0.3"/>
    <row r="1203" s="597" customFormat="1" x14ac:dyDescent="0.3"/>
    <row r="1204" s="597" customFormat="1" x14ac:dyDescent="0.3"/>
    <row r="1205" s="597" customFormat="1" x14ac:dyDescent="0.3"/>
    <row r="1206" s="597" customFormat="1" x14ac:dyDescent="0.3"/>
    <row r="1207" s="597" customFormat="1" x14ac:dyDescent="0.3"/>
    <row r="1208" s="597" customFormat="1" x14ac:dyDescent="0.3"/>
    <row r="1209" s="597" customFormat="1" x14ac:dyDescent="0.3"/>
    <row r="1210" s="597" customFormat="1" x14ac:dyDescent="0.3"/>
    <row r="1211" s="597" customFormat="1" x14ac:dyDescent="0.3"/>
    <row r="1212" s="597" customFormat="1" x14ac:dyDescent="0.3"/>
    <row r="1213" s="597" customFormat="1" x14ac:dyDescent="0.3"/>
    <row r="1214" s="597" customFormat="1" x14ac:dyDescent="0.3"/>
    <row r="1215" s="597" customFormat="1" x14ac:dyDescent="0.3"/>
    <row r="1216" s="597" customFormat="1" x14ac:dyDescent="0.3"/>
    <row r="1217" s="597" customFormat="1" x14ac:dyDescent="0.3"/>
    <row r="1218" s="597" customFormat="1" x14ac:dyDescent="0.3"/>
    <row r="1219" s="597" customFormat="1" x14ac:dyDescent="0.3"/>
    <row r="1220" s="597" customFormat="1" x14ac:dyDescent="0.3"/>
    <row r="1221" s="597" customFormat="1" x14ac:dyDescent="0.3"/>
    <row r="1222" s="597" customFormat="1" x14ac:dyDescent="0.3"/>
    <row r="1223" s="597" customFormat="1" x14ac:dyDescent="0.3"/>
    <row r="1224" s="597" customFormat="1" x14ac:dyDescent="0.3"/>
    <row r="1225" s="597" customFormat="1" x14ac:dyDescent="0.3"/>
    <row r="1226" s="597" customFormat="1" x14ac:dyDescent="0.3"/>
    <row r="1227" s="597" customFormat="1" x14ac:dyDescent="0.3"/>
    <row r="1228" s="597" customFormat="1" x14ac:dyDescent="0.3"/>
    <row r="1229" s="597" customFormat="1" x14ac:dyDescent="0.3"/>
    <row r="1230" s="597" customFormat="1" x14ac:dyDescent="0.3"/>
    <row r="1231" s="597" customFormat="1" x14ac:dyDescent="0.3"/>
    <row r="1232" s="597" customFormat="1" x14ac:dyDescent="0.3"/>
    <row r="1233" s="597" customFormat="1" x14ac:dyDescent="0.3"/>
    <row r="1234" s="597" customFormat="1" x14ac:dyDescent="0.3"/>
    <row r="1235" s="597" customFormat="1" x14ac:dyDescent="0.3"/>
    <row r="1236" s="597" customFormat="1" x14ac:dyDescent="0.3"/>
    <row r="1237" s="597" customFormat="1" x14ac:dyDescent="0.3"/>
    <row r="1238" s="597" customFormat="1" x14ac:dyDescent="0.3"/>
    <row r="1239" s="597" customFormat="1" x14ac:dyDescent="0.3"/>
    <row r="1240" s="597" customFormat="1" x14ac:dyDescent="0.3"/>
    <row r="1241" s="597" customFormat="1" x14ac:dyDescent="0.3"/>
    <row r="1242" s="597" customFormat="1" x14ac:dyDescent="0.3"/>
    <row r="1243" s="597" customFormat="1" x14ac:dyDescent="0.3"/>
    <row r="1244" s="597" customFormat="1" x14ac:dyDescent="0.3"/>
    <row r="1245" s="597" customFormat="1" x14ac:dyDescent="0.3"/>
    <row r="1246" s="597" customFormat="1" x14ac:dyDescent="0.3"/>
    <row r="1247" s="597" customFormat="1" x14ac:dyDescent="0.3"/>
    <row r="1248" s="597" customFormat="1" x14ac:dyDescent="0.3"/>
    <row r="1249" s="597" customFormat="1" x14ac:dyDescent="0.3"/>
    <row r="1250" s="597" customFormat="1" x14ac:dyDescent="0.3"/>
    <row r="1251" s="597" customFormat="1" x14ac:dyDescent="0.3"/>
    <row r="1252" s="597" customFormat="1" x14ac:dyDescent="0.3"/>
    <row r="1253" s="597" customFormat="1" x14ac:dyDescent="0.3"/>
    <row r="1254" s="597" customFormat="1" x14ac:dyDescent="0.3"/>
    <row r="1255" s="597" customFormat="1" x14ac:dyDescent="0.3"/>
    <row r="1256" s="597" customFormat="1" x14ac:dyDescent="0.3"/>
    <row r="1257" s="597" customFormat="1" x14ac:dyDescent="0.3"/>
    <row r="1258" s="597" customFormat="1" x14ac:dyDescent="0.3"/>
    <row r="1259" s="597" customFormat="1" x14ac:dyDescent="0.3"/>
    <row r="1260" s="597" customFormat="1" x14ac:dyDescent="0.3"/>
    <row r="1261" s="597" customFormat="1" x14ac:dyDescent="0.3"/>
    <row r="1262" s="597" customFormat="1" x14ac:dyDescent="0.3"/>
    <row r="1263" s="597" customFormat="1" x14ac:dyDescent="0.3"/>
    <row r="1264" s="597" customFormat="1" x14ac:dyDescent="0.3"/>
    <row r="1265" s="597" customFormat="1" x14ac:dyDescent="0.3"/>
    <row r="1266" s="597" customFormat="1" x14ac:dyDescent="0.3"/>
    <row r="1267" s="597" customFormat="1" x14ac:dyDescent="0.3"/>
    <row r="1268" s="597" customFormat="1" x14ac:dyDescent="0.3"/>
    <row r="1269" s="597" customFormat="1" x14ac:dyDescent="0.3"/>
    <row r="1270" s="597" customFormat="1" x14ac:dyDescent="0.3"/>
    <row r="1271" s="597" customFormat="1" x14ac:dyDescent="0.3"/>
    <row r="1272" s="597" customFormat="1" x14ac:dyDescent="0.3"/>
    <row r="1273" s="597" customFormat="1" x14ac:dyDescent="0.3"/>
    <row r="1274" s="597" customFormat="1" x14ac:dyDescent="0.3"/>
    <row r="1275" s="597" customFormat="1" x14ac:dyDescent="0.3"/>
    <row r="1276" s="597" customFormat="1" x14ac:dyDescent="0.3"/>
    <row r="1277" s="597" customFormat="1" x14ac:dyDescent="0.3"/>
    <row r="1278" s="597" customFormat="1" x14ac:dyDescent="0.3"/>
    <row r="1279" s="597" customFormat="1" x14ac:dyDescent="0.3"/>
    <row r="1280" s="597" customFormat="1" x14ac:dyDescent="0.3"/>
    <row r="1281" s="597" customFormat="1" x14ac:dyDescent="0.3"/>
    <row r="1282" s="597" customFormat="1" x14ac:dyDescent="0.3"/>
    <row r="1283" s="597" customFormat="1" x14ac:dyDescent="0.3"/>
    <row r="1284" s="597" customFormat="1" x14ac:dyDescent="0.3"/>
    <row r="1285" s="597" customFormat="1" x14ac:dyDescent="0.3"/>
    <row r="1286" s="597" customFormat="1" x14ac:dyDescent="0.3"/>
    <row r="1287" s="597" customFormat="1" x14ac:dyDescent="0.3"/>
    <row r="1288" s="597" customFormat="1" x14ac:dyDescent="0.3"/>
    <row r="1289" s="597" customFormat="1" x14ac:dyDescent="0.3"/>
    <row r="1290" s="597" customFormat="1" x14ac:dyDescent="0.3"/>
    <row r="1291" s="597" customFormat="1" x14ac:dyDescent="0.3"/>
    <row r="1292" s="597" customFormat="1" x14ac:dyDescent="0.3"/>
    <row r="1293" s="597" customFormat="1" x14ac:dyDescent="0.3"/>
    <row r="1294" s="597" customFormat="1" x14ac:dyDescent="0.3"/>
    <row r="1295" s="597" customFormat="1" x14ac:dyDescent="0.3"/>
    <row r="1296" s="597" customFormat="1" x14ac:dyDescent="0.3"/>
    <row r="1297" s="597" customFormat="1" x14ac:dyDescent="0.3"/>
    <row r="1298" s="597" customFormat="1" x14ac:dyDescent="0.3"/>
    <row r="1299" s="597" customFormat="1" x14ac:dyDescent="0.3"/>
    <row r="1300" s="597" customFormat="1" x14ac:dyDescent="0.3"/>
    <row r="1301" s="597" customFormat="1" x14ac:dyDescent="0.3"/>
    <row r="1302" s="597" customFormat="1" x14ac:dyDescent="0.3"/>
    <row r="1303" s="597" customFormat="1" x14ac:dyDescent="0.3"/>
    <row r="1304" s="597" customFormat="1" x14ac:dyDescent="0.3"/>
    <row r="1305" s="597" customFormat="1" x14ac:dyDescent="0.3"/>
    <row r="1306" s="597" customFormat="1" x14ac:dyDescent="0.3"/>
    <row r="1307" s="597" customFormat="1" x14ac:dyDescent="0.3"/>
    <row r="1308" s="597" customFormat="1" x14ac:dyDescent="0.3"/>
    <row r="1309" s="597" customFormat="1" x14ac:dyDescent="0.3"/>
    <row r="1310" s="597" customFormat="1" x14ac:dyDescent="0.3"/>
    <row r="1311" s="597" customFormat="1" x14ac:dyDescent="0.3"/>
    <row r="1312" s="597" customFormat="1" x14ac:dyDescent="0.3"/>
    <row r="1313" s="597" customFormat="1" x14ac:dyDescent="0.3"/>
    <row r="1314" s="597" customFormat="1" x14ac:dyDescent="0.3"/>
    <row r="1315" s="597" customFormat="1" x14ac:dyDescent="0.3"/>
    <row r="1316" s="597" customFormat="1" x14ac:dyDescent="0.3"/>
    <row r="1317" s="597" customFormat="1" x14ac:dyDescent="0.3"/>
    <row r="1318" s="597" customFormat="1" x14ac:dyDescent="0.3"/>
    <row r="1319" s="597" customFormat="1" x14ac:dyDescent="0.3"/>
    <row r="1320" s="597" customFormat="1" x14ac:dyDescent="0.3"/>
    <row r="1321" s="597" customFormat="1" x14ac:dyDescent="0.3"/>
    <row r="1322" s="597" customFormat="1" x14ac:dyDescent="0.3"/>
    <row r="1323" s="597" customFormat="1" x14ac:dyDescent="0.3"/>
    <row r="1324" s="597" customFormat="1" x14ac:dyDescent="0.3"/>
    <row r="1325" s="597" customFormat="1" x14ac:dyDescent="0.3"/>
    <row r="1326" s="597" customFormat="1" x14ac:dyDescent="0.3"/>
    <row r="1327" s="597" customFormat="1" x14ac:dyDescent="0.3"/>
    <row r="1328" s="597" customFormat="1" x14ac:dyDescent="0.3"/>
    <row r="1329" s="597" customFormat="1" x14ac:dyDescent="0.3"/>
    <row r="1330" s="597" customFormat="1" x14ac:dyDescent="0.3"/>
    <row r="1331" s="597" customFormat="1" x14ac:dyDescent="0.3"/>
    <row r="1332" s="597" customFormat="1" x14ac:dyDescent="0.3"/>
    <row r="1333" s="597" customFormat="1" x14ac:dyDescent="0.3"/>
    <row r="1334" s="597" customFormat="1" x14ac:dyDescent="0.3"/>
    <row r="1335" s="597" customFormat="1" x14ac:dyDescent="0.3"/>
    <row r="1336" s="597" customFormat="1" x14ac:dyDescent="0.3"/>
    <row r="1337" s="597" customFormat="1" x14ac:dyDescent="0.3"/>
    <row r="1338" s="597" customFormat="1" x14ac:dyDescent="0.3"/>
    <row r="1339" s="597" customFormat="1" x14ac:dyDescent="0.3"/>
    <row r="1340" s="597" customFormat="1" x14ac:dyDescent="0.3"/>
    <row r="1341" s="597" customFormat="1" x14ac:dyDescent="0.3"/>
    <row r="1342" s="597" customFormat="1" x14ac:dyDescent="0.3"/>
    <row r="1343" s="597" customFormat="1" x14ac:dyDescent="0.3"/>
    <row r="1344" s="597" customFormat="1" x14ac:dyDescent="0.3"/>
    <row r="1345" s="597" customFormat="1" x14ac:dyDescent="0.3"/>
    <row r="1346" s="597" customFormat="1" x14ac:dyDescent="0.3"/>
    <row r="1347" s="597" customFormat="1" x14ac:dyDescent="0.3"/>
    <row r="1348" s="597" customFormat="1" x14ac:dyDescent="0.3"/>
    <row r="1349" s="597" customFormat="1" x14ac:dyDescent="0.3"/>
    <row r="1350" s="597" customFormat="1" x14ac:dyDescent="0.3"/>
    <row r="1351" s="597" customFormat="1" x14ac:dyDescent="0.3"/>
    <row r="1352" s="597" customFormat="1" x14ac:dyDescent="0.3"/>
    <row r="1353" s="597" customFormat="1" x14ac:dyDescent="0.3"/>
    <row r="1354" s="597" customFormat="1" x14ac:dyDescent="0.3"/>
    <row r="1355" s="597" customFormat="1" x14ac:dyDescent="0.3"/>
    <row r="1356" s="597" customFormat="1" x14ac:dyDescent="0.3"/>
    <row r="1357" s="597" customFormat="1" x14ac:dyDescent="0.3"/>
    <row r="1358" s="597" customFormat="1" x14ac:dyDescent="0.3"/>
    <row r="1359" s="597" customFormat="1" x14ac:dyDescent="0.3"/>
    <row r="1360" s="597" customFormat="1" x14ac:dyDescent="0.3"/>
    <row r="1361" s="597" customFormat="1" x14ac:dyDescent="0.3"/>
    <row r="1362" s="597" customFormat="1" x14ac:dyDescent="0.3"/>
    <row r="1363" s="597" customFormat="1" x14ac:dyDescent="0.3"/>
    <row r="1364" s="597" customFormat="1" x14ac:dyDescent="0.3"/>
    <row r="1365" s="597" customFormat="1" x14ac:dyDescent="0.3"/>
    <row r="1366" s="597" customFormat="1" x14ac:dyDescent="0.3"/>
    <row r="1367" s="597" customFormat="1" x14ac:dyDescent="0.3"/>
    <row r="1368" s="597" customFormat="1" x14ac:dyDescent="0.3"/>
    <row r="1369" s="597" customFormat="1" x14ac:dyDescent="0.3"/>
    <row r="1370" s="597" customFormat="1" x14ac:dyDescent="0.3"/>
    <row r="1371" s="597" customFormat="1" x14ac:dyDescent="0.3"/>
    <row r="1372" s="597" customFormat="1" x14ac:dyDescent="0.3"/>
    <row r="1373" s="597" customFormat="1" x14ac:dyDescent="0.3"/>
    <row r="1374" s="597" customFormat="1" x14ac:dyDescent="0.3"/>
    <row r="1375" s="597" customFormat="1" x14ac:dyDescent="0.3"/>
    <row r="1376" s="597" customFormat="1" x14ac:dyDescent="0.3"/>
    <row r="1377" s="597" customFormat="1" x14ac:dyDescent="0.3"/>
    <row r="1378" s="597" customFormat="1" x14ac:dyDescent="0.3"/>
    <row r="1379" s="597" customFormat="1" x14ac:dyDescent="0.3"/>
    <row r="1380" s="597" customFormat="1" x14ac:dyDescent="0.3"/>
    <row r="1381" s="597" customFormat="1" x14ac:dyDescent="0.3"/>
    <row r="1382" s="597" customFormat="1" x14ac:dyDescent="0.3"/>
    <row r="1383" s="597" customFormat="1" x14ac:dyDescent="0.3"/>
    <row r="1384" s="597" customFormat="1" x14ac:dyDescent="0.3"/>
    <row r="1385" s="597" customFormat="1" x14ac:dyDescent="0.3"/>
    <row r="1386" s="597" customFormat="1" x14ac:dyDescent="0.3"/>
    <row r="1387" s="597" customFormat="1" x14ac:dyDescent="0.3"/>
    <row r="1388" s="597" customFormat="1" x14ac:dyDescent="0.3"/>
    <row r="1389" s="597" customFormat="1" x14ac:dyDescent="0.3"/>
    <row r="1390" s="597" customFormat="1" x14ac:dyDescent="0.3"/>
    <row r="1391" s="597" customFormat="1" x14ac:dyDescent="0.3"/>
    <row r="1392" s="597" customFormat="1" x14ac:dyDescent="0.3"/>
    <row r="1393" s="597" customFormat="1" x14ac:dyDescent="0.3"/>
    <row r="1394" s="597" customFormat="1" x14ac:dyDescent="0.3"/>
    <row r="1395" s="597" customFormat="1" x14ac:dyDescent="0.3"/>
    <row r="1396" s="597" customFormat="1" x14ac:dyDescent="0.3"/>
    <row r="1397" s="597" customFormat="1" x14ac:dyDescent="0.3"/>
    <row r="1398" s="597" customFormat="1" x14ac:dyDescent="0.3"/>
    <row r="1399" s="597" customFormat="1" x14ac:dyDescent="0.3"/>
    <row r="1400" s="597" customFormat="1" x14ac:dyDescent="0.3"/>
    <row r="1401" s="597" customFormat="1" x14ac:dyDescent="0.3"/>
    <row r="1402" s="597" customFormat="1" x14ac:dyDescent="0.3"/>
    <row r="1403" s="597" customFormat="1" x14ac:dyDescent="0.3"/>
    <row r="1404" s="597" customFormat="1" x14ac:dyDescent="0.3"/>
    <row r="1405" s="597" customFormat="1" x14ac:dyDescent="0.3"/>
    <row r="1406" s="597" customFormat="1" x14ac:dyDescent="0.3"/>
    <row r="1407" s="597" customFormat="1" x14ac:dyDescent="0.3"/>
    <row r="1408" s="597" customFormat="1" x14ac:dyDescent="0.3"/>
    <row r="1409" s="597" customFormat="1" x14ac:dyDescent="0.3"/>
    <row r="1410" s="597" customFormat="1" x14ac:dyDescent="0.3"/>
    <row r="1411" s="597" customFormat="1" x14ac:dyDescent="0.3"/>
    <row r="1412" s="597" customFormat="1" x14ac:dyDescent="0.3"/>
    <row r="1413" s="597" customFormat="1" x14ac:dyDescent="0.3"/>
    <row r="1414" s="597" customFormat="1" x14ac:dyDescent="0.3"/>
    <row r="1415" s="597" customFormat="1" x14ac:dyDescent="0.3"/>
    <row r="1416" s="597" customFormat="1" x14ac:dyDescent="0.3"/>
    <row r="1417" s="597" customFormat="1" x14ac:dyDescent="0.3"/>
    <row r="1418" s="597" customFormat="1" x14ac:dyDescent="0.3"/>
    <row r="1419" s="597" customFormat="1" x14ac:dyDescent="0.3"/>
    <row r="1420" s="597" customFormat="1" x14ac:dyDescent="0.3"/>
    <row r="1421" s="597" customFormat="1" x14ac:dyDescent="0.3"/>
    <row r="1422" s="597" customFormat="1" x14ac:dyDescent="0.3"/>
    <row r="1423" s="597" customFormat="1" x14ac:dyDescent="0.3"/>
    <row r="1424" s="597" customFormat="1" x14ac:dyDescent="0.3"/>
    <row r="1425" s="597" customFormat="1" x14ac:dyDescent="0.3"/>
    <row r="1426" s="597" customFormat="1" x14ac:dyDescent="0.3"/>
    <row r="1427" s="597" customFormat="1" x14ac:dyDescent="0.3"/>
    <row r="1428" s="597" customFormat="1" x14ac:dyDescent="0.3"/>
    <row r="1429" s="597" customFormat="1" x14ac:dyDescent="0.3"/>
    <row r="1430" s="597" customFormat="1" x14ac:dyDescent="0.3"/>
    <row r="1431" s="597" customFormat="1" x14ac:dyDescent="0.3"/>
    <row r="1432" s="597" customFormat="1" x14ac:dyDescent="0.3"/>
    <row r="1433" s="597" customFormat="1" x14ac:dyDescent="0.3"/>
    <row r="1434" s="597" customFormat="1" x14ac:dyDescent="0.3"/>
    <row r="1435" s="597" customFormat="1" x14ac:dyDescent="0.3"/>
    <row r="1436" s="597" customFormat="1" x14ac:dyDescent="0.3"/>
    <row r="1437" s="597" customFormat="1" x14ac:dyDescent="0.3"/>
    <row r="1438" s="597" customFormat="1" x14ac:dyDescent="0.3"/>
    <row r="1439" s="597" customFormat="1" x14ac:dyDescent="0.3"/>
    <row r="1440" s="597" customFormat="1" x14ac:dyDescent="0.3"/>
    <row r="1441" s="597" customFormat="1" x14ac:dyDescent="0.3"/>
    <row r="1442" s="597" customFormat="1" x14ac:dyDescent="0.3"/>
    <row r="1443" s="597" customFormat="1" x14ac:dyDescent="0.3"/>
    <row r="1444" s="597" customFormat="1" x14ac:dyDescent="0.3"/>
    <row r="1445" s="597" customFormat="1" x14ac:dyDescent="0.3"/>
    <row r="1446" s="597" customFormat="1" x14ac:dyDescent="0.3"/>
    <row r="1447" s="597" customFormat="1" x14ac:dyDescent="0.3"/>
    <row r="1448" s="597" customFormat="1" x14ac:dyDescent="0.3"/>
    <row r="1449" s="597" customFormat="1" x14ac:dyDescent="0.3"/>
    <row r="1450" s="597" customFormat="1" x14ac:dyDescent="0.3"/>
    <row r="1451" s="597" customFormat="1" x14ac:dyDescent="0.3"/>
    <row r="1452" s="597" customFormat="1" x14ac:dyDescent="0.3"/>
    <row r="1453" s="597" customFormat="1" x14ac:dyDescent="0.3"/>
    <row r="1454" s="597" customFormat="1" x14ac:dyDescent="0.3"/>
    <row r="1455" s="597" customFormat="1" x14ac:dyDescent="0.3"/>
    <row r="1456" s="597" customFormat="1" x14ac:dyDescent="0.3"/>
    <row r="1457" s="597" customFormat="1" x14ac:dyDescent="0.3"/>
    <row r="1458" s="597" customFormat="1" x14ac:dyDescent="0.3"/>
    <row r="1459" s="597" customFormat="1" x14ac:dyDescent="0.3"/>
    <row r="1460" s="597" customFormat="1" x14ac:dyDescent="0.3"/>
    <row r="1461" s="597" customFormat="1" x14ac:dyDescent="0.3"/>
    <row r="1462" s="597" customFormat="1" x14ac:dyDescent="0.3"/>
    <row r="1463" s="597" customFormat="1" x14ac:dyDescent="0.3"/>
    <row r="1464" s="597" customFormat="1" x14ac:dyDescent="0.3"/>
    <row r="1465" s="597" customFormat="1" x14ac:dyDescent="0.3"/>
    <row r="1466" s="597" customFormat="1" x14ac:dyDescent="0.3"/>
    <row r="1467" s="597" customFormat="1" x14ac:dyDescent="0.3"/>
    <row r="1468" s="597" customFormat="1" x14ac:dyDescent="0.3"/>
    <row r="1469" s="597" customFormat="1" x14ac:dyDescent="0.3"/>
    <row r="1470" s="597" customFormat="1" x14ac:dyDescent="0.3"/>
    <row r="1471" s="597" customFormat="1" x14ac:dyDescent="0.3"/>
    <row r="1472" s="597" customFormat="1" x14ac:dyDescent="0.3"/>
    <row r="1473" s="597" customFormat="1" x14ac:dyDescent="0.3"/>
    <row r="1474" s="597" customFormat="1" x14ac:dyDescent="0.3"/>
    <row r="1475" s="597" customFormat="1" x14ac:dyDescent="0.3"/>
    <row r="1476" s="597" customFormat="1" x14ac:dyDescent="0.3"/>
    <row r="1477" s="597" customFormat="1" x14ac:dyDescent="0.3"/>
    <row r="1478" s="597" customFormat="1" x14ac:dyDescent="0.3"/>
    <row r="1479" s="597" customFormat="1" x14ac:dyDescent="0.3"/>
    <row r="1480" s="597" customFormat="1" x14ac:dyDescent="0.3"/>
    <row r="1481" s="597" customFormat="1" x14ac:dyDescent="0.3"/>
    <row r="1482" s="597" customFormat="1" x14ac:dyDescent="0.3"/>
    <row r="1483" s="597" customFormat="1" x14ac:dyDescent="0.3"/>
    <row r="1484" s="597" customFormat="1" x14ac:dyDescent="0.3"/>
    <row r="1485" s="597" customFormat="1" x14ac:dyDescent="0.3"/>
    <row r="1486" s="597" customFormat="1" x14ac:dyDescent="0.3"/>
    <row r="1487" s="597" customFormat="1" x14ac:dyDescent="0.3"/>
    <row r="1488" s="597" customFormat="1" x14ac:dyDescent="0.3"/>
    <row r="1489" s="597" customFormat="1" x14ac:dyDescent="0.3"/>
    <row r="1490" s="597" customFormat="1" x14ac:dyDescent="0.3"/>
    <row r="1491" s="597" customFormat="1" x14ac:dyDescent="0.3"/>
    <row r="1492" s="597" customFormat="1" x14ac:dyDescent="0.3"/>
    <row r="1493" s="597" customFormat="1" x14ac:dyDescent="0.3"/>
    <row r="1494" s="597" customFormat="1" x14ac:dyDescent="0.3"/>
    <row r="1495" s="597" customFormat="1" x14ac:dyDescent="0.3"/>
    <row r="1496" s="597" customFormat="1" x14ac:dyDescent="0.3"/>
    <row r="1497" s="597" customFormat="1" x14ac:dyDescent="0.3"/>
    <row r="1498" s="597" customFormat="1" x14ac:dyDescent="0.3"/>
    <row r="1499" s="597" customFormat="1" x14ac:dyDescent="0.3"/>
    <row r="1500" s="597" customFormat="1" x14ac:dyDescent="0.3"/>
    <row r="1501" s="597" customFormat="1" x14ac:dyDescent="0.3"/>
    <row r="1502" s="597" customFormat="1" x14ac:dyDescent="0.3"/>
    <row r="1503" s="597" customFormat="1" x14ac:dyDescent="0.3"/>
    <row r="1504" s="597" customFormat="1" x14ac:dyDescent="0.3"/>
    <row r="1505" s="597" customFormat="1" x14ac:dyDescent="0.3"/>
    <row r="1506" s="597" customFormat="1" x14ac:dyDescent="0.3"/>
    <row r="1507" s="597" customFormat="1" x14ac:dyDescent="0.3"/>
    <row r="1508" s="597" customFormat="1" x14ac:dyDescent="0.3"/>
    <row r="1509" s="597" customFormat="1" x14ac:dyDescent="0.3"/>
    <row r="1510" s="597" customFormat="1" x14ac:dyDescent="0.3"/>
    <row r="1511" s="597" customFormat="1" x14ac:dyDescent="0.3"/>
    <row r="1512" s="597" customFormat="1" x14ac:dyDescent="0.3"/>
    <row r="1513" s="597" customFormat="1" x14ac:dyDescent="0.3"/>
    <row r="1514" s="597" customFormat="1" x14ac:dyDescent="0.3"/>
    <row r="1515" s="597" customFormat="1" x14ac:dyDescent="0.3"/>
    <row r="1516" s="597" customFormat="1" x14ac:dyDescent="0.3"/>
    <row r="1517" s="597" customFormat="1" x14ac:dyDescent="0.3"/>
    <row r="1518" s="597" customFormat="1" x14ac:dyDescent="0.3"/>
    <row r="1519" s="597" customFormat="1" x14ac:dyDescent="0.3"/>
    <row r="1520" s="597" customFormat="1" x14ac:dyDescent="0.3"/>
    <row r="1521" s="597" customFormat="1" x14ac:dyDescent="0.3"/>
    <row r="1522" s="597" customFormat="1" x14ac:dyDescent="0.3"/>
    <row r="1523" s="597" customFormat="1" x14ac:dyDescent="0.3"/>
    <row r="1524" s="597" customFormat="1" x14ac:dyDescent="0.3"/>
    <row r="1525" s="597" customFormat="1" x14ac:dyDescent="0.3"/>
    <row r="1526" s="597" customFormat="1" x14ac:dyDescent="0.3"/>
    <row r="1527" s="597" customFormat="1" x14ac:dyDescent="0.3"/>
    <row r="1528" s="597" customFormat="1" x14ac:dyDescent="0.3"/>
    <row r="1529" s="597" customFormat="1" x14ac:dyDescent="0.3"/>
    <row r="1530" s="597" customFormat="1" x14ac:dyDescent="0.3"/>
    <row r="1531" s="597" customFormat="1" x14ac:dyDescent="0.3"/>
    <row r="1532" s="597" customFormat="1" x14ac:dyDescent="0.3"/>
    <row r="1533" s="597" customFormat="1" x14ac:dyDescent="0.3"/>
    <row r="1534" s="597" customFormat="1" x14ac:dyDescent="0.3"/>
    <row r="1535" s="597" customFormat="1" x14ac:dyDescent="0.3"/>
    <row r="1536" s="597" customFormat="1" x14ac:dyDescent="0.3"/>
    <row r="1537" s="597" customFormat="1" x14ac:dyDescent="0.3"/>
    <row r="1538" s="597" customFormat="1" x14ac:dyDescent="0.3"/>
    <row r="1539" s="597" customFormat="1" x14ac:dyDescent="0.3"/>
    <row r="1540" s="597" customFormat="1" x14ac:dyDescent="0.3"/>
    <row r="1541" s="597" customFormat="1" x14ac:dyDescent="0.3"/>
    <row r="1542" s="597" customFormat="1" x14ac:dyDescent="0.3"/>
    <row r="1543" s="597" customFormat="1" x14ac:dyDescent="0.3"/>
    <row r="1544" s="597" customFormat="1" x14ac:dyDescent="0.3"/>
    <row r="1545" s="597" customFormat="1" x14ac:dyDescent="0.3"/>
    <row r="1546" s="597" customFormat="1" x14ac:dyDescent="0.3"/>
    <row r="1547" s="597" customFormat="1" x14ac:dyDescent="0.3"/>
    <row r="1548" s="597" customFormat="1" x14ac:dyDescent="0.3"/>
    <row r="1549" s="597" customFormat="1" x14ac:dyDescent="0.3"/>
    <row r="1550" s="597" customFormat="1" x14ac:dyDescent="0.3"/>
    <row r="1551" s="597" customFormat="1" x14ac:dyDescent="0.3"/>
    <row r="1552" s="597" customFormat="1" x14ac:dyDescent="0.3"/>
    <row r="1553" s="597" customFormat="1" x14ac:dyDescent="0.3"/>
    <row r="1554" s="597" customFormat="1" x14ac:dyDescent="0.3"/>
    <row r="1555" s="597" customFormat="1" x14ac:dyDescent="0.3"/>
    <row r="1556" s="597" customFormat="1" x14ac:dyDescent="0.3"/>
    <row r="1557" s="597" customFormat="1" x14ac:dyDescent="0.3"/>
    <row r="1558" s="597" customFormat="1" x14ac:dyDescent="0.3"/>
    <row r="1559" s="597" customFormat="1" x14ac:dyDescent="0.3"/>
    <row r="1560" s="597" customFormat="1" x14ac:dyDescent="0.3"/>
    <row r="1561" s="597" customFormat="1" x14ac:dyDescent="0.3"/>
    <row r="1562" s="597" customFormat="1" x14ac:dyDescent="0.3"/>
    <row r="1563" s="597" customFormat="1" x14ac:dyDescent="0.3"/>
    <row r="1564" s="597" customFormat="1" x14ac:dyDescent="0.3"/>
    <row r="1565" s="597" customFormat="1" x14ac:dyDescent="0.3"/>
    <row r="1566" s="597" customFormat="1" x14ac:dyDescent="0.3"/>
    <row r="1567" s="597" customFormat="1" x14ac:dyDescent="0.3"/>
    <row r="1568" s="597" customFormat="1" x14ac:dyDescent="0.3"/>
    <row r="1569" s="597" customFormat="1" x14ac:dyDescent="0.3"/>
    <row r="1570" s="597" customFormat="1" x14ac:dyDescent="0.3"/>
    <row r="1571" s="597" customFormat="1" x14ac:dyDescent="0.3"/>
    <row r="1572" s="597" customFormat="1" x14ac:dyDescent="0.3"/>
    <row r="1573" s="597" customFormat="1" x14ac:dyDescent="0.3"/>
    <row r="1574" s="597" customFormat="1" x14ac:dyDescent="0.3"/>
    <row r="1575" s="597" customFormat="1" x14ac:dyDescent="0.3"/>
    <row r="1576" s="597" customFormat="1" x14ac:dyDescent="0.3"/>
    <row r="1577" s="597" customFormat="1" x14ac:dyDescent="0.3"/>
    <row r="1578" s="597" customFormat="1" x14ac:dyDescent="0.3"/>
    <row r="1579" s="597" customFormat="1" x14ac:dyDescent="0.3"/>
    <row r="1580" s="597" customFormat="1" x14ac:dyDescent="0.3"/>
    <row r="1581" s="597" customFormat="1" x14ac:dyDescent="0.3"/>
    <row r="1582" s="597" customFormat="1" x14ac:dyDescent="0.3"/>
    <row r="1583" s="597" customFormat="1" x14ac:dyDescent="0.3"/>
    <row r="1584" s="597" customFormat="1" x14ac:dyDescent="0.3"/>
    <row r="1585" s="597" customFormat="1" x14ac:dyDescent="0.3"/>
    <row r="1586" s="597" customFormat="1" x14ac:dyDescent="0.3"/>
    <row r="1587" s="597" customFormat="1" x14ac:dyDescent="0.3"/>
    <row r="1588" s="597" customFormat="1" x14ac:dyDescent="0.3"/>
    <row r="1589" s="597" customFormat="1" x14ac:dyDescent="0.3"/>
    <row r="1590" s="597" customFormat="1" x14ac:dyDescent="0.3"/>
    <row r="1591" s="597" customFormat="1" x14ac:dyDescent="0.3"/>
    <row r="1592" s="597" customFormat="1" x14ac:dyDescent="0.3"/>
    <row r="1593" s="597" customFormat="1" x14ac:dyDescent="0.3"/>
    <row r="1594" s="597" customFormat="1" x14ac:dyDescent="0.3"/>
    <row r="1595" s="597" customFormat="1" x14ac:dyDescent="0.3"/>
    <row r="1596" s="597" customFormat="1" x14ac:dyDescent="0.3"/>
    <row r="1597" s="597" customFormat="1" x14ac:dyDescent="0.3"/>
    <row r="1598" s="597" customFormat="1" x14ac:dyDescent="0.3"/>
    <row r="1599" s="597" customFormat="1" x14ac:dyDescent="0.3"/>
    <row r="1600" s="597" customFormat="1" x14ac:dyDescent="0.3"/>
    <row r="1601" s="597" customFormat="1" x14ac:dyDescent="0.3"/>
    <row r="1602" s="597" customFormat="1" x14ac:dyDescent="0.3"/>
    <row r="1603" s="597" customFormat="1" x14ac:dyDescent="0.3"/>
    <row r="1604" s="597" customFormat="1" x14ac:dyDescent="0.3"/>
    <row r="1605" s="597" customFormat="1" x14ac:dyDescent="0.3"/>
    <row r="1606" s="597" customFormat="1" x14ac:dyDescent="0.3"/>
    <row r="1607" s="597" customFormat="1" x14ac:dyDescent="0.3"/>
    <row r="1608" s="597" customFormat="1" x14ac:dyDescent="0.3"/>
    <row r="1609" s="597" customFormat="1" x14ac:dyDescent="0.3"/>
    <row r="1610" s="597" customFormat="1" x14ac:dyDescent="0.3"/>
    <row r="1611" s="597" customFormat="1" x14ac:dyDescent="0.3"/>
    <row r="1612" s="597" customFormat="1" x14ac:dyDescent="0.3"/>
    <row r="1613" s="597" customFormat="1" x14ac:dyDescent="0.3"/>
    <row r="1614" s="597" customFormat="1" x14ac:dyDescent="0.3"/>
    <row r="1615" s="597" customFormat="1" x14ac:dyDescent="0.3"/>
    <row r="1616" s="597" customFormat="1" x14ac:dyDescent="0.3"/>
    <row r="1617" s="597" customFormat="1" x14ac:dyDescent="0.3"/>
    <row r="1618" s="597" customFormat="1" x14ac:dyDescent="0.3"/>
    <row r="1619" s="597" customFormat="1" x14ac:dyDescent="0.3"/>
    <row r="1620" s="597" customFormat="1" x14ac:dyDescent="0.3"/>
    <row r="1621" s="597" customFormat="1" x14ac:dyDescent="0.3"/>
    <row r="1622" s="597" customFormat="1" x14ac:dyDescent="0.3"/>
    <row r="1623" s="597" customFormat="1" x14ac:dyDescent="0.3"/>
    <row r="1624" s="597" customFormat="1" x14ac:dyDescent="0.3"/>
    <row r="1625" s="597" customFormat="1" x14ac:dyDescent="0.3"/>
    <row r="1626" s="597" customFormat="1" x14ac:dyDescent="0.3"/>
    <row r="1627" s="597" customFormat="1" x14ac:dyDescent="0.3"/>
    <row r="1628" s="597" customFormat="1" x14ac:dyDescent="0.3"/>
    <row r="1629" s="597" customFormat="1" x14ac:dyDescent="0.3"/>
    <row r="1630" s="597" customFormat="1" x14ac:dyDescent="0.3"/>
    <row r="1631" s="597" customFormat="1" x14ac:dyDescent="0.3"/>
    <row r="1632" s="597" customFormat="1" x14ac:dyDescent="0.3"/>
    <row r="1633" s="597" customFormat="1" x14ac:dyDescent="0.3"/>
    <row r="1634" s="597" customFormat="1" x14ac:dyDescent="0.3"/>
    <row r="1635" s="597" customFormat="1" x14ac:dyDescent="0.3"/>
    <row r="1636" s="597" customFormat="1" x14ac:dyDescent="0.3"/>
    <row r="1637" s="597" customFormat="1" x14ac:dyDescent="0.3"/>
    <row r="1638" s="597" customFormat="1" x14ac:dyDescent="0.3"/>
    <row r="1639" s="597" customFormat="1" x14ac:dyDescent="0.3"/>
    <row r="1640" s="597" customFormat="1" x14ac:dyDescent="0.3"/>
    <row r="1641" s="597" customFormat="1" x14ac:dyDescent="0.3"/>
    <row r="1642" s="597" customFormat="1" x14ac:dyDescent="0.3"/>
    <row r="1643" s="597" customFormat="1" x14ac:dyDescent="0.3"/>
    <row r="1644" s="597" customFormat="1" x14ac:dyDescent="0.3"/>
    <row r="1645" s="597" customFormat="1" x14ac:dyDescent="0.3"/>
    <row r="1646" s="597" customFormat="1" x14ac:dyDescent="0.3"/>
    <row r="1647" s="597" customFormat="1" x14ac:dyDescent="0.3"/>
    <row r="1648" s="597" customFormat="1" x14ac:dyDescent="0.3"/>
    <row r="1649" s="597" customFormat="1" x14ac:dyDescent="0.3"/>
    <row r="1650" s="597" customFormat="1" x14ac:dyDescent="0.3"/>
    <row r="1651" s="597" customFormat="1" x14ac:dyDescent="0.3"/>
    <row r="1652" s="597" customFormat="1" x14ac:dyDescent="0.3"/>
    <row r="1653" s="597" customFormat="1" x14ac:dyDescent="0.3"/>
    <row r="1654" s="597" customFormat="1" x14ac:dyDescent="0.3"/>
    <row r="1655" s="597" customFormat="1" x14ac:dyDescent="0.3"/>
    <row r="1656" s="597" customFormat="1" x14ac:dyDescent="0.3"/>
    <row r="1657" s="597" customFormat="1" x14ac:dyDescent="0.3"/>
    <row r="1658" s="597" customFormat="1" x14ac:dyDescent="0.3"/>
    <row r="1659" s="597" customFormat="1" x14ac:dyDescent="0.3"/>
    <row r="1660" s="597" customFormat="1" x14ac:dyDescent="0.3"/>
    <row r="1661" s="597" customFormat="1" x14ac:dyDescent="0.3"/>
    <row r="1662" s="597" customFormat="1" x14ac:dyDescent="0.3"/>
    <row r="1663" s="597" customFormat="1" x14ac:dyDescent="0.3"/>
    <row r="1664" s="597" customFormat="1" x14ac:dyDescent="0.3"/>
    <row r="1665" s="597" customFormat="1" x14ac:dyDescent="0.3"/>
    <row r="1666" s="597" customFormat="1" x14ac:dyDescent="0.3"/>
    <row r="1667" s="597" customFormat="1" x14ac:dyDescent="0.3"/>
    <row r="1668" s="597" customFormat="1" x14ac:dyDescent="0.3"/>
    <row r="1669" s="597" customFormat="1" x14ac:dyDescent="0.3"/>
    <row r="1670" s="597" customFormat="1" x14ac:dyDescent="0.3"/>
    <row r="1671" s="597" customFormat="1" x14ac:dyDescent="0.3"/>
    <row r="1672" s="597" customFormat="1" x14ac:dyDescent="0.3"/>
    <row r="1673" s="597" customFormat="1" x14ac:dyDescent="0.3"/>
    <row r="1674" s="597" customFormat="1" x14ac:dyDescent="0.3"/>
    <row r="1675" s="597" customFormat="1" x14ac:dyDescent="0.3"/>
    <row r="1676" s="597" customFormat="1" x14ac:dyDescent="0.3"/>
    <row r="1677" s="597" customFormat="1" x14ac:dyDescent="0.3"/>
    <row r="1678" s="597" customFormat="1" x14ac:dyDescent="0.3"/>
    <row r="1679" s="597" customFormat="1" x14ac:dyDescent="0.3"/>
    <row r="1680" s="597" customFormat="1" x14ac:dyDescent="0.3"/>
    <row r="1681" s="597" customFormat="1" x14ac:dyDescent="0.3"/>
    <row r="1682" s="597" customFormat="1" x14ac:dyDescent="0.3"/>
    <row r="1683" s="597" customFormat="1" x14ac:dyDescent="0.3"/>
    <row r="1684" s="597" customFormat="1" x14ac:dyDescent="0.3"/>
    <row r="1685" s="597" customFormat="1" x14ac:dyDescent="0.3"/>
    <row r="1686" s="597" customFormat="1" x14ac:dyDescent="0.3"/>
    <row r="1687" s="597" customFormat="1" x14ac:dyDescent="0.3"/>
    <row r="1688" s="597" customFormat="1" x14ac:dyDescent="0.3"/>
    <row r="1689" s="597" customFormat="1" x14ac:dyDescent="0.3"/>
    <row r="1690" s="597" customFormat="1" x14ac:dyDescent="0.3"/>
    <row r="1691" s="597" customFormat="1" x14ac:dyDescent="0.3"/>
    <row r="1692" s="597" customFormat="1" x14ac:dyDescent="0.3"/>
    <row r="1693" s="597" customFormat="1" x14ac:dyDescent="0.3"/>
    <row r="1694" s="597" customFormat="1" x14ac:dyDescent="0.3"/>
    <row r="1695" s="597" customFormat="1" x14ac:dyDescent="0.3"/>
    <row r="1696" s="597" customFormat="1" x14ac:dyDescent="0.3"/>
    <row r="1697" s="597" customFormat="1" x14ac:dyDescent="0.3"/>
    <row r="1698" s="597" customFormat="1" x14ac:dyDescent="0.3"/>
    <row r="1699" s="597" customFormat="1" x14ac:dyDescent="0.3"/>
    <row r="1700" s="597" customFormat="1" x14ac:dyDescent="0.3"/>
    <row r="1701" s="597" customFormat="1" x14ac:dyDescent="0.3"/>
    <row r="1702" s="597" customFormat="1" x14ac:dyDescent="0.3"/>
    <row r="1703" s="597" customFormat="1" x14ac:dyDescent="0.3"/>
    <row r="1704" s="597" customFormat="1" x14ac:dyDescent="0.3"/>
    <row r="1705" s="597" customFormat="1" x14ac:dyDescent="0.3"/>
    <row r="1706" s="597" customFormat="1" x14ac:dyDescent="0.3"/>
    <row r="1707" s="597" customFormat="1" x14ac:dyDescent="0.3"/>
    <row r="1708" s="597" customFormat="1" x14ac:dyDescent="0.3"/>
    <row r="1709" s="597" customFormat="1" x14ac:dyDescent="0.3"/>
    <row r="1710" s="597" customFormat="1" x14ac:dyDescent="0.3"/>
    <row r="1711" s="597" customFormat="1" x14ac:dyDescent="0.3"/>
    <row r="1712" s="597" customFormat="1" x14ac:dyDescent="0.3"/>
    <row r="1713" s="597" customFormat="1" x14ac:dyDescent="0.3"/>
    <row r="1714" s="597" customFormat="1" x14ac:dyDescent="0.3"/>
    <row r="1715" s="597" customFormat="1" x14ac:dyDescent="0.3"/>
    <row r="1716" s="597" customFormat="1" x14ac:dyDescent="0.3"/>
    <row r="1717" s="597" customFormat="1" x14ac:dyDescent="0.3"/>
    <row r="1718" s="597" customFormat="1" x14ac:dyDescent="0.3"/>
    <row r="1719" s="597" customFormat="1" x14ac:dyDescent="0.3"/>
    <row r="1720" s="597" customFormat="1" x14ac:dyDescent="0.3"/>
    <row r="1721" s="597" customFormat="1" x14ac:dyDescent="0.3"/>
    <row r="1722" s="597" customFormat="1" x14ac:dyDescent="0.3"/>
    <row r="1723" s="597" customFormat="1" x14ac:dyDescent="0.3"/>
    <row r="1724" s="597" customFormat="1" x14ac:dyDescent="0.3"/>
    <row r="1725" s="597" customFormat="1" x14ac:dyDescent="0.3"/>
    <row r="1726" s="597" customFormat="1" x14ac:dyDescent="0.3"/>
    <row r="1727" s="597" customFormat="1" x14ac:dyDescent="0.3"/>
    <row r="1728" s="597" customFormat="1" x14ac:dyDescent="0.3"/>
    <row r="1729" s="597" customFormat="1" x14ac:dyDescent="0.3"/>
    <row r="1730" s="597" customFormat="1" x14ac:dyDescent="0.3"/>
    <row r="1731" s="597" customFormat="1" x14ac:dyDescent="0.3"/>
    <row r="1732" s="597" customFormat="1" x14ac:dyDescent="0.3"/>
    <row r="1733" s="597" customFormat="1" x14ac:dyDescent="0.3"/>
    <row r="1734" s="597" customFormat="1" x14ac:dyDescent="0.3"/>
    <row r="1735" s="597" customFormat="1" x14ac:dyDescent="0.3"/>
    <row r="1736" s="597" customFormat="1" x14ac:dyDescent="0.3"/>
    <row r="1737" s="597" customFormat="1" x14ac:dyDescent="0.3"/>
    <row r="1738" s="597" customFormat="1" x14ac:dyDescent="0.3"/>
    <row r="1739" s="597" customFormat="1" x14ac:dyDescent="0.3"/>
    <row r="1740" s="597" customFormat="1" x14ac:dyDescent="0.3"/>
    <row r="1741" s="597" customFormat="1" x14ac:dyDescent="0.3"/>
    <row r="1742" s="597" customFormat="1" x14ac:dyDescent="0.3"/>
    <row r="1743" s="597" customFormat="1" x14ac:dyDescent="0.3"/>
    <row r="1744" s="597" customFormat="1" x14ac:dyDescent="0.3"/>
    <row r="1745" s="597" customFormat="1" x14ac:dyDescent="0.3"/>
    <row r="1746" s="597" customFormat="1" x14ac:dyDescent="0.3"/>
    <row r="1747" s="597" customFormat="1" x14ac:dyDescent="0.3"/>
    <row r="1748" s="597" customFormat="1" x14ac:dyDescent="0.3"/>
    <row r="1749" s="597" customFormat="1" x14ac:dyDescent="0.3"/>
    <row r="1750" s="597" customFormat="1" x14ac:dyDescent="0.3"/>
    <row r="1751" s="597" customFormat="1" x14ac:dyDescent="0.3"/>
    <row r="1752" s="597" customFormat="1" x14ac:dyDescent="0.3"/>
    <row r="1753" s="597" customFormat="1" x14ac:dyDescent="0.3"/>
    <row r="1754" s="597" customFormat="1" x14ac:dyDescent="0.3"/>
    <row r="1755" s="597" customFormat="1" x14ac:dyDescent="0.3"/>
    <row r="1756" s="597" customFormat="1" x14ac:dyDescent="0.3"/>
    <row r="1757" s="597" customFormat="1" x14ac:dyDescent="0.3"/>
    <row r="1758" s="597" customFormat="1" x14ac:dyDescent="0.3"/>
    <row r="1759" s="597" customFormat="1" x14ac:dyDescent="0.3"/>
    <row r="1760" s="597" customFormat="1" x14ac:dyDescent="0.3"/>
    <row r="1761" s="597" customFormat="1" x14ac:dyDescent="0.3"/>
    <row r="1762" s="597" customFormat="1" x14ac:dyDescent="0.3"/>
    <row r="1763" s="597" customFormat="1" x14ac:dyDescent="0.3"/>
    <row r="1764" s="597" customFormat="1" x14ac:dyDescent="0.3"/>
    <row r="1765" s="597" customFormat="1" x14ac:dyDescent="0.3"/>
    <row r="1766" s="597" customFormat="1" x14ac:dyDescent="0.3"/>
    <row r="1767" s="597" customFormat="1" x14ac:dyDescent="0.3"/>
    <row r="1768" s="597" customFormat="1" x14ac:dyDescent="0.3"/>
    <row r="1769" s="597" customFormat="1" x14ac:dyDescent="0.3"/>
    <row r="1770" s="597" customFormat="1" x14ac:dyDescent="0.3"/>
    <row r="1771" s="597" customFormat="1" x14ac:dyDescent="0.3"/>
    <row r="1772" s="597" customFormat="1" x14ac:dyDescent="0.3"/>
    <row r="1773" s="597" customFormat="1" x14ac:dyDescent="0.3"/>
    <row r="1774" s="597" customFormat="1" x14ac:dyDescent="0.3"/>
    <row r="1775" s="597" customFormat="1" x14ac:dyDescent="0.3"/>
    <row r="1776" s="597" customFormat="1" x14ac:dyDescent="0.3"/>
    <row r="1777" s="597" customFormat="1" x14ac:dyDescent="0.3"/>
    <row r="1778" s="597" customFormat="1" x14ac:dyDescent="0.3"/>
    <row r="1779" s="597" customFormat="1" x14ac:dyDescent="0.3"/>
    <row r="1780" s="597" customFormat="1" x14ac:dyDescent="0.3"/>
    <row r="1781" s="597" customFormat="1" x14ac:dyDescent="0.3"/>
    <row r="1782" s="597" customFormat="1" x14ac:dyDescent="0.3"/>
    <row r="1783" s="597" customFormat="1" x14ac:dyDescent="0.3"/>
    <row r="1784" s="597" customFormat="1" x14ac:dyDescent="0.3"/>
    <row r="1785" s="597" customFormat="1" x14ac:dyDescent="0.3"/>
    <row r="1786" s="597" customFormat="1" x14ac:dyDescent="0.3"/>
    <row r="1787" s="597" customFormat="1" x14ac:dyDescent="0.3"/>
    <row r="1788" s="597" customFormat="1" x14ac:dyDescent="0.3"/>
    <row r="1789" s="597" customFormat="1" x14ac:dyDescent="0.3"/>
    <row r="1790" s="597" customFormat="1" x14ac:dyDescent="0.3"/>
    <row r="1791" s="597" customFormat="1" x14ac:dyDescent="0.3"/>
    <row r="1792" s="597" customFormat="1" x14ac:dyDescent="0.3"/>
    <row r="1793" s="597" customFormat="1" x14ac:dyDescent="0.3"/>
    <row r="1794" s="597" customFormat="1" x14ac:dyDescent="0.3"/>
    <row r="1795" s="597" customFormat="1" x14ac:dyDescent="0.3"/>
    <row r="1796" s="597" customFormat="1" x14ac:dyDescent="0.3"/>
    <row r="1797" s="597" customFormat="1" x14ac:dyDescent="0.3"/>
    <row r="1798" s="597" customFormat="1" x14ac:dyDescent="0.3"/>
    <row r="1799" s="597" customFormat="1" x14ac:dyDescent="0.3"/>
    <row r="1800" s="597" customFormat="1" x14ac:dyDescent="0.3"/>
    <row r="1801" s="597" customFormat="1" x14ac:dyDescent="0.3"/>
    <row r="1802" s="597" customFormat="1" x14ac:dyDescent="0.3"/>
    <row r="1803" s="597" customFormat="1" x14ac:dyDescent="0.3"/>
    <row r="1804" s="597" customFormat="1" x14ac:dyDescent="0.3"/>
    <row r="1805" s="597" customFormat="1" x14ac:dyDescent="0.3"/>
    <row r="1806" s="597" customFormat="1" x14ac:dyDescent="0.3"/>
    <row r="1807" s="597" customFormat="1" x14ac:dyDescent="0.3"/>
    <row r="1808" s="597" customFormat="1" x14ac:dyDescent="0.3"/>
    <row r="1809" s="597" customFormat="1" x14ac:dyDescent="0.3"/>
    <row r="1810" s="597" customFormat="1" x14ac:dyDescent="0.3"/>
    <row r="1811" s="597" customFormat="1" x14ac:dyDescent="0.3"/>
    <row r="1812" s="597" customFormat="1" x14ac:dyDescent="0.3"/>
    <row r="1813" s="597" customFormat="1" x14ac:dyDescent="0.3"/>
    <row r="1814" s="597" customFormat="1" x14ac:dyDescent="0.3"/>
    <row r="1815" s="597" customFormat="1" x14ac:dyDescent="0.3"/>
    <row r="1816" s="597" customFormat="1" x14ac:dyDescent="0.3"/>
    <row r="1817" s="597" customFormat="1" x14ac:dyDescent="0.3"/>
    <row r="1818" s="597" customFormat="1" x14ac:dyDescent="0.3"/>
    <row r="1819" s="597" customFormat="1" x14ac:dyDescent="0.3"/>
    <row r="1820" s="597" customFormat="1" x14ac:dyDescent="0.3"/>
    <row r="1821" s="597" customFormat="1" x14ac:dyDescent="0.3"/>
    <row r="1822" s="597" customFormat="1" x14ac:dyDescent="0.3"/>
    <row r="1823" s="597" customFormat="1" x14ac:dyDescent="0.3"/>
    <row r="1824" s="597" customFormat="1" x14ac:dyDescent="0.3"/>
    <row r="1825" s="597" customFormat="1" x14ac:dyDescent="0.3"/>
    <row r="1826" s="597" customFormat="1" x14ac:dyDescent="0.3"/>
    <row r="1827" s="597" customFormat="1" x14ac:dyDescent="0.3"/>
    <row r="1828" s="597" customFormat="1" x14ac:dyDescent="0.3"/>
    <row r="1829" s="597" customFormat="1" x14ac:dyDescent="0.3"/>
    <row r="1830" s="597" customFormat="1" x14ac:dyDescent="0.3"/>
    <row r="1831" s="597" customFormat="1" x14ac:dyDescent="0.3"/>
    <row r="1832" s="597" customFormat="1" x14ac:dyDescent="0.3"/>
    <row r="1833" s="597" customFormat="1" x14ac:dyDescent="0.3"/>
    <row r="1834" s="597" customFormat="1" x14ac:dyDescent="0.3"/>
    <row r="1835" s="597" customFormat="1" x14ac:dyDescent="0.3"/>
    <row r="1836" s="597" customFormat="1" x14ac:dyDescent="0.3"/>
    <row r="1837" s="597" customFormat="1" x14ac:dyDescent="0.3"/>
    <row r="1838" s="597" customFormat="1" x14ac:dyDescent="0.3"/>
    <row r="1839" s="597" customFormat="1" x14ac:dyDescent="0.3"/>
    <row r="1840" s="597" customFormat="1" x14ac:dyDescent="0.3"/>
    <row r="1841" s="597" customFormat="1" x14ac:dyDescent="0.3"/>
    <row r="1842" s="597" customFormat="1" x14ac:dyDescent="0.3"/>
    <row r="1843" s="597" customFormat="1" x14ac:dyDescent="0.3"/>
    <row r="1844" s="597" customFormat="1" x14ac:dyDescent="0.3"/>
    <row r="1845" s="597" customFormat="1" x14ac:dyDescent="0.3"/>
    <row r="1846" s="597" customFormat="1" x14ac:dyDescent="0.3"/>
    <row r="1847" s="597" customFormat="1" x14ac:dyDescent="0.3"/>
    <row r="1848" s="597" customFormat="1" x14ac:dyDescent="0.3"/>
    <row r="1849" s="597" customFormat="1" x14ac:dyDescent="0.3"/>
    <row r="1850" s="597" customFormat="1" x14ac:dyDescent="0.3"/>
    <row r="1851" s="597" customFormat="1" x14ac:dyDescent="0.3"/>
    <row r="1852" s="597" customFormat="1" x14ac:dyDescent="0.3"/>
    <row r="1853" s="597" customFormat="1" x14ac:dyDescent="0.3"/>
    <row r="1854" s="597" customFormat="1" x14ac:dyDescent="0.3"/>
    <row r="1855" s="597" customFormat="1" x14ac:dyDescent="0.3"/>
    <row r="1856" s="597" customFormat="1" x14ac:dyDescent="0.3"/>
    <row r="1857" s="597" customFormat="1" x14ac:dyDescent="0.3"/>
    <row r="1858" s="597" customFormat="1" x14ac:dyDescent="0.3"/>
    <row r="1859" s="597" customFormat="1" x14ac:dyDescent="0.3"/>
    <row r="1860" s="597" customFormat="1" x14ac:dyDescent="0.3"/>
    <row r="1861" s="597" customFormat="1" x14ac:dyDescent="0.3"/>
    <row r="1862" s="597" customFormat="1" x14ac:dyDescent="0.3"/>
    <row r="1863" s="597" customFormat="1" x14ac:dyDescent="0.3"/>
    <row r="1864" s="597" customFormat="1" x14ac:dyDescent="0.3"/>
    <row r="1865" s="597" customFormat="1" x14ac:dyDescent="0.3"/>
    <row r="1866" s="597" customFormat="1" x14ac:dyDescent="0.3"/>
    <row r="1867" s="597" customFormat="1" x14ac:dyDescent="0.3"/>
    <row r="1868" s="597" customFormat="1" x14ac:dyDescent="0.3"/>
    <row r="1869" s="597" customFormat="1" x14ac:dyDescent="0.3"/>
    <row r="1870" s="597" customFormat="1" x14ac:dyDescent="0.3"/>
    <row r="1871" s="597" customFormat="1" x14ac:dyDescent="0.3"/>
    <row r="1872" s="597" customFormat="1" x14ac:dyDescent="0.3"/>
    <row r="1873" s="597" customFormat="1" x14ac:dyDescent="0.3"/>
    <row r="1874" s="597" customFormat="1" x14ac:dyDescent="0.3"/>
    <row r="1875" s="597" customFormat="1" x14ac:dyDescent="0.3"/>
    <row r="1876" s="597" customFormat="1" x14ac:dyDescent="0.3"/>
    <row r="1877" s="597" customFormat="1" x14ac:dyDescent="0.3"/>
    <row r="1878" s="597" customFormat="1" x14ac:dyDescent="0.3"/>
    <row r="1879" s="597" customFormat="1" x14ac:dyDescent="0.3"/>
    <row r="1880" s="597" customFormat="1" x14ac:dyDescent="0.3"/>
    <row r="1881" s="597" customFormat="1" x14ac:dyDescent="0.3"/>
    <row r="1882" s="597" customFormat="1" x14ac:dyDescent="0.3"/>
    <row r="1883" s="597" customFormat="1" x14ac:dyDescent="0.3"/>
    <row r="1884" s="597" customFormat="1" x14ac:dyDescent="0.3"/>
    <row r="1885" s="597" customFormat="1" x14ac:dyDescent="0.3"/>
    <row r="1886" s="597" customFormat="1" x14ac:dyDescent="0.3"/>
    <row r="1887" s="597" customFormat="1" x14ac:dyDescent="0.3"/>
    <row r="1888" s="597" customFormat="1" x14ac:dyDescent="0.3"/>
    <row r="1889" s="597" customFormat="1" x14ac:dyDescent="0.3"/>
    <row r="1890" s="597" customFormat="1" x14ac:dyDescent="0.3"/>
    <row r="1891" s="597" customFormat="1" x14ac:dyDescent="0.3"/>
    <row r="1892" s="597" customFormat="1" x14ac:dyDescent="0.3"/>
    <row r="1893" s="597" customFormat="1" x14ac:dyDescent="0.3"/>
    <row r="1894" s="597" customFormat="1" x14ac:dyDescent="0.3"/>
    <row r="1895" s="597" customFormat="1" x14ac:dyDescent="0.3"/>
    <row r="1896" s="597" customFormat="1" x14ac:dyDescent="0.3"/>
    <row r="1897" s="597" customFormat="1" x14ac:dyDescent="0.3"/>
    <row r="1898" s="597" customFormat="1" x14ac:dyDescent="0.3"/>
    <row r="1899" s="597" customFormat="1" x14ac:dyDescent="0.3"/>
    <row r="1900" s="597" customFormat="1" x14ac:dyDescent="0.3"/>
    <row r="1901" s="597" customFormat="1" x14ac:dyDescent="0.3"/>
    <row r="1902" s="597" customFormat="1" x14ac:dyDescent="0.3"/>
    <row r="1903" s="597" customFormat="1" x14ac:dyDescent="0.3"/>
    <row r="1904" s="597" customFormat="1" x14ac:dyDescent="0.3"/>
    <row r="1905" s="597" customFormat="1" x14ac:dyDescent="0.3"/>
    <row r="1906" s="597" customFormat="1" x14ac:dyDescent="0.3"/>
    <row r="1907" s="597" customFormat="1" x14ac:dyDescent="0.3"/>
    <row r="1908" s="597" customFormat="1" x14ac:dyDescent="0.3"/>
    <row r="1909" s="597" customFormat="1" x14ac:dyDescent="0.3"/>
    <row r="1910" s="597" customFormat="1" x14ac:dyDescent="0.3"/>
    <row r="1911" s="597" customFormat="1" x14ac:dyDescent="0.3"/>
    <row r="1912" s="597" customFormat="1" x14ac:dyDescent="0.3"/>
    <row r="1913" s="597" customFormat="1" x14ac:dyDescent="0.3"/>
    <row r="1914" s="597" customFormat="1" x14ac:dyDescent="0.3"/>
    <row r="1915" s="597" customFormat="1" x14ac:dyDescent="0.3"/>
    <row r="1916" s="597" customFormat="1" x14ac:dyDescent="0.3"/>
    <row r="1917" s="597" customFormat="1" x14ac:dyDescent="0.3"/>
    <row r="1918" s="597" customFormat="1" x14ac:dyDescent="0.3"/>
    <row r="1919" s="597" customFormat="1" x14ac:dyDescent="0.3"/>
    <row r="1920" s="597" customFormat="1" x14ac:dyDescent="0.3"/>
    <row r="1921" s="597" customFormat="1" x14ac:dyDescent="0.3"/>
    <row r="1922" s="597" customFormat="1" x14ac:dyDescent="0.3"/>
    <row r="1923" s="597" customFormat="1" x14ac:dyDescent="0.3"/>
    <row r="1924" s="597" customFormat="1" x14ac:dyDescent="0.3"/>
    <row r="1925" s="597" customFormat="1" x14ac:dyDescent="0.3"/>
    <row r="1926" s="597" customFormat="1" x14ac:dyDescent="0.3"/>
    <row r="1927" s="597" customFormat="1" x14ac:dyDescent="0.3"/>
    <row r="1928" s="597" customFormat="1" x14ac:dyDescent="0.3"/>
    <row r="1929" s="597" customFormat="1" x14ac:dyDescent="0.3"/>
    <row r="1930" s="597" customFormat="1" x14ac:dyDescent="0.3"/>
    <row r="1931" s="597" customFormat="1" x14ac:dyDescent="0.3"/>
    <row r="1932" s="597" customFormat="1" x14ac:dyDescent="0.3"/>
    <row r="1933" s="597" customFormat="1" x14ac:dyDescent="0.3"/>
    <row r="1934" s="597" customFormat="1" x14ac:dyDescent="0.3"/>
    <row r="1935" s="597" customFormat="1" x14ac:dyDescent="0.3"/>
    <row r="1936" s="597" customFormat="1" x14ac:dyDescent="0.3"/>
    <row r="1937" s="597" customFormat="1" x14ac:dyDescent="0.3"/>
    <row r="1938" s="597" customFormat="1" x14ac:dyDescent="0.3"/>
    <row r="1939" s="597" customFormat="1" x14ac:dyDescent="0.3"/>
    <row r="1940" s="597" customFormat="1" x14ac:dyDescent="0.3"/>
    <row r="1941" s="597" customFormat="1" x14ac:dyDescent="0.3"/>
    <row r="1942" s="597" customFormat="1" x14ac:dyDescent="0.3"/>
    <row r="1943" s="597" customFormat="1" x14ac:dyDescent="0.3"/>
    <row r="1944" s="597" customFormat="1" x14ac:dyDescent="0.3"/>
    <row r="1945" s="597" customFormat="1" x14ac:dyDescent="0.3"/>
    <row r="1946" s="597" customFormat="1" x14ac:dyDescent="0.3"/>
    <row r="1947" s="597" customFormat="1" x14ac:dyDescent="0.3"/>
    <row r="1948" s="597" customFormat="1" x14ac:dyDescent="0.3"/>
    <row r="1949" s="597" customFormat="1" x14ac:dyDescent="0.3"/>
    <row r="1950" s="597" customFormat="1" x14ac:dyDescent="0.3"/>
    <row r="1951" s="597" customFormat="1" x14ac:dyDescent="0.3"/>
    <row r="1952" s="597" customFormat="1" x14ac:dyDescent="0.3"/>
    <row r="1953" s="597" customFormat="1" x14ac:dyDescent="0.3"/>
    <row r="1954" s="597" customFormat="1" x14ac:dyDescent="0.3"/>
    <row r="1955" s="597" customFormat="1" x14ac:dyDescent="0.3"/>
    <row r="1956" s="597" customFormat="1" x14ac:dyDescent="0.3"/>
    <row r="1957" s="597" customFormat="1" x14ac:dyDescent="0.3"/>
    <row r="1958" s="597" customFormat="1" x14ac:dyDescent="0.3"/>
    <row r="1959" s="597" customFormat="1" x14ac:dyDescent="0.3"/>
    <row r="1960" s="597" customFormat="1" x14ac:dyDescent="0.3"/>
    <row r="1961" s="597" customFormat="1" x14ac:dyDescent="0.3"/>
    <row r="1962" s="597" customFormat="1" x14ac:dyDescent="0.3"/>
    <row r="1963" s="597" customFormat="1" x14ac:dyDescent="0.3"/>
    <row r="1964" s="597" customFormat="1" x14ac:dyDescent="0.3"/>
    <row r="1965" s="597" customFormat="1" x14ac:dyDescent="0.3"/>
    <row r="1966" s="597" customFormat="1" x14ac:dyDescent="0.3"/>
    <row r="1967" s="597" customFormat="1" x14ac:dyDescent="0.3"/>
    <row r="1968" s="597" customFormat="1" x14ac:dyDescent="0.3"/>
    <row r="1969" s="597" customFormat="1" x14ac:dyDescent="0.3"/>
    <row r="1970" s="597" customFormat="1" x14ac:dyDescent="0.3"/>
    <row r="1971" s="597" customFormat="1" x14ac:dyDescent="0.3"/>
    <row r="1972" s="597" customFormat="1" x14ac:dyDescent="0.3"/>
    <row r="1973" s="597" customFormat="1" x14ac:dyDescent="0.3"/>
    <row r="1974" s="597" customFormat="1" x14ac:dyDescent="0.3"/>
    <row r="1975" s="597" customFormat="1" x14ac:dyDescent="0.3"/>
    <row r="1976" s="597" customFormat="1" x14ac:dyDescent="0.3"/>
    <row r="1977" s="597" customFormat="1" x14ac:dyDescent="0.3"/>
    <row r="1978" s="597" customFormat="1" x14ac:dyDescent="0.3"/>
    <row r="1979" s="597" customFormat="1" x14ac:dyDescent="0.3"/>
    <row r="1980" s="597" customFormat="1" x14ac:dyDescent="0.3"/>
    <row r="1981" s="597" customFormat="1" x14ac:dyDescent="0.3"/>
    <row r="1982" s="597" customFormat="1" x14ac:dyDescent="0.3"/>
    <row r="1983" s="597" customFormat="1" x14ac:dyDescent="0.3"/>
    <row r="1984" s="597" customFormat="1" x14ac:dyDescent="0.3"/>
    <row r="1985" s="597" customFormat="1" x14ac:dyDescent="0.3"/>
    <row r="1986" s="597" customFormat="1" x14ac:dyDescent="0.3"/>
    <row r="1987" s="597" customFormat="1" x14ac:dyDescent="0.3"/>
    <row r="1988" s="597" customFormat="1" x14ac:dyDescent="0.3"/>
    <row r="1989" s="597" customFormat="1" x14ac:dyDescent="0.3"/>
    <row r="1990" s="597" customFormat="1" x14ac:dyDescent="0.3"/>
    <row r="1991" s="597" customFormat="1" x14ac:dyDescent="0.3"/>
    <row r="1992" s="597" customFormat="1" x14ac:dyDescent="0.3"/>
    <row r="1993" s="597" customFormat="1" x14ac:dyDescent="0.3"/>
    <row r="1994" s="597" customFormat="1" x14ac:dyDescent="0.3"/>
    <row r="1995" s="597" customFormat="1" x14ac:dyDescent="0.3"/>
    <row r="1996" s="597" customFormat="1" x14ac:dyDescent="0.3"/>
    <row r="1997" s="597" customFormat="1" x14ac:dyDescent="0.3"/>
    <row r="1998" s="597" customFormat="1" x14ac:dyDescent="0.3"/>
    <row r="1999" s="597" customFormat="1" x14ac:dyDescent="0.3"/>
    <row r="2000" s="597" customFormat="1" x14ac:dyDescent="0.3"/>
    <row r="2001" s="597" customFormat="1" x14ac:dyDescent="0.3"/>
    <row r="2002" s="597" customFormat="1" x14ac:dyDescent="0.3"/>
    <row r="2003" s="597" customFormat="1" x14ac:dyDescent="0.3"/>
    <row r="2004" s="597" customFormat="1" x14ac:dyDescent="0.3"/>
    <row r="2005" s="597" customFormat="1" x14ac:dyDescent="0.3"/>
    <row r="2006" s="597" customFormat="1" x14ac:dyDescent="0.3"/>
    <row r="2007" s="597" customFormat="1" x14ac:dyDescent="0.3"/>
    <row r="2008" s="597" customFormat="1" x14ac:dyDescent="0.3"/>
    <row r="2009" s="597" customFormat="1" x14ac:dyDescent="0.3"/>
    <row r="2010" s="597" customFormat="1" x14ac:dyDescent="0.3"/>
    <row r="2011" s="597" customFormat="1" x14ac:dyDescent="0.3"/>
    <row r="2012" s="597" customFormat="1" x14ac:dyDescent="0.3"/>
    <row r="2013" s="597" customFormat="1" x14ac:dyDescent="0.3"/>
    <row r="2014" s="597" customFormat="1" x14ac:dyDescent="0.3"/>
    <row r="2015" s="597" customFormat="1" x14ac:dyDescent="0.3"/>
    <row r="2016" s="597" customFormat="1" x14ac:dyDescent="0.3"/>
    <row r="2017" s="597" customFormat="1" x14ac:dyDescent="0.3"/>
    <row r="2018" s="597" customFormat="1" x14ac:dyDescent="0.3"/>
    <row r="2019" s="597" customFormat="1" x14ac:dyDescent="0.3"/>
    <row r="2020" s="597" customFormat="1" x14ac:dyDescent="0.3"/>
    <row r="2021" s="597" customFormat="1" x14ac:dyDescent="0.3"/>
    <row r="2022" s="597" customFormat="1" x14ac:dyDescent="0.3"/>
    <row r="2023" s="597" customFormat="1" x14ac:dyDescent="0.3"/>
    <row r="2024" s="597" customFormat="1" x14ac:dyDescent="0.3"/>
    <row r="2025" s="597" customFormat="1" x14ac:dyDescent="0.3"/>
    <row r="2026" s="597" customFormat="1" x14ac:dyDescent="0.3"/>
    <row r="2027" s="597" customFormat="1" x14ac:dyDescent="0.3"/>
    <row r="2028" s="597" customFormat="1" x14ac:dyDescent="0.3"/>
    <row r="2029" s="597" customFormat="1" x14ac:dyDescent="0.3"/>
    <row r="2030" s="597" customFormat="1" x14ac:dyDescent="0.3"/>
    <row r="2031" s="597" customFormat="1" x14ac:dyDescent="0.3"/>
    <row r="2032" s="597" customFormat="1" x14ac:dyDescent="0.3"/>
    <row r="2033" s="597" customFormat="1" x14ac:dyDescent="0.3"/>
    <row r="2034" s="597" customFormat="1" x14ac:dyDescent="0.3"/>
    <row r="2035" s="597" customFormat="1" x14ac:dyDescent="0.3"/>
    <row r="2036" s="597" customFormat="1" x14ac:dyDescent="0.3"/>
    <row r="2037" s="597" customFormat="1" x14ac:dyDescent="0.3"/>
    <row r="2038" s="597" customFormat="1" x14ac:dyDescent="0.3"/>
    <row r="2039" s="597" customFormat="1" x14ac:dyDescent="0.3"/>
    <row r="2040" s="597" customFormat="1" x14ac:dyDescent="0.3"/>
    <row r="2041" s="597" customFormat="1" x14ac:dyDescent="0.3"/>
    <row r="2042" s="597" customFormat="1" x14ac:dyDescent="0.3"/>
    <row r="2043" s="597" customFormat="1" x14ac:dyDescent="0.3"/>
    <row r="2044" s="597" customFormat="1" x14ac:dyDescent="0.3"/>
    <row r="2045" s="597" customFormat="1" x14ac:dyDescent="0.3"/>
    <row r="2046" s="597" customFormat="1" x14ac:dyDescent="0.3"/>
    <row r="2047" s="597" customFormat="1" x14ac:dyDescent="0.3"/>
    <row r="2048" s="597" customFormat="1" x14ac:dyDescent="0.3"/>
    <row r="2049" s="597" customFormat="1" x14ac:dyDescent="0.3"/>
    <row r="2050" s="597" customFormat="1" x14ac:dyDescent="0.3"/>
    <row r="2051" s="597" customFormat="1" x14ac:dyDescent="0.3"/>
    <row r="2052" s="597" customFormat="1" x14ac:dyDescent="0.3"/>
    <row r="2053" s="597" customFormat="1" x14ac:dyDescent="0.3"/>
    <row r="2054" s="597" customFormat="1" x14ac:dyDescent="0.3"/>
    <row r="2055" s="597" customFormat="1" x14ac:dyDescent="0.3"/>
    <row r="2056" s="597" customFormat="1" x14ac:dyDescent="0.3"/>
    <row r="2057" s="597" customFormat="1" x14ac:dyDescent="0.3"/>
    <row r="2058" s="597" customFormat="1" x14ac:dyDescent="0.3"/>
    <row r="2059" s="597" customFormat="1" x14ac:dyDescent="0.3"/>
    <row r="2060" s="597" customFormat="1" x14ac:dyDescent="0.3"/>
    <row r="2061" s="597" customFormat="1" x14ac:dyDescent="0.3"/>
    <row r="2062" s="597" customFormat="1" x14ac:dyDescent="0.3"/>
    <row r="2063" s="597" customFormat="1" x14ac:dyDescent="0.3"/>
    <row r="2064" s="597" customFormat="1" x14ac:dyDescent="0.3"/>
    <row r="2065" s="597" customFormat="1" x14ac:dyDescent="0.3"/>
    <row r="2066" s="597" customFormat="1" x14ac:dyDescent="0.3"/>
    <row r="2067" s="597" customFormat="1" x14ac:dyDescent="0.3"/>
    <row r="2068" s="597" customFormat="1" x14ac:dyDescent="0.3"/>
    <row r="2069" s="597" customFormat="1" x14ac:dyDescent="0.3"/>
    <row r="2070" s="597" customFormat="1" x14ac:dyDescent="0.3"/>
    <row r="2071" s="597" customFormat="1" x14ac:dyDescent="0.3"/>
    <row r="2072" s="597" customFormat="1" x14ac:dyDescent="0.3"/>
    <row r="2073" s="597" customFormat="1" x14ac:dyDescent="0.3"/>
    <row r="2074" s="597" customFormat="1" x14ac:dyDescent="0.3"/>
    <row r="2075" s="597" customFormat="1" x14ac:dyDescent="0.3"/>
    <row r="2076" s="597" customFormat="1" x14ac:dyDescent="0.3"/>
    <row r="2077" s="597" customFormat="1" x14ac:dyDescent="0.3"/>
    <row r="2078" s="597" customFormat="1" x14ac:dyDescent="0.3"/>
    <row r="2079" s="597" customFormat="1" x14ac:dyDescent="0.3"/>
    <row r="2080" s="597" customFormat="1" x14ac:dyDescent="0.3"/>
    <row r="2081" s="597" customFormat="1" x14ac:dyDescent="0.3"/>
    <row r="2082" s="597" customFormat="1" x14ac:dyDescent="0.3"/>
    <row r="2083" s="597" customFormat="1" x14ac:dyDescent="0.3"/>
    <row r="2084" s="597" customFormat="1" x14ac:dyDescent="0.3"/>
    <row r="2085" s="597" customFormat="1" x14ac:dyDescent="0.3"/>
    <row r="2086" s="597" customFormat="1" x14ac:dyDescent="0.3"/>
    <row r="2087" s="597" customFormat="1" x14ac:dyDescent="0.3"/>
    <row r="2088" s="597" customFormat="1" x14ac:dyDescent="0.3"/>
    <row r="2089" s="597" customFormat="1" x14ac:dyDescent="0.3"/>
    <row r="2090" s="597" customFormat="1" x14ac:dyDescent="0.3"/>
    <row r="2091" s="597" customFormat="1" x14ac:dyDescent="0.3"/>
    <row r="2092" s="597" customFormat="1" x14ac:dyDescent="0.3"/>
    <row r="2093" s="597" customFormat="1" x14ac:dyDescent="0.3"/>
    <row r="2094" s="597" customFormat="1" x14ac:dyDescent="0.3"/>
    <row r="2095" s="597" customFormat="1" x14ac:dyDescent="0.3"/>
    <row r="2096" s="597" customFormat="1" x14ac:dyDescent="0.3"/>
    <row r="2097" s="597" customFormat="1" x14ac:dyDescent="0.3"/>
    <row r="2098" s="597" customFormat="1" x14ac:dyDescent="0.3"/>
    <row r="2099" s="597" customFormat="1" x14ac:dyDescent="0.3"/>
    <row r="2100" s="597" customFormat="1" x14ac:dyDescent="0.3"/>
    <row r="2101" s="597" customFormat="1" x14ac:dyDescent="0.3"/>
    <row r="2102" s="597" customFormat="1" x14ac:dyDescent="0.3"/>
    <row r="2103" s="597" customFormat="1" x14ac:dyDescent="0.3"/>
    <row r="2104" s="597" customFormat="1" x14ac:dyDescent="0.3"/>
    <row r="2105" s="597" customFormat="1" x14ac:dyDescent="0.3"/>
    <row r="2106" s="597" customFormat="1" x14ac:dyDescent="0.3"/>
    <row r="2107" s="597" customFormat="1" x14ac:dyDescent="0.3"/>
    <row r="2108" s="597" customFormat="1" x14ac:dyDescent="0.3"/>
    <row r="2109" s="597" customFormat="1" x14ac:dyDescent="0.3"/>
    <row r="2110" s="597" customFormat="1" x14ac:dyDescent="0.3"/>
    <row r="2111" s="597" customFormat="1" x14ac:dyDescent="0.3"/>
    <row r="2112" s="597" customFormat="1" x14ac:dyDescent="0.3"/>
    <row r="2113" s="597" customFormat="1" x14ac:dyDescent="0.3"/>
    <row r="2114" s="597" customFormat="1" x14ac:dyDescent="0.3"/>
    <row r="2115" s="597" customFormat="1" x14ac:dyDescent="0.3"/>
    <row r="2116" s="597" customFormat="1" x14ac:dyDescent="0.3"/>
    <row r="2117" s="597" customFormat="1" x14ac:dyDescent="0.3"/>
    <row r="2118" s="597" customFormat="1" x14ac:dyDescent="0.3"/>
    <row r="2119" s="597" customFormat="1" x14ac:dyDescent="0.3"/>
    <row r="2120" s="597" customFormat="1" x14ac:dyDescent="0.3"/>
    <row r="2121" s="597" customFormat="1" x14ac:dyDescent="0.3"/>
    <row r="2122" s="597" customFormat="1" x14ac:dyDescent="0.3"/>
    <row r="2123" s="597" customFormat="1" x14ac:dyDescent="0.3"/>
    <row r="2124" s="597" customFormat="1" x14ac:dyDescent="0.3"/>
    <row r="2125" s="597" customFormat="1" x14ac:dyDescent="0.3"/>
    <row r="2126" s="597" customFormat="1" x14ac:dyDescent="0.3"/>
    <row r="2127" s="597" customFormat="1" x14ac:dyDescent="0.3"/>
    <row r="2128" s="597" customFormat="1" x14ac:dyDescent="0.3"/>
    <row r="2129" s="597" customFormat="1" x14ac:dyDescent="0.3"/>
    <row r="2130" s="597" customFormat="1" x14ac:dyDescent="0.3"/>
    <row r="2131" s="597" customFormat="1" x14ac:dyDescent="0.3"/>
    <row r="2132" s="597" customFormat="1" x14ac:dyDescent="0.3"/>
    <row r="2133" s="597" customFormat="1" x14ac:dyDescent="0.3"/>
    <row r="2134" s="597" customFormat="1" x14ac:dyDescent="0.3"/>
    <row r="2135" s="597" customFormat="1" x14ac:dyDescent="0.3"/>
    <row r="2136" s="597" customFormat="1" x14ac:dyDescent="0.3"/>
    <row r="2137" s="597" customFormat="1" x14ac:dyDescent="0.3"/>
    <row r="2138" s="597" customFormat="1" x14ac:dyDescent="0.3"/>
    <row r="2139" s="597" customFormat="1" x14ac:dyDescent="0.3"/>
    <row r="2140" s="597" customFormat="1" x14ac:dyDescent="0.3"/>
    <row r="2141" s="597" customFormat="1" x14ac:dyDescent="0.3"/>
    <row r="2142" s="597" customFormat="1" x14ac:dyDescent="0.3"/>
    <row r="2143" s="597" customFormat="1" x14ac:dyDescent="0.3"/>
    <row r="2144" s="597" customFormat="1" x14ac:dyDescent="0.3"/>
    <row r="2145" s="597" customFormat="1" x14ac:dyDescent="0.3"/>
    <row r="2146" s="597" customFormat="1" x14ac:dyDescent="0.3"/>
    <row r="2147" s="597" customFormat="1" x14ac:dyDescent="0.3"/>
    <row r="2148" s="597" customFormat="1" x14ac:dyDescent="0.3"/>
    <row r="2149" s="597" customFormat="1" x14ac:dyDescent="0.3"/>
    <row r="2150" s="597" customFormat="1" x14ac:dyDescent="0.3"/>
    <row r="2151" s="597" customFormat="1" x14ac:dyDescent="0.3"/>
    <row r="2152" s="597" customFormat="1" x14ac:dyDescent="0.3"/>
    <row r="2153" s="597" customFormat="1" x14ac:dyDescent="0.3"/>
    <row r="2154" s="597" customFormat="1" x14ac:dyDescent="0.3"/>
    <row r="2155" s="597" customFormat="1" x14ac:dyDescent="0.3"/>
    <row r="2156" s="597" customFormat="1" x14ac:dyDescent="0.3"/>
    <row r="2157" s="597" customFormat="1" x14ac:dyDescent="0.3"/>
    <row r="2158" s="597" customFormat="1" x14ac:dyDescent="0.3"/>
    <row r="2159" s="597" customFormat="1" x14ac:dyDescent="0.3"/>
    <row r="2160" s="597" customFormat="1" x14ac:dyDescent="0.3"/>
    <row r="2161" s="597" customFormat="1" x14ac:dyDescent="0.3"/>
    <row r="2162" s="597" customFormat="1" x14ac:dyDescent="0.3"/>
    <row r="2163" s="597" customFormat="1" x14ac:dyDescent="0.3"/>
    <row r="2164" s="597" customFormat="1" x14ac:dyDescent="0.3"/>
    <row r="2165" s="597" customFormat="1" x14ac:dyDescent="0.3"/>
    <row r="2166" s="597" customFormat="1" x14ac:dyDescent="0.3"/>
    <row r="2167" s="597" customFormat="1" x14ac:dyDescent="0.3"/>
    <row r="2168" s="597" customFormat="1" x14ac:dyDescent="0.3"/>
    <row r="2169" s="597" customFormat="1" x14ac:dyDescent="0.3"/>
    <row r="2170" s="597" customFormat="1" x14ac:dyDescent="0.3"/>
    <row r="2171" s="597" customFormat="1" x14ac:dyDescent="0.3"/>
    <row r="2172" s="597" customFormat="1" x14ac:dyDescent="0.3"/>
    <row r="2173" s="597" customFormat="1" x14ac:dyDescent="0.3"/>
    <row r="2174" s="597" customFormat="1" x14ac:dyDescent="0.3"/>
    <row r="2175" s="597" customFormat="1" x14ac:dyDescent="0.3"/>
    <row r="2176" s="597" customFormat="1" x14ac:dyDescent="0.3"/>
    <row r="2177" s="597" customFormat="1" x14ac:dyDescent="0.3"/>
    <row r="2178" s="597" customFormat="1" x14ac:dyDescent="0.3"/>
    <row r="2179" s="597" customFormat="1" x14ac:dyDescent="0.3"/>
    <row r="2180" s="597" customFormat="1" x14ac:dyDescent="0.3"/>
    <row r="2181" s="597" customFormat="1" x14ac:dyDescent="0.3"/>
    <row r="2182" s="597" customFormat="1" x14ac:dyDescent="0.3"/>
    <row r="2183" s="597" customFormat="1" x14ac:dyDescent="0.3"/>
    <row r="2184" s="597" customFormat="1" x14ac:dyDescent="0.3"/>
    <row r="2185" s="597" customFormat="1" x14ac:dyDescent="0.3"/>
    <row r="2186" s="597" customFormat="1" x14ac:dyDescent="0.3"/>
    <row r="2187" s="597" customFormat="1" x14ac:dyDescent="0.3"/>
    <row r="2188" s="597" customFormat="1" x14ac:dyDescent="0.3"/>
    <row r="2189" s="597" customFormat="1" x14ac:dyDescent="0.3"/>
    <row r="2190" s="597" customFormat="1" x14ac:dyDescent="0.3"/>
    <row r="2191" s="597" customFormat="1" x14ac:dyDescent="0.3"/>
    <row r="2192" s="597" customFormat="1" x14ac:dyDescent="0.3"/>
    <row r="2193" s="597" customFormat="1" x14ac:dyDescent="0.3"/>
    <row r="2194" s="597" customFormat="1" x14ac:dyDescent="0.3"/>
    <row r="2195" s="597" customFormat="1" x14ac:dyDescent="0.3"/>
    <row r="2196" s="597" customFormat="1" x14ac:dyDescent="0.3"/>
    <row r="2197" s="597" customFormat="1" x14ac:dyDescent="0.3"/>
    <row r="2198" s="597" customFormat="1" x14ac:dyDescent="0.3"/>
    <row r="2199" s="597" customFormat="1" x14ac:dyDescent="0.3"/>
    <row r="2200" s="597" customFormat="1" x14ac:dyDescent="0.3"/>
    <row r="2201" s="597" customFormat="1" x14ac:dyDescent="0.3"/>
    <row r="2202" s="597" customFormat="1" x14ac:dyDescent="0.3"/>
    <row r="2203" s="597" customFormat="1" x14ac:dyDescent="0.3"/>
    <row r="2204" s="597" customFormat="1" x14ac:dyDescent="0.3"/>
    <row r="2205" s="597" customFormat="1" x14ac:dyDescent="0.3"/>
    <row r="2206" s="597" customFormat="1" x14ac:dyDescent="0.3"/>
    <row r="2207" s="597" customFormat="1" x14ac:dyDescent="0.3"/>
    <row r="2208" s="597" customFormat="1" x14ac:dyDescent="0.3"/>
    <row r="2209" s="597" customFormat="1" x14ac:dyDescent="0.3"/>
    <row r="2210" s="597" customFormat="1" x14ac:dyDescent="0.3"/>
    <row r="2211" s="597" customFormat="1" x14ac:dyDescent="0.3"/>
    <row r="2212" s="597" customFormat="1" x14ac:dyDescent="0.3"/>
    <row r="2213" s="597" customFormat="1" x14ac:dyDescent="0.3"/>
    <row r="2214" s="597" customFormat="1" x14ac:dyDescent="0.3"/>
    <row r="2215" s="597" customFormat="1" x14ac:dyDescent="0.3"/>
    <row r="2216" s="597" customFormat="1" x14ac:dyDescent="0.3"/>
    <row r="2217" s="597" customFormat="1" x14ac:dyDescent="0.3"/>
    <row r="2218" s="597" customFormat="1" x14ac:dyDescent="0.3"/>
    <row r="2219" s="597" customFormat="1" x14ac:dyDescent="0.3"/>
    <row r="2220" s="597" customFormat="1" x14ac:dyDescent="0.3"/>
    <row r="2221" s="597" customFormat="1" x14ac:dyDescent="0.3"/>
    <row r="2222" s="597" customFormat="1" x14ac:dyDescent="0.3"/>
    <row r="2223" s="597" customFormat="1" x14ac:dyDescent="0.3"/>
    <row r="2224" s="597" customFormat="1" x14ac:dyDescent="0.3"/>
    <row r="2225" s="597" customFormat="1" x14ac:dyDescent="0.3"/>
    <row r="2226" s="597" customFormat="1" x14ac:dyDescent="0.3"/>
    <row r="2227" s="597" customFormat="1" x14ac:dyDescent="0.3"/>
    <row r="2228" s="597" customFormat="1" x14ac:dyDescent="0.3"/>
    <row r="2229" s="597" customFormat="1" x14ac:dyDescent="0.3"/>
    <row r="2230" s="597" customFormat="1" x14ac:dyDescent="0.3"/>
    <row r="2231" s="597" customFormat="1" x14ac:dyDescent="0.3"/>
    <row r="2232" s="597" customFormat="1" x14ac:dyDescent="0.3"/>
    <row r="2233" s="597" customFormat="1" x14ac:dyDescent="0.3"/>
    <row r="2234" s="597" customFormat="1" x14ac:dyDescent="0.3"/>
    <row r="2235" s="597" customFormat="1" x14ac:dyDescent="0.3"/>
    <row r="2236" s="597" customFormat="1" x14ac:dyDescent="0.3"/>
    <row r="2237" s="597" customFormat="1" x14ac:dyDescent="0.3"/>
    <row r="2238" s="597" customFormat="1" x14ac:dyDescent="0.3"/>
    <row r="2239" s="597" customFormat="1" x14ac:dyDescent="0.3"/>
    <row r="2240" s="597" customFormat="1" x14ac:dyDescent="0.3"/>
    <row r="2241" s="597" customFormat="1" x14ac:dyDescent="0.3"/>
    <row r="2242" s="597" customFormat="1" x14ac:dyDescent="0.3"/>
    <row r="2243" s="597" customFormat="1" x14ac:dyDescent="0.3"/>
    <row r="2244" s="597" customFormat="1" x14ac:dyDescent="0.3"/>
    <row r="2245" s="597" customFormat="1" x14ac:dyDescent="0.3"/>
    <row r="2246" s="597" customFormat="1" x14ac:dyDescent="0.3"/>
    <row r="2247" s="597" customFormat="1" x14ac:dyDescent="0.3"/>
    <row r="2248" s="597" customFormat="1" x14ac:dyDescent="0.3"/>
    <row r="2249" s="597" customFormat="1" x14ac:dyDescent="0.3"/>
    <row r="2250" s="597" customFormat="1" x14ac:dyDescent="0.3"/>
    <row r="2251" s="597" customFormat="1" x14ac:dyDescent="0.3"/>
    <row r="2252" s="597" customFormat="1" x14ac:dyDescent="0.3"/>
    <row r="2253" s="597" customFormat="1" x14ac:dyDescent="0.3"/>
    <row r="2254" s="597" customFormat="1" x14ac:dyDescent="0.3"/>
    <row r="2255" s="597" customFormat="1" x14ac:dyDescent="0.3"/>
    <row r="2256" s="597" customFormat="1" x14ac:dyDescent="0.3"/>
    <row r="2257" s="597" customFormat="1" x14ac:dyDescent="0.3"/>
    <row r="2258" s="597" customFormat="1" x14ac:dyDescent="0.3"/>
    <row r="2259" s="597" customFormat="1" x14ac:dyDescent="0.3"/>
    <row r="2260" s="597" customFormat="1" x14ac:dyDescent="0.3"/>
    <row r="2261" s="597" customFormat="1" x14ac:dyDescent="0.3"/>
    <row r="2262" s="597" customFormat="1" x14ac:dyDescent="0.3"/>
    <row r="2263" s="597" customFormat="1" x14ac:dyDescent="0.3"/>
    <row r="2264" s="597" customFormat="1" x14ac:dyDescent="0.3"/>
    <row r="2265" s="597" customFormat="1" x14ac:dyDescent="0.3"/>
    <row r="2266" s="597" customFormat="1" x14ac:dyDescent="0.3"/>
    <row r="2267" s="597" customFormat="1" x14ac:dyDescent="0.3"/>
    <row r="2268" s="597" customFormat="1" x14ac:dyDescent="0.3"/>
    <row r="2269" s="597" customFormat="1" x14ac:dyDescent="0.3"/>
    <row r="2270" s="597" customFormat="1" x14ac:dyDescent="0.3"/>
    <row r="2271" s="597" customFormat="1" x14ac:dyDescent="0.3"/>
    <row r="2272" s="597" customFormat="1" x14ac:dyDescent="0.3"/>
    <row r="2273" s="597" customFormat="1" x14ac:dyDescent="0.3"/>
    <row r="2274" s="597" customFormat="1" x14ac:dyDescent="0.3"/>
    <row r="2275" s="597" customFormat="1" x14ac:dyDescent="0.3"/>
    <row r="2276" s="597" customFormat="1" x14ac:dyDescent="0.3"/>
    <row r="2277" s="597" customFormat="1" x14ac:dyDescent="0.3"/>
    <row r="2278" s="597" customFormat="1" x14ac:dyDescent="0.3"/>
    <row r="2279" s="597" customFormat="1" x14ac:dyDescent="0.3"/>
    <row r="2280" s="597" customFormat="1" x14ac:dyDescent="0.3"/>
    <row r="2281" s="597" customFormat="1" x14ac:dyDescent="0.3"/>
    <row r="2282" s="597" customFormat="1" x14ac:dyDescent="0.3"/>
    <row r="2283" s="597" customFormat="1" x14ac:dyDescent="0.3"/>
    <row r="2284" s="597" customFormat="1" x14ac:dyDescent="0.3"/>
    <row r="2285" s="597" customFormat="1" x14ac:dyDescent="0.3"/>
    <row r="2286" s="597" customFormat="1" x14ac:dyDescent="0.3"/>
    <row r="2287" s="597" customFormat="1" x14ac:dyDescent="0.3"/>
    <row r="2288" s="597" customFormat="1" x14ac:dyDescent="0.3"/>
    <row r="2289" s="597" customFormat="1" x14ac:dyDescent="0.3"/>
    <row r="2290" s="597" customFormat="1" x14ac:dyDescent="0.3"/>
    <row r="2291" s="597" customFormat="1" x14ac:dyDescent="0.3"/>
    <row r="2292" s="597" customFormat="1" x14ac:dyDescent="0.3"/>
    <row r="2293" s="597" customFormat="1" x14ac:dyDescent="0.3"/>
    <row r="2294" s="597" customFormat="1" x14ac:dyDescent="0.3"/>
    <row r="2295" s="597" customFormat="1" x14ac:dyDescent="0.3"/>
    <row r="2296" s="597" customFormat="1" x14ac:dyDescent="0.3"/>
    <row r="2297" s="597" customFormat="1" x14ac:dyDescent="0.3"/>
    <row r="2298" s="597" customFormat="1" x14ac:dyDescent="0.3"/>
    <row r="2299" s="597" customFormat="1" x14ac:dyDescent="0.3"/>
    <row r="2300" s="597" customFormat="1" x14ac:dyDescent="0.3"/>
    <row r="2301" s="597" customFormat="1" x14ac:dyDescent="0.3"/>
    <row r="2302" s="597" customFormat="1" x14ac:dyDescent="0.3"/>
    <row r="2303" s="597" customFormat="1" x14ac:dyDescent="0.3"/>
    <row r="2304" s="597" customFormat="1" x14ac:dyDescent="0.3"/>
    <row r="2305" s="597" customFormat="1" x14ac:dyDescent="0.3"/>
    <row r="2306" s="597" customFormat="1" x14ac:dyDescent="0.3"/>
    <row r="2307" s="597" customFormat="1" x14ac:dyDescent="0.3"/>
    <row r="2308" s="597" customFormat="1" x14ac:dyDescent="0.3"/>
    <row r="2309" s="597" customFormat="1" x14ac:dyDescent="0.3"/>
    <row r="2310" s="597" customFormat="1" x14ac:dyDescent="0.3"/>
    <row r="2311" s="597" customFormat="1" x14ac:dyDescent="0.3"/>
    <row r="2312" s="597" customFormat="1" x14ac:dyDescent="0.3"/>
    <row r="2313" s="597" customFormat="1" x14ac:dyDescent="0.3"/>
    <row r="2314" s="597" customFormat="1" x14ac:dyDescent="0.3"/>
    <row r="2315" s="597" customFormat="1" x14ac:dyDescent="0.3"/>
    <row r="2316" s="597" customFormat="1" x14ac:dyDescent="0.3"/>
    <row r="2317" s="597" customFormat="1" x14ac:dyDescent="0.3"/>
    <row r="2318" s="597" customFormat="1" x14ac:dyDescent="0.3"/>
    <row r="2319" s="597" customFormat="1" x14ac:dyDescent="0.3"/>
    <row r="2320" s="597" customFormat="1" x14ac:dyDescent="0.3"/>
    <row r="2321" s="597" customFormat="1" x14ac:dyDescent="0.3"/>
    <row r="2322" s="597" customFormat="1" x14ac:dyDescent="0.3"/>
    <row r="2323" s="597" customFormat="1" x14ac:dyDescent="0.3"/>
    <row r="2324" s="597" customFormat="1" x14ac:dyDescent="0.3"/>
    <row r="2325" s="597" customFormat="1" x14ac:dyDescent="0.3"/>
    <row r="2326" s="597" customFormat="1" x14ac:dyDescent="0.3"/>
    <row r="2327" s="597" customFormat="1" x14ac:dyDescent="0.3"/>
    <row r="2328" s="597" customFormat="1" x14ac:dyDescent="0.3"/>
    <row r="2329" s="597" customFormat="1" x14ac:dyDescent="0.3"/>
    <row r="2330" s="597" customFormat="1" x14ac:dyDescent="0.3"/>
    <row r="2331" s="597" customFormat="1" x14ac:dyDescent="0.3"/>
    <row r="2332" s="597" customFormat="1" x14ac:dyDescent="0.3"/>
    <row r="2333" s="597" customFormat="1" x14ac:dyDescent="0.3"/>
    <row r="2334" s="597" customFormat="1" x14ac:dyDescent="0.3"/>
    <row r="2335" s="597" customFormat="1" x14ac:dyDescent="0.3"/>
    <row r="2336" s="597" customFormat="1" x14ac:dyDescent="0.3"/>
    <row r="2337" s="597" customFormat="1" x14ac:dyDescent="0.3"/>
    <row r="2338" s="597" customFormat="1" x14ac:dyDescent="0.3"/>
    <row r="2339" s="597" customFormat="1" x14ac:dyDescent="0.3"/>
    <row r="2340" s="597" customFormat="1" x14ac:dyDescent="0.3"/>
    <row r="2341" s="597" customFormat="1" x14ac:dyDescent="0.3"/>
    <row r="2342" s="597" customFormat="1" x14ac:dyDescent="0.3"/>
    <row r="2343" s="597" customFormat="1" x14ac:dyDescent="0.3"/>
    <row r="2344" s="597" customFormat="1" x14ac:dyDescent="0.3"/>
    <row r="2345" s="597" customFormat="1" x14ac:dyDescent="0.3"/>
    <row r="2346" s="597" customFormat="1" x14ac:dyDescent="0.3"/>
    <row r="2347" s="597" customFormat="1" x14ac:dyDescent="0.3"/>
    <row r="2348" s="597" customFormat="1" x14ac:dyDescent="0.3"/>
    <row r="2349" s="597" customFormat="1" x14ac:dyDescent="0.3"/>
    <row r="2350" s="597" customFormat="1" x14ac:dyDescent="0.3"/>
    <row r="2351" s="597" customFormat="1" x14ac:dyDescent="0.3"/>
    <row r="2352" s="597" customFormat="1" x14ac:dyDescent="0.3"/>
    <row r="2353" s="597" customFormat="1" x14ac:dyDescent="0.3"/>
    <row r="2354" s="597" customFormat="1" x14ac:dyDescent="0.3"/>
    <row r="2355" s="597" customFormat="1" x14ac:dyDescent="0.3"/>
    <row r="2356" s="597" customFormat="1" x14ac:dyDescent="0.3"/>
    <row r="2357" s="597" customFormat="1" x14ac:dyDescent="0.3"/>
    <row r="2358" s="597" customFormat="1" x14ac:dyDescent="0.3"/>
    <row r="2359" s="597" customFormat="1" x14ac:dyDescent="0.3"/>
    <row r="2360" s="597" customFormat="1" x14ac:dyDescent="0.3"/>
    <row r="2361" s="597" customFormat="1" x14ac:dyDescent="0.3"/>
    <row r="2362" s="597" customFormat="1" x14ac:dyDescent="0.3"/>
    <row r="2363" s="597" customFormat="1" x14ac:dyDescent="0.3"/>
    <row r="2364" s="597" customFormat="1" x14ac:dyDescent="0.3"/>
    <row r="2365" s="597" customFormat="1" x14ac:dyDescent="0.3"/>
    <row r="2366" s="597" customFormat="1" x14ac:dyDescent="0.3"/>
    <row r="2367" s="597" customFormat="1" x14ac:dyDescent="0.3"/>
    <row r="2368" s="597" customFormat="1" x14ac:dyDescent="0.3"/>
    <row r="2369" s="597" customFormat="1" x14ac:dyDescent="0.3"/>
    <row r="2370" s="597" customFormat="1" x14ac:dyDescent="0.3"/>
    <row r="2371" s="597" customFormat="1" x14ac:dyDescent="0.3"/>
    <row r="2372" s="597" customFormat="1" x14ac:dyDescent="0.3"/>
    <row r="2373" s="597" customFormat="1" x14ac:dyDescent="0.3"/>
    <row r="2374" s="597" customFormat="1" x14ac:dyDescent="0.3"/>
    <row r="2375" s="597" customFormat="1" x14ac:dyDescent="0.3"/>
    <row r="2376" s="597" customFormat="1" x14ac:dyDescent="0.3"/>
    <row r="2377" s="597" customFormat="1" x14ac:dyDescent="0.3"/>
    <row r="2378" s="597" customFormat="1" x14ac:dyDescent="0.3"/>
    <row r="2379" s="597" customFormat="1" x14ac:dyDescent="0.3"/>
    <row r="2380" s="597" customFormat="1" x14ac:dyDescent="0.3"/>
    <row r="2381" s="597" customFormat="1" x14ac:dyDescent="0.3"/>
    <row r="2382" s="597" customFormat="1" x14ac:dyDescent="0.3"/>
    <row r="2383" s="597" customFormat="1" x14ac:dyDescent="0.3"/>
    <row r="2384" s="597" customFormat="1" x14ac:dyDescent="0.3"/>
    <row r="2385" s="597" customFormat="1" x14ac:dyDescent="0.3"/>
    <row r="2386" s="597" customFormat="1" x14ac:dyDescent="0.3"/>
    <row r="2387" s="597" customFormat="1" x14ac:dyDescent="0.3"/>
    <row r="2388" s="597" customFormat="1" x14ac:dyDescent="0.3"/>
    <row r="2389" s="597" customFormat="1" x14ac:dyDescent="0.3"/>
    <row r="2390" s="597" customFormat="1" x14ac:dyDescent="0.3"/>
    <row r="2391" s="597" customFormat="1" x14ac:dyDescent="0.3"/>
    <row r="2392" s="597" customFormat="1" x14ac:dyDescent="0.3"/>
    <row r="2393" s="597" customFormat="1" x14ac:dyDescent="0.3"/>
    <row r="2394" s="597" customFormat="1" x14ac:dyDescent="0.3"/>
    <row r="2395" s="597" customFormat="1" x14ac:dyDescent="0.3"/>
    <row r="2396" s="597" customFormat="1" x14ac:dyDescent="0.3"/>
    <row r="2397" s="597" customFormat="1" x14ac:dyDescent="0.3"/>
    <row r="2398" s="597" customFormat="1" x14ac:dyDescent="0.3"/>
    <row r="2399" s="597" customFormat="1" x14ac:dyDescent="0.3"/>
    <row r="2400" s="597" customFormat="1" x14ac:dyDescent="0.3"/>
    <row r="2401" s="597" customFormat="1" x14ac:dyDescent="0.3"/>
    <row r="2402" s="597" customFormat="1" x14ac:dyDescent="0.3"/>
    <row r="2403" s="597" customFormat="1" x14ac:dyDescent="0.3"/>
    <row r="2404" s="597" customFormat="1" x14ac:dyDescent="0.3"/>
    <row r="2405" s="597" customFormat="1" x14ac:dyDescent="0.3"/>
    <row r="2406" s="597" customFormat="1" x14ac:dyDescent="0.3"/>
    <row r="2407" s="597" customFormat="1" x14ac:dyDescent="0.3"/>
    <row r="2408" s="597" customFormat="1" x14ac:dyDescent="0.3"/>
    <row r="2409" s="597" customFormat="1" x14ac:dyDescent="0.3"/>
    <row r="2410" s="597" customFormat="1" x14ac:dyDescent="0.3"/>
    <row r="2411" s="597" customFormat="1" x14ac:dyDescent="0.3"/>
    <row r="2412" s="597" customFormat="1" x14ac:dyDescent="0.3"/>
    <row r="2413" s="597" customFormat="1" x14ac:dyDescent="0.3"/>
    <row r="2414" s="597" customFormat="1" x14ac:dyDescent="0.3"/>
    <row r="2415" s="597" customFormat="1" x14ac:dyDescent="0.3"/>
    <row r="2416" s="597" customFormat="1" x14ac:dyDescent="0.3"/>
    <row r="2417" s="597" customFormat="1" x14ac:dyDescent="0.3"/>
    <row r="2418" s="597" customFormat="1" x14ac:dyDescent="0.3"/>
    <row r="2419" s="597" customFormat="1" x14ac:dyDescent="0.3"/>
    <row r="2420" s="597" customFormat="1" x14ac:dyDescent="0.3"/>
    <row r="2421" s="597" customFormat="1" x14ac:dyDescent="0.3"/>
    <row r="2422" s="597" customFormat="1" x14ac:dyDescent="0.3"/>
    <row r="2423" s="597" customFormat="1" x14ac:dyDescent="0.3"/>
    <row r="2424" s="597" customFormat="1" x14ac:dyDescent="0.3"/>
    <row r="2425" s="597" customFormat="1" x14ac:dyDescent="0.3"/>
    <row r="2426" s="597" customFormat="1" x14ac:dyDescent="0.3"/>
    <row r="2427" s="597" customFormat="1" x14ac:dyDescent="0.3"/>
    <row r="2428" s="597" customFormat="1" x14ac:dyDescent="0.3"/>
    <row r="2429" s="597" customFormat="1" x14ac:dyDescent="0.3"/>
    <row r="2430" s="597" customFormat="1" x14ac:dyDescent="0.3"/>
    <row r="2431" s="597" customFormat="1" x14ac:dyDescent="0.3"/>
    <row r="2432" s="597" customFormat="1" x14ac:dyDescent="0.3"/>
    <row r="2433" s="597" customFormat="1" x14ac:dyDescent="0.3"/>
    <row r="2434" s="597" customFormat="1" x14ac:dyDescent="0.3"/>
    <row r="2435" s="597" customFormat="1" x14ac:dyDescent="0.3"/>
    <row r="2436" s="597" customFormat="1" x14ac:dyDescent="0.3"/>
    <row r="2437" s="597" customFormat="1" x14ac:dyDescent="0.3"/>
    <row r="2438" s="597" customFormat="1" x14ac:dyDescent="0.3"/>
    <row r="2439" s="597" customFormat="1" x14ac:dyDescent="0.3"/>
    <row r="2440" s="597" customFormat="1" x14ac:dyDescent="0.3"/>
    <row r="2441" s="597" customFormat="1" x14ac:dyDescent="0.3"/>
    <row r="2442" s="597" customFormat="1" x14ac:dyDescent="0.3"/>
    <row r="2443" s="597" customFormat="1" x14ac:dyDescent="0.3"/>
    <row r="2444" s="597" customFormat="1" x14ac:dyDescent="0.3"/>
    <row r="2445" s="597" customFormat="1" x14ac:dyDescent="0.3"/>
    <row r="2446" s="597" customFormat="1" x14ac:dyDescent="0.3"/>
    <row r="2447" s="597" customFormat="1" x14ac:dyDescent="0.3"/>
    <row r="2448" s="597" customFormat="1" x14ac:dyDescent="0.3"/>
    <row r="2449" s="597" customFormat="1" x14ac:dyDescent="0.3"/>
    <row r="2450" s="597" customFormat="1" x14ac:dyDescent="0.3"/>
    <row r="2451" s="597" customFormat="1" x14ac:dyDescent="0.3"/>
    <row r="2452" s="597" customFormat="1" x14ac:dyDescent="0.3"/>
    <row r="2453" s="597" customFormat="1" x14ac:dyDescent="0.3"/>
    <row r="2454" s="597" customFormat="1" x14ac:dyDescent="0.3"/>
    <row r="2455" s="597" customFormat="1" x14ac:dyDescent="0.3"/>
    <row r="2456" s="597" customFormat="1" x14ac:dyDescent="0.3"/>
    <row r="2457" s="597" customFormat="1" x14ac:dyDescent="0.3"/>
    <row r="2458" s="597" customFormat="1" x14ac:dyDescent="0.3"/>
    <row r="2459" s="597" customFormat="1" x14ac:dyDescent="0.3"/>
    <row r="2460" s="597" customFormat="1" x14ac:dyDescent="0.3"/>
    <row r="2461" s="597" customFormat="1" x14ac:dyDescent="0.3"/>
    <row r="2462" s="597" customFormat="1" x14ac:dyDescent="0.3"/>
    <row r="2463" s="597" customFormat="1" x14ac:dyDescent="0.3"/>
    <row r="2464" s="597" customFormat="1" x14ac:dyDescent="0.3"/>
    <row r="2465" s="597" customFormat="1" x14ac:dyDescent="0.3"/>
    <row r="2466" s="597" customFormat="1" x14ac:dyDescent="0.3"/>
    <row r="2467" s="597" customFormat="1" x14ac:dyDescent="0.3"/>
    <row r="2468" s="597" customFormat="1" x14ac:dyDescent="0.3"/>
    <row r="2469" s="597" customFormat="1" x14ac:dyDescent="0.3"/>
    <row r="2470" s="597" customFormat="1" x14ac:dyDescent="0.3"/>
    <row r="2471" s="597" customFormat="1" x14ac:dyDescent="0.3"/>
    <row r="2472" s="597" customFormat="1" x14ac:dyDescent="0.3"/>
    <row r="2473" s="597" customFormat="1" x14ac:dyDescent="0.3"/>
    <row r="2474" s="597" customFormat="1" x14ac:dyDescent="0.3"/>
    <row r="2475" s="597" customFormat="1" x14ac:dyDescent="0.3"/>
    <row r="2476" s="597" customFormat="1" x14ac:dyDescent="0.3"/>
    <row r="2477" s="597" customFormat="1" x14ac:dyDescent="0.3"/>
    <row r="2478" s="597" customFormat="1" x14ac:dyDescent="0.3"/>
    <row r="2479" s="597" customFormat="1" x14ac:dyDescent="0.3"/>
    <row r="2480" s="597" customFormat="1" x14ac:dyDescent="0.3"/>
    <row r="2481" s="597" customFormat="1" x14ac:dyDescent="0.3"/>
    <row r="2482" s="597" customFormat="1" x14ac:dyDescent="0.3"/>
    <row r="2483" s="597" customFormat="1" x14ac:dyDescent="0.3"/>
    <row r="2484" s="597" customFormat="1" x14ac:dyDescent="0.3"/>
    <row r="2485" s="597" customFormat="1" x14ac:dyDescent="0.3"/>
    <row r="2486" s="597" customFormat="1" x14ac:dyDescent="0.3"/>
    <row r="2487" s="597" customFormat="1" x14ac:dyDescent="0.3"/>
    <row r="2488" s="597" customFormat="1" x14ac:dyDescent="0.3"/>
    <row r="2489" s="597" customFormat="1" x14ac:dyDescent="0.3"/>
    <row r="2490" s="597" customFormat="1" x14ac:dyDescent="0.3"/>
    <row r="2491" s="597" customFormat="1" x14ac:dyDescent="0.3"/>
    <row r="2492" s="597" customFormat="1" x14ac:dyDescent="0.3"/>
    <row r="2493" s="597" customFormat="1" x14ac:dyDescent="0.3"/>
    <row r="2494" s="597" customFormat="1" x14ac:dyDescent="0.3"/>
    <row r="2495" s="597" customFormat="1" x14ac:dyDescent="0.3"/>
    <row r="2496" s="597" customFormat="1" x14ac:dyDescent="0.3"/>
    <row r="2497" s="597" customFormat="1" x14ac:dyDescent="0.3"/>
    <row r="2498" s="597" customFormat="1" x14ac:dyDescent="0.3"/>
    <row r="2499" s="597" customFormat="1" x14ac:dyDescent="0.3"/>
    <row r="2500" s="597" customFormat="1" x14ac:dyDescent="0.3"/>
    <row r="2501" s="597" customFormat="1" x14ac:dyDescent="0.3"/>
    <row r="2502" s="597" customFormat="1" x14ac:dyDescent="0.3"/>
    <row r="2503" s="597" customFormat="1" x14ac:dyDescent="0.3"/>
    <row r="2504" s="597" customFormat="1" x14ac:dyDescent="0.3"/>
    <row r="2505" s="597" customFormat="1" x14ac:dyDescent="0.3"/>
    <row r="2506" s="597" customFormat="1" x14ac:dyDescent="0.3"/>
    <row r="2507" s="597" customFormat="1" x14ac:dyDescent="0.3"/>
    <row r="2508" s="597" customFormat="1" x14ac:dyDescent="0.3"/>
    <row r="2509" s="597" customFormat="1" x14ac:dyDescent="0.3"/>
    <row r="2510" s="597" customFormat="1" x14ac:dyDescent="0.3"/>
    <row r="2511" s="597" customFormat="1" x14ac:dyDescent="0.3"/>
    <row r="2512" s="597" customFormat="1" x14ac:dyDescent="0.3"/>
    <row r="2513" s="597" customFormat="1" x14ac:dyDescent="0.3"/>
    <row r="2514" s="597" customFormat="1" x14ac:dyDescent="0.3"/>
    <row r="2515" s="597" customFormat="1" x14ac:dyDescent="0.3"/>
    <row r="2516" s="597" customFormat="1" x14ac:dyDescent="0.3"/>
    <row r="2517" s="597" customFormat="1" x14ac:dyDescent="0.3"/>
    <row r="2518" s="597" customFormat="1" x14ac:dyDescent="0.3"/>
    <row r="2519" s="597" customFormat="1" x14ac:dyDescent="0.3"/>
    <row r="2520" s="597" customFormat="1" x14ac:dyDescent="0.3"/>
    <row r="2521" s="597" customFormat="1" x14ac:dyDescent="0.3"/>
    <row r="2522" s="597" customFormat="1" x14ac:dyDescent="0.3"/>
    <row r="2523" s="597" customFormat="1" x14ac:dyDescent="0.3"/>
    <row r="2524" s="597" customFormat="1" x14ac:dyDescent="0.3"/>
    <row r="2525" s="597" customFormat="1" x14ac:dyDescent="0.3"/>
    <row r="2526" s="597" customFormat="1" x14ac:dyDescent="0.3"/>
    <row r="2527" s="597" customFormat="1" x14ac:dyDescent="0.3"/>
    <row r="2528" s="597" customFormat="1" x14ac:dyDescent="0.3"/>
    <row r="2529" s="597" customFormat="1" x14ac:dyDescent="0.3"/>
    <row r="2530" s="597" customFormat="1" x14ac:dyDescent="0.3"/>
    <row r="2531" s="597" customFormat="1" x14ac:dyDescent="0.3"/>
    <row r="2532" s="597" customFormat="1" x14ac:dyDescent="0.3"/>
    <row r="2533" s="597" customFormat="1" x14ac:dyDescent="0.3"/>
    <row r="2534" s="597" customFormat="1" x14ac:dyDescent="0.3"/>
    <row r="2535" s="597" customFormat="1" x14ac:dyDescent="0.3"/>
    <row r="2536" s="597" customFormat="1" x14ac:dyDescent="0.3"/>
    <row r="2537" s="597" customFormat="1" x14ac:dyDescent="0.3"/>
    <row r="2538" s="597" customFormat="1" x14ac:dyDescent="0.3"/>
    <row r="2539" s="597" customFormat="1" x14ac:dyDescent="0.3"/>
    <row r="2540" s="597" customFormat="1" x14ac:dyDescent="0.3"/>
    <row r="2541" s="597" customFormat="1" x14ac:dyDescent="0.3"/>
    <row r="2542" s="597" customFormat="1" x14ac:dyDescent="0.3"/>
    <row r="2543" s="597" customFormat="1" x14ac:dyDescent="0.3"/>
    <row r="2544" s="597" customFormat="1" x14ac:dyDescent="0.3"/>
    <row r="2545" s="597" customFormat="1" x14ac:dyDescent="0.3"/>
    <row r="2546" s="597" customFormat="1" x14ac:dyDescent="0.3"/>
    <row r="2547" s="597" customFormat="1" x14ac:dyDescent="0.3"/>
    <row r="2548" s="597" customFormat="1" x14ac:dyDescent="0.3"/>
    <row r="2549" s="597" customFormat="1" x14ac:dyDescent="0.3"/>
    <row r="2550" s="597" customFormat="1" x14ac:dyDescent="0.3"/>
    <row r="2551" s="597" customFormat="1" x14ac:dyDescent="0.3"/>
    <row r="2552" s="597" customFormat="1" x14ac:dyDescent="0.3"/>
    <row r="2553" s="597" customFormat="1" x14ac:dyDescent="0.3"/>
    <row r="2554" s="597" customFormat="1" x14ac:dyDescent="0.3"/>
    <row r="2555" s="597" customFormat="1" x14ac:dyDescent="0.3"/>
    <row r="2556" s="597" customFormat="1" x14ac:dyDescent="0.3"/>
    <row r="2557" s="597" customFormat="1" x14ac:dyDescent="0.3"/>
    <row r="2558" s="597" customFormat="1" x14ac:dyDescent="0.3"/>
    <row r="2559" s="597" customFormat="1" x14ac:dyDescent="0.3"/>
    <row r="2560" s="597" customFormat="1" x14ac:dyDescent="0.3"/>
    <row r="2561" s="597" customFormat="1" x14ac:dyDescent="0.3"/>
    <row r="2562" s="597" customFormat="1" x14ac:dyDescent="0.3"/>
    <row r="2563" s="597" customFormat="1" x14ac:dyDescent="0.3"/>
    <row r="2564" s="597" customFormat="1" x14ac:dyDescent="0.3"/>
    <row r="2565" s="597" customFormat="1" x14ac:dyDescent="0.3"/>
    <row r="2566" s="597" customFormat="1" x14ac:dyDescent="0.3"/>
    <row r="2567" s="597" customFormat="1" x14ac:dyDescent="0.3"/>
    <row r="2568" s="597" customFormat="1" x14ac:dyDescent="0.3"/>
    <row r="2569" s="597" customFormat="1" x14ac:dyDescent="0.3"/>
    <row r="2570" s="597" customFormat="1" x14ac:dyDescent="0.3"/>
    <row r="2571" s="597" customFormat="1" x14ac:dyDescent="0.3"/>
    <row r="2572" s="597" customFormat="1" x14ac:dyDescent="0.3"/>
    <row r="2573" s="597" customFormat="1" x14ac:dyDescent="0.3"/>
    <row r="2574" s="597" customFormat="1" x14ac:dyDescent="0.3"/>
    <row r="2575" s="597" customFormat="1" x14ac:dyDescent="0.3"/>
    <row r="2576" s="597" customFormat="1" x14ac:dyDescent="0.3"/>
    <row r="2577" s="597" customFormat="1" x14ac:dyDescent="0.3"/>
    <row r="2578" s="597" customFormat="1" x14ac:dyDescent="0.3"/>
    <row r="2579" s="597" customFormat="1" x14ac:dyDescent="0.3"/>
    <row r="2580" s="597" customFormat="1" x14ac:dyDescent="0.3"/>
    <row r="2581" s="597" customFormat="1" x14ac:dyDescent="0.3"/>
    <row r="2582" s="597" customFormat="1" x14ac:dyDescent="0.3"/>
    <row r="2583" s="597" customFormat="1" x14ac:dyDescent="0.3"/>
    <row r="2584" s="597" customFormat="1" x14ac:dyDescent="0.3"/>
    <row r="2585" s="597" customFormat="1" x14ac:dyDescent="0.3"/>
    <row r="2586" s="597" customFormat="1" x14ac:dyDescent="0.3"/>
    <row r="2587" s="597" customFormat="1" x14ac:dyDescent="0.3"/>
    <row r="2588" s="597" customFormat="1" x14ac:dyDescent="0.3"/>
    <row r="2589" s="597" customFormat="1" x14ac:dyDescent="0.3"/>
    <row r="2590" s="597" customFormat="1" x14ac:dyDescent="0.3"/>
    <row r="2591" s="597" customFormat="1" x14ac:dyDescent="0.3"/>
    <row r="2592" s="597" customFormat="1" x14ac:dyDescent="0.3"/>
    <row r="2593" s="597" customFormat="1" x14ac:dyDescent="0.3"/>
    <row r="2594" s="597" customFormat="1" x14ac:dyDescent="0.3"/>
    <row r="2595" s="597" customFormat="1" x14ac:dyDescent="0.3"/>
    <row r="2596" s="597" customFormat="1" x14ac:dyDescent="0.3"/>
    <row r="2597" s="597" customFormat="1" x14ac:dyDescent="0.3"/>
    <row r="2598" s="597" customFormat="1" x14ac:dyDescent="0.3"/>
    <row r="2599" s="597" customFormat="1" x14ac:dyDescent="0.3"/>
    <row r="2600" s="597" customFormat="1" x14ac:dyDescent="0.3"/>
    <row r="2601" s="597" customFormat="1" x14ac:dyDescent="0.3"/>
    <row r="2602" s="597" customFormat="1" x14ac:dyDescent="0.3"/>
    <row r="2603" s="597" customFormat="1" x14ac:dyDescent="0.3"/>
    <row r="2604" s="597" customFormat="1" x14ac:dyDescent="0.3"/>
    <row r="2605" s="597" customFormat="1" x14ac:dyDescent="0.3"/>
    <row r="2606" s="597" customFormat="1" x14ac:dyDescent="0.3"/>
    <row r="2607" s="597" customFormat="1" x14ac:dyDescent="0.3"/>
    <row r="2608" s="597" customFormat="1" x14ac:dyDescent="0.3"/>
    <row r="2609" s="597" customFormat="1" x14ac:dyDescent="0.3"/>
    <row r="2610" s="597" customFormat="1" x14ac:dyDescent="0.3"/>
    <row r="2611" s="597" customFormat="1" x14ac:dyDescent="0.3"/>
    <row r="2612" s="597" customFormat="1" x14ac:dyDescent="0.3"/>
    <row r="2613" s="597" customFormat="1" x14ac:dyDescent="0.3"/>
    <row r="2614" s="597" customFormat="1" x14ac:dyDescent="0.3"/>
    <row r="2615" s="597" customFormat="1" x14ac:dyDescent="0.3"/>
    <row r="2616" s="597" customFormat="1" x14ac:dyDescent="0.3"/>
    <row r="2617" s="597" customFormat="1" x14ac:dyDescent="0.3"/>
    <row r="2618" s="597" customFormat="1" x14ac:dyDescent="0.3"/>
    <row r="2619" s="597" customFormat="1" x14ac:dyDescent="0.3"/>
    <row r="2620" s="597" customFormat="1" x14ac:dyDescent="0.3"/>
    <row r="2621" s="597" customFormat="1" x14ac:dyDescent="0.3"/>
    <row r="2622" s="597" customFormat="1" x14ac:dyDescent="0.3"/>
    <row r="2623" s="597" customFormat="1" x14ac:dyDescent="0.3"/>
    <row r="2624" s="597" customFormat="1" x14ac:dyDescent="0.3"/>
    <row r="2625" s="597" customFormat="1" x14ac:dyDescent="0.3"/>
    <row r="2626" s="597" customFormat="1" x14ac:dyDescent="0.3"/>
    <row r="2627" s="597" customFormat="1" x14ac:dyDescent="0.3"/>
    <row r="2628" s="597" customFormat="1" x14ac:dyDescent="0.3"/>
    <row r="2629" s="597" customFormat="1" x14ac:dyDescent="0.3"/>
    <row r="2630" s="597" customFormat="1" x14ac:dyDescent="0.3"/>
    <row r="2631" s="597" customFormat="1" x14ac:dyDescent="0.3"/>
    <row r="2632" s="597" customFormat="1" x14ac:dyDescent="0.3"/>
    <row r="2633" s="597" customFormat="1" x14ac:dyDescent="0.3"/>
    <row r="2634" s="597" customFormat="1" x14ac:dyDescent="0.3"/>
    <row r="2635" s="597" customFormat="1" x14ac:dyDescent="0.3"/>
    <row r="2636" s="597" customFormat="1" x14ac:dyDescent="0.3"/>
    <row r="2637" s="597" customFormat="1" x14ac:dyDescent="0.3"/>
    <row r="2638" s="597" customFormat="1" x14ac:dyDescent="0.3"/>
    <row r="2639" s="597" customFormat="1" x14ac:dyDescent="0.3"/>
    <row r="2640" s="597" customFormat="1" x14ac:dyDescent="0.3"/>
    <row r="2641" s="597" customFormat="1" x14ac:dyDescent="0.3"/>
    <row r="2642" s="597" customFormat="1" x14ac:dyDescent="0.3"/>
    <row r="2643" s="597" customFormat="1" x14ac:dyDescent="0.3"/>
    <row r="2644" s="597" customFormat="1" x14ac:dyDescent="0.3"/>
    <row r="2645" s="597" customFormat="1" x14ac:dyDescent="0.3"/>
    <row r="2646" s="597" customFormat="1" x14ac:dyDescent="0.3"/>
    <row r="2647" s="597" customFormat="1" x14ac:dyDescent="0.3"/>
    <row r="2648" s="597" customFormat="1" x14ac:dyDescent="0.3"/>
    <row r="2649" s="597" customFormat="1" x14ac:dyDescent="0.3"/>
    <row r="2650" s="597" customFormat="1" x14ac:dyDescent="0.3"/>
    <row r="2651" s="597" customFormat="1" x14ac:dyDescent="0.3"/>
    <row r="2652" s="597" customFormat="1" x14ac:dyDescent="0.3"/>
    <row r="2653" s="597" customFormat="1" x14ac:dyDescent="0.3"/>
    <row r="2654" s="597" customFormat="1" x14ac:dyDescent="0.3"/>
    <row r="2655" s="597" customFormat="1" x14ac:dyDescent="0.3"/>
    <row r="2656" s="597" customFormat="1" x14ac:dyDescent="0.3"/>
    <row r="2657" s="597" customFormat="1" x14ac:dyDescent="0.3"/>
    <row r="2658" s="597" customFormat="1" x14ac:dyDescent="0.3"/>
    <row r="2659" s="597" customFormat="1" x14ac:dyDescent="0.3"/>
    <row r="2660" s="597" customFormat="1" x14ac:dyDescent="0.3"/>
    <row r="2661" s="597" customFormat="1" x14ac:dyDescent="0.3"/>
    <row r="2662" s="597" customFormat="1" x14ac:dyDescent="0.3"/>
    <row r="2663" s="597" customFormat="1" x14ac:dyDescent="0.3"/>
    <row r="2664" s="597" customFormat="1" x14ac:dyDescent="0.3"/>
    <row r="2665" s="597" customFormat="1" x14ac:dyDescent="0.3"/>
    <row r="2666" s="597" customFormat="1" x14ac:dyDescent="0.3"/>
    <row r="2667" s="597" customFormat="1" x14ac:dyDescent="0.3"/>
    <row r="2668" s="597" customFormat="1" x14ac:dyDescent="0.3"/>
    <row r="2669" s="597" customFormat="1" x14ac:dyDescent="0.3"/>
    <row r="2670" s="597" customFormat="1" x14ac:dyDescent="0.3"/>
    <row r="2671" s="597" customFormat="1" x14ac:dyDescent="0.3"/>
    <row r="2672" s="597" customFormat="1" x14ac:dyDescent="0.3"/>
    <row r="2673" s="597" customFormat="1" x14ac:dyDescent="0.3"/>
    <row r="2674" s="597" customFormat="1" x14ac:dyDescent="0.3"/>
    <row r="2675" s="597" customFormat="1" x14ac:dyDescent="0.3"/>
    <row r="2676" s="597" customFormat="1" x14ac:dyDescent="0.3"/>
    <row r="2677" s="597" customFormat="1" x14ac:dyDescent="0.3"/>
    <row r="2678" s="597" customFormat="1" x14ac:dyDescent="0.3"/>
    <row r="2679" s="597" customFormat="1" x14ac:dyDescent="0.3"/>
    <row r="2680" s="597" customFormat="1" x14ac:dyDescent="0.3"/>
    <row r="2681" s="597" customFormat="1" x14ac:dyDescent="0.3"/>
    <row r="2682" s="597" customFormat="1" x14ac:dyDescent="0.3"/>
    <row r="2683" s="597" customFormat="1" x14ac:dyDescent="0.3"/>
    <row r="2684" s="597" customFormat="1" x14ac:dyDescent="0.3"/>
    <row r="2685" s="597" customFormat="1" x14ac:dyDescent="0.3"/>
    <row r="2686" s="597" customFormat="1" x14ac:dyDescent="0.3"/>
    <row r="2687" s="597" customFormat="1" x14ac:dyDescent="0.3"/>
    <row r="2688" s="597" customFormat="1" x14ac:dyDescent="0.3"/>
    <row r="2689" s="597" customFormat="1" x14ac:dyDescent="0.3"/>
    <row r="2690" s="597" customFormat="1" x14ac:dyDescent="0.3"/>
    <row r="2691" s="597" customFormat="1" x14ac:dyDescent="0.3"/>
    <row r="2692" s="597" customFormat="1" x14ac:dyDescent="0.3"/>
    <row r="2693" s="597" customFormat="1" x14ac:dyDescent="0.3"/>
    <row r="2694" s="597" customFormat="1" x14ac:dyDescent="0.3"/>
    <row r="2695" s="597" customFormat="1" x14ac:dyDescent="0.3"/>
    <row r="2696" s="597" customFormat="1" x14ac:dyDescent="0.3"/>
    <row r="2697" s="597" customFormat="1" x14ac:dyDescent="0.3"/>
    <row r="2698" s="597" customFormat="1" x14ac:dyDescent="0.3"/>
    <row r="2699" s="597" customFormat="1" x14ac:dyDescent="0.3"/>
    <row r="2700" s="597" customFormat="1" x14ac:dyDescent="0.3"/>
    <row r="2701" s="597" customFormat="1" x14ac:dyDescent="0.3"/>
    <row r="2702" s="597" customFormat="1" x14ac:dyDescent="0.3"/>
    <row r="2703" s="597" customFormat="1" x14ac:dyDescent="0.3"/>
    <row r="2704" s="597" customFormat="1" x14ac:dyDescent="0.3"/>
    <row r="2705" s="597" customFormat="1" x14ac:dyDescent="0.3"/>
    <row r="2706" s="597" customFormat="1" x14ac:dyDescent="0.3"/>
    <row r="2707" s="597" customFormat="1" x14ac:dyDescent="0.3"/>
    <row r="2708" s="597" customFormat="1" x14ac:dyDescent="0.3"/>
    <row r="2709" s="597" customFormat="1" x14ac:dyDescent="0.3"/>
    <row r="2710" s="597" customFormat="1" x14ac:dyDescent="0.3"/>
    <row r="2711" s="597" customFormat="1" x14ac:dyDescent="0.3"/>
    <row r="2712" s="597" customFormat="1" x14ac:dyDescent="0.3"/>
    <row r="2713" s="597" customFormat="1" x14ac:dyDescent="0.3"/>
    <row r="2714" s="597" customFormat="1" x14ac:dyDescent="0.3"/>
    <row r="2715" s="597" customFormat="1" x14ac:dyDescent="0.3"/>
    <row r="2716" s="597" customFormat="1" x14ac:dyDescent="0.3"/>
    <row r="2717" s="597" customFormat="1" x14ac:dyDescent="0.3"/>
    <row r="2718" s="597" customFormat="1" x14ac:dyDescent="0.3"/>
    <row r="2719" s="597" customFormat="1" x14ac:dyDescent="0.3"/>
    <row r="2720" s="597" customFormat="1" x14ac:dyDescent="0.3"/>
    <row r="2721" s="597" customFormat="1" x14ac:dyDescent="0.3"/>
    <row r="2722" s="597" customFormat="1" x14ac:dyDescent="0.3"/>
    <row r="2723" s="597" customFormat="1" x14ac:dyDescent="0.3"/>
    <row r="2724" s="597" customFormat="1" x14ac:dyDescent="0.3"/>
    <row r="2725" s="597" customFormat="1" x14ac:dyDescent="0.3"/>
    <row r="2726" s="597" customFormat="1" x14ac:dyDescent="0.3"/>
    <row r="2727" s="597" customFormat="1" x14ac:dyDescent="0.3"/>
    <row r="2728" s="597" customFormat="1" x14ac:dyDescent="0.3"/>
    <row r="2729" s="597" customFormat="1" x14ac:dyDescent="0.3"/>
    <row r="2730" s="597" customFormat="1" x14ac:dyDescent="0.3"/>
    <row r="2731" s="597" customFormat="1" x14ac:dyDescent="0.3"/>
    <row r="2732" s="597" customFormat="1" x14ac:dyDescent="0.3"/>
    <row r="2733" s="597" customFormat="1" x14ac:dyDescent="0.3"/>
    <row r="2734" s="597" customFormat="1" x14ac:dyDescent="0.3"/>
    <row r="2735" s="597" customFormat="1" x14ac:dyDescent="0.3"/>
    <row r="2736" s="597" customFormat="1" x14ac:dyDescent="0.3"/>
    <row r="2737" s="597" customFormat="1" x14ac:dyDescent="0.3"/>
    <row r="2738" s="597" customFormat="1" x14ac:dyDescent="0.3"/>
    <row r="2739" s="597" customFormat="1" x14ac:dyDescent="0.3"/>
    <row r="2740" s="597" customFormat="1" x14ac:dyDescent="0.3"/>
    <row r="2741" s="597" customFormat="1" x14ac:dyDescent="0.3"/>
    <row r="2742" s="597" customFormat="1" x14ac:dyDescent="0.3"/>
    <row r="2743" s="597" customFormat="1" x14ac:dyDescent="0.3"/>
    <row r="2744" s="597" customFormat="1" x14ac:dyDescent="0.3"/>
    <row r="2745" s="597" customFormat="1" x14ac:dyDescent="0.3"/>
    <row r="2746" s="597" customFormat="1" x14ac:dyDescent="0.3"/>
    <row r="2747" s="597" customFormat="1" x14ac:dyDescent="0.3"/>
    <row r="2748" s="597" customFormat="1" x14ac:dyDescent="0.3"/>
    <row r="2749" s="597" customFormat="1" x14ac:dyDescent="0.3"/>
    <row r="2750" s="597" customFormat="1" x14ac:dyDescent="0.3"/>
    <row r="2751" s="597" customFormat="1" x14ac:dyDescent="0.3"/>
    <row r="2752" s="597" customFormat="1" x14ac:dyDescent="0.3"/>
    <row r="2753" s="597" customFormat="1" x14ac:dyDescent="0.3"/>
    <row r="2754" s="597" customFormat="1" x14ac:dyDescent="0.3"/>
    <row r="2755" s="597" customFormat="1" x14ac:dyDescent="0.3"/>
    <row r="2756" s="597" customFormat="1" x14ac:dyDescent="0.3"/>
    <row r="2757" s="597" customFormat="1" x14ac:dyDescent="0.3"/>
    <row r="2758" s="597" customFormat="1" x14ac:dyDescent="0.3"/>
    <row r="2759" s="597" customFormat="1" x14ac:dyDescent="0.3"/>
    <row r="2760" s="597" customFormat="1" x14ac:dyDescent="0.3"/>
    <row r="2761" s="597" customFormat="1" x14ac:dyDescent="0.3"/>
    <row r="2762" s="597" customFormat="1" x14ac:dyDescent="0.3"/>
    <row r="2763" s="597" customFormat="1" x14ac:dyDescent="0.3"/>
    <row r="2764" s="597" customFormat="1" x14ac:dyDescent="0.3"/>
    <row r="2765" s="597" customFormat="1" x14ac:dyDescent="0.3"/>
    <row r="2766" s="597" customFormat="1" x14ac:dyDescent="0.3"/>
    <row r="2767" s="597" customFormat="1" x14ac:dyDescent="0.3"/>
    <row r="2768" s="597" customFormat="1" x14ac:dyDescent="0.3"/>
    <row r="2769" s="597" customFormat="1" x14ac:dyDescent="0.3"/>
    <row r="2770" s="597" customFormat="1" x14ac:dyDescent="0.3"/>
    <row r="2771" s="597" customFormat="1" x14ac:dyDescent="0.3"/>
    <row r="2772" s="597" customFormat="1" x14ac:dyDescent="0.3"/>
    <row r="2773" s="597" customFormat="1" x14ac:dyDescent="0.3"/>
    <row r="2774" s="597" customFormat="1" x14ac:dyDescent="0.3"/>
    <row r="2775" s="597" customFormat="1" x14ac:dyDescent="0.3"/>
    <row r="2776" s="597" customFormat="1" x14ac:dyDescent="0.3"/>
    <row r="2777" s="597" customFormat="1" x14ac:dyDescent="0.3"/>
    <row r="2778" s="597" customFormat="1" x14ac:dyDescent="0.3"/>
    <row r="2779" s="597" customFormat="1" x14ac:dyDescent="0.3"/>
    <row r="2780" s="597" customFormat="1" x14ac:dyDescent="0.3"/>
    <row r="2781" s="597" customFormat="1" x14ac:dyDescent="0.3"/>
    <row r="2782" s="597" customFormat="1" x14ac:dyDescent="0.3"/>
    <row r="2783" s="597" customFormat="1" x14ac:dyDescent="0.3"/>
    <row r="2784" s="597" customFormat="1" x14ac:dyDescent="0.3"/>
    <row r="2785" s="597" customFormat="1" x14ac:dyDescent="0.3"/>
    <row r="2786" s="597" customFormat="1" x14ac:dyDescent="0.3"/>
    <row r="2787" s="597" customFormat="1" x14ac:dyDescent="0.3"/>
    <row r="2788" s="597" customFormat="1" x14ac:dyDescent="0.3"/>
    <row r="2789" s="597" customFormat="1" x14ac:dyDescent="0.3"/>
    <row r="2790" s="597" customFormat="1" x14ac:dyDescent="0.3"/>
    <row r="2791" s="597" customFormat="1" x14ac:dyDescent="0.3"/>
    <row r="2792" s="597" customFormat="1" x14ac:dyDescent="0.3"/>
    <row r="2793" s="597" customFormat="1" x14ac:dyDescent="0.3"/>
    <row r="2794" s="597" customFormat="1" x14ac:dyDescent="0.3"/>
    <row r="2795" s="597" customFormat="1" x14ac:dyDescent="0.3"/>
    <row r="2796" s="597" customFormat="1" x14ac:dyDescent="0.3"/>
    <row r="2797" s="597" customFormat="1" x14ac:dyDescent="0.3"/>
    <row r="2798" s="597" customFormat="1" x14ac:dyDescent="0.3"/>
    <row r="2799" s="597" customFormat="1" x14ac:dyDescent="0.3"/>
    <row r="2800" s="597" customFormat="1" x14ac:dyDescent="0.3"/>
    <row r="2801" s="597" customFormat="1" x14ac:dyDescent="0.3"/>
    <row r="2802" s="597" customFormat="1" x14ac:dyDescent="0.3"/>
    <row r="2803" s="597" customFormat="1" x14ac:dyDescent="0.3"/>
    <row r="2804" s="597" customFormat="1" x14ac:dyDescent="0.3"/>
    <row r="2805" s="597" customFormat="1" x14ac:dyDescent="0.3"/>
    <row r="2806" s="597" customFormat="1" x14ac:dyDescent="0.3"/>
    <row r="2807" s="597" customFormat="1" x14ac:dyDescent="0.3"/>
    <row r="2808" s="597" customFormat="1" x14ac:dyDescent="0.3"/>
    <row r="2809" s="597" customFormat="1" x14ac:dyDescent="0.3"/>
    <row r="2810" s="597" customFormat="1" x14ac:dyDescent="0.3"/>
    <row r="2811" s="597" customFormat="1" x14ac:dyDescent="0.3"/>
    <row r="2812" s="597" customFormat="1" x14ac:dyDescent="0.3"/>
    <row r="2813" s="597" customFormat="1" x14ac:dyDescent="0.3"/>
    <row r="2814" s="597" customFormat="1" x14ac:dyDescent="0.3"/>
    <row r="2815" s="597" customFormat="1" x14ac:dyDescent="0.3"/>
    <row r="2816" s="597" customFormat="1" x14ac:dyDescent="0.3"/>
    <row r="2817" s="597" customFormat="1" x14ac:dyDescent="0.3"/>
    <row r="2818" s="597" customFormat="1" x14ac:dyDescent="0.3"/>
    <row r="2819" s="597" customFormat="1" x14ac:dyDescent="0.3"/>
    <row r="2820" s="597" customFormat="1" x14ac:dyDescent="0.3"/>
    <row r="2821" s="597" customFormat="1" x14ac:dyDescent="0.3"/>
    <row r="2822" s="597" customFormat="1" x14ac:dyDescent="0.3"/>
    <row r="2823" s="597" customFormat="1" x14ac:dyDescent="0.3"/>
    <row r="2824" s="597" customFormat="1" x14ac:dyDescent="0.3"/>
    <row r="2825" s="597" customFormat="1" x14ac:dyDescent="0.3"/>
    <row r="2826" s="597" customFormat="1" x14ac:dyDescent="0.3"/>
    <row r="2827" s="597" customFormat="1" x14ac:dyDescent="0.3"/>
    <row r="2828" s="597" customFormat="1" x14ac:dyDescent="0.3"/>
    <row r="2829" s="597" customFormat="1" x14ac:dyDescent="0.3"/>
    <row r="2830" s="597" customFormat="1" x14ac:dyDescent="0.3"/>
    <row r="2831" s="597" customFormat="1" x14ac:dyDescent="0.3"/>
    <row r="2832" s="597" customFormat="1" x14ac:dyDescent="0.3"/>
    <row r="2833" s="597" customFormat="1" x14ac:dyDescent="0.3"/>
    <row r="2834" s="597" customFormat="1" x14ac:dyDescent="0.3"/>
    <row r="2835" s="597" customFormat="1" x14ac:dyDescent="0.3"/>
    <row r="2836" s="597" customFormat="1" x14ac:dyDescent="0.3"/>
    <row r="2837" s="597" customFormat="1" x14ac:dyDescent="0.3"/>
    <row r="2838" s="597" customFormat="1" x14ac:dyDescent="0.3"/>
    <row r="2839" s="597" customFormat="1" x14ac:dyDescent="0.3"/>
    <row r="2840" s="597" customFormat="1" x14ac:dyDescent="0.3"/>
    <row r="2841" s="597" customFormat="1" x14ac:dyDescent="0.3"/>
    <row r="2842" s="597" customFormat="1" x14ac:dyDescent="0.3"/>
    <row r="2843" s="597" customFormat="1" x14ac:dyDescent="0.3"/>
    <row r="2844" s="597" customFormat="1" x14ac:dyDescent="0.3"/>
    <row r="2845" s="597" customFormat="1" x14ac:dyDescent="0.3"/>
    <row r="2846" s="597" customFormat="1" x14ac:dyDescent="0.3"/>
    <row r="2847" s="597" customFormat="1" x14ac:dyDescent="0.3"/>
    <row r="2848" s="597" customFormat="1" x14ac:dyDescent="0.3"/>
    <row r="2849" s="597" customFormat="1" x14ac:dyDescent="0.3"/>
    <row r="2850" s="597" customFormat="1" x14ac:dyDescent="0.3"/>
    <row r="2851" s="597" customFormat="1" x14ac:dyDescent="0.3"/>
    <row r="2852" s="597" customFormat="1" x14ac:dyDescent="0.3"/>
    <row r="2853" s="597" customFormat="1" x14ac:dyDescent="0.3"/>
    <row r="2854" s="597" customFormat="1" x14ac:dyDescent="0.3"/>
    <row r="2855" s="597" customFormat="1" x14ac:dyDescent="0.3"/>
    <row r="2856" s="597" customFormat="1" x14ac:dyDescent="0.3"/>
    <row r="2857" s="597" customFormat="1" x14ac:dyDescent="0.3"/>
    <row r="2858" s="597" customFormat="1" x14ac:dyDescent="0.3"/>
    <row r="2859" s="597" customFormat="1" x14ac:dyDescent="0.3"/>
    <row r="2860" s="597" customFormat="1" x14ac:dyDescent="0.3"/>
    <row r="2861" s="597" customFormat="1" x14ac:dyDescent="0.3"/>
    <row r="2862" s="597" customFormat="1" x14ac:dyDescent="0.3"/>
    <row r="2863" s="597" customFormat="1" x14ac:dyDescent="0.3"/>
    <row r="2864" s="597" customFormat="1" x14ac:dyDescent="0.3"/>
    <row r="2865" s="597" customFormat="1" x14ac:dyDescent="0.3"/>
    <row r="2866" s="597" customFormat="1" x14ac:dyDescent="0.3"/>
    <row r="2867" s="597" customFormat="1" x14ac:dyDescent="0.3"/>
    <row r="2868" s="597" customFormat="1" x14ac:dyDescent="0.3"/>
    <row r="2869" s="597" customFormat="1" x14ac:dyDescent="0.3"/>
    <row r="2870" s="597" customFormat="1" x14ac:dyDescent="0.3"/>
    <row r="2871" s="597" customFormat="1" x14ac:dyDescent="0.3"/>
    <row r="2872" s="597" customFormat="1" x14ac:dyDescent="0.3"/>
    <row r="2873" s="597" customFormat="1" x14ac:dyDescent="0.3"/>
    <row r="2874" s="597" customFormat="1" x14ac:dyDescent="0.3"/>
    <row r="2875" s="597" customFormat="1" x14ac:dyDescent="0.3"/>
    <row r="2876" s="597" customFormat="1" x14ac:dyDescent="0.3"/>
    <row r="2877" s="597" customFormat="1" x14ac:dyDescent="0.3"/>
    <row r="2878" s="597" customFormat="1" x14ac:dyDescent="0.3"/>
    <row r="2879" s="597" customFormat="1" x14ac:dyDescent="0.3"/>
    <row r="2880" s="597" customFormat="1" x14ac:dyDescent="0.3"/>
    <row r="2881" s="597" customFormat="1" x14ac:dyDescent="0.3"/>
    <row r="2882" s="597" customFormat="1" x14ac:dyDescent="0.3"/>
    <row r="2883" s="597" customFormat="1" x14ac:dyDescent="0.3"/>
    <row r="2884" s="597" customFormat="1" x14ac:dyDescent="0.3"/>
    <row r="2885" s="597" customFormat="1" x14ac:dyDescent="0.3"/>
    <row r="2886" s="597" customFormat="1" x14ac:dyDescent="0.3"/>
    <row r="2887" s="597" customFormat="1" x14ac:dyDescent="0.3"/>
    <row r="2888" s="597" customFormat="1" x14ac:dyDescent="0.3"/>
    <row r="2889" s="597" customFormat="1" x14ac:dyDescent="0.3"/>
    <row r="2890" s="597" customFormat="1" x14ac:dyDescent="0.3"/>
    <row r="2891" s="597" customFormat="1" x14ac:dyDescent="0.3"/>
    <row r="2892" s="597" customFormat="1" x14ac:dyDescent="0.3"/>
    <row r="2893" s="597" customFormat="1" x14ac:dyDescent="0.3"/>
    <row r="2894" s="597" customFormat="1" x14ac:dyDescent="0.3"/>
    <row r="2895" s="597" customFormat="1" x14ac:dyDescent="0.3"/>
    <row r="2896" s="597" customFormat="1" x14ac:dyDescent="0.3"/>
    <row r="2897" s="597" customFormat="1" x14ac:dyDescent="0.3"/>
    <row r="2898" s="597" customFormat="1" x14ac:dyDescent="0.3"/>
    <row r="2899" s="597" customFormat="1" x14ac:dyDescent="0.3"/>
    <row r="2900" s="597" customFormat="1" x14ac:dyDescent="0.3"/>
    <row r="2901" s="597" customFormat="1" x14ac:dyDescent="0.3"/>
    <row r="2902" s="597" customFormat="1" x14ac:dyDescent="0.3"/>
    <row r="2903" s="597" customFormat="1" x14ac:dyDescent="0.3"/>
    <row r="2904" s="597" customFormat="1" x14ac:dyDescent="0.3"/>
    <row r="2905" s="597" customFormat="1" x14ac:dyDescent="0.3"/>
    <row r="2906" s="597" customFormat="1" x14ac:dyDescent="0.3"/>
    <row r="2907" s="597" customFormat="1" x14ac:dyDescent="0.3"/>
    <row r="2908" s="597" customFormat="1" x14ac:dyDescent="0.3"/>
    <row r="2909" s="597" customFormat="1" x14ac:dyDescent="0.3"/>
    <row r="2910" s="597" customFormat="1" x14ac:dyDescent="0.3"/>
    <row r="2911" s="597" customFormat="1" x14ac:dyDescent="0.3"/>
    <row r="2912" s="597" customFormat="1" x14ac:dyDescent="0.3"/>
    <row r="2913" s="597" customFormat="1" x14ac:dyDescent="0.3"/>
    <row r="2914" s="597" customFormat="1" x14ac:dyDescent="0.3"/>
    <row r="2915" s="597" customFormat="1" x14ac:dyDescent="0.3"/>
    <row r="2916" s="597" customFormat="1" x14ac:dyDescent="0.3"/>
    <row r="2917" s="597" customFormat="1" x14ac:dyDescent="0.3"/>
    <row r="2918" s="597" customFormat="1" x14ac:dyDescent="0.3"/>
    <row r="2919" s="597" customFormat="1" x14ac:dyDescent="0.3"/>
    <row r="2920" s="597" customFormat="1" x14ac:dyDescent="0.3"/>
    <row r="2921" s="597" customFormat="1" x14ac:dyDescent="0.3"/>
    <row r="2922" s="597" customFormat="1" x14ac:dyDescent="0.3"/>
    <row r="2923" s="597" customFormat="1" x14ac:dyDescent="0.3"/>
    <row r="2924" s="597" customFormat="1" x14ac:dyDescent="0.3"/>
    <row r="2925" s="597" customFormat="1" x14ac:dyDescent="0.3"/>
    <row r="2926" s="597" customFormat="1" x14ac:dyDescent="0.3"/>
    <row r="2927" s="597" customFormat="1" x14ac:dyDescent="0.3"/>
    <row r="2928" s="597" customFormat="1" x14ac:dyDescent="0.3"/>
    <row r="2929" s="597" customFormat="1" x14ac:dyDescent="0.3"/>
    <row r="2930" s="597" customFormat="1" x14ac:dyDescent="0.3"/>
    <row r="2931" s="597" customFormat="1" x14ac:dyDescent="0.3"/>
    <row r="2932" s="597" customFormat="1" x14ac:dyDescent="0.3"/>
    <row r="2933" s="597" customFormat="1" x14ac:dyDescent="0.3"/>
    <row r="2934" s="597" customFormat="1" x14ac:dyDescent="0.3"/>
    <row r="2935" s="597" customFormat="1" x14ac:dyDescent="0.3"/>
    <row r="2936" s="597" customFormat="1" x14ac:dyDescent="0.3"/>
    <row r="2937" s="597" customFormat="1" x14ac:dyDescent="0.3"/>
    <row r="2938" s="597" customFormat="1" x14ac:dyDescent="0.3"/>
    <row r="2939" s="597" customFormat="1" x14ac:dyDescent="0.3"/>
    <row r="2940" s="597" customFormat="1" x14ac:dyDescent="0.3"/>
    <row r="2941" s="597" customFormat="1" x14ac:dyDescent="0.3"/>
    <row r="2942" s="597" customFormat="1" x14ac:dyDescent="0.3"/>
    <row r="2943" s="597" customFormat="1" x14ac:dyDescent="0.3"/>
    <row r="2944" s="597" customFormat="1" x14ac:dyDescent="0.3"/>
    <row r="2945" s="597" customFormat="1" x14ac:dyDescent="0.3"/>
    <row r="2946" s="597" customFormat="1" x14ac:dyDescent="0.3"/>
    <row r="2947" s="597" customFormat="1" x14ac:dyDescent="0.3"/>
    <row r="2948" s="597" customFormat="1" x14ac:dyDescent="0.3"/>
    <row r="2949" s="597" customFormat="1" x14ac:dyDescent="0.3"/>
    <row r="2950" s="597" customFormat="1" x14ac:dyDescent="0.3"/>
    <row r="2951" s="597" customFormat="1" x14ac:dyDescent="0.3"/>
    <row r="2952" s="597" customFormat="1" x14ac:dyDescent="0.3"/>
    <row r="2953" s="597" customFormat="1" x14ac:dyDescent="0.3"/>
    <row r="2954" s="597" customFormat="1" x14ac:dyDescent="0.3"/>
    <row r="2955" s="597" customFormat="1" x14ac:dyDescent="0.3"/>
    <row r="2956" s="597" customFormat="1" x14ac:dyDescent="0.3"/>
    <row r="2957" s="597" customFormat="1" x14ac:dyDescent="0.3"/>
    <row r="2958" s="597" customFormat="1" x14ac:dyDescent="0.3"/>
    <row r="2959" s="597" customFormat="1" x14ac:dyDescent="0.3"/>
    <row r="2960" s="597" customFormat="1" x14ac:dyDescent="0.3"/>
    <row r="2961" s="597" customFormat="1" x14ac:dyDescent="0.3"/>
    <row r="2962" s="597" customFormat="1" x14ac:dyDescent="0.3"/>
    <row r="2963" s="597" customFormat="1" x14ac:dyDescent="0.3"/>
    <row r="2964" s="597" customFormat="1" x14ac:dyDescent="0.3"/>
    <row r="2965" s="597" customFormat="1" x14ac:dyDescent="0.3"/>
    <row r="2966" s="597" customFormat="1" x14ac:dyDescent="0.3"/>
    <row r="2967" s="597" customFormat="1" x14ac:dyDescent="0.3"/>
    <row r="2968" s="597" customFormat="1" x14ac:dyDescent="0.3"/>
    <row r="2969" s="597" customFormat="1" x14ac:dyDescent="0.3"/>
    <row r="2970" s="597" customFormat="1" x14ac:dyDescent="0.3"/>
    <row r="2971" s="597" customFormat="1" x14ac:dyDescent="0.3"/>
    <row r="2972" s="597" customFormat="1" x14ac:dyDescent="0.3"/>
    <row r="2973" s="597" customFormat="1" x14ac:dyDescent="0.3"/>
    <row r="2974" s="597" customFormat="1" x14ac:dyDescent="0.3"/>
    <row r="2975" s="597" customFormat="1" x14ac:dyDescent="0.3"/>
    <row r="2976" s="597" customFormat="1" x14ac:dyDescent="0.3"/>
    <row r="2977" s="597" customFormat="1" x14ac:dyDescent="0.3"/>
    <row r="2978" s="597" customFormat="1" x14ac:dyDescent="0.3"/>
    <row r="2979" s="597" customFormat="1" x14ac:dyDescent="0.3"/>
    <row r="2980" s="597" customFormat="1" x14ac:dyDescent="0.3"/>
    <row r="2981" s="597" customFormat="1" x14ac:dyDescent="0.3"/>
    <row r="2982" s="597" customFormat="1" x14ac:dyDescent="0.3"/>
    <row r="2983" s="597" customFormat="1" x14ac:dyDescent="0.3"/>
    <row r="2984" s="597" customFormat="1" x14ac:dyDescent="0.3"/>
    <row r="2985" s="597" customFormat="1" x14ac:dyDescent="0.3"/>
    <row r="2986" s="597" customFormat="1" x14ac:dyDescent="0.3"/>
    <row r="2987" s="597" customFormat="1" x14ac:dyDescent="0.3"/>
    <row r="2988" s="597" customFormat="1" x14ac:dyDescent="0.3"/>
    <row r="2989" s="597" customFormat="1" x14ac:dyDescent="0.3"/>
    <row r="2990" s="597" customFormat="1" x14ac:dyDescent="0.3"/>
    <row r="2991" s="597" customFormat="1" x14ac:dyDescent="0.3"/>
    <row r="2992" s="597" customFormat="1" x14ac:dyDescent="0.3"/>
    <row r="2993" s="597" customFormat="1" x14ac:dyDescent="0.3"/>
    <row r="2994" s="597" customFormat="1" x14ac:dyDescent="0.3"/>
    <row r="2995" s="597" customFormat="1" x14ac:dyDescent="0.3"/>
    <row r="2996" s="597" customFormat="1" x14ac:dyDescent="0.3"/>
    <row r="2997" s="597" customFormat="1" x14ac:dyDescent="0.3"/>
    <row r="2998" s="597" customFormat="1" x14ac:dyDescent="0.3"/>
    <row r="2999" s="597" customFormat="1" x14ac:dyDescent="0.3"/>
    <row r="3000" s="597" customFormat="1" x14ac:dyDescent="0.3"/>
    <row r="3001" s="597" customFormat="1" x14ac:dyDescent="0.3"/>
    <row r="3002" s="597" customFormat="1" x14ac:dyDescent="0.3"/>
    <row r="3003" s="597" customFormat="1" x14ac:dyDescent="0.3"/>
    <row r="3004" s="597" customFormat="1" x14ac:dyDescent="0.3"/>
    <row r="3005" s="597" customFormat="1" x14ac:dyDescent="0.3"/>
    <row r="3006" s="597" customFormat="1" x14ac:dyDescent="0.3"/>
    <row r="3007" s="597" customFormat="1" x14ac:dyDescent="0.3"/>
    <row r="3008" s="597" customFormat="1" x14ac:dyDescent="0.3"/>
    <row r="3009" s="597" customFormat="1" x14ac:dyDescent="0.3"/>
    <row r="3010" s="597" customFormat="1" x14ac:dyDescent="0.3"/>
    <row r="3011" s="597" customFormat="1" x14ac:dyDescent="0.3"/>
    <row r="3012" s="597" customFormat="1" x14ac:dyDescent="0.3"/>
    <row r="3013" s="597" customFormat="1" x14ac:dyDescent="0.3"/>
    <row r="3014" s="597" customFormat="1" x14ac:dyDescent="0.3"/>
    <row r="3015" s="597" customFormat="1" x14ac:dyDescent="0.3"/>
    <row r="3016" s="597" customFormat="1" x14ac:dyDescent="0.3"/>
    <row r="3017" s="597" customFormat="1" x14ac:dyDescent="0.3"/>
    <row r="3018" s="597" customFormat="1" x14ac:dyDescent="0.3"/>
    <row r="3019" s="597" customFormat="1" x14ac:dyDescent="0.3"/>
    <row r="3020" s="597" customFormat="1" x14ac:dyDescent="0.3"/>
    <row r="3021" s="597" customFormat="1" x14ac:dyDescent="0.3"/>
    <row r="3022" s="597" customFormat="1" x14ac:dyDescent="0.3"/>
    <row r="3023" s="597" customFormat="1" x14ac:dyDescent="0.3"/>
    <row r="3024" s="597" customFormat="1" x14ac:dyDescent="0.3"/>
  </sheetData>
  <hyperlinks>
    <hyperlink ref="G1" location="INFO!A1" display="POWRÓT" xr:uid="{89BDDDF8-FE47-4E24-937A-CEF6FCB79361}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77" orientation="portrait" r:id="rId1"/>
  <headerFooter alignWithMargins="0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9">
    <tabColor theme="1"/>
    <pageSetUpPr fitToPage="1"/>
  </sheetPr>
  <dimension ref="A1:P3214"/>
  <sheetViews>
    <sheetView showGridLines="0" topLeftCell="A15" zoomScaleNormal="100" workbookViewId="0">
      <selection activeCell="G1" sqref="G1"/>
    </sheetView>
  </sheetViews>
  <sheetFormatPr defaultColWidth="18.88671875" defaultRowHeight="15.9" customHeight="1" x14ac:dyDescent="0.2"/>
  <cols>
    <col min="1" max="1" width="18.88671875" style="50"/>
    <col min="2" max="2" width="37.88671875" style="50" customWidth="1"/>
    <col min="3" max="9" width="12.33203125" style="50" customWidth="1"/>
    <col min="10" max="10" width="4" style="50" customWidth="1"/>
    <col min="11" max="11" width="5.88671875" style="50" customWidth="1"/>
    <col min="12" max="12" width="9.44140625" style="50" customWidth="1"/>
    <col min="13" max="17" width="8.5546875" style="50" customWidth="1"/>
    <col min="18" max="248" width="18.88671875" style="50"/>
    <col min="249" max="249" width="49.88671875" style="50" customWidth="1"/>
    <col min="250" max="250" width="14.88671875" style="50" customWidth="1"/>
    <col min="251" max="251" width="16.44140625" style="50" customWidth="1"/>
    <col min="252" max="252" width="15.109375" style="50" customWidth="1"/>
    <col min="253" max="253" width="14.109375" style="50" customWidth="1"/>
    <col min="254" max="254" width="15.5546875" style="50" customWidth="1"/>
    <col min="255" max="255" width="15.88671875" style="50" customWidth="1"/>
    <col min="256" max="256" width="18.88671875" style="50"/>
    <col min="257" max="257" width="4" style="50" customWidth="1"/>
    <col min="258" max="504" width="18.88671875" style="50"/>
    <col min="505" max="505" width="49.88671875" style="50" customWidth="1"/>
    <col min="506" max="506" width="14.88671875" style="50" customWidth="1"/>
    <col min="507" max="507" width="16.44140625" style="50" customWidth="1"/>
    <col min="508" max="508" width="15.109375" style="50" customWidth="1"/>
    <col min="509" max="509" width="14.109375" style="50" customWidth="1"/>
    <col min="510" max="510" width="15.5546875" style="50" customWidth="1"/>
    <col min="511" max="511" width="15.88671875" style="50" customWidth="1"/>
    <col min="512" max="512" width="18.88671875" style="50"/>
    <col min="513" max="513" width="4" style="50" customWidth="1"/>
    <col min="514" max="760" width="18.88671875" style="50"/>
    <col min="761" max="761" width="49.88671875" style="50" customWidth="1"/>
    <col min="762" max="762" width="14.88671875" style="50" customWidth="1"/>
    <col min="763" max="763" width="16.44140625" style="50" customWidth="1"/>
    <col min="764" max="764" width="15.109375" style="50" customWidth="1"/>
    <col min="765" max="765" width="14.109375" style="50" customWidth="1"/>
    <col min="766" max="766" width="15.5546875" style="50" customWidth="1"/>
    <col min="767" max="767" width="15.88671875" style="50" customWidth="1"/>
    <col min="768" max="768" width="18.88671875" style="50"/>
    <col min="769" max="769" width="4" style="50" customWidth="1"/>
    <col min="770" max="1016" width="18.88671875" style="50"/>
    <col min="1017" max="1017" width="49.88671875" style="50" customWidth="1"/>
    <col min="1018" max="1018" width="14.88671875" style="50" customWidth="1"/>
    <col min="1019" max="1019" width="16.44140625" style="50" customWidth="1"/>
    <col min="1020" max="1020" width="15.109375" style="50" customWidth="1"/>
    <col min="1021" max="1021" width="14.109375" style="50" customWidth="1"/>
    <col min="1022" max="1022" width="15.5546875" style="50" customWidth="1"/>
    <col min="1023" max="1023" width="15.88671875" style="50" customWidth="1"/>
    <col min="1024" max="1024" width="18.88671875" style="50"/>
    <col min="1025" max="1025" width="4" style="50" customWidth="1"/>
    <col min="1026" max="1272" width="18.88671875" style="50"/>
    <col min="1273" max="1273" width="49.88671875" style="50" customWidth="1"/>
    <col min="1274" max="1274" width="14.88671875" style="50" customWidth="1"/>
    <col min="1275" max="1275" width="16.44140625" style="50" customWidth="1"/>
    <col min="1276" max="1276" width="15.109375" style="50" customWidth="1"/>
    <col min="1277" max="1277" width="14.109375" style="50" customWidth="1"/>
    <col min="1278" max="1278" width="15.5546875" style="50" customWidth="1"/>
    <col min="1279" max="1279" width="15.88671875" style="50" customWidth="1"/>
    <col min="1280" max="1280" width="18.88671875" style="50"/>
    <col min="1281" max="1281" width="4" style="50" customWidth="1"/>
    <col min="1282" max="1528" width="18.88671875" style="50"/>
    <col min="1529" max="1529" width="49.88671875" style="50" customWidth="1"/>
    <col min="1530" max="1530" width="14.88671875" style="50" customWidth="1"/>
    <col min="1531" max="1531" width="16.44140625" style="50" customWidth="1"/>
    <col min="1532" max="1532" width="15.109375" style="50" customWidth="1"/>
    <col min="1533" max="1533" width="14.109375" style="50" customWidth="1"/>
    <col min="1534" max="1534" width="15.5546875" style="50" customWidth="1"/>
    <col min="1535" max="1535" width="15.88671875" style="50" customWidth="1"/>
    <col min="1536" max="1536" width="18.88671875" style="50"/>
    <col min="1537" max="1537" width="4" style="50" customWidth="1"/>
    <col min="1538" max="1784" width="18.88671875" style="50"/>
    <col min="1785" max="1785" width="49.88671875" style="50" customWidth="1"/>
    <col min="1786" max="1786" width="14.88671875" style="50" customWidth="1"/>
    <col min="1787" max="1787" width="16.44140625" style="50" customWidth="1"/>
    <col min="1788" max="1788" width="15.109375" style="50" customWidth="1"/>
    <col min="1789" max="1789" width="14.109375" style="50" customWidth="1"/>
    <col min="1790" max="1790" width="15.5546875" style="50" customWidth="1"/>
    <col min="1791" max="1791" width="15.88671875" style="50" customWidth="1"/>
    <col min="1792" max="1792" width="18.88671875" style="50"/>
    <col min="1793" max="1793" width="4" style="50" customWidth="1"/>
    <col min="1794" max="2040" width="18.88671875" style="50"/>
    <col min="2041" max="2041" width="49.88671875" style="50" customWidth="1"/>
    <col min="2042" max="2042" width="14.88671875" style="50" customWidth="1"/>
    <col min="2043" max="2043" width="16.44140625" style="50" customWidth="1"/>
    <col min="2044" max="2044" width="15.109375" style="50" customWidth="1"/>
    <col min="2045" max="2045" width="14.109375" style="50" customWidth="1"/>
    <col min="2046" max="2046" width="15.5546875" style="50" customWidth="1"/>
    <col min="2047" max="2047" width="15.88671875" style="50" customWidth="1"/>
    <col min="2048" max="2048" width="18.88671875" style="50"/>
    <col min="2049" max="2049" width="4" style="50" customWidth="1"/>
    <col min="2050" max="2296" width="18.88671875" style="50"/>
    <col min="2297" max="2297" width="49.88671875" style="50" customWidth="1"/>
    <col min="2298" max="2298" width="14.88671875" style="50" customWidth="1"/>
    <col min="2299" max="2299" width="16.44140625" style="50" customWidth="1"/>
    <col min="2300" max="2300" width="15.109375" style="50" customWidth="1"/>
    <col min="2301" max="2301" width="14.109375" style="50" customWidth="1"/>
    <col min="2302" max="2302" width="15.5546875" style="50" customWidth="1"/>
    <col min="2303" max="2303" width="15.88671875" style="50" customWidth="1"/>
    <col min="2304" max="2304" width="18.88671875" style="50"/>
    <col min="2305" max="2305" width="4" style="50" customWidth="1"/>
    <col min="2306" max="2552" width="18.88671875" style="50"/>
    <col min="2553" max="2553" width="49.88671875" style="50" customWidth="1"/>
    <col min="2554" max="2554" width="14.88671875" style="50" customWidth="1"/>
    <col min="2555" max="2555" width="16.44140625" style="50" customWidth="1"/>
    <col min="2556" max="2556" width="15.109375" style="50" customWidth="1"/>
    <col min="2557" max="2557" width="14.109375" style="50" customWidth="1"/>
    <col min="2558" max="2558" width="15.5546875" style="50" customWidth="1"/>
    <col min="2559" max="2559" width="15.88671875" style="50" customWidth="1"/>
    <col min="2560" max="2560" width="18.88671875" style="50"/>
    <col min="2561" max="2561" width="4" style="50" customWidth="1"/>
    <col min="2562" max="2808" width="18.88671875" style="50"/>
    <col min="2809" max="2809" width="49.88671875" style="50" customWidth="1"/>
    <col min="2810" max="2810" width="14.88671875" style="50" customWidth="1"/>
    <col min="2811" max="2811" width="16.44140625" style="50" customWidth="1"/>
    <col min="2812" max="2812" width="15.109375" style="50" customWidth="1"/>
    <col min="2813" max="2813" width="14.109375" style="50" customWidth="1"/>
    <col min="2814" max="2814" width="15.5546875" style="50" customWidth="1"/>
    <col min="2815" max="2815" width="15.88671875" style="50" customWidth="1"/>
    <col min="2816" max="2816" width="18.88671875" style="50"/>
    <col min="2817" max="2817" width="4" style="50" customWidth="1"/>
    <col min="2818" max="3064" width="18.88671875" style="50"/>
    <col min="3065" max="3065" width="49.88671875" style="50" customWidth="1"/>
    <col min="3066" max="3066" width="14.88671875" style="50" customWidth="1"/>
    <col min="3067" max="3067" width="16.44140625" style="50" customWidth="1"/>
    <col min="3068" max="3068" width="15.109375" style="50" customWidth="1"/>
    <col min="3069" max="3069" width="14.109375" style="50" customWidth="1"/>
    <col min="3070" max="3070" width="15.5546875" style="50" customWidth="1"/>
    <col min="3071" max="3071" width="15.88671875" style="50" customWidth="1"/>
    <col min="3072" max="3072" width="18.88671875" style="50"/>
    <col min="3073" max="3073" width="4" style="50" customWidth="1"/>
    <col min="3074" max="3320" width="18.88671875" style="50"/>
    <col min="3321" max="3321" width="49.88671875" style="50" customWidth="1"/>
    <col min="3322" max="3322" width="14.88671875" style="50" customWidth="1"/>
    <col min="3323" max="3323" width="16.44140625" style="50" customWidth="1"/>
    <col min="3324" max="3324" width="15.109375" style="50" customWidth="1"/>
    <col min="3325" max="3325" width="14.109375" style="50" customWidth="1"/>
    <col min="3326" max="3326" width="15.5546875" style="50" customWidth="1"/>
    <col min="3327" max="3327" width="15.88671875" style="50" customWidth="1"/>
    <col min="3328" max="3328" width="18.88671875" style="50"/>
    <col min="3329" max="3329" width="4" style="50" customWidth="1"/>
    <col min="3330" max="3576" width="18.88671875" style="50"/>
    <col min="3577" max="3577" width="49.88671875" style="50" customWidth="1"/>
    <col min="3578" max="3578" width="14.88671875" style="50" customWidth="1"/>
    <col min="3579" max="3579" width="16.44140625" style="50" customWidth="1"/>
    <col min="3580" max="3580" width="15.109375" style="50" customWidth="1"/>
    <col min="3581" max="3581" width="14.109375" style="50" customWidth="1"/>
    <col min="3582" max="3582" width="15.5546875" style="50" customWidth="1"/>
    <col min="3583" max="3583" width="15.88671875" style="50" customWidth="1"/>
    <col min="3584" max="3584" width="18.88671875" style="50"/>
    <col min="3585" max="3585" width="4" style="50" customWidth="1"/>
    <col min="3586" max="3832" width="18.88671875" style="50"/>
    <col min="3833" max="3833" width="49.88671875" style="50" customWidth="1"/>
    <col min="3834" max="3834" width="14.88671875" style="50" customWidth="1"/>
    <col min="3835" max="3835" width="16.44140625" style="50" customWidth="1"/>
    <col min="3836" max="3836" width="15.109375" style="50" customWidth="1"/>
    <col min="3837" max="3837" width="14.109375" style="50" customWidth="1"/>
    <col min="3838" max="3838" width="15.5546875" style="50" customWidth="1"/>
    <col min="3839" max="3839" width="15.88671875" style="50" customWidth="1"/>
    <col min="3840" max="3840" width="18.88671875" style="50"/>
    <col min="3841" max="3841" width="4" style="50" customWidth="1"/>
    <col min="3842" max="4088" width="18.88671875" style="50"/>
    <col min="4089" max="4089" width="49.88671875" style="50" customWidth="1"/>
    <col min="4090" max="4090" width="14.88671875" style="50" customWidth="1"/>
    <col min="4091" max="4091" width="16.44140625" style="50" customWidth="1"/>
    <col min="4092" max="4092" width="15.109375" style="50" customWidth="1"/>
    <col min="4093" max="4093" width="14.109375" style="50" customWidth="1"/>
    <col min="4094" max="4094" width="15.5546875" style="50" customWidth="1"/>
    <col min="4095" max="4095" width="15.88671875" style="50" customWidth="1"/>
    <col min="4096" max="4096" width="18.88671875" style="50"/>
    <col min="4097" max="4097" width="4" style="50" customWidth="1"/>
    <col min="4098" max="4344" width="18.88671875" style="50"/>
    <col min="4345" max="4345" width="49.88671875" style="50" customWidth="1"/>
    <col min="4346" max="4346" width="14.88671875" style="50" customWidth="1"/>
    <col min="4347" max="4347" width="16.44140625" style="50" customWidth="1"/>
    <col min="4348" max="4348" width="15.109375" style="50" customWidth="1"/>
    <col min="4349" max="4349" width="14.109375" style="50" customWidth="1"/>
    <col min="4350" max="4350" width="15.5546875" style="50" customWidth="1"/>
    <col min="4351" max="4351" width="15.88671875" style="50" customWidth="1"/>
    <col min="4352" max="4352" width="18.88671875" style="50"/>
    <col min="4353" max="4353" width="4" style="50" customWidth="1"/>
    <col min="4354" max="4600" width="18.88671875" style="50"/>
    <col min="4601" max="4601" width="49.88671875" style="50" customWidth="1"/>
    <col min="4602" max="4602" width="14.88671875" style="50" customWidth="1"/>
    <col min="4603" max="4603" width="16.44140625" style="50" customWidth="1"/>
    <col min="4604" max="4604" width="15.109375" style="50" customWidth="1"/>
    <col min="4605" max="4605" width="14.109375" style="50" customWidth="1"/>
    <col min="4606" max="4606" width="15.5546875" style="50" customWidth="1"/>
    <col min="4607" max="4607" width="15.88671875" style="50" customWidth="1"/>
    <col min="4608" max="4608" width="18.88671875" style="50"/>
    <col min="4609" max="4609" width="4" style="50" customWidth="1"/>
    <col min="4610" max="4856" width="18.88671875" style="50"/>
    <col min="4857" max="4857" width="49.88671875" style="50" customWidth="1"/>
    <col min="4858" max="4858" width="14.88671875" style="50" customWidth="1"/>
    <col min="4859" max="4859" width="16.44140625" style="50" customWidth="1"/>
    <col min="4860" max="4860" width="15.109375" style="50" customWidth="1"/>
    <col min="4861" max="4861" width="14.109375" style="50" customWidth="1"/>
    <col min="4862" max="4862" width="15.5546875" style="50" customWidth="1"/>
    <col min="4863" max="4863" width="15.88671875" style="50" customWidth="1"/>
    <col min="4864" max="4864" width="18.88671875" style="50"/>
    <col min="4865" max="4865" width="4" style="50" customWidth="1"/>
    <col min="4866" max="5112" width="18.88671875" style="50"/>
    <col min="5113" max="5113" width="49.88671875" style="50" customWidth="1"/>
    <col min="5114" max="5114" width="14.88671875" style="50" customWidth="1"/>
    <col min="5115" max="5115" width="16.44140625" style="50" customWidth="1"/>
    <col min="5116" max="5116" width="15.109375" style="50" customWidth="1"/>
    <col min="5117" max="5117" width="14.109375" style="50" customWidth="1"/>
    <col min="5118" max="5118" width="15.5546875" style="50" customWidth="1"/>
    <col min="5119" max="5119" width="15.88671875" style="50" customWidth="1"/>
    <col min="5120" max="5120" width="18.88671875" style="50"/>
    <col min="5121" max="5121" width="4" style="50" customWidth="1"/>
    <col min="5122" max="5368" width="18.88671875" style="50"/>
    <col min="5369" max="5369" width="49.88671875" style="50" customWidth="1"/>
    <col min="5370" max="5370" width="14.88671875" style="50" customWidth="1"/>
    <col min="5371" max="5371" width="16.44140625" style="50" customWidth="1"/>
    <col min="5372" max="5372" width="15.109375" style="50" customWidth="1"/>
    <col min="5373" max="5373" width="14.109375" style="50" customWidth="1"/>
    <col min="5374" max="5374" width="15.5546875" style="50" customWidth="1"/>
    <col min="5375" max="5375" width="15.88671875" style="50" customWidth="1"/>
    <col min="5376" max="5376" width="18.88671875" style="50"/>
    <col min="5377" max="5377" width="4" style="50" customWidth="1"/>
    <col min="5378" max="5624" width="18.88671875" style="50"/>
    <col min="5625" max="5625" width="49.88671875" style="50" customWidth="1"/>
    <col min="5626" max="5626" width="14.88671875" style="50" customWidth="1"/>
    <col min="5627" max="5627" width="16.44140625" style="50" customWidth="1"/>
    <col min="5628" max="5628" width="15.109375" style="50" customWidth="1"/>
    <col min="5629" max="5629" width="14.109375" style="50" customWidth="1"/>
    <col min="5630" max="5630" width="15.5546875" style="50" customWidth="1"/>
    <col min="5631" max="5631" width="15.88671875" style="50" customWidth="1"/>
    <col min="5632" max="5632" width="18.88671875" style="50"/>
    <col min="5633" max="5633" width="4" style="50" customWidth="1"/>
    <col min="5634" max="5880" width="18.88671875" style="50"/>
    <col min="5881" max="5881" width="49.88671875" style="50" customWidth="1"/>
    <col min="5882" max="5882" width="14.88671875" style="50" customWidth="1"/>
    <col min="5883" max="5883" width="16.44140625" style="50" customWidth="1"/>
    <col min="5884" max="5884" width="15.109375" style="50" customWidth="1"/>
    <col min="5885" max="5885" width="14.109375" style="50" customWidth="1"/>
    <col min="5886" max="5886" width="15.5546875" style="50" customWidth="1"/>
    <col min="5887" max="5887" width="15.88671875" style="50" customWidth="1"/>
    <col min="5888" max="5888" width="18.88671875" style="50"/>
    <col min="5889" max="5889" width="4" style="50" customWidth="1"/>
    <col min="5890" max="6136" width="18.88671875" style="50"/>
    <col min="6137" max="6137" width="49.88671875" style="50" customWidth="1"/>
    <col min="6138" max="6138" width="14.88671875" style="50" customWidth="1"/>
    <col min="6139" max="6139" width="16.44140625" style="50" customWidth="1"/>
    <col min="6140" max="6140" width="15.109375" style="50" customWidth="1"/>
    <col min="6141" max="6141" width="14.109375" style="50" customWidth="1"/>
    <col min="6142" max="6142" width="15.5546875" style="50" customWidth="1"/>
    <col min="6143" max="6143" width="15.88671875" style="50" customWidth="1"/>
    <col min="6144" max="6144" width="18.88671875" style="50"/>
    <col min="6145" max="6145" width="4" style="50" customWidth="1"/>
    <col min="6146" max="6392" width="18.88671875" style="50"/>
    <col min="6393" max="6393" width="49.88671875" style="50" customWidth="1"/>
    <col min="6394" max="6394" width="14.88671875" style="50" customWidth="1"/>
    <col min="6395" max="6395" width="16.44140625" style="50" customWidth="1"/>
    <col min="6396" max="6396" width="15.109375" style="50" customWidth="1"/>
    <col min="6397" max="6397" width="14.109375" style="50" customWidth="1"/>
    <col min="6398" max="6398" width="15.5546875" style="50" customWidth="1"/>
    <col min="6399" max="6399" width="15.88671875" style="50" customWidth="1"/>
    <col min="6400" max="6400" width="18.88671875" style="50"/>
    <col min="6401" max="6401" width="4" style="50" customWidth="1"/>
    <col min="6402" max="6648" width="18.88671875" style="50"/>
    <col min="6649" max="6649" width="49.88671875" style="50" customWidth="1"/>
    <col min="6650" max="6650" width="14.88671875" style="50" customWidth="1"/>
    <col min="6651" max="6651" width="16.44140625" style="50" customWidth="1"/>
    <col min="6652" max="6652" width="15.109375" style="50" customWidth="1"/>
    <col min="6653" max="6653" width="14.109375" style="50" customWidth="1"/>
    <col min="6654" max="6654" width="15.5546875" style="50" customWidth="1"/>
    <col min="6655" max="6655" width="15.88671875" style="50" customWidth="1"/>
    <col min="6656" max="6656" width="18.88671875" style="50"/>
    <col min="6657" max="6657" width="4" style="50" customWidth="1"/>
    <col min="6658" max="6904" width="18.88671875" style="50"/>
    <col min="6905" max="6905" width="49.88671875" style="50" customWidth="1"/>
    <col min="6906" max="6906" width="14.88671875" style="50" customWidth="1"/>
    <col min="6907" max="6907" width="16.44140625" style="50" customWidth="1"/>
    <col min="6908" max="6908" width="15.109375" style="50" customWidth="1"/>
    <col min="6909" max="6909" width="14.109375" style="50" customWidth="1"/>
    <col min="6910" max="6910" width="15.5546875" style="50" customWidth="1"/>
    <col min="6911" max="6911" width="15.88671875" style="50" customWidth="1"/>
    <col min="6912" max="6912" width="18.88671875" style="50"/>
    <col min="6913" max="6913" width="4" style="50" customWidth="1"/>
    <col min="6914" max="7160" width="18.88671875" style="50"/>
    <col min="7161" max="7161" width="49.88671875" style="50" customWidth="1"/>
    <col min="7162" max="7162" width="14.88671875" style="50" customWidth="1"/>
    <col min="7163" max="7163" width="16.44140625" style="50" customWidth="1"/>
    <col min="7164" max="7164" width="15.109375" style="50" customWidth="1"/>
    <col min="7165" max="7165" width="14.109375" style="50" customWidth="1"/>
    <col min="7166" max="7166" width="15.5546875" style="50" customWidth="1"/>
    <col min="7167" max="7167" width="15.88671875" style="50" customWidth="1"/>
    <col min="7168" max="7168" width="18.88671875" style="50"/>
    <col min="7169" max="7169" width="4" style="50" customWidth="1"/>
    <col min="7170" max="7416" width="18.88671875" style="50"/>
    <col min="7417" max="7417" width="49.88671875" style="50" customWidth="1"/>
    <col min="7418" max="7418" width="14.88671875" style="50" customWidth="1"/>
    <col min="7419" max="7419" width="16.44140625" style="50" customWidth="1"/>
    <col min="7420" max="7420" width="15.109375" style="50" customWidth="1"/>
    <col min="7421" max="7421" width="14.109375" style="50" customWidth="1"/>
    <col min="7422" max="7422" width="15.5546875" style="50" customWidth="1"/>
    <col min="7423" max="7423" width="15.88671875" style="50" customWidth="1"/>
    <col min="7424" max="7424" width="18.88671875" style="50"/>
    <col min="7425" max="7425" width="4" style="50" customWidth="1"/>
    <col min="7426" max="7672" width="18.88671875" style="50"/>
    <col min="7673" max="7673" width="49.88671875" style="50" customWidth="1"/>
    <col min="7674" max="7674" width="14.88671875" style="50" customWidth="1"/>
    <col min="7675" max="7675" width="16.44140625" style="50" customWidth="1"/>
    <col min="7676" max="7676" width="15.109375" style="50" customWidth="1"/>
    <col min="7677" max="7677" width="14.109375" style="50" customWidth="1"/>
    <col min="7678" max="7678" width="15.5546875" style="50" customWidth="1"/>
    <col min="7679" max="7679" width="15.88671875" style="50" customWidth="1"/>
    <col min="7680" max="7680" width="18.88671875" style="50"/>
    <col min="7681" max="7681" width="4" style="50" customWidth="1"/>
    <col min="7682" max="7928" width="18.88671875" style="50"/>
    <col min="7929" max="7929" width="49.88671875" style="50" customWidth="1"/>
    <col min="7930" max="7930" width="14.88671875" style="50" customWidth="1"/>
    <col min="7931" max="7931" width="16.44140625" style="50" customWidth="1"/>
    <col min="7932" max="7932" width="15.109375" style="50" customWidth="1"/>
    <col min="7933" max="7933" width="14.109375" style="50" customWidth="1"/>
    <col min="7934" max="7934" width="15.5546875" style="50" customWidth="1"/>
    <col min="7935" max="7935" width="15.88671875" style="50" customWidth="1"/>
    <col min="7936" max="7936" width="18.88671875" style="50"/>
    <col min="7937" max="7937" width="4" style="50" customWidth="1"/>
    <col min="7938" max="8184" width="18.88671875" style="50"/>
    <col min="8185" max="8185" width="49.88671875" style="50" customWidth="1"/>
    <col min="8186" max="8186" width="14.88671875" style="50" customWidth="1"/>
    <col min="8187" max="8187" width="16.44140625" style="50" customWidth="1"/>
    <col min="8188" max="8188" width="15.109375" style="50" customWidth="1"/>
    <col min="8189" max="8189" width="14.109375" style="50" customWidth="1"/>
    <col min="8190" max="8190" width="15.5546875" style="50" customWidth="1"/>
    <col min="8191" max="8191" width="15.88671875" style="50" customWidth="1"/>
    <col min="8192" max="8192" width="18.88671875" style="50"/>
    <col min="8193" max="8193" width="4" style="50" customWidth="1"/>
    <col min="8194" max="8440" width="18.88671875" style="50"/>
    <col min="8441" max="8441" width="49.88671875" style="50" customWidth="1"/>
    <col min="8442" max="8442" width="14.88671875" style="50" customWidth="1"/>
    <col min="8443" max="8443" width="16.44140625" style="50" customWidth="1"/>
    <col min="8444" max="8444" width="15.109375" style="50" customWidth="1"/>
    <col min="8445" max="8445" width="14.109375" style="50" customWidth="1"/>
    <col min="8446" max="8446" width="15.5546875" style="50" customWidth="1"/>
    <col min="8447" max="8447" width="15.88671875" style="50" customWidth="1"/>
    <col min="8448" max="8448" width="18.88671875" style="50"/>
    <col min="8449" max="8449" width="4" style="50" customWidth="1"/>
    <col min="8450" max="8696" width="18.88671875" style="50"/>
    <col min="8697" max="8697" width="49.88671875" style="50" customWidth="1"/>
    <col min="8698" max="8698" width="14.88671875" style="50" customWidth="1"/>
    <col min="8699" max="8699" width="16.44140625" style="50" customWidth="1"/>
    <col min="8700" max="8700" width="15.109375" style="50" customWidth="1"/>
    <col min="8701" max="8701" width="14.109375" style="50" customWidth="1"/>
    <col min="8702" max="8702" width="15.5546875" style="50" customWidth="1"/>
    <col min="8703" max="8703" width="15.88671875" style="50" customWidth="1"/>
    <col min="8704" max="8704" width="18.88671875" style="50"/>
    <col min="8705" max="8705" width="4" style="50" customWidth="1"/>
    <col min="8706" max="8952" width="18.88671875" style="50"/>
    <col min="8953" max="8953" width="49.88671875" style="50" customWidth="1"/>
    <col min="8954" max="8954" width="14.88671875" style="50" customWidth="1"/>
    <col min="8955" max="8955" width="16.44140625" style="50" customWidth="1"/>
    <col min="8956" max="8956" width="15.109375" style="50" customWidth="1"/>
    <col min="8957" max="8957" width="14.109375" style="50" customWidth="1"/>
    <col min="8958" max="8958" width="15.5546875" style="50" customWidth="1"/>
    <col min="8959" max="8959" width="15.88671875" style="50" customWidth="1"/>
    <col min="8960" max="8960" width="18.88671875" style="50"/>
    <col min="8961" max="8961" width="4" style="50" customWidth="1"/>
    <col min="8962" max="9208" width="18.88671875" style="50"/>
    <col min="9209" max="9209" width="49.88671875" style="50" customWidth="1"/>
    <col min="9210" max="9210" width="14.88671875" style="50" customWidth="1"/>
    <col min="9211" max="9211" width="16.44140625" style="50" customWidth="1"/>
    <col min="9212" max="9212" width="15.109375" style="50" customWidth="1"/>
    <col min="9213" max="9213" width="14.109375" style="50" customWidth="1"/>
    <col min="9214" max="9214" width="15.5546875" style="50" customWidth="1"/>
    <col min="9215" max="9215" width="15.88671875" style="50" customWidth="1"/>
    <col min="9216" max="9216" width="18.88671875" style="50"/>
    <col min="9217" max="9217" width="4" style="50" customWidth="1"/>
    <col min="9218" max="9464" width="18.88671875" style="50"/>
    <col min="9465" max="9465" width="49.88671875" style="50" customWidth="1"/>
    <col min="9466" max="9466" width="14.88671875" style="50" customWidth="1"/>
    <col min="9467" max="9467" width="16.44140625" style="50" customWidth="1"/>
    <col min="9468" max="9468" width="15.109375" style="50" customWidth="1"/>
    <col min="9469" max="9469" width="14.109375" style="50" customWidth="1"/>
    <col min="9470" max="9470" width="15.5546875" style="50" customWidth="1"/>
    <col min="9471" max="9471" width="15.88671875" style="50" customWidth="1"/>
    <col min="9472" max="9472" width="18.88671875" style="50"/>
    <col min="9473" max="9473" width="4" style="50" customWidth="1"/>
    <col min="9474" max="9720" width="18.88671875" style="50"/>
    <col min="9721" max="9721" width="49.88671875" style="50" customWidth="1"/>
    <col min="9722" max="9722" width="14.88671875" style="50" customWidth="1"/>
    <col min="9723" max="9723" width="16.44140625" style="50" customWidth="1"/>
    <col min="9724" max="9724" width="15.109375" style="50" customWidth="1"/>
    <col min="9725" max="9725" width="14.109375" style="50" customWidth="1"/>
    <col min="9726" max="9726" width="15.5546875" style="50" customWidth="1"/>
    <col min="9727" max="9727" width="15.88671875" style="50" customWidth="1"/>
    <col min="9728" max="9728" width="18.88671875" style="50"/>
    <col min="9729" max="9729" width="4" style="50" customWidth="1"/>
    <col min="9730" max="9976" width="18.88671875" style="50"/>
    <col min="9977" max="9977" width="49.88671875" style="50" customWidth="1"/>
    <col min="9978" max="9978" width="14.88671875" style="50" customWidth="1"/>
    <col min="9979" max="9979" width="16.44140625" style="50" customWidth="1"/>
    <col min="9980" max="9980" width="15.109375" style="50" customWidth="1"/>
    <col min="9981" max="9981" width="14.109375" style="50" customWidth="1"/>
    <col min="9982" max="9982" width="15.5546875" style="50" customWidth="1"/>
    <col min="9983" max="9983" width="15.88671875" style="50" customWidth="1"/>
    <col min="9984" max="9984" width="18.88671875" style="50"/>
    <col min="9985" max="9985" width="4" style="50" customWidth="1"/>
    <col min="9986" max="10232" width="18.88671875" style="50"/>
    <col min="10233" max="10233" width="49.88671875" style="50" customWidth="1"/>
    <col min="10234" max="10234" width="14.88671875" style="50" customWidth="1"/>
    <col min="10235" max="10235" width="16.44140625" style="50" customWidth="1"/>
    <col min="10236" max="10236" width="15.109375" style="50" customWidth="1"/>
    <col min="10237" max="10237" width="14.109375" style="50" customWidth="1"/>
    <col min="10238" max="10238" width="15.5546875" style="50" customWidth="1"/>
    <col min="10239" max="10239" width="15.88671875" style="50" customWidth="1"/>
    <col min="10240" max="10240" width="18.88671875" style="50"/>
    <col min="10241" max="10241" width="4" style="50" customWidth="1"/>
    <col min="10242" max="10488" width="18.88671875" style="50"/>
    <col min="10489" max="10489" width="49.88671875" style="50" customWidth="1"/>
    <col min="10490" max="10490" width="14.88671875" style="50" customWidth="1"/>
    <col min="10491" max="10491" width="16.44140625" style="50" customWidth="1"/>
    <col min="10492" max="10492" width="15.109375" style="50" customWidth="1"/>
    <col min="10493" max="10493" width="14.109375" style="50" customWidth="1"/>
    <col min="10494" max="10494" width="15.5546875" style="50" customWidth="1"/>
    <col min="10495" max="10495" width="15.88671875" style="50" customWidth="1"/>
    <col min="10496" max="10496" width="18.88671875" style="50"/>
    <col min="10497" max="10497" width="4" style="50" customWidth="1"/>
    <col min="10498" max="10744" width="18.88671875" style="50"/>
    <col min="10745" max="10745" width="49.88671875" style="50" customWidth="1"/>
    <col min="10746" max="10746" width="14.88671875" style="50" customWidth="1"/>
    <col min="10747" max="10747" width="16.44140625" style="50" customWidth="1"/>
    <col min="10748" max="10748" width="15.109375" style="50" customWidth="1"/>
    <col min="10749" max="10749" width="14.109375" style="50" customWidth="1"/>
    <col min="10750" max="10750" width="15.5546875" style="50" customWidth="1"/>
    <col min="10751" max="10751" width="15.88671875" style="50" customWidth="1"/>
    <col min="10752" max="10752" width="18.88671875" style="50"/>
    <col min="10753" max="10753" width="4" style="50" customWidth="1"/>
    <col min="10754" max="11000" width="18.88671875" style="50"/>
    <col min="11001" max="11001" width="49.88671875" style="50" customWidth="1"/>
    <col min="11002" max="11002" width="14.88671875" style="50" customWidth="1"/>
    <col min="11003" max="11003" width="16.44140625" style="50" customWidth="1"/>
    <col min="11004" max="11004" width="15.109375" style="50" customWidth="1"/>
    <col min="11005" max="11005" width="14.109375" style="50" customWidth="1"/>
    <col min="11006" max="11006" width="15.5546875" style="50" customWidth="1"/>
    <col min="11007" max="11007" width="15.88671875" style="50" customWidth="1"/>
    <col min="11008" max="11008" width="18.88671875" style="50"/>
    <col min="11009" max="11009" width="4" style="50" customWidth="1"/>
    <col min="11010" max="11256" width="18.88671875" style="50"/>
    <col min="11257" max="11257" width="49.88671875" style="50" customWidth="1"/>
    <col min="11258" max="11258" width="14.88671875" style="50" customWidth="1"/>
    <col min="11259" max="11259" width="16.44140625" style="50" customWidth="1"/>
    <col min="11260" max="11260" width="15.109375" style="50" customWidth="1"/>
    <col min="11261" max="11261" width="14.109375" style="50" customWidth="1"/>
    <col min="11262" max="11262" width="15.5546875" style="50" customWidth="1"/>
    <col min="11263" max="11263" width="15.88671875" style="50" customWidth="1"/>
    <col min="11264" max="11264" width="18.88671875" style="50"/>
    <col min="11265" max="11265" width="4" style="50" customWidth="1"/>
    <col min="11266" max="11512" width="18.88671875" style="50"/>
    <col min="11513" max="11513" width="49.88671875" style="50" customWidth="1"/>
    <col min="11514" max="11514" width="14.88671875" style="50" customWidth="1"/>
    <col min="11515" max="11515" width="16.44140625" style="50" customWidth="1"/>
    <col min="11516" max="11516" width="15.109375" style="50" customWidth="1"/>
    <col min="11517" max="11517" width="14.109375" style="50" customWidth="1"/>
    <col min="11518" max="11518" width="15.5546875" style="50" customWidth="1"/>
    <col min="11519" max="11519" width="15.88671875" style="50" customWidth="1"/>
    <col min="11520" max="11520" width="18.88671875" style="50"/>
    <col min="11521" max="11521" width="4" style="50" customWidth="1"/>
    <col min="11522" max="11768" width="18.88671875" style="50"/>
    <col min="11769" max="11769" width="49.88671875" style="50" customWidth="1"/>
    <col min="11770" max="11770" width="14.88671875" style="50" customWidth="1"/>
    <col min="11771" max="11771" width="16.44140625" style="50" customWidth="1"/>
    <col min="11772" max="11772" width="15.109375" style="50" customWidth="1"/>
    <col min="11773" max="11773" width="14.109375" style="50" customWidth="1"/>
    <col min="11774" max="11774" width="15.5546875" style="50" customWidth="1"/>
    <col min="11775" max="11775" width="15.88671875" style="50" customWidth="1"/>
    <col min="11776" max="11776" width="18.88671875" style="50"/>
    <col min="11777" max="11777" width="4" style="50" customWidth="1"/>
    <col min="11778" max="12024" width="18.88671875" style="50"/>
    <col min="12025" max="12025" width="49.88671875" style="50" customWidth="1"/>
    <col min="12026" max="12026" width="14.88671875" style="50" customWidth="1"/>
    <col min="12027" max="12027" width="16.44140625" style="50" customWidth="1"/>
    <col min="12028" max="12028" width="15.109375" style="50" customWidth="1"/>
    <col min="12029" max="12029" width="14.109375" style="50" customWidth="1"/>
    <col min="12030" max="12030" width="15.5546875" style="50" customWidth="1"/>
    <col min="12031" max="12031" width="15.88671875" style="50" customWidth="1"/>
    <col min="12032" max="12032" width="18.88671875" style="50"/>
    <col min="12033" max="12033" width="4" style="50" customWidth="1"/>
    <col min="12034" max="12280" width="18.88671875" style="50"/>
    <col min="12281" max="12281" width="49.88671875" style="50" customWidth="1"/>
    <col min="12282" max="12282" width="14.88671875" style="50" customWidth="1"/>
    <col min="12283" max="12283" width="16.44140625" style="50" customWidth="1"/>
    <col min="12284" max="12284" width="15.109375" style="50" customWidth="1"/>
    <col min="12285" max="12285" width="14.109375" style="50" customWidth="1"/>
    <col min="12286" max="12286" width="15.5546875" style="50" customWidth="1"/>
    <col min="12287" max="12287" width="15.88671875" style="50" customWidth="1"/>
    <col min="12288" max="12288" width="18.88671875" style="50"/>
    <col min="12289" max="12289" width="4" style="50" customWidth="1"/>
    <col min="12290" max="12536" width="18.88671875" style="50"/>
    <col min="12537" max="12537" width="49.88671875" style="50" customWidth="1"/>
    <col min="12538" max="12538" width="14.88671875" style="50" customWidth="1"/>
    <col min="12539" max="12539" width="16.44140625" style="50" customWidth="1"/>
    <col min="12540" max="12540" width="15.109375" style="50" customWidth="1"/>
    <col min="12541" max="12541" width="14.109375" style="50" customWidth="1"/>
    <col min="12542" max="12542" width="15.5546875" style="50" customWidth="1"/>
    <col min="12543" max="12543" width="15.88671875" style="50" customWidth="1"/>
    <col min="12544" max="12544" width="18.88671875" style="50"/>
    <col min="12545" max="12545" width="4" style="50" customWidth="1"/>
    <col min="12546" max="12792" width="18.88671875" style="50"/>
    <col min="12793" max="12793" width="49.88671875" style="50" customWidth="1"/>
    <col min="12794" max="12794" width="14.88671875" style="50" customWidth="1"/>
    <col min="12795" max="12795" width="16.44140625" style="50" customWidth="1"/>
    <col min="12796" max="12796" width="15.109375" style="50" customWidth="1"/>
    <col min="12797" max="12797" width="14.109375" style="50" customWidth="1"/>
    <col min="12798" max="12798" width="15.5546875" style="50" customWidth="1"/>
    <col min="12799" max="12799" width="15.88671875" style="50" customWidth="1"/>
    <col min="12800" max="12800" width="18.88671875" style="50"/>
    <col min="12801" max="12801" width="4" style="50" customWidth="1"/>
    <col min="12802" max="13048" width="18.88671875" style="50"/>
    <col min="13049" max="13049" width="49.88671875" style="50" customWidth="1"/>
    <col min="13050" max="13050" width="14.88671875" style="50" customWidth="1"/>
    <col min="13051" max="13051" width="16.44140625" style="50" customWidth="1"/>
    <col min="13052" max="13052" width="15.109375" style="50" customWidth="1"/>
    <col min="13053" max="13053" width="14.109375" style="50" customWidth="1"/>
    <col min="13054" max="13054" width="15.5546875" style="50" customWidth="1"/>
    <col min="13055" max="13055" width="15.88671875" style="50" customWidth="1"/>
    <col min="13056" max="13056" width="18.88671875" style="50"/>
    <col min="13057" max="13057" width="4" style="50" customWidth="1"/>
    <col min="13058" max="13304" width="18.88671875" style="50"/>
    <col min="13305" max="13305" width="49.88671875" style="50" customWidth="1"/>
    <col min="13306" max="13306" width="14.88671875" style="50" customWidth="1"/>
    <col min="13307" max="13307" width="16.44140625" style="50" customWidth="1"/>
    <col min="13308" max="13308" width="15.109375" style="50" customWidth="1"/>
    <col min="13309" max="13309" width="14.109375" style="50" customWidth="1"/>
    <col min="13310" max="13310" width="15.5546875" style="50" customWidth="1"/>
    <col min="13311" max="13311" width="15.88671875" style="50" customWidth="1"/>
    <col min="13312" max="13312" width="18.88671875" style="50"/>
    <col min="13313" max="13313" width="4" style="50" customWidth="1"/>
    <col min="13314" max="13560" width="18.88671875" style="50"/>
    <col min="13561" max="13561" width="49.88671875" style="50" customWidth="1"/>
    <col min="13562" max="13562" width="14.88671875" style="50" customWidth="1"/>
    <col min="13563" max="13563" width="16.44140625" style="50" customWidth="1"/>
    <col min="13564" max="13564" width="15.109375" style="50" customWidth="1"/>
    <col min="13565" max="13565" width="14.109375" style="50" customWidth="1"/>
    <col min="13566" max="13566" width="15.5546875" style="50" customWidth="1"/>
    <col min="13567" max="13567" width="15.88671875" style="50" customWidth="1"/>
    <col min="13568" max="13568" width="18.88671875" style="50"/>
    <col min="13569" max="13569" width="4" style="50" customWidth="1"/>
    <col min="13570" max="13816" width="18.88671875" style="50"/>
    <col min="13817" max="13817" width="49.88671875" style="50" customWidth="1"/>
    <col min="13818" max="13818" width="14.88671875" style="50" customWidth="1"/>
    <col min="13819" max="13819" width="16.44140625" style="50" customWidth="1"/>
    <col min="13820" max="13820" width="15.109375" style="50" customWidth="1"/>
    <col min="13821" max="13821" width="14.109375" style="50" customWidth="1"/>
    <col min="13822" max="13822" width="15.5546875" style="50" customWidth="1"/>
    <col min="13823" max="13823" width="15.88671875" style="50" customWidth="1"/>
    <col min="13824" max="13824" width="18.88671875" style="50"/>
    <col min="13825" max="13825" width="4" style="50" customWidth="1"/>
    <col min="13826" max="14072" width="18.88671875" style="50"/>
    <col min="14073" max="14073" width="49.88671875" style="50" customWidth="1"/>
    <col min="14074" max="14074" width="14.88671875" style="50" customWidth="1"/>
    <col min="14075" max="14075" width="16.44140625" style="50" customWidth="1"/>
    <col min="14076" max="14076" width="15.109375" style="50" customWidth="1"/>
    <col min="14077" max="14077" width="14.109375" style="50" customWidth="1"/>
    <col min="14078" max="14078" width="15.5546875" style="50" customWidth="1"/>
    <col min="14079" max="14079" width="15.88671875" style="50" customWidth="1"/>
    <col min="14080" max="14080" width="18.88671875" style="50"/>
    <col min="14081" max="14081" width="4" style="50" customWidth="1"/>
    <col min="14082" max="14328" width="18.88671875" style="50"/>
    <col min="14329" max="14329" width="49.88671875" style="50" customWidth="1"/>
    <col min="14330" max="14330" width="14.88671875" style="50" customWidth="1"/>
    <col min="14331" max="14331" width="16.44140625" style="50" customWidth="1"/>
    <col min="14332" max="14332" width="15.109375" style="50" customWidth="1"/>
    <col min="14333" max="14333" width="14.109375" style="50" customWidth="1"/>
    <col min="14334" max="14334" width="15.5546875" style="50" customWidth="1"/>
    <col min="14335" max="14335" width="15.88671875" style="50" customWidth="1"/>
    <col min="14336" max="14336" width="18.88671875" style="50"/>
    <col min="14337" max="14337" width="4" style="50" customWidth="1"/>
    <col min="14338" max="14584" width="18.88671875" style="50"/>
    <col min="14585" max="14585" width="49.88671875" style="50" customWidth="1"/>
    <col min="14586" max="14586" width="14.88671875" style="50" customWidth="1"/>
    <col min="14587" max="14587" width="16.44140625" style="50" customWidth="1"/>
    <col min="14588" max="14588" width="15.109375" style="50" customWidth="1"/>
    <col min="14589" max="14589" width="14.109375" style="50" customWidth="1"/>
    <col min="14590" max="14590" width="15.5546875" style="50" customWidth="1"/>
    <col min="14591" max="14591" width="15.88671875" style="50" customWidth="1"/>
    <col min="14592" max="14592" width="18.88671875" style="50"/>
    <col min="14593" max="14593" width="4" style="50" customWidth="1"/>
    <col min="14594" max="14840" width="18.88671875" style="50"/>
    <col min="14841" max="14841" width="49.88671875" style="50" customWidth="1"/>
    <col min="14842" max="14842" width="14.88671875" style="50" customWidth="1"/>
    <col min="14843" max="14843" width="16.44140625" style="50" customWidth="1"/>
    <col min="14844" max="14844" width="15.109375" style="50" customWidth="1"/>
    <col min="14845" max="14845" width="14.109375" style="50" customWidth="1"/>
    <col min="14846" max="14846" width="15.5546875" style="50" customWidth="1"/>
    <col min="14847" max="14847" width="15.88671875" style="50" customWidth="1"/>
    <col min="14848" max="14848" width="18.88671875" style="50"/>
    <col min="14849" max="14849" width="4" style="50" customWidth="1"/>
    <col min="14850" max="15096" width="18.88671875" style="50"/>
    <col min="15097" max="15097" width="49.88671875" style="50" customWidth="1"/>
    <col min="15098" max="15098" width="14.88671875" style="50" customWidth="1"/>
    <col min="15099" max="15099" width="16.44140625" style="50" customWidth="1"/>
    <col min="15100" max="15100" width="15.109375" style="50" customWidth="1"/>
    <col min="15101" max="15101" width="14.109375" style="50" customWidth="1"/>
    <col min="15102" max="15102" width="15.5546875" style="50" customWidth="1"/>
    <col min="15103" max="15103" width="15.88671875" style="50" customWidth="1"/>
    <col min="15104" max="15104" width="18.88671875" style="50"/>
    <col min="15105" max="15105" width="4" style="50" customWidth="1"/>
    <col min="15106" max="15352" width="18.88671875" style="50"/>
    <col min="15353" max="15353" width="49.88671875" style="50" customWidth="1"/>
    <col min="15354" max="15354" width="14.88671875" style="50" customWidth="1"/>
    <col min="15355" max="15355" width="16.44140625" style="50" customWidth="1"/>
    <col min="15356" max="15356" width="15.109375" style="50" customWidth="1"/>
    <col min="15357" max="15357" width="14.109375" style="50" customWidth="1"/>
    <col min="15358" max="15358" width="15.5546875" style="50" customWidth="1"/>
    <col min="15359" max="15359" width="15.88671875" style="50" customWidth="1"/>
    <col min="15360" max="15360" width="18.88671875" style="50"/>
    <col min="15361" max="15361" width="4" style="50" customWidth="1"/>
    <col min="15362" max="15608" width="18.88671875" style="50"/>
    <col min="15609" max="15609" width="49.88671875" style="50" customWidth="1"/>
    <col min="15610" max="15610" width="14.88671875" style="50" customWidth="1"/>
    <col min="15611" max="15611" width="16.44140625" style="50" customWidth="1"/>
    <col min="15612" max="15612" width="15.109375" style="50" customWidth="1"/>
    <col min="15613" max="15613" width="14.109375" style="50" customWidth="1"/>
    <col min="15614" max="15614" width="15.5546875" style="50" customWidth="1"/>
    <col min="15615" max="15615" width="15.88671875" style="50" customWidth="1"/>
    <col min="15616" max="15616" width="18.88671875" style="50"/>
    <col min="15617" max="15617" width="4" style="50" customWidth="1"/>
    <col min="15618" max="15864" width="18.88671875" style="50"/>
    <col min="15865" max="15865" width="49.88671875" style="50" customWidth="1"/>
    <col min="15866" max="15866" width="14.88671875" style="50" customWidth="1"/>
    <col min="15867" max="15867" width="16.44140625" style="50" customWidth="1"/>
    <col min="15868" max="15868" width="15.109375" style="50" customWidth="1"/>
    <col min="15869" max="15869" width="14.109375" style="50" customWidth="1"/>
    <col min="15870" max="15870" width="15.5546875" style="50" customWidth="1"/>
    <col min="15871" max="15871" width="15.88671875" style="50" customWidth="1"/>
    <col min="15872" max="15872" width="18.88671875" style="50"/>
    <col min="15873" max="15873" width="4" style="50" customWidth="1"/>
    <col min="15874" max="16120" width="18.88671875" style="50"/>
    <col min="16121" max="16121" width="49.88671875" style="50" customWidth="1"/>
    <col min="16122" max="16122" width="14.88671875" style="50" customWidth="1"/>
    <col min="16123" max="16123" width="16.44140625" style="50" customWidth="1"/>
    <col min="16124" max="16124" width="15.109375" style="50" customWidth="1"/>
    <col min="16125" max="16125" width="14.109375" style="50" customWidth="1"/>
    <col min="16126" max="16126" width="15.5546875" style="50" customWidth="1"/>
    <col min="16127" max="16127" width="15.88671875" style="50" customWidth="1"/>
    <col min="16128" max="16128" width="18.88671875" style="50"/>
    <col min="16129" max="16129" width="4" style="50" customWidth="1"/>
    <col min="16130" max="16384" width="18.88671875" style="50"/>
  </cols>
  <sheetData>
    <row r="1" spans="1:11" ht="20.100000000000001" customHeight="1" x14ac:dyDescent="0.3">
      <c r="A1" s="23" t="s">
        <v>207</v>
      </c>
      <c r="C1" s="2"/>
      <c r="D1" s="2"/>
      <c r="E1" s="2"/>
      <c r="F1" s="2"/>
      <c r="G1" s="894" t="s">
        <v>907</v>
      </c>
      <c r="H1" s="2"/>
      <c r="I1" s="2"/>
      <c r="K1" s="294"/>
    </row>
    <row r="2" spans="1:11" ht="20.100000000000001" customHeight="1" x14ac:dyDescent="0.3">
      <c r="B2" s="30"/>
      <c r="C2" s="2"/>
      <c r="D2" s="2"/>
      <c r="E2" s="2"/>
      <c r="F2" s="2"/>
      <c r="G2" s="2"/>
      <c r="H2" s="2"/>
      <c r="I2" s="55">
        <v>2023</v>
      </c>
    </row>
    <row r="3" spans="1:11" s="612" customFormat="1" ht="39.9" customHeight="1" x14ac:dyDescent="0.3">
      <c r="A3" s="629" t="s">
        <v>185</v>
      </c>
      <c r="B3" s="628" t="s">
        <v>186</v>
      </c>
      <c r="C3" s="628" t="s">
        <v>3</v>
      </c>
      <c r="D3" s="628" t="s">
        <v>4</v>
      </c>
      <c r="E3" s="628" t="s">
        <v>5</v>
      </c>
      <c r="F3" s="628" t="s">
        <v>6</v>
      </c>
      <c r="G3" s="628" t="s">
        <v>7</v>
      </c>
      <c r="H3" s="628" t="s">
        <v>8</v>
      </c>
      <c r="I3" s="628" t="s">
        <v>9</v>
      </c>
    </row>
    <row r="4" spans="1:11" s="51" customFormat="1" ht="13.2" hidden="1" x14ac:dyDescent="0.3">
      <c r="A4" s="527" t="s">
        <v>187</v>
      </c>
      <c r="B4" s="527" t="s">
        <v>208</v>
      </c>
      <c r="C4" s="602" t="s">
        <v>209</v>
      </c>
      <c r="D4" s="630">
        <v>1051.7626701550885</v>
      </c>
      <c r="E4" s="630">
        <v>347.82567126931355</v>
      </c>
      <c r="F4" s="630">
        <v>483.90248452635535</v>
      </c>
      <c r="G4" s="630">
        <v>701.69868641296068</v>
      </c>
      <c r="H4" s="630">
        <v>1067.6499073804755</v>
      </c>
      <c r="I4" s="630">
        <v>1634.3096605675446</v>
      </c>
    </row>
    <row r="5" spans="1:11" s="51" customFormat="1" ht="13.2" hidden="1" x14ac:dyDescent="0.3">
      <c r="A5" s="626" t="s">
        <v>187</v>
      </c>
      <c r="B5" s="527" t="s">
        <v>208</v>
      </c>
      <c r="C5" s="602" t="s">
        <v>210</v>
      </c>
      <c r="D5" s="631">
        <v>3.7863456125583186</v>
      </c>
      <c r="E5" s="631">
        <v>1.2521724165695287</v>
      </c>
      <c r="F5" s="631">
        <v>1.7420489442948792</v>
      </c>
      <c r="G5" s="631">
        <v>2.5261152710866583</v>
      </c>
      <c r="H5" s="631">
        <v>3.8435396665697117</v>
      </c>
      <c r="I5" s="631">
        <v>5.8835147780431605</v>
      </c>
    </row>
    <row r="6" spans="1:11" s="51" customFormat="1" ht="26.4" hidden="1" x14ac:dyDescent="0.3">
      <c r="A6" s="626" t="s">
        <v>187</v>
      </c>
      <c r="B6" s="527" t="s">
        <v>189</v>
      </c>
      <c r="C6" s="602" t="s">
        <v>209</v>
      </c>
      <c r="D6" s="630">
        <v>1016.2040806921951</v>
      </c>
      <c r="E6" s="630">
        <v>349.17800948536001</v>
      </c>
      <c r="F6" s="630">
        <v>480.40851451513021</v>
      </c>
      <c r="G6" s="630">
        <v>711.60453949085445</v>
      </c>
      <c r="H6" s="630">
        <v>1090.1208376648221</v>
      </c>
      <c r="I6" s="630">
        <v>1569.1854899689506</v>
      </c>
    </row>
    <row r="7" spans="1:11" s="51" customFormat="1" ht="26.4" hidden="1" x14ac:dyDescent="0.3">
      <c r="A7" s="626" t="s">
        <v>187</v>
      </c>
      <c r="B7" s="527" t="s">
        <v>189</v>
      </c>
      <c r="C7" s="602" t="s">
        <v>210</v>
      </c>
      <c r="D7" s="631">
        <v>3.6583346904919023</v>
      </c>
      <c r="E7" s="631">
        <v>1.2570408341472961</v>
      </c>
      <c r="F7" s="631">
        <v>1.7294706522544687</v>
      </c>
      <c r="G7" s="631">
        <v>2.5617763421670761</v>
      </c>
      <c r="H7" s="631">
        <v>3.9244350155933598</v>
      </c>
      <c r="I7" s="631">
        <v>5.6490677638882216</v>
      </c>
    </row>
    <row r="8" spans="1:11" s="51" customFormat="1" ht="26.4" hidden="1" x14ac:dyDescent="0.3">
      <c r="A8" s="626" t="s">
        <v>187</v>
      </c>
      <c r="B8" s="527" t="s">
        <v>211</v>
      </c>
      <c r="C8" s="602" t="s">
        <v>209</v>
      </c>
      <c r="D8" s="630">
        <v>981.20726893849303</v>
      </c>
      <c r="E8" s="630">
        <v>352.14943191609535</v>
      </c>
      <c r="F8" s="630">
        <v>488.727098793653</v>
      </c>
      <c r="G8" s="630">
        <v>686.09956309591598</v>
      </c>
      <c r="H8" s="630">
        <v>1120.4341611229283</v>
      </c>
      <c r="I8" s="630">
        <v>1461.6719285948432</v>
      </c>
    </row>
    <row r="9" spans="1:11" s="51" customFormat="1" ht="26.4" hidden="1" x14ac:dyDescent="0.3">
      <c r="A9" s="626" t="s">
        <v>187</v>
      </c>
      <c r="B9" s="527" t="s">
        <v>211</v>
      </c>
      <c r="C9" s="602" t="s">
        <v>210</v>
      </c>
      <c r="D9" s="631">
        <v>3.5323461681785746</v>
      </c>
      <c r="E9" s="631">
        <v>1.2677379548979433</v>
      </c>
      <c r="F9" s="631">
        <v>1.7594175556571507</v>
      </c>
      <c r="G9" s="631">
        <v>2.4699584271452975</v>
      </c>
      <c r="H9" s="631">
        <v>4.0335629800425421</v>
      </c>
      <c r="I9" s="631">
        <v>5.2620189429414355</v>
      </c>
    </row>
    <row r="10" spans="1:11" s="51" customFormat="1" ht="39.6" hidden="1" x14ac:dyDescent="0.3">
      <c r="A10" s="626" t="s">
        <v>187</v>
      </c>
      <c r="B10" s="527" t="s">
        <v>212</v>
      </c>
      <c r="C10" s="602" t="s">
        <v>209</v>
      </c>
      <c r="D10" s="630">
        <v>2735.2643373196743</v>
      </c>
      <c r="E10" s="630">
        <v>346.05380531308924</v>
      </c>
      <c r="F10" s="630">
        <v>525.0083612152481</v>
      </c>
      <c r="G10" s="630">
        <v>1085.9241816117187</v>
      </c>
      <c r="H10" s="630">
        <v>2062.5697162159186</v>
      </c>
      <c r="I10" s="630">
        <v>3965.6629659740643</v>
      </c>
    </row>
    <row r="11" spans="1:11" s="51" customFormat="1" ht="39.6" hidden="1" x14ac:dyDescent="0.3">
      <c r="A11" s="626" t="s">
        <v>187</v>
      </c>
      <c r="B11" s="527" t="s">
        <v>212</v>
      </c>
      <c r="C11" s="602" t="s">
        <v>210</v>
      </c>
      <c r="D11" s="631">
        <v>9.8469516143508269</v>
      </c>
      <c r="E11" s="631">
        <v>1.2457936991271212</v>
      </c>
      <c r="F11" s="631">
        <v>1.8900301003748932</v>
      </c>
      <c r="G11" s="631">
        <v>3.9093270538021874</v>
      </c>
      <c r="H11" s="631">
        <v>7.4252509783773064</v>
      </c>
      <c r="I11" s="631">
        <v>14.276386677506631</v>
      </c>
    </row>
    <row r="12" spans="1:11" s="51" customFormat="1" ht="26.4" hidden="1" x14ac:dyDescent="0.3">
      <c r="A12" s="527" t="s">
        <v>192</v>
      </c>
      <c r="B12" s="527" t="s">
        <v>213</v>
      </c>
      <c r="C12" s="602" t="s">
        <v>210</v>
      </c>
      <c r="D12" s="627">
        <v>19.361211474701562</v>
      </c>
      <c r="E12" s="627">
        <v>5.7802838162480139</v>
      </c>
      <c r="F12" s="627">
        <v>9.4716445013724861</v>
      </c>
      <c r="G12" s="627">
        <v>12.859242899959378</v>
      </c>
      <c r="H12" s="627">
        <v>20.74840425399934</v>
      </c>
      <c r="I12" s="627">
        <v>32.508570083678535</v>
      </c>
    </row>
    <row r="13" spans="1:11" s="51" customFormat="1" ht="39.6" hidden="1" x14ac:dyDescent="0.3">
      <c r="A13" s="626" t="s">
        <v>192</v>
      </c>
      <c r="B13" s="527" t="s">
        <v>194</v>
      </c>
      <c r="C13" s="602" t="s">
        <v>210</v>
      </c>
      <c r="D13" s="627">
        <v>21.503116290244304</v>
      </c>
      <c r="E13" s="627">
        <v>6.0738548607232188</v>
      </c>
      <c r="F13" s="627">
        <v>8.8614484548633285</v>
      </c>
      <c r="G13" s="627">
        <v>14.476667070514759</v>
      </c>
      <c r="H13" s="627">
        <v>23.628247227206931</v>
      </c>
      <c r="I13" s="627">
        <v>38.480884000301934</v>
      </c>
    </row>
    <row r="14" spans="1:11" s="51" customFormat="1" ht="26.4" hidden="1" x14ac:dyDescent="0.3">
      <c r="A14" s="527" t="s">
        <v>105</v>
      </c>
      <c r="B14" s="527" t="s">
        <v>195</v>
      </c>
      <c r="C14" s="602" t="s">
        <v>209</v>
      </c>
      <c r="D14" s="630">
        <v>4333.617686861312</v>
      </c>
      <c r="E14" s="630">
        <v>1649.2653319793824</v>
      </c>
      <c r="F14" s="630">
        <v>2626.90479531458</v>
      </c>
      <c r="G14" s="630">
        <v>3088.6105226156869</v>
      </c>
      <c r="H14" s="630">
        <v>4917.2821047965144</v>
      </c>
      <c r="I14" s="630">
        <v>6462.563835575962</v>
      </c>
    </row>
    <row r="15" spans="1:11" s="51" customFormat="1" ht="26.4" x14ac:dyDescent="0.3">
      <c r="A15" s="626" t="s">
        <v>105</v>
      </c>
      <c r="B15" s="527" t="s">
        <v>195</v>
      </c>
      <c r="C15" s="602" t="s">
        <v>210</v>
      </c>
      <c r="D15" s="631">
        <v>15.601023672700723</v>
      </c>
      <c r="E15" s="631">
        <v>5.9373551951257761</v>
      </c>
      <c r="F15" s="631">
        <v>9.4568572631324876</v>
      </c>
      <c r="G15" s="631">
        <v>11.118997881416472</v>
      </c>
      <c r="H15" s="631">
        <v>17.702215577267452</v>
      </c>
      <c r="I15" s="631">
        <v>23.265229808073464</v>
      </c>
    </row>
    <row r="16" spans="1:11" s="51" customFormat="1" ht="26.4" hidden="1" x14ac:dyDescent="0.3">
      <c r="A16" s="626" t="s">
        <v>105</v>
      </c>
      <c r="B16" s="527" t="s">
        <v>196</v>
      </c>
      <c r="C16" s="602" t="s">
        <v>209</v>
      </c>
      <c r="D16" s="630">
        <v>920.9878832301373</v>
      </c>
      <c r="E16" s="630">
        <v>218.06272113288702</v>
      </c>
      <c r="F16" s="630">
        <v>321.79122504564111</v>
      </c>
      <c r="G16" s="630">
        <v>661.01942988200835</v>
      </c>
      <c r="H16" s="630">
        <v>940.36066318540372</v>
      </c>
      <c r="I16" s="630">
        <v>1757.3029443695666</v>
      </c>
    </row>
    <row r="17" spans="1:16" s="51" customFormat="1" ht="26.4" x14ac:dyDescent="0.3">
      <c r="A17" s="626" t="s">
        <v>105</v>
      </c>
      <c r="B17" s="527" t="s">
        <v>196</v>
      </c>
      <c r="C17" s="602" t="s">
        <v>210</v>
      </c>
      <c r="D17" s="631">
        <v>3.3155563796284944</v>
      </c>
      <c r="E17" s="631">
        <v>0.78502579607839329</v>
      </c>
      <c r="F17" s="631">
        <v>1.158448410164308</v>
      </c>
      <c r="G17" s="631">
        <v>2.3796699475752301</v>
      </c>
      <c r="H17" s="631">
        <v>3.3852983874674534</v>
      </c>
      <c r="I17" s="631">
        <v>6.3262905997304397</v>
      </c>
    </row>
    <row r="18" spans="1:16" s="51" customFormat="1" ht="26.4" hidden="1" x14ac:dyDescent="0.3">
      <c r="A18" s="626" t="s">
        <v>105</v>
      </c>
      <c r="B18" s="527" t="s">
        <v>214</v>
      </c>
      <c r="C18" s="602" t="s">
        <v>209</v>
      </c>
      <c r="D18" s="630">
        <v>889.85363190336341</v>
      </c>
      <c r="E18" s="630">
        <v>234.0740032729758</v>
      </c>
      <c r="F18" s="630">
        <v>371.28699382376169</v>
      </c>
      <c r="G18" s="630">
        <v>647.43283994887372</v>
      </c>
      <c r="H18" s="630">
        <v>896.8112082106876</v>
      </c>
      <c r="I18" s="630">
        <v>1747.2808852115907</v>
      </c>
    </row>
    <row r="19" spans="1:16" s="51" customFormat="1" ht="26.4" x14ac:dyDescent="0.3">
      <c r="A19" s="626" t="s">
        <v>105</v>
      </c>
      <c r="B19" s="527" t="s">
        <v>214</v>
      </c>
      <c r="C19" s="602" t="s">
        <v>210</v>
      </c>
      <c r="D19" s="631">
        <v>3.2034730748521083</v>
      </c>
      <c r="E19" s="631">
        <v>0.84266641178271295</v>
      </c>
      <c r="F19" s="631">
        <v>1.3366331777655422</v>
      </c>
      <c r="G19" s="631">
        <v>2.3307582238159452</v>
      </c>
      <c r="H19" s="631">
        <v>3.2285203495584751</v>
      </c>
      <c r="I19" s="631">
        <v>6.2902111867617263</v>
      </c>
    </row>
    <row r="20" spans="1:16" s="51" customFormat="1" ht="26.4" hidden="1" x14ac:dyDescent="0.25">
      <c r="A20" s="527" t="s">
        <v>198</v>
      </c>
      <c r="B20" s="527" t="s">
        <v>199</v>
      </c>
      <c r="C20" s="602" t="s">
        <v>215</v>
      </c>
      <c r="D20" s="630">
        <v>235.6729479856856</v>
      </c>
      <c r="E20" s="630">
        <v>25.30802662789004</v>
      </c>
      <c r="F20" s="630">
        <v>78.390353375960629</v>
      </c>
      <c r="G20" s="630">
        <v>155.0010544014464</v>
      </c>
      <c r="H20" s="630">
        <v>174.99083134310419</v>
      </c>
      <c r="I20" s="630">
        <v>264.02633440970862</v>
      </c>
      <c r="K20" s="293"/>
      <c r="L20" s="197"/>
      <c r="M20" s="197"/>
      <c r="N20" s="197"/>
      <c r="O20" s="197"/>
      <c r="P20" s="197"/>
    </row>
    <row r="21" spans="1:16" s="51" customFormat="1" ht="26.4" hidden="1" x14ac:dyDescent="0.25">
      <c r="A21" s="626" t="s">
        <v>198</v>
      </c>
      <c r="B21" s="527" t="s">
        <v>199</v>
      </c>
      <c r="C21" s="602" t="s">
        <v>210</v>
      </c>
      <c r="D21" s="631">
        <v>11.147330439722928</v>
      </c>
      <c r="E21" s="631">
        <v>1.197069659499199</v>
      </c>
      <c r="F21" s="631">
        <v>3.7078637146829379</v>
      </c>
      <c r="G21" s="631">
        <v>7.3315498731884148</v>
      </c>
      <c r="H21" s="631">
        <v>8.2770663225288281</v>
      </c>
      <c r="I21" s="631">
        <v>12.488445617579218</v>
      </c>
      <c r="K21" s="293"/>
      <c r="L21" s="321"/>
      <c r="M21" s="321"/>
      <c r="N21" s="321"/>
      <c r="O21" s="321"/>
      <c r="P21" s="321"/>
    </row>
    <row r="22" spans="1:16" s="51" customFormat="1" ht="26.4" hidden="1" x14ac:dyDescent="0.3">
      <c r="A22" s="626" t="s">
        <v>198</v>
      </c>
      <c r="B22" s="527" t="s">
        <v>216</v>
      </c>
      <c r="C22" s="602" t="s">
        <v>215</v>
      </c>
      <c r="D22" s="630">
        <v>35.212119504051195</v>
      </c>
      <c r="E22" s="630">
        <v>10.407823392596743</v>
      </c>
      <c r="F22" s="630">
        <v>15.567116259878688</v>
      </c>
      <c r="G22" s="630">
        <v>25.223051616990592</v>
      </c>
      <c r="H22" s="630">
        <v>33.626896041044198</v>
      </c>
      <c r="I22" s="630">
        <v>58.181851106247045</v>
      </c>
    </row>
    <row r="23" spans="1:16" s="51" customFormat="1" ht="26.4" hidden="1" x14ac:dyDescent="0.3">
      <c r="A23" s="626" t="s">
        <v>198</v>
      </c>
      <c r="B23" s="527" t="s">
        <v>216</v>
      </c>
      <c r="C23" s="602" t="s">
        <v>210</v>
      </c>
      <c r="D23" s="631">
        <v>1.6655332525416215</v>
      </c>
      <c r="E23" s="631">
        <v>0.49229004646982599</v>
      </c>
      <c r="F23" s="631">
        <v>0.736324599092262</v>
      </c>
      <c r="G23" s="631">
        <v>1.1930503414836551</v>
      </c>
      <c r="H23" s="631">
        <v>1.5905521827413907</v>
      </c>
      <c r="I23" s="631">
        <v>2.7520015573254852</v>
      </c>
    </row>
    <row r="24" spans="1:16" s="51" customFormat="1" ht="26.4" hidden="1" x14ac:dyDescent="0.3">
      <c r="A24" s="527" t="s">
        <v>201</v>
      </c>
      <c r="B24" s="527" t="s">
        <v>202</v>
      </c>
      <c r="C24" s="602" t="s">
        <v>217</v>
      </c>
      <c r="D24" s="630">
        <v>869.95603959793243</v>
      </c>
      <c r="E24" s="630">
        <v>90.263678280397514</v>
      </c>
      <c r="F24" s="630">
        <v>210.29688597058581</v>
      </c>
      <c r="G24" s="630">
        <v>529.14095250258595</v>
      </c>
      <c r="H24" s="630">
        <v>860.13505888739564</v>
      </c>
      <c r="I24" s="630">
        <v>1976.4990615769755</v>
      </c>
    </row>
    <row r="25" spans="1:16" s="51" customFormat="1" ht="26.4" hidden="1" x14ac:dyDescent="0.3">
      <c r="A25" s="626" t="s">
        <v>201</v>
      </c>
      <c r="B25" s="527" t="s">
        <v>202</v>
      </c>
      <c r="C25" s="602" t="s">
        <v>210</v>
      </c>
      <c r="D25" s="631">
        <v>31.233422720456847</v>
      </c>
      <c r="E25" s="631">
        <v>3.2406736567263157</v>
      </c>
      <c r="F25" s="631">
        <v>7.550141889181762</v>
      </c>
      <c r="G25" s="631">
        <v>18.997377219033591</v>
      </c>
      <c r="H25" s="631">
        <v>30.880826924692943</v>
      </c>
      <c r="I25" s="631">
        <v>70.960862258455037</v>
      </c>
    </row>
    <row r="26" spans="1:16" s="51" customFormat="1" ht="26.4" hidden="1" x14ac:dyDescent="0.3">
      <c r="A26" s="527" t="s">
        <v>203</v>
      </c>
      <c r="B26" s="527" t="s">
        <v>218</v>
      </c>
      <c r="C26" s="602" t="s">
        <v>215</v>
      </c>
      <c r="D26" s="630">
        <v>1090.3572697344669</v>
      </c>
      <c r="E26" s="630">
        <v>156.99143535692212</v>
      </c>
      <c r="F26" s="630">
        <v>329.05813443220046</v>
      </c>
      <c r="G26" s="630">
        <v>700.13966417119991</v>
      </c>
      <c r="H26" s="630">
        <v>1091.293917103706</v>
      </c>
      <c r="I26" s="630">
        <v>1549.1547780773835</v>
      </c>
    </row>
    <row r="27" spans="1:16" s="51" customFormat="1" ht="26.4" hidden="1" x14ac:dyDescent="0.3">
      <c r="A27" s="626" t="s">
        <v>203</v>
      </c>
      <c r="B27" s="527" t="s">
        <v>218</v>
      </c>
      <c r="C27" s="602" t="s">
        <v>210</v>
      </c>
      <c r="D27" s="631">
        <v>28.349289013096136</v>
      </c>
      <c r="E27" s="631">
        <v>4.0817773192799747</v>
      </c>
      <c r="F27" s="631">
        <v>8.5555114952372122</v>
      </c>
      <c r="G27" s="631">
        <v>18.203631268451197</v>
      </c>
      <c r="H27" s="631">
        <v>28.373641844696355</v>
      </c>
      <c r="I27" s="631">
        <v>40.278024230011972</v>
      </c>
    </row>
    <row r="28" spans="1:16" s="51" customFormat="1" ht="15.9" customHeight="1" x14ac:dyDescent="0.3"/>
    <row r="29" spans="1:16" s="51" customFormat="1" ht="15.9" customHeight="1" x14ac:dyDescent="0.3"/>
    <row r="30" spans="1:16" s="51" customFormat="1" ht="15.9" customHeight="1" x14ac:dyDescent="0.3"/>
    <row r="31" spans="1:16" s="51" customFormat="1" ht="15.9" customHeight="1" x14ac:dyDescent="0.3"/>
    <row r="32" spans="1:16" s="51" customFormat="1" ht="15.9" customHeight="1" x14ac:dyDescent="0.3"/>
    <row r="33" s="51" customFormat="1" ht="15.9" customHeight="1" x14ac:dyDescent="0.3"/>
    <row r="34" s="51" customFormat="1" ht="15.9" customHeight="1" x14ac:dyDescent="0.3"/>
    <row r="35" s="51" customFormat="1" ht="15.9" customHeight="1" x14ac:dyDescent="0.3"/>
    <row r="36" s="51" customFormat="1" ht="15.9" customHeight="1" x14ac:dyDescent="0.3"/>
    <row r="37" s="51" customFormat="1" ht="15.9" customHeight="1" x14ac:dyDescent="0.3"/>
    <row r="38" s="51" customFormat="1" ht="15.9" customHeight="1" x14ac:dyDescent="0.3"/>
    <row r="39" s="51" customFormat="1" ht="15.9" customHeight="1" x14ac:dyDescent="0.3"/>
    <row r="40" s="51" customFormat="1" ht="15.9" customHeight="1" x14ac:dyDescent="0.3"/>
    <row r="41" s="51" customFormat="1" ht="15.9" customHeight="1" x14ac:dyDescent="0.3"/>
    <row r="42" s="51" customFormat="1" ht="15.9" customHeight="1" x14ac:dyDescent="0.3"/>
    <row r="43" s="51" customFormat="1" ht="15.9" customHeight="1" x14ac:dyDescent="0.3"/>
    <row r="44" s="51" customFormat="1" ht="15.9" customHeight="1" x14ac:dyDescent="0.3"/>
    <row r="45" s="51" customFormat="1" ht="15.9" customHeight="1" x14ac:dyDescent="0.3"/>
    <row r="46" s="51" customFormat="1" ht="15.9" customHeight="1" x14ac:dyDescent="0.3"/>
    <row r="47" s="51" customFormat="1" ht="15.9" customHeight="1" x14ac:dyDescent="0.3"/>
    <row r="48" s="51" customFormat="1" ht="15.9" customHeight="1" x14ac:dyDescent="0.3"/>
    <row r="49" s="51" customFormat="1" ht="15.9" customHeight="1" x14ac:dyDescent="0.3"/>
    <row r="50" s="51" customFormat="1" ht="15.9" customHeight="1" x14ac:dyDescent="0.3"/>
    <row r="51" s="51" customFormat="1" ht="15.9" customHeight="1" x14ac:dyDescent="0.3"/>
    <row r="52" s="51" customFormat="1" ht="15.9" customHeight="1" x14ac:dyDescent="0.3"/>
    <row r="53" s="51" customFormat="1" ht="15.9" customHeight="1" x14ac:dyDescent="0.3"/>
    <row r="54" s="51" customFormat="1" ht="15.9" customHeight="1" x14ac:dyDescent="0.3"/>
    <row r="55" s="51" customFormat="1" ht="15.9" customHeight="1" x14ac:dyDescent="0.3"/>
    <row r="56" s="51" customFormat="1" ht="15.9" customHeight="1" x14ac:dyDescent="0.3"/>
    <row r="57" s="51" customFormat="1" ht="15.9" customHeight="1" x14ac:dyDescent="0.3"/>
    <row r="58" s="51" customFormat="1" ht="15.9" customHeight="1" x14ac:dyDescent="0.3"/>
    <row r="59" s="51" customFormat="1" ht="15.9" customHeight="1" x14ac:dyDescent="0.3"/>
    <row r="60" s="51" customFormat="1" ht="15.9" customHeight="1" x14ac:dyDescent="0.3"/>
    <row r="61" s="51" customFormat="1" ht="15.9" customHeight="1" x14ac:dyDescent="0.3"/>
    <row r="62" s="51" customFormat="1" ht="15.9" customHeight="1" x14ac:dyDescent="0.3"/>
    <row r="63" s="51" customFormat="1" ht="15.9" customHeight="1" x14ac:dyDescent="0.3"/>
    <row r="64" s="51" customFormat="1" ht="15.9" customHeight="1" x14ac:dyDescent="0.3"/>
    <row r="65" s="51" customFormat="1" ht="15.9" customHeight="1" x14ac:dyDescent="0.3"/>
    <row r="66" s="51" customFormat="1" ht="15.9" customHeight="1" x14ac:dyDescent="0.3"/>
    <row r="67" s="51" customFormat="1" ht="15.9" customHeight="1" x14ac:dyDescent="0.3"/>
    <row r="68" s="51" customFormat="1" ht="15.9" customHeight="1" x14ac:dyDescent="0.3"/>
    <row r="69" s="51" customFormat="1" ht="15.9" customHeight="1" x14ac:dyDescent="0.3"/>
    <row r="70" s="51" customFormat="1" ht="15.9" customHeight="1" x14ac:dyDescent="0.3"/>
    <row r="71" s="51" customFormat="1" ht="15.9" customHeight="1" x14ac:dyDescent="0.3"/>
    <row r="72" s="51" customFormat="1" ht="15.9" customHeight="1" x14ac:dyDescent="0.3"/>
    <row r="73" s="51" customFormat="1" ht="15.9" customHeight="1" x14ac:dyDescent="0.3"/>
    <row r="74" s="51" customFormat="1" ht="15.9" customHeight="1" x14ac:dyDescent="0.3"/>
    <row r="75" s="51" customFormat="1" ht="15.9" customHeight="1" x14ac:dyDescent="0.3"/>
    <row r="76" s="51" customFormat="1" ht="15.9" customHeight="1" x14ac:dyDescent="0.3"/>
    <row r="77" s="51" customFormat="1" ht="15.9" customHeight="1" x14ac:dyDescent="0.3"/>
    <row r="78" s="51" customFormat="1" ht="15.9" customHeight="1" x14ac:dyDescent="0.3"/>
    <row r="79" s="51" customFormat="1" ht="15.9" customHeight="1" x14ac:dyDescent="0.3"/>
    <row r="80" s="51" customFormat="1" ht="15.9" customHeight="1" x14ac:dyDescent="0.3"/>
    <row r="81" s="51" customFormat="1" ht="15.9" customHeight="1" x14ac:dyDescent="0.3"/>
    <row r="82" s="51" customFormat="1" ht="15.9" customHeight="1" x14ac:dyDescent="0.3"/>
    <row r="83" s="51" customFormat="1" ht="15.9" customHeight="1" x14ac:dyDescent="0.3"/>
    <row r="84" s="51" customFormat="1" ht="15.9" customHeight="1" x14ac:dyDescent="0.3"/>
    <row r="85" s="51" customFormat="1" ht="15.9" customHeight="1" x14ac:dyDescent="0.3"/>
    <row r="86" s="51" customFormat="1" ht="15.9" customHeight="1" x14ac:dyDescent="0.3"/>
    <row r="87" s="51" customFormat="1" ht="15.9" customHeight="1" x14ac:dyDescent="0.3"/>
    <row r="88" s="51" customFormat="1" ht="15.9" customHeight="1" x14ac:dyDescent="0.3"/>
    <row r="89" s="51" customFormat="1" ht="15.9" customHeight="1" x14ac:dyDescent="0.3"/>
    <row r="90" s="51" customFormat="1" ht="15.9" customHeight="1" x14ac:dyDescent="0.3"/>
    <row r="91" s="51" customFormat="1" ht="15.9" customHeight="1" x14ac:dyDescent="0.3"/>
    <row r="92" s="51" customFormat="1" ht="15.9" customHeight="1" x14ac:dyDescent="0.3"/>
    <row r="93" s="51" customFormat="1" ht="15.9" customHeight="1" x14ac:dyDescent="0.3"/>
    <row r="94" s="51" customFormat="1" ht="15.9" customHeight="1" x14ac:dyDescent="0.3"/>
    <row r="95" s="51" customFormat="1" ht="15.9" customHeight="1" x14ac:dyDescent="0.3"/>
    <row r="96" s="51" customFormat="1" ht="15.9" customHeight="1" x14ac:dyDescent="0.3"/>
    <row r="97" s="51" customFormat="1" ht="15.9" customHeight="1" x14ac:dyDescent="0.3"/>
    <row r="98" s="51" customFormat="1" ht="15.9" customHeight="1" x14ac:dyDescent="0.3"/>
    <row r="99" s="51" customFormat="1" ht="15.9" customHeight="1" x14ac:dyDescent="0.3"/>
    <row r="100" s="51" customFormat="1" ht="15.9" customHeight="1" x14ac:dyDescent="0.3"/>
    <row r="101" s="51" customFormat="1" ht="15.9" customHeight="1" x14ac:dyDescent="0.3"/>
    <row r="102" s="51" customFormat="1" ht="15.9" customHeight="1" x14ac:dyDescent="0.3"/>
    <row r="103" s="51" customFormat="1" ht="15.9" customHeight="1" x14ac:dyDescent="0.3"/>
    <row r="104" s="51" customFormat="1" ht="15.9" customHeight="1" x14ac:dyDescent="0.3"/>
    <row r="105" s="51" customFormat="1" ht="15.9" customHeight="1" x14ac:dyDescent="0.3"/>
    <row r="106" s="51" customFormat="1" ht="15.9" customHeight="1" x14ac:dyDescent="0.3"/>
    <row r="107" s="51" customFormat="1" ht="15.9" customHeight="1" x14ac:dyDescent="0.3"/>
    <row r="108" s="51" customFormat="1" ht="15.9" customHeight="1" x14ac:dyDescent="0.3"/>
    <row r="109" s="51" customFormat="1" ht="15.9" customHeight="1" x14ac:dyDescent="0.3"/>
    <row r="110" s="51" customFormat="1" ht="15.9" customHeight="1" x14ac:dyDescent="0.3"/>
    <row r="111" s="51" customFormat="1" ht="15.9" customHeight="1" x14ac:dyDescent="0.3"/>
    <row r="112" s="51" customFormat="1" ht="15.9" customHeight="1" x14ac:dyDescent="0.3"/>
    <row r="113" s="51" customFormat="1" ht="15.9" customHeight="1" x14ac:dyDescent="0.3"/>
    <row r="114" s="51" customFormat="1" ht="15.9" customHeight="1" x14ac:dyDescent="0.3"/>
    <row r="115" s="51" customFormat="1" ht="15.9" customHeight="1" x14ac:dyDescent="0.3"/>
    <row r="116" s="51" customFormat="1" ht="15.9" customHeight="1" x14ac:dyDescent="0.3"/>
    <row r="117" s="51" customFormat="1" ht="15.9" customHeight="1" x14ac:dyDescent="0.3"/>
    <row r="118" s="51" customFormat="1" ht="15.9" customHeight="1" x14ac:dyDescent="0.3"/>
    <row r="119" s="51" customFormat="1" ht="15.9" customHeight="1" x14ac:dyDescent="0.3"/>
    <row r="120" s="51" customFormat="1" ht="15.9" customHeight="1" x14ac:dyDescent="0.3"/>
    <row r="121" s="51" customFormat="1" ht="15.9" customHeight="1" x14ac:dyDescent="0.3"/>
    <row r="122" s="51" customFormat="1" ht="15.9" customHeight="1" x14ac:dyDescent="0.3"/>
    <row r="123" s="51" customFormat="1" ht="15.9" customHeight="1" x14ac:dyDescent="0.3"/>
    <row r="124" s="51" customFormat="1" ht="15.9" customHeight="1" x14ac:dyDescent="0.3"/>
    <row r="125" s="51" customFormat="1" ht="15.9" customHeight="1" x14ac:dyDescent="0.3"/>
    <row r="126" s="51" customFormat="1" ht="15.9" customHeight="1" x14ac:dyDescent="0.3"/>
    <row r="127" s="51" customFormat="1" ht="15.9" customHeight="1" x14ac:dyDescent="0.3"/>
    <row r="128" s="51" customFormat="1" ht="15.9" customHeight="1" x14ac:dyDescent="0.3"/>
    <row r="129" s="51" customFormat="1" ht="15.9" customHeight="1" x14ac:dyDescent="0.3"/>
    <row r="130" s="51" customFormat="1" ht="15.9" customHeight="1" x14ac:dyDescent="0.3"/>
    <row r="131" s="51" customFormat="1" ht="15.9" customHeight="1" x14ac:dyDescent="0.3"/>
    <row r="132" s="51" customFormat="1" ht="15.9" customHeight="1" x14ac:dyDescent="0.3"/>
    <row r="133" s="51" customFormat="1" ht="15.9" customHeight="1" x14ac:dyDescent="0.3"/>
    <row r="134" s="51" customFormat="1" ht="15.9" customHeight="1" x14ac:dyDescent="0.3"/>
    <row r="135" s="51" customFormat="1" ht="15.9" customHeight="1" x14ac:dyDescent="0.3"/>
    <row r="136" s="51" customFormat="1" ht="15.9" customHeight="1" x14ac:dyDescent="0.3"/>
    <row r="137" s="51" customFormat="1" ht="15.9" customHeight="1" x14ac:dyDescent="0.3"/>
    <row r="138" s="51" customFormat="1" ht="15.9" customHeight="1" x14ac:dyDescent="0.3"/>
    <row r="139" s="51" customFormat="1" ht="15.9" customHeight="1" x14ac:dyDescent="0.3"/>
    <row r="140" s="51" customFormat="1" ht="15.9" customHeight="1" x14ac:dyDescent="0.3"/>
    <row r="141" s="51" customFormat="1" ht="15.9" customHeight="1" x14ac:dyDescent="0.3"/>
    <row r="142" s="51" customFormat="1" ht="15.9" customHeight="1" x14ac:dyDescent="0.3"/>
    <row r="143" s="51" customFormat="1" ht="15.9" customHeight="1" x14ac:dyDescent="0.3"/>
    <row r="144" s="51" customFormat="1" ht="15.9" customHeight="1" x14ac:dyDescent="0.3"/>
    <row r="145" s="51" customFormat="1" ht="15.9" customHeight="1" x14ac:dyDescent="0.3"/>
    <row r="146" s="51" customFormat="1" ht="15.9" customHeight="1" x14ac:dyDescent="0.3"/>
    <row r="147" s="51" customFormat="1" ht="15.9" customHeight="1" x14ac:dyDescent="0.3"/>
    <row r="148" s="51" customFormat="1" ht="15.9" customHeight="1" x14ac:dyDescent="0.3"/>
    <row r="149" s="51" customFormat="1" ht="15.9" customHeight="1" x14ac:dyDescent="0.3"/>
    <row r="150" s="51" customFormat="1" ht="15.9" customHeight="1" x14ac:dyDescent="0.3"/>
    <row r="151" s="51" customFormat="1" ht="15.9" customHeight="1" x14ac:dyDescent="0.3"/>
    <row r="152" s="51" customFormat="1" ht="15.9" customHeight="1" x14ac:dyDescent="0.3"/>
    <row r="153" s="51" customFormat="1" ht="15.9" customHeight="1" x14ac:dyDescent="0.3"/>
    <row r="154" s="51" customFormat="1" ht="15.9" customHeight="1" x14ac:dyDescent="0.3"/>
    <row r="155" s="51" customFormat="1" ht="15.9" customHeight="1" x14ac:dyDescent="0.3"/>
    <row r="156" s="51" customFormat="1" ht="15.9" customHeight="1" x14ac:dyDescent="0.3"/>
    <row r="157" s="51" customFormat="1" ht="15.9" customHeight="1" x14ac:dyDescent="0.3"/>
    <row r="158" s="51" customFormat="1" ht="15.9" customHeight="1" x14ac:dyDescent="0.3"/>
    <row r="159" s="51" customFormat="1" ht="15.9" customHeight="1" x14ac:dyDescent="0.3"/>
    <row r="160" s="51" customFormat="1" ht="15.9" customHeight="1" x14ac:dyDescent="0.3"/>
    <row r="161" s="51" customFormat="1" ht="15.9" customHeight="1" x14ac:dyDescent="0.3"/>
    <row r="162" s="51" customFormat="1" ht="15.9" customHeight="1" x14ac:dyDescent="0.3"/>
    <row r="163" s="51" customFormat="1" ht="15.9" customHeight="1" x14ac:dyDescent="0.3"/>
    <row r="164" s="51" customFormat="1" ht="15.9" customHeight="1" x14ac:dyDescent="0.3"/>
    <row r="165" s="51" customFormat="1" ht="15.9" customHeight="1" x14ac:dyDescent="0.3"/>
    <row r="166" s="51" customFormat="1" ht="15.9" customHeight="1" x14ac:dyDescent="0.3"/>
    <row r="167" s="51" customFormat="1" ht="15.9" customHeight="1" x14ac:dyDescent="0.3"/>
    <row r="168" s="51" customFormat="1" ht="15.9" customHeight="1" x14ac:dyDescent="0.3"/>
    <row r="169" s="51" customFormat="1" ht="15.9" customHeight="1" x14ac:dyDescent="0.3"/>
    <row r="170" s="51" customFormat="1" ht="15.9" customHeight="1" x14ac:dyDescent="0.3"/>
    <row r="171" s="51" customFormat="1" ht="15.9" customHeight="1" x14ac:dyDescent="0.3"/>
    <row r="172" s="51" customFormat="1" ht="15.9" customHeight="1" x14ac:dyDescent="0.3"/>
    <row r="173" s="51" customFormat="1" ht="15.9" customHeight="1" x14ac:dyDescent="0.3"/>
    <row r="174" s="51" customFormat="1" ht="15.9" customHeight="1" x14ac:dyDescent="0.3"/>
    <row r="175" s="51" customFormat="1" ht="15.9" customHeight="1" x14ac:dyDescent="0.3"/>
    <row r="176" s="51" customFormat="1" ht="15.9" customHeight="1" x14ac:dyDescent="0.3"/>
    <row r="177" s="51" customFormat="1" ht="15.9" customHeight="1" x14ac:dyDescent="0.3"/>
    <row r="178" s="51" customFormat="1" ht="15.9" customHeight="1" x14ac:dyDescent="0.3"/>
    <row r="179" s="51" customFormat="1" ht="15.9" customHeight="1" x14ac:dyDescent="0.3"/>
    <row r="180" s="51" customFormat="1" ht="15.9" customHeight="1" x14ac:dyDescent="0.3"/>
    <row r="181" s="51" customFormat="1" ht="15.9" customHeight="1" x14ac:dyDescent="0.3"/>
    <row r="182" s="51" customFormat="1" ht="15.9" customHeight="1" x14ac:dyDescent="0.3"/>
    <row r="183" s="51" customFormat="1" ht="15.9" customHeight="1" x14ac:dyDescent="0.3"/>
    <row r="184" s="51" customFormat="1" ht="15.9" customHeight="1" x14ac:dyDescent="0.3"/>
    <row r="185" s="51" customFormat="1" ht="15.9" customHeight="1" x14ac:dyDescent="0.3"/>
    <row r="186" s="51" customFormat="1" ht="15.9" customHeight="1" x14ac:dyDescent="0.3"/>
    <row r="187" s="51" customFormat="1" ht="15.9" customHeight="1" x14ac:dyDescent="0.3"/>
    <row r="188" s="51" customFormat="1" ht="15.9" customHeight="1" x14ac:dyDescent="0.3"/>
    <row r="189" s="51" customFormat="1" ht="15.9" customHeight="1" x14ac:dyDescent="0.3"/>
    <row r="190" s="51" customFormat="1" ht="15.9" customHeight="1" x14ac:dyDescent="0.3"/>
    <row r="191" s="51" customFormat="1" ht="15.9" customHeight="1" x14ac:dyDescent="0.3"/>
    <row r="192" s="51" customFormat="1" ht="15.9" customHeight="1" x14ac:dyDescent="0.3"/>
    <row r="193" s="51" customFormat="1" ht="15.9" customHeight="1" x14ac:dyDescent="0.3"/>
    <row r="194" s="51" customFormat="1" ht="15.9" customHeight="1" x14ac:dyDescent="0.3"/>
    <row r="195" s="51" customFormat="1" ht="15.9" customHeight="1" x14ac:dyDescent="0.3"/>
    <row r="196" s="51" customFormat="1" ht="15.9" customHeight="1" x14ac:dyDescent="0.3"/>
    <row r="197" s="51" customFormat="1" ht="15.9" customHeight="1" x14ac:dyDescent="0.3"/>
    <row r="198" s="51" customFormat="1" ht="15.9" customHeight="1" x14ac:dyDescent="0.3"/>
    <row r="199" s="51" customFormat="1" ht="15.9" customHeight="1" x14ac:dyDescent="0.3"/>
    <row r="200" s="51" customFormat="1" ht="15.9" customHeight="1" x14ac:dyDescent="0.3"/>
    <row r="201" s="51" customFormat="1" ht="15.9" customHeight="1" x14ac:dyDescent="0.3"/>
    <row r="202" s="51" customFormat="1" ht="15.9" customHeight="1" x14ac:dyDescent="0.3"/>
    <row r="203" s="51" customFormat="1" ht="15.9" customHeight="1" x14ac:dyDescent="0.3"/>
    <row r="204" s="51" customFormat="1" ht="15.9" customHeight="1" x14ac:dyDescent="0.3"/>
    <row r="205" s="51" customFormat="1" ht="15.9" customHeight="1" x14ac:dyDescent="0.3"/>
    <row r="206" s="51" customFormat="1" ht="15.9" customHeight="1" x14ac:dyDescent="0.3"/>
    <row r="207" s="51" customFormat="1" ht="15.9" customHeight="1" x14ac:dyDescent="0.3"/>
    <row r="208" s="51" customFormat="1" ht="15.9" customHeight="1" x14ac:dyDescent="0.3"/>
    <row r="209" s="51" customFormat="1" ht="15.9" customHeight="1" x14ac:dyDescent="0.3"/>
    <row r="210" s="51" customFormat="1" ht="15.9" customHeight="1" x14ac:dyDescent="0.3"/>
    <row r="211" s="51" customFormat="1" ht="15.9" customHeight="1" x14ac:dyDescent="0.3"/>
    <row r="212" s="51" customFormat="1" ht="15.9" customHeight="1" x14ac:dyDescent="0.3"/>
    <row r="213" s="51" customFormat="1" ht="15.9" customHeight="1" x14ac:dyDescent="0.3"/>
    <row r="214" s="51" customFormat="1" ht="15.9" customHeight="1" x14ac:dyDescent="0.3"/>
    <row r="215" s="51" customFormat="1" ht="15.9" customHeight="1" x14ac:dyDescent="0.3"/>
    <row r="216" s="51" customFormat="1" ht="15.9" customHeight="1" x14ac:dyDescent="0.3"/>
    <row r="217" s="51" customFormat="1" ht="15.9" customHeight="1" x14ac:dyDescent="0.3"/>
    <row r="218" s="51" customFormat="1" ht="15.9" customHeight="1" x14ac:dyDescent="0.3"/>
    <row r="219" s="51" customFormat="1" ht="15.9" customHeight="1" x14ac:dyDescent="0.3"/>
    <row r="220" s="51" customFormat="1" ht="15.9" customHeight="1" x14ac:dyDescent="0.3"/>
    <row r="221" s="51" customFormat="1" ht="15.9" customHeight="1" x14ac:dyDescent="0.3"/>
    <row r="222" s="51" customFormat="1" ht="15.9" customHeight="1" x14ac:dyDescent="0.3"/>
    <row r="223" s="51" customFormat="1" ht="15.9" customHeight="1" x14ac:dyDescent="0.3"/>
    <row r="224" s="51" customFormat="1" ht="15.9" customHeight="1" x14ac:dyDescent="0.3"/>
    <row r="225" s="51" customFormat="1" ht="15.9" customHeight="1" x14ac:dyDescent="0.3"/>
    <row r="226" s="51" customFormat="1" ht="15.9" customHeight="1" x14ac:dyDescent="0.3"/>
    <row r="227" s="51" customFormat="1" ht="15.9" customHeight="1" x14ac:dyDescent="0.3"/>
    <row r="228" s="51" customFormat="1" ht="15.9" customHeight="1" x14ac:dyDescent="0.3"/>
    <row r="229" s="51" customFormat="1" ht="15.9" customHeight="1" x14ac:dyDescent="0.3"/>
    <row r="230" s="51" customFormat="1" ht="15.9" customHeight="1" x14ac:dyDescent="0.3"/>
    <row r="231" s="51" customFormat="1" ht="15.9" customHeight="1" x14ac:dyDescent="0.3"/>
    <row r="232" s="51" customFormat="1" ht="15.9" customHeight="1" x14ac:dyDescent="0.3"/>
    <row r="233" s="51" customFormat="1" ht="15.9" customHeight="1" x14ac:dyDescent="0.3"/>
    <row r="234" s="51" customFormat="1" ht="15.9" customHeight="1" x14ac:dyDescent="0.3"/>
    <row r="235" s="51" customFormat="1" ht="15.9" customHeight="1" x14ac:dyDescent="0.3"/>
    <row r="236" s="51" customFormat="1" ht="15.9" customHeight="1" x14ac:dyDescent="0.3"/>
    <row r="237" s="51" customFormat="1" ht="15.9" customHeight="1" x14ac:dyDescent="0.3"/>
    <row r="238" s="51" customFormat="1" ht="15.9" customHeight="1" x14ac:dyDescent="0.3"/>
    <row r="239" s="51" customFormat="1" ht="15.9" customHeight="1" x14ac:dyDescent="0.3"/>
    <row r="240" s="51" customFormat="1" ht="15.9" customHeight="1" x14ac:dyDescent="0.3"/>
    <row r="241" s="51" customFormat="1" ht="15.9" customHeight="1" x14ac:dyDescent="0.3"/>
    <row r="242" s="51" customFormat="1" ht="15.9" customHeight="1" x14ac:dyDescent="0.3"/>
    <row r="243" s="51" customFormat="1" ht="15.9" customHeight="1" x14ac:dyDescent="0.3"/>
    <row r="244" s="51" customFormat="1" ht="15.9" customHeight="1" x14ac:dyDescent="0.3"/>
    <row r="245" s="51" customFormat="1" ht="15.9" customHeight="1" x14ac:dyDescent="0.3"/>
    <row r="246" s="51" customFormat="1" ht="15.9" customHeight="1" x14ac:dyDescent="0.3"/>
    <row r="247" s="51" customFormat="1" ht="15.9" customHeight="1" x14ac:dyDescent="0.3"/>
    <row r="248" s="51" customFormat="1" ht="15.9" customHeight="1" x14ac:dyDescent="0.3"/>
    <row r="249" s="51" customFormat="1" ht="15.9" customHeight="1" x14ac:dyDescent="0.3"/>
    <row r="250" s="51" customFormat="1" ht="15.9" customHeight="1" x14ac:dyDescent="0.3"/>
    <row r="251" s="51" customFormat="1" ht="15.9" customHeight="1" x14ac:dyDescent="0.3"/>
    <row r="252" s="51" customFormat="1" ht="15.9" customHeight="1" x14ac:dyDescent="0.3"/>
    <row r="253" s="51" customFormat="1" ht="15.9" customHeight="1" x14ac:dyDescent="0.3"/>
    <row r="254" s="51" customFormat="1" ht="15.9" customHeight="1" x14ac:dyDescent="0.3"/>
    <row r="255" s="51" customFormat="1" ht="15.9" customHeight="1" x14ac:dyDescent="0.3"/>
    <row r="256" s="51" customFormat="1" ht="15.9" customHeight="1" x14ac:dyDescent="0.3"/>
    <row r="257" s="51" customFormat="1" ht="15.9" customHeight="1" x14ac:dyDescent="0.3"/>
    <row r="258" s="51" customFormat="1" ht="15.9" customHeight="1" x14ac:dyDescent="0.3"/>
    <row r="259" s="51" customFormat="1" ht="15.9" customHeight="1" x14ac:dyDescent="0.3"/>
    <row r="260" s="51" customFormat="1" ht="15.9" customHeight="1" x14ac:dyDescent="0.3"/>
    <row r="261" s="51" customFormat="1" ht="15.9" customHeight="1" x14ac:dyDescent="0.3"/>
    <row r="262" s="51" customFormat="1" ht="15.9" customHeight="1" x14ac:dyDescent="0.3"/>
    <row r="263" s="51" customFormat="1" ht="15.9" customHeight="1" x14ac:dyDescent="0.3"/>
    <row r="264" s="51" customFormat="1" ht="15.9" customHeight="1" x14ac:dyDescent="0.3"/>
    <row r="265" s="51" customFormat="1" ht="15.9" customHeight="1" x14ac:dyDescent="0.3"/>
    <row r="266" s="51" customFormat="1" ht="15.9" customHeight="1" x14ac:dyDescent="0.3"/>
    <row r="267" s="51" customFormat="1" ht="15.9" customHeight="1" x14ac:dyDescent="0.3"/>
    <row r="268" s="51" customFormat="1" ht="15.9" customHeight="1" x14ac:dyDescent="0.3"/>
    <row r="269" s="51" customFormat="1" ht="15.9" customHeight="1" x14ac:dyDescent="0.3"/>
    <row r="270" s="51" customFormat="1" ht="15.9" customHeight="1" x14ac:dyDescent="0.3"/>
    <row r="271" s="51" customFormat="1" ht="15.9" customHeight="1" x14ac:dyDescent="0.3"/>
    <row r="272" s="51" customFormat="1" ht="15.9" customHeight="1" x14ac:dyDescent="0.3"/>
    <row r="273" s="51" customFormat="1" ht="15.9" customHeight="1" x14ac:dyDescent="0.3"/>
    <row r="274" s="51" customFormat="1" ht="15.9" customHeight="1" x14ac:dyDescent="0.3"/>
    <row r="275" s="51" customFormat="1" ht="15.9" customHeight="1" x14ac:dyDescent="0.3"/>
    <row r="276" s="51" customFormat="1" ht="15.9" customHeight="1" x14ac:dyDescent="0.3"/>
    <row r="277" s="51" customFormat="1" ht="15.9" customHeight="1" x14ac:dyDescent="0.3"/>
    <row r="278" s="51" customFormat="1" ht="15.9" customHeight="1" x14ac:dyDescent="0.3"/>
    <row r="279" s="51" customFormat="1" ht="15.9" customHeight="1" x14ac:dyDescent="0.3"/>
    <row r="280" s="51" customFormat="1" ht="15.9" customHeight="1" x14ac:dyDescent="0.3"/>
    <row r="281" s="51" customFormat="1" ht="15.9" customHeight="1" x14ac:dyDescent="0.3"/>
    <row r="282" s="51" customFormat="1" ht="15.9" customHeight="1" x14ac:dyDescent="0.3"/>
    <row r="283" s="51" customFormat="1" ht="15.9" customHeight="1" x14ac:dyDescent="0.3"/>
    <row r="284" s="51" customFormat="1" ht="15.9" customHeight="1" x14ac:dyDescent="0.3"/>
    <row r="285" s="51" customFormat="1" ht="15.9" customHeight="1" x14ac:dyDescent="0.3"/>
    <row r="286" s="51" customFormat="1" ht="15.9" customHeight="1" x14ac:dyDescent="0.3"/>
    <row r="287" s="51" customFormat="1" ht="15.9" customHeight="1" x14ac:dyDescent="0.3"/>
    <row r="288" s="51" customFormat="1" ht="15.9" customHeight="1" x14ac:dyDescent="0.3"/>
    <row r="289" s="51" customFormat="1" ht="15.9" customHeight="1" x14ac:dyDescent="0.3"/>
    <row r="290" s="51" customFormat="1" ht="15.9" customHeight="1" x14ac:dyDescent="0.3"/>
    <row r="291" s="51" customFormat="1" ht="15.9" customHeight="1" x14ac:dyDescent="0.3"/>
    <row r="292" s="51" customFormat="1" ht="15.9" customHeight="1" x14ac:dyDescent="0.3"/>
    <row r="293" s="51" customFormat="1" ht="15.9" customHeight="1" x14ac:dyDescent="0.3"/>
    <row r="294" s="51" customFormat="1" ht="15.9" customHeight="1" x14ac:dyDescent="0.3"/>
    <row r="295" s="51" customFormat="1" ht="15.9" customHeight="1" x14ac:dyDescent="0.3"/>
    <row r="296" s="51" customFormat="1" ht="15.9" customHeight="1" x14ac:dyDescent="0.3"/>
    <row r="297" s="51" customFormat="1" ht="15.9" customHeight="1" x14ac:dyDescent="0.3"/>
    <row r="298" s="51" customFormat="1" ht="15.9" customHeight="1" x14ac:dyDescent="0.3"/>
    <row r="299" s="51" customFormat="1" ht="15.9" customHeight="1" x14ac:dyDescent="0.3"/>
    <row r="300" s="51" customFormat="1" ht="15.9" customHeight="1" x14ac:dyDescent="0.3"/>
    <row r="301" s="51" customFormat="1" ht="15.9" customHeight="1" x14ac:dyDescent="0.3"/>
    <row r="302" s="51" customFormat="1" ht="15.9" customHeight="1" x14ac:dyDescent="0.3"/>
    <row r="303" s="51" customFormat="1" ht="15.9" customHeight="1" x14ac:dyDescent="0.3"/>
    <row r="304" s="51" customFormat="1" ht="15.9" customHeight="1" x14ac:dyDescent="0.3"/>
    <row r="305" s="51" customFormat="1" ht="15.9" customHeight="1" x14ac:dyDescent="0.3"/>
    <row r="306" s="51" customFormat="1" ht="15.9" customHeight="1" x14ac:dyDescent="0.3"/>
    <row r="307" s="51" customFormat="1" ht="15.9" customHeight="1" x14ac:dyDescent="0.3"/>
    <row r="308" s="51" customFormat="1" ht="15.9" customHeight="1" x14ac:dyDescent="0.3"/>
    <row r="309" s="51" customFormat="1" ht="15.9" customHeight="1" x14ac:dyDescent="0.3"/>
    <row r="310" s="51" customFormat="1" ht="15.9" customHeight="1" x14ac:dyDescent="0.3"/>
    <row r="311" s="51" customFormat="1" ht="15.9" customHeight="1" x14ac:dyDescent="0.3"/>
    <row r="312" s="51" customFormat="1" ht="15.9" customHeight="1" x14ac:dyDescent="0.3"/>
    <row r="313" s="51" customFormat="1" ht="15.9" customHeight="1" x14ac:dyDescent="0.3"/>
    <row r="314" s="51" customFormat="1" ht="15.9" customHeight="1" x14ac:dyDescent="0.3"/>
    <row r="315" s="51" customFormat="1" ht="15.9" customHeight="1" x14ac:dyDescent="0.3"/>
    <row r="316" s="51" customFormat="1" ht="15.9" customHeight="1" x14ac:dyDescent="0.3"/>
    <row r="317" s="51" customFormat="1" ht="15.9" customHeight="1" x14ac:dyDescent="0.3"/>
    <row r="318" s="51" customFormat="1" ht="15.9" customHeight="1" x14ac:dyDescent="0.3"/>
    <row r="319" s="51" customFormat="1" ht="15.9" customHeight="1" x14ac:dyDescent="0.3"/>
    <row r="320" s="51" customFormat="1" ht="15.9" customHeight="1" x14ac:dyDescent="0.3"/>
    <row r="321" s="51" customFormat="1" ht="15.9" customHeight="1" x14ac:dyDescent="0.3"/>
    <row r="322" s="51" customFormat="1" ht="15.9" customHeight="1" x14ac:dyDescent="0.3"/>
    <row r="323" s="51" customFormat="1" ht="15.9" customHeight="1" x14ac:dyDescent="0.3"/>
    <row r="324" s="51" customFormat="1" ht="15.9" customHeight="1" x14ac:dyDescent="0.3"/>
    <row r="325" s="51" customFormat="1" ht="15.9" customHeight="1" x14ac:dyDescent="0.3"/>
    <row r="326" s="51" customFormat="1" ht="15.9" customHeight="1" x14ac:dyDescent="0.3"/>
    <row r="327" s="51" customFormat="1" ht="15.9" customHeight="1" x14ac:dyDescent="0.3"/>
    <row r="328" s="51" customFormat="1" ht="15.9" customHeight="1" x14ac:dyDescent="0.3"/>
    <row r="329" s="51" customFormat="1" ht="15.9" customHeight="1" x14ac:dyDescent="0.3"/>
    <row r="330" s="51" customFormat="1" ht="15.9" customHeight="1" x14ac:dyDescent="0.3"/>
    <row r="331" s="51" customFormat="1" ht="15.9" customHeight="1" x14ac:dyDescent="0.3"/>
    <row r="332" s="51" customFormat="1" ht="15.9" customHeight="1" x14ac:dyDescent="0.3"/>
    <row r="333" s="51" customFormat="1" ht="15.9" customHeight="1" x14ac:dyDescent="0.3"/>
    <row r="334" s="51" customFormat="1" ht="15.9" customHeight="1" x14ac:dyDescent="0.3"/>
    <row r="335" s="51" customFormat="1" ht="15.9" customHeight="1" x14ac:dyDescent="0.3"/>
    <row r="336" s="51" customFormat="1" ht="15.9" customHeight="1" x14ac:dyDescent="0.3"/>
    <row r="337" s="51" customFormat="1" ht="15.9" customHeight="1" x14ac:dyDescent="0.3"/>
    <row r="338" s="51" customFormat="1" ht="15.9" customHeight="1" x14ac:dyDescent="0.3"/>
    <row r="339" s="51" customFormat="1" ht="15.9" customHeight="1" x14ac:dyDescent="0.3"/>
    <row r="340" s="51" customFormat="1" ht="15.9" customHeight="1" x14ac:dyDescent="0.3"/>
    <row r="341" s="51" customFormat="1" ht="15.9" customHeight="1" x14ac:dyDescent="0.3"/>
    <row r="342" s="51" customFormat="1" ht="15.9" customHeight="1" x14ac:dyDescent="0.3"/>
    <row r="343" s="51" customFormat="1" ht="15.9" customHeight="1" x14ac:dyDescent="0.3"/>
    <row r="344" s="51" customFormat="1" ht="15.9" customHeight="1" x14ac:dyDescent="0.3"/>
    <row r="345" s="51" customFormat="1" ht="15.9" customHeight="1" x14ac:dyDescent="0.3"/>
    <row r="346" s="51" customFormat="1" ht="15.9" customHeight="1" x14ac:dyDescent="0.3"/>
    <row r="347" s="51" customFormat="1" ht="15.9" customHeight="1" x14ac:dyDescent="0.3"/>
    <row r="348" s="51" customFormat="1" ht="15.9" customHeight="1" x14ac:dyDescent="0.3"/>
    <row r="349" s="51" customFormat="1" ht="15.9" customHeight="1" x14ac:dyDescent="0.3"/>
    <row r="350" s="51" customFormat="1" ht="15.9" customHeight="1" x14ac:dyDescent="0.3"/>
    <row r="351" s="51" customFormat="1" ht="15.9" customHeight="1" x14ac:dyDescent="0.3"/>
    <row r="352" s="51" customFormat="1" ht="15.9" customHeight="1" x14ac:dyDescent="0.3"/>
    <row r="353" s="51" customFormat="1" ht="15.9" customHeight="1" x14ac:dyDescent="0.3"/>
    <row r="354" s="51" customFormat="1" ht="15.9" customHeight="1" x14ac:dyDescent="0.3"/>
    <row r="355" s="51" customFormat="1" ht="15.9" customHeight="1" x14ac:dyDescent="0.3"/>
    <row r="356" s="51" customFormat="1" ht="15.9" customHeight="1" x14ac:dyDescent="0.3"/>
    <row r="357" s="51" customFormat="1" ht="15.9" customHeight="1" x14ac:dyDescent="0.3"/>
    <row r="358" s="51" customFormat="1" ht="15.9" customHeight="1" x14ac:dyDescent="0.3"/>
    <row r="359" s="51" customFormat="1" ht="15.9" customHeight="1" x14ac:dyDescent="0.3"/>
    <row r="360" s="51" customFormat="1" ht="15.9" customHeight="1" x14ac:dyDescent="0.3"/>
    <row r="361" s="51" customFormat="1" ht="15.9" customHeight="1" x14ac:dyDescent="0.3"/>
    <row r="362" s="51" customFormat="1" ht="15.9" customHeight="1" x14ac:dyDescent="0.3"/>
    <row r="363" s="51" customFormat="1" ht="15.9" customHeight="1" x14ac:dyDescent="0.3"/>
    <row r="364" s="51" customFormat="1" ht="15.9" customHeight="1" x14ac:dyDescent="0.3"/>
    <row r="365" s="51" customFormat="1" ht="15.9" customHeight="1" x14ac:dyDescent="0.3"/>
    <row r="366" s="51" customFormat="1" ht="15.9" customHeight="1" x14ac:dyDescent="0.3"/>
    <row r="367" s="51" customFormat="1" ht="15.9" customHeight="1" x14ac:dyDescent="0.3"/>
    <row r="368" s="51" customFormat="1" ht="15.9" customHeight="1" x14ac:dyDescent="0.3"/>
    <row r="369" s="51" customFormat="1" ht="15.9" customHeight="1" x14ac:dyDescent="0.3"/>
    <row r="370" s="51" customFormat="1" ht="15.9" customHeight="1" x14ac:dyDescent="0.3"/>
    <row r="371" s="51" customFormat="1" ht="15.9" customHeight="1" x14ac:dyDescent="0.3"/>
    <row r="372" s="51" customFormat="1" ht="15.9" customHeight="1" x14ac:dyDescent="0.3"/>
    <row r="373" s="51" customFormat="1" ht="15.9" customHeight="1" x14ac:dyDescent="0.3"/>
    <row r="374" s="51" customFormat="1" ht="15.9" customHeight="1" x14ac:dyDescent="0.3"/>
    <row r="375" s="51" customFormat="1" ht="15.9" customHeight="1" x14ac:dyDescent="0.3"/>
    <row r="376" s="51" customFormat="1" ht="15.9" customHeight="1" x14ac:dyDescent="0.3"/>
    <row r="377" s="51" customFormat="1" ht="15.9" customHeight="1" x14ac:dyDescent="0.3"/>
    <row r="378" s="51" customFormat="1" ht="15.9" customHeight="1" x14ac:dyDescent="0.3"/>
    <row r="379" s="51" customFormat="1" ht="15.9" customHeight="1" x14ac:dyDescent="0.3"/>
    <row r="380" s="51" customFormat="1" ht="15.9" customHeight="1" x14ac:dyDescent="0.3"/>
    <row r="381" s="51" customFormat="1" ht="15.9" customHeight="1" x14ac:dyDescent="0.3"/>
    <row r="382" s="51" customFormat="1" ht="15.9" customHeight="1" x14ac:dyDescent="0.3"/>
    <row r="383" s="51" customFormat="1" ht="15.9" customHeight="1" x14ac:dyDescent="0.3"/>
    <row r="384" s="51" customFormat="1" ht="15.9" customHeight="1" x14ac:dyDescent="0.3"/>
    <row r="385" s="51" customFormat="1" ht="15.9" customHeight="1" x14ac:dyDescent="0.3"/>
    <row r="386" s="51" customFormat="1" ht="15.9" customHeight="1" x14ac:dyDescent="0.3"/>
    <row r="387" s="51" customFormat="1" ht="15.9" customHeight="1" x14ac:dyDescent="0.3"/>
    <row r="388" s="51" customFormat="1" ht="15.9" customHeight="1" x14ac:dyDescent="0.3"/>
    <row r="389" s="51" customFormat="1" ht="15.9" customHeight="1" x14ac:dyDescent="0.3"/>
    <row r="390" s="51" customFormat="1" ht="15.9" customHeight="1" x14ac:dyDescent="0.3"/>
    <row r="391" s="51" customFormat="1" ht="15.9" customHeight="1" x14ac:dyDescent="0.3"/>
    <row r="392" s="51" customFormat="1" ht="15.9" customHeight="1" x14ac:dyDescent="0.3"/>
    <row r="393" s="51" customFormat="1" ht="15.9" customHeight="1" x14ac:dyDescent="0.3"/>
    <row r="394" s="51" customFormat="1" ht="15.9" customHeight="1" x14ac:dyDescent="0.3"/>
    <row r="395" s="51" customFormat="1" ht="15.9" customHeight="1" x14ac:dyDescent="0.3"/>
    <row r="396" s="51" customFormat="1" ht="15.9" customHeight="1" x14ac:dyDescent="0.3"/>
    <row r="397" s="51" customFormat="1" ht="15.9" customHeight="1" x14ac:dyDescent="0.3"/>
    <row r="398" s="51" customFormat="1" ht="15.9" customHeight="1" x14ac:dyDescent="0.3"/>
    <row r="399" s="51" customFormat="1" ht="15.9" customHeight="1" x14ac:dyDescent="0.3"/>
    <row r="400" s="51" customFormat="1" ht="15.9" customHeight="1" x14ac:dyDescent="0.3"/>
    <row r="401" s="51" customFormat="1" ht="15.9" customHeight="1" x14ac:dyDescent="0.3"/>
    <row r="402" s="51" customFormat="1" ht="15.9" customHeight="1" x14ac:dyDescent="0.3"/>
    <row r="403" s="51" customFormat="1" ht="15.9" customHeight="1" x14ac:dyDescent="0.3"/>
    <row r="404" s="51" customFormat="1" ht="15.9" customHeight="1" x14ac:dyDescent="0.3"/>
    <row r="405" s="51" customFormat="1" ht="15.9" customHeight="1" x14ac:dyDescent="0.3"/>
    <row r="406" s="51" customFormat="1" ht="15.9" customHeight="1" x14ac:dyDescent="0.3"/>
    <row r="407" s="51" customFormat="1" ht="15.9" customHeight="1" x14ac:dyDescent="0.3"/>
    <row r="408" s="51" customFormat="1" ht="15.9" customHeight="1" x14ac:dyDescent="0.3"/>
    <row r="409" s="51" customFormat="1" ht="15.9" customHeight="1" x14ac:dyDescent="0.3"/>
    <row r="410" s="51" customFormat="1" ht="15.9" customHeight="1" x14ac:dyDescent="0.3"/>
    <row r="411" s="51" customFormat="1" ht="15.9" customHeight="1" x14ac:dyDescent="0.3"/>
    <row r="412" s="51" customFormat="1" ht="15.9" customHeight="1" x14ac:dyDescent="0.3"/>
    <row r="413" s="51" customFormat="1" ht="15.9" customHeight="1" x14ac:dyDescent="0.3"/>
    <row r="414" s="51" customFormat="1" ht="15.9" customHeight="1" x14ac:dyDescent="0.3"/>
    <row r="415" s="51" customFormat="1" ht="15.9" customHeight="1" x14ac:dyDescent="0.3"/>
    <row r="416" s="51" customFormat="1" ht="15.9" customHeight="1" x14ac:dyDescent="0.3"/>
    <row r="417" s="51" customFormat="1" ht="15.9" customHeight="1" x14ac:dyDescent="0.3"/>
    <row r="418" s="51" customFormat="1" ht="15.9" customHeight="1" x14ac:dyDescent="0.3"/>
    <row r="419" s="51" customFormat="1" ht="15.9" customHeight="1" x14ac:dyDescent="0.3"/>
    <row r="420" s="51" customFormat="1" ht="15.9" customHeight="1" x14ac:dyDescent="0.3"/>
    <row r="421" s="51" customFormat="1" ht="15.9" customHeight="1" x14ac:dyDescent="0.3"/>
    <row r="422" s="51" customFormat="1" ht="15.9" customHeight="1" x14ac:dyDescent="0.3"/>
    <row r="423" s="51" customFormat="1" ht="15.9" customHeight="1" x14ac:dyDescent="0.3"/>
    <row r="424" s="51" customFormat="1" ht="15.9" customHeight="1" x14ac:dyDescent="0.3"/>
    <row r="425" s="51" customFormat="1" ht="15.9" customHeight="1" x14ac:dyDescent="0.3"/>
    <row r="426" s="51" customFormat="1" ht="15.9" customHeight="1" x14ac:dyDescent="0.3"/>
    <row r="427" s="51" customFormat="1" ht="15.9" customHeight="1" x14ac:dyDescent="0.3"/>
    <row r="428" s="51" customFormat="1" ht="15.9" customHeight="1" x14ac:dyDescent="0.3"/>
    <row r="429" s="51" customFormat="1" ht="15.9" customHeight="1" x14ac:dyDescent="0.3"/>
    <row r="430" s="51" customFormat="1" ht="15.9" customHeight="1" x14ac:dyDescent="0.3"/>
    <row r="431" s="51" customFormat="1" ht="15.9" customHeight="1" x14ac:dyDescent="0.3"/>
    <row r="432" s="51" customFormat="1" ht="15.9" customHeight="1" x14ac:dyDescent="0.3"/>
    <row r="433" s="51" customFormat="1" ht="15.9" customHeight="1" x14ac:dyDescent="0.3"/>
    <row r="434" s="51" customFormat="1" ht="15.9" customHeight="1" x14ac:dyDescent="0.3"/>
    <row r="435" s="51" customFormat="1" ht="15.9" customHeight="1" x14ac:dyDescent="0.3"/>
    <row r="436" s="51" customFormat="1" ht="15.9" customHeight="1" x14ac:dyDescent="0.3"/>
    <row r="437" s="51" customFormat="1" ht="15.9" customHeight="1" x14ac:dyDescent="0.3"/>
    <row r="438" s="51" customFormat="1" ht="15.9" customHeight="1" x14ac:dyDescent="0.3"/>
    <row r="439" s="51" customFormat="1" ht="15.9" customHeight="1" x14ac:dyDescent="0.3"/>
    <row r="440" s="51" customFormat="1" ht="15.9" customHeight="1" x14ac:dyDescent="0.3"/>
    <row r="441" s="51" customFormat="1" ht="15.9" customHeight="1" x14ac:dyDescent="0.3"/>
    <row r="442" s="51" customFormat="1" ht="15.9" customHeight="1" x14ac:dyDescent="0.3"/>
    <row r="443" s="51" customFormat="1" ht="15.9" customHeight="1" x14ac:dyDescent="0.3"/>
    <row r="444" s="51" customFormat="1" ht="15.9" customHeight="1" x14ac:dyDescent="0.3"/>
    <row r="445" s="51" customFormat="1" ht="15.9" customHeight="1" x14ac:dyDescent="0.3"/>
    <row r="446" s="51" customFormat="1" ht="15.9" customHeight="1" x14ac:dyDescent="0.3"/>
    <row r="447" s="51" customFormat="1" ht="15.9" customHeight="1" x14ac:dyDescent="0.3"/>
    <row r="448" s="51" customFormat="1" ht="15.9" customHeight="1" x14ac:dyDescent="0.3"/>
    <row r="449" s="51" customFormat="1" ht="15.9" customHeight="1" x14ac:dyDescent="0.3"/>
    <row r="450" s="51" customFormat="1" ht="15.9" customHeight="1" x14ac:dyDescent="0.3"/>
    <row r="451" s="51" customFormat="1" ht="15.9" customHeight="1" x14ac:dyDescent="0.3"/>
    <row r="452" s="51" customFormat="1" ht="15.9" customHeight="1" x14ac:dyDescent="0.3"/>
    <row r="453" s="51" customFormat="1" ht="15.9" customHeight="1" x14ac:dyDescent="0.3"/>
    <row r="454" s="51" customFormat="1" ht="15.9" customHeight="1" x14ac:dyDescent="0.3"/>
    <row r="455" s="51" customFormat="1" ht="15.9" customHeight="1" x14ac:dyDescent="0.3"/>
    <row r="456" s="51" customFormat="1" ht="15.9" customHeight="1" x14ac:dyDescent="0.3"/>
    <row r="457" s="51" customFormat="1" ht="15.9" customHeight="1" x14ac:dyDescent="0.3"/>
    <row r="458" s="51" customFormat="1" ht="15.9" customHeight="1" x14ac:dyDescent="0.3"/>
    <row r="459" s="51" customFormat="1" ht="15.9" customHeight="1" x14ac:dyDescent="0.3"/>
    <row r="460" s="51" customFormat="1" ht="15.9" customHeight="1" x14ac:dyDescent="0.3"/>
    <row r="461" s="51" customFormat="1" ht="15.9" customHeight="1" x14ac:dyDescent="0.3"/>
    <row r="462" s="51" customFormat="1" ht="15.9" customHeight="1" x14ac:dyDescent="0.3"/>
    <row r="463" s="51" customFormat="1" ht="15.9" customHeight="1" x14ac:dyDescent="0.3"/>
    <row r="464" s="51" customFormat="1" ht="15.9" customHeight="1" x14ac:dyDescent="0.3"/>
    <row r="465" s="51" customFormat="1" ht="15.9" customHeight="1" x14ac:dyDescent="0.3"/>
    <row r="466" s="51" customFormat="1" ht="15.9" customHeight="1" x14ac:dyDescent="0.3"/>
    <row r="467" s="51" customFormat="1" ht="15.9" customHeight="1" x14ac:dyDescent="0.3"/>
    <row r="468" s="51" customFormat="1" ht="15.9" customHeight="1" x14ac:dyDescent="0.3"/>
    <row r="469" s="51" customFormat="1" ht="15.9" customHeight="1" x14ac:dyDescent="0.3"/>
    <row r="470" s="51" customFormat="1" ht="15.9" customHeight="1" x14ac:dyDescent="0.3"/>
    <row r="471" s="51" customFormat="1" ht="15.9" customHeight="1" x14ac:dyDescent="0.3"/>
    <row r="472" s="51" customFormat="1" ht="15.9" customHeight="1" x14ac:dyDescent="0.3"/>
    <row r="473" s="51" customFormat="1" ht="15.9" customHeight="1" x14ac:dyDescent="0.3"/>
    <row r="474" s="51" customFormat="1" ht="15.9" customHeight="1" x14ac:dyDescent="0.3"/>
    <row r="475" s="51" customFormat="1" ht="15.9" customHeight="1" x14ac:dyDescent="0.3"/>
    <row r="476" s="51" customFormat="1" ht="15.9" customHeight="1" x14ac:dyDescent="0.3"/>
    <row r="477" s="51" customFormat="1" ht="15.9" customHeight="1" x14ac:dyDescent="0.3"/>
    <row r="478" s="51" customFormat="1" ht="15.9" customHeight="1" x14ac:dyDescent="0.3"/>
    <row r="479" s="51" customFormat="1" ht="15.9" customHeight="1" x14ac:dyDescent="0.3"/>
    <row r="480" s="51" customFormat="1" ht="15.9" customHeight="1" x14ac:dyDescent="0.3"/>
    <row r="481" s="51" customFormat="1" ht="15.9" customHeight="1" x14ac:dyDescent="0.3"/>
    <row r="482" s="51" customFormat="1" ht="15.9" customHeight="1" x14ac:dyDescent="0.3"/>
    <row r="483" s="51" customFormat="1" ht="15.9" customHeight="1" x14ac:dyDescent="0.3"/>
    <row r="484" s="51" customFormat="1" ht="15.9" customHeight="1" x14ac:dyDescent="0.3"/>
    <row r="485" s="51" customFormat="1" ht="15.9" customHeight="1" x14ac:dyDescent="0.3"/>
    <row r="486" s="51" customFormat="1" ht="15.9" customHeight="1" x14ac:dyDescent="0.3"/>
    <row r="487" s="51" customFormat="1" ht="15.9" customHeight="1" x14ac:dyDescent="0.3"/>
    <row r="488" s="51" customFormat="1" ht="15.9" customHeight="1" x14ac:dyDescent="0.3"/>
    <row r="489" s="51" customFormat="1" ht="15.9" customHeight="1" x14ac:dyDescent="0.3"/>
    <row r="490" s="51" customFormat="1" ht="15.9" customHeight="1" x14ac:dyDescent="0.3"/>
    <row r="491" s="51" customFormat="1" ht="15.9" customHeight="1" x14ac:dyDescent="0.3"/>
    <row r="492" s="51" customFormat="1" ht="15.9" customHeight="1" x14ac:dyDescent="0.3"/>
    <row r="493" s="51" customFormat="1" ht="15.9" customHeight="1" x14ac:dyDescent="0.3"/>
    <row r="494" s="51" customFormat="1" ht="15.9" customHeight="1" x14ac:dyDescent="0.3"/>
    <row r="495" s="51" customFormat="1" ht="15.9" customHeight="1" x14ac:dyDescent="0.3"/>
    <row r="496" s="51" customFormat="1" ht="15.9" customHeight="1" x14ac:dyDescent="0.3"/>
    <row r="497" s="51" customFormat="1" ht="15.9" customHeight="1" x14ac:dyDescent="0.3"/>
    <row r="498" s="51" customFormat="1" ht="15.9" customHeight="1" x14ac:dyDescent="0.3"/>
    <row r="499" s="51" customFormat="1" ht="15.9" customHeight="1" x14ac:dyDescent="0.3"/>
    <row r="500" s="51" customFormat="1" ht="15.9" customHeight="1" x14ac:dyDescent="0.3"/>
    <row r="501" s="51" customFormat="1" ht="15.9" customHeight="1" x14ac:dyDescent="0.3"/>
    <row r="502" s="51" customFormat="1" ht="15.9" customHeight="1" x14ac:dyDescent="0.3"/>
    <row r="503" s="51" customFormat="1" ht="15.9" customHeight="1" x14ac:dyDescent="0.3"/>
    <row r="504" s="51" customFormat="1" ht="15.9" customHeight="1" x14ac:dyDescent="0.3"/>
    <row r="505" s="51" customFormat="1" ht="15.9" customHeight="1" x14ac:dyDescent="0.3"/>
    <row r="506" s="51" customFormat="1" ht="15.9" customHeight="1" x14ac:dyDescent="0.3"/>
    <row r="507" s="51" customFormat="1" ht="15.9" customHeight="1" x14ac:dyDescent="0.3"/>
    <row r="508" s="51" customFormat="1" ht="15.9" customHeight="1" x14ac:dyDescent="0.3"/>
    <row r="509" s="51" customFormat="1" ht="15.9" customHeight="1" x14ac:dyDescent="0.3"/>
    <row r="510" s="51" customFormat="1" ht="15.9" customHeight="1" x14ac:dyDescent="0.3"/>
    <row r="511" s="51" customFormat="1" ht="15.9" customHeight="1" x14ac:dyDescent="0.3"/>
    <row r="512" s="51" customFormat="1" ht="15.9" customHeight="1" x14ac:dyDescent="0.3"/>
    <row r="513" s="51" customFormat="1" ht="15.9" customHeight="1" x14ac:dyDescent="0.3"/>
    <row r="514" s="51" customFormat="1" ht="15.9" customHeight="1" x14ac:dyDescent="0.3"/>
    <row r="515" s="51" customFormat="1" ht="15.9" customHeight="1" x14ac:dyDescent="0.3"/>
    <row r="516" s="51" customFormat="1" ht="15.9" customHeight="1" x14ac:dyDescent="0.3"/>
    <row r="517" s="51" customFormat="1" ht="15.9" customHeight="1" x14ac:dyDescent="0.3"/>
    <row r="518" s="51" customFormat="1" ht="15.9" customHeight="1" x14ac:dyDescent="0.3"/>
    <row r="519" s="51" customFormat="1" ht="15.9" customHeight="1" x14ac:dyDescent="0.3"/>
    <row r="520" s="51" customFormat="1" ht="15.9" customHeight="1" x14ac:dyDescent="0.3"/>
    <row r="521" s="51" customFormat="1" ht="15.9" customHeight="1" x14ac:dyDescent="0.3"/>
    <row r="522" s="51" customFormat="1" ht="15.9" customHeight="1" x14ac:dyDescent="0.3"/>
    <row r="523" s="51" customFormat="1" ht="15.9" customHeight="1" x14ac:dyDescent="0.3"/>
    <row r="524" s="51" customFormat="1" ht="15.9" customHeight="1" x14ac:dyDescent="0.3"/>
    <row r="525" s="51" customFormat="1" ht="15.9" customHeight="1" x14ac:dyDescent="0.3"/>
    <row r="526" s="51" customFormat="1" ht="15.9" customHeight="1" x14ac:dyDescent="0.3"/>
    <row r="527" s="51" customFormat="1" ht="15.9" customHeight="1" x14ac:dyDescent="0.3"/>
    <row r="528" s="51" customFormat="1" ht="15.9" customHeight="1" x14ac:dyDescent="0.3"/>
    <row r="529" s="51" customFormat="1" ht="15.9" customHeight="1" x14ac:dyDescent="0.3"/>
    <row r="530" s="51" customFormat="1" ht="15.9" customHeight="1" x14ac:dyDescent="0.3"/>
    <row r="531" s="51" customFormat="1" ht="15.9" customHeight="1" x14ac:dyDescent="0.3"/>
    <row r="532" s="51" customFormat="1" ht="15.9" customHeight="1" x14ac:dyDescent="0.3"/>
    <row r="533" s="51" customFormat="1" ht="15.9" customHeight="1" x14ac:dyDescent="0.3"/>
    <row r="534" s="51" customFormat="1" ht="15.9" customHeight="1" x14ac:dyDescent="0.3"/>
    <row r="535" s="51" customFormat="1" ht="15.9" customHeight="1" x14ac:dyDescent="0.3"/>
    <row r="536" s="51" customFormat="1" ht="15.9" customHeight="1" x14ac:dyDescent="0.3"/>
    <row r="537" s="51" customFormat="1" ht="15.9" customHeight="1" x14ac:dyDescent="0.3"/>
    <row r="538" s="51" customFormat="1" ht="15.9" customHeight="1" x14ac:dyDescent="0.3"/>
    <row r="539" s="51" customFormat="1" ht="15.9" customHeight="1" x14ac:dyDescent="0.3"/>
    <row r="540" s="51" customFormat="1" ht="15.9" customHeight="1" x14ac:dyDescent="0.3"/>
    <row r="541" s="51" customFormat="1" ht="15.9" customHeight="1" x14ac:dyDescent="0.3"/>
    <row r="542" s="51" customFormat="1" ht="15.9" customHeight="1" x14ac:dyDescent="0.3"/>
    <row r="543" s="51" customFormat="1" ht="15.9" customHeight="1" x14ac:dyDescent="0.3"/>
    <row r="544" s="51" customFormat="1" ht="15.9" customHeight="1" x14ac:dyDescent="0.3"/>
    <row r="545" s="51" customFormat="1" ht="15.9" customHeight="1" x14ac:dyDescent="0.3"/>
    <row r="546" s="51" customFormat="1" ht="15.9" customHeight="1" x14ac:dyDescent="0.3"/>
    <row r="547" s="51" customFormat="1" ht="15.9" customHeight="1" x14ac:dyDescent="0.3"/>
    <row r="548" s="51" customFormat="1" ht="15.9" customHeight="1" x14ac:dyDescent="0.3"/>
    <row r="549" s="51" customFormat="1" ht="15.9" customHeight="1" x14ac:dyDescent="0.3"/>
    <row r="550" s="51" customFormat="1" ht="15.9" customHeight="1" x14ac:dyDescent="0.3"/>
    <row r="551" s="51" customFormat="1" ht="15.9" customHeight="1" x14ac:dyDescent="0.3"/>
    <row r="552" s="51" customFormat="1" ht="15.9" customHeight="1" x14ac:dyDescent="0.3"/>
    <row r="553" s="51" customFormat="1" ht="15.9" customHeight="1" x14ac:dyDescent="0.3"/>
    <row r="554" s="51" customFormat="1" ht="15.9" customHeight="1" x14ac:dyDescent="0.3"/>
    <row r="555" s="51" customFormat="1" ht="15.9" customHeight="1" x14ac:dyDescent="0.3"/>
    <row r="556" s="51" customFormat="1" ht="15.9" customHeight="1" x14ac:dyDescent="0.3"/>
    <row r="557" s="51" customFormat="1" ht="15.9" customHeight="1" x14ac:dyDescent="0.3"/>
    <row r="558" s="51" customFormat="1" ht="15.9" customHeight="1" x14ac:dyDescent="0.3"/>
    <row r="559" s="51" customFormat="1" ht="15.9" customHeight="1" x14ac:dyDescent="0.3"/>
    <row r="560" s="51" customFormat="1" ht="15.9" customHeight="1" x14ac:dyDescent="0.3"/>
    <row r="561" s="51" customFormat="1" ht="15.9" customHeight="1" x14ac:dyDescent="0.3"/>
    <row r="562" s="51" customFormat="1" ht="15.9" customHeight="1" x14ac:dyDescent="0.3"/>
    <row r="563" s="51" customFormat="1" ht="15.9" customHeight="1" x14ac:dyDescent="0.3"/>
    <row r="564" s="51" customFormat="1" ht="15.9" customHeight="1" x14ac:dyDescent="0.3"/>
    <row r="565" s="51" customFormat="1" ht="15.9" customHeight="1" x14ac:dyDescent="0.3"/>
    <row r="566" s="51" customFormat="1" ht="15.9" customHeight="1" x14ac:dyDescent="0.3"/>
    <row r="567" s="51" customFormat="1" ht="15.9" customHeight="1" x14ac:dyDescent="0.3"/>
    <row r="568" s="51" customFormat="1" ht="15.9" customHeight="1" x14ac:dyDescent="0.3"/>
    <row r="569" s="51" customFormat="1" ht="15.9" customHeight="1" x14ac:dyDescent="0.3"/>
    <row r="570" s="51" customFormat="1" ht="15.9" customHeight="1" x14ac:dyDescent="0.3"/>
    <row r="571" s="51" customFormat="1" ht="15.9" customHeight="1" x14ac:dyDescent="0.3"/>
    <row r="572" s="51" customFormat="1" ht="15.9" customHeight="1" x14ac:dyDescent="0.3"/>
    <row r="573" s="51" customFormat="1" ht="15.9" customHeight="1" x14ac:dyDescent="0.3"/>
    <row r="574" s="51" customFormat="1" ht="15.9" customHeight="1" x14ac:dyDescent="0.3"/>
    <row r="575" s="51" customFormat="1" ht="15.9" customHeight="1" x14ac:dyDescent="0.3"/>
    <row r="576" s="51" customFormat="1" ht="15.9" customHeight="1" x14ac:dyDescent="0.3"/>
    <row r="577" s="51" customFormat="1" ht="15.9" customHeight="1" x14ac:dyDescent="0.3"/>
    <row r="578" s="51" customFormat="1" ht="15.9" customHeight="1" x14ac:dyDescent="0.3"/>
    <row r="579" s="51" customFormat="1" ht="15.9" customHeight="1" x14ac:dyDescent="0.3"/>
    <row r="580" s="51" customFormat="1" ht="15.9" customHeight="1" x14ac:dyDescent="0.3"/>
    <row r="581" s="51" customFormat="1" ht="15.9" customHeight="1" x14ac:dyDescent="0.3"/>
    <row r="582" s="51" customFormat="1" ht="15.9" customHeight="1" x14ac:dyDescent="0.3"/>
    <row r="583" s="51" customFormat="1" ht="15.9" customHeight="1" x14ac:dyDescent="0.3"/>
    <row r="584" s="51" customFormat="1" ht="15.9" customHeight="1" x14ac:dyDescent="0.3"/>
    <row r="585" s="51" customFormat="1" ht="15.9" customHeight="1" x14ac:dyDescent="0.3"/>
    <row r="586" s="51" customFormat="1" ht="15.9" customHeight="1" x14ac:dyDescent="0.3"/>
    <row r="587" s="51" customFormat="1" ht="15.9" customHeight="1" x14ac:dyDescent="0.3"/>
    <row r="588" s="51" customFormat="1" ht="15.9" customHeight="1" x14ac:dyDescent="0.3"/>
    <row r="589" s="51" customFormat="1" ht="15.9" customHeight="1" x14ac:dyDescent="0.3"/>
    <row r="590" s="51" customFormat="1" ht="15.9" customHeight="1" x14ac:dyDescent="0.3"/>
    <row r="591" s="51" customFormat="1" ht="15.9" customHeight="1" x14ac:dyDescent="0.3"/>
    <row r="592" s="51" customFormat="1" ht="15.9" customHeight="1" x14ac:dyDescent="0.3"/>
    <row r="593" s="51" customFormat="1" ht="15.9" customHeight="1" x14ac:dyDescent="0.3"/>
    <row r="594" s="51" customFormat="1" ht="15.9" customHeight="1" x14ac:dyDescent="0.3"/>
    <row r="595" s="51" customFormat="1" ht="15.9" customHeight="1" x14ac:dyDescent="0.3"/>
    <row r="596" s="51" customFormat="1" ht="15.9" customHeight="1" x14ac:dyDescent="0.3"/>
    <row r="597" s="51" customFormat="1" ht="15.9" customHeight="1" x14ac:dyDescent="0.3"/>
    <row r="598" s="51" customFormat="1" ht="15.9" customHeight="1" x14ac:dyDescent="0.3"/>
    <row r="599" s="51" customFormat="1" ht="15.9" customHeight="1" x14ac:dyDescent="0.3"/>
    <row r="600" s="51" customFormat="1" ht="15.9" customHeight="1" x14ac:dyDescent="0.3"/>
    <row r="601" s="51" customFormat="1" ht="15.9" customHeight="1" x14ac:dyDescent="0.3"/>
    <row r="602" s="51" customFormat="1" ht="15.9" customHeight="1" x14ac:dyDescent="0.3"/>
    <row r="603" s="51" customFormat="1" ht="15.9" customHeight="1" x14ac:dyDescent="0.3"/>
    <row r="604" s="51" customFormat="1" ht="15.9" customHeight="1" x14ac:dyDescent="0.3"/>
    <row r="605" s="51" customFormat="1" ht="15.9" customHeight="1" x14ac:dyDescent="0.3"/>
    <row r="606" s="51" customFormat="1" ht="15.9" customHeight="1" x14ac:dyDescent="0.3"/>
    <row r="607" s="51" customFormat="1" ht="15.9" customHeight="1" x14ac:dyDescent="0.3"/>
    <row r="608" s="51" customFormat="1" ht="15.9" customHeight="1" x14ac:dyDescent="0.3"/>
    <row r="609" s="51" customFormat="1" ht="15.9" customHeight="1" x14ac:dyDescent="0.3"/>
    <row r="610" s="51" customFormat="1" ht="15.9" customHeight="1" x14ac:dyDescent="0.3"/>
    <row r="611" s="51" customFormat="1" ht="15.9" customHeight="1" x14ac:dyDescent="0.3"/>
    <row r="612" s="51" customFormat="1" ht="15.9" customHeight="1" x14ac:dyDescent="0.3"/>
    <row r="613" s="51" customFormat="1" ht="15.9" customHeight="1" x14ac:dyDescent="0.3"/>
    <row r="614" s="51" customFormat="1" ht="15.9" customHeight="1" x14ac:dyDescent="0.3"/>
    <row r="615" s="51" customFormat="1" ht="15.9" customHeight="1" x14ac:dyDescent="0.3"/>
    <row r="616" s="51" customFormat="1" ht="15.9" customHeight="1" x14ac:dyDescent="0.3"/>
    <row r="617" s="51" customFormat="1" ht="15.9" customHeight="1" x14ac:dyDescent="0.3"/>
    <row r="618" s="51" customFormat="1" ht="15.9" customHeight="1" x14ac:dyDescent="0.3"/>
    <row r="619" s="51" customFormat="1" ht="15.9" customHeight="1" x14ac:dyDescent="0.3"/>
    <row r="620" s="51" customFormat="1" ht="15.9" customHeight="1" x14ac:dyDescent="0.3"/>
    <row r="621" s="51" customFormat="1" ht="15.9" customHeight="1" x14ac:dyDescent="0.3"/>
    <row r="622" s="51" customFormat="1" ht="15.9" customHeight="1" x14ac:dyDescent="0.3"/>
    <row r="623" s="51" customFormat="1" ht="15.9" customHeight="1" x14ac:dyDescent="0.3"/>
    <row r="624" s="51" customFormat="1" ht="15.9" customHeight="1" x14ac:dyDescent="0.3"/>
    <row r="625" s="51" customFormat="1" ht="15.9" customHeight="1" x14ac:dyDescent="0.3"/>
    <row r="626" s="51" customFormat="1" ht="15.9" customHeight="1" x14ac:dyDescent="0.3"/>
    <row r="627" s="51" customFormat="1" ht="15.9" customHeight="1" x14ac:dyDescent="0.3"/>
    <row r="628" s="51" customFormat="1" ht="15.9" customHeight="1" x14ac:dyDescent="0.3"/>
    <row r="629" s="51" customFormat="1" ht="15.9" customHeight="1" x14ac:dyDescent="0.3"/>
    <row r="630" s="51" customFormat="1" ht="15.9" customHeight="1" x14ac:dyDescent="0.3"/>
    <row r="631" s="51" customFormat="1" ht="15.9" customHeight="1" x14ac:dyDescent="0.3"/>
    <row r="632" s="51" customFormat="1" ht="15.9" customHeight="1" x14ac:dyDescent="0.3"/>
    <row r="633" s="51" customFormat="1" ht="15.9" customHeight="1" x14ac:dyDescent="0.3"/>
    <row r="634" s="51" customFormat="1" ht="15.9" customHeight="1" x14ac:dyDescent="0.3"/>
    <row r="635" s="51" customFormat="1" ht="15.9" customHeight="1" x14ac:dyDescent="0.3"/>
    <row r="636" s="51" customFormat="1" ht="15.9" customHeight="1" x14ac:dyDescent="0.3"/>
    <row r="637" s="51" customFormat="1" ht="15.9" customHeight="1" x14ac:dyDescent="0.3"/>
    <row r="638" s="51" customFormat="1" ht="15.9" customHeight="1" x14ac:dyDescent="0.3"/>
    <row r="639" s="51" customFormat="1" ht="15.9" customHeight="1" x14ac:dyDescent="0.3"/>
    <row r="640" s="51" customFormat="1" ht="15.9" customHeight="1" x14ac:dyDescent="0.3"/>
    <row r="641" s="51" customFormat="1" ht="15.9" customHeight="1" x14ac:dyDescent="0.3"/>
    <row r="642" s="51" customFormat="1" ht="15.9" customHeight="1" x14ac:dyDescent="0.3"/>
    <row r="643" s="51" customFormat="1" ht="15.9" customHeight="1" x14ac:dyDescent="0.3"/>
    <row r="644" s="51" customFormat="1" ht="15.9" customHeight="1" x14ac:dyDescent="0.3"/>
    <row r="645" s="51" customFormat="1" ht="15.9" customHeight="1" x14ac:dyDescent="0.3"/>
    <row r="646" s="51" customFormat="1" ht="15.9" customHeight="1" x14ac:dyDescent="0.3"/>
    <row r="647" s="51" customFormat="1" ht="15.9" customHeight="1" x14ac:dyDescent="0.3"/>
    <row r="648" s="51" customFormat="1" ht="15.9" customHeight="1" x14ac:dyDescent="0.3"/>
    <row r="649" s="51" customFormat="1" ht="15.9" customHeight="1" x14ac:dyDescent="0.3"/>
    <row r="650" s="51" customFormat="1" ht="15.9" customHeight="1" x14ac:dyDescent="0.3"/>
    <row r="651" s="51" customFormat="1" ht="15.9" customHeight="1" x14ac:dyDescent="0.3"/>
    <row r="652" s="51" customFormat="1" ht="15.9" customHeight="1" x14ac:dyDescent="0.3"/>
    <row r="653" s="51" customFormat="1" ht="15.9" customHeight="1" x14ac:dyDescent="0.3"/>
    <row r="654" s="51" customFormat="1" ht="15.9" customHeight="1" x14ac:dyDescent="0.3"/>
    <row r="655" s="51" customFormat="1" ht="15.9" customHeight="1" x14ac:dyDescent="0.3"/>
    <row r="656" s="51" customFormat="1" ht="15.9" customHeight="1" x14ac:dyDescent="0.3"/>
    <row r="657" s="51" customFormat="1" ht="15.9" customHeight="1" x14ac:dyDescent="0.3"/>
    <row r="658" s="51" customFormat="1" ht="15.9" customHeight="1" x14ac:dyDescent="0.3"/>
    <row r="659" s="51" customFormat="1" ht="15.9" customHeight="1" x14ac:dyDescent="0.3"/>
    <row r="660" s="51" customFormat="1" ht="15.9" customHeight="1" x14ac:dyDescent="0.3"/>
    <row r="661" s="51" customFormat="1" ht="15.9" customHeight="1" x14ac:dyDescent="0.3"/>
    <row r="662" s="51" customFormat="1" ht="15.9" customHeight="1" x14ac:dyDescent="0.3"/>
    <row r="663" s="51" customFormat="1" ht="15.9" customHeight="1" x14ac:dyDescent="0.3"/>
    <row r="664" s="51" customFormat="1" ht="15.9" customHeight="1" x14ac:dyDescent="0.3"/>
    <row r="665" s="51" customFormat="1" ht="15.9" customHeight="1" x14ac:dyDescent="0.3"/>
    <row r="666" s="51" customFormat="1" ht="15.9" customHeight="1" x14ac:dyDescent="0.3"/>
    <row r="667" s="51" customFormat="1" ht="15.9" customHeight="1" x14ac:dyDescent="0.3"/>
    <row r="668" s="51" customFormat="1" ht="15.9" customHeight="1" x14ac:dyDescent="0.3"/>
    <row r="669" s="51" customFormat="1" ht="15.9" customHeight="1" x14ac:dyDescent="0.3"/>
    <row r="670" s="51" customFormat="1" ht="15.9" customHeight="1" x14ac:dyDescent="0.3"/>
    <row r="671" s="51" customFormat="1" ht="15.9" customHeight="1" x14ac:dyDescent="0.3"/>
    <row r="672" s="51" customFormat="1" ht="15.9" customHeight="1" x14ac:dyDescent="0.3"/>
    <row r="673" s="51" customFormat="1" ht="15.9" customHeight="1" x14ac:dyDescent="0.3"/>
    <row r="674" s="51" customFormat="1" ht="15.9" customHeight="1" x14ac:dyDescent="0.3"/>
    <row r="675" s="51" customFormat="1" ht="15.9" customHeight="1" x14ac:dyDescent="0.3"/>
    <row r="676" s="51" customFormat="1" ht="15.9" customHeight="1" x14ac:dyDescent="0.3"/>
    <row r="677" s="51" customFormat="1" ht="15.9" customHeight="1" x14ac:dyDescent="0.3"/>
    <row r="678" s="51" customFormat="1" ht="15.9" customHeight="1" x14ac:dyDescent="0.3"/>
    <row r="679" s="51" customFormat="1" ht="15.9" customHeight="1" x14ac:dyDescent="0.3"/>
    <row r="680" s="51" customFormat="1" ht="15.9" customHeight="1" x14ac:dyDescent="0.3"/>
    <row r="681" s="51" customFormat="1" ht="15.9" customHeight="1" x14ac:dyDescent="0.3"/>
    <row r="682" s="51" customFormat="1" ht="15.9" customHeight="1" x14ac:dyDescent="0.3"/>
    <row r="683" s="51" customFormat="1" ht="15.9" customHeight="1" x14ac:dyDescent="0.3"/>
    <row r="684" s="51" customFormat="1" ht="15.9" customHeight="1" x14ac:dyDescent="0.3"/>
    <row r="685" s="51" customFormat="1" ht="15.9" customHeight="1" x14ac:dyDescent="0.3"/>
    <row r="686" s="51" customFormat="1" ht="15.9" customHeight="1" x14ac:dyDescent="0.3"/>
    <row r="687" s="51" customFormat="1" ht="15.9" customHeight="1" x14ac:dyDescent="0.3"/>
    <row r="688" s="51" customFormat="1" ht="15.9" customHeight="1" x14ac:dyDescent="0.3"/>
    <row r="689" s="51" customFormat="1" ht="15.9" customHeight="1" x14ac:dyDescent="0.3"/>
    <row r="690" s="51" customFormat="1" ht="15.9" customHeight="1" x14ac:dyDescent="0.3"/>
    <row r="691" s="51" customFormat="1" ht="15.9" customHeight="1" x14ac:dyDescent="0.3"/>
    <row r="692" s="51" customFormat="1" ht="15.9" customHeight="1" x14ac:dyDescent="0.3"/>
    <row r="693" s="51" customFormat="1" ht="15.9" customHeight="1" x14ac:dyDescent="0.3"/>
    <row r="694" s="51" customFormat="1" ht="15.9" customHeight="1" x14ac:dyDescent="0.3"/>
    <row r="695" s="51" customFormat="1" ht="15.9" customHeight="1" x14ac:dyDescent="0.3"/>
    <row r="696" s="51" customFormat="1" ht="15.9" customHeight="1" x14ac:dyDescent="0.3"/>
    <row r="697" s="51" customFormat="1" ht="15.9" customHeight="1" x14ac:dyDescent="0.3"/>
    <row r="698" s="51" customFormat="1" ht="15.9" customHeight="1" x14ac:dyDescent="0.3"/>
    <row r="699" s="51" customFormat="1" ht="15.9" customHeight="1" x14ac:dyDescent="0.3"/>
    <row r="700" s="51" customFormat="1" ht="15.9" customHeight="1" x14ac:dyDescent="0.3"/>
    <row r="701" s="51" customFormat="1" ht="15.9" customHeight="1" x14ac:dyDescent="0.3"/>
    <row r="702" s="51" customFormat="1" ht="15.9" customHeight="1" x14ac:dyDescent="0.3"/>
    <row r="703" s="51" customFormat="1" ht="15.9" customHeight="1" x14ac:dyDescent="0.3"/>
    <row r="704" s="51" customFormat="1" ht="15.9" customHeight="1" x14ac:dyDescent="0.3"/>
    <row r="705" s="51" customFormat="1" ht="15.9" customHeight="1" x14ac:dyDescent="0.3"/>
    <row r="706" s="51" customFormat="1" ht="15.9" customHeight="1" x14ac:dyDescent="0.3"/>
    <row r="707" s="51" customFormat="1" ht="15.9" customHeight="1" x14ac:dyDescent="0.3"/>
    <row r="708" s="51" customFormat="1" ht="15.9" customHeight="1" x14ac:dyDescent="0.3"/>
    <row r="709" s="51" customFormat="1" ht="15.9" customHeight="1" x14ac:dyDescent="0.3"/>
    <row r="710" s="51" customFormat="1" ht="15.9" customHeight="1" x14ac:dyDescent="0.3"/>
    <row r="711" s="51" customFormat="1" ht="15.9" customHeight="1" x14ac:dyDescent="0.3"/>
    <row r="712" s="51" customFormat="1" ht="15.9" customHeight="1" x14ac:dyDescent="0.3"/>
    <row r="713" s="51" customFormat="1" ht="15.9" customHeight="1" x14ac:dyDescent="0.3"/>
    <row r="714" s="51" customFormat="1" ht="15.9" customHeight="1" x14ac:dyDescent="0.3"/>
    <row r="715" s="51" customFormat="1" ht="15.9" customHeight="1" x14ac:dyDescent="0.3"/>
    <row r="716" s="51" customFormat="1" ht="15.9" customHeight="1" x14ac:dyDescent="0.3"/>
    <row r="717" s="51" customFormat="1" ht="15.9" customHeight="1" x14ac:dyDescent="0.3"/>
    <row r="718" s="51" customFormat="1" ht="15.9" customHeight="1" x14ac:dyDescent="0.3"/>
    <row r="719" s="51" customFormat="1" ht="15.9" customHeight="1" x14ac:dyDescent="0.3"/>
    <row r="720" s="51" customFormat="1" ht="15.9" customHeight="1" x14ac:dyDescent="0.3"/>
    <row r="721" s="51" customFormat="1" ht="15.9" customHeight="1" x14ac:dyDescent="0.3"/>
    <row r="722" s="51" customFormat="1" ht="15.9" customHeight="1" x14ac:dyDescent="0.3"/>
    <row r="723" s="51" customFormat="1" ht="15.9" customHeight="1" x14ac:dyDescent="0.3"/>
    <row r="724" s="51" customFormat="1" ht="15.9" customHeight="1" x14ac:dyDescent="0.3"/>
    <row r="725" s="51" customFormat="1" ht="15.9" customHeight="1" x14ac:dyDescent="0.3"/>
    <row r="726" s="51" customFormat="1" ht="15.9" customHeight="1" x14ac:dyDescent="0.3"/>
    <row r="727" s="51" customFormat="1" ht="15.9" customHeight="1" x14ac:dyDescent="0.3"/>
    <row r="728" s="51" customFormat="1" ht="15.9" customHeight="1" x14ac:dyDescent="0.3"/>
    <row r="729" s="51" customFormat="1" ht="15.9" customHeight="1" x14ac:dyDescent="0.3"/>
    <row r="730" s="51" customFormat="1" ht="15.9" customHeight="1" x14ac:dyDescent="0.3"/>
    <row r="731" s="51" customFormat="1" ht="15.9" customHeight="1" x14ac:dyDescent="0.3"/>
    <row r="732" s="51" customFormat="1" ht="15.9" customHeight="1" x14ac:dyDescent="0.3"/>
    <row r="733" s="51" customFormat="1" ht="15.9" customHeight="1" x14ac:dyDescent="0.3"/>
    <row r="734" s="51" customFormat="1" ht="15.9" customHeight="1" x14ac:dyDescent="0.3"/>
    <row r="735" s="51" customFormat="1" ht="15.9" customHeight="1" x14ac:dyDescent="0.3"/>
    <row r="736" s="51" customFormat="1" ht="15.9" customHeight="1" x14ac:dyDescent="0.3"/>
    <row r="737" s="51" customFormat="1" ht="15.9" customHeight="1" x14ac:dyDescent="0.3"/>
    <row r="738" s="51" customFormat="1" ht="15.9" customHeight="1" x14ac:dyDescent="0.3"/>
    <row r="739" s="51" customFormat="1" ht="15.9" customHeight="1" x14ac:dyDescent="0.3"/>
    <row r="740" s="51" customFormat="1" ht="15.9" customHeight="1" x14ac:dyDescent="0.3"/>
    <row r="741" s="51" customFormat="1" ht="15.9" customHeight="1" x14ac:dyDescent="0.3"/>
    <row r="742" s="51" customFormat="1" ht="15.9" customHeight="1" x14ac:dyDescent="0.3"/>
    <row r="743" s="51" customFormat="1" ht="15.9" customHeight="1" x14ac:dyDescent="0.3"/>
    <row r="744" s="51" customFormat="1" ht="15.9" customHeight="1" x14ac:dyDescent="0.3"/>
    <row r="745" s="51" customFormat="1" ht="15.9" customHeight="1" x14ac:dyDescent="0.3"/>
    <row r="746" s="51" customFormat="1" ht="15.9" customHeight="1" x14ac:dyDescent="0.3"/>
    <row r="747" s="51" customFormat="1" ht="15.9" customHeight="1" x14ac:dyDescent="0.3"/>
    <row r="748" s="51" customFormat="1" ht="15.9" customHeight="1" x14ac:dyDescent="0.3"/>
    <row r="749" s="51" customFormat="1" ht="15.9" customHeight="1" x14ac:dyDescent="0.3"/>
    <row r="750" s="51" customFormat="1" ht="15.9" customHeight="1" x14ac:dyDescent="0.3"/>
    <row r="751" s="51" customFormat="1" ht="15.9" customHeight="1" x14ac:dyDescent="0.3"/>
    <row r="752" s="51" customFormat="1" ht="15.9" customHeight="1" x14ac:dyDescent="0.3"/>
    <row r="753" s="51" customFormat="1" ht="15.9" customHeight="1" x14ac:dyDescent="0.3"/>
    <row r="754" s="51" customFormat="1" ht="15.9" customHeight="1" x14ac:dyDescent="0.3"/>
    <row r="755" s="51" customFormat="1" ht="15.9" customHeight="1" x14ac:dyDescent="0.3"/>
    <row r="756" s="51" customFormat="1" ht="15.9" customHeight="1" x14ac:dyDescent="0.3"/>
    <row r="757" s="51" customFormat="1" ht="15.9" customHeight="1" x14ac:dyDescent="0.3"/>
    <row r="758" s="51" customFormat="1" ht="15.9" customHeight="1" x14ac:dyDescent="0.3"/>
    <row r="759" s="51" customFormat="1" ht="15.9" customHeight="1" x14ac:dyDescent="0.3"/>
    <row r="760" s="51" customFormat="1" ht="15.9" customHeight="1" x14ac:dyDescent="0.3"/>
    <row r="761" s="51" customFormat="1" ht="15.9" customHeight="1" x14ac:dyDescent="0.3"/>
    <row r="762" s="51" customFormat="1" ht="15.9" customHeight="1" x14ac:dyDescent="0.3"/>
    <row r="763" s="51" customFormat="1" ht="15.9" customHeight="1" x14ac:dyDescent="0.3"/>
    <row r="764" s="51" customFormat="1" ht="15.9" customHeight="1" x14ac:dyDescent="0.3"/>
    <row r="765" s="51" customFormat="1" ht="15.9" customHeight="1" x14ac:dyDescent="0.3"/>
    <row r="766" s="51" customFormat="1" ht="15.9" customHeight="1" x14ac:dyDescent="0.3"/>
    <row r="767" s="51" customFormat="1" ht="15.9" customHeight="1" x14ac:dyDescent="0.3"/>
    <row r="768" s="51" customFormat="1" ht="15.9" customHeight="1" x14ac:dyDescent="0.3"/>
    <row r="769" s="51" customFormat="1" ht="15.9" customHeight="1" x14ac:dyDescent="0.3"/>
    <row r="770" s="51" customFormat="1" ht="15.9" customHeight="1" x14ac:dyDescent="0.3"/>
    <row r="771" s="51" customFormat="1" ht="15.9" customHeight="1" x14ac:dyDescent="0.3"/>
    <row r="772" s="51" customFormat="1" ht="15.9" customHeight="1" x14ac:dyDescent="0.3"/>
    <row r="773" s="51" customFormat="1" ht="15.9" customHeight="1" x14ac:dyDescent="0.3"/>
    <row r="774" s="51" customFormat="1" ht="15.9" customHeight="1" x14ac:dyDescent="0.3"/>
    <row r="775" s="51" customFormat="1" ht="15.9" customHeight="1" x14ac:dyDescent="0.3"/>
    <row r="776" s="51" customFormat="1" ht="15.9" customHeight="1" x14ac:dyDescent="0.3"/>
    <row r="777" s="51" customFormat="1" ht="15.9" customHeight="1" x14ac:dyDescent="0.3"/>
    <row r="778" s="51" customFormat="1" ht="15.9" customHeight="1" x14ac:dyDescent="0.3"/>
    <row r="779" s="51" customFormat="1" ht="15.9" customHeight="1" x14ac:dyDescent="0.3"/>
    <row r="780" s="51" customFormat="1" ht="15.9" customHeight="1" x14ac:dyDescent="0.3"/>
    <row r="781" s="51" customFormat="1" ht="15.9" customHeight="1" x14ac:dyDescent="0.3"/>
    <row r="782" s="51" customFormat="1" ht="15.9" customHeight="1" x14ac:dyDescent="0.3"/>
    <row r="783" s="51" customFormat="1" ht="15.9" customHeight="1" x14ac:dyDescent="0.3"/>
    <row r="784" s="51" customFormat="1" ht="15.9" customHeight="1" x14ac:dyDescent="0.3"/>
    <row r="785" s="51" customFormat="1" ht="15.9" customHeight="1" x14ac:dyDescent="0.3"/>
    <row r="786" s="51" customFormat="1" ht="15.9" customHeight="1" x14ac:dyDescent="0.3"/>
    <row r="787" s="51" customFormat="1" ht="15.9" customHeight="1" x14ac:dyDescent="0.3"/>
    <row r="788" s="51" customFormat="1" ht="15.9" customHeight="1" x14ac:dyDescent="0.3"/>
    <row r="789" s="51" customFormat="1" ht="15.9" customHeight="1" x14ac:dyDescent="0.3"/>
    <row r="790" s="51" customFormat="1" ht="15.9" customHeight="1" x14ac:dyDescent="0.3"/>
    <row r="791" s="51" customFormat="1" ht="15.9" customHeight="1" x14ac:dyDescent="0.3"/>
    <row r="792" s="51" customFormat="1" ht="15.9" customHeight="1" x14ac:dyDescent="0.3"/>
    <row r="793" s="51" customFormat="1" ht="15.9" customHeight="1" x14ac:dyDescent="0.3"/>
    <row r="794" s="51" customFormat="1" ht="15.9" customHeight="1" x14ac:dyDescent="0.3"/>
    <row r="795" s="51" customFormat="1" ht="15.9" customHeight="1" x14ac:dyDescent="0.3"/>
    <row r="796" s="51" customFormat="1" ht="15.9" customHeight="1" x14ac:dyDescent="0.3"/>
    <row r="797" s="51" customFormat="1" ht="15.9" customHeight="1" x14ac:dyDescent="0.3"/>
    <row r="798" s="51" customFormat="1" ht="15.9" customHeight="1" x14ac:dyDescent="0.3"/>
    <row r="799" s="51" customFormat="1" ht="15.9" customHeight="1" x14ac:dyDescent="0.3"/>
    <row r="800" s="51" customFormat="1" ht="15.9" customHeight="1" x14ac:dyDescent="0.3"/>
    <row r="801" s="51" customFormat="1" ht="15.9" customHeight="1" x14ac:dyDescent="0.3"/>
    <row r="802" s="51" customFormat="1" ht="15.9" customHeight="1" x14ac:dyDescent="0.3"/>
    <row r="803" s="51" customFormat="1" ht="15.9" customHeight="1" x14ac:dyDescent="0.3"/>
    <row r="804" s="51" customFormat="1" ht="15.9" customHeight="1" x14ac:dyDescent="0.3"/>
    <row r="805" s="51" customFormat="1" ht="15.9" customHeight="1" x14ac:dyDescent="0.3"/>
    <row r="806" s="51" customFormat="1" ht="15.9" customHeight="1" x14ac:dyDescent="0.3"/>
    <row r="807" s="51" customFormat="1" ht="15.9" customHeight="1" x14ac:dyDescent="0.3"/>
    <row r="808" s="51" customFormat="1" ht="15.9" customHeight="1" x14ac:dyDescent="0.3"/>
    <row r="809" s="51" customFormat="1" ht="15.9" customHeight="1" x14ac:dyDescent="0.3"/>
    <row r="810" s="51" customFormat="1" ht="15.9" customHeight="1" x14ac:dyDescent="0.3"/>
    <row r="811" s="51" customFormat="1" ht="15.9" customHeight="1" x14ac:dyDescent="0.3"/>
    <row r="812" s="51" customFormat="1" ht="15.9" customHeight="1" x14ac:dyDescent="0.3"/>
    <row r="813" s="51" customFormat="1" ht="15.9" customHeight="1" x14ac:dyDescent="0.3"/>
    <row r="814" s="51" customFormat="1" ht="15.9" customHeight="1" x14ac:dyDescent="0.3"/>
    <row r="815" s="51" customFormat="1" ht="15.9" customHeight="1" x14ac:dyDescent="0.3"/>
    <row r="816" s="51" customFormat="1" ht="15.9" customHeight="1" x14ac:dyDescent="0.3"/>
    <row r="817" s="51" customFormat="1" ht="15.9" customHeight="1" x14ac:dyDescent="0.3"/>
    <row r="818" s="51" customFormat="1" ht="15.9" customHeight="1" x14ac:dyDescent="0.3"/>
    <row r="819" s="51" customFormat="1" ht="15.9" customHeight="1" x14ac:dyDescent="0.3"/>
    <row r="820" s="51" customFormat="1" ht="15.9" customHeight="1" x14ac:dyDescent="0.3"/>
    <row r="821" s="51" customFormat="1" ht="15.9" customHeight="1" x14ac:dyDescent="0.3"/>
    <row r="822" s="51" customFormat="1" ht="15.9" customHeight="1" x14ac:dyDescent="0.3"/>
    <row r="823" s="51" customFormat="1" ht="15.9" customHeight="1" x14ac:dyDescent="0.3"/>
    <row r="824" s="51" customFormat="1" ht="15.9" customHeight="1" x14ac:dyDescent="0.3"/>
    <row r="825" s="51" customFormat="1" ht="15.9" customHeight="1" x14ac:dyDescent="0.3"/>
    <row r="826" s="51" customFormat="1" ht="15.9" customHeight="1" x14ac:dyDescent="0.3"/>
    <row r="827" s="51" customFormat="1" ht="15.9" customHeight="1" x14ac:dyDescent="0.3"/>
    <row r="828" s="51" customFormat="1" ht="15.9" customHeight="1" x14ac:dyDescent="0.3"/>
    <row r="829" s="51" customFormat="1" ht="15.9" customHeight="1" x14ac:dyDescent="0.3"/>
    <row r="830" s="51" customFormat="1" ht="15.9" customHeight="1" x14ac:dyDescent="0.3"/>
    <row r="831" s="51" customFormat="1" ht="15.9" customHeight="1" x14ac:dyDescent="0.3"/>
    <row r="832" s="51" customFormat="1" ht="15.9" customHeight="1" x14ac:dyDescent="0.3"/>
    <row r="833" s="51" customFormat="1" ht="15.9" customHeight="1" x14ac:dyDescent="0.3"/>
    <row r="834" s="51" customFormat="1" ht="15.9" customHeight="1" x14ac:dyDescent="0.3"/>
    <row r="835" s="51" customFormat="1" ht="15.9" customHeight="1" x14ac:dyDescent="0.3"/>
    <row r="836" s="51" customFormat="1" ht="15.9" customHeight="1" x14ac:dyDescent="0.3"/>
    <row r="837" s="51" customFormat="1" ht="15.9" customHeight="1" x14ac:dyDescent="0.3"/>
    <row r="838" s="51" customFormat="1" ht="15.9" customHeight="1" x14ac:dyDescent="0.3"/>
    <row r="839" s="51" customFormat="1" ht="15.9" customHeight="1" x14ac:dyDescent="0.3"/>
    <row r="840" s="51" customFormat="1" ht="15.9" customHeight="1" x14ac:dyDescent="0.3"/>
    <row r="841" s="51" customFormat="1" ht="15.9" customHeight="1" x14ac:dyDescent="0.3"/>
    <row r="842" s="51" customFormat="1" ht="15.9" customHeight="1" x14ac:dyDescent="0.3"/>
    <row r="843" s="51" customFormat="1" ht="15.9" customHeight="1" x14ac:dyDescent="0.3"/>
    <row r="844" s="51" customFormat="1" ht="15.9" customHeight="1" x14ac:dyDescent="0.3"/>
    <row r="845" s="51" customFormat="1" ht="15.9" customHeight="1" x14ac:dyDescent="0.3"/>
    <row r="846" s="51" customFormat="1" ht="15.9" customHeight="1" x14ac:dyDescent="0.3"/>
    <row r="847" s="51" customFormat="1" ht="15.9" customHeight="1" x14ac:dyDescent="0.3"/>
    <row r="848" s="51" customFormat="1" ht="15.9" customHeight="1" x14ac:dyDescent="0.3"/>
    <row r="849" s="51" customFormat="1" ht="15.9" customHeight="1" x14ac:dyDescent="0.3"/>
    <row r="850" s="51" customFormat="1" ht="15.9" customHeight="1" x14ac:dyDescent="0.3"/>
    <row r="851" s="51" customFormat="1" ht="15.9" customHeight="1" x14ac:dyDescent="0.3"/>
    <row r="852" s="51" customFormat="1" ht="15.9" customHeight="1" x14ac:dyDescent="0.3"/>
    <row r="853" s="51" customFormat="1" ht="15.9" customHeight="1" x14ac:dyDescent="0.3"/>
    <row r="854" s="51" customFormat="1" ht="15.9" customHeight="1" x14ac:dyDescent="0.3"/>
    <row r="855" s="51" customFormat="1" ht="15.9" customHeight="1" x14ac:dyDescent="0.3"/>
    <row r="856" s="51" customFormat="1" ht="15.9" customHeight="1" x14ac:dyDescent="0.3"/>
    <row r="857" s="51" customFormat="1" ht="15.9" customHeight="1" x14ac:dyDescent="0.3"/>
    <row r="858" s="51" customFormat="1" ht="15.9" customHeight="1" x14ac:dyDescent="0.3"/>
    <row r="859" s="51" customFormat="1" ht="15.9" customHeight="1" x14ac:dyDescent="0.3"/>
    <row r="860" s="51" customFormat="1" ht="15.9" customHeight="1" x14ac:dyDescent="0.3"/>
    <row r="861" s="51" customFormat="1" ht="15.9" customHeight="1" x14ac:dyDescent="0.3"/>
    <row r="862" s="51" customFormat="1" ht="15.9" customHeight="1" x14ac:dyDescent="0.3"/>
    <row r="863" s="51" customFormat="1" ht="15.9" customHeight="1" x14ac:dyDescent="0.3"/>
    <row r="864" s="51" customFormat="1" ht="15.9" customHeight="1" x14ac:dyDescent="0.3"/>
    <row r="865" s="51" customFormat="1" ht="15.9" customHeight="1" x14ac:dyDescent="0.3"/>
    <row r="866" s="51" customFormat="1" ht="15.9" customHeight="1" x14ac:dyDescent="0.3"/>
    <row r="867" s="51" customFormat="1" ht="15.9" customHeight="1" x14ac:dyDescent="0.3"/>
    <row r="868" s="51" customFormat="1" ht="15.9" customHeight="1" x14ac:dyDescent="0.3"/>
    <row r="869" s="51" customFormat="1" ht="15.9" customHeight="1" x14ac:dyDescent="0.3"/>
    <row r="870" s="51" customFormat="1" ht="15.9" customHeight="1" x14ac:dyDescent="0.3"/>
    <row r="871" s="51" customFormat="1" ht="15.9" customHeight="1" x14ac:dyDescent="0.3"/>
    <row r="872" s="51" customFormat="1" ht="15.9" customHeight="1" x14ac:dyDescent="0.3"/>
    <row r="873" s="51" customFormat="1" ht="15.9" customHeight="1" x14ac:dyDescent="0.3"/>
    <row r="874" s="51" customFormat="1" ht="15.9" customHeight="1" x14ac:dyDescent="0.3"/>
    <row r="875" s="51" customFormat="1" ht="15.9" customHeight="1" x14ac:dyDescent="0.3"/>
    <row r="876" s="51" customFormat="1" ht="15.9" customHeight="1" x14ac:dyDescent="0.3"/>
    <row r="877" s="51" customFormat="1" ht="15.9" customHeight="1" x14ac:dyDescent="0.3"/>
    <row r="878" s="51" customFormat="1" ht="15.9" customHeight="1" x14ac:dyDescent="0.3"/>
    <row r="879" s="51" customFormat="1" ht="15.9" customHeight="1" x14ac:dyDescent="0.3"/>
    <row r="880" s="51" customFormat="1" ht="15.9" customHeight="1" x14ac:dyDescent="0.3"/>
    <row r="881" s="51" customFormat="1" ht="15.9" customHeight="1" x14ac:dyDescent="0.3"/>
    <row r="882" s="51" customFormat="1" ht="15.9" customHeight="1" x14ac:dyDescent="0.3"/>
    <row r="883" s="51" customFormat="1" ht="15.9" customHeight="1" x14ac:dyDescent="0.3"/>
    <row r="884" s="51" customFormat="1" ht="15.9" customHeight="1" x14ac:dyDescent="0.3"/>
    <row r="885" s="51" customFormat="1" ht="15.9" customHeight="1" x14ac:dyDescent="0.3"/>
    <row r="886" s="51" customFormat="1" ht="15.9" customHeight="1" x14ac:dyDescent="0.3"/>
    <row r="887" s="51" customFormat="1" ht="15.9" customHeight="1" x14ac:dyDescent="0.3"/>
    <row r="888" s="51" customFormat="1" ht="15.9" customHeight="1" x14ac:dyDescent="0.3"/>
    <row r="889" s="51" customFormat="1" ht="15.9" customHeight="1" x14ac:dyDescent="0.3"/>
    <row r="890" s="51" customFormat="1" ht="15.9" customHeight="1" x14ac:dyDescent="0.3"/>
    <row r="891" s="51" customFormat="1" ht="15.9" customHeight="1" x14ac:dyDescent="0.3"/>
    <row r="892" s="51" customFormat="1" ht="15.9" customHeight="1" x14ac:dyDescent="0.3"/>
    <row r="893" s="51" customFormat="1" ht="15.9" customHeight="1" x14ac:dyDescent="0.3"/>
    <row r="894" s="51" customFormat="1" ht="15.9" customHeight="1" x14ac:dyDescent="0.3"/>
    <row r="895" s="51" customFormat="1" ht="15.9" customHeight="1" x14ac:dyDescent="0.3"/>
    <row r="896" s="51" customFormat="1" ht="15.9" customHeight="1" x14ac:dyDescent="0.3"/>
    <row r="897" s="51" customFormat="1" ht="15.9" customHeight="1" x14ac:dyDescent="0.3"/>
    <row r="898" s="51" customFormat="1" ht="15.9" customHeight="1" x14ac:dyDescent="0.3"/>
    <row r="899" s="51" customFormat="1" ht="15.9" customHeight="1" x14ac:dyDescent="0.3"/>
    <row r="900" s="51" customFormat="1" ht="15.9" customHeight="1" x14ac:dyDescent="0.3"/>
    <row r="901" s="51" customFormat="1" ht="15.9" customHeight="1" x14ac:dyDescent="0.3"/>
    <row r="902" s="51" customFormat="1" ht="15.9" customHeight="1" x14ac:dyDescent="0.3"/>
    <row r="903" s="51" customFormat="1" ht="15.9" customHeight="1" x14ac:dyDescent="0.3"/>
    <row r="904" s="51" customFormat="1" ht="15.9" customHeight="1" x14ac:dyDescent="0.3"/>
    <row r="905" s="51" customFormat="1" ht="15.9" customHeight="1" x14ac:dyDescent="0.3"/>
    <row r="906" s="51" customFormat="1" ht="15.9" customHeight="1" x14ac:dyDescent="0.3"/>
    <row r="907" s="51" customFormat="1" ht="15.9" customHeight="1" x14ac:dyDescent="0.3"/>
    <row r="908" s="51" customFormat="1" ht="15.9" customHeight="1" x14ac:dyDescent="0.3"/>
    <row r="909" s="51" customFormat="1" ht="15.9" customHeight="1" x14ac:dyDescent="0.3"/>
    <row r="910" s="51" customFormat="1" ht="15.9" customHeight="1" x14ac:dyDescent="0.3"/>
    <row r="911" s="51" customFormat="1" ht="15.9" customHeight="1" x14ac:dyDescent="0.3"/>
    <row r="912" s="51" customFormat="1" ht="15.9" customHeight="1" x14ac:dyDescent="0.3"/>
    <row r="913" s="51" customFormat="1" ht="15.9" customHeight="1" x14ac:dyDescent="0.3"/>
    <row r="914" s="51" customFormat="1" ht="15.9" customHeight="1" x14ac:dyDescent="0.3"/>
    <row r="915" s="51" customFormat="1" ht="15.9" customHeight="1" x14ac:dyDescent="0.3"/>
    <row r="916" s="51" customFormat="1" ht="15.9" customHeight="1" x14ac:dyDescent="0.3"/>
    <row r="917" s="51" customFormat="1" ht="15.9" customHeight="1" x14ac:dyDescent="0.3"/>
    <row r="918" s="51" customFormat="1" ht="15.9" customHeight="1" x14ac:dyDescent="0.3"/>
    <row r="919" s="51" customFormat="1" ht="15.9" customHeight="1" x14ac:dyDescent="0.3"/>
    <row r="920" s="51" customFormat="1" ht="15.9" customHeight="1" x14ac:dyDescent="0.3"/>
    <row r="921" s="51" customFormat="1" ht="15.9" customHeight="1" x14ac:dyDescent="0.3"/>
    <row r="922" s="51" customFormat="1" ht="15.9" customHeight="1" x14ac:dyDescent="0.3"/>
    <row r="923" s="51" customFormat="1" ht="15.9" customHeight="1" x14ac:dyDescent="0.3"/>
    <row r="924" s="51" customFormat="1" ht="15.9" customHeight="1" x14ac:dyDescent="0.3"/>
    <row r="925" s="51" customFormat="1" ht="15.9" customHeight="1" x14ac:dyDescent="0.3"/>
    <row r="926" s="51" customFormat="1" ht="15.9" customHeight="1" x14ac:dyDescent="0.3"/>
    <row r="927" s="51" customFormat="1" ht="15.9" customHeight="1" x14ac:dyDescent="0.3"/>
    <row r="928" s="51" customFormat="1" ht="15.9" customHeight="1" x14ac:dyDescent="0.3"/>
    <row r="929" s="51" customFormat="1" ht="15.9" customHeight="1" x14ac:dyDescent="0.3"/>
    <row r="930" s="51" customFormat="1" ht="15.9" customHeight="1" x14ac:dyDescent="0.3"/>
    <row r="931" s="51" customFormat="1" ht="15.9" customHeight="1" x14ac:dyDescent="0.3"/>
    <row r="932" s="51" customFormat="1" ht="15.9" customHeight="1" x14ac:dyDescent="0.3"/>
    <row r="933" s="51" customFormat="1" ht="15.9" customHeight="1" x14ac:dyDescent="0.3"/>
    <row r="934" s="51" customFormat="1" ht="15.9" customHeight="1" x14ac:dyDescent="0.3"/>
    <row r="935" s="51" customFormat="1" ht="15.9" customHeight="1" x14ac:dyDescent="0.3"/>
    <row r="936" s="51" customFormat="1" ht="15.9" customHeight="1" x14ac:dyDescent="0.3"/>
    <row r="937" s="51" customFormat="1" ht="15.9" customHeight="1" x14ac:dyDescent="0.3"/>
    <row r="938" s="51" customFormat="1" ht="15.9" customHeight="1" x14ac:dyDescent="0.3"/>
    <row r="939" s="51" customFormat="1" ht="15.9" customHeight="1" x14ac:dyDescent="0.3"/>
    <row r="940" s="51" customFormat="1" ht="15.9" customHeight="1" x14ac:dyDescent="0.3"/>
    <row r="941" s="51" customFormat="1" ht="15.9" customHeight="1" x14ac:dyDescent="0.3"/>
    <row r="942" s="51" customFormat="1" ht="15.9" customHeight="1" x14ac:dyDescent="0.3"/>
    <row r="943" s="51" customFormat="1" ht="15.9" customHeight="1" x14ac:dyDescent="0.3"/>
    <row r="944" s="51" customFormat="1" ht="15.9" customHeight="1" x14ac:dyDescent="0.3"/>
    <row r="945" s="51" customFormat="1" ht="15.9" customHeight="1" x14ac:dyDescent="0.3"/>
    <row r="946" s="51" customFormat="1" ht="15.9" customHeight="1" x14ac:dyDescent="0.3"/>
    <row r="947" s="51" customFormat="1" ht="15.9" customHeight="1" x14ac:dyDescent="0.3"/>
    <row r="948" s="51" customFormat="1" ht="15.9" customHeight="1" x14ac:dyDescent="0.3"/>
    <row r="949" s="51" customFormat="1" ht="15.9" customHeight="1" x14ac:dyDescent="0.3"/>
    <row r="950" s="51" customFormat="1" ht="15.9" customHeight="1" x14ac:dyDescent="0.3"/>
    <row r="951" s="51" customFormat="1" ht="15.9" customHeight="1" x14ac:dyDescent="0.3"/>
    <row r="952" s="51" customFormat="1" ht="15.9" customHeight="1" x14ac:dyDescent="0.3"/>
    <row r="953" s="51" customFormat="1" ht="15.9" customHeight="1" x14ac:dyDescent="0.3"/>
    <row r="954" s="51" customFormat="1" ht="15.9" customHeight="1" x14ac:dyDescent="0.3"/>
    <row r="955" s="51" customFormat="1" ht="15.9" customHeight="1" x14ac:dyDescent="0.3"/>
    <row r="956" s="51" customFormat="1" ht="15.9" customHeight="1" x14ac:dyDescent="0.3"/>
    <row r="957" s="51" customFormat="1" ht="15.9" customHeight="1" x14ac:dyDescent="0.3"/>
    <row r="958" s="51" customFormat="1" ht="15.9" customHeight="1" x14ac:dyDescent="0.3"/>
    <row r="959" s="51" customFormat="1" ht="15.9" customHeight="1" x14ac:dyDescent="0.3"/>
    <row r="960" s="51" customFormat="1" ht="15.9" customHeight="1" x14ac:dyDescent="0.3"/>
    <row r="961" s="51" customFormat="1" ht="15.9" customHeight="1" x14ac:dyDescent="0.3"/>
    <row r="962" s="51" customFormat="1" ht="15.9" customHeight="1" x14ac:dyDescent="0.3"/>
    <row r="963" s="51" customFormat="1" ht="15.9" customHeight="1" x14ac:dyDescent="0.3"/>
    <row r="964" s="51" customFormat="1" ht="15.9" customHeight="1" x14ac:dyDescent="0.3"/>
    <row r="965" s="51" customFormat="1" ht="15.9" customHeight="1" x14ac:dyDescent="0.3"/>
    <row r="966" s="51" customFormat="1" ht="15.9" customHeight="1" x14ac:dyDescent="0.3"/>
    <row r="967" s="51" customFormat="1" ht="15.9" customHeight="1" x14ac:dyDescent="0.3"/>
    <row r="968" s="51" customFormat="1" ht="15.9" customHeight="1" x14ac:dyDescent="0.3"/>
    <row r="969" s="51" customFormat="1" ht="15.9" customHeight="1" x14ac:dyDescent="0.3"/>
    <row r="970" s="51" customFormat="1" ht="15.9" customHeight="1" x14ac:dyDescent="0.3"/>
    <row r="971" s="51" customFormat="1" ht="15.9" customHeight="1" x14ac:dyDescent="0.3"/>
    <row r="972" s="51" customFormat="1" ht="15.9" customHeight="1" x14ac:dyDescent="0.3"/>
    <row r="973" s="51" customFormat="1" ht="15.9" customHeight="1" x14ac:dyDescent="0.3"/>
    <row r="974" s="51" customFormat="1" ht="15.9" customHeight="1" x14ac:dyDescent="0.3"/>
    <row r="975" s="51" customFormat="1" ht="15.9" customHeight="1" x14ac:dyDescent="0.3"/>
    <row r="976" s="51" customFormat="1" ht="15.9" customHeight="1" x14ac:dyDescent="0.3"/>
    <row r="977" s="51" customFormat="1" ht="15.9" customHeight="1" x14ac:dyDescent="0.3"/>
    <row r="978" s="51" customFormat="1" ht="15.9" customHeight="1" x14ac:dyDescent="0.3"/>
    <row r="979" s="51" customFormat="1" ht="15.9" customHeight="1" x14ac:dyDescent="0.3"/>
    <row r="980" s="51" customFormat="1" ht="15.9" customHeight="1" x14ac:dyDescent="0.3"/>
    <row r="981" s="51" customFormat="1" ht="15.9" customHeight="1" x14ac:dyDescent="0.3"/>
    <row r="982" s="51" customFormat="1" ht="15.9" customHeight="1" x14ac:dyDescent="0.3"/>
    <row r="983" s="51" customFormat="1" ht="15.9" customHeight="1" x14ac:dyDescent="0.3"/>
    <row r="984" s="51" customFormat="1" ht="15.9" customHeight="1" x14ac:dyDescent="0.3"/>
    <row r="985" s="51" customFormat="1" ht="15.9" customHeight="1" x14ac:dyDescent="0.3"/>
    <row r="986" s="51" customFormat="1" ht="15.9" customHeight="1" x14ac:dyDescent="0.3"/>
    <row r="987" s="51" customFormat="1" ht="15.9" customHeight="1" x14ac:dyDescent="0.3"/>
    <row r="988" s="51" customFormat="1" ht="15.9" customHeight="1" x14ac:dyDescent="0.3"/>
    <row r="989" s="51" customFormat="1" ht="15.9" customHeight="1" x14ac:dyDescent="0.3"/>
    <row r="990" s="51" customFormat="1" ht="15.9" customHeight="1" x14ac:dyDescent="0.3"/>
    <row r="991" s="51" customFormat="1" ht="15.9" customHeight="1" x14ac:dyDescent="0.3"/>
    <row r="992" s="51" customFormat="1" ht="15.9" customHeight="1" x14ac:dyDescent="0.3"/>
    <row r="993" s="51" customFormat="1" ht="15.9" customHeight="1" x14ac:dyDescent="0.3"/>
    <row r="994" s="51" customFormat="1" ht="15.9" customHeight="1" x14ac:dyDescent="0.3"/>
    <row r="995" s="51" customFormat="1" ht="15.9" customHeight="1" x14ac:dyDescent="0.3"/>
    <row r="996" s="51" customFormat="1" ht="15.9" customHeight="1" x14ac:dyDescent="0.3"/>
    <row r="997" s="51" customFormat="1" ht="15.9" customHeight="1" x14ac:dyDescent="0.3"/>
    <row r="998" s="51" customFormat="1" ht="15.9" customHeight="1" x14ac:dyDescent="0.3"/>
    <row r="999" s="51" customFormat="1" ht="15.9" customHeight="1" x14ac:dyDescent="0.3"/>
    <row r="1000" s="51" customFormat="1" ht="15.9" customHeight="1" x14ac:dyDescent="0.3"/>
    <row r="1001" s="51" customFormat="1" ht="15.9" customHeight="1" x14ac:dyDescent="0.3"/>
    <row r="1002" s="51" customFormat="1" ht="15.9" customHeight="1" x14ac:dyDescent="0.3"/>
    <row r="1003" s="51" customFormat="1" ht="15.9" customHeight="1" x14ac:dyDescent="0.3"/>
    <row r="1004" s="51" customFormat="1" ht="15.9" customHeight="1" x14ac:dyDescent="0.3"/>
    <row r="1005" s="51" customFormat="1" ht="15.9" customHeight="1" x14ac:dyDescent="0.3"/>
    <row r="1006" s="51" customFormat="1" ht="15.9" customHeight="1" x14ac:dyDescent="0.3"/>
    <row r="1007" s="51" customFormat="1" ht="15.9" customHeight="1" x14ac:dyDescent="0.3"/>
    <row r="1008" s="51" customFormat="1" ht="15.9" customHeight="1" x14ac:dyDescent="0.3"/>
    <row r="1009" s="51" customFormat="1" ht="15.9" customHeight="1" x14ac:dyDescent="0.3"/>
    <row r="1010" s="51" customFormat="1" ht="15.9" customHeight="1" x14ac:dyDescent="0.3"/>
    <row r="1011" s="51" customFormat="1" ht="15.9" customHeight="1" x14ac:dyDescent="0.3"/>
    <row r="1012" s="51" customFormat="1" ht="15.9" customHeight="1" x14ac:dyDescent="0.3"/>
    <row r="1013" s="51" customFormat="1" ht="15.9" customHeight="1" x14ac:dyDescent="0.3"/>
    <row r="1014" s="51" customFormat="1" ht="15.9" customHeight="1" x14ac:dyDescent="0.3"/>
    <row r="1015" s="51" customFormat="1" ht="15.9" customHeight="1" x14ac:dyDescent="0.3"/>
    <row r="1016" s="51" customFormat="1" ht="15.9" customHeight="1" x14ac:dyDescent="0.3"/>
    <row r="1017" s="51" customFormat="1" ht="15.9" customHeight="1" x14ac:dyDescent="0.3"/>
    <row r="1018" s="51" customFormat="1" ht="15.9" customHeight="1" x14ac:dyDescent="0.3"/>
    <row r="1019" s="51" customFormat="1" ht="15.9" customHeight="1" x14ac:dyDescent="0.3"/>
    <row r="1020" s="51" customFormat="1" ht="15.9" customHeight="1" x14ac:dyDescent="0.3"/>
    <row r="1021" s="51" customFormat="1" ht="15.9" customHeight="1" x14ac:dyDescent="0.3"/>
    <row r="1022" s="51" customFormat="1" ht="15.9" customHeight="1" x14ac:dyDescent="0.3"/>
    <row r="1023" s="51" customFormat="1" ht="15.9" customHeight="1" x14ac:dyDescent="0.3"/>
    <row r="1024" s="51" customFormat="1" ht="15.9" customHeight="1" x14ac:dyDescent="0.3"/>
    <row r="1025" s="51" customFormat="1" ht="15.9" customHeight="1" x14ac:dyDescent="0.3"/>
    <row r="1026" s="51" customFormat="1" ht="15.9" customHeight="1" x14ac:dyDescent="0.3"/>
    <row r="1027" s="51" customFormat="1" ht="15.9" customHeight="1" x14ac:dyDescent="0.3"/>
    <row r="1028" s="51" customFormat="1" ht="15.9" customHeight="1" x14ac:dyDescent="0.3"/>
    <row r="1029" s="51" customFormat="1" ht="15.9" customHeight="1" x14ac:dyDescent="0.3"/>
    <row r="1030" s="51" customFormat="1" ht="15.9" customHeight="1" x14ac:dyDescent="0.3"/>
    <row r="1031" s="51" customFormat="1" ht="15.9" customHeight="1" x14ac:dyDescent="0.3"/>
    <row r="1032" s="51" customFormat="1" ht="15.9" customHeight="1" x14ac:dyDescent="0.3"/>
    <row r="1033" s="51" customFormat="1" ht="15.9" customHeight="1" x14ac:dyDescent="0.3"/>
    <row r="1034" s="51" customFormat="1" ht="15.9" customHeight="1" x14ac:dyDescent="0.3"/>
    <row r="1035" s="51" customFormat="1" ht="15.9" customHeight="1" x14ac:dyDescent="0.3"/>
    <row r="1036" s="51" customFormat="1" ht="15.9" customHeight="1" x14ac:dyDescent="0.3"/>
    <row r="1037" s="51" customFormat="1" ht="15.9" customHeight="1" x14ac:dyDescent="0.3"/>
    <row r="1038" s="51" customFormat="1" ht="15.9" customHeight="1" x14ac:dyDescent="0.3"/>
    <row r="1039" s="51" customFormat="1" ht="15.9" customHeight="1" x14ac:dyDescent="0.3"/>
    <row r="1040" s="51" customFormat="1" ht="15.9" customHeight="1" x14ac:dyDescent="0.3"/>
    <row r="1041" s="51" customFormat="1" ht="15.9" customHeight="1" x14ac:dyDescent="0.3"/>
    <row r="1042" s="51" customFormat="1" ht="15.9" customHeight="1" x14ac:dyDescent="0.3"/>
    <row r="1043" s="51" customFormat="1" ht="15.9" customHeight="1" x14ac:dyDescent="0.3"/>
    <row r="1044" s="51" customFormat="1" ht="15.9" customHeight="1" x14ac:dyDescent="0.3"/>
    <row r="1045" s="51" customFormat="1" ht="15.9" customHeight="1" x14ac:dyDescent="0.3"/>
    <row r="1046" s="51" customFormat="1" ht="15.9" customHeight="1" x14ac:dyDescent="0.3"/>
    <row r="1047" s="51" customFormat="1" ht="15.9" customHeight="1" x14ac:dyDescent="0.3"/>
    <row r="1048" s="51" customFormat="1" ht="15.9" customHeight="1" x14ac:dyDescent="0.3"/>
    <row r="1049" s="51" customFormat="1" ht="15.9" customHeight="1" x14ac:dyDescent="0.3"/>
    <row r="1050" s="51" customFormat="1" ht="15.9" customHeight="1" x14ac:dyDescent="0.3"/>
    <row r="1051" s="51" customFormat="1" ht="15.9" customHeight="1" x14ac:dyDescent="0.3"/>
    <row r="1052" s="51" customFormat="1" ht="15.9" customHeight="1" x14ac:dyDescent="0.3"/>
    <row r="1053" s="51" customFormat="1" ht="15.9" customHeight="1" x14ac:dyDescent="0.3"/>
    <row r="1054" s="51" customFormat="1" ht="15.9" customHeight="1" x14ac:dyDescent="0.3"/>
    <row r="1055" s="51" customFormat="1" ht="15.9" customHeight="1" x14ac:dyDescent="0.3"/>
    <row r="1056" s="51" customFormat="1" ht="15.9" customHeight="1" x14ac:dyDescent="0.3"/>
    <row r="1057" s="51" customFormat="1" ht="15.9" customHeight="1" x14ac:dyDescent="0.3"/>
    <row r="1058" s="51" customFormat="1" ht="15.9" customHeight="1" x14ac:dyDescent="0.3"/>
    <row r="1059" s="51" customFormat="1" ht="15.9" customHeight="1" x14ac:dyDescent="0.3"/>
    <row r="1060" s="51" customFormat="1" ht="15.9" customHeight="1" x14ac:dyDescent="0.3"/>
    <row r="1061" s="51" customFormat="1" ht="15.9" customHeight="1" x14ac:dyDescent="0.3"/>
    <row r="1062" s="51" customFormat="1" ht="15.9" customHeight="1" x14ac:dyDescent="0.3"/>
    <row r="1063" s="51" customFormat="1" ht="15.9" customHeight="1" x14ac:dyDescent="0.3"/>
    <row r="1064" s="51" customFormat="1" ht="15.9" customHeight="1" x14ac:dyDescent="0.3"/>
    <row r="1065" s="51" customFormat="1" ht="15.9" customHeight="1" x14ac:dyDescent="0.3"/>
    <row r="1066" s="51" customFormat="1" ht="15.9" customHeight="1" x14ac:dyDescent="0.3"/>
    <row r="1067" s="51" customFormat="1" ht="15.9" customHeight="1" x14ac:dyDescent="0.3"/>
    <row r="1068" s="51" customFormat="1" ht="15.9" customHeight="1" x14ac:dyDescent="0.3"/>
    <row r="1069" s="51" customFormat="1" ht="15.9" customHeight="1" x14ac:dyDescent="0.3"/>
    <row r="1070" s="51" customFormat="1" ht="15.9" customHeight="1" x14ac:dyDescent="0.3"/>
    <row r="1071" s="51" customFormat="1" ht="15.9" customHeight="1" x14ac:dyDescent="0.3"/>
    <row r="1072" s="51" customFormat="1" ht="15.9" customHeight="1" x14ac:dyDescent="0.3"/>
    <row r="1073" s="51" customFormat="1" ht="15.9" customHeight="1" x14ac:dyDescent="0.3"/>
    <row r="1074" s="51" customFormat="1" ht="15.9" customHeight="1" x14ac:dyDescent="0.3"/>
    <row r="1075" s="51" customFormat="1" ht="15.9" customHeight="1" x14ac:dyDescent="0.3"/>
    <row r="1076" s="51" customFormat="1" ht="15.9" customHeight="1" x14ac:dyDescent="0.3"/>
    <row r="1077" s="51" customFormat="1" ht="15.9" customHeight="1" x14ac:dyDescent="0.3"/>
    <row r="1078" s="51" customFormat="1" ht="15.9" customHeight="1" x14ac:dyDescent="0.3"/>
    <row r="1079" s="51" customFormat="1" ht="15.9" customHeight="1" x14ac:dyDescent="0.3"/>
    <row r="1080" s="51" customFormat="1" ht="15.9" customHeight="1" x14ac:dyDescent="0.3"/>
    <row r="1081" s="51" customFormat="1" ht="15.9" customHeight="1" x14ac:dyDescent="0.3"/>
    <row r="1082" s="51" customFormat="1" ht="15.9" customHeight="1" x14ac:dyDescent="0.3"/>
    <row r="1083" s="51" customFormat="1" ht="15.9" customHeight="1" x14ac:dyDescent="0.3"/>
    <row r="1084" s="51" customFormat="1" ht="15.9" customHeight="1" x14ac:dyDescent="0.3"/>
    <row r="1085" s="51" customFormat="1" ht="15.9" customHeight="1" x14ac:dyDescent="0.3"/>
    <row r="1086" s="51" customFormat="1" ht="15.9" customHeight="1" x14ac:dyDescent="0.3"/>
    <row r="1087" s="51" customFormat="1" ht="15.9" customHeight="1" x14ac:dyDescent="0.3"/>
    <row r="1088" s="51" customFormat="1" ht="15.9" customHeight="1" x14ac:dyDescent="0.3"/>
    <row r="1089" s="51" customFormat="1" ht="15.9" customHeight="1" x14ac:dyDescent="0.3"/>
    <row r="1090" s="51" customFormat="1" ht="15.9" customHeight="1" x14ac:dyDescent="0.3"/>
    <row r="1091" s="51" customFormat="1" ht="15.9" customHeight="1" x14ac:dyDescent="0.3"/>
    <row r="1092" s="51" customFormat="1" ht="15.9" customHeight="1" x14ac:dyDescent="0.3"/>
    <row r="1093" s="51" customFormat="1" ht="15.9" customHeight="1" x14ac:dyDescent="0.3"/>
    <row r="1094" s="51" customFormat="1" ht="15.9" customHeight="1" x14ac:dyDescent="0.3"/>
    <row r="1095" s="51" customFormat="1" ht="15.9" customHeight="1" x14ac:dyDescent="0.3"/>
    <row r="1096" s="51" customFormat="1" ht="15.9" customHeight="1" x14ac:dyDescent="0.3"/>
    <row r="1097" s="51" customFormat="1" ht="15.9" customHeight="1" x14ac:dyDescent="0.3"/>
    <row r="1098" s="51" customFormat="1" ht="15.9" customHeight="1" x14ac:dyDescent="0.3"/>
    <row r="1099" s="51" customFormat="1" ht="15.9" customHeight="1" x14ac:dyDescent="0.3"/>
    <row r="1100" s="51" customFormat="1" ht="15.9" customHeight="1" x14ac:dyDescent="0.3"/>
    <row r="1101" s="51" customFormat="1" ht="15.9" customHeight="1" x14ac:dyDescent="0.3"/>
    <row r="1102" s="51" customFormat="1" ht="15.9" customHeight="1" x14ac:dyDescent="0.3"/>
    <row r="1103" s="51" customFormat="1" ht="15.9" customHeight="1" x14ac:dyDescent="0.3"/>
    <row r="1104" s="51" customFormat="1" ht="15.9" customHeight="1" x14ac:dyDescent="0.3"/>
    <row r="1105" s="51" customFormat="1" ht="15.9" customHeight="1" x14ac:dyDescent="0.3"/>
    <row r="1106" s="51" customFormat="1" ht="15.9" customHeight="1" x14ac:dyDescent="0.3"/>
    <row r="1107" s="51" customFormat="1" ht="15.9" customHeight="1" x14ac:dyDescent="0.3"/>
    <row r="1108" s="51" customFormat="1" ht="15.9" customHeight="1" x14ac:dyDescent="0.3"/>
    <row r="1109" s="51" customFormat="1" ht="15.9" customHeight="1" x14ac:dyDescent="0.3"/>
    <row r="1110" s="51" customFormat="1" ht="15.9" customHeight="1" x14ac:dyDescent="0.3"/>
    <row r="1111" s="51" customFormat="1" ht="15.9" customHeight="1" x14ac:dyDescent="0.3"/>
    <row r="1112" s="51" customFormat="1" ht="15.9" customHeight="1" x14ac:dyDescent="0.3"/>
    <row r="1113" s="51" customFormat="1" ht="15.9" customHeight="1" x14ac:dyDescent="0.3"/>
    <row r="1114" s="51" customFormat="1" ht="15.9" customHeight="1" x14ac:dyDescent="0.3"/>
    <row r="1115" s="51" customFormat="1" ht="15.9" customHeight="1" x14ac:dyDescent="0.3"/>
    <row r="1116" s="51" customFormat="1" ht="15.9" customHeight="1" x14ac:dyDescent="0.3"/>
    <row r="1117" s="51" customFormat="1" ht="15.9" customHeight="1" x14ac:dyDescent="0.3"/>
    <row r="1118" s="51" customFormat="1" ht="15.9" customHeight="1" x14ac:dyDescent="0.3"/>
    <row r="1119" s="51" customFormat="1" ht="15.9" customHeight="1" x14ac:dyDescent="0.3"/>
    <row r="1120" s="51" customFormat="1" ht="15.9" customHeight="1" x14ac:dyDescent="0.3"/>
    <row r="1121" s="51" customFormat="1" ht="15.9" customHeight="1" x14ac:dyDescent="0.3"/>
    <row r="1122" s="51" customFormat="1" ht="15.9" customHeight="1" x14ac:dyDescent="0.3"/>
    <row r="1123" s="51" customFormat="1" ht="15.9" customHeight="1" x14ac:dyDescent="0.3"/>
    <row r="1124" s="51" customFormat="1" ht="15.9" customHeight="1" x14ac:dyDescent="0.3"/>
    <row r="1125" s="51" customFormat="1" ht="15.9" customHeight="1" x14ac:dyDescent="0.3"/>
    <row r="1126" s="51" customFormat="1" ht="15.9" customHeight="1" x14ac:dyDescent="0.3"/>
    <row r="1127" s="51" customFormat="1" ht="15.9" customHeight="1" x14ac:dyDescent="0.3"/>
    <row r="1128" s="51" customFormat="1" ht="15.9" customHeight="1" x14ac:dyDescent="0.3"/>
    <row r="1129" s="51" customFormat="1" ht="15.9" customHeight="1" x14ac:dyDescent="0.3"/>
    <row r="1130" s="51" customFormat="1" ht="15.9" customHeight="1" x14ac:dyDescent="0.3"/>
    <row r="1131" s="51" customFormat="1" ht="15.9" customHeight="1" x14ac:dyDescent="0.3"/>
    <row r="1132" s="51" customFormat="1" ht="15.9" customHeight="1" x14ac:dyDescent="0.3"/>
    <row r="1133" s="51" customFormat="1" ht="15.9" customHeight="1" x14ac:dyDescent="0.3"/>
    <row r="1134" s="51" customFormat="1" ht="15.9" customHeight="1" x14ac:dyDescent="0.3"/>
    <row r="1135" s="51" customFormat="1" ht="15.9" customHeight="1" x14ac:dyDescent="0.3"/>
    <row r="1136" s="51" customFormat="1" ht="15.9" customHeight="1" x14ac:dyDescent="0.3"/>
    <row r="1137" s="51" customFormat="1" ht="15.9" customHeight="1" x14ac:dyDescent="0.3"/>
    <row r="1138" s="51" customFormat="1" ht="15.9" customHeight="1" x14ac:dyDescent="0.3"/>
    <row r="1139" s="51" customFormat="1" ht="15.9" customHeight="1" x14ac:dyDescent="0.3"/>
    <row r="1140" s="51" customFormat="1" ht="15.9" customHeight="1" x14ac:dyDescent="0.3"/>
    <row r="1141" s="51" customFormat="1" ht="15.9" customHeight="1" x14ac:dyDescent="0.3"/>
    <row r="1142" s="51" customFormat="1" ht="15.9" customHeight="1" x14ac:dyDescent="0.3"/>
    <row r="1143" s="51" customFormat="1" ht="15.9" customHeight="1" x14ac:dyDescent="0.3"/>
    <row r="1144" s="51" customFormat="1" ht="15.9" customHeight="1" x14ac:dyDescent="0.3"/>
    <row r="1145" s="51" customFormat="1" ht="15.9" customHeight="1" x14ac:dyDescent="0.3"/>
    <row r="1146" s="51" customFormat="1" ht="15.9" customHeight="1" x14ac:dyDescent="0.3"/>
    <row r="1147" s="51" customFormat="1" ht="15.9" customHeight="1" x14ac:dyDescent="0.3"/>
    <row r="1148" s="51" customFormat="1" ht="15.9" customHeight="1" x14ac:dyDescent="0.3"/>
    <row r="1149" s="51" customFormat="1" ht="15.9" customHeight="1" x14ac:dyDescent="0.3"/>
    <row r="1150" s="51" customFormat="1" ht="15.9" customHeight="1" x14ac:dyDescent="0.3"/>
    <row r="1151" s="51" customFormat="1" ht="15.9" customHeight="1" x14ac:dyDescent="0.3"/>
    <row r="1152" s="51" customFormat="1" ht="15.9" customHeight="1" x14ac:dyDescent="0.3"/>
    <row r="1153" s="51" customFormat="1" ht="15.9" customHeight="1" x14ac:dyDescent="0.3"/>
    <row r="1154" s="51" customFormat="1" ht="15.9" customHeight="1" x14ac:dyDescent="0.3"/>
    <row r="1155" s="51" customFormat="1" ht="15.9" customHeight="1" x14ac:dyDescent="0.3"/>
    <row r="1156" s="51" customFormat="1" ht="15.9" customHeight="1" x14ac:dyDescent="0.3"/>
    <row r="1157" s="51" customFormat="1" ht="15.9" customHeight="1" x14ac:dyDescent="0.3"/>
    <row r="1158" s="51" customFormat="1" ht="15.9" customHeight="1" x14ac:dyDescent="0.3"/>
    <row r="1159" s="51" customFormat="1" ht="15.9" customHeight="1" x14ac:dyDescent="0.3"/>
    <row r="1160" s="51" customFormat="1" ht="15.9" customHeight="1" x14ac:dyDescent="0.3"/>
    <row r="1161" s="51" customFormat="1" ht="15.9" customHeight="1" x14ac:dyDescent="0.3"/>
    <row r="1162" s="51" customFormat="1" ht="15.9" customHeight="1" x14ac:dyDescent="0.3"/>
    <row r="1163" s="51" customFormat="1" ht="15.9" customHeight="1" x14ac:dyDescent="0.3"/>
    <row r="1164" s="51" customFormat="1" ht="15.9" customHeight="1" x14ac:dyDescent="0.3"/>
    <row r="1165" s="51" customFormat="1" ht="15.9" customHeight="1" x14ac:dyDescent="0.3"/>
    <row r="1166" s="51" customFormat="1" ht="15.9" customHeight="1" x14ac:dyDescent="0.3"/>
    <row r="1167" s="51" customFormat="1" ht="15.9" customHeight="1" x14ac:dyDescent="0.3"/>
    <row r="1168" s="51" customFormat="1" ht="15.9" customHeight="1" x14ac:dyDescent="0.3"/>
    <row r="1169" s="51" customFormat="1" ht="15.9" customHeight="1" x14ac:dyDescent="0.3"/>
    <row r="1170" s="51" customFormat="1" ht="15.9" customHeight="1" x14ac:dyDescent="0.3"/>
    <row r="1171" s="51" customFormat="1" ht="15.9" customHeight="1" x14ac:dyDescent="0.3"/>
    <row r="1172" s="51" customFormat="1" ht="15.9" customHeight="1" x14ac:dyDescent="0.3"/>
    <row r="1173" s="51" customFormat="1" ht="15.9" customHeight="1" x14ac:dyDescent="0.3"/>
    <row r="1174" s="51" customFormat="1" ht="15.9" customHeight="1" x14ac:dyDescent="0.3"/>
    <row r="1175" s="51" customFormat="1" ht="15.9" customHeight="1" x14ac:dyDescent="0.3"/>
    <row r="1176" s="51" customFormat="1" ht="15.9" customHeight="1" x14ac:dyDescent="0.3"/>
    <row r="1177" s="51" customFormat="1" ht="15.9" customHeight="1" x14ac:dyDescent="0.3"/>
    <row r="1178" s="51" customFormat="1" ht="15.9" customHeight="1" x14ac:dyDescent="0.3"/>
    <row r="1179" s="51" customFormat="1" ht="15.9" customHeight="1" x14ac:dyDescent="0.3"/>
    <row r="1180" s="51" customFormat="1" ht="15.9" customHeight="1" x14ac:dyDescent="0.3"/>
    <row r="1181" s="51" customFormat="1" ht="15.9" customHeight="1" x14ac:dyDescent="0.3"/>
    <row r="1182" s="51" customFormat="1" ht="15.9" customHeight="1" x14ac:dyDescent="0.3"/>
    <row r="1183" s="51" customFormat="1" ht="15.9" customHeight="1" x14ac:dyDescent="0.3"/>
    <row r="1184" s="51" customFormat="1" ht="15.9" customHeight="1" x14ac:dyDescent="0.3"/>
    <row r="1185" s="51" customFormat="1" ht="15.9" customHeight="1" x14ac:dyDescent="0.3"/>
    <row r="1186" s="51" customFormat="1" ht="15.9" customHeight="1" x14ac:dyDescent="0.3"/>
    <row r="1187" s="51" customFormat="1" ht="15.9" customHeight="1" x14ac:dyDescent="0.3"/>
    <row r="1188" s="51" customFormat="1" ht="15.9" customHeight="1" x14ac:dyDescent="0.3"/>
    <row r="1189" s="51" customFormat="1" ht="15.9" customHeight="1" x14ac:dyDescent="0.3"/>
    <row r="1190" s="51" customFormat="1" ht="15.9" customHeight="1" x14ac:dyDescent="0.3"/>
    <row r="1191" s="51" customFormat="1" ht="15.9" customHeight="1" x14ac:dyDescent="0.3"/>
    <row r="1192" s="51" customFormat="1" ht="15.9" customHeight="1" x14ac:dyDescent="0.3"/>
    <row r="1193" s="51" customFormat="1" ht="15.9" customHeight="1" x14ac:dyDescent="0.3"/>
    <row r="1194" s="51" customFormat="1" ht="15.9" customHeight="1" x14ac:dyDescent="0.3"/>
    <row r="1195" s="51" customFormat="1" ht="15.9" customHeight="1" x14ac:dyDescent="0.3"/>
    <row r="1196" s="51" customFormat="1" ht="15.9" customHeight="1" x14ac:dyDescent="0.3"/>
    <row r="1197" s="51" customFormat="1" ht="15.9" customHeight="1" x14ac:dyDescent="0.3"/>
    <row r="1198" s="51" customFormat="1" ht="15.9" customHeight="1" x14ac:dyDescent="0.3"/>
    <row r="1199" s="51" customFormat="1" ht="15.9" customHeight="1" x14ac:dyDescent="0.3"/>
    <row r="1200" s="51" customFormat="1" ht="15.9" customHeight="1" x14ac:dyDescent="0.3"/>
    <row r="1201" s="51" customFormat="1" ht="15.9" customHeight="1" x14ac:dyDescent="0.3"/>
    <row r="1202" s="51" customFormat="1" ht="15.9" customHeight="1" x14ac:dyDescent="0.3"/>
    <row r="1203" s="51" customFormat="1" ht="15.9" customHeight="1" x14ac:dyDescent="0.3"/>
    <row r="1204" s="51" customFormat="1" ht="15.9" customHeight="1" x14ac:dyDescent="0.3"/>
    <row r="1205" s="51" customFormat="1" ht="15.9" customHeight="1" x14ac:dyDescent="0.3"/>
    <row r="1206" s="51" customFormat="1" ht="15.9" customHeight="1" x14ac:dyDescent="0.3"/>
    <row r="1207" s="51" customFormat="1" ht="15.9" customHeight="1" x14ac:dyDescent="0.3"/>
    <row r="1208" s="51" customFormat="1" ht="15.9" customHeight="1" x14ac:dyDescent="0.3"/>
    <row r="1209" s="51" customFormat="1" ht="15.9" customHeight="1" x14ac:dyDescent="0.3"/>
    <row r="1210" s="51" customFormat="1" ht="15.9" customHeight="1" x14ac:dyDescent="0.3"/>
    <row r="1211" s="51" customFormat="1" ht="15.9" customHeight="1" x14ac:dyDescent="0.3"/>
    <row r="1212" s="51" customFormat="1" ht="15.9" customHeight="1" x14ac:dyDescent="0.3"/>
    <row r="1213" s="51" customFormat="1" ht="15.9" customHeight="1" x14ac:dyDescent="0.3"/>
    <row r="1214" s="51" customFormat="1" ht="15.9" customHeight="1" x14ac:dyDescent="0.3"/>
    <row r="1215" s="51" customFormat="1" ht="15.9" customHeight="1" x14ac:dyDescent="0.3"/>
    <row r="1216" s="51" customFormat="1" ht="15.9" customHeight="1" x14ac:dyDescent="0.3"/>
    <row r="1217" s="51" customFormat="1" ht="15.9" customHeight="1" x14ac:dyDescent="0.3"/>
    <row r="1218" s="51" customFormat="1" ht="15.9" customHeight="1" x14ac:dyDescent="0.3"/>
    <row r="1219" s="51" customFormat="1" ht="15.9" customHeight="1" x14ac:dyDescent="0.3"/>
    <row r="1220" s="51" customFormat="1" ht="15.9" customHeight="1" x14ac:dyDescent="0.3"/>
    <row r="1221" s="51" customFormat="1" ht="15.9" customHeight="1" x14ac:dyDescent="0.3"/>
    <row r="1222" s="51" customFormat="1" ht="15.9" customHeight="1" x14ac:dyDescent="0.3"/>
    <row r="1223" s="51" customFormat="1" ht="15.9" customHeight="1" x14ac:dyDescent="0.3"/>
    <row r="1224" s="51" customFormat="1" ht="15.9" customHeight="1" x14ac:dyDescent="0.3"/>
    <row r="1225" s="51" customFormat="1" ht="15.9" customHeight="1" x14ac:dyDescent="0.3"/>
    <row r="1226" s="51" customFormat="1" ht="15.9" customHeight="1" x14ac:dyDescent="0.3"/>
    <row r="1227" s="51" customFormat="1" ht="15.9" customHeight="1" x14ac:dyDescent="0.3"/>
    <row r="1228" s="51" customFormat="1" ht="15.9" customHeight="1" x14ac:dyDescent="0.3"/>
    <row r="1229" s="51" customFormat="1" ht="15.9" customHeight="1" x14ac:dyDescent="0.3"/>
    <row r="1230" s="51" customFormat="1" ht="15.9" customHeight="1" x14ac:dyDescent="0.3"/>
    <row r="1231" s="51" customFormat="1" ht="15.9" customHeight="1" x14ac:dyDescent="0.3"/>
    <row r="1232" s="51" customFormat="1" ht="15.9" customHeight="1" x14ac:dyDescent="0.3"/>
    <row r="1233" s="51" customFormat="1" ht="15.9" customHeight="1" x14ac:dyDescent="0.3"/>
    <row r="1234" s="51" customFormat="1" ht="15.9" customHeight="1" x14ac:dyDescent="0.3"/>
    <row r="1235" s="51" customFormat="1" ht="15.9" customHeight="1" x14ac:dyDescent="0.3"/>
    <row r="1236" s="51" customFormat="1" ht="15.9" customHeight="1" x14ac:dyDescent="0.3"/>
    <row r="1237" s="51" customFormat="1" ht="15.9" customHeight="1" x14ac:dyDescent="0.3"/>
    <row r="1238" s="51" customFormat="1" ht="15.9" customHeight="1" x14ac:dyDescent="0.3"/>
    <row r="1239" s="51" customFormat="1" ht="15.9" customHeight="1" x14ac:dyDescent="0.3"/>
    <row r="1240" s="51" customFormat="1" ht="15.9" customHeight="1" x14ac:dyDescent="0.3"/>
    <row r="1241" s="51" customFormat="1" ht="15.9" customHeight="1" x14ac:dyDescent="0.3"/>
    <row r="1242" s="51" customFormat="1" ht="15.9" customHeight="1" x14ac:dyDescent="0.3"/>
    <row r="1243" s="51" customFormat="1" ht="15.9" customHeight="1" x14ac:dyDescent="0.3"/>
    <row r="1244" s="51" customFormat="1" ht="15.9" customHeight="1" x14ac:dyDescent="0.3"/>
    <row r="1245" s="51" customFormat="1" ht="15.9" customHeight="1" x14ac:dyDescent="0.3"/>
    <row r="1246" s="51" customFormat="1" ht="15.9" customHeight="1" x14ac:dyDescent="0.3"/>
    <row r="1247" s="51" customFormat="1" ht="15.9" customHeight="1" x14ac:dyDescent="0.3"/>
    <row r="1248" s="51" customFormat="1" ht="15.9" customHeight="1" x14ac:dyDescent="0.3"/>
    <row r="1249" s="51" customFormat="1" ht="15.9" customHeight="1" x14ac:dyDescent="0.3"/>
    <row r="1250" s="51" customFormat="1" ht="15.9" customHeight="1" x14ac:dyDescent="0.3"/>
    <row r="1251" s="51" customFormat="1" ht="15.9" customHeight="1" x14ac:dyDescent="0.3"/>
    <row r="1252" s="51" customFormat="1" ht="15.9" customHeight="1" x14ac:dyDescent="0.3"/>
    <row r="1253" s="51" customFormat="1" ht="15.9" customHeight="1" x14ac:dyDescent="0.3"/>
    <row r="1254" s="51" customFormat="1" ht="15.9" customHeight="1" x14ac:dyDescent="0.3"/>
    <row r="1255" s="51" customFormat="1" ht="15.9" customHeight="1" x14ac:dyDescent="0.3"/>
    <row r="1256" s="51" customFormat="1" ht="15.9" customHeight="1" x14ac:dyDescent="0.3"/>
    <row r="1257" s="51" customFormat="1" ht="15.9" customHeight="1" x14ac:dyDescent="0.3"/>
    <row r="1258" s="51" customFormat="1" ht="15.9" customHeight="1" x14ac:dyDescent="0.3"/>
    <row r="1259" s="51" customFormat="1" ht="15.9" customHeight="1" x14ac:dyDescent="0.3"/>
    <row r="1260" s="51" customFormat="1" ht="15.9" customHeight="1" x14ac:dyDescent="0.3"/>
    <row r="1261" s="51" customFormat="1" ht="15.9" customHeight="1" x14ac:dyDescent="0.3"/>
    <row r="1262" s="51" customFormat="1" ht="15.9" customHeight="1" x14ac:dyDescent="0.3"/>
    <row r="1263" s="51" customFormat="1" ht="15.9" customHeight="1" x14ac:dyDescent="0.3"/>
    <row r="1264" s="51" customFormat="1" ht="15.9" customHeight="1" x14ac:dyDescent="0.3"/>
    <row r="1265" s="51" customFormat="1" ht="15.9" customHeight="1" x14ac:dyDescent="0.3"/>
    <row r="1266" s="51" customFormat="1" ht="15.9" customHeight="1" x14ac:dyDescent="0.3"/>
    <row r="1267" s="51" customFormat="1" ht="15.9" customHeight="1" x14ac:dyDescent="0.3"/>
    <row r="1268" s="51" customFormat="1" ht="15.9" customHeight="1" x14ac:dyDescent="0.3"/>
    <row r="1269" s="51" customFormat="1" ht="15.9" customHeight="1" x14ac:dyDescent="0.3"/>
    <row r="1270" s="51" customFormat="1" ht="15.9" customHeight="1" x14ac:dyDescent="0.3"/>
    <row r="1271" s="51" customFormat="1" ht="15.9" customHeight="1" x14ac:dyDescent="0.3"/>
    <row r="1272" s="51" customFormat="1" ht="15.9" customHeight="1" x14ac:dyDescent="0.3"/>
    <row r="1273" s="51" customFormat="1" ht="15.9" customHeight="1" x14ac:dyDescent="0.3"/>
    <row r="1274" s="51" customFormat="1" ht="15.9" customHeight="1" x14ac:dyDescent="0.3"/>
    <row r="1275" s="51" customFormat="1" ht="15.9" customHeight="1" x14ac:dyDescent="0.3"/>
    <row r="1276" s="51" customFormat="1" ht="15.9" customHeight="1" x14ac:dyDescent="0.3"/>
    <row r="1277" s="51" customFormat="1" ht="15.9" customHeight="1" x14ac:dyDescent="0.3"/>
    <row r="1278" s="51" customFormat="1" ht="15.9" customHeight="1" x14ac:dyDescent="0.3"/>
    <row r="1279" s="51" customFormat="1" ht="15.9" customHeight="1" x14ac:dyDescent="0.3"/>
    <row r="1280" s="51" customFormat="1" ht="15.9" customHeight="1" x14ac:dyDescent="0.3"/>
    <row r="1281" s="51" customFormat="1" ht="15.9" customHeight="1" x14ac:dyDescent="0.3"/>
    <row r="1282" s="51" customFormat="1" ht="15.9" customHeight="1" x14ac:dyDescent="0.3"/>
    <row r="1283" s="51" customFormat="1" ht="15.9" customHeight="1" x14ac:dyDescent="0.3"/>
    <row r="1284" s="51" customFormat="1" ht="15.9" customHeight="1" x14ac:dyDescent="0.3"/>
    <row r="1285" s="51" customFormat="1" ht="15.9" customHeight="1" x14ac:dyDescent="0.3"/>
    <row r="1286" s="51" customFormat="1" ht="15.9" customHeight="1" x14ac:dyDescent="0.3"/>
    <row r="1287" s="51" customFormat="1" ht="15.9" customHeight="1" x14ac:dyDescent="0.3"/>
    <row r="1288" s="51" customFormat="1" ht="15.9" customHeight="1" x14ac:dyDescent="0.3"/>
    <row r="1289" s="51" customFormat="1" ht="15.9" customHeight="1" x14ac:dyDescent="0.3"/>
    <row r="1290" s="51" customFormat="1" ht="15.9" customHeight="1" x14ac:dyDescent="0.3"/>
    <row r="1291" s="51" customFormat="1" ht="15.9" customHeight="1" x14ac:dyDescent="0.3"/>
    <row r="1292" s="51" customFormat="1" ht="15.9" customHeight="1" x14ac:dyDescent="0.3"/>
    <row r="1293" s="51" customFormat="1" ht="15.9" customHeight="1" x14ac:dyDescent="0.3"/>
    <row r="1294" s="51" customFormat="1" ht="15.9" customHeight="1" x14ac:dyDescent="0.3"/>
    <row r="1295" s="51" customFormat="1" ht="15.9" customHeight="1" x14ac:dyDescent="0.3"/>
    <row r="1296" s="51" customFormat="1" ht="15.9" customHeight="1" x14ac:dyDescent="0.3"/>
    <row r="1297" s="51" customFormat="1" ht="15.9" customHeight="1" x14ac:dyDescent="0.3"/>
    <row r="1298" s="51" customFormat="1" ht="15.9" customHeight="1" x14ac:dyDescent="0.3"/>
    <row r="1299" s="51" customFormat="1" ht="15.9" customHeight="1" x14ac:dyDescent="0.3"/>
    <row r="1300" s="51" customFormat="1" ht="15.9" customHeight="1" x14ac:dyDescent="0.3"/>
    <row r="1301" s="51" customFormat="1" ht="15.9" customHeight="1" x14ac:dyDescent="0.3"/>
    <row r="1302" s="51" customFormat="1" ht="15.9" customHeight="1" x14ac:dyDescent="0.3"/>
    <row r="1303" s="51" customFormat="1" ht="15.9" customHeight="1" x14ac:dyDescent="0.3"/>
    <row r="1304" s="51" customFormat="1" ht="15.9" customHeight="1" x14ac:dyDescent="0.3"/>
    <row r="1305" s="51" customFormat="1" ht="15.9" customHeight="1" x14ac:dyDescent="0.3"/>
    <row r="1306" s="51" customFormat="1" ht="15.9" customHeight="1" x14ac:dyDescent="0.3"/>
    <row r="1307" s="51" customFormat="1" ht="15.9" customHeight="1" x14ac:dyDescent="0.3"/>
    <row r="1308" s="51" customFormat="1" ht="15.9" customHeight="1" x14ac:dyDescent="0.3"/>
    <row r="1309" s="51" customFormat="1" ht="15.9" customHeight="1" x14ac:dyDescent="0.3"/>
    <row r="1310" s="51" customFormat="1" ht="15.9" customHeight="1" x14ac:dyDescent="0.3"/>
    <row r="1311" s="51" customFormat="1" ht="15.9" customHeight="1" x14ac:dyDescent="0.3"/>
    <row r="1312" s="51" customFormat="1" ht="15.9" customHeight="1" x14ac:dyDescent="0.3"/>
    <row r="1313" s="51" customFormat="1" ht="15.9" customHeight="1" x14ac:dyDescent="0.3"/>
    <row r="1314" s="51" customFormat="1" ht="15.9" customHeight="1" x14ac:dyDescent="0.3"/>
    <row r="1315" s="51" customFormat="1" ht="15.9" customHeight="1" x14ac:dyDescent="0.3"/>
    <row r="1316" s="51" customFormat="1" ht="15.9" customHeight="1" x14ac:dyDescent="0.3"/>
    <row r="1317" s="51" customFormat="1" ht="15.9" customHeight="1" x14ac:dyDescent="0.3"/>
    <row r="1318" s="51" customFormat="1" ht="15.9" customHeight="1" x14ac:dyDescent="0.3"/>
    <row r="1319" s="51" customFormat="1" ht="15.9" customHeight="1" x14ac:dyDescent="0.3"/>
    <row r="1320" s="51" customFormat="1" ht="15.9" customHeight="1" x14ac:dyDescent="0.3"/>
    <row r="1321" s="51" customFormat="1" ht="15.9" customHeight="1" x14ac:dyDescent="0.3"/>
    <row r="1322" s="51" customFormat="1" ht="15.9" customHeight="1" x14ac:dyDescent="0.3"/>
    <row r="1323" s="51" customFormat="1" ht="15.9" customHeight="1" x14ac:dyDescent="0.3"/>
    <row r="1324" s="51" customFormat="1" ht="15.9" customHeight="1" x14ac:dyDescent="0.3"/>
    <row r="1325" s="51" customFormat="1" ht="15.9" customHeight="1" x14ac:dyDescent="0.3"/>
    <row r="1326" s="51" customFormat="1" ht="15.9" customHeight="1" x14ac:dyDescent="0.3"/>
    <row r="1327" s="51" customFormat="1" ht="15.9" customHeight="1" x14ac:dyDescent="0.3"/>
    <row r="1328" s="51" customFormat="1" ht="15.9" customHeight="1" x14ac:dyDescent="0.3"/>
    <row r="1329" s="51" customFormat="1" ht="15.9" customHeight="1" x14ac:dyDescent="0.3"/>
    <row r="1330" s="51" customFormat="1" ht="15.9" customHeight="1" x14ac:dyDescent="0.3"/>
    <row r="1331" s="51" customFormat="1" ht="15.9" customHeight="1" x14ac:dyDescent="0.3"/>
    <row r="1332" s="51" customFormat="1" ht="15.9" customHeight="1" x14ac:dyDescent="0.3"/>
    <row r="1333" s="51" customFormat="1" ht="15.9" customHeight="1" x14ac:dyDescent="0.3"/>
    <row r="1334" s="51" customFormat="1" ht="15.9" customHeight="1" x14ac:dyDescent="0.3"/>
    <row r="1335" s="51" customFormat="1" ht="15.9" customHeight="1" x14ac:dyDescent="0.3"/>
    <row r="1336" s="51" customFormat="1" ht="15.9" customHeight="1" x14ac:dyDescent="0.3"/>
    <row r="1337" s="51" customFormat="1" ht="15.9" customHeight="1" x14ac:dyDescent="0.3"/>
    <row r="1338" s="51" customFormat="1" ht="15.9" customHeight="1" x14ac:dyDescent="0.3"/>
    <row r="1339" s="51" customFormat="1" ht="15.9" customHeight="1" x14ac:dyDescent="0.3"/>
    <row r="1340" s="51" customFormat="1" ht="15.9" customHeight="1" x14ac:dyDescent="0.3"/>
    <row r="1341" s="51" customFormat="1" ht="15.9" customHeight="1" x14ac:dyDescent="0.3"/>
    <row r="1342" s="51" customFormat="1" ht="15.9" customHeight="1" x14ac:dyDescent="0.3"/>
    <row r="1343" s="51" customFormat="1" ht="15.9" customHeight="1" x14ac:dyDescent="0.3"/>
    <row r="1344" s="51" customFormat="1" ht="15.9" customHeight="1" x14ac:dyDescent="0.3"/>
    <row r="1345" s="51" customFormat="1" ht="15.9" customHeight="1" x14ac:dyDescent="0.3"/>
    <row r="1346" s="51" customFormat="1" ht="15.9" customHeight="1" x14ac:dyDescent="0.3"/>
    <row r="1347" s="51" customFormat="1" ht="15.9" customHeight="1" x14ac:dyDescent="0.3"/>
    <row r="1348" s="51" customFormat="1" ht="15.9" customHeight="1" x14ac:dyDescent="0.3"/>
    <row r="1349" s="51" customFormat="1" ht="15.9" customHeight="1" x14ac:dyDescent="0.3"/>
    <row r="1350" s="51" customFormat="1" ht="15.9" customHeight="1" x14ac:dyDescent="0.3"/>
    <row r="1351" s="51" customFormat="1" ht="15.9" customHeight="1" x14ac:dyDescent="0.3"/>
    <row r="1352" s="51" customFormat="1" ht="15.9" customHeight="1" x14ac:dyDescent="0.3"/>
    <row r="1353" s="51" customFormat="1" ht="15.9" customHeight="1" x14ac:dyDescent="0.3"/>
    <row r="1354" s="51" customFormat="1" ht="15.9" customHeight="1" x14ac:dyDescent="0.3"/>
    <row r="1355" s="51" customFormat="1" ht="15.9" customHeight="1" x14ac:dyDescent="0.3"/>
    <row r="1356" s="51" customFormat="1" ht="15.9" customHeight="1" x14ac:dyDescent="0.3"/>
    <row r="1357" s="51" customFormat="1" ht="15.9" customHeight="1" x14ac:dyDescent="0.3"/>
    <row r="1358" s="51" customFormat="1" ht="15.9" customHeight="1" x14ac:dyDescent="0.3"/>
    <row r="1359" s="51" customFormat="1" ht="15.9" customHeight="1" x14ac:dyDescent="0.3"/>
    <row r="1360" s="51" customFormat="1" ht="15.9" customHeight="1" x14ac:dyDescent="0.3"/>
    <row r="1361" s="51" customFormat="1" ht="15.9" customHeight="1" x14ac:dyDescent="0.3"/>
    <row r="1362" s="51" customFormat="1" ht="15.9" customHeight="1" x14ac:dyDescent="0.3"/>
    <row r="1363" s="51" customFormat="1" ht="15.9" customHeight="1" x14ac:dyDescent="0.3"/>
    <row r="1364" s="51" customFormat="1" ht="15.9" customHeight="1" x14ac:dyDescent="0.3"/>
    <row r="1365" s="51" customFormat="1" ht="15.9" customHeight="1" x14ac:dyDescent="0.3"/>
    <row r="1366" s="51" customFormat="1" ht="15.9" customHeight="1" x14ac:dyDescent="0.3"/>
    <row r="1367" s="51" customFormat="1" ht="15.9" customHeight="1" x14ac:dyDescent="0.3"/>
    <row r="1368" s="51" customFormat="1" ht="15.9" customHeight="1" x14ac:dyDescent="0.3"/>
    <row r="1369" s="51" customFormat="1" ht="15.9" customHeight="1" x14ac:dyDescent="0.3"/>
    <row r="1370" s="51" customFormat="1" ht="15.9" customHeight="1" x14ac:dyDescent="0.3"/>
    <row r="1371" s="51" customFormat="1" ht="15.9" customHeight="1" x14ac:dyDescent="0.3"/>
    <row r="1372" s="51" customFormat="1" ht="15.9" customHeight="1" x14ac:dyDescent="0.3"/>
    <row r="1373" s="51" customFormat="1" ht="15.9" customHeight="1" x14ac:dyDescent="0.3"/>
    <row r="1374" s="51" customFormat="1" ht="15.9" customHeight="1" x14ac:dyDescent="0.3"/>
    <row r="1375" s="51" customFormat="1" ht="15.9" customHeight="1" x14ac:dyDescent="0.3"/>
    <row r="1376" s="51" customFormat="1" ht="15.9" customHeight="1" x14ac:dyDescent="0.3"/>
    <row r="1377" s="51" customFormat="1" ht="15.9" customHeight="1" x14ac:dyDescent="0.3"/>
    <row r="1378" s="51" customFormat="1" ht="15.9" customHeight="1" x14ac:dyDescent="0.3"/>
    <row r="1379" s="51" customFormat="1" ht="15.9" customHeight="1" x14ac:dyDescent="0.3"/>
    <row r="1380" s="51" customFormat="1" ht="15.9" customHeight="1" x14ac:dyDescent="0.3"/>
    <row r="1381" s="51" customFormat="1" ht="15.9" customHeight="1" x14ac:dyDescent="0.3"/>
    <row r="1382" s="51" customFormat="1" ht="15.9" customHeight="1" x14ac:dyDescent="0.3"/>
    <row r="1383" s="51" customFormat="1" ht="15.9" customHeight="1" x14ac:dyDescent="0.3"/>
    <row r="1384" s="51" customFormat="1" ht="15.9" customHeight="1" x14ac:dyDescent="0.3"/>
    <row r="1385" s="51" customFormat="1" ht="15.9" customHeight="1" x14ac:dyDescent="0.3"/>
    <row r="1386" s="51" customFormat="1" ht="15.9" customHeight="1" x14ac:dyDescent="0.3"/>
    <row r="1387" s="51" customFormat="1" ht="15.9" customHeight="1" x14ac:dyDescent="0.3"/>
    <row r="1388" s="51" customFormat="1" ht="15.9" customHeight="1" x14ac:dyDescent="0.3"/>
    <row r="1389" s="51" customFormat="1" ht="15.9" customHeight="1" x14ac:dyDescent="0.3"/>
    <row r="1390" s="51" customFormat="1" ht="15.9" customHeight="1" x14ac:dyDescent="0.3"/>
    <row r="1391" s="51" customFormat="1" ht="15.9" customHeight="1" x14ac:dyDescent="0.3"/>
    <row r="1392" s="51" customFormat="1" ht="15.9" customHeight="1" x14ac:dyDescent="0.3"/>
    <row r="1393" s="51" customFormat="1" ht="15.9" customHeight="1" x14ac:dyDescent="0.3"/>
    <row r="1394" s="51" customFormat="1" ht="15.9" customHeight="1" x14ac:dyDescent="0.3"/>
    <row r="1395" s="51" customFormat="1" ht="15.9" customHeight="1" x14ac:dyDescent="0.3"/>
    <row r="1396" s="51" customFormat="1" ht="15.9" customHeight="1" x14ac:dyDescent="0.3"/>
    <row r="1397" s="51" customFormat="1" ht="15.9" customHeight="1" x14ac:dyDescent="0.3"/>
    <row r="1398" s="51" customFormat="1" ht="15.9" customHeight="1" x14ac:dyDescent="0.3"/>
    <row r="1399" s="51" customFormat="1" ht="15.9" customHeight="1" x14ac:dyDescent="0.3"/>
    <row r="1400" s="51" customFormat="1" ht="15.9" customHeight="1" x14ac:dyDescent="0.3"/>
    <row r="1401" s="51" customFormat="1" ht="15.9" customHeight="1" x14ac:dyDescent="0.3"/>
    <row r="1402" s="51" customFormat="1" ht="15.9" customHeight="1" x14ac:dyDescent="0.3"/>
    <row r="1403" s="51" customFormat="1" ht="15.9" customHeight="1" x14ac:dyDescent="0.3"/>
    <row r="1404" s="51" customFormat="1" ht="15.9" customHeight="1" x14ac:dyDescent="0.3"/>
    <row r="1405" s="51" customFormat="1" ht="15.9" customHeight="1" x14ac:dyDescent="0.3"/>
    <row r="1406" s="51" customFormat="1" ht="15.9" customHeight="1" x14ac:dyDescent="0.3"/>
    <row r="1407" s="51" customFormat="1" ht="15.9" customHeight="1" x14ac:dyDescent="0.3"/>
    <row r="1408" s="51" customFormat="1" ht="15.9" customHeight="1" x14ac:dyDescent="0.3"/>
    <row r="1409" s="51" customFormat="1" ht="15.9" customHeight="1" x14ac:dyDescent="0.3"/>
    <row r="1410" s="51" customFormat="1" ht="15.9" customHeight="1" x14ac:dyDescent="0.3"/>
    <row r="1411" s="51" customFormat="1" ht="15.9" customHeight="1" x14ac:dyDescent="0.3"/>
    <row r="1412" s="51" customFormat="1" ht="15.9" customHeight="1" x14ac:dyDescent="0.3"/>
    <row r="1413" s="51" customFormat="1" ht="15.9" customHeight="1" x14ac:dyDescent="0.3"/>
    <row r="1414" s="51" customFormat="1" ht="15.9" customHeight="1" x14ac:dyDescent="0.3"/>
    <row r="1415" s="51" customFormat="1" ht="15.9" customHeight="1" x14ac:dyDescent="0.3"/>
    <row r="1416" s="51" customFormat="1" ht="15.9" customHeight="1" x14ac:dyDescent="0.3"/>
    <row r="1417" s="51" customFormat="1" ht="15.9" customHeight="1" x14ac:dyDescent="0.3"/>
    <row r="1418" s="51" customFormat="1" ht="15.9" customHeight="1" x14ac:dyDescent="0.3"/>
    <row r="1419" s="51" customFormat="1" ht="15.9" customHeight="1" x14ac:dyDescent="0.3"/>
    <row r="1420" s="51" customFormat="1" ht="15.9" customHeight="1" x14ac:dyDescent="0.3"/>
    <row r="1421" s="51" customFormat="1" ht="15.9" customHeight="1" x14ac:dyDescent="0.3"/>
    <row r="1422" s="51" customFormat="1" ht="15.9" customHeight="1" x14ac:dyDescent="0.3"/>
    <row r="1423" s="51" customFormat="1" ht="15.9" customHeight="1" x14ac:dyDescent="0.3"/>
    <row r="1424" s="51" customFormat="1" ht="15.9" customHeight="1" x14ac:dyDescent="0.3"/>
    <row r="1425" s="51" customFormat="1" ht="15.9" customHeight="1" x14ac:dyDescent="0.3"/>
    <row r="1426" s="51" customFormat="1" ht="15.9" customHeight="1" x14ac:dyDescent="0.3"/>
    <row r="1427" s="51" customFormat="1" ht="15.9" customHeight="1" x14ac:dyDescent="0.3"/>
    <row r="1428" s="51" customFormat="1" ht="15.9" customHeight="1" x14ac:dyDescent="0.3"/>
    <row r="1429" s="51" customFormat="1" ht="15.9" customHeight="1" x14ac:dyDescent="0.3"/>
    <row r="1430" s="51" customFormat="1" ht="15.9" customHeight="1" x14ac:dyDescent="0.3"/>
    <row r="1431" s="51" customFormat="1" ht="15.9" customHeight="1" x14ac:dyDescent="0.3"/>
    <row r="1432" s="51" customFormat="1" ht="15.9" customHeight="1" x14ac:dyDescent="0.3"/>
    <row r="1433" s="51" customFormat="1" ht="15.9" customHeight="1" x14ac:dyDescent="0.3"/>
    <row r="1434" s="51" customFormat="1" ht="15.9" customHeight="1" x14ac:dyDescent="0.3"/>
    <row r="1435" s="51" customFormat="1" ht="15.9" customHeight="1" x14ac:dyDescent="0.3"/>
    <row r="1436" s="51" customFormat="1" ht="15.9" customHeight="1" x14ac:dyDescent="0.3"/>
    <row r="1437" s="51" customFormat="1" ht="15.9" customHeight="1" x14ac:dyDescent="0.3"/>
    <row r="1438" s="51" customFormat="1" ht="15.9" customHeight="1" x14ac:dyDescent="0.3"/>
    <row r="1439" s="51" customFormat="1" ht="15.9" customHeight="1" x14ac:dyDescent="0.3"/>
    <row r="1440" s="51" customFormat="1" ht="15.9" customHeight="1" x14ac:dyDescent="0.3"/>
    <row r="1441" s="51" customFormat="1" ht="15.9" customHeight="1" x14ac:dyDescent="0.3"/>
    <row r="1442" s="51" customFormat="1" ht="15.9" customHeight="1" x14ac:dyDescent="0.3"/>
    <row r="1443" s="51" customFormat="1" ht="15.9" customHeight="1" x14ac:dyDescent="0.3"/>
    <row r="1444" s="51" customFormat="1" ht="15.9" customHeight="1" x14ac:dyDescent="0.3"/>
    <row r="1445" s="51" customFormat="1" ht="15.9" customHeight="1" x14ac:dyDescent="0.3"/>
    <row r="1446" s="51" customFormat="1" ht="15.9" customHeight="1" x14ac:dyDescent="0.3"/>
    <row r="1447" s="51" customFormat="1" ht="15.9" customHeight="1" x14ac:dyDescent="0.3"/>
    <row r="1448" s="51" customFormat="1" ht="15.9" customHeight="1" x14ac:dyDescent="0.3"/>
    <row r="1449" s="51" customFormat="1" ht="15.9" customHeight="1" x14ac:dyDescent="0.3"/>
    <row r="1450" s="51" customFormat="1" ht="15.9" customHeight="1" x14ac:dyDescent="0.3"/>
    <row r="1451" s="51" customFormat="1" ht="15.9" customHeight="1" x14ac:dyDescent="0.3"/>
    <row r="1452" s="51" customFormat="1" ht="15.9" customHeight="1" x14ac:dyDescent="0.3"/>
    <row r="1453" s="51" customFormat="1" ht="15.9" customHeight="1" x14ac:dyDescent="0.3"/>
    <row r="1454" s="51" customFormat="1" ht="15.9" customHeight="1" x14ac:dyDescent="0.3"/>
    <row r="1455" s="51" customFormat="1" ht="15.9" customHeight="1" x14ac:dyDescent="0.3"/>
    <row r="1456" s="51" customFormat="1" ht="15.9" customHeight="1" x14ac:dyDescent="0.3"/>
    <row r="1457" s="51" customFormat="1" ht="15.9" customHeight="1" x14ac:dyDescent="0.3"/>
    <row r="1458" s="51" customFormat="1" ht="15.9" customHeight="1" x14ac:dyDescent="0.3"/>
    <row r="1459" s="51" customFormat="1" ht="15.9" customHeight="1" x14ac:dyDescent="0.3"/>
    <row r="1460" s="51" customFormat="1" ht="15.9" customHeight="1" x14ac:dyDescent="0.3"/>
    <row r="1461" s="51" customFormat="1" ht="15.9" customHeight="1" x14ac:dyDescent="0.3"/>
    <row r="1462" s="51" customFormat="1" ht="15.9" customHeight="1" x14ac:dyDescent="0.3"/>
    <row r="1463" s="51" customFormat="1" ht="15.9" customHeight="1" x14ac:dyDescent="0.3"/>
    <row r="1464" s="51" customFormat="1" ht="15.9" customHeight="1" x14ac:dyDescent="0.3"/>
    <row r="1465" s="51" customFormat="1" ht="15.9" customHeight="1" x14ac:dyDescent="0.3"/>
    <row r="1466" s="51" customFormat="1" ht="15.9" customHeight="1" x14ac:dyDescent="0.3"/>
    <row r="1467" s="51" customFormat="1" ht="15.9" customHeight="1" x14ac:dyDescent="0.3"/>
    <row r="1468" s="51" customFormat="1" ht="15.9" customHeight="1" x14ac:dyDescent="0.3"/>
    <row r="1469" s="51" customFormat="1" ht="15.9" customHeight="1" x14ac:dyDescent="0.3"/>
    <row r="1470" s="51" customFormat="1" ht="15.9" customHeight="1" x14ac:dyDescent="0.3"/>
    <row r="1471" s="51" customFormat="1" ht="15.9" customHeight="1" x14ac:dyDescent="0.3"/>
    <row r="1472" s="51" customFormat="1" ht="15.9" customHeight="1" x14ac:dyDescent="0.3"/>
    <row r="1473" s="51" customFormat="1" ht="15.9" customHeight="1" x14ac:dyDescent="0.3"/>
    <row r="1474" s="51" customFormat="1" ht="15.9" customHeight="1" x14ac:dyDescent="0.3"/>
    <row r="1475" s="51" customFormat="1" ht="15.9" customHeight="1" x14ac:dyDescent="0.3"/>
    <row r="1476" s="51" customFormat="1" ht="15.9" customHeight="1" x14ac:dyDescent="0.3"/>
    <row r="1477" s="51" customFormat="1" ht="15.9" customHeight="1" x14ac:dyDescent="0.3"/>
    <row r="1478" s="51" customFormat="1" ht="15.9" customHeight="1" x14ac:dyDescent="0.3"/>
    <row r="1479" s="51" customFormat="1" ht="15.9" customHeight="1" x14ac:dyDescent="0.3"/>
    <row r="1480" s="51" customFormat="1" ht="15.9" customHeight="1" x14ac:dyDescent="0.3"/>
    <row r="1481" s="51" customFormat="1" ht="15.9" customHeight="1" x14ac:dyDescent="0.3"/>
    <row r="1482" s="51" customFormat="1" ht="15.9" customHeight="1" x14ac:dyDescent="0.3"/>
    <row r="1483" s="51" customFormat="1" ht="15.9" customHeight="1" x14ac:dyDescent="0.3"/>
    <row r="1484" s="51" customFormat="1" ht="15.9" customHeight="1" x14ac:dyDescent="0.3"/>
    <row r="1485" s="51" customFormat="1" ht="15.9" customHeight="1" x14ac:dyDescent="0.3"/>
    <row r="1486" s="51" customFormat="1" ht="15.9" customHeight="1" x14ac:dyDescent="0.3"/>
    <row r="1487" s="51" customFormat="1" ht="15.9" customHeight="1" x14ac:dyDescent="0.3"/>
    <row r="1488" s="51" customFormat="1" ht="15.9" customHeight="1" x14ac:dyDescent="0.3"/>
    <row r="1489" s="51" customFormat="1" ht="15.9" customHeight="1" x14ac:dyDescent="0.3"/>
    <row r="1490" s="51" customFormat="1" ht="15.9" customHeight="1" x14ac:dyDescent="0.3"/>
    <row r="1491" s="51" customFormat="1" ht="15.9" customHeight="1" x14ac:dyDescent="0.3"/>
    <row r="1492" s="51" customFormat="1" ht="15.9" customHeight="1" x14ac:dyDescent="0.3"/>
    <row r="1493" s="51" customFormat="1" ht="15.9" customHeight="1" x14ac:dyDescent="0.3"/>
    <row r="1494" s="51" customFormat="1" ht="15.9" customHeight="1" x14ac:dyDescent="0.3"/>
    <row r="1495" s="51" customFormat="1" ht="15.9" customHeight="1" x14ac:dyDescent="0.3"/>
    <row r="1496" s="51" customFormat="1" ht="15.9" customHeight="1" x14ac:dyDescent="0.3"/>
    <row r="1497" s="51" customFormat="1" ht="15.9" customHeight="1" x14ac:dyDescent="0.3"/>
    <row r="1498" s="51" customFormat="1" ht="15.9" customHeight="1" x14ac:dyDescent="0.3"/>
    <row r="1499" s="51" customFormat="1" ht="15.9" customHeight="1" x14ac:dyDescent="0.3"/>
    <row r="1500" s="51" customFormat="1" ht="15.9" customHeight="1" x14ac:dyDescent="0.3"/>
    <row r="1501" s="51" customFormat="1" ht="15.9" customHeight="1" x14ac:dyDescent="0.3"/>
    <row r="1502" s="51" customFormat="1" ht="15.9" customHeight="1" x14ac:dyDescent="0.3"/>
    <row r="1503" s="51" customFormat="1" ht="15.9" customHeight="1" x14ac:dyDescent="0.3"/>
    <row r="1504" s="51" customFormat="1" ht="15.9" customHeight="1" x14ac:dyDescent="0.3"/>
    <row r="1505" s="51" customFormat="1" ht="15.9" customHeight="1" x14ac:dyDescent="0.3"/>
    <row r="1506" s="51" customFormat="1" ht="15.9" customHeight="1" x14ac:dyDescent="0.3"/>
    <row r="1507" s="51" customFormat="1" ht="15.9" customHeight="1" x14ac:dyDescent="0.3"/>
    <row r="1508" s="51" customFormat="1" ht="15.9" customHeight="1" x14ac:dyDescent="0.3"/>
    <row r="1509" s="51" customFormat="1" ht="15.9" customHeight="1" x14ac:dyDescent="0.3"/>
    <row r="1510" s="51" customFormat="1" ht="15.9" customHeight="1" x14ac:dyDescent="0.3"/>
    <row r="1511" s="51" customFormat="1" ht="15.9" customHeight="1" x14ac:dyDescent="0.3"/>
    <row r="1512" s="51" customFormat="1" ht="15.9" customHeight="1" x14ac:dyDescent="0.3"/>
    <row r="1513" s="51" customFormat="1" ht="15.9" customHeight="1" x14ac:dyDescent="0.3"/>
    <row r="1514" s="51" customFormat="1" ht="15.9" customHeight="1" x14ac:dyDescent="0.3"/>
    <row r="1515" s="51" customFormat="1" ht="15.9" customHeight="1" x14ac:dyDescent="0.3"/>
    <row r="1516" s="51" customFormat="1" ht="15.9" customHeight="1" x14ac:dyDescent="0.3"/>
    <row r="1517" s="51" customFormat="1" ht="15.9" customHeight="1" x14ac:dyDescent="0.3"/>
    <row r="1518" s="51" customFormat="1" ht="15.9" customHeight="1" x14ac:dyDescent="0.3"/>
    <row r="1519" s="51" customFormat="1" ht="15.9" customHeight="1" x14ac:dyDescent="0.3"/>
    <row r="1520" s="51" customFormat="1" ht="15.9" customHeight="1" x14ac:dyDescent="0.3"/>
    <row r="1521" s="51" customFormat="1" ht="15.9" customHeight="1" x14ac:dyDescent="0.3"/>
    <row r="1522" s="51" customFormat="1" ht="15.9" customHeight="1" x14ac:dyDescent="0.3"/>
    <row r="1523" s="51" customFormat="1" ht="15.9" customHeight="1" x14ac:dyDescent="0.3"/>
    <row r="1524" s="51" customFormat="1" ht="15.9" customHeight="1" x14ac:dyDescent="0.3"/>
    <row r="1525" s="51" customFormat="1" ht="15.9" customHeight="1" x14ac:dyDescent="0.3"/>
    <row r="1526" s="51" customFormat="1" ht="15.9" customHeight="1" x14ac:dyDescent="0.3"/>
    <row r="1527" s="51" customFormat="1" ht="15.9" customHeight="1" x14ac:dyDescent="0.3"/>
    <row r="1528" s="51" customFormat="1" ht="15.9" customHeight="1" x14ac:dyDescent="0.3"/>
    <row r="1529" s="51" customFormat="1" ht="15.9" customHeight="1" x14ac:dyDescent="0.3"/>
    <row r="1530" s="51" customFormat="1" ht="15.9" customHeight="1" x14ac:dyDescent="0.3"/>
    <row r="1531" s="51" customFormat="1" ht="15.9" customHeight="1" x14ac:dyDescent="0.3"/>
    <row r="1532" s="51" customFormat="1" ht="15.9" customHeight="1" x14ac:dyDescent="0.3"/>
    <row r="1533" s="51" customFormat="1" ht="15.9" customHeight="1" x14ac:dyDescent="0.3"/>
    <row r="1534" s="51" customFormat="1" ht="15.9" customHeight="1" x14ac:dyDescent="0.3"/>
    <row r="1535" s="51" customFormat="1" ht="15.9" customHeight="1" x14ac:dyDescent="0.3"/>
    <row r="1536" s="51" customFormat="1" ht="15.9" customHeight="1" x14ac:dyDescent="0.3"/>
    <row r="1537" s="51" customFormat="1" ht="15.9" customHeight="1" x14ac:dyDescent="0.3"/>
    <row r="1538" s="51" customFormat="1" ht="15.9" customHeight="1" x14ac:dyDescent="0.3"/>
    <row r="1539" s="51" customFormat="1" ht="15.9" customHeight="1" x14ac:dyDescent="0.3"/>
    <row r="1540" s="51" customFormat="1" ht="15.9" customHeight="1" x14ac:dyDescent="0.3"/>
    <row r="1541" s="51" customFormat="1" ht="15.9" customHeight="1" x14ac:dyDescent="0.3"/>
    <row r="1542" s="51" customFormat="1" ht="15.9" customHeight="1" x14ac:dyDescent="0.3"/>
    <row r="1543" s="51" customFormat="1" ht="15.9" customHeight="1" x14ac:dyDescent="0.3"/>
    <row r="1544" s="51" customFormat="1" ht="15.9" customHeight="1" x14ac:dyDescent="0.3"/>
    <row r="1545" s="51" customFormat="1" ht="15.9" customHeight="1" x14ac:dyDescent="0.3"/>
    <row r="1546" s="51" customFormat="1" ht="15.9" customHeight="1" x14ac:dyDescent="0.3"/>
    <row r="1547" s="51" customFormat="1" ht="15.9" customHeight="1" x14ac:dyDescent="0.3"/>
    <row r="1548" s="51" customFormat="1" ht="15.9" customHeight="1" x14ac:dyDescent="0.3"/>
    <row r="1549" s="51" customFormat="1" ht="15.9" customHeight="1" x14ac:dyDescent="0.3"/>
    <row r="1550" s="51" customFormat="1" ht="15.9" customHeight="1" x14ac:dyDescent="0.3"/>
    <row r="1551" s="51" customFormat="1" ht="15.9" customHeight="1" x14ac:dyDescent="0.3"/>
    <row r="1552" s="51" customFormat="1" ht="15.9" customHeight="1" x14ac:dyDescent="0.3"/>
    <row r="1553" s="51" customFormat="1" ht="15.9" customHeight="1" x14ac:dyDescent="0.3"/>
    <row r="1554" s="51" customFormat="1" ht="15.9" customHeight="1" x14ac:dyDescent="0.3"/>
    <row r="1555" s="51" customFormat="1" ht="15.9" customHeight="1" x14ac:dyDescent="0.3"/>
    <row r="1556" s="51" customFormat="1" ht="15.9" customHeight="1" x14ac:dyDescent="0.3"/>
    <row r="1557" s="51" customFormat="1" ht="15.9" customHeight="1" x14ac:dyDescent="0.3"/>
    <row r="1558" s="51" customFormat="1" ht="15.9" customHeight="1" x14ac:dyDescent="0.3"/>
    <row r="1559" s="51" customFormat="1" ht="15.9" customHeight="1" x14ac:dyDescent="0.3"/>
    <row r="1560" s="51" customFormat="1" ht="15.9" customHeight="1" x14ac:dyDescent="0.3"/>
    <row r="1561" s="51" customFormat="1" ht="15.9" customHeight="1" x14ac:dyDescent="0.3"/>
    <row r="1562" s="51" customFormat="1" ht="15.9" customHeight="1" x14ac:dyDescent="0.3"/>
    <row r="1563" s="51" customFormat="1" ht="15.9" customHeight="1" x14ac:dyDescent="0.3"/>
    <row r="1564" s="51" customFormat="1" ht="15.9" customHeight="1" x14ac:dyDescent="0.3"/>
    <row r="1565" s="51" customFormat="1" ht="15.9" customHeight="1" x14ac:dyDescent="0.3"/>
    <row r="1566" s="51" customFormat="1" ht="15.9" customHeight="1" x14ac:dyDescent="0.3"/>
    <row r="1567" s="51" customFormat="1" ht="15.9" customHeight="1" x14ac:dyDescent="0.3"/>
    <row r="1568" s="51" customFormat="1" ht="15.9" customHeight="1" x14ac:dyDescent="0.3"/>
    <row r="1569" s="51" customFormat="1" ht="15.9" customHeight="1" x14ac:dyDescent="0.3"/>
    <row r="1570" s="51" customFormat="1" ht="15.9" customHeight="1" x14ac:dyDescent="0.3"/>
    <row r="1571" s="51" customFormat="1" ht="15.9" customHeight="1" x14ac:dyDescent="0.3"/>
    <row r="1572" s="51" customFormat="1" ht="15.9" customHeight="1" x14ac:dyDescent="0.3"/>
    <row r="1573" s="51" customFormat="1" ht="15.9" customHeight="1" x14ac:dyDescent="0.3"/>
    <row r="1574" s="51" customFormat="1" ht="15.9" customHeight="1" x14ac:dyDescent="0.3"/>
    <row r="1575" s="51" customFormat="1" ht="15.9" customHeight="1" x14ac:dyDescent="0.3"/>
    <row r="1576" s="51" customFormat="1" ht="15.9" customHeight="1" x14ac:dyDescent="0.3"/>
    <row r="1577" s="51" customFormat="1" ht="15.9" customHeight="1" x14ac:dyDescent="0.3"/>
    <row r="1578" s="51" customFormat="1" ht="15.9" customHeight="1" x14ac:dyDescent="0.3"/>
    <row r="1579" s="51" customFormat="1" ht="15.9" customHeight="1" x14ac:dyDescent="0.3"/>
    <row r="1580" s="51" customFormat="1" ht="15.9" customHeight="1" x14ac:dyDescent="0.3"/>
    <row r="1581" s="51" customFormat="1" ht="15.9" customHeight="1" x14ac:dyDescent="0.3"/>
    <row r="1582" s="51" customFormat="1" ht="15.9" customHeight="1" x14ac:dyDescent="0.3"/>
    <row r="1583" s="51" customFormat="1" ht="15.9" customHeight="1" x14ac:dyDescent="0.3"/>
    <row r="1584" s="51" customFormat="1" ht="15.9" customHeight="1" x14ac:dyDescent="0.3"/>
    <row r="1585" s="51" customFormat="1" ht="15.9" customHeight="1" x14ac:dyDescent="0.3"/>
    <row r="1586" s="51" customFormat="1" ht="15.9" customHeight="1" x14ac:dyDescent="0.3"/>
    <row r="1587" s="51" customFormat="1" ht="15.9" customHeight="1" x14ac:dyDescent="0.3"/>
    <row r="1588" s="51" customFormat="1" ht="15.9" customHeight="1" x14ac:dyDescent="0.3"/>
    <row r="1589" s="51" customFormat="1" ht="15.9" customHeight="1" x14ac:dyDescent="0.3"/>
    <row r="1590" s="51" customFormat="1" ht="15.9" customHeight="1" x14ac:dyDescent="0.3"/>
    <row r="1591" s="51" customFormat="1" ht="15.9" customHeight="1" x14ac:dyDescent="0.3"/>
    <row r="1592" s="51" customFormat="1" ht="15.9" customHeight="1" x14ac:dyDescent="0.3"/>
    <row r="1593" s="51" customFormat="1" ht="15.9" customHeight="1" x14ac:dyDescent="0.3"/>
    <row r="1594" s="51" customFormat="1" ht="15.9" customHeight="1" x14ac:dyDescent="0.3"/>
    <row r="1595" s="51" customFormat="1" ht="15.9" customHeight="1" x14ac:dyDescent="0.3"/>
    <row r="1596" s="51" customFormat="1" ht="15.9" customHeight="1" x14ac:dyDescent="0.3"/>
    <row r="1597" s="51" customFormat="1" ht="15.9" customHeight="1" x14ac:dyDescent="0.3"/>
    <row r="1598" s="51" customFormat="1" ht="15.9" customHeight="1" x14ac:dyDescent="0.3"/>
    <row r="1599" s="51" customFormat="1" ht="15.9" customHeight="1" x14ac:dyDescent="0.3"/>
    <row r="1600" s="51" customFormat="1" ht="15.9" customHeight="1" x14ac:dyDescent="0.3"/>
    <row r="1601" s="51" customFormat="1" ht="15.9" customHeight="1" x14ac:dyDescent="0.3"/>
    <row r="1602" s="51" customFormat="1" ht="15.9" customHeight="1" x14ac:dyDescent="0.3"/>
    <row r="1603" s="51" customFormat="1" ht="15.9" customHeight="1" x14ac:dyDescent="0.3"/>
    <row r="1604" s="51" customFormat="1" ht="15.9" customHeight="1" x14ac:dyDescent="0.3"/>
    <row r="1605" s="51" customFormat="1" ht="15.9" customHeight="1" x14ac:dyDescent="0.3"/>
    <row r="1606" s="51" customFormat="1" ht="15.9" customHeight="1" x14ac:dyDescent="0.3"/>
    <row r="1607" s="51" customFormat="1" ht="15.9" customHeight="1" x14ac:dyDescent="0.3"/>
    <row r="1608" s="51" customFormat="1" ht="15.9" customHeight="1" x14ac:dyDescent="0.3"/>
    <row r="1609" s="51" customFormat="1" ht="15.9" customHeight="1" x14ac:dyDescent="0.3"/>
    <row r="1610" s="51" customFormat="1" ht="15.9" customHeight="1" x14ac:dyDescent="0.3"/>
    <row r="1611" s="51" customFormat="1" ht="15.9" customHeight="1" x14ac:dyDescent="0.3"/>
    <row r="1612" s="51" customFormat="1" ht="15.9" customHeight="1" x14ac:dyDescent="0.3"/>
    <row r="1613" s="51" customFormat="1" ht="15.9" customHeight="1" x14ac:dyDescent="0.3"/>
    <row r="1614" s="51" customFormat="1" ht="15.9" customHeight="1" x14ac:dyDescent="0.3"/>
    <row r="1615" s="51" customFormat="1" ht="15.9" customHeight="1" x14ac:dyDescent="0.3"/>
    <row r="1616" s="51" customFormat="1" ht="15.9" customHeight="1" x14ac:dyDescent="0.3"/>
    <row r="1617" s="51" customFormat="1" ht="15.9" customHeight="1" x14ac:dyDescent="0.3"/>
    <row r="1618" s="51" customFormat="1" ht="15.9" customHeight="1" x14ac:dyDescent="0.3"/>
    <row r="1619" s="51" customFormat="1" ht="15.9" customHeight="1" x14ac:dyDescent="0.3"/>
    <row r="1620" s="51" customFormat="1" ht="15.9" customHeight="1" x14ac:dyDescent="0.3"/>
    <row r="1621" s="51" customFormat="1" ht="15.9" customHeight="1" x14ac:dyDescent="0.3"/>
    <row r="1622" s="51" customFormat="1" ht="15.9" customHeight="1" x14ac:dyDescent="0.3"/>
    <row r="1623" s="51" customFormat="1" ht="15.9" customHeight="1" x14ac:dyDescent="0.3"/>
    <row r="1624" s="51" customFormat="1" ht="15.9" customHeight="1" x14ac:dyDescent="0.3"/>
    <row r="1625" s="51" customFormat="1" ht="15.9" customHeight="1" x14ac:dyDescent="0.3"/>
    <row r="1626" s="51" customFormat="1" ht="15.9" customHeight="1" x14ac:dyDescent="0.3"/>
    <row r="1627" s="51" customFormat="1" ht="15.9" customHeight="1" x14ac:dyDescent="0.3"/>
    <row r="1628" s="51" customFormat="1" ht="15.9" customHeight="1" x14ac:dyDescent="0.3"/>
    <row r="1629" s="51" customFormat="1" ht="15.9" customHeight="1" x14ac:dyDescent="0.3"/>
    <row r="1630" s="51" customFormat="1" ht="15.9" customHeight="1" x14ac:dyDescent="0.3"/>
    <row r="1631" s="51" customFormat="1" ht="15.9" customHeight="1" x14ac:dyDescent="0.3"/>
    <row r="1632" s="51" customFormat="1" ht="15.9" customHeight="1" x14ac:dyDescent="0.3"/>
    <row r="1633" s="51" customFormat="1" ht="15.9" customHeight="1" x14ac:dyDescent="0.3"/>
    <row r="1634" s="51" customFormat="1" ht="15.9" customHeight="1" x14ac:dyDescent="0.3"/>
    <row r="1635" s="51" customFormat="1" ht="15.9" customHeight="1" x14ac:dyDescent="0.3"/>
    <row r="1636" s="51" customFormat="1" ht="15.9" customHeight="1" x14ac:dyDescent="0.3"/>
    <row r="1637" s="51" customFormat="1" ht="15.9" customHeight="1" x14ac:dyDescent="0.3"/>
    <row r="1638" s="51" customFormat="1" ht="15.9" customHeight="1" x14ac:dyDescent="0.3"/>
    <row r="1639" s="51" customFormat="1" ht="15.9" customHeight="1" x14ac:dyDescent="0.3"/>
    <row r="1640" s="51" customFormat="1" ht="15.9" customHeight="1" x14ac:dyDescent="0.3"/>
    <row r="1641" s="51" customFormat="1" ht="15.9" customHeight="1" x14ac:dyDescent="0.3"/>
    <row r="1642" s="51" customFormat="1" ht="15.9" customHeight="1" x14ac:dyDescent="0.3"/>
    <row r="1643" s="51" customFormat="1" ht="15.9" customHeight="1" x14ac:dyDescent="0.3"/>
    <row r="1644" s="51" customFormat="1" ht="15.9" customHeight="1" x14ac:dyDescent="0.3"/>
    <row r="1645" s="51" customFormat="1" ht="15.9" customHeight="1" x14ac:dyDescent="0.3"/>
    <row r="1646" s="51" customFormat="1" ht="15.9" customHeight="1" x14ac:dyDescent="0.3"/>
    <row r="1647" s="51" customFormat="1" ht="15.9" customHeight="1" x14ac:dyDescent="0.3"/>
    <row r="1648" s="51" customFormat="1" ht="15.9" customHeight="1" x14ac:dyDescent="0.3"/>
    <row r="1649" s="51" customFormat="1" ht="15.9" customHeight="1" x14ac:dyDescent="0.3"/>
    <row r="1650" s="51" customFormat="1" ht="15.9" customHeight="1" x14ac:dyDescent="0.3"/>
    <row r="1651" s="51" customFormat="1" ht="15.9" customHeight="1" x14ac:dyDescent="0.3"/>
    <row r="1652" s="51" customFormat="1" ht="15.9" customHeight="1" x14ac:dyDescent="0.3"/>
    <row r="1653" s="51" customFormat="1" ht="15.9" customHeight="1" x14ac:dyDescent="0.3"/>
    <row r="1654" s="51" customFormat="1" ht="15.9" customHeight="1" x14ac:dyDescent="0.3"/>
    <row r="1655" s="51" customFormat="1" ht="15.9" customHeight="1" x14ac:dyDescent="0.3"/>
    <row r="1656" s="51" customFormat="1" ht="15.9" customHeight="1" x14ac:dyDescent="0.3"/>
    <row r="1657" s="51" customFormat="1" ht="15.9" customHeight="1" x14ac:dyDescent="0.3"/>
    <row r="1658" s="51" customFormat="1" ht="15.9" customHeight="1" x14ac:dyDescent="0.3"/>
    <row r="1659" s="51" customFormat="1" ht="15.9" customHeight="1" x14ac:dyDescent="0.3"/>
    <row r="1660" s="51" customFormat="1" ht="15.9" customHeight="1" x14ac:dyDescent="0.3"/>
    <row r="1661" s="51" customFormat="1" ht="15.9" customHeight="1" x14ac:dyDescent="0.3"/>
    <row r="1662" s="51" customFormat="1" ht="15.9" customHeight="1" x14ac:dyDescent="0.3"/>
    <row r="1663" s="51" customFormat="1" ht="15.9" customHeight="1" x14ac:dyDescent="0.3"/>
    <row r="1664" s="51" customFormat="1" ht="15.9" customHeight="1" x14ac:dyDescent="0.3"/>
    <row r="1665" s="51" customFormat="1" ht="15.9" customHeight="1" x14ac:dyDescent="0.3"/>
    <row r="1666" s="51" customFormat="1" ht="15.9" customHeight="1" x14ac:dyDescent="0.3"/>
    <row r="1667" s="51" customFormat="1" ht="15.9" customHeight="1" x14ac:dyDescent="0.3"/>
    <row r="1668" s="51" customFormat="1" ht="15.9" customHeight="1" x14ac:dyDescent="0.3"/>
    <row r="1669" s="51" customFormat="1" ht="15.9" customHeight="1" x14ac:dyDescent="0.3"/>
    <row r="1670" s="51" customFormat="1" ht="15.9" customHeight="1" x14ac:dyDescent="0.3"/>
    <row r="1671" s="51" customFormat="1" ht="15.9" customHeight="1" x14ac:dyDescent="0.3"/>
    <row r="1672" s="51" customFormat="1" ht="15.9" customHeight="1" x14ac:dyDescent="0.3"/>
    <row r="1673" s="51" customFormat="1" ht="15.9" customHeight="1" x14ac:dyDescent="0.3"/>
    <row r="1674" s="51" customFormat="1" ht="15.9" customHeight="1" x14ac:dyDescent="0.3"/>
    <row r="1675" s="51" customFormat="1" ht="15.9" customHeight="1" x14ac:dyDescent="0.3"/>
    <row r="1676" s="51" customFormat="1" ht="15.9" customHeight="1" x14ac:dyDescent="0.3"/>
    <row r="1677" s="51" customFormat="1" ht="15.9" customHeight="1" x14ac:dyDescent="0.3"/>
    <row r="1678" s="51" customFormat="1" ht="15.9" customHeight="1" x14ac:dyDescent="0.3"/>
    <row r="1679" s="51" customFormat="1" ht="15.9" customHeight="1" x14ac:dyDescent="0.3"/>
    <row r="1680" s="51" customFormat="1" ht="15.9" customHeight="1" x14ac:dyDescent="0.3"/>
    <row r="1681" s="51" customFormat="1" ht="15.9" customHeight="1" x14ac:dyDescent="0.3"/>
    <row r="1682" s="51" customFormat="1" ht="15.9" customHeight="1" x14ac:dyDescent="0.3"/>
    <row r="1683" s="51" customFormat="1" ht="15.9" customHeight="1" x14ac:dyDescent="0.3"/>
    <row r="1684" s="51" customFormat="1" ht="15.9" customHeight="1" x14ac:dyDescent="0.3"/>
    <row r="1685" s="51" customFormat="1" ht="15.9" customHeight="1" x14ac:dyDescent="0.3"/>
    <row r="1686" s="51" customFormat="1" ht="15.9" customHeight="1" x14ac:dyDescent="0.3"/>
    <row r="1687" s="51" customFormat="1" ht="15.9" customHeight="1" x14ac:dyDescent="0.3"/>
    <row r="1688" s="51" customFormat="1" ht="15.9" customHeight="1" x14ac:dyDescent="0.3"/>
    <row r="1689" s="51" customFormat="1" ht="15.9" customHeight="1" x14ac:dyDescent="0.3"/>
    <row r="1690" s="51" customFormat="1" ht="15.9" customHeight="1" x14ac:dyDescent="0.3"/>
    <row r="1691" s="51" customFormat="1" ht="15.9" customHeight="1" x14ac:dyDescent="0.3"/>
    <row r="1692" s="51" customFormat="1" ht="15.9" customHeight="1" x14ac:dyDescent="0.3"/>
    <row r="1693" s="51" customFormat="1" ht="15.9" customHeight="1" x14ac:dyDescent="0.3"/>
    <row r="1694" s="51" customFormat="1" ht="15.9" customHeight="1" x14ac:dyDescent="0.3"/>
    <row r="1695" s="51" customFormat="1" ht="15.9" customHeight="1" x14ac:dyDescent="0.3"/>
    <row r="1696" s="51" customFormat="1" ht="15.9" customHeight="1" x14ac:dyDescent="0.3"/>
    <row r="1697" s="51" customFormat="1" ht="15.9" customHeight="1" x14ac:dyDescent="0.3"/>
    <row r="1698" s="51" customFormat="1" ht="15.9" customHeight="1" x14ac:dyDescent="0.3"/>
    <row r="1699" s="51" customFormat="1" ht="15.9" customHeight="1" x14ac:dyDescent="0.3"/>
    <row r="1700" s="51" customFormat="1" ht="15.9" customHeight="1" x14ac:dyDescent="0.3"/>
    <row r="1701" s="51" customFormat="1" ht="15.9" customHeight="1" x14ac:dyDescent="0.3"/>
    <row r="1702" s="51" customFormat="1" ht="15.9" customHeight="1" x14ac:dyDescent="0.3"/>
    <row r="1703" s="51" customFormat="1" ht="15.9" customHeight="1" x14ac:dyDescent="0.3"/>
    <row r="1704" s="51" customFormat="1" ht="15.9" customHeight="1" x14ac:dyDescent="0.3"/>
    <row r="1705" s="51" customFormat="1" ht="15.9" customHeight="1" x14ac:dyDescent="0.3"/>
    <row r="1706" s="51" customFormat="1" ht="15.9" customHeight="1" x14ac:dyDescent="0.3"/>
    <row r="1707" s="51" customFormat="1" ht="15.9" customHeight="1" x14ac:dyDescent="0.3"/>
    <row r="1708" s="51" customFormat="1" ht="15.9" customHeight="1" x14ac:dyDescent="0.3"/>
    <row r="1709" s="51" customFormat="1" ht="15.9" customHeight="1" x14ac:dyDescent="0.3"/>
    <row r="1710" s="51" customFormat="1" ht="15.9" customHeight="1" x14ac:dyDescent="0.3"/>
    <row r="1711" s="51" customFormat="1" ht="15.9" customHeight="1" x14ac:dyDescent="0.3"/>
    <row r="1712" s="51" customFormat="1" ht="15.9" customHeight="1" x14ac:dyDescent="0.3"/>
    <row r="1713" s="51" customFormat="1" ht="15.9" customHeight="1" x14ac:dyDescent="0.3"/>
    <row r="1714" s="51" customFormat="1" ht="15.9" customHeight="1" x14ac:dyDescent="0.3"/>
    <row r="1715" s="51" customFormat="1" ht="15.9" customHeight="1" x14ac:dyDescent="0.3"/>
    <row r="1716" s="51" customFormat="1" ht="15.9" customHeight="1" x14ac:dyDescent="0.3"/>
    <row r="1717" s="51" customFormat="1" ht="15.9" customHeight="1" x14ac:dyDescent="0.3"/>
    <row r="1718" s="51" customFormat="1" ht="15.9" customHeight="1" x14ac:dyDescent="0.3"/>
    <row r="1719" s="51" customFormat="1" ht="15.9" customHeight="1" x14ac:dyDescent="0.3"/>
    <row r="1720" s="51" customFormat="1" ht="15.9" customHeight="1" x14ac:dyDescent="0.3"/>
    <row r="1721" s="51" customFormat="1" ht="15.9" customHeight="1" x14ac:dyDescent="0.3"/>
    <row r="1722" s="51" customFormat="1" ht="15.9" customHeight="1" x14ac:dyDescent="0.3"/>
    <row r="1723" s="51" customFormat="1" ht="15.9" customHeight="1" x14ac:dyDescent="0.3"/>
    <row r="1724" s="51" customFormat="1" ht="15.9" customHeight="1" x14ac:dyDescent="0.3"/>
    <row r="1725" s="51" customFormat="1" ht="15.9" customHeight="1" x14ac:dyDescent="0.3"/>
    <row r="1726" s="51" customFormat="1" ht="15.9" customHeight="1" x14ac:dyDescent="0.3"/>
    <row r="1727" s="51" customFormat="1" ht="15.9" customHeight="1" x14ac:dyDescent="0.3"/>
    <row r="1728" s="51" customFormat="1" ht="15.9" customHeight="1" x14ac:dyDescent="0.3"/>
    <row r="1729" s="51" customFormat="1" ht="15.9" customHeight="1" x14ac:dyDescent="0.3"/>
    <row r="1730" s="51" customFormat="1" ht="15.9" customHeight="1" x14ac:dyDescent="0.3"/>
    <row r="1731" s="51" customFormat="1" ht="15.9" customHeight="1" x14ac:dyDescent="0.3"/>
    <row r="1732" s="51" customFormat="1" ht="15.9" customHeight="1" x14ac:dyDescent="0.3"/>
    <row r="1733" s="51" customFormat="1" ht="15.9" customHeight="1" x14ac:dyDescent="0.3"/>
    <row r="1734" s="51" customFormat="1" ht="15.9" customHeight="1" x14ac:dyDescent="0.3"/>
    <row r="1735" s="51" customFormat="1" ht="15.9" customHeight="1" x14ac:dyDescent="0.3"/>
    <row r="1736" s="51" customFormat="1" ht="15.9" customHeight="1" x14ac:dyDescent="0.3"/>
    <row r="1737" s="51" customFormat="1" ht="15.9" customHeight="1" x14ac:dyDescent="0.3"/>
    <row r="1738" s="51" customFormat="1" ht="15.9" customHeight="1" x14ac:dyDescent="0.3"/>
    <row r="1739" s="51" customFormat="1" ht="15.9" customHeight="1" x14ac:dyDescent="0.3"/>
    <row r="1740" s="51" customFormat="1" ht="15.9" customHeight="1" x14ac:dyDescent="0.3"/>
    <row r="1741" s="51" customFormat="1" ht="15.9" customHeight="1" x14ac:dyDescent="0.3"/>
    <row r="1742" s="51" customFormat="1" ht="15.9" customHeight="1" x14ac:dyDescent="0.3"/>
    <row r="1743" s="51" customFormat="1" ht="15.9" customHeight="1" x14ac:dyDescent="0.3"/>
    <row r="1744" s="51" customFormat="1" ht="15.9" customHeight="1" x14ac:dyDescent="0.3"/>
    <row r="1745" s="51" customFormat="1" ht="15.9" customHeight="1" x14ac:dyDescent="0.3"/>
    <row r="1746" s="51" customFormat="1" ht="15.9" customHeight="1" x14ac:dyDescent="0.3"/>
    <row r="1747" s="51" customFormat="1" ht="15.9" customHeight="1" x14ac:dyDescent="0.3"/>
    <row r="1748" s="51" customFormat="1" ht="15.9" customHeight="1" x14ac:dyDescent="0.3"/>
    <row r="1749" s="51" customFormat="1" ht="15.9" customHeight="1" x14ac:dyDescent="0.3"/>
    <row r="1750" s="51" customFormat="1" ht="15.9" customHeight="1" x14ac:dyDescent="0.3"/>
    <row r="1751" s="51" customFormat="1" ht="15.9" customHeight="1" x14ac:dyDescent="0.3"/>
    <row r="1752" s="51" customFormat="1" ht="15.9" customHeight="1" x14ac:dyDescent="0.3"/>
    <row r="1753" s="51" customFormat="1" ht="15.9" customHeight="1" x14ac:dyDescent="0.3"/>
    <row r="1754" s="51" customFormat="1" ht="15.9" customHeight="1" x14ac:dyDescent="0.3"/>
    <row r="1755" s="51" customFormat="1" ht="15.9" customHeight="1" x14ac:dyDescent="0.3"/>
    <row r="1756" s="51" customFormat="1" ht="15.9" customHeight="1" x14ac:dyDescent="0.3"/>
    <row r="1757" s="51" customFormat="1" ht="15.9" customHeight="1" x14ac:dyDescent="0.3"/>
    <row r="1758" s="51" customFormat="1" ht="15.9" customHeight="1" x14ac:dyDescent="0.3"/>
    <row r="1759" s="51" customFormat="1" ht="15.9" customHeight="1" x14ac:dyDescent="0.3"/>
    <row r="1760" s="51" customFormat="1" ht="15.9" customHeight="1" x14ac:dyDescent="0.3"/>
    <row r="1761" s="51" customFormat="1" ht="15.9" customHeight="1" x14ac:dyDescent="0.3"/>
    <row r="1762" s="51" customFormat="1" ht="15.9" customHeight="1" x14ac:dyDescent="0.3"/>
    <row r="1763" s="51" customFormat="1" ht="15.9" customHeight="1" x14ac:dyDescent="0.3"/>
    <row r="1764" s="51" customFormat="1" ht="15.9" customHeight="1" x14ac:dyDescent="0.3"/>
    <row r="1765" s="51" customFormat="1" ht="15.9" customHeight="1" x14ac:dyDescent="0.3"/>
    <row r="1766" s="51" customFormat="1" ht="15.9" customHeight="1" x14ac:dyDescent="0.3"/>
    <row r="1767" s="51" customFormat="1" ht="15.9" customHeight="1" x14ac:dyDescent="0.3"/>
    <row r="1768" s="51" customFormat="1" ht="15.9" customHeight="1" x14ac:dyDescent="0.3"/>
    <row r="1769" s="51" customFormat="1" ht="15.9" customHeight="1" x14ac:dyDescent="0.3"/>
    <row r="1770" s="51" customFormat="1" ht="15.9" customHeight="1" x14ac:dyDescent="0.3"/>
    <row r="1771" s="51" customFormat="1" ht="15.9" customHeight="1" x14ac:dyDescent="0.3"/>
    <row r="1772" s="51" customFormat="1" ht="15.9" customHeight="1" x14ac:dyDescent="0.3"/>
    <row r="1773" s="51" customFormat="1" ht="15.9" customHeight="1" x14ac:dyDescent="0.3"/>
    <row r="1774" s="51" customFormat="1" ht="15.9" customHeight="1" x14ac:dyDescent="0.3"/>
    <row r="1775" s="51" customFormat="1" ht="15.9" customHeight="1" x14ac:dyDescent="0.3"/>
    <row r="1776" s="51" customFormat="1" ht="15.9" customHeight="1" x14ac:dyDescent="0.3"/>
    <row r="1777" s="51" customFormat="1" ht="15.9" customHeight="1" x14ac:dyDescent="0.3"/>
    <row r="1778" s="51" customFormat="1" ht="15.9" customHeight="1" x14ac:dyDescent="0.3"/>
    <row r="1779" s="51" customFormat="1" ht="15.9" customHeight="1" x14ac:dyDescent="0.3"/>
    <row r="1780" s="51" customFormat="1" ht="15.9" customHeight="1" x14ac:dyDescent="0.3"/>
    <row r="1781" s="51" customFormat="1" ht="15.9" customHeight="1" x14ac:dyDescent="0.3"/>
    <row r="1782" s="51" customFormat="1" ht="15.9" customHeight="1" x14ac:dyDescent="0.3"/>
    <row r="1783" s="51" customFormat="1" ht="15.9" customHeight="1" x14ac:dyDescent="0.3"/>
    <row r="1784" s="51" customFormat="1" ht="15.9" customHeight="1" x14ac:dyDescent="0.3"/>
    <row r="1785" s="51" customFormat="1" ht="15.9" customHeight="1" x14ac:dyDescent="0.3"/>
    <row r="1786" s="51" customFormat="1" ht="15.9" customHeight="1" x14ac:dyDescent="0.3"/>
    <row r="1787" s="51" customFormat="1" ht="15.9" customHeight="1" x14ac:dyDescent="0.3"/>
    <row r="1788" s="51" customFormat="1" ht="15.9" customHeight="1" x14ac:dyDescent="0.3"/>
    <row r="1789" s="51" customFormat="1" ht="15.9" customHeight="1" x14ac:dyDescent="0.3"/>
    <row r="1790" s="51" customFormat="1" ht="15.9" customHeight="1" x14ac:dyDescent="0.3"/>
    <row r="1791" s="51" customFormat="1" ht="15.9" customHeight="1" x14ac:dyDescent="0.3"/>
    <row r="1792" s="51" customFormat="1" ht="15.9" customHeight="1" x14ac:dyDescent="0.3"/>
    <row r="1793" s="51" customFormat="1" ht="15.9" customHeight="1" x14ac:dyDescent="0.3"/>
    <row r="1794" s="51" customFormat="1" ht="15.9" customHeight="1" x14ac:dyDescent="0.3"/>
    <row r="1795" s="51" customFormat="1" ht="15.9" customHeight="1" x14ac:dyDescent="0.3"/>
    <row r="1796" s="51" customFormat="1" ht="15.9" customHeight="1" x14ac:dyDescent="0.3"/>
    <row r="1797" s="51" customFormat="1" ht="15.9" customHeight="1" x14ac:dyDescent="0.3"/>
    <row r="1798" s="51" customFormat="1" ht="15.9" customHeight="1" x14ac:dyDescent="0.3"/>
    <row r="1799" s="51" customFormat="1" ht="15.9" customHeight="1" x14ac:dyDescent="0.3"/>
    <row r="1800" s="51" customFormat="1" ht="15.9" customHeight="1" x14ac:dyDescent="0.3"/>
    <row r="1801" s="51" customFormat="1" ht="15.9" customHeight="1" x14ac:dyDescent="0.3"/>
    <row r="1802" s="51" customFormat="1" ht="15.9" customHeight="1" x14ac:dyDescent="0.3"/>
    <row r="1803" s="51" customFormat="1" ht="15.9" customHeight="1" x14ac:dyDescent="0.3"/>
    <row r="1804" s="51" customFormat="1" ht="15.9" customHeight="1" x14ac:dyDescent="0.3"/>
    <row r="1805" s="51" customFormat="1" ht="15.9" customHeight="1" x14ac:dyDescent="0.3"/>
    <row r="1806" s="51" customFormat="1" ht="15.9" customHeight="1" x14ac:dyDescent="0.3"/>
    <row r="1807" s="51" customFormat="1" ht="15.9" customHeight="1" x14ac:dyDescent="0.3"/>
    <row r="1808" s="51" customFormat="1" ht="15.9" customHeight="1" x14ac:dyDescent="0.3"/>
    <row r="1809" s="51" customFormat="1" ht="15.9" customHeight="1" x14ac:dyDescent="0.3"/>
    <row r="1810" s="51" customFormat="1" ht="15.9" customHeight="1" x14ac:dyDescent="0.3"/>
    <row r="1811" s="51" customFormat="1" ht="15.9" customHeight="1" x14ac:dyDescent="0.3"/>
    <row r="1812" s="51" customFormat="1" ht="15.9" customHeight="1" x14ac:dyDescent="0.3"/>
    <row r="1813" s="51" customFormat="1" ht="15.9" customHeight="1" x14ac:dyDescent="0.3"/>
    <row r="1814" s="51" customFormat="1" ht="15.9" customHeight="1" x14ac:dyDescent="0.3"/>
    <row r="1815" s="51" customFormat="1" ht="15.9" customHeight="1" x14ac:dyDescent="0.3"/>
    <row r="1816" s="51" customFormat="1" ht="15.9" customHeight="1" x14ac:dyDescent="0.3"/>
    <row r="1817" s="51" customFormat="1" ht="15.9" customHeight="1" x14ac:dyDescent="0.3"/>
    <row r="1818" s="51" customFormat="1" ht="15.9" customHeight="1" x14ac:dyDescent="0.3"/>
    <row r="1819" s="51" customFormat="1" ht="15.9" customHeight="1" x14ac:dyDescent="0.3"/>
    <row r="1820" s="51" customFormat="1" ht="15.9" customHeight="1" x14ac:dyDescent="0.3"/>
    <row r="1821" s="51" customFormat="1" ht="15.9" customHeight="1" x14ac:dyDescent="0.3"/>
    <row r="1822" s="51" customFormat="1" ht="15.9" customHeight="1" x14ac:dyDescent="0.3"/>
    <row r="1823" s="51" customFormat="1" ht="15.9" customHeight="1" x14ac:dyDescent="0.3"/>
    <row r="1824" s="51" customFormat="1" ht="15.9" customHeight="1" x14ac:dyDescent="0.3"/>
    <row r="1825" s="51" customFormat="1" ht="15.9" customHeight="1" x14ac:dyDescent="0.3"/>
    <row r="1826" s="51" customFormat="1" ht="15.9" customHeight="1" x14ac:dyDescent="0.3"/>
    <row r="1827" s="51" customFormat="1" ht="15.9" customHeight="1" x14ac:dyDescent="0.3"/>
    <row r="1828" s="51" customFormat="1" ht="15.9" customHeight="1" x14ac:dyDescent="0.3"/>
    <row r="1829" s="51" customFormat="1" ht="15.9" customHeight="1" x14ac:dyDescent="0.3"/>
    <row r="1830" s="51" customFormat="1" ht="15.9" customHeight="1" x14ac:dyDescent="0.3"/>
    <row r="1831" s="51" customFormat="1" ht="15.9" customHeight="1" x14ac:dyDescent="0.3"/>
    <row r="1832" s="51" customFormat="1" ht="15.9" customHeight="1" x14ac:dyDescent="0.3"/>
    <row r="1833" s="51" customFormat="1" ht="15.9" customHeight="1" x14ac:dyDescent="0.3"/>
    <row r="1834" s="51" customFormat="1" ht="15.9" customHeight="1" x14ac:dyDescent="0.3"/>
    <row r="1835" s="51" customFormat="1" ht="15.9" customHeight="1" x14ac:dyDescent="0.3"/>
    <row r="1836" s="51" customFormat="1" ht="15.9" customHeight="1" x14ac:dyDescent="0.3"/>
    <row r="1837" s="51" customFormat="1" ht="15.9" customHeight="1" x14ac:dyDescent="0.3"/>
    <row r="1838" s="51" customFormat="1" ht="15.9" customHeight="1" x14ac:dyDescent="0.3"/>
    <row r="1839" s="51" customFormat="1" ht="15.9" customHeight="1" x14ac:dyDescent="0.3"/>
    <row r="1840" s="51" customFormat="1" ht="15.9" customHeight="1" x14ac:dyDescent="0.3"/>
    <row r="1841" s="51" customFormat="1" ht="15.9" customHeight="1" x14ac:dyDescent="0.3"/>
    <row r="1842" s="51" customFormat="1" ht="15.9" customHeight="1" x14ac:dyDescent="0.3"/>
    <row r="1843" s="51" customFormat="1" ht="15.9" customHeight="1" x14ac:dyDescent="0.3"/>
    <row r="1844" s="51" customFormat="1" ht="15.9" customHeight="1" x14ac:dyDescent="0.3"/>
    <row r="1845" s="51" customFormat="1" ht="15.9" customHeight="1" x14ac:dyDescent="0.3"/>
    <row r="1846" s="51" customFormat="1" ht="15.9" customHeight="1" x14ac:dyDescent="0.3"/>
    <row r="1847" s="51" customFormat="1" ht="15.9" customHeight="1" x14ac:dyDescent="0.3"/>
    <row r="1848" s="51" customFormat="1" ht="15.9" customHeight="1" x14ac:dyDescent="0.3"/>
    <row r="1849" s="51" customFormat="1" ht="15.9" customHeight="1" x14ac:dyDescent="0.3"/>
    <row r="1850" s="51" customFormat="1" ht="15.9" customHeight="1" x14ac:dyDescent="0.3"/>
    <row r="1851" s="51" customFormat="1" ht="15.9" customHeight="1" x14ac:dyDescent="0.3"/>
    <row r="1852" s="51" customFormat="1" ht="15.9" customHeight="1" x14ac:dyDescent="0.3"/>
    <row r="1853" s="51" customFormat="1" ht="15.9" customHeight="1" x14ac:dyDescent="0.3"/>
    <row r="1854" s="51" customFormat="1" ht="15.9" customHeight="1" x14ac:dyDescent="0.3"/>
    <row r="1855" s="51" customFormat="1" ht="15.9" customHeight="1" x14ac:dyDescent="0.3"/>
    <row r="1856" s="51" customFormat="1" ht="15.9" customHeight="1" x14ac:dyDescent="0.3"/>
    <row r="1857" s="51" customFormat="1" ht="15.9" customHeight="1" x14ac:dyDescent="0.3"/>
    <row r="1858" s="51" customFormat="1" ht="15.9" customHeight="1" x14ac:dyDescent="0.3"/>
    <row r="1859" s="51" customFormat="1" ht="15.9" customHeight="1" x14ac:dyDescent="0.3"/>
    <row r="1860" s="51" customFormat="1" ht="15.9" customHeight="1" x14ac:dyDescent="0.3"/>
    <row r="1861" s="51" customFormat="1" ht="15.9" customHeight="1" x14ac:dyDescent="0.3"/>
    <row r="1862" s="51" customFormat="1" ht="15.9" customHeight="1" x14ac:dyDescent="0.3"/>
    <row r="1863" s="51" customFormat="1" ht="15.9" customHeight="1" x14ac:dyDescent="0.3"/>
    <row r="1864" s="51" customFormat="1" ht="15.9" customHeight="1" x14ac:dyDescent="0.3"/>
    <row r="1865" s="51" customFormat="1" ht="15.9" customHeight="1" x14ac:dyDescent="0.3"/>
    <row r="1866" s="51" customFormat="1" ht="15.9" customHeight="1" x14ac:dyDescent="0.3"/>
    <row r="1867" s="51" customFormat="1" ht="15.9" customHeight="1" x14ac:dyDescent="0.3"/>
    <row r="1868" s="51" customFormat="1" ht="15.9" customHeight="1" x14ac:dyDescent="0.3"/>
    <row r="1869" s="51" customFormat="1" ht="15.9" customHeight="1" x14ac:dyDescent="0.3"/>
    <row r="1870" s="51" customFormat="1" ht="15.9" customHeight="1" x14ac:dyDescent="0.3"/>
    <row r="1871" s="51" customFormat="1" ht="15.9" customHeight="1" x14ac:dyDescent="0.3"/>
    <row r="1872" s="51" customFormat="1" ht="15.9" customHeight="1" x14ac:dyDescent="0.3"/>
    <row r="1873" s="51" customFormat="1" ht="15.9" customHeight="1" x14ac:dyDescent="0.3"/>
    <row r="1874" s="51" customFormat="1" ht="15.9" customHeight="1" x14ac:dyDescent="0.3"/>
    <row r="1875" s="51" customFormat="1" ht="15.9" customHeight="1" x14ac:dyDescent="0.3"/>
    <row r="1876" s="51" customFormat="1" ht="15.9" customHeight="1" x14ac:dyDescent="0.3"/>
    <row r="1877" s="51" customFormat="1" ht="15.9" customHeight="1" x14ac:dyDescent="0.3"/>
    <row r="1878" s="51" customFormat="1" ht="15.9" customHeight="1" x14ac:dyDescent="0.3"/>
    <row r="1879" s="51" customFormat="1" ht="15.9" customHeight="1" x14ac:dyDescent="0.3"/>
    <row r="1880" s="51" customFormat="1" ht="15.9" customHeight="1" x14ac:dyDescent="0.3"/>
    <row r="1881" s="51" customFormat="1" ht="15.9" customHeight="1" x14ac:dyDescent="0.3"/>
    <row r="1882" s="51" customFormat="1" ht="15.9" customHeight="1" x14ac:dyDescent="0.3"/>
    <row r="1883" s="51" customFormat="1" ht="15.9" customHeight="1" x14ac:dyDescent="0.3"/>
    <row r="1884" s="51" customFormat="1" ht="15.9" customHeight="1" x14ac:dyDescent="0.3"/>
    <row r="1885" s="51" customFormat="1" ht="15.9" customHeight="1" x14ac:dyDescent="0.3"/>
    <row r="1886" s="51" customFormat="1" ht="15.9" customHeight="1" x14ac:dyDescent="0.3"/>
    <row r="1887" s="51" customFormat="1" ht="15.9" customHeight="1" x14ac:dyDescent="0.3"/>
    <row r="1888" s="51" customFormat="1" ht="15.9" customHeight="1" x14ac:dyDescent="0.3"/>
    <row r="1889" s="51" customFormat="1" ht="15.9" customHeight="1" x14ac:dyDescent="0.3"/>
    <row r="1890" s="51" customFormat="1" ht="15.9" customHeight="1" x14ac:dyDescent="0.3"/>
    <row r="1891" s="51" customFormat="1" ht="15.9" customHeight="1" x14ac:dyDescent="0.3"/>
    <row r="1892" s="51" customFormat="1" ht="15.9" customHeight="1" x14ac:dyDescent="0.3"/>
    <row r="1893" s="51" customFormat="1" ht="15.9" customHeight="1" x14ac:dyDescent="0.3"/>
    <row r="1894" s="51" customFormat="1" ht="15.9" customHeight="1" x14ac:dyDescent="0.3"/>
    <row r="1895" s="51" customFormat="1" ht="15.9" customHeight="1" x14ac:dyDescent="0.3"/>
    <row r="1896" s="51" customFormat="1" ht="15.9" customHeight="1" x14ac:dyDescent="0.3"/>
    <row r="1897" s="51" customFormat="1" ht="15.9" customHeight="1" x14ac:dyDescent="0.3"/>
    <row r="1898" s="51" customFormat="1" ht="15.9" customHeight="1" x14ac:dyDescent="0.3"/>
    <row r="1899" s="51" customFormat="1" ht="15.9" customHeight="1" x14ac:dyDescent="0.3"/>
    <row r="1900" s="51" customFormat="1" ht="15.9" customHeight="1" x14ac:dyDescent="0.3"/>
    <row r="1901" s="51" customFormat="1" ht="15.9" customHeight="1" x14ac:dyDescent="0.3"/>
    <row r="1902" s="51" customFormat="1" ht="15.9" customHeight="1" x14ac:dyDescent="0.3"/>
    <row r="1903" s="51" customFormat="1" ht="15.9" customHeight="1" x14ac:dyDescent="0.3"/>
    <row r="1904" s="51" customFormat="1" ht="15.9" customHeight="1" x14ac:dyDescent="0.3"/>
    <row r="1905" s="51" customFormat="1" ht="15.9" customHeight="1" x14ac:dyDescent="0.3"/>
    <row r="1906" s="51" customFormat="1" ht="15.9" customHeight="1" x14ac:dyDescent="0.3"/>
    <row r="1907" s="51" customFormat="1" ht="15.9" customHeight="1" x14ac:dyDescent="0.3"/>
    <row r="1908" s="51" customFormat="1" ht="15.9" customHeight="1" x14ac:dyDescent="0.3"/>
    <row r="1909" s="51" customFormat="1" ht="15.9" customHeight="1" x14ac:dyDescent="0.3"/>
    <row r="1910" s="51" customFormat="1" ht="15.9" customHeight="1" x14ac:dyDescent="0.3"/>
    <row r="1911" s="51" customFormat="1" ht="15.9" customHeight="1" x14ac:dyDescent="0.3"/>
    <row r="1912" s="51" customFormat="1" ht="15.9" customHeight="1" x14ac:dyDescent="0.3"/>
    <row r="1913" s="51" customFormat="1" ht="15.9" customHeight="1" x14ac:dyDescent="0.3"/>
    <row r="1914" s="51" customFormat="1" ht="15.9" customHeight="1" x14ac:dyDescent="0.3"/>
    <row r="1915" s="51" customFormat="1" ht="15.9" customHeight="1" x14ac:dyDescent="0.3"/>
    <row r="1916" s="51" customFormat="1" ht="15.9" customHeight="1" x14ac:dyDescent="0.3"/>
    <row r="1917" s="51" customFormat="1" ht="15.9" customHeight="1" x14ac:dyDescent="0.3"/>
    <row r="1918" s="51" customFormat="1" ht="15.9" customHeight="1" x14ac:dyDescent="0.3"/>
    <row r="1919" s="51" customFormat="1" ht="15.9" customHeight="1" x14ac:dyDescent="0.3"/>
    <row r="1920" s="51" customFormat="1" ht="15.9" customHeight="1" x14ac:dyDescent="0.3"/>
    <row r="1921" s="51" customFormat="1" ht="15.9" customHeight="1" x14ac:dyDescent="0.3"/>
    <row r="1922" s="51" customFormat="1" ht="15.9" customHeight="1" x14ac:dyDescent="0.3"/>
    <row r="1923" s="51" customFormat="1" ht="15.9" customHeight="1" x14ac:dyDescent="0.3"/>
    <row r="1924" s="51" customFormat="1" ht="15.9" customHeight="1" x14ac:dyDescent="0.3"/>
    <row r="1925" s="51" customFormat="1" ht="15.9" customHeight="1" x14ac:dyDescent="0.3"/>
    <row r="1926" s="51" customFormat="1" ht="15.9" customHeight="1" x14ac:dyDescent="0.3"/>
    <row r="1927" s="51" customFormat="1" ht="15.9" customHeight="1" x14ac:dyDescent="0.3"/>
    <row r="1928" s="51" customFormat="1" ht="15.9" customHeight="1" x14ac:dyDescent="0.3"/>
    <row r="1929" s="51" customFormat="1" ht="15.9" customHeight="1" x14ac:dyDescent="0.3"/>
    <row r="1930" s="51" customFormat="1" ht="15.9" customHeight="1" x14ac:dyDescent="0.3"/>
    <row r="1931" s="51" customFormat="1" ht="15.9" customHeight="1" x14ac:dyDescent="0.3"/>
    <row r="1932" s="51" customFormat="1" ht="15.9" customHeight="1" x14ac:dyDescent="0.3"/>
    <row r="1933" s="51" customFormat="1" ht="15.9" customHeight="1" x14ac:dyDescent="0.3"/>
    <row r="1934" s="51" customFormat="1" ht="15.9" customHeight="1" x14ac:dyDescent="0.3"/>
    <row r="1935" s="51" customFormat="1" ht="15.9" customHeight="1" x14ac:dyDescent="0.3"/>
    <row r="1936" s="51" customFormat="1" ht="15.9" customHeight="1" x14ac:dyDescent="0.3"/>
    <row r="1937" s="51" customFormat="1" ht="15.9" customHeight="1" x14ac:dyDescent="0.3"/>
    <row r="1938" s="51" customFormat="1" ht="15.9" customHeight="1" x14ac:dyDescent="0.3"/>
    <row r="1939" s="51" customFormat="1" ht="15.9" customHeight="1" x14ac:dyDescent="0.3"/>
    <row r="1940" s="51" customFormat="1" ht="15.9" customHeight="1" x14ac:dyDescent="0.3"/>
    <row r="1941" s="51" customFormat="1" ht="15.9" customHeight="1" x14ac:dyDescent="0.3"/>
    <row r="1942" s="51" customFormat="1" ht="15.9" customHeight="1" x14ac:dyDescent="0.3"/>
    <row r="1943" s="51" customFormat="1" ht="15.9" customHeight="1" x14ac:dyDescent="0.3"/>
    <row r="1944" s="51" customFormat="1" ht="15.9" customHeight="1" x14ac:dyDescent="0.3"/>
    <row r="1945" s="51" customFormat="1" ht="15.9" customHeight="1" x14ac:dyDescent="0.3"/>
    <row r="1946" s="51" customFormat="1" ht="15.9" customHeight="1" x14ac:dyDescent="0.3"/>
    <row r="1947" s="51" customFormat="1" ht="15.9" customHeight="1" x14ac:dyDescent="0.3"/>
    <row r="1948" s="51" customFormat="1" ht="15.9" customHeight="1" x14ac:dyDescent="0.3"/>
    <row r="1949" s="51" customFormat="1" ht="15.9" customHeight="1" x14ac:dyDescent="0.3"/>
    <row r="1950" s="51" customFormat="1" ht="15.9" customHeight="1" x14ac:dyDescent="0.3"/>
    <row r="1951" s="51" customFormat="1" ht="15.9" customHeight="1" x14ac:dyDescent="0.3"/>
    <row r="1952" s="51" customFormat="1" ht="15.9" customHeight="1" x14ac:dyDescent="0.3"/>
    <row r="1953" s="51" customFormat="1" ht="15.9" customHeight="1" x14ac:dyDescent="0.3"/>
    <row r="1954" s="51" customFormat="1" ht="15.9" customHeight="1" x14ac:dyDescent="0.3"/>
    <row r="1955" s="51" customFormat="1" ht="15.9" customHeight="1" x14ac:dyDescent="0.3"/>
    <row r="1956" s="51" customFormat="1" ht="15.9" customHeight="1" x14ac:dyDescent="0.3"/>
    <row r="1957" s="51" customFormat="1" ht="15.9" customHeight="1" x14ac:dyDescent="0.3"/>
    <row r="1958" s="51" customFormat="1" ht="15.9" customHeight="1" x14ac:dyDescent="0.3"/>
    <row r="1959" s="51" customFormat="1" ht="15.9" customHeight="1" x14ac:dyDescent="0.3"/>
    <row r="1960" s="51" customFormat="1" ht="15.9" customHeight="1" x14ac:dyDescent="0.3"/>
    <row r="1961" s="51" customFormat="1" ht="15.9" customHeight="1" x14ac:dyDescent="0.3"/>
    <row r="1962" s="51" customFormat="1" ht="15.9" customHeight="1" x14ac:dyDescent="0.3"/>
    <row r="1963" s="51" customFormat="1" ht="15.9" customHeight="1" x14ac:dyDescent="0.3"/>
    <row r="1964" s="51" customFormat="1" ht="15.9" customHeight="1" x14ac:dyDescent="0.3"/>
    <row r="1965" s="51" customFormat="1" ht="15.9" customHeight="1" x14ac:dyDescent="0.3"/>
    <row r="1966" s="51" customFormat="1" ht="15.9" customHeight="1" x14ac:dyDescent="0.3"/>
    <row r="1967" s="51" customFormat="1" ht="15.9" customHeight="1" x14ac:dyDescent="0.3"/>
    <row r="1968" s="51" customFormat="1" ht="15.9" customHeight="1" x14ac:dyDescent="0.3"/>
    <row r="1969" s="51" customFormat="1" ht="15.9" customHeight="1" x14ac:dyDescent="0.3"/>
    <row r="1970" s="51" customFormat="1" ht="15.9" customHeight="1" x14ac:dyDescent="0.3"/>
    <row r="1971" s="51" customFormat="1" ht="15.9" customHeight="1" x14ac:dyDescent="0.3"/>
    <row r="1972" s="51" customFormat="1" ht="15.9" customHeight="1" x14ac:dyDescent="0.3"/>
    <row r="1973" s="51" customFormat="1" ht="15.9" customHeight="1" x14ac:dyDescent="0.3"/>
    <row r="1974" s="51" customFormat="1" ht="15.9" customHeight="1" x14ac:dyDescent="0.3"/>
    <row r="1975" s="51" customFormat="1" ht="15.9" customHeight="1" x14ac:dyDescent="0.3"/>
    <row r="1976" s="51" customFormat="1" ht="15.9" customHeight="1" x14ac:dyDescent="0.3"/>
    <row r="1977" s="51" customFormat="1" ht="15.9" customHeight="1" x14ac:dyDescent="0.3"/>
    <row r="1978" s="51" customFormat="1" ht="15.9" customHeight="1" x14ac:dyDescent="0.3"/>
    <row r="1979" s="51" customFormat="1" ht="15.9" customHeight="1" x14ac:dyDescent="0.3"/>
    <row r="1980" s="51" customFormat="1" ht="15.9" customHeight="1" x14ac:dyDescent="0.3"/>
    <row r="1981" s="51" customFormat="1" ht="15.9" customHeight="1" x14ac:dyDescent="0.3"/>
    <row r="1982" s="51" customFormat="1" ht="15.9" customHeight="1" x14ac:dyDescent="0.3"/>
    <row r="1983" s="51" customFormat="1" ht="15.9" customHeight="1" x14ac:dyDescent="0.3"/>
    <row r="1984" s="51" customFormat="1" ht="15.9" customHeight="1" x14ac:dyDescent="0.3"/>
    <row r="1985" s="51" customFormat="1" ht="15.9" customHeight="1" x14ac:dyDescent="0.3"/>
    <row r="1986" s="51" customFormat="1" ht="15.9" customHeight="1" x14ac:dyDescent="0.3"/>
    <row r="1987" s="51" customFormat="1" ht="15.9" customHeight="1" x14ac:dyDescent="0.3"/>
    <row r="1988" s="51" customFormat="1" ht="15.9" customHeight="1" x14ac:dyDescent="0.3"/>
    <row r="1989" s="51" customFormat="1" ht="15.9" customHeight="1" x14ac:dyDescent="0.3"/>
    <row r="1990" s="51" customFormat="1" ht="15.9" customHeight="1" x14ac:dyDescent="0.3"/>
    <row r="1991" s="51" customFormat="1" ht="15.9" customHeight="1" x14ac:dyDescent="0.3"/>
    <row r="1992" s="51" customFormat="1" ht="15.9" customHeight="1" x14ac:dyDescent="0.3"/>
    <row r="1993" s="51" customFormat="1" ht="15.9" customHeight="1" x14ac:dyDescent="0.3"/>
    <row r="1994" s="51" customFormat="1" ht="15.9" customHeight="1" x14ac:dyDescent="0.3"/>
    <row r="1995" s="51" customFormat="1" ht="15.9" customHeight="1" x14ac:dyDescent="0.3"/>
    <row r="1996" s="51" customFormat="1" ht="15.9" customHeight="1" x14ac:dyDescent="0.3"/>
    <row r="1997" s="51" customFormat="1" ht="15.9" customHeight="1" x14ac:dyDescent="0.3"/>
    <row r="1998" s="51" customFormat="1" ht="15.9" customHeight="1" x14ac:dyDescent="0.3"/>
    <row r="1999" s="51" customFormat="1" ht="15.9" customHeight="1" x14ac:dyDescent="0.3"/>
    <row r="2000" s="51" customFormat="1" ht="15.9" customHeight="1" x14ac:dyDescent="0.3"/>
    <row r="2001" s="51" customFormat="1" ht="15.9" customHeight="1" x14ac:dyDescent="0.3"/>
    <row r="2002" s="51" customFormat="1" ht="15.9" customHeight="1" x14ac:dyDescent="0.3"/>
    <row r="2003" s="51" customFormat="1" ht="15.9" customHeight="1" x14ac:dyDescent="0.3"/>
    <row r="2004" s="51" customFormat="1" ht="15.9" customHeight="1" x14ac:dyDescent="0.3"/>
    <row r="2005" s="51" customFormat="1" ht="15.9" customHeight="1" x14ac:dyDescent="0.3"/>
    <row r="2006" s="51" customFormat="1" ht="15.9" customHeight="1" x14ac:dyDescent="0.3"/>
    <row r="2007" s="51" customFormat="1" ht="15.9" customHeight="1" x14ac:dyDescent="0.3"/>
    <row r="2008" s="51" customFormat="1" ht="15.9" customHeight="1" x14ac:dyDescent="0.3"/>
    <row r="2009" s="51" customFormat="1" ht="15.9" customHeight="1" x14ac:dyDescent="0.3"/>
    <row r="2010" s="51" customFormat="1" ht="15.9" customHeight="1" x14ac:dyDescent="0.3"/>
    <row r="2011" s="51" customFormat="1" ht="15.9" customHeight="1" x14ac:dyDescent="0.3"/>
    <row r="2012" s="51" customFormat="1" ht="15.9" customHeight="1" x14ac:dyDescent="0.3"/>
    <row r="2013" s="51" customFormat="1" ht="15.9" customHeight="1" x14ac:dyDescent="0.3"/>
    <row r="2014" s="51" customFormat="1" ht="15.9" customHeight="1" x14ac:dyDescent="0.3"/>
    <row r="2015" s="51" customFormat="1" ht="15.9" customHeight="1" x14ac:dyDescent="0.3"/>
    <row r="2016" s="51" customFormat="1" ht="15.9" customHeight="1" x14ac:dyDescent="0.3"/>
    <row r="2017" s="51" customFormat="1" ht="15.9" customHeight="1" x14ac:dyDescent="0.3"/>
    <row r="2018" s="51" customFormat="1" ht="15.9" customHeight="1" x14ac:dyDescent="0.3"/>
    <row r="2019" s="51" customFormat="1" ht="15.9" customHeight="1" x14ac:dyDescent="0.3"/>
    <row r="2020" s="51" customFormat="1" ht="15.9" customHeight="1" x14ac:dyDescent="0.3"/>
    <row r="2021" s="51" customFormat="1" ht="15.9" customHeight="1" x14ac:dyDescent="0.3"/>
    <row r="2022" s="51" customFormat="1" ht="15.9" customHeight="1" x14ac:dyDescent="0.3"/>
    <row r="2023" s="51" customFormat="1" ht="15.9" customHeight="1" x14ac:dyDescent="0.3"/>
    <row r="2024" s="51" customFormat="1" ht="15.9" customHeight="1" x14ac:dyDescent="0.3"/>
    <row r="2025" s="51" customFormat="1" ht="15.9" customHeight="1" x14ac:dyDescent="0.3"/>
    <row r="2026" s="51" customFormat="1" ht="15.9" customHeight="1" x14ac:dyDescent="0.3"/>
    <row r="2027" s="51" customFormat="1" ht="15.9" customHeight="1" x14ac:dyDescent="0.3"/>
    <row r="2028" s="51" customFormat="1" ht="15.9" customHeight="1" x14ac:dyDescent="0.3"/>
    <row r="2029" s="51" customFormat="1" ht="15.9" customHeight="1" x14ac:dyDescent="0.3"/>
    <row r="2030" s="51" customFormat="1" ht="15.9" customHeight="1" x14ac:dyDescent="0.3"/>
    <row r="2031" s="51" customFormat="1" ht="15.9" customHeight="1" x14ac:dyDescent="0.3"/>
    <row r="2032" s="51" customFormat="1" ht="15.9" customHeight="1" x14ac:dyDescent="0.3"/>
    <row r="2033" s="51" customFormat="1" ht="15.9" customHeight="1" x14ac:dyDescent="0.3"/>
    <row r="2034" s="51" customFormat="1" ht="15.9" customHeight="1" x14ac:dyDescent="0.3"/>
    <row r="2035" s="51" customFormat="1" ht="15.9" customHeight="1" x14ac:dyDescent="0.3"/>
    <row r="2036" s="51" customFormat="1" ht="15.9" customHeight="1" x14ac:dyDescent="0.3"/>
    <row r="2037" s="51" customFormat="1" ht="15.9" customHeight="1" x14ac:dyDescent="0.3"/>
    <row r="2038" s="51" customFormat="1" ht="15.9" customHeight="1" x14ac:dyDescent="0.3"/>
    <row r="2039" s="51" customFormat="1" ht="15.9" customHeight="1" x14ac:dyDescent="0.3"/>
    <row r="2040" s="51" customFormat="1" ht="15.9" customHeight="1" x14ac:dyDescent="0.3"/>
    <row r="2041" s="51" customFormat="1" ht="15.9" customHeight="1" x14ac:dyDescent="0.3"/>
    <row r="2042" s="51" customFormat="1" ht="15.9" customHeight="1" x14ac:dyDescent="0.3"/>
    <row r="2043" s="51" customFormat="1" ht="15.9" customHeight="1" x14ac:dyDescent="0.3"/>
    <row r="2044" s="51" customFormat="1" ht="15.9" customHeight="1" x14ac:dyDescent="0.3"/>
    <row r="2045" s="51" customFormat="1" ht="15.9" customHeight="1" x14ac:dyDescent="0.3"/>
    <row r="2046" s="51" customFormat="1" ht="15.9" customHeight="1" x14ac:dyDescent="0.3"/>
    <row r="2047" s="51" customFormat="1" ht="15.9" customHeight="1" x14ac:dyDescent="0.3"/>
    <row r="2048" s="51" customFormat="1" ht="15.9" customHeight="1" x14ac:dyDescent="0.3"/>
    <row r="2049" s="51" customFormat="1" ht="15.9" customHeight="1" x14ac:dyDescent="0.3"/>
    <row r="2050" s="51" customFormat="1" ht="15.9" customHeight="1" x14ac:dyDescent="0.3"/>
    <row r="2051" s="51" customFormat="1" ht="15.9" customHeight="1" x14ac:dyDescent="0.3"/>
    <row r="2052" s="51" customFormat="1" ht="15.9" customHeight="1" x14ac:dyDescent="0.3"/>
    <row r="2053" s="51" customFormat="1" ht="15.9" customHeight="1" x14ac:dyDescent="0.3"/>
    <row r="2054" s="51" customFormat="1" ht="15.9" customHeight="1" x14ac:dyDescent="0.3"/>
    <row r="2055" s="51" customFormat="1" ht="15.9" customHeight="1" x14ac:dyDescent="0.3"/>
    <row r="2056" s="51" customFormat="1" ht="15.9" customHeight="1" x14ac:dyDescent="0.3"/>
    <row r="2057" s="51" customFormat="1" ht="15.9" customHeight="1" x14ac:dyDescent="0.3"/>
    <row r="2058" s="51" customFormat="1" ht="15.9" customHeight="1" x14ac:dyDescent="0.3"/>
    <row r="2059" s="51" customFormat="1" ht="15.9" customHeight="1" x14ac:dyDescent="0.3"/>
    <row r="2060" s="51" customFormat="1" ht="15.9" customHeight="1" x14ac:dyDescent="0.3"/>
    <row r="2061" s="51" customFormat="1" ht="15.9" customHeight="1" x14ac:dyDescent="0.3"/>
    <row r="2062" s="51" customFormat="1" ht="15.9" customHeight="1" x14ac:dyDescent="0.3"/>
    <row r="2063" s="51" customFormat="1" ht="15.9" customHeight="1" x14ac:dyDescent="0.3"/>
    <row r="2064" s="51" customFormat="1" ht="15.9" customHeight="1" x14ac:dyDescent="0.3"/>
    <row r="2065" s="51" customFormat="1" ht="15.9" customHeight="1" x14ac:dyDescent="0.3"/>
    <row r="2066" s="51" customFormat="1" ht="15.9" customHeight="1" x14ac:dyDescent="0.3"/>
    <row r="2067" s="51" customFormat="1" ht="15.9" customHeight="1" x14ac:dyDescent="0.3"/>
    <row r="2068" s="51" customFormat="1" ht="15.9" customHeight="1" x14ac:dyDescent="0.3"/>
    <row r="2069" s="51" customFormat="1" ht="15.9" customHeight="1" x14ac:dyDescent="0.3"/>
    <row r="2070" s="51" customFormat="1" ht="15.9" customHeight="1" x14ac:dyDescent="0.3"/>
    <row r="2071" s="51" customFormat="1" ht="15.9" customHeight="1" x14ac:dyDescent="0.3"/>
    <row r="2072" s="51" customFormat="1" ht="15.9" customHeight="1" x14ac:dyDescent="0.3"/>
    <row r="2073" s="51" customFormat="1" ht="15.9" customHeight="1" x14ac:dyDescent="0.3"/>
    <row r="2074" s="51" customFormat="1" ht="15.9" customHeight="1" x14ac:dyDescent="0.3"/>
    <row r="2075" s="51" customFormat="1" ht="15.9" customHeight="1" x14ac:dyDescent="0.3"/>
    <row r="2076" s="51" customFormat="1" ht="15.9" customHeight="1" x14ac:dyDescent="0.3"/>
    <row r="2077" s="51" customFormat="1" ht="15.9" customHeight="1" x14ac:dyDescent="0.3"/>
    <row r="2078" s="51" customFormat="1" ht="15.9" customHeight="1" x14ac:dyDescent="0.3"/>
    <row r="2079" s="51" customFormat="1" ht="15.9" customHeight="1" x14ac:dyDescent="0.3"/>
    <row r="2080" s="51" customFormat="1" ht="15.9" customHeight="1" x14ac:dyDescent="0.3"/>
    <row r="2081" s="51" customFormat="1" ht="15.9" customHeight="1" x14ac:dyDescent="0.3"/>
    <row r="2082" s="51" customFormat="1" ht="15.9" customHeight="1" x14ac:dyDescent="0.3"/>
    <row r="2083" s="51" customFormat="1" ht="15.9" customHeight="1" x14ac:dyDescent="0.3"/>
    <row r="2084" s="51" customFormat="1" ht="15.9" customHeight="1" x14ac:dyDescent="0.3"/>
    <row r="2085" s="51" customFormat="1" ht="15.9" customHeight="1" x14ac:dyDescent="0.3"/>
    <row r="2086" s="51" customFormat="1" ht="15.9" customHeight="1" x14ac:dyDescent="0.3"/>
    <row r="2087" s="51" customFormat="1" ht="15.9" customHeight="1" x14ac:dyDescent="0.3"/>
    <row r="2088" s="51" customFormat="1" ht="15.9" customHeight="1" x14ac:dyDescent="0.3"/>
    <row r="2089" s="51" customFormat="1" ht="15.9" customHeight="1" x14ac:dyDescent="0.3"/>
    <row r="2090" s="51" customFormat="1" ht="15.9" customHeight="1" x14ac:dyDescent="0.3"/>
    <row r="2091" s="51" customFormat="1" ht="15.9" customHeight="1" x14ac:dyDescent="0.3"/>
    <row r="2092" s="51" customFormat="1" ht="15.9" customHeight="1" x14ac:dyDescent="0.3"/>
    <row r="2093" s="51" customFormat="1" ht="15.9" customHeight="1" x14ac:dyDescent="0.3"/>
    <row r="2094" s="51" customFormat="1" ht="15.9" customHeight="1" x14ac:dyDescent="0.3"/>
    <row r="2095" s="51" customFormat="1" ht="15.9" customHeight="1" x14ac:dyDescent="0.3"/>
    <row r="2096" s="51" customFormat="1" ht="15.9" customHeight="1" x14ac:dyDescent="0.3"/>
    <row r="2097" s="51" customFormat="1" ht="15.9" customHeight="1" x14ac:dyDescent="0.3"/>
    <row r="2098" s="51" customFormat="1" ht="15.9" customHeight="1" x14ac:dyDescent="0.3"/>
    <row r="2099" s="51" customFormat="1" ht="15.9" customHeight="1" x14ac:dyDescent="0.3"/>
    <row r="2100" s="51" customFormat="1" ht="15.9" customHeight="1" x14ac:dyDescent="0.3"/>
    <row r="2101" s="51" customFormat="1" ht="15.9" customHeight="1" x14ac:dyDescent="0.3"/>
    <row r="2102" s="51" customFormat="1" ht="15.9" customHeight="1" x14ac:dyDescent="0.3"/>
    <row r="2103" s="51" customFormat="1" ht="15.9" customHeight="1" x14ac:dyDescent="0.3"/>
    <row r="2104" s="51" customFormat="1" ht="15.9" customHeight="1" x14ac:dyDescent="0.3"/>
    <row r="2105" s="51" customFormat="1" ht="15.9" customHeight="1" x14ac:dyDescent="0.3"/>
    <row r="2106" s="51" customFormat="1" ht="15.9" customHeight="1" x14ac:dyDescent="0.3"/>
    <row r="2107" s="51" customFormat="1" ht="15.9" customHeight="1" x14ac:dyDescent="0.3"/>
    <row r="2108" s="51" customFormat="1" ht="15.9" customHeight="1" x14ac:dyDescent="0.3"/>
    <row r="2109" s="51" customFormat="1" ht="15.9" customHeight="1" x14ac:dyDescent="0.3"/>
    <row r="2110" s="51" customFormat="1" ht="15.9" customHeight="1" x14ac:dyDescent="0.3"/>
    <row r="2111" s="51" customFormat="1" ht="15.9" customHeight="1" x14ac:dyDescent="0.3"/>
    <row r="2112" s="51" customFormat="1" ht="15.9" customHeight="1" x14ac:dyDescent="0.3"/>
    <row r="2113" s="51" customFormat="1" ht="15.9" customHeight="1" x14ac:dyDescent="0.3"/>
    <row r="2114" s="51" customFormat="1" ht="15.9" customHeight="1" x14ac:dyDescent="0.3"/>
    <row r="2115" s="51" customFormat="1" ht="15.9" customHeight="1" x14ac:dyDescent="0.3"/>
    <row r="2116" s="51" customFormat="1" ht="15.9" customHeight="1" x14ac:dyDescent="0.3"/>
    <row r="2117" s="51" customFormat="1" ht="15.9" customHeight="1" x14ac:dyDescent="0.3"/>
    <row r="2118" s="51" customFormat="1" ht="15.9" customHeight="1" x14ac:dyDescent="0.3"/>
    <row r="2119" s="51" customFormat="1" ht="15.9" customHeight="1" x14ac:dyDescent="0.3"/>
    <row r="2120" s="51" customFormat="1" ht="15.9" customHeight="1" x14ac:dyDescent="0.3"/>
    <row r="2121" s="51" customFormat="1" ht="15.9" customHeight="1" x14ac:dyDescent="0.3"/>
    <row r="2122" s="51" customFormat="1" ht="15.9" customHeight="1" x14ac:dyDescent="0.3"/>
    <row r="2123" s="51" customFormat="1" ht="15.9" customHeight="1" x14ac:dyDescent="0.3"/>
    <row r="2124" s="51" customFormat="1" ht="15.9" customHeight="1" x14ac:dyDescent="0.3"/>
    <row r="2125" s="51" customFormat="1" ht="15.9" customHeight="1" x14ac:dyDescent="0.3"/>
    <row r="2126" s="51" customFormat="1" ht="15.9" customHeight="1" x14ac:dyDescent="0.3"/>
    <row r="2127" s="51" customFormat="1" ht="15.9" customHeight="1" x14ac:dyDescent="0.3"/>
    <row r="2128" s="51" customFormat="1" ht="15.9" customHeight="1" x14ac:dyDescent="0.3"/>
    <row r="2129" s="51" customFormat="1" ht="15.9" customHeight="1" x14ac:dyDescent="0.3"/>
    <row r="2130" s="51" customFormat="1" ht="15.9" customHeight="1" x14ac:dyDescent="0.3"/>
    <row r="2131" s="51" customFormat="1" ht="15.9" customHeight="1" x14ac:dyDescent="0.3"/>
    <row r="2132" s="51" customFormat="1" ht="15.9" customHeight="1" x14ac:dyDescent="0.3"/>
    <row r="2133" s="51" customFormat="1" ht="15.9" customHeight="1" x14ac:dyDescent="0.3"/>
    <row r="2134" s="51" customFormat="1" ht="15.9" customHeight="1" x14ac:dyDescent="0.3"/>
    <row r="2135" s="51" customFormat="1" ht="15.9" customHeight="1" x14ac:dyDescent="0.3"/>
    <row r="2136" s="51" customFormat="1" ht="15.9" customHeight="1" x14ac:dyDescent="0.3"/>
    <row r="2137" s="51" customFormat="1" ht="15.9" customHeight="1" x14ac:dyDescent="0.3"/>
    <row r="2138" s="51" customFormat="1" ht="15.9" customHeight="1" x14ac:dyDescent="0.3"/>
    <row r="2139" s="51" customFormat="1" ht="15.9" customHeight="1" x14ac:dyDescent="0.3"/>
    <row r="2140" s="51" customFormat="1" ht="15.9" customHeight="1" x14ac:dyDescent="0.3"/>
    <row r="2141" s="51" customFormat="1" ht="15.9" customHeight="1" x14ac:dyDescent="0.3"/>
    <row r="2142" s="51" customFormat="1" ht="15.9" customHeight="1" x14ac:dyDescent="0.3"/>
    <row r="2143" s="51" customFormat="1" ht="15.9" customHeight="1" x14ac:dyDescent="0.3"/>
    <row r="2144" s="51" customFormat="1" ht="15.9" customHeight="1" x14ac:dyDescent="0.3"/>
    <row r="2145" s="51" customFormat="1" ht="15.9" customHeight="1" x14ac:dyDescent="0.3"/>
    <row r="2146" s="51" customFormat="1" ht="15.9" customHeight="1" x14ac:dyDescent="0.3"/>
    <row r="2147" s="51" customFormat="1" ht="15.9" customHeight="1" x14ac:dyDescent="0.3"/>
    <row r="2148" s="51" customFormat="1" ht="15.9" customHeight="1" x14ac:dyDescent="0.3"/>
    <row r="2149" s="51" customFormat="1" ht="15.9" customHeight="1" x14ac:dyDescent="0.3"/>
    <row r="2150" s="51" customFormat="1" ht="15.9" customHeight="1" x14ac:dyDescent="0.3"/>
    <row r="2151" s="51" customFormat="1" ht="15.9" customHeight="1" x14ac:dyDescent="0.3"/>
    <row r="2152" s="51" customFormat="1" ht="15.9" customHeight="1" x14ac:dyDescent="0.3"/>
    <row r="2153" s="51" customFormat="1" ht="15.9" customHeight="1" x14ac:dyDescent="0.3"/>
    <row r="2154" s="51" customFormat="1" ht="15.9" customHeight="1" x14ac:dyDescent="0.3"/>
    <row r="2155" s="51" customFormat="1" ht="15.9" customHeight="1" x14ac:dyDescent="0.3"/>
    <row r="2156" s="51" customFormat="1" ht="15.9" customHeight="1" x14ac:dyDescent="0.3"/>
    <row r="2157" s="51" customFormat="1" ht="15.9" customHeight="1" x14ac:dyDescent="0.3"/>
    <row r="2158" s="51" customFormat="1" ht="15.9" customHeight="1" x14ac:dyDescent="0.3"/>
    <row r="2159" s="51" customFormat="1" ht="15.9" customHeight="1" x14ac:dyDescent="0.3"/>
    <row r="2160" s="51" customFormat="1" ht="15.9" customHeight="1" x14ac:dyDescent="0.3"/>
    <row r="2161" s="51" customFormat="1" ht="15.9" customHeight="1" x14ac:dyDescent="0.3"/>
    <row r="2162" s="51" customFormat="1" ht="15.9" customHeight="1" x14ac:dyDescent="0.3"/>
    <row r="2163" s="51" customFormat="1" ht="15.9" customHeight="1" x14ac:dyDescent="0.3"/>
    <row r="2164" s="51" customFormat="1" ht="15.9" customHeight="1" x14ac:dyDescent="0.3"/>
    <row r="2165" s="51" customFormat="1" ht="15.9" customHeight="1" x14ac:dyDescent="0.3"/>
    <row r="2166" s="51" customFormat="1" ht="15.9" customHeight="1" x14ac:dyDescent="0.3"/>
    <row r="2167" s="51" customFormat="1" ht="15.9" customHeight="1" x14ac:dyDescent="0.3"/>
    <row r="2168" s="51" customFormat="1" ht="15.9" customHeight="1" x14ac:dyDescent="0.3"/>
    <row r="2169" s="51" customFormat="1" ht="15.9" customHeight="1" x14ac:dyDescent="0.3"/>
    <row r="2170" s="51" customFormat="1" ht="15.9" customHeight="1" x14ac:dyDescent="0.3"/>
    <row r="2171" s="51" customFormat="1" ht="15.9" customHeight="1" x14ac:dyDescent="0.3"/>
    <row r="2172" s="51" customFormat="1" ht="15.9" customHeight="1" x14ac:dyDescent="0.3"/>
    <row r="2173" s="51" customFormat="1" ht="15.9" customHeight="1" x14ac:dyDescent="0.3"/>
    <row r="2174" s="51" customFormat="1" ht="15.9" customHeight="1" x14ac:dyDescent="0.3"/>
    <row r="2175" s="51" customFormat="1" ht="15.9" customHeight="1" x14ac:dyDescent="0.3"/>
    <row r="2176" s="51" customFormat="1" ht="15.9" customHeight="1" x14ac:dyDescent="0.3"/>
    <row r="2177" s="51" customFormat="1" ht="15.9" customHeight="1" x14ac:dyDescent="0.3"/>
    <row r="2178" s="51" customFormat="1" ht="15.9" customHeight="1" x14ac:dyDescent="0.3"/>
    <row r="2179" s="51" customFormat="1" ht="15.9" customHeight="1" x14ac:dyDescent="0.3"/>
    <row r="2180" s="51" customFormat="1" ht="15.9" customHeight="1" x14ac:dyDescent="0.3"/>
    <row r="2181" s="51" customFormat="1" ht="15.9" customHeight="1" x14ac:dyDescent="0.3"/>
    <row r="2182" s="51" customFormat="1" ht="15.9" customHeight="1" x14ac:dyDescent="0.3"/>
    <row r="2183" s="51" customFormat="1" ht="15.9" customHeight="1" x14ac:dyDescent="0.3"/>
    <row r="2184" s="51" customFormat="1" ht="15.9" customHeight="1" x14ac:dyDescent="0.3"/>
    <row r="2185" s="51" customFormat="1" ht="15.9" customHeight="1" x14ac:dyDescent="0.3"/>
    <row r="2186" s="51" customFormat="1" ht="15.9" customHeight="1" x14ac:dyDescent="0.3"/>
    <row r="2187" s="51" customFormat="1" ht="15.9" customHeight="1" x14ac:dyDescent="0.3"/>
    <row r="2188" s="51" customFormat="1" ht="15.9" customHeight="1" x14ac:dyDescent="0.3"/>
    <row r="2189" s="51" customFormat="1" ht="15.9" customHeight="1" x14ac:dyDescent="0.3"/>
    <row r="2190" s="51" customFormat="1" ht="15.9" customHeight="1" x14ac:dyDescent="0.3"/>
    <row r="2191" s="51" customFormat="1" ht="15.9" customHeight="1" x14ac:dyDescent="0.3"/>
    <row r="2192" s="51" customFormat="1" ht="15.9" customHeight="1" x14ac:dyDescent="0.3"/>
    <row r="2193" s="51" customFormat="1" ht="15.9" customHeight="1" x14ac:dyDescent="0.3"/>
    <row r="2194" s="51" customFormat="1" ht="15.9" customHeight="1" x14ac:dyDescent="0.3"/>
    <row r="2195" s="51" customFormat="1" ht="15.9" customHeight="1" x14ac:dyDescent="0.3"/>
    <row r="2196" s="51" customFormat="1" ht="15.9" customHeight="1" x14ac:dyDescent="0.3"/>
    <row r="2197" s="51" customFormat="1" ht="15.9" customHeight="1" x14ac:dyDescent="0.3"/>
    <row r="2198" s="51" customFormat="1" ht="15.9" customHeight="1" x14ac:dyDescent="0.3"/>
    <row r="2199" s="51" customFormat="1" ht="15.9" customHeight="1" x14ac:dyDescent="0.3"/>
    <row r="2200" s="51" customFormat="1" ht="15.9" customHeight="1" x14ac:dyDescent="0.3"/>
    <row r="2201" s="51" customFormat="1" ht="15.9" customHeight="1" x14ac:dyDescent="0.3"/>
    <row r="2202" s="51" customFormat="1" ht="15.9" customHeight="1" x14ac:dyDescent="0.3"/>
    <row r="2203" s="51" customFormat="1" ht="15.9" customHeight="1" x14ac:dyDescent="0.3"/>
    <row r="2204" s="51" customFormat="1" ht="15.9" customHeight="1" x14ac:dyDescent="0.3"/>
    <row r="2205" s="51" customFormat="1" ht="15.9" customHeight="1" x14ac:dyDescent="0.3"/>
    <row r="2206" s="51" customFormat="1" ht="15.9" customHeight="1" x14ac:dyDescent="0.3"/>
    <row r="2207" s="51" customFormat="1" ht="15.9" customHeight="1" x14ac:dyDescent="0.3"/>
    <row r="2208" s="51" customFormat="1" ht="15.9" customHeight="1" x14ac:dyDescent="0.3"/>
    <row r="2209" s="51" customFormat="1" ht="15.9" customHeight="1" x14ac:dyDescent="0.3"/>
    <row r="2210" s="51" customFormat="1" ht="15.9" customHeight="1" x14ac:dyDescent="0.3"/>
    <row r="2211" s="51" customFormat="1" ht="15.9" customHeight="1" x14ac:dyDescent="0.3"/>
    <row r="2212" s="51" customFormat="1" ht="15.9" customHeight="1" x14ac:dyDescent="0.3"/>
    <row r="2213" s="51" customFormat="1" ht="15.9" customHeight="1" x14ac:dyDescent="0.3"/>
    <row r="2214" s="51" customFormat="1" ht="15.9" customHeight="1" x14ac:dyDescent="0.3"/>
    <row r="2215" s="51" customFormat="1" ht="15.9" customHeight="1" x14ac:dyDescent="0.3"/>
    <row r="2216" s="51" customFormat="1" ht="15.9" customHeight="1" x14ac:dyDescent="0.3"/>
    <row r="2217" s="51" customFormat="1" ht="15.9" customHeight="1" x14ac:dyDescent="0.3"/>
    <row r="2218" s="51" customFormat="1" ht="15.9" customHeight="1" x14ac:dyDescent="0.3"/>
    <row r="2219" s="51" customFormat="1" ht="15.9" customHeight="1" x14ac:dyDescent="0.3"/>
    <row r="2220" s="51" customFormat="1" ht="15.9" customHeight="1" x14ac:dyDescent="0.3"/>
    <row r="2221" s="51" customFormat="1" ht="15.9" customHeight="1" x14ac:dyDescent="0.3"/>
    <row r="2222" s="51" customFormat="1" ht="15.9" customHeight="1" x14ac:dyDescent="0.3"/>
    <row r="2223" s="51" customFormat="1" ht="15.9" customHeight="1" x14ac:dyDescent="0.3"/>
    <row r="2224" s="51" customFormat="1" ht="15.9" customHeight="1" x14ac:dyDescent="0.3"/>
    <row r="2225" s="51" customFormat="1" ht="15.9" customHeight="1" x14ac:dyDescent="0.3"/>
    <row r="2226" s="51" customFormat="1" ht="15.9" customHeight="1" x14ac:dyDescent="0.3"/>
    <row r="2227" s="51" customFormat="1" ht="15.9" customHeight="1" x14ac:dyDescent="0.3"/>
    <row r="2228" s="51" customFormat="1" ht="15.9" customHeight="1" x14ac:dyDescent="0.3"/>
    <row r="2229" s="51" customFormat="1" ht="15.9" customHeight="1" x14ac:dyDescent="0.3"/>
    <row r="2230" s="51" customFormat="1" ht="15.9" customHeight="1" x14ac:dyDescent="0.3"/>
    <row r="2231" s="51" customFormat="1" ht="15.9" customHeight="1" x14ac:dyDescent="0.3"/>
    <row r="2232" s="51" customFormat="1" ht="15.9" customHeight="1" x14ac:dyDescent="0.3"/>
    <row r="2233" s="51" customFormat="1" ht="15.9" customHeight="1" x14ac:dyDescent="0.3"/>
    <row r="2234" s="51" customFormat="1" ht="15.9" customHeight="1" x14ac:dyDescent="0.3"/>
    <row r="2235" s="51" customFormat="1" ht="15.9" customHeight="1" x14ac:dyDescent="0.3"/>
    <row r="2236" s="51" customFormat="1" ht="15.9" customHeight="1" x14ac:dyDescent="0.3"/>
    <row r="2237" s="51" customFormat="1" ht="15.9" customHeight="1" x14ac:dyDescent="0.3"/>
    <row r="2238" s="51" customFormat="1" ht="15.9" customHeight="1" x14ac:dyDescent="0.3"/>
    <row r="2239" s="51" customFormat="1" ht="15.9" customHeight="1" x14ac:dyDescent="0.3"/>
    <row r="2240" s="51" customFormat="1" ht="15.9" customHeight="1" x14ac:dyDescent="0.3"/>
    <row r="2241" s="51" customFormat="1" ht="15.9" customHeight="1" x14ac:dyDescent="0.3"/>
    <row r="2242" s="51" customFormat="1" ht="15.9" customHeight="1" x14ac:dyDescent="0.3"/>
    <row r="2243" s="51" customFormat="1" ht="15.9" customHeight="1" x14ac:dyDescent="0.3"/>
    <row r="2244" s="51" customFormat="1" ht="15.9" customHeight="1" x14ac:dyDescent="0.3"/>
    <row r="2245" s="51" customFormat="1" ht="15.9" customHeight="1" x14ac:dyDescent="0.3"/>
    <row r="2246" s="51" customFormat="1" ht="15.9" customHeight="1" x14ac:dyDescent="0.3"/>
    <row r="2247" s="51" customFormat="1" ht="15.9" customHeight="1" x14ac:dyDescent="0.3"/>
    <row r="2248" s="51" customFormat="1" ht="15.9" customHeight="1" x14ac:dyDescent="0.3"/>
    <row r="2249" s="51" customFormat="1" ht="15.9" customHeight="1" x14ac:dyDescent="0.3"/>
    <row r="2250" s="51" customFormat="1" ht="15.9" customHeight="1" x14ac:dyDescent="0.3"/>
    <row r="2251" s="51" customFormat="1" ht="15.9" customHeight="1" x14ac:dyDescent="0.3"/>
    <row r="2252" s="51" customFormat="1" ht="15.9" customHeight="1" x14ac:dyDescent="0.3"/>
    <row r="2253" s="51" customFormat="1" ht="15.9" customHeight="1" x14ac:dyDescent="0.3"/>
    <row r="2254" s="51" customFormat="1" ht="15.9" customHeight="1" x14ac:dyDescent="0.3"/>
    <row r="2255" s="51" customFormat="1" ht="15.9" customHeight="1" x14ac:dyDescent="0.3"/>
    <row r="2256" s="51" customFormat="1" ht="15.9" customHeight="1" x14ac:dyDescent="0.3"/>
    <row r="2257" s="51" customFormat="1" ht="15.9" customHeight="1" x14ac:dyDescent="0.3"/>
    <row r="2258" s="51" customFormat="1" ht="15.9" customHeight="1" x14ac:dyDescent="0.3"/>
    <row r="2259" s="51" customFormat="1" ht="15.9" customHeight="1" x14ac:dyDescent="0.3"/>
    <row r="2260" s="51" customFormat="1" ht="15.9" customHeight="1" x14ac:dyDescent="0.3"/>
    <row r="2261" s="51" customFormat="1" ht="15.9" customHeight="1" x14ac:dyDescent="0.3"/>
    <row r="2262" s="51" customFormat="1" ht="15.9" customHeight="1" x14ac:dyDescent="0.3"/>
    <row r="2263" s="51" customFormat="1" ht="15.9" customHeight="1" x14ac:dyDescent="0.3"/>
    <row r="2264" s="51" customFormat="1" ht="15.9" customHeight="1" x14ac:dyDescent="0.3"/>
    <row r="2265" s="51" customFormat="1" ht="15.9" customHeight="1" x14ac:dyDescent="0.3"/>
    <row r="2266" s="51" customFormat="1" ht="15.9" customHeight="1" x14ac:dyDescent="0.3"/>
    <row r="2267" s="51" customFormat="1" ht="15.9" customHeight="1" x14ac:dyDescent="0.3"/>
    <row r="2268" s="51" customFormat="1" ht="15.9" customHeight="1" x14ac:dyDescent="0.3"/>
    <row r="2269" s="51" customFormat="1" ht="15.9" customHeight="1" x14ac:dyDescent="0.3"/>
    <row r="2270" s="51" customFormat="1" ht="15.9" customHeight="1" x14ac:dyDescent="0.3"/>
    <row r="2271" s="51" customFormat="1" ht="15.9" customHeight="1" x14ac:dyDescent="0.3"/>
    <row r="2272" s="51" customFormat="1" ht="15.9" customHeight="1" x14ac:dyDescent="0.3"/>
    <row r="2273" s="51" customFormat="1" ht="15.9" customHeight="1" x14ac:dyDescent="0.3"/>
    <row r="2274" s="51" customFormat="1" ht="15.9" customHeight="1" x14ac:dyDescent="0.3"/>
    <row r="2275" s="51" customFormat="1" ht="15.9" customHeight="1" x14ac:dyDescent="0.3"/>
    <row r="2276" s="51" customFormat="1" ht="15.9" customHeight="1" x14ac:dyDescent="0.3"/>
    <row r="2277" s="51" customFormat="1" ht="15.9" customHeight="1" x14ac:dyDescent="0.3"/>
    <row r="2278" s="51" customFormat="1" ht="15.9" customHeight="1" x14ac:dyDescent="0.3"/>
    <row r="2279" s="51" customFormat="1" ht="15.9" customHeight="1" x14ac:dyDescent="0.3"/>
    <row r="2280" s="51" customFormat="1" ht="15.9" customHeight="1" x14ac:dyDescent="0.3"/>
    <row r="2281" s="51" customFormat="1" ht="15.9" customHeight="1" x14ac:dyDescent="0.3"/>
    <row r="2282" s="51" customFormat="1" ht="15.9" customHeight="1" x14ac:dyDescent="0.3"/>
    <row r="2283" s="51" customFormat="1" ht="15.9" customHeight="1" x14ac:dyDescent="0.3"/>
    <row r="2284" s="51" customFormat="1" ht="15.9" customHeight="1" x14ac:dyDescent="0.3"/>
    <row r="2285" s="51" customFormat="1" ht="15.9" customHeight="1" x14ac:dyDescent="0.3"/>
    <row r="2286" s="51" customFormat="1" ht="15.9" customHeight="1" x14ac:dyDescent="0.3"/>
    <row r="2287" s="51" customFormat="1" ht="15.9" customHeight="1" x14ac:dyDescent="0.3"/>
    <row r="2288" s="51" customFormat="1" ht="15.9" customHeight="1" x14ac:dyDescent="0.3"/>
    <row r="2289" s="51" customFormat="1" ht="15.9" customHeight="1" x14ac:dyDescent="0.3"/>
    <row r="2290" s="51" customFormat="1" ht="15.9" customHeight="1" x14ac:dyDescent="0.3"/>
    <row r="2291" s="51" customFormat="1" ht="15.9" customHeight="1" x14ac:dyDescent="0.3"/>
    <row r="2292" s="51" customFormat="1" ht="15.9" customHeight="1" x14ac:dyDescent="0.3"/>
    <row r="2293" s="51" customFormat="1" ht="15.9" customHeight="1" x14ac:dyDescent="0.3"/>
    <row r="2294" s="51" customFormat="1" ht="15.9" customHeight="1" x14ac:dyDescent="0.3"/>
    <row r="2295" s="51" customFormat="1" ht="15.9" customHeight="1" x14ac:dyDescent="0.3"/>
    <row r="2296" s="51" customFormat="1" ht="15.9" customHeight="1" x14ac:dyDescent="0.3"/>
    <row r="2297" s="51" customFormat="1" ht="15.9" customHeight="1" x14ac:dyDescent="0.3"/>
    <row r="2298" s="51" customFormat="1" ht="15.9" customHeight="1" x14ac:dyDescent="0.3"/>
    <row r="2299" s="51" customFormat="1" ht="15.9" customHeight="1" x14ac:dyDescent="0.3"/>
    <row r="2300" s="51" customFormat="1" ht="15.9" customHeight="1" x14ac:dyDescent="0.3"/>
    <row r="2301" s="51" customFormat="1" ht="15.9" customHeight="1" x14ac:dyDescent="0.3"/>
    <row r="2302" s="51" customFormat="1" ht="15.9" customHeight="1" x14ac:dyDescent="0.3"/>
    <row r="2303" s="51" customFormat="1" ht="15.9" customHeight="1" x14ac:dyDescent="0.3"/>
    <row r="2304" s="51" customFormat="1" ht="15.9" customHeight="1" x14ac:dyDescent="0.3"/>
    <row r="2305" s="51" customFormat="1" ht="15.9" customHeight="1" x14ac:dyDescent="0.3"/>
    <row r="2306" s="51" customFormat="1" ht="15.9" customHeight="1" x14ac:dyDescent="0.3"/>
    <row r="2307" s="51" customFormat="1" ht="15.9" customHeight="1" x14ac:dyDescent="0.3"/>
    <row r="2308" s="51" customFormat="1" ht="15.9" customHeight="1" x14ac:dyDescent="0.3"/>
    <row r="2309" s="51" customFormat="1" ht="15.9" customHeight="1" x14ac:dyDescent="0.3"/>
    <row r="2310" s="51" customFormat="1" ht="15.9" customHeight="1" x14ac:dyDescent="0.3"/>
    <row r="2311" s="51" customFormat="1" ht="15.9" customHeight="1" x14ac:dyDescent="0.3"/>
    <row r="2312" s="51" customFormat="1" ht="15.9" customHeight="1" x14ac:dyDescent="0.3"/>
    <row r="2313" s="51" customFormat="1" ht="15.9" customHeight="1" x14ac:dyDescent="0.3"/>
    <row r="2314" s="51" customFormat="1" ht="15.9" customHeight="1" x14ac:dyDescent="0.3"/>
    <row r="2315" s="51" customFormat="1" ht="15.9" customHeight="1" x14ac:dyDescent="0.3"/>
    <row r="2316" s="51" customFormat="1" ht="15.9" customHeight="1" x14ac:dyDescent="0.3"/>
    <row r="2317" s="51" customFormat="1" ht="15.9" customHeight="1" x14ac:dyDescent="0.3"/>
    <row r="2318" s="51" customFormat="1" ht="15.9" customHeight="1" x14ac:dyDescent="0.3"/>
    <row r="2319" s="51" customFormat="1" ht="15.9" customHeight="1" x14ac:dyDescent="0.3"/>
    <row r="2320" s="51" customFormat="1" ht="15.9" customHeight="1" x14ac:dyDescent="0.3"/>
    <row r="2321" s="51" customFormat="1" ht="15.9" customHeight="1" x14ac:dyDescent="0.3"/>
    <row r="2322" s="51" customFormat="1" ht="15.9" customHeight="1" x14ac:dyDescent="0.3"/>
    <row r="2323" s="51" customFormat="1" ht="15.9" customHeight="1" x14ac:dyDescent="0.3"/>
    <row r="2324" s="51" customFormat="1" ht="15.9" customHeight="1" x14ac:dyDescent="0.3"/>
    <row r="2325" s="51" customFormat="1" ht="15.9" customHeight="1" x14ac:dyDescent="0.3"/>
    <row r="2326" s="51" customFormat="1" ht="15.9" customHeight="1" x14ac:dyDescent="0.3"/>
    <row r="2327" s="51" customFormat="1" ht="15.9" customHeight="1" x14ac:dyDescent="0.3"/>
    <row r="2328" s="51" customFormat="1" ht="15.9" customHeight="1" x14ac:dyDescent="0.3"/>
    <row r="2329" s="51" customFormat="1" ht="15.9" customHeight="1" x14ac:dyDescent="0.3"/>
    <row r="2330" s="51" customFormat="1" ht="15.9" customHeight="1" x14ac:dyDescent="0.3"/>
    <row r="2331" s="51" customFormat="1" ht="15.9" customHeight="1" x14ac:dyDescent="0.3"/>
    <row r="2332" s="51" customFormat="1" ht="15.9" customHeight="1" x14ac:dyDescent="0.3"/>
    <row r="2333" s="51" customFormat="1" ht="15.9" customHeight="1" x14ac:dyDescent="0.3"/>
    <row r="2334" s="51" customFormat="1" ht="15.9" customHeight="1" x14ac:dyDescent="0.3"/>
    <row r="2335" s="51" customFormat="1" ht="15.9" customHeight="1" x14ac:dyDescent="0.3"/>
    <row r="2336" s="51" customFormat="1" ht="15.9" customHeight="1" x14ac:dyDescent="0.3"/>
    <row r="2337" s="51" customFormat="1" ht="15.9" customHeight="1" x14ac:dyDescent="0.3"/>
    <row r="2338" s="51" customFormat="1" ht="15.9" customHeight="1" x14ac:dyDescent="0.3"/>
    <row r="2339" s="51" customFormat="1" ht="15.9" customHeight="1" x14ac:dyDescent="0.3"/>
    <row r="2340" s="51" customFormat="1" ht="15.9" customHeight="1" x14ac:dyDescent="0.3"/>
    <row r="2341" s="51" customFormat="1" ht="15.9" customHeight="1" x14ac:dyDescent="0.3"/>
    <row r="2342" s="51" customFormat="1" ht="15.9" customHeight="1" x14ac:dyDescent="0.3"/>
    <row r="2343" s="51" customFormat="1" ht="15.9" customHeight="1" x14ac:dyDescent="0.3"/>
    <row r="2344" s="51" customFormat="1" ht="15.9" customHeight="1" x14ac:dyDescent="0.3"/>
    <row r="2345" s="51" customFormat="1" ht="15.9" customHeight="1" x14ac:dyDescent="0.3"/>
    <row r="2346" s="51" customFormat="1" ht="15.9" customHeight="1" x14ac:dyDescent="0.3"/>
    <row r="2347" s="51" customFormat="1" ht="15.9" customHeight="1" x14ac:dyDescent="0.3"/>
    <row r="2348" s="51" customFormat="1" ht="15.9" customHeight="1" x14ac:dyDescent="0.3"/>
    <row r="2349" s="51" customFormat="1" ht="15.9" customHeight="1" x14ac:dyDescent="0.3"/>
    <row r="2350" s="51" customFormat="1" ht="15.9" customHeight="1" x14ac:dyDescent="0.3"/>
    <row r="2351" s="51" customFormat="1" ht="15.9" customHeight="1" x14ac:dyDescent="0.3"/>
    <row r="2352" s="51" customFormat="1" ht="15.9" customHeight="1" x14ac:dyDescent="0.3"/>
    <row r="2353" s="51" customFormat="1" ht="15.9" customHeight="1" x14ac:dyDescent="0.3"/>
    <row r="2354" s="51" customFormat="1" ht="15.9" customHeight="1" x14ac:dyDescent="0.3"/>
    <row r="2355" s="51" customFormat="1" ht="15.9" customHeight="1" x14ac:dyDescent="0.3"/>
    <row r="2356" s="51" customFormat="1" ht="15.9" customHeight="1" x14ac:dyDescent="0.3"/>
    <row r="2357" s="51" customFormat="1" ht="15.9" customHeight="1" x14ac:dyDescent="0.3"/>
    <row r="2358" s="51" customFormat="1" ht="15.9" customHeight="1" x14ac:dyDescent="0.3"/>
    <row r="2359" s="51" customFormat="1" ht="15.9" customHeight="1" x14ac:dyDescent="0.3"/>
    <row r="2360" s="51" customFormat="1" ht="15.9" customHeight="1" x14ac:dyDescent="0.3"/>
    <row r="2361" s="51" customFormat="1" ht="15.9" customHeight="1" x14ac:dyDescent="0.3"/>
    <row r="2362" s="51" customFormat="1" ht="15.9" customHeight="1" x14ac:dyDescent="0.3"/>
    <row r="2363" s="51" customFormat="1" ht="15.9" customHeight="1" x14ac:dyDescent="0.3"/>
    <row r="2364" s="51" customFormat="1" ht="15.9" customHeight="1" x14ac:dyDescent="0.3"/>
    <row r="2365" s="51" customFormat="1" ht="15.9" customHeight="1" x14ac:dyDescent="0.3"/>
    <row r="2366" s="51" customFormat="1" ht="15.9" customHeight="1" x14ac:dyDescent="0.3"/>
    <row r="2367" s="51" customFormat="1" ht="15.9" customHeight="1" x14ac:dyDescent="0.3"/>
    <row r="2368" s="51" customFormat="1" ht="15.9" customHeight="1" x14ac:dyDescent="0.3"/>
    <row r="2369" s="51" customFormat="1" ht="15.9" customHeight="1" x14ac:dyDescent="0.3"/>
    <row r="2370" s="51" customFormat="1" ht="15.9" customHeight="1" x14ac:dyDescent="0.3"/>
    <row r="2371" s="51" customFormat="1" ht="15.9" customHeight="1" x14ac:dyDescent="0.3"/>
    <row r="2372" s="51" customFormat="1" ht="15.9" customHeight="1" x14ac:dyDescent="0.3"/>
    <row r="2373" s="51" customFormat="1" ht="15.9" customHeight="1" x14ac:dyDescent="0.3"/>
    <row r="2374" s="51" customFormat="1" ht="15.9" customHeight="1" x14ac:dyDescent="0.3"/>
    <row r="2375" s="51" customFormat="1" ht="15.9" customHeight="1" x14ac:dyDescent="0.3"/>
    <row r="2376" s="51" customFormat="1" ht="15.9" customHeight="1" x14ac:dyDescent="0.3"/>
    <row r="2377" s="51" customFormat="1" ht="15.9" customHeight="1" x14ac:dyDescent="0.3"/>
    <row r="2378" s="51" customFormat="1" ht="15.9" customHeight="1" x14ac:dyDescent="0.3"/>
    <row r="2379" s="51" customFormat="1" ht="15.9" customHeight="1" x14ac:dyDescent="0.3"/>
    <row r="2380" s="51" customFormat="1" ht="15.9" customHeight="1" x14ac:dyDescent="0.3"/>
    <row r="2381" s="51" customFormat="1" ht="15.9" customHeight="1" x14ac:dyDescent="0.3"/>
    <row r="2382" s="51" customFormat="1" ht="15.9" customHeight="1" x14ac:dyDescent="0.3"/>
    <row r="2383" s="51" customFormat="1" ht="15.9" customHeight="1" x14ac:dyDescent="0.3"/>
    <row r="2384" s="51" customFormat="1" ht="15.9" customHeight="1" x14ac:dyDescent="0.3"/>
    <row r="2385" s="51" customFormat="1" ht="15.9" customHeight="1" x14ac:dyDescent="0.3"/>
    <row r="2386" s="51" customFormat="1" ht="15.9" customHeight="1" x14ac:dyDescent="0.3"/>
    <row r="2387" s="51" customFormat="1" ht="15.9" customHeight="1" x14ac:dyDescent="0.3"/>
    <row r="2388" s="51" customFormat="1" ht="15.9" customHeight="1" x14ac:dyDescent="0.3"/>
    <row r="2389" s="51" customFormat="1" ht="15.9" customHeight="1" x14ac:dyDescent="0.3"/>
    <row r="2390" s="51" customFormat="1" ht="15.9" customHeight="1" x14ac:dyDescent="0.3"/>
    <row r="2391" s="51" customFormat="1" ht="15.9" customHeight="1" x14ac:dyDescent="0.3"/>
    <row r="2392" s="51" customFormat="1" ht="15.9" customHeight="1" x14ac:dyDescent="0.3"/>
    <row r="2393" s="51" customFormat="1" ht="15.9" customHeight="1" x14ac:dyDescent="0.3"/>
    <row r="2394" s="51" customFormat="1" ht="15.9" customHeight="1" x14ac:dyDescent="0.3"/>
    <row r="2395" s="51" customFormat="1" ht="15.9" customHeight="1" x14ac:dyDescent="0.3"/>
    <row r="2396" s="51" customFormat="1" ht="15.9" customHeight="1" x14ac:dyDescent="0.3"/>
    <row r="2397" s="51" customFormat="1" ht="15.9" customHeight="1" x14ac:dyDescent="0.3"/>
    <row r="2398" s="51" customFormat="1" ht="15.9" customHeight="1" x14ac:dyDescent="0.3"/>
    <row r="2399" s="51" customFormat="1" ht="15.9" customHeight="1" x14ac:dyDescent="0.3"/>
    <row r="2400" s="51" customFormat="1" ht="15.9" customHeight="1" x14ac:dyDescent="0.3"/>
    <row r="2401" s="51" customFormat="1" ht="15.9" customHeight="1" x14ac:dyDescent="0.3"/>
    <row r="2402" s="51" customFormat="1" ht="15.9" customHeight="1" x14ac:dyDescent="0.3"/>
    <row r="2403" s="51" customFormat="1" ht="15.9" customHeight="1" x14ac:dyDescent="0.3"/>
    <row r="2404" s="51" customFormat="1" ht="15.9" customHeight="1" x14ac:dyDescent="0.3"/>
    <row r="2405" s="51" customFormat="1" ht="15.9" customHeight="1" x14ac:dyDescent="0.3"/>
    <row r="2406" s="51" customFormat="1" ht="15.9" customHeight="1" x14ac:dyDescent="0.3"/>
    <row r="2407" s="51" customFormat="1" ht="15.9" customHeight="1" x14ac:dyDescent="0.3"/>
    <row r="2408" s="51" customFormat="1" ht="15.9" customHeight="1" x14ac:dyDescent="0.3"/>
    <row r="2409" s="51" customFormat="1" ht="15.9" customHeight="1" x14ac:dyDescent="0.3"/>
    <row r="2410" s="51" customFormat="1" ht="15.9" customHeight="1" x14ac:dyDescent="0.3"/>
    <row r="2411" s="51" customFormat="1" ht="15.9" customHeight="1" x14ac:dyDescent="0.3"/>
    <row r="2412" s="51" customFormat="1" ht="15.9" customHeight="1" x14ac:dyDescent="0.3"/>
    <row r="2413" s="51" customFormat="1" ht="15.9" customHeight="1" x14ac:dyDescent="0.3"/>
    <row r="2414" s="51" customFormat="1" ht="15.9" customHeight="1" x14ac:dyDescent="0.3"/>
    <row r="2415" s="51" customFormat="1" ht="15.9" customHeight="1" x14ac:dyDescent="0.3"/>
    <row r="2416" s="51" customFormat="1" ht="15.9" customHeight="1" x14ac:dyDescent="0.3"/>
    <row r="2417" s="51" customFormat="1" ht="15.9" customHeight="1" x14ac:dyDescent="0.3"/>
    <row r="2418" s="51" customFormat="1" ht="15.9" customHeight="1" x14ac:dyDescent="0.3"/>
    <row r="2419" s="51" customFormat="1" ht="15.9" customHeight="1" x14ac:dyDescent="0.3"/>
    <row r="2420" s="51" customFormat="1" ht="15.9" customHeight="1" x14ac:dyDescent="0.3"/>
    <row r="2421" s="51" customFormat="1" ht="15.9" customHeight="1" x14ac:dyDescent="0.3"/>
    <row r="2422" s="51" customFormat="1" ht="15.9" customHeight="1" x14ac:dyDescent="0.3"/>
    <row r="2423" s="51" customFormat="1" ht="15.9" customHeight="1" x14ac:dyDescent="0.3"/>
    <row r="2424" s="51" customFormat="1" ht="15.9" customHeight="1" x14ac:dyDescent="0.3"/>
    <row r="2425" s="51" customFormat="1" ht="15.9" customHeight="1" x14ac:dyDescent="0.3"/>
    <row r="2426" s="51" customFormat="1" ht="15.9" customHeight="1" x14ac:dyDescent="0.3"/>
    <row r="2427" s="51" customFormat="1" ht="15.9" customHeight="1" x14ac:dyDescent="0.3"/>
    <row r="2428" s="51" customFormat="1" ht="15.9" customHeight="1" x14ac:dyDescent="0.3"/>
    <row r="2429" s="51" customFormat="1" ht="15.9" customHeight="1" x14ac:dyDescent="0.3"/>
    <row r="2430" s="51" customFormat="1" ht="15.9" customHeight="1" x14ac:dyDescent="0.3"/>
    <row r="2431" s="51" customFormat="1" ht="15.9" customHeight="1" x14ac:dyDescent="0.3"/>
    <row r="2432" s="51" customFormat="1" ht="15.9" customHeight="1" x14ac:dyDescent="0.3"/>
    <row r="2433" s="51" customFormat="1" ht="15.9" customHeight="1" x14ac:dyDescent="0.3"/>
    <row r="2434" s="51" customFormat="1" ht="15.9" customHeight="1" x14ac:dyDescent="0.3"/>
    <row r="2435" s="51" customFormat="1" ht="15.9" customHeight="1" x14ac:dyDescent="0.3"/>
    <row r="2436" s="51" customFormat="1" ht="15.9" customHeight="1" x14ac:dyDescent="0.3"/>
    <row r="2437" s="51" customFormat="1" ht="15.9" customHeight="1" x14ac:dyDescent="0.3"/>
    <row r="2438" s="51" customFormat="1" ht="15.9" customHeight="1" x14ac:dyDescent="0.3"/>
    <row r="2439" s="51" customFormat="1" ht="15.9" customHeight="1" x14ac:dyDescent="0.3"/>
    <row r="2440" s="51" customFormat="1" ht="15.9" customHeight="1" x14ac:dyDescent="0.3"/>
    <row r="2441" s="51" customFormat="1" ht="15.9" customHeight="1" x14ac:dyDescent="0.3"/>
    <row r="2442" s="51" customFormat="1" ht="15.9" customHeight="1" x14ac:dyDescent="0.3"/>
    <row r="2443" s="51" customFormat="1" ht="15.9" customHeight="1" x14ac:dyDescent="0.3"/>
    <row r="2444" s="51" customFormat="1" ht="15.9" customHeight="1" x14ac:dyDescent="0.3"/>
    <row r="2445" s="51" customFormat="1" ht="15.9" customHeight="1" x14ac:dyDescent="0.3"/>
    <row r="2446" s="51" customFormat="1" ht="15.9" customHeight="1" x14ac:dyDescent="0.3"/>
    <row r="2447" s="51" customFormat="1" ht="15.9" customHeight="1" x14ac:dyDescent="0.3"/>
    <row r="2448" s="51" customFormat="1" ht="15.9" customHeight="1" x14ac:dyDescent="0.3"/>
    <row r="2449" s="51" customFormat="1" ht="15.9" customHeight="1" x14ac:dyDescent="0.3"/>
    <row r="2450" s="51" customFormat="1" ht="15.9" customHeight="1" x14ac:dyDescent="0.3"/>
    <row r="2451" s="51" customFormat="1" ht="15.9" customHeight="1" x14ac:dyDescent="0.3"/>
    <row r="2452" s="51" customFormat="1" ht="15.9" customHeight="1" x14ac:dyDescent="0.3"/>
    <row r="2453" s="51" customFormat="1" ht="15.9" customHeight="1" x14ac:dyDescent="0.3"/>
    <row r="2454" s="51" customFormat="1" ht="15.9" customHeight="1" x14ac:dyDescent="0.3"/>
    <row r="2455" s="51" customFormat="1" ht="15.9" customHeight="1" x14ac:dyDescent="0.3"/>
    <row r="2456" s="51" customFormat="1" ht="15.9" customHeight="1" x14ac:dyDescent="0.3"/>
    <row r="2457" s="51" customFormat="1" ht="15.9" customHeight="1" x14ac:dyDescent="0.3"/>
    <row r="2458" s="51" customFormat="1" ht="15.9" customHeight="1" x14ac:dyDescent="0.3"/>
    <row r="2459" s="51" customFormat="1" ht="15.9" customHeight="1" x14ac:dyDescent="0.3"/>
    <row r="2460" s="51" customFormat="1" ht="15.9" customHeight="1" x14ac:dyDescent="0.3"/>
    <row r="2461" s="51" customFormat="1" ht="15.9" customHeight="1" x14ac:dyDescent="0.3"/>
    <row r="2462" s="51" customFormat="1" ht="15.9" customHeight="1" x14ac:dyDescent="0.3"/>
    <row r="2463" s="51" customFormat="1" ht="15.9" customHeight="1" x14ac:dyDescent="0.3"/>
    <row r="2464" s="51" customFormat="1" ht="15.9" customHeight="1" x14ac:dyDescent="0.3"/>
    <row r="2465" s="51" customFormat="1" ht="15.9" customHeight="1" x14ac:dyDescent="0.3"/>
    <row r="2466" s="51" customFormat="1" ht="15.9" customHeight="1" x14ac:dyDescent="0.3"/>
    <row r="2467" s="51" customFormat="1" ht="15.9" customHeight="1" x14ac:dyDescent="0.3"/>
    <row r="2468" s="51" customFormat="1" ht="15.9" customHeight="1" x14ac:dyDescent="0.3"/>
    <row r="2469" s="51" customFormat="1" ht="15.9" customHeight="1" x14ac:dyDescent="0.3"/>
    <row r="2470" s="51" customFormat="1" ht="15.9" customHeight="1" x14ac:dyDescent="0.3"/>
    <row r="2471" s="51" customFormat="1" ht="15.9" customHeight="1" x14ac:dyDescent="0.3"/>
    <row r="2472" s="51" customFormat="1" ht="15.9" customHeight="1" x14ac:dyDescent="0.3"/>
    <row r="2473" s="51" customFormat="1" ht="15.9" customHeight="1" x14ac:dyDescent="0.3"/>
    <row r="2474" s="51" customFormat="1" ht="15.9" customHeight="1" x14ac:dyDescent="0.3"/>
    <row r="2475" s="51" customFormat="1" ht="15.9" customHeight="1" x14ac:dyDescent="0.3"/>
    <row r="2476" s="51" customFormat="1" ht="15.9" customHeight="1" x14ac:dyDescent="0.3"/>
    <row r="2477" s="51" customFormat="1" ht="15.9" customHeight="1" x14ac:dyDescent="0.3"/>
    <row r="2478" s="51" customFormat="1" ht="15.9" customHeight="1" x14ac:dyDescent="0.3"/>
    <row r="2479" s="51" customFormat="1" ht="15.9" customHeight="1" x14ac:dyDescent="0.3"/>
    <row r="2480" s="51" customFormat="1" ht="15.9" customHeight="1" x14ac:dyDescent="0.3"/>
    <row r="2481" s="51" customFormat="1" ht="15.9" customHeight="1" x14ac:dyDescent="0.3"/>
    <row r="2482" s="51" customFormat="1" ht="15.9" customHeight="1" x14ac:dyDescent="0.3"/>
    <row r="2483" s="51" customFormat="1" ht="15.9" customHeight="1" x14ac:dyDescent="0.3"/>
    <row r="2484" s="51" customFormat="1" ht="15.9" customHeight="1" x14ac:dyDescent="0.3"/>
    <row r="2485" s="51" customFormat="1" ht="15.9" customHeight="1" x14ac:dyDescent="0.3"/>
    <row r="2486" s="51" customFormat="1" ht="15.9" customHeight="1" x14ac:dyDescent="0.3"/>
    <row r="2487" s="51" customFormat="1" ht="15.9" customHeight="1" x14ac:dyDescent="0.3"/>
    <row r="2488" s="51" customFormat="1" ht="15.9" customHeight="1" x14ac:dyDescent="0.3"/>
    <row r="2489" s="51" customFormat="1" ht="15.9" customHeight="1" x14ac:dyDescent="0.3"/>
    <row r="2490" s="51" customFormat="1" ht="15.9" customHeight="1" x14ac:dyDescent="0.3"/>
    <row r="2491" s="51" customFormat="1" ht="15.9" customHeight="1" x14ac:dyDescent="0.3"/>
    <row r="2492" s="51" customFormat="1" ht="15.9" customHeight="1" x14ac:dyDescent="0.3"/>
    <row r="2493" s="51" customFormat="1" ht="15.9" customHeight="1" x14ac:dyDescent="0.3"/>
    <row r="2494" s="51" customFormat="1" ht="15.9" customHeight="1" x14ac:dyDescent="0.3"/>
    <row r="2495" s="51" customFormat="1" ht="15.9" customHeight="1" x14ac:dyDescent="0.3"/>
    <row r="2496" s="51" customFormat="1" ht="15.9" customHeight="1" x14ac:dyDescent="0.3"/>
    <row r="2497" s="51" customFormat="1" ht="15.9" customHeight="1" x14ac:dyDescent="0.3"/>
    <row r="2498" s="51" customFormat="1" ht="15.9" customHeight="1" x14ac:dyDescent="0.3"/>
    <row r="2499" s="51" customFormat="1" ht="15.9" customHeight="1" x14ac:dyDescent="0.3"/>
    <row r="2500" s="51" customFormat="1" ht="15.9" customHeight="1" x14ac:dyDescent="0.3"/>
    <row r="2501" s="51" customFormat="1" ht="15.9" customHeight="1" x14ac:dyDescent="0.3"/>
    <row r="2502" s="51" customFormat="1" ht="15.9" customHeight="1" x14ac:dyDescent="0.3"/>
    <row r="2503" s="51" customFormat="1" ht="15.9" customHeight="1" x14ac:dyDescent="0.3"/>
    <row r="2504" s="51" customFormat="1" ht="15.9" customHeight="1" x14ac:dyDescent="0.3"/>
    <row r="2505" s="51" customFormat="1" ht="15.9" customHeight="1" x14ac:dyDescent="0.3"/>
    <row r="2506" s="51" customFormat="1" ht="15.9" customHeight="1" x14ac:dyDescent="0.3"/>
    <row r="2507" s="51" customFormat="1" ht="15.9" customHeight="1" x14ac:dyDescent="0.3"/>
    <row r="2508" s="51" customFormat="1" ht="15.9" customHeight="1" x14ac:dyDescent="0.3"/>
    <row r="2509" s="51" customFormat="1" ht="15.9" customHeight="1" x14ac:dyDescent="0.3"/>
    <row r="2510" s="51" customFormat="1" ht="15.9" customHeight="1" x14ac:dyDescent="0.3"/>
    <row r="2511" s="51" customFormat="1" ht="15.9" customHeight="1" x14ac:dyDescent="0.3"/>
    <row r="2512" s="51" customFormat="1" ht="15.9" customHeight="1" x14ac:dyDescent="0.3"/>
    <row r="2513" s="51" customFormat="1" ht="15.9" customHeight="1" x14ac:dyDescent="0.3"/>
    <row r="2514" s="51" customFormat="1" ht="15.9" customHeight="1" x14ac:dyDescent="0.3"/>
    <row r="2515" s="51" customFormat="1" ht="15.9" customHeight="1" x14ac:dyDescent="0.3"/>
    <row r="2516" s="51" customFormat="1" ht="15.9" customHeight="1" x14ac:dyDescent="0.3"/>
    <row r="2517" s="51" customFormat="1" ht="15.9" customHeight="1" x14ac:dyDescent="0.3"/>
    <row r="2518" s="51" customFormat="1" ht="15.9" customHeight="1" x14ac:dyDescent="0.3"/>
    <row r="2519" s="51" customFormat="1" ht="15.9" customHeight="1" x14ac:dyDescent="0.3"/>
    <row r="2520" s="51" customFormat="1" ht="15.9" customHeight="1" x14ac:dyDescent="0.3"/>
    <row r="2521" s="51" customFormat="1" ht="15.9" customHeight="1" x14ac:dyDescent="0.3"/>
    <row r="2522" s="51" customFormat="1" ht="15.9" customHeight="1" x14ac:dyDescent="0.3"/>
    <row r="2523" s="51" customFormat="1" ht="15.9" customHeight="1" x14ac:dyDescent="0.3"/>
    <row r="2524" s="51" customFormat="1" ht="15.9" customHeight="1" x14ac:dyDescent="0.3"/>
    <row r="2525" s="51" customFormat="1" ht="15.9" customHeight="1" x14ac:dyDescent="0.3"/>
    <row r="2526" s="51" customFormat="1" ht="15.9" customHeight="1" x14ac:dyDescent="0.3"/>
    <row r="2527" s="51" customFormat="1" ht="15.9" customHeight="1" x14ac:dyDescent="0.3"/>
    <row r="2528" s="51" customFormat="1" ht="15.9" customHeight="1" x14ac:dyDescent="0.3"/>
    <row r="2529" s="51" customFormat="1" ht="15.9" customHeight="1" x14ac:dyDescent="0.3"/>
    <row r="2530" s="51" customFormat="1" ht="15.9" customHeight="1" x14ac:dyDescent="0.3"/>
    <row r="2531" s="51" customFormat="1" ht="15.9" customHeight="1" x14ac:dyDescent="0.3"/>
    <row r="2532" s="51" customFormat="1" ht="15.9" customHeight="1" x14ac:dyDescent="0.3"/>
    <row r="2533" s="51" customFormat="1" ht="15.9" customHeight="1" x14ac:dyDescent="0.3"/>
    <row r="2534" s="51" customFormat="1" ht="15.9" customHeight="1" x14ac:dyDescent="0.3"/>
    <row r="2535" s="51" customFormat="1" ht="15.9" customHeight="1" x14ac:dyDescent="0.3"/>
    <row r="2536" s="51" customFormat="1" ht="15.9" customHeight="1" x14ac:dyDescent="0.3"/>
    <row r="2537" s="51" customFormat="1" ht="15.9" customHeight="1" x14ac:dyDescent="0.3"/>
    <row r="2538" s="51" customFormat="1" ht="15.9" customHeight="1" x14ac:dyDescent="0.3"/>
    <row r="2539" s="51" customFormat="1" ht="15.9" customHeight="1" x14ac:dyDescent="0.3"/>
    <row r="2540" s="51" customFormat="1" ht="15.9" customHeight="1" x14ac:dyDescent="0.3"/>
    <row r="2541" s="51" customFormat="1" ht="15.9" customHeight="1" x14ac:dyDescent="0.3"/>
    <row r="2542" s="51" customFormat="1" ht="15.9" customHeight="1" x14ac:dyDescent="0.3"/>
    <row r="2543" s="51" customFormat="1" ht="15.9" customHeight="1" x14ac:dyDescent="0.3"/>
    <row r="2544" s="51" customFormat="1" ht="15.9" customHeight="1" x14ac:dyDescent="0.3"/>
    <row r="2545" s="51" customFormat="1" ht="15.9" customHeight="1" x14ac:dyDescent="0.3"/>
    <row r="2546" s="51" customFormat="1" ht="15.9" customHeight="1" x14ac:dyDescent="0.3"/>
    <row r="2547" s="51" customFormat="1" ht="15.9" customHeight="1" x14ac:dyDescent="0.3"/>
    <row r="2548" s="51" customFormat="1" ht="15.9" customHeight="1" x14ac:dyDescent="0.3"/>
    <row r="2549" s="51" customFormat="1" ht="15.9" customHeight="1" x14ac:dyDescent="0.3"/>
    <row r="2550" s="51" customFormat="1" ht="15.9" customHeight="1" x14ac:dyDescent="0.3"/>
    <row r="2551" s="51" customFormat="1" ht="15.9" customHeight="1" x14ac:dyDescent="0.3"/>
    <row r="2552" s="51" customFormat="1" ht="15.9" customHeight="1" x14ac:dyDescent="0.3"/>
    <row r="2553" s="51" customFormat="1" ht="15.9" customHeight="1" x14ac:dyDescent="0.3"/>
    <row r="2554" s="51" customFormat="1" ht="15.9" customHeight="1" x14ac:dyDescent="0.3"/>
    <row r="2555" s="51" customFormat="1" ht="15.9" customHeight="1" x14ac:dyDescent="0.3"/>
    <row r="2556" s="51" customFormat="1" ht="15.9" customHeight="1" x14ac:dyDescent="0.3"/>
    <row r="2557" s="51" customFormat="1" ht="15.9" customHeight="1" x14ac:dyDescent="0.3"/>
    <row r="2558" s="51" customFormat="1" ht="15.9" customHeight="1" x14ac:dyDescent="0.3"/>
    <row r="2559" s="51" customFormat="1" ht="15.9" customHeight="1" x14ac:dyDescent="0.3"/>
    <row r="2560" s="51" customFormat="1" ht="15.9" customHeight="1" x14ac:dyDescent="0.3"/>
    <row r="2561" s="51" customFormat="1" ht="15.9" customHeight="1" x14ac:dyDescent="0.3"/>
    <row r="2562" s="51" customFormat="1" ht="15.9" customHeight="1" x14ac:dyDescent="0.3"/>
    <row r="2563" s="51" customFormat="1" ht="15.9" customHeight="1" x14ac:dyDescent="0.3"/>
    <row r="2564" s="51" customFormat="1" ht="15.9" customHeight="1" x14ac:dyDescent="0.3"/>
    <row r="2565" s="51" customFormat="1" ht="15.9" customHeight="1" x14ac:dyDescent="0.3"/>
    <row r="2566" s="51" customFormat="1" ht="15.9" customHeight="1" x14ac:dyDescent="0.3"/>
    <row r="2567" s="51" customFormat="1" ht="15.9" customHeight="1" x14ac:dyDescent="0.3"/>
    <row r="2568" s="51" customFormat="1" ht="15.9" customHeight="1" x14ac:dyDescent="0.3"/>
    <row r="2569" s="51" customFormat="1" ht="15.9" customHeight="1" x14ac:dyDescent="0.3"/>
    <row r="2570" s="51" customFormat="1" ht="15.9" customHeight="1" x14ac:dyDescent="0.3"/>
    <row r="2571" s="51" customFormat="1" ht="15.9" customHeight="1" x14ac:dyDescent="0.3"/>
    <row r="2572" s="51" customFormat="1" ht="15.9" customHeight="1" x14ac:dyDescent="0.3"/>
    <row r="2573" s="51" customFormat="1" ht="15.9" customHeight="1" x14ac:dyDescent="0.3"/>
    <row r="2574" s="51" customFormat="1" ht="15.9" customHeight="1" x14ac:dyDescent="0.3"/>
    <row r="2575" s="51" customFormat="1" ht="15.9" customHeight="1" x14ac:dyDescent="0.3"/>
    <row r="2576" s="51" customFormat="1" ht="15.9" customHeight="1" x14ac:dyDescent="0.3"/>
    <row r="2577" s="51" customFormat="1" ht="15.9" customHeight="1" x14ac:dyDescent="0.3"/>
    <row r="2578" s="51" customFormat="1" ht="15.9" customHeight="1" x14ac:dyDescent="0.3"/>
    <row r="2579" s="51" customFormat="1" ht="15.9" customHeight="1" x14ac:dyDescent="0.3"/>
    <row r="2580" s="51" customFormat="1" ht="15.9" customHeight="1" x14ac:dyDescent="0.3"/>
    <row r="2581" s="51" customFormat="1" ht="15.9" customHeight="1" x14ac:dyDescent="0.3"/>
    <row r="2582" s="51" customFormat="1" ht="15.9" customHeight="1" x14ac:dyDescent="0.3"/>
    <row r="2583" s="51" customFormat="1" ht="15.9" customHeight="1" x14ac:dyDescent="0.3"/>
    <row r="2584" s="51" customFormat="1" ht="15.9" customHeight="1" x14ac:dyDescent="0.3"/>
    <row r="2585" s="51" customFormat="1" ht="15.9" customHeight="1" x14ac:dyDescent="0.3"/>
    <row r="2586" s="51" customFormat="1" ht="15.9" customHeight="1" x14ac:dyDescent="0.3"/>
    <row r="2587" s="51" customFormat="1" ht="15.9" customHeight="1" x14ac:dyDescent="0.3"/>
    <row r="2588" s="51" customFormat="1" ht="15.9" customHeight="1" x14ac:dyDescent="0.3"/>
    <row r="2589" s="51" customFormat="1" ht="15.9" customHeight="1" x14ac:dyDescent="0.3"/>
    <row r="2590" s="51" customFormat="1" ht="15.9" customHeight="1" x14ac:dyDescent="0.3"/>
    <row r="2591" s="51" customFormat="1" ht="15.9" customHeight="1" x14ac:dyDescent="0.3"/>
    <row r="2592" s="51" customFormat="1" ht="15.9" customHeight="1" x14ac:dyDescent="0.3"/>
    <row r="2593" s="51" customFormat="1" ht="15.9" customHeight="1" x14ac:dyDescent="0.3"/>
    <row r="2594" s="51" customFormat="1" ht="15.9" customHeight="1" x14ac:dyDescent="0.3"/>
    <row r="2595" s="51" customFormat="1" ht="15.9" customHeight="1" x14ac:dyDescent="0.3"/>
    <row r="2596" s="51" customFormat="1" ht="15.9" customHeight="1" x14ac:dyDescent="0.3"/>
    <row r="2597" s="51" customFormat="1" ht="15.9" customHeight="1" x14ac:dyDescent="0.3"/>
    <row r="2598" s="51" customFormat="1" ht="15.9" customHeight="1" x14ac:dyDescent="0.3"/>
    <row r="2599" s="51" customFormat="1" ht="15.9" customHeight="1" x14ac:dyDescent="0.3"/>
    <row r="2600" s="51" customFormat="1" ht="15.9" customHeight="1" x14ac:dyDescent="0.3"/>
    <row r="2601" s="51" customFormat="1" ht="15.9" customHeight="1" x14ac:dyDescent="0.3"/>
    <row r="2602" s="51" customFormat="1" ht="15.9" customHeight="1" x14ac:dyDescent="0.3"/>
    <row r="2603" s="51" customFormat="1" ht="15.9" customHeight="1" x14ac:dyDescent="0.3"/>
    <row r="2604" s="51" customFormat="1" ht="15.9" customHeight="1" x14ac:dyDescent="0.3"/>
    <row r="2605" s="51" customFormat="1" ht="15.9" customHeight="1" x14ac:dyDescent="0.3"/>
    <row r="2606" s="51" customFormat="1" ht="15.9" customHeight="1" x14ac:dyDescent="0.3"/>
    <row r="2607" s="51" customFormat="1" ht="15.9" customHeight="1" x14ac:dyDescent="0.3"/>
    <row r="2608" s="51" customFormat="1" ht="15.9" customHeight="1" x14ac:dyDescent="0.3"/>
    <row r="2609" s="51" customFormat="1" ht="15.9" customHeight="1" x14ac:dyDescent="0.3"/>
    <row r="2610" s="51" customFormat="1" ht="15.9" customHeight="1" x14ac:dyDescent="0.3"/>
    <row r="2611" s="51" customFormat="1" ht="15.9" customHeight="1" x14ac:dyDescent="0.3"/>
    <row r="2612" s="51" customFormat="1" ht="15.9" customHeight="1" x14ac:dyDescent="0.3"/>
    <row r="2613" s="51" customFormat="1" ht="15.9" customHeight="1" x14ac:dyDescent="0.3"/>
    <row r="2614" s="51" customFormat="1" ht="15.9" customHeight="1" x14ac:dyDescent="0.3"/>
    <row r="2615" s="51" customFormat="1" ht="15.9" customHeight="1" x14ac:dyDescent="0.3"/>
    <row r="2616" s="51" customFormat="1" ht="15.9" customHeight="1" x14ac:dyDescent="0.3"/>
    <row r="2617" s="51" customFormat="1" ht="15.9" customHeight="1" x14ac:dyDescent="0.3"/>
    <row r="2618" s="51" customFormat="1" ht="15.9" customHeight="1" x14ac:dyDescent="0.3"/>
    <row r="2619" s="51" customFormat="1" ht="15.9" customHeight="1" x14ac:dyDescent="0.3"/>
    <row r="2620" s="51" customFormat="1" ht="15.9" customHeight="1" x14ac:dyDescent="0.3"/>
    <row r="2621" s="51" customFormat="1" ht="15.9" customHeight="1" x14ac:dyDescent="0.3"/>
    <row r="2622" s="51" customFormat="1" ht="15.9" customHeight="1" x14ac:dyDescent="0.3"/>
    <row r="2623" s="51" customFormat="1" ht="15.9" customHeight="1" x14ac:dyDescent="0.3"/>
    <row r="2624" s="51" customFormat="1" ht="15.9" customHeight="1" x14ac:dyDescent="0.3"/>
    <row r="2625" s="51" customFormat="1" ht="15.9" customHeight="1" x14ac:dyDescent="0.3"/>
    <row r="2626" s="51" customFormat="1" ht="15.9" customHeight="1" x14ac:dyDescent="0.3"/>
    <row r="2627" s="51" customFormat="1" ht="15.9" customHeight="1" x14ac:dyDescent="0.3"/>
    <row r="2628" s="51" customFormat="1" ht="15.9" customHeight="1" x14ac:dyDescent="0.3"/>
    <row r="2629" s="51" customFormat="1" ht="15.9" customHeight="1" x14ac:dyDescent="0.3"/>
    <row r="2630" s="51" customFormat="1" ht="15.9" customHeight="1" x14ac:dyDescent="0.3"/>
    <row r="2631" s="51" customFormat="1" ht="15.9" customHeight="1" x14ac:dyDescent="0.3"/>
    <row r="2632" s="51" customFormat="1" ht="15.9" customHeight="1" x14ac:dyDescent="0.3"/>
    <row r="2633" s="51" customFormat="1" ht="15.9" customHeight="1" x14ac:dyDescent="0.3"/>
    <row r="2634" s="51" customFormat="1" ht="15.9" customHeight="1" x14ac:dyDescent="0.3"/>
    <row r="2635" s="51" customFormat="1" ht="15.9" customHeight="1" x14ac:dyDescent="0.3"/>
    <row r="2636" s="51" customFormat="1" ht="15.9" customHeight="1" x14ac:dyDescent="0.3"/>
    <row r="2637" s="51" customFormat="1" ht="15.9" customHeight="1" x14ac:dyDescent="0.3"/>
    <row r="2638" s="51" customFormat="1" ht="15.9" customHeight="1" x14ac:dyDescent="0.3"/>
    <row r="2639" s="51" customFormat="1" ht="15.9" customHeight="1" x14ac:dyDescent="0.3"/>
    <row r="2640" s="51" customFormat="1" ht="15.9" customHeight="1" x14ac:dyDescent="0.3"/>
    <row r="2641" s="51" customFormat="1" ht="15.9" customHeight="1" x14ac:dyDescent="0.3"/>
    <row r="2642" s="51" customFormat="1" ht="15.9" customHeight="1" x14ac:dyDescent="0.3"/>
    <row r="2643" s="51" customFormat="1" ht="15.9" customHeight="1" x14ac:dyDescent="0.3"/>
    <row r="2644" s="51" customFormat="1" ht="15.9" customHeight="1" x14ac:dyDescent="0.3"/>
    <row r="2645" s="51" customFormat="1" ht="15.9" customHeight="1" x14ac:dyDescent="0.3"/>
    <row r="2646" s="51" customFormat="1" ht="15.9" customHeight="1" x14ac:dyDescent="0.3"/>
    <row r="2647" s="51" customFormat="1" ht="15.9" customHeight="1" x14ac:dyDescent="0.3"/>
    <row r="2648" s="51" customFormat="1" ht="15.9" customHeight="1" x14ac:dyDescent="0.3"/>
    <row r="2649" s="51" customFormat="1" ht="15.9" customHeight="1" x14ac:dyDescent="0.3"/>
    <row r="2650" s="51" customFormat="1" ht="15.9" customHeight="1" x14ac:dyDescent="0.3"/>
    <row r="2651" s="51" customFormat="1" ht="15.9" customHeight="1" x14ac:dyDescent="0.3"/>
    <row r="2652" s="51" customFormat="1" ht="15.9" customHeight="1" x14ac:dyDescent="0.3"/>
    <row r="2653" s="51" customFormat="1" ht="15.9" customHeight="1" x14ac:dyDescent="0.3"/>
    <row r="2654" s="51" customFormat="1" ht="15.9" customHeight="1" x14ac:dyDescent="0.3"/>
    <row r="2655" s="51" customFormat="1" ht="15.9" customHeight="1" x14ac:dyDescent="0.3"/>
    <row r="2656" s="51" customFormat="1" ht="15.9" customHeight="1" x14ac:dyDescent="0.3"/>
    <row r="2657" s="51" customFormat="1" ht="15.9" customHeight="1" x14ac:dyDescent="0.3"/>
    <row r="2658" s="51" customFormat="1" ht="15.9" customHeight="1" x14ac:dyDescent="0.3"/>
    <row r="2659" s="51" customFormat="1" ht="15.9" customHeight="1" x14ac:dyDescent="0.3"/>
    <row r="2660" s="51" customFormat="1" ht="15.9" customHeight="1" x14ac:dyDescent="0.3"/>
    <row r="2661" s="51" customFormat="1" ht="15.9" customHeight="1" x14ac:dyDescent="0.3"/>
    <row r="2662" s="51" customFormat="1" ht="15.9" customHeight="1" x14ac:dyDescent="0.3"/>
    <row r="2663" s="51" customFormat="1" ht="15.9" customHeight="1" x14ac:dyDescent="0.3"/>
    <row r="2664" s="51" customFormat="1" ht="15.9" customHeight="1" x14ac:dyDescent="0.3"/>
    <row r="2665" s="51" customFormat="1" ht="15.9" customHeight="1" x14ac:dyDescent="0.3"/>
    <row r="2666" s="51" customFormat="1" ht="15.9" customHeight="1" x14ac:dyDescent="0.3"/>
    <row r="2667" s="51" customFormat="1" ht="15.9" customHeight="1" x14ac:dyDescent="0.3"/>
    <row r="2668" s="51" customFormat="1" ht="15.9" customHeight="1" x14ac:dyDescent="0.3"/>
    <row r="2669" s="51" customFormat="1" ht="15.9" customHeight="1" x14ac:dyDescent="0.3"/>
    <row r="2670" s="51" customFormat="1" ht="15.9" customHeight="1" x14ac:dyDescent="0.3"/>
    <row r="2671" s="51" customFormat="1" ht="15.9" customHeight="1" x14ac:dyDescent="0.3"/>
    <row r="2672" s="51" customFormat="1" ht="15.9" customHeight="1" x14ac:dyDescent="0.3"/>
    <row r="2673" s="51" customFormat="1" ht="15.9" customHeight="1" x14ac:dyDescent="0.3"/>
    <row r="2674" s="51" customFormat="1" ht="15.9" customHeight="1" x14ac:dyDescent="0.3"/>
    <row r="2675" s="51" customFormat="1" ht="15.9" customHeight="1" x14ac:dyDescent="0.3"/>
    <row r="2676" s="51" customFormat="1" ht="15.9" customHeight="1" x14ac:dyDescent="0.3"/>
    <row r="2677" s="51" customFormat="1" ht="15.9" customHeight="1" x14ac:dyDescent="0.3"/>
    <row r="2678" s="51" customFormat="1" ht="15.9" customHeight="1" x14ac:dyDescent="0.3"/>
    <row r="2679" s="51" customFormat="1" ht="15.9" customHeight="1" x14ac:dyDescent="0.3"/>
    <row r="2680" s="51" customFormat="1" ht="15.9" customHeight="1" x14ac:dyDescent="0.3"/>
    <row r="2681" s="51" customFormat="1" ht="15.9" customHeight="1" x14ac:dyDescent="0.3"/>
    <row r="2682" s="51" customFormat="1" ht="15.9" customHeight="1" x14ac:dyDescent="0.3"/>
    <row r="2683" s="51" customFormat="1" ht="15.9" customHeight="1" x14ac:dyDescent="0.3"/>
    <row r="2684" s="51" customFormat="1" ht="15.9" customHeight="1" x14ac:dyDescent="0.3"/>
    <row r="2685" s="51" customFormat="1" ht="15.9" customHeight="1" x14ac:dyDescent="0.3"/>
    <row r="2686" s="51" customFormat="1" ht="15.9" customHeight="1" x14ac:dyDescent="0.3"/>
    <row r="2687" s="51" customFormat="1" ht="15.9" customHeight="1" x14ac:dyDescent="0.3"/>
    <row r="2688" s="51" customFormat="1" ht="15.9" customHeight="1" x14ac:dyDescent="0.3"/>
    <row r="2689" s="51" customFormat="1" ht="15.9" customHeight="1" x14ac:dyDescent="0.3"/>
    <row r="2690" s="51" customFormat="1" ht="15.9" customHeight="1" x14ac:dyDescent="0.3"/>
    <row r="2691" s="51" customFormat="1" ht="15.9" customHeight="1" x14ac:dyDescent="0.3"/>
    <row r="2692" s="51" customFormat="1" ht="15.9" customHeight="1" x14ac:dyDescent="0.3"/>
    <row r="2693" s="51" customFormat="1" ht="15.9" customHeight="1" x14ac:dyDescent="0.3"/>
    <row r="2694" s="51" customFormat="1" ht="15.9" customHeight="1" x14ac:dyDescent="0.3"/>
    <row r="2695" s="51" customFormat="1" ht="15.9" customHeight="1" x14ac:dyDescent="0.3"/>
    <row r="2696" s="51" customFormat="1" ht="15.9" customHeight="1" x14ac:dyDescent="0.3"/>
    <row r="2697" s="51" customFormat="1" ht="15.9" customHeight="1" x14ac:dyDescent="0.3"/>
    <row r="2698" s="51" customFormat="1" ht="15.9" customHeight="1" x14ac:dyDescent="0.3"/>
    <row r="2699" s="51" customFormat="1" ht="15.9" customHeight="1" x14ac:dyDescent="0.3"/>
    <row r="2700" s="51" customFormat="1" ht="15.9" customHeight="1" x14ac:dyDescent="0.3"/>
    <row r="2701" s="51" customFormat="1" ht="15.9" customHeight="1" x14ac:dyDescent="0.3"/>
    <row r="2702" s="51" customFormat="1" ht="15.9" customHeight="1" x14ac:dyDescent="0.3"/>
    <row r="2703" s="51" customFormat="1" ht="15.9" customHeight="1" x14ac:dyDescent="0.3"/>
    <row r="2704" s="51" customFormat="1" ht="15.9" customHeight="1" x14ac:dyDescent="0.3"/>
    <row r="2705" s="51" customFormat="1" ht="15.9" customHeight="1" x14ac:dyDescent="0.3"/>
    <row r="2706" s="51" customFormat="1" ht="15.9" customHeight="1" x14ac:dyDescent="0.3"/>
    <row r="2707" s="51" customFormat="1" ht="15.9" customHeight="1" x14ac:dyDescent="0.3"/>
    <row r="2708" s="51" customFormat="1" ht="15.9" customHeight="1" x14ac:dyDescent="0.3"/>
    <row r="2709" s="51" customFormat="1" ht="15.9" customHeight="1" x14ac:dyDescent="0.3"/>
    <row r="2710" s="51" customFormat="1" ht="15.9" customHeight="1" x14ac:dyDescent="0.3"/>
    <row r="2711" s="51" customFormat="1" ht="15.9" customHeight="1" x14ac:dyDescent="0.3"/>
    <row r="2712" s="51" customFormat="1" ht="15.9" customHeight="1" x14ac:dyDescent="0.3"/>
    <row r="2713" s="51" customFormat="1" ht="15.9" customHeight="1" x14ac:dyDescent="0.3"/>
    <row r="2714" s="51" customFormat="1" ht="15.9" customHeight="1" x14ac:dyDescent="0.3"/>
    <row r="2715" s="51" customFormat="1" ht="15.9" customHeight="1" x14ac:dyDescent="0.3"/>
    <row r="2716" s="51" customFormat="1" ht="15.9" customHeight="1" x14ac:dyDescent="0.3"/>
    <row r="2717" s="51" customFormat="1" ht="15.9" customHeight="1" x14ac:dyDescent="0.3"/>
    <row r="2718" s="51" customFormat="1" ht="15.9" customHeight="1" x14ac:dyDescent="0.3"/>
    <row r="2719" s="51" customFormat="1" ht="15.9" customHeight="1" x14ac:dyDescent="0.3"/>
    <row r="2720" s="51" customFormat="1" ht="15.9" customHeight="1" x14ac:dyDescent="0.3"/>
    <row r="2721" s="51" customFormat="1" ht="15.9" customHeight="1" x14ac:dyDescent="0.3"/>
    <row r="2722" s="51" customFormat="1" ht="15.9" customHeight="1" x14ac:dyDescent="0.3"/>
    <row r="2723" s="51" customFormat="1" ht="15.9" customHeight="1" x14ac:dyDescent="0.3"/>
    <row r="2724" s="51" customFormat="1" ht="15.9" customHeight="1" x14ac:dyDescent="0.3"/>
    <row r="2725" s="51" customFormat="1" ht="15.9" customHeight="1" x14ac:dyDescent="0.3"/>
    <row r="2726" s="51" customFormat="1" ht="15.9" customHeight="1" x14ac:dyDescent="0.3"/>
    <row r="2727" s="51" customFormat="1" ht="15.9" customHeight="1" x14ac:dyDescent="0.3"/>
    <row r="2728" s="51" customFormat="1" ht="15.9" customHeight="1" x14ac:dyDescent="0.3"/>
    <row r="2729" s="51" customFormat="1" ht="15.9" customHeight="1" x14ac:dyDescent="0.3"/>
    <row r="2730" s="51" customFormat="1" ht="15.9" customHeight="1" x14ac:dyDescent="0.3"/>
    <row r="2731" s="51" customFormat="1" ht="15.9" customHeight="1" x14ac:dyDescent="0.3"/>
    <row r="2732" s="51" customFormat="1" ht="15.9" customHeight="1" x14ac:dyDescent="0.3"/>
    <row r="2733" s="51" customFormat="1" ht="15.9" customHeight="1" x14ac:dyDescent="0.3"/>
    <row r="2734" s="51" customFormat="1" ht="15.9" customHeight="1" x14ac:dyDescent="0.3"/>
    <row r="2735" s="51" customFormat="1" ht="15.9" customHeight="1" x14ac:dyDescent="0.3"/>
    <row r="2736" s="51" customFormat="1" ht="15.9" customHeight="1" x14ac:dyDescent="0.3"/>
    <row r="2737" s="51" customFormat="1" ht="15.9" customHeight="1" x14ac:dyDescent="0.3"/>
    <row r="2738" s="51" customFormat="1" ht="15.9" customHeight="1" x14ac:dyDescent="0.3"/>
    <row r="2739" s="51" customFormat="1" ht="15.9" customHeight="1" x14ac:dyDescent="0.3"/>
    <row r="2740" s="51" customFormat="1" ht="15.9" customHeight="1" x14ac:dyDescent="0.3"/>
    <row r="2741" s="51" customFormat="1" ht="15.9" customHeight="1" x14ac:dyDescent="0.3"/>
    <row r="2742" s="51" customFormat="1" ht="15.9" customHeight="1" x14ac:dyDescent="0.3"/>
    <row r="2743" s="51" customFormat="1" ht="15.9" customHeight="1" x14ac:dyDescent="0.3"/>
    <row r="2744" s="51" customFormat="1" ht="15.9" customHeight="1" x14ac:dyDescent="0.3"/>
    <row r="2745" s="51" customFormat="1" ht="15.9" customHeight="1" x14ac:dyDescent="0.3"/>
    <row r="2746" s="51" customFormat="1" ht="15.9" customHeight="1" x14ac:dyDescent="0.3"/>
    <row r="2747" s="51" customFormat="1" ht="15.9" customHeight="1" x14ac:dyDescent="0.3"/>
    <row r="2748" s="51" customFormat="1" ht="15.9" customHeight="1" x14ac:dyDescent="0.3"/>
    <row r="2749" s="51" customFormat="1" ht="15.9" customHeight="1" x14ac:dyDescent="0.3"/>
    <row r="2750" s="51" customFormat="1" ht="15.9" customHeight="1" x14ac:dyDescent="0.3"/>
    <row r="2751" s="51" customFormat="1" ht="15.9" customHeight="1" x14ac:dyDescent="0.3"/>
    <row r="2752" s="51" customFormat="1" ht="15.9" customHeight="1" x14ac:dyDescent="0.3"/>
    <row r="2753" s="51" customFormat="1" ht="15.9" customHeight="1" x14ac:dyDescent="0.3"/>
    <row r="2754" s="51" customFormat="1" ht="15.9" customHeight="1" x14ac:dyDescent="0.3"/>
    <row r="2755" s="51" customFormat="1" ht="15.9" customHeight="1" x14ac:dyDescent="0.3"/>
    <row r="2756" s="51" customFormat="1" ht="15.9" customHeight="1" x14ac:dyDescent="0.3"/>
    <row r="2757" s="51" customFormat="1" ht="15.9" customHeight="1" x14ac:dyDescent="0.3"/>
    <row r="2758" s="51" customFormat="1" ht="15.9" customHeight="1" x14ac:dyDescent="0.3"/>
    <row r="2759" s="51" customFormat="1" ht="15.9" customHeight="1" x14ac:dyDescent="0.3"/>
    <row r="2760" s="51" customFormat="1" ht="15.9" customHeight="1" x14ac:dyDescent="0.3"/>
    <row r="2761" s="51" customFormat="1" ht="15.9" customHeight="1" x14ac:dyDescent="0.3"/>
    <row r="2762" s="51" customFormat="1" ht="15.9" customHeight="1" x14ac:dyDescent="0.3"/>
    <row r="2763" s="51" customFormat="1" ht="15.9" customHeight="1" x14ac:dyDescent="0.3"/>
    <row r="2764" s="51" customFormat="1" ht="15.9" customHeight="1" x14ac:dyDescent="0.3"/>
    <row r="2765" s="51" customFormat="1" ht="15.9" customHeight="1" x14ac:dyDescent="0.3"/>
    <row r="2766" s="51" customFormat="1" ht="15.9" customHeight="1" x14ac:dyDescent="0.3"/>
    <row r="2767" s="51" customFormat="1" ht="15.9" customHeight="1" x14ac:dyDescent="0.3"/>
    <row r="2768" s="51" customFormat="1" ht="15.9" customHeight="1" x14ac:dyDescent="0.3"/>
    <row r="2769" s="51" customFormat="1" ht="15.9" customHeight="1" x14ac:dyDescent="0.3"/>
    <row r="2770" s="51" customFormat="1" ht="15.9" customHeight="1" x14ac:dyDescent="0.3"/>
    <row r="2771" s="51" customFormat="1" ht="15.9" customHeight="1" x14ac:dyDescent="0.3"/>
    <row r="2772" s="51" customFormat="1" ht="15.9" customHeight="1" x14ac:dyDescent="0.3"/>
    <row r="2773" s="51" customFormat="1" ht="15.9" customHeight="1" x14ac:dyDescent="0.3"/>
    <row r="2774" s="51" customFormat="1" ht="15.9" customHeight="1" x14ac:dyDescent="0.3"/>
    <row r="2775" s="51" customFormat="1" ht="15.9" customHeight="1" x14ac:dyDescent="0.3"/>
    <row r="2776" s="51" customFormat="1" ht="15.9" customHeight="1" x14ac:dyDescent="0.3"/>
    <row r="2777" s="51" customFormat="1" ht="15.9" customHeight="1" x14ac:dyDescent="0.3"/>
    <row r="2778" s="51" customFormat="1" ht="15.9" customHeight="1" x14ac:dyDescent="0.3"/>
    <row r="2779" s="51" customFormat="1" ht="15.9" customHeight="1" x14ac:dyDescent="0.3"/>
    <row r="2780" s="51" customFormat="1" ht="15.9" customHeight="1" x14ac:dyDescent="0.3"/>
    <row r="2781" s="51" customFormat="1" ht="15.9" customHeight="1" x14ac:dyDescent="0.3"/>
    <row r="2782" s="51" customFormat="1" ht="15.9" customHeight="1" x14ac:dyDescent="0.3"/>
    <row r="2783" s="51" customFormat="1" ht="15.9" customHeight="1" x14ac:dyDescent="0.3"/>
    <row r="2784" s="51" customFormat="1" ht="15.9" customHeight="1" x14ac:dyDescent="0.3"/>
    <row r="2785" s="51" customFormat="1" ht="15.9" customHeight="1" x14ac:dyDescent="0.3"/>
    <row r="2786" s="51" customFormat="1" ht="15.9" customHeight="1" x14ac:dyDescent="0.3"/>
    <row r="2787" s="51" customFormat="1" ht="15.9" customHeight="1" x14ac:dyDescent="0.3"/>
    <row r="2788" s="51" customFormat="1" ht="15.9" customHeight="1" x14ac:dyDescent="0.3"/>
    <row r="2789" s="51" customFormat="1" ht="15.9" customHeight="1" x14ac:dyDescent="0.3"/>
    <row r="2790" s="51" customFormat="1" ht="15.9" customHeight="1" x14ac:dyDescent="0.3"/>
    <row r="2791" s="51" customFormat="1" ht="15.9" customHeight="1" x14ac:dyDescent="0.3"/>
    <row r="2792" s="51" customFormat="1" ht="15.9" customHeight="1" x14ac:dyDescent="0.3"/>
    <row r="2793" s="51" customFormat="1" ht="15.9" customHeight="1" x14ac:dyDescent="0.3"/>
    <row r="2794" s="51" customFormat="1" ht="15.9" customHeight="1" x14ac:dyDescent="0.3"/>
    <row r="2795" s="51" customFormat="1" ht="15.9" customHeight="1" x14ac:dyDescent="0.3"/>
    <row r="2796" s="51" customFormat="1" ht="15.9" customHeight="1" x14ac:dyDescent="0.3"/>
    <row r="2797" s="51" customFormat="1" ht="15.9" customHeight="1" x14ac:dyDescent="0.3"/>
    <row r="2798" s="51" customFormat="1" ht="15.9" customHeight="1" x14ac:dyDescent="0.3"/>
    <row r="2799" s="51" customFormat="1" ht="15.9" customHeight="1" x14ac:dyDescent="0.3"/>
    <row r="2800" s="51" customFormat="1" ht="15.9" customHeight="1" x14ac:dyDescent="0.3"/>
    <row r="2801" s="51" customFormat="1" ht="15.9" customHeight="1" x14ac:dyDescent="0.3"/>
    <row r="2802" s="51" customFormat="1" ht="15.9" customHeight="1" x14ac:dyDescent="0.3"/>
    <row r="2803" s="51" customFormat="1" ht="15.9" customHeight="1" x14ac:dyDescent="0.3"/>
    <row r="2804" s="51" customFormat="1" ht="15.9" customHeight="1" x14ac:dyDescent="0.3"/>
    <row r="2805" s="51" customFormat="1" ht="15.9" customHeight="1" x14ac:dyDescent="0.3"/>
    <row r="2806" s="51" customFormat="1" ht="15.9" customHeight="1" x14ac:dyDescent="0.3"/>
    <row r="2807" s="51" customFormat="1" ht="15.9" customHeight="1" x14ac:dyDescent="0.3"/>
    <row r="2808" s="51" customFormat="1" ht="15.9" customHeight="1" x14ac:dyDescent="0.3"/>
    <row r="2809" s="51" customFormat="1" ht="15.9" customHeight="1" x14ac:dyDescent="0.3"/>
    <row r="2810" s="51" customFormat="1" ht="15.9" customHeight="1" x14ac:dyDescent="0.3"/>
    <row r="2811" s="51" customFormat="1" ht="15.9" customHeight="1" x14ac:dyDescent="0.3"/>
    <row r="2812" s="51" customFormat="1" ht="15.9" customHeight="1" x14ac:dyDescent="0.3"/>
    <row r="2813" s="51" customFormat="1" ht="15.9" customHeight="1" x14ac:dyDescent="0.3"/>
    <row r="2814" s="51" customFormat="1" ht="15.9" customHeight="1" x14ac:dyDescent="0.3"/>
    <row r="2815" s="51" customFormat="1" ht="15.9" customHeight="1" x14ac:dyDescent="0.3"/>
    <row r="2816" s="51" customFormat="1" ht="15.9" customHeight="1" x14ac:dyDescent="0.3"/>
    <row r="2817" s="51" customFormat="1" ht="15.9" customHeight="1" x14ac:dyDescent="0.3"/>
    <row r="2818" s="51" customFormat="1" ht="15.9" customHeight="1" x14ac:dyDescent="0.3"/>
    <row r="2819" s="51" customFormat="1" ht="15.9" customHeight="1" x14ac:dyDescent="0.3"/>
    <row r="2820" s="51" customFormat="1" ht="15.9" customHeight="1" x14ac:dyDescent="0.3"/>
    <row r="2821" s="51" customFormat="1" ht="15.9" customHeight="1" x14ac:dyDescent="0.3"/>
    <row r="2822" s="51" customFormat="1" ht="15.9" customHeight="1" x14ac:dyDescent="0.3"/>
    <row r="2823" s="51" customFormat="1" ht="15.9" customHeight="1" x14ac:dyDescent="0.3"/>
    <row r="2824" s="51" customFormat="1" ht="15.9" customHeight="1" x14ac:dyDescent="0.3"/>
    <row r="2825" s="51" customFormat="1" ht="15.9" customHeight="1" x14ac:dyDescent="0.3"/>
    <row r="2826" s="51" customFormat="1" ht="15.9" customHeight="1" x14ac:dyDescent="0.3"/>
    <row r="2827" s="51" customFormat="1" ht="15.9" customHeight="1" x14ac:dyDescent="0.3"/>
    <row r="2828" s="51" customFormat="1" ht="15.9" customHeight="1" x14ac:dyDescent="0.3"/>
    <row r="2829" s="51" customFormat="1" ht="15.9" customHeight="1" x14ac:dyDescent="0.3"/>
    <row r="2830" s="51" customFormat="1" ht="15.9" customHeight="1" x14ac:dyDescent="0.3"/>
    <row r="2831" s="51" customFormat="1" ht="15.9" customHeight="1" x14ac:dyDescent="0.3"/>
    <row r="2832" s="51" customFormat="1" ht="15.9" customHeight="1" x14ac:dyDescent="0.3"/>
    <row r="2833" s="51" customFormat="1" ht="15.9" customHeight="1" x14ac:dyDescent="0.3"/>
    <row r="2834" s="51" customFormat="1" ht="15.9" customHeight="1" x14ac:dyDescent="0.3"/>
    <row r="2835" s="51" customFormat="1" ht="15.9" customHeight="1" x14ac:dyDescent="0.3"/>
    <row r="2836" s="51" customFormat="1" ht="15.9" customHeight="1" x14ac:dyDescent="0.3"/>
    <row r="2837" s="51" customFormat="1" ht="15.9" customHeight="1" x14ac:dyDescent="0.3"/>
    <row r="2838" s="51" customFormat="1" ht="15.9" customHeight="1" x14ac:dyDescent="0.3"/>
    <row r="2839" s="51" customFormat="1" ht="15.9" customHeight="1" x14ac:dyDescent="0.3"/>
    <row r="2840" s="51" customFormat="1" ht="15.9" customHeight="1" x14ac:dyDescent="0.3"/>
    <row r="2841" s="51" customFormat="1" ht="15.9" customHeight="1" x14ac:dyDescent="0.3"/>
    <row r="2842" s="51" customFormat="1" ht="15.9" customHeight="1" x14ac:dyDescent="0.3"/>
    <row r="2843" s="51" customFormat="1" ht="15.9" customHeight="1" x14ac:dyDescent="0.3"/>
    <row r="2844" s="51" customFormat="1" ht="15.9" customHeight="1" x14ac:dyDescent="0.3"/>
    <row r="2845" s="51" customFormat="1" ht="15.9" customHeight="1" x14ac:dyDescent="0.3"/>
    <row r="2846" s="51" customFormat="1" ht="15.9" customHeight="1" x14ac:dyDescent="0.3"/>
    <row r="2847" s="51" customFormat="1" ht="15.9" customHeight="1" x14ac:dyDescent="0.3"/>
    <row r="2848" s="51" customFormat="1" ht="15.9" customHeight="1" x14ac:dyDescent="0.3"/>
    <row r="2849" s="51" customFormat="1" ht="15.9" customHeight="1" x14ac:dyDescent="0.3"/>
    <row r="2850" s="51" customFormat="1" ht="15.9" customHeight="1" x14ac:dyDescent="0.3"/>
    <row r="2851" s="51" customFormat="1" ht="15.9" customHeight="1" x14ac:dyDescent="0.3"/>
    <row r="2852" s="51" customFormat="1" ht="15.9" customHeight="1" x14ac:dyDescent="0.3"/>
    <row r="2853" s="51" customFormat="1" ht="15.9" customHeight="1" x14ac:dyDescent="0.3"/>
    <row r="2854" s="51" customFormat="1" ht="15.9" customHeight="1" x14ac:dyDescent="0.3"/>
    <row r="2855" s="51" customFormat="1" ht="15.9" customHeight="1" x14ac:dyDescent="0.3"/>
    <row r="2856" s="51" customFormat="1" ht="15.9" customHeight="1" x14ac:dyDescent="0.3"/>
    <row r="2857" s="51" customFormat="1" ht="15.9" customHeight="1" x14ac:dyDescent="0.3"/>
    <row r="2858" s="51" customFormat="1" ht="15.9" customHeight="1" x14ac:dyDescent="0.3"/>
    <row r="2859" s="51" customFormat="1" ht="15.9" customHeight="1" x14ac:dyDescent="0.3"/>
    <row r="2860" s="51" customFormat="1" ht="15.9" customHeight="1" x14ac:dyDescent="0.3"/>
    <row r="2861" s="51" customFormat="1" ht="15.9" customHeight="1" x14ac:dyDescent="0.3"/>
    <row r="2862" s="51" customFormat="1" ht="15.9" customHeight="1" x14ac:dyDescent="0.3"/>
    <row r="2863" s="51" customFormat="1" ht="15.9" customHeight="1" x14ac:dyDescent="0.3"/>
    <row r="2864" s="51" customFormat="1" ht="15.9" customHeight="1" x14ac:dyDescent="0.3"/>
    <row r="2865" s="51" customFormat="1" ht="15.9" customHeight="1" x14ac:dyDescent="0.3"/>
    <row r="2866" s="51" customFormat="1" ht="15.9" customHeight="1" x14ac:dyDescent="0.3"/>
    <row r="2867" s="51" customFormat="1" ht="15.9" customHeight="1" x14ac:dyDescent="0.3"/>
    <row r="2868" s="51" customFormat="1" ht="15.9" customHeight="1" x14ac:dyDescent="0.3"/>
    <row r="2869" s="51" customFormat="1" ht="15.9" customHeight="1" x14ac:dyDescent="0.3"/>
    <row r="2870" s="51" customFormat="1" ht="15.9" customHeight="1" x14ac:dyDescent="0.3"/>
    <row r="2871" s="51" customFormat="1" ht="15.9" customHeight="1" x14ac:dyDescent="0.3"/>
    <row r="2872" s="51" customFormat="1" ht="15.9" customHeight="1" x14ac:dyDescent="0.3"/>
    <row r="2873" s="51" customFormat="1" ht="15.9" customHeight="1" x14ac:dyDescent="0.3"/>
    <row r="2874" s="51" customFormat="1" ht="15.9" customHeight="1" x14ac:dyDescent="0.3"/>
    <row r="2875" s="51" customFormat="1" ht="15.9" customHeight="1" x14ac:dyDescent="0.3"/>
    <row r="2876" s="51" customFormat="1" ht="15.9" customHeight="1" x14ac:dyDescent="0.3"/>
    <row r="2877" s="51" customFormat="1" ht="15.9" customHeight="1" x14ac:dyDescent="0.3"/>
    <row r="2878" s="51" customFormat="1" ht="15.9" customHeight="1" x14ac:dyDescent="0.3"/>
    <row r="2879" s="51" customFormat="1" ht="15.9" customHeight="1" x14ac:dyDescent="0.3"/>
    <row r="2880" s="51" customFormat="1" ht="15.9" customHeight="1" x14ac:dyDescent="0.3"/>
    <row r="2881" s="51" customFormat="1" ht="15.9" customHeight="1" x14ac:dyDescent="0.3"/>
    <row r="2882" s="51" customFormat="1" ht="15.9" customHeight="1" x14ac:dyDescent="0.3"/>
    <row r="2883" s="51" customFormat="1" ht="15.9" customHeight="1" x14ac:dyDescent="0.3"/>
    <row r="2884" s="51" customFormat="1" ht="15.9" customHeight="1" x14ac:dyDescent="0.3"/>
    <row r="2885" s="51" customFormat="1" ht="15.9" customHeight="1" x14ac:dyDescent="0.3"/>
    <row r="2886" s="51" customFormat="1" ht="15.9" customHeight="1" x14ac:dyDescent="0.3"/>
    <row r="2887" s="51" customFormat="1" ht="15.9" customHeight="1" x14ac:dyDescent="0.3"/>
    <row r="2888" s="51" customFormat="1" ht="15.9" customHeight="1" x14ac:dyDescent="0.3"/>
    <row r="2889" s="51" customFormat="1" ht="15.9" customHeight="1" x14ac:dyDescent="0.3"/>
    <row r="2890" s="51" customFormat="1" ht="15.9" customHeight="1" x14ac:dyDescent="0.3"/>
    <row r="2891" s="51" customFormat="1" ht="15.9" customHeight="1" x14ac:dyDescent="0.3"/>
    <row r="2892" s="51" customFormat="1" ht="15.9" customHeight="1" x14ac:dyDescent="0.3"/>
    <row r="2893" s="51" customFormat="1" ht="15.9" customHeight="1" x14ac:dyDescent="0.3"/>
    <row r="2894" s="51" customFormat="1" ht="15.9" customHeight="1" x14ac:dyDescent="0.3"/>
    <row r="2895" s="51" customFormat="1" ht="15.9" customHeight="1" x14ac:dyDescent="0.3"/>
    <row r="2896" s="51" customFormat="1" ht="15.9" customHeight="1" x14ac:dyDescent="0.3"/>
    <row r="2897" s="51" customFormat="1" ht="15.9" customHeight="1" x14ac:dyDescent="0.3"/>
    <row r="2898" s="51" customFormat="1" ht="15.9" customHeight="1" x14ac:dyDescent="0.3"/>
    <row r="2899" s="51" customFormat="1" ht="15.9" customHeight="1" x14ac:dyDescent="0.3"/>
    <row r="2900" s="51" customFormat="1" ht="15.9" customHeight="1" x14ac:dyDescent="0.3"/>
    <row r="2901" s="51" customFormat="1" ht="15.9" customHeight="1" x14ac:dyDescent="0.3"/>
    <row r="2902" s="51" customFormat="1" ht="15.9" customHeight="1" x14ac:dyDescent="0.3"/>
    <row r="2903" s="51" customFormat="1" ht="15.9" customHeight="1" x14ac:dyDescent="0.3"/>
    <row r="2904" s="51" customFormat="1" ht="15.9" customHeight="1" x14ac:dyDescent="0.3"/>
    <row r="2905" s="51" customFormat="1" ht="15.9" customHeight="1" x14ac:dyDescent="0.3"/>
    <row r="2906" s="51" customFormat="1" ht="15.9" customHeight="1" x14ac:dyDescent="0.3"/>
    <row r="2907" s="51" customFormat="1" ht="15.9" customHeight="1" x14ac:dyDescent="0.3"/>
    <row r="2908" s="51" customFormat="1" ht="15.9" customHeight="1" x14ac:dyDescent="0.3"/>
    <row r="2909" s="51" customFormat="1" ht="15.9" customHeight="1" x14ac:dyDescent="0.3"/>
    <row r="2910" s="51" customFormat="1" ht="15.9" customHeight="1" x14ac:dyDescent="0.3"/>
    <row r="2911" s="51" customFormat="1" ht="15.9" customHeight="1" x14ac:dyDescent="0.3"/>
    <row r="2912" s="51" customFormat="1" ht="15.9" customHeight="1" x14ac:dyDescent="0.3"/>
    <row r="2913" s="51" customFormat="1" ht="15.9" customHeight="1" x14ac:dyDescent="0.3"/>
    <row r="2914" s="51" customFormat="1" ht="15.9" customHeight="1" x14ac:dyDescent="0.3"/>
    <row r="2915" s="51" customFormat="1" ht="15.9" customHeight="1" x14ac:dyDescent="0.3"/>
    <row r="2916" s="51" customFormat="1" ht="15.9" customHeight="1" x14ac:dyDescent="0.3"/>
    <row r="2917" s="51" customFormat="1" ht="15.9" customHeight="1" x14ac:dyDescent="0.3"/>
    <row r="2918" s="51" customFormat="1" ht="15.9" customHeight="1" x14ac:dyDescent="0.3"/>
    <row r="2919" s="51" customFormat="1" ht="15.9" customHeight="1" x14ac:dyDescent="0.3"/>
    <row r="2920" s="51" customFormat="1" ht="15.9" customHeight="1" x14ac:dyDescent="0.3"/>
    <row r="2921" s="51" customFormat="1" ht="15.9" customHeight="1" x14ac:dyDescent="0.3"/>
    <row r="2922" s="51" customFormat="1" ht="15.9" customHeight="1" x14ac:dyDescent="0.3"/>
    <row r="2923" s="51" customFormat="1" ht="15.9" customHeight="1" x14ac:dyDescent="0.3"/>
    <row r="2924" s="51" customFormat="1" ht="15.9" customHeight="1" x14ac:dyDescent="0.3"/>
    <row r="2925" s="51" customFormat="1" ht="15.9" customHeight="1" x14ac:dyDescent="0.3"/>
    <row r="2926" s="51" customFormat="1" ht="15.9" customHeight="1" x14ac:dyDescent="0.3"/>
    <row r="2927" s="51" customFormat="1" ht="15.9" customHeight="1" x14ac:dyDescent="0.3"/>
    <row r="2928" s="51" customFormat="1" ht="15.9" customHeight="1" x14ac:dyDescent="0.3"/>
    <row r="2929" s="51" customFormat="1" ht="15.9" customHeight="1" x14ac:dyDescent="0.3"/>
    <row r="2930" s="51" customFormat="1" ht="15.9" customHeight="1" x14ac:dyDescent="0.3"/>
    <row r="2931" s="51" customFormat="1" ht="15.9" customHeight="1" x14ac:dyDescent="0.3"/>
    <row r="2932" s="51" customFormat="1" ht="15.9" customHeight="1" x14ac:dyDescent="0.3"/>
    <row r="2933" s="51" customFormat="1" ht="15.9" customHeight="1" x14ac:dyDescent="0.3"/>
    <row r="2934" s="51" customFormat="1" ht="15.9" customHeight="1" x14ac:dyDescent="0.3"/>
    <row r="2935" s="51" customFormat="1" ht="15.9" customHeight="1" x14ac:dyDescent="0.3"/>
    <row r="2936" s="51" customFormat="1" ht="15.9" customHeight="1" x14ac:dyDescent="0.3"/>
    <row r="2937" s="51" customFormat="1" ht="15.9" customHeight="1" x14ac:dyDescent="0.3"/>
    <row r="2938" s="51" customFormat="1" ht="15.9" customHeight="1" x14ac:dyDescent="0.3"/>
    <row r="2939" s="51" customFormat="1" ht="15.9" customHeight="1" x14ac:dyDescent="0.3"/>
    <row r="2940" s="51" customFormat="1" ht="15.9" customHeight="1" x14ac:dyDescent="0.3"/>
    <row r="2941" s="51" customFormat="1" ht="15.9" customHeight="1" x14ac:dyDescent="0.3"/>
    <row r="2942" s="51" customFormat="1" ht="15.9" customHeight="1" x14ac:dyDescent="0.3"/>
    <row r="2943" s="51" customFormat="1" ht="15.9" customHeight="1" x14ac:dyDescent="0.3"/>
    <row r="2944" s="51" customFormat="1" ht="15.9" customHeight="1" x14ac:dyDescent="0.3"/>
    <row r="2945" s="51" customFormat="1" ht="15.9" customHeight="1" x14ac:dyDescent="0.3"/>
    <row r="2946" s="51" customFormat="1" ht="15.9" customHeight="1" x14ac:dyDescent="0.3"/>
    <row r="2947" s="51" customFormat="1" ht="15.9" customHeight="1" x14ac:dyDescent="0.3"/>
    <row r="2948" s="51" customFormat="1" ht="15.9" customHeight="1" x14ac:dyDescent="0.3"/>
    <row r="2949" s="51" customFormat="1" ht="15.9" customHeight="1" x14ac:dyDescent="0.3"/>
    <row r="2950" s="51" customFormat="1" ht="15.9" customHeight="1" x14ac:dyDescent="0.3"/>
    <row r="2951" s="51" customFormat="1" ht="15.9" customHeight="1" x14ac:dyDescent="0.3"/>
    <row r="2952" s="51" customFormat="1" ht="15.9" customHeight="1" x14ac:dyDescent="0.3"/>
    <row r="2953" s="51" customFormat="1" ht="15.9" customHeight="1" x14ac:dyDescent="0.3"/>
    <row r="2954" s="51" customFormat="1" ht="15.9" customHeight="1" x14ac:dyDescent="0.3"/>
    <row r="2955" s="51" customFormat="1" ht="15.9" customHeight="1" x14ac:dyDescent="0.3"/>
    <row r="2956" s="51" customFormat="1" ht="15.9" customHeight="1" x14ac:dyDescent="0.3"/>
    <row r="2957" s="51" customFormat="1" ht="15.9" customHeight="1" x14ac:dyDescent="0.3"/>
    <row r="2958" s="51" customFormat="1" ht="15.9" customHeight="1" x14ac:dyDescent="0.3"/>
    <row r="2959" s="51" customFormat="1" ht="15.9" customHeight="1" x14ac:dyDescent="0.3"/>
    <row r="2960" s="51" customFormat="1" ht="15.9" customHeight="1" x14ac:dyDescent="0.3"/>
    <row r="2961" s="51" customFormat="1" ht="15.9" customHeight="1" x14ac:dyDescent="0.3"/>
    <row r="2962" s="51" customFormat="1" ht="15.9" customHeight="1" x14ac:dyDescent="0.3"/>
    <row r="2963" s="51" customFormat="1" ht="15.9" customHeight="1" x14ac:dyDescent="0.3"/>
    <row r="2964" s="51" customFormat="1" ht="15.9" customHeight="1" x14ac:dyDescent="0.3"/>
    <row r="2965" s="51" customFormat="1" ht="15.9" customHeight="1" x14ac:dyDescent="0.3"/>
    <row r="2966" s="51" customFormat="1" ht="15.9" customHeight="1" x14ac:dyDescent="0.3"/>
    <row r="2967" s="51" customFormat="1" ht="15.9" customHeight="1" x14ac:dyDescent="0.3"/>
    <row r="2968" s="51" customFormat="1" ht="15.9" customHeight="1" x14ac:dyDescent="0.3"/>
    <row r="2969" s="51" customFormat="1" ht="15.9" customHeight="1" x14ac:dyDescent="0.3"/>
    <row r="2970" s="51" customFormat="1" ht="15.9" customHeight="1" x14ac:dyDescent="0.3"/>
    <row r="2971" s="51" customFormat="1" ht="15.9" customHeight="1" x14ac:dyDescent="0.3"/>
    <row r="2972" s="51" customFormat="1" ht="15.9" customHeight="1" x14ac:dyDescent="0.3"/>
    <row r="2973" s="51" customFormat="1" ht="15.9" customHeight="1" x14ac:dyDescent="0.3"/>
    <row r="2974" s="51" customFormat="1" ht="15.9" customHeight="1" x14ac:dyDescent="0.3"/>
    <row r="2975" s="51" customFormat="1" ht="15.9" customHeight="1" x14ac:dyDescent="0.3"/>
    <row r="2976" s="51" customFormat="1" ht="15.9" customHeight="1" x14ac:dyDescent="0.3"/>
    <row r="2977" s="51" customFormat="1" ht="15.9" customHeight="1" x14ac:dyDescent="0.3"/>
    <row r="2978" s="51" customFormat="1" ht="15.9" customHeight="1" x14ac:dyDescent="0.3"/>
    <row r="2979" s="51" customFormat="1" ht="15.9" customHeight="1" x14ac:dyDescent="0.3"/>
    <row r="2980" s="51" customFormat="1" ht="15.9" customHeight="1" x14ac:dyDescent="0.3"/>
    <row r="2981" s="51" customFormat="1" ht="15.9" customHeight="1" x14ac:dyDescent="0.3"/>
    <row r="2982" s="51" customFormat="1" ht="15.9" customHeight="1" x14ac:dyDescent="0.3"/>
    <row r="2983" s="51" customFormat="1" ht="15.9" customHeight="1" x14ac:dyDescent="0.3"/>
    <row r="2984" s="51" customFormat="1" ht="15.9" customHeight="1" x14ac:dyDescent="0.3"/>
    <row r="2985" s="51" customFormat="1" ht="15.9" customHeight="1" x14ac:dyDescent="0.3"/>
    <row r="2986" s="51" customFormat="1" ht="15.9" customHeight="1" x14ac:dyDescent="0.3"/>
    <row r="2987" s="51" customFormat="1" ht="15.9" customHeight="1" x14ac:dyDescent="0.3"/>
    <row r="2988" s="51" customFormat="1" ht="15.9" customHeight="1" x14ac:dyDescent="0.3"/>
    <row r="2989" s="51" customFormat="1" ht="15.9" customHeight="1" x14ac:dyDescent="0.3"/>
    <row r="2990" s="51" customFormat="1" ht="15.9" customHeight="1" x14ac:dyDescent="0.3"/>
    <row r="2991" s="51" customFormat="1" ht="15.9" customHeight="1" x14ac:dyDescent="0.3"/>
    <row r="2992" s="51" customFormat="1" ht="15.9" customHeight="1" x14ac:dyDescent="0.3"/>
    <row r="2993" s="51" customFormat="1" ht="15.9" customHeight="1" x14ac:dyDescent="0.3"/>
    <row r="2994" s="51" customFormat="1" ht="15.9" customHeight="1" x14ac:dyDescent="0.3"/>
    <row r="2995" s="51" customFormat="1" ht="15.9" customHeight="1" x14ac:dyDescent="0.3"/>
    <row r="2996" s="51" customFormat="1" ht="15.9" customHeight="1" x14ac:dyDescent="0.3"/>
    <row r="2997" s="51" customFormat="1" ht="15.9" customHeight="1" x14ac:dyDescent="0.3"/>
    <row r="2998" s="51" customFormat="1" ht="15.9" customHeight="1" x14ac:dyDescent="0.3"/>
    <row r="2999" s="51" customFormat="1" ht="15.9" customHeight="1" x14ac:dyDescent="0.3"/>
    <row r="3000" s="51" customFormat="1" ht="15.9" customHeight="1" x14ac:dyDescent="0.3"/>
    <row r="3001" s="51" customFormat="1" ht="15.9" customHeight="1" x14ac:dyDescent="0.3"/>
    <row r="3002" s="51" customFormat="1" ht="15.9" customHeight="1" x14ac:dyDescent="0.3"/>
    <row r="3003" s="51" customFormat="1" ht="15.9" customHeight="1" x14ac:dyDescent="0.3"/>
    <row r="3004" s="51" customFormat="1" ht="15.9" customHeight="1" x14ac:dyDescent="0.3"/>
    <row r="3005" s="51" customFormat="1" ht="15.9" customHeight="1" x14ac:dyDescent="0.3"/>
    <row r="3006" s="51" customFormat="1" ht="15.9" customHeight="1" x14ac:dyDescent="0.3"/>
    <row r="3007" s="51" customFormat="1" ht="15.9" customHeight="1" x14ac:dyDescent="0.3"/>
    <row r="3008" s="51" customFormat="1" ht="15.9" customHeight="1" x14ac:dyDescent="0.3"/>
    <row r="3009" s="51" customFormat="1" ht="15.9" customHeight="1" x14ac:dyDescent="0.3"/>
    <row r="3010" s="51" customFormat="1" ht="15.9" customHeight="1" x14ac:dyDescent="0.3"/>
    <row r="3011" s="51" customFormat="1" ht="15.9" customHeight="1" x14ac:dyDescent="0.3"/>
    <row r="3012" s="51" customFormat="1" ht="15.9" customHeight="1" x14ac:dyDescent="0.3"/>
    <row r="3013" s="51" customFormat="1" ht="15.9" customHeight="1" x14ac:dyDescent="0.3"/>
    <row r="3014" s="51" customFormat="1" ht="15.9" customHeight="1" x14ac:dyDescent="0.3"/>
    <row r="3015" s="51" customFormat="1" ht="15.9" customHeight="1" x14ac:dyDescent="0.3"/>
    <row r="3016" s="51" customFormat="1" ht="15.9" customHeight="1" x14ac:dyDescent="0.3"/>
    <row r="3017" s="51" customFormat="1" ht="15.9" customHeight="1" x14ac:dyDescent="0.3"/>
    <row r="3018" s="51" customFormat="1" ht="15.9" customHeight="1" x14ac:dyDescent="0.3"/>
    <row r="3019" s="51" customFormat="1" ht="15.9" customHeight="1" x14ac:dyDescent="0.3"/>
    <row r="3020" s="51" customFormat="1" ht="15.9" customHeight="1" x14ac:dyDescent="0.3"/>
    <row r="3021" s="51" customFormat="1" ht="15.9" customHeight="1" x14ac:dyDescent="0.3"/>
    <row r="3022" s="51" customFormat="1" ht="15.9" customHeight="1" x14ac:dyDescent="0.3"/>
    <row r="3023" s="51" customFormat="1" ht="15.9" customHeight="1" x14ac:dyDescent="0.3"/>
    <row r="3024" s="51" customFormat="1" ht="15.9" customHeight="1" x14ac:dyDescent="0.3"/>
    <row r="3025" s="51" customFormat="1" ht="15.9" customHeight="1" x14ac:dyDescent="0.3"/>
    <row r="3026" s="51" customFormat="1" ht="15.9" customHeight="1" x14ac:dyDescent="0.3"/>
    <row r="3027" s="51" customFormat="1" ht="15.9" customHeight="1" x14ac:dyDescent="0.3"/>
    <row r="3028" s="51" customFormat="1" ht="15.9" customHeight="1" x14ac:dyDescent="0.3"/>
    <row r="3029" s="51" customFormat="1" ht="15.9" customHeight="1" x14ac:dyDescent="0.3"/>
    <row r="3030" s="51" customFormat="1" ht="15.9" customHeight="1" x14ac:dyDescent="0.3"/>
    <row r="3031" s="51" customFormat="1" ht="15.9" customHeight="1" x14ac:dyDescent="0.3"/>
    <row r="3032" s="51" customFormat="1" ht="15.9" customHeight="1" x14ac:dyDescent="0.3"/>
    <row r="3033" s="51" customFormat="1" ht="15.9" customHeight="1" x14ac:dyDescent="0.3"/>
    <row r="3034" s="51" customFormat="1" ht="15.9" customHeight="1" x14ac:dyDescent="0.3"/>
    <row r="3035" s="51" customFormat="1" ht="15.9" customHeight="1" x14ac:dyDescent="0.3"/>
    <row r="3036" s="51" customFormat="1" ht="15.9" customHeight="1" x14ac:dyDescent="0.3"/>
    <row r="3037" s="51" customFormat="1" ht="15.9" customHeight="1" x14ac:dyDescent="0.3"/>
    <row r="3038" s="51" customFormat="1" ht="15.9" customHeight="1" x14ac:dyDescent="0.3"/>
    <row r="3039" s="51" customFormat="1" ht="15.9" customHeight="1" x14ac:dyDescent="0.3"/>
    <row r="3040" s="51" customFormat="1" ht="15.9" customHeight="1" x14ac:dyDescent="0.3"/>
    <row r="3041" s="51" customFormat="1" ht="15.9" customHeight="1" x14ac:dyDescent="0.3"/>
    <row r="3042" s="51" customFormat="1" ht="15.9" customHeight="1" x14ac:dyDescent="0.3"/>
    <row r="3043" s="51" customFormat="1" ht="15.9" customHeight="1" x14ac:dyDescent="0.3"/>
    <row r="3044" s="51" customFormat="1" ht="15.9" customHeight="1" x14ac:dyDescent="0.3"/>
    <row r="3045" s="51" customFormat="1" ht="15.9" customHeight="1" x14ac:dyDescent="0.3"/>
    <row r="3046" s="51" customFormat="1" ht="15.9" customHeight="1" x14ac:dyDescent="0.3"/>
    <row r="3047" s="51" customFormat="1" ht="15.9" customHeight="1" x14ac:dyDescent="0.3"/>
    <row r="3048" s="51" customFormat="1" ht="15.9" customHeight="1" x14ac:dyDescent="0.3"/>
    <row r="3049" s="51" customFormat="1" ht="15.9" customHeight="1" x14ac:dyDescent="0.3"/>
    <row r="3050" s="51" customFormat="1" ht="15.9" customHeight="1" x14ac:dyDescent="0.3"/>
    <row r="3051" s="51" customFormat="1" ht="15.9" customHeight="1" x14ac:dyDescent="0.3"/>
    <row r="3052" s="51" customFormat="1" ht="15.9" customHeight="1" x14ac:dyDescent="0.3"/>
    <row r="3053" s="51" customFormat="1" ht="15.9" customHeight="1" x14ac:dyDescent="0.3"/>
    <row r="3054" s="51" customFormat="1" ht="15.9" customHeight="1" x14ac:dyDescent="0.3"/>
    <row r="3055" s="51" customFormat="1" ht="15.9" customHeight="1" x14ac:dyDescent="0.3"/>
    <row r="3056" s="51" customFormat="1" ht="15.9" customHeight="1" x14ac:dyDescent="0.3"/>
    <row r="3057" s="51" customFormat="1" ht="15.9" customHeight="1" x14ac:dyDescent="0.3"/>
    <row r="3058" s="51" customFormat="1" ht="15.9" customHeight="1" x14ac:dyDescent="0.3"/>
    <row r="3059" s="51" customFormat="1" ht="15.9" customHeight="1" x14ac:dyDescent="0.3"/>
    <row r="3060" s="51" customFormat="1" ht="15.9" customHeight="1" x14ac:dyDescent="0.3"/>
    <row r="3061" s="51" customFormat="1" ht="15.9" customHeight="1" x14ac:dyDescent="0.3"/>
    <row r="3062" s="51" customFormat="1" ht="15.9" customHeight="1" x14ac:dyDescent="0.3"/>
    <row r="3063" s="51" customFormat="1" ht="15.9" customHeight="1" x14ac:dyDescent="0.3"/>
    <row r="3064" s="51" customFormat="1" ht="15.9" customHeight="1" x14ac:dyDescent="0.3"/>
    <row r="3065" s="51" customFormat="1" ht="15.9" customHeight="1" x14ac:dyDescent="0.3"/>
    <row r="3066" s="51" customFormat="1" ht="15.9" customHeight="1" x14ac:dyDescent="0.3"/>
    <row r="3067" s="51" customFormat="1" ht="15.9" customHeight="1" x14ac:dyDescent="0.3"/>
    <row r="3068" s="51" customFormat="1" ht="15.9" customHeight="1" x14ac:dyDescent="0.3"/>
    <row r="3069" s="51" customFormat="1" ht="15.9" customHeight="1" x14ac:dyDescent="0.3"/>
    <row r="3070" s="51" customFormat="1" ht="15.9" customHeight="1" x14ac:dyDescent="0.3"/>
    <row r="3071" s="51" customFormat="1" ht="15.9" customHeight="1" x14ac:dyDescent="0.3"/>
    <row r="3072" s="51" customFormat="1" ht="15.9" customHeight="1" x14ac:dyDescent="0.3"/>
    <row r="3073" s="51" customFormat="1" ht="15.9" customHeight="1" x14ac:dyDescent="0.3"/>
    <row r="3074" s="51" customFormat="1" ht="15.9" customHeight="1" x14ac:dyDescent="0.3"/>
    <row r="3075" s="51" customFormat="1" ht="15.9" customHeight="1" x14ac:dyDescent="0.3"/>
    <row r="3076" s="51" customFormat="1" ht="15.9" customHeight="1" x14ac:dyDescent="0.3"/>
    <row r="3077" s="51" customFormat="1" ht="15.9" customHeight="1" x14ac:dyDescent="0.3"/>
    <row r="3078" s="51" customFormat="1" ht="15.9" customHeight="1" x14ac:dyDescent="0.3"/>
    <row r="3079" s="51" customFormat="1" ht="15.9" customHeight="1" x14ac:dyDescent="0.3"/>
    <row r="3080" s="51" customFormat="1" ht="15.9" customHeight="1" x14ac:dyDescent="0.3"/>
    <row r="3081" s="51" customFormat="1" ht="15.9" customHeight="1" x14ac:dyDescent="0.3"/>
    <row r="3082" s="51" customFormat="1" ht="15.9" customHeight="1" x14ac:dyDescent="0.3"/>
    <row r="3083" s="51" customFormat="1" ht="15.9" customHeight="1" x14ac:dyDescent="0.3"/>
    <row r="3084" s="51" customFormat="1" ht="15.9" customHeight="1" x14ac:dyDescent="0.3"/>
    <row r="3085" s="51" customFormat="1" ht="15.9" customHeight="1" x14ac:dyDescent="0.3"/>
    <row r="3086" s="51" customFormat="1" ht="15.9" customHeight="1" x14ac:dyDescent="0.3"/>
    <row r="3087" s="51" customFormat="1" ht="15.9" customHeight="1" x14ac:dyDescent="0.3"/>
    <row r="3088" s="51" customFormat="1" ht="15.9" customHeight="1" x14ac:dyDescent="0.3"/>
    <row r="3089" s="51" customFormat="1" ht="15.9" customHeight="1" x14ac:dyDescent="0.3"/>
    <row r="3090" s="51" customFormat="1" ht="15.9" customHeight="1" x14ac:dyDescent="0.3"/>
    <row r="3091" s="51" customFormat="1" ht="15.9" customHeight="1" x14ac:dyDescent="0.3"/>
    <row r="3092" s="51" customFormat="1" ht="15.9" customHeight="1" x14ac:dyDescent="0.3"/>
    <row r="3093" s="51" customFormat="1" ht="15.9" customHeight="1" x14ac:dyDescent="0.3"/>
    <row r="3094" s="51" customFormat="1" ht="15.9" customHeight="1" x14ac:dyDescent="0.3"/>
    <row r="3095" s="51" customFormat="1" ht="15.9" customHeight="1" x14ac:dyDescent="0.3"/>
    <row r="3096" s="51" customFormat="1" ht="15.9" customHeight="1" x14ac:dyDescent="0.3"/>
    <row r="3097" s="51" customFormat="1" ht="15.9" customHeight="1" x14ac:dyDescent="0.3"/>
    <row r="3098" s="51" customFormat="1" ht="15.9" customHeight="1" x14ac:dyDescent="0.3"/>
    <row r="3099" s="51" customFormat="1" ht="15.9" customHeight="1" x14ac:dyDescent="0.3"/>
    <row r="3100" s="51" customFormat="1" ht="15.9" customHeight="1" x14ac:dyDescent="0.3"/>
    <row r="3101" s="51" customFormat="1" ht="15.9" customHeight="1" x14ac:dyDescent="0.3"/>
    <row r="3102" s="51" customFormat="1" ht="15.9" customHeight="1" x14ac:dyDescent="0.3"/>
    <row r="3103" s="51" customFormat="1" ht="15.9" customHeight="1" x14ac:dyDescent="0.3"/>
    <row r="3104" s="51" customFormat="1" ht="15.9" customHeight="1" x14ac:dyDescent="0.3"/>
    <row r="3105" s="51" customFormat="1" ht="15.9" customHeight="1" x14ac:dyDescent="0.3"/>
    <row r="3106" s="51" customFormat="1" ht="15.9" customHeight="1" x14ac:dyDescent="0.3"/>
    <row r="3107" s="51" customFormat="1" ht="15.9" customHeight="1" x14ac:dyDescent="0.3"/>
    <row r="3108" s="51" customFormat="1" ht="15.9" customHeight="1" x14ac:dyDescent="0.3"/>
    <row r="3109" s="51" customFormat="1" ht="15.9" customHeight="1" x14ac:dyDescent="0.3"/>
    <row r="3110" s="51" customFormat="1" ht="15.9" customHeight="1" x14ac:dyDescent="0.3"/>
    <row r="3111" s="51" customFormat="1" ht="15.9" customHeight="1" x14ac:dyDescent="0.3"/>
    <row r="3112" s="51" customFormat="1" ht="15.9" customHeight="1" x14ac:dyDescent="0.3"/>
    <row r="3113" s="51" customFormat="1" ht="15.9" customHeight="1" x14ac:dyDescent="0.3"/>
    <row r="3114" s="51" customFormat="1" ht="15.9" customHeight="1" x14ac:dyDescent="0.3"/>
    <row r="3115" s="51" customFormat="1" ht="15.9" customHeight="1" x14ac:dyDescent="0.3"/>
    <row r="3116" s="51" customFormat="1" ht="15.9" customHeight="1" x14ac:dyDescent="0.3"/>
    <row r="3117" s="51" customFormat="1" ht="15.9" customHeight="1" x14ac:dyDescent="0.3"/>
    <row r="3118" s="51" customFormat="1" ht="15.9" customHeight="1" x14ac:dyDescent="0.3"/>
    <row r="3119" s="51" customFormat="1" ht="15.9" customHeight="1" x14ac:dyDescent="0.3"/>
    <row r="3120" s="51" customFormat="1" ht="15.9" customHeight="1" x14ac:dyDescent="0.3"/>
    <row r="3121" s="51" customFormat="1" ht="15.9" customHeight="1" x14ac:dyDescent="0.3"/>
    <row r="3122" s="51" customFormat="1" ht="15.9" customHeight="1" x14ac:dyDescent="0.3"/>
    <row r="3123" s="51" customFormat="1" ht="15.9" customHeight="1" x14ac:dyDescent="0.3"/>
    <row r="3124" s="51" customFormat="1" ht="15.9" customHeight="1" x14ac:dyDescent="0.3"/>
    <row r="3125" s="51" customFormat="1" ht="15.9" customHeight="1" x14ac:dyDescent="0.3"/>
    <row r="3126" s="51" customFormat="1" ht="15.9" customHeight="1" x14ac:dyDescent="0.3"/>
    <row r="3127" s="51" customFormat="1" ht="15.9" customHeight="1" x14ac:dyDescent="0.3"/>
    <row r="3128" s="51" customFormat="1" ht="15.9" customHeight="1" x14ac:dyDescent="0.3"/>
    <row r="3129" s="51" customFormat="1" ht="15.9" customHeight="1" x14ac:dyDescent="0.3"/>
    <row r="3130" s="51" customFormat="1" ht="15.9" customHeight="1" x14ac:dyDescent="0.3"/>
    <row r="3131" s="51" customFormat="1" ht="15.9" customHeight="1" x14ac:dyDescent="0.3"/>
    <row r="3132" s="51" customFormat="1" ht="15.9" customHeight="1" x14ac:dyDescent="0.3"/>
    <row r="3133" s="51" customFormat="1" ht="15.9" customHeight="1" x14ac:dyDescent="0.3"/>
    <row r="3134" s="51" customFormat="1" ht="15.9" customHeight="1" x14ac:dyDescent="0.3"/>
    <row r="3135" s="51" customFormat="1" ht="15.9" customHeight="1" x14ac:dyDescent="0.3"/>
    <row r="3136" s="51" customFormat="1" ht="15.9" customHeight="1" x14ac:dyDescent="0.3"/>
    <row r="3137" s="51" customFormat="1" ht="15.9" customHeight="1" x14ac:dyDescent="0.3"/>
    <row r="3138" s="51" customFormat="1" ht="15.9" customHeight="1" x14ac:dyDescent="0.3"/>
    <row r="3139" s="51" customFormat="1" ht="15.9" customHeight="1" x14ac:dyDescent="0.3"/>
    <row r="3140" s="51" customFormat="1" ht="15.9" customHeight="1" x14ac:dyDescent="0.3"/>
    <row r="3141" s="51" customFormat="1" ht="15.9" customHeight="1" x14ac:dyDescent="0.3"/>
    <row r="3142" s="51" customFormat="1" ht="15.9" customHeight="1" x14ac:dyDescent="0.3"/>
    <row r="3143" s="51" customFormat="1" ht="15.9" customHeight="1" x14ac:dyDescent="0.3"/>
    <row r="3144" s="51" customFormat="1" ht="15.9" customHeight="1" x14ac:dyDescent="0.3"/>
    <row r="3145" s="51" customFormat="1" ht="15.9" customHeight="1" x14ac:dyDescent="0.3"/>
    <row r="3146" s="51" customFormat="1" ht="15.9" customHeight="1" x14ac:dyDescent="0.3"/>
    <row r="3147" s="51" customFormat="1" ht="15.9" customHeight="1" x14ac:dyDescent="0.3"/>
    <row r="3148" s="51" customFormat="1" ht="15.9" customHeight="1" x14ac:dyDescent="0.3"/>
    <row r="3149" s="51" customFormat="1" ht="15.9" customHeight="1" x14ac:dyDescent="0.3"/>
    <row r="3150" s="51" customFormat="1" ht="15.9" customHeight="1" x14ac:dyDescent="0.3"/>
    <row r="3151" s="51" customFormat="1" ht="15.9" customHeight="1" x14ac:dyDescent="0.3"/>
    <row r="3152" s="51" customFormat="1" ht="15.9" customHeight="1" x14ac:dyDescent="0.3"/>
    <row r="3153" s="51" customFormat="1" ht="15.9" customHeight="1" x14ac:dyDescent="0.3"/>
    <row r="3154" s="51" customFormat="1" ht="15.9" customHeight="1" x14ac:dyDescent="0.3"/>
    <row r="3155" s="51" customFormat="1" ht="15.9" customHeight="1" x14ac:dyDescent="0.3"/>
    <row r="3156" s="51" customFormat="1" ht="15.9" customHeight="1" x14ac:dyDescent="0.3"/>
    <row r="3157" s="51" customFormat="1" ht="15.9" customHeight="1" x14ac:dyDescent="0.3"/>
    <row r="3158" s="51" customFormat="1" ht="15.9" customHeight="1" x14ac:dyDescent="0.3"/>
    <row r="3159" s="51" customFormat="1" ht="15.9" customHeight="1" x14ac:dyDescent="0.3"/>
    <row r="3160" s="51" customFormat="1" ht="15.9" customHeight="1" x14ac:dyDescent="0.3"/>
    <row r="3161" s="51" customFormat="1" ht="15.9" customHeight="1" x14ac:dyDescent="0.3"/>
    <row r="3162" s="51" customFormat="1" ht="15.9" customHeight="1" x14ac:dyDescent="0.3"/>
    <row r="3163" s="51" customFormat="1" ht="15.9" customHeight="1" x14ac:dyDescent="0.3"/>
    <row r="3164" s="51" customFormat="1" ht="15.9" customHeight="1" x14ac:dyDescent="0.3"/>
    <row r="3165" s="51" customFormat="1" ht="15.9" customHeight="1" x14ac:dyDescent="0.3"/>
    <row r="3166" s="51" customFormat="1" ht="15.9" customHeight="1" x14ac:dyDescent="0.3"/>
    <row r="3167" s="51" customFormat="1" ht="15.9" customHeight="1" x14ac:dyDescent="0.3"/>
    <row r="3168" s="51" customFormat="1" ht="15.9" customHeight="1" x14ac:dyDescent="0.3"/>
    <row r="3169" s="51" customFormat="1" ht="15.9" customHeight="1" x14ac:dyDescent="0.3"/>
    <row r="3170" s="51" customFormat="1" ht="15.9" customHeight="1" x14ac:dyDescent="0.3"/>
    <row r="3171" s="51" customFormat="1" ht="15.9" customHeight="1" x14ac:dyDescent="0.3"/>
    <row r="3172" s="51" customFormat="1" ht="15.9" customHeight="1" x14ac:dyDescent="0.3"/>
    <row r="3173" s="51" customFormat="1" ht="15.9" customHeight="1" x14ac:dyDescent="0.3"/>
    <row r="3174" s="51" customFormat="1" ht="15.9" customHeight="1" x14ac:dyDescent="0.3"/>
    <row r="3175" s="51" customFormat="1" ht="15.9" customHeight="1" x14ac:dyDescent="0.3"/>
    <row r="3176" s="51" customFormat="1" ht="15.9" customHeight="1" x14ac:dyDescent="0.3"/>
    <row r="3177" s="51" customFormat="1" ht="15.9" customHeight="1" x14ac:dyDescent="0.3"/>
    <row r="3178" s="51" customFormat="1" ht="15.9" customHeight="1" x14ac:dyDescent="0.3"/>
    <row r="3179" s="51" customFormat="1" ht="15.9" customHeight="1" x14ac:dyDescent="0.3"/>
    <row r="3180" s="51" customFormat="1" ht="15.9" customHeight="1" x14ac:dyDescent="0.3"/>
    <row r="3181" s="51" customFormat="1" ht="15.9" customHeight="1" x14ac:dyDescent="0.3"/>
    <row r="3182" s="51" customFormat="1" ht="15.9" customHeight="1" x14ac:dyDescent="0.3"/>
    <row r="3183" s="51" customFormat="1" ht="15.9" customHeight="1" x14ac:dyDescent="0.3"/>
    <row r="3184" s="51" customFormat="1" ht="15.9" customHeight="1" x14ac:dyDescent="0.3"/>
    <row r="3185" s="51" customFormat="1" ht="15.9" customHeight="1" x14ac:dyDescent="0.3"/>
    <row r="3186" s="51" customFormat="1" ht="15.9" customHeight="1" x14ac:dyDescent="0.3"/>
    <row r="3187" s="51" customFormat="1" ht="15.9" customHeight="1" x14ac:dyDescent="0.3"/>
    <row r="3188" s="51" customFormat="1" ht="15.9" customHeight="1" x14ac:dyDescent="0.3"/>
    <row r="3189" s="51" customFormat="1" ht="15.9" customHeight="1" x14ac:dyDescent="0.3"/>
    <row r="3190" s="51" customFormat="1" ht="15.9" customHeight="1" x14ac:dyDescent="0.3"/>
    <row r="3191" s="51" customFormat="1" ht="15.9" customHeight="1" x14ac:dyDescent="0.3"/>
    <row r="3192" s="51" customFormat="1" ht="15.9" customHeight="1" x14ac:dyDescent="0.3"/>
    <row r="3193" s="51" customFormat="1" ht="15.9" customHeight="1" x14ac:dyDescent="0.3"/>
    <row r="3194" s="51" customFormat="1" ht="15.9" customHeight="1" x14ac:dyDescent="0.3"/>
    <row r="3195" s="51" customFormat="1" ht="15.9" customHeight="1" x14ac:dyDescent="0.3"/>
    <row r="3196" s="51" customFormat="1" ht="15.9" customHeight="1" x14ac:dyDescent="0.3"/>
    <row r="3197" s="51" customFormat="1" ht="15.9" customHeight="1" x14ac:dyDescent="0.3"/>
    <row r="3198" s="51" customFormat="1" ht="15.9" customHeight="1" x14ac:dyDescent="0.3"/>
    <row r="3199" s="51" customFormat="1" ht="15.9" customHeight="1" x14ac:dyDescent="0.3"/>
    <row r="3200" s="51" customFormat="1" ht="15.9" customHeight="1" x14ac:dyDescent="0.3"/>
    <row r="3201" s="51" customFormat="1" ht="15.9" customHeight="1" x14ac:dyDescent="0.3"/>
    <row r="3202" s="51" customFormat="1" ht="15.9" customHeight="1" x14ac:dyDescent="0.3"/>
    <row r="3203" s="51" customFormat="1" ht="15.9" customHeight="1" x14ac:dyDescent="0.3"/>
    <row r="3204" s="51" customFormat="1" ht="15.9" customHeight="1" x14ac:dyDescent="0.3"/>
    <row r="3205" s="51" customFormat="1" ht="15.9" customHeight="1" x14ac:dyDescent="0.3"/>
    <row r="3206" s="51" customFormat="1" ht="15.9" customHeight="1" x14ac:dyDescent="0.3"/>
    <row r="3207" s="51" customFormat="1" ht="15.9" customHeight="1" x14ac:dyDescent="0.3"/>
    <row r="3208" s="51" customFormat="1" ht="15.9" customHeight="1" x14ac:dyDescent="0.3"/>
    <row r="3209" s="51" customFormat="1" ht="15.9" customHeight="1" x14ac:dyDescent="0.3"/>
    <row r="3210" s="51" customFormat="1" ht="15.9" customHeight="1" x14ac:dyDescent="0.3"/>
    <row r="3211" s="51" customFormat="1" ht="15.9" customHeight="1" x14ac:dyDescent="0.3"/>
    <row r="3212" s="51" customFormat="1" ht="15.9" customHeight="1" x14ac:dyDescent="0.3"/>
    <row r="3213" s="51" customFormat="1" ht="15.9" customHeight="1" x14ac:dyDescent="0.3"/>
    <row r="3214" s="51" customFormat="1" ht="15.9" customHeight="1" x14ac:dyDescent="0.3"/>
  </sheetData>
  <hyperlinks>
    <hyperlink ref="G1" location="INFO!A1" display="POWRÓT" xr:uid="{325C8F27-4AE5-46D2-BEE4-BA10FDB8B222}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65" orientation="portrait" r:id="rId1"/>
  <headerFooter alignWithMargins="0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30">
    <pageSetUpPr fitToPage="1"/>
  </sheetPr>
  <dimension ref="A1:J3230"/>
  <sheetViews>
    <sheetView showGridLines="0" zoomScale="90" zoomScaleNormal="90" workbookViewId="0">
      <selection activeCell="J1" sqref="J1"/>
    </sheetView>
  </sheetViews>
  <sheetFormatPr defaultColWidth="18.88671875" defaultRowHeight="11.4" x14ac:dyDescent="0.2"/>
  <cols>
    <col min="1" max="1" width="37.88671875" style="50" customWidth="1"/>
    <col min="2" max="2" width="12.44140625" style="50" customWidth="1"/>
    <col min="3" max="7" width="10.88671875" style="50" customWidth="1"/>
    <col min="8" max="8" width="4" style="50" customWidth="1"/>
    <col min="9" max="9" width="6.44140625" style="50" customWidth="1"/>
    <col min="10" max="10" width="9.109375" style="50" customWidth="1"/>
    <col min="11" max="14" width="9.44140625" style="50" customWidth="1"/>
    <col min="15" max="248" width="18.88671875" style="50"/>
    <col min="249" max="249" width="37.88671875" style="50" customWidth="1"/>
    <col min="250" max="250" width="15.88671875" style="50" customWidth="1"/>
    <col min="251" max="251" width="16.44140625" style="50" customWidth="1"/>
    <col min="252" max="252" width="15.109375" style="50" customWidth="1"/>
    <col min="253" max="253" width="14.109375" style="50" customWidth="1"/>
    <col min="254" max="254" width="15.5546875" style="50" customWidth="1"/>
    <col min="255" max="255" width="15.88671875" style="50" customWidth="1"/>
    <col min="256" max="256" width="4" style="50" customWidth="1"/>
    <col min="257" max="504" width="18.88671875" style="50"/>
    <col min="505" max="505" width="37.88671875" style="50" customWidth="1"/>
    <col min="506" max="506" width="15.88671875" style="50" customWidth="1"/>
    <col min="507" max="507" width="16.44140625" style="50" customWidth="1"/>
    <col min="508" max="508" width="15.109375" style="50" customWidth="1"/>
    <col min="509" max="509" width="14.109375" style="50" customWidth="1"/>
    <col min="510" max="510" width="15.5546875" style="50" customWidth="1"/>
    <col min="511" max="511" width="15.88671875" style="50" customWidth="1"/>
    <col min="512" max="512" width="4" style="50" customWidth="1"/>
    <col min="513" max="760" width="18.88671875" style="50"/>
    <col min="761" max="761" width="37.88671875" style="50" customWidth="1"/>
    <col min="762" max="762" width="15.88671875" style="50" customWidth="1"/>
    <col min="763" max="763" width="16.44140625" style="50" customWidth="1"/>
    <col min="764" max="764" width="15.109375" style="50" customWidth="1"/>
    <col min="765" max="765" width="14.109375" style="50" customWidth="1"/>
    <col min="766" max="766" width="15.5546875" style="50" customWidth="1"/>
    <col min="767" max="767" width="15.88671875" style="50" customWidth="1"/>
    <col min="768" max="768" width="4" style="50" customWidth="1"/>
    <col min="769" max="1016" width="18.88671875" style="50"/>
    <col min="1017" max="1017" width="37.88671875" style="50" customWidth="1"/>
    <col min="1018" max="1018" width="15.88671875" style="50" customWidth="1"/>
    <col min="1019" max="1019" width="16.44140625" style="50" customWidth="1"/>
    <col min="1020" max="1020" width="15.109375" style="50" customWidth="1"/>
    <col min="1021" max="1021" width="14.109375" style="50" customWidth="1"/>
    <col min="1022" max="1022" width="15.5546875" style="50" customWidth="1"/>
    <col min="1023" max="1023" width="15.88671875" style="50" customWidth="1"/>
    <col min="1024" max="1024" width="4" style="50" customWidth="1"/>
    <col min="1025" max="1272" width="18.88671875" style="50"/>
    <col min="1273" max="1273" width="37.88671875" style="50" customWidth="1"/>
    <col min="1274" max="1274" width="15.88671875" style="50" customWidth="1"/>
    <col min="1275" max="1275" width="16.44140625" style="50" customWidth="1"/>
    <col min="1276" max="1276" width="15.109375" style="50" customWidth="1"/>
    <col min="1277" max="1277" width="14.109375" style="50" customWidth="1"/>
    <col min="1278" max="1278" width="15.5546875" style="50" customWidth="1"/>
    <col min="1279" max="1279" width="15.88671875" style="50" customWidth="1"/>
    <col min="1280" max="1280" width="4" style="50" customWidth="1"/>
    <col min="1281" max="1528" width="18.88671875" style="50"/>
    <col min="1529" max="1529" width="37.88671875" style="50" customWidth="1"/>
    <col min="1530" max="1530" width="15.88671875" style="50" customWidth="1"/>
    <col min="1531" max="1531" width="16.44140625" style="50" customWidth="1"/>
    <col min="1532" max="1532" width="15.109375" style="50" customWidth="1"/>
    <col min="1533" max="1533" width="14.109375" style="50" customWidth="1"/>
    <col min="1534" max="1534" width="15.5546875" style="50" customWidth="1"/>
    <col min="1535" max="1535" width="15.88671875" style="50" customWidth="1"/>
    <col min="1536" max="1536" width="4" style="50" customWidth="1"/>
    <col min="1537" max="1784" width="18.88671875" style="50"/>
    <col min="1785" max="1785" width="37.88671875" style="50" customWidth="1"/>
    <col min="1786" max="1786" width="15.88671875" style="50" customWidth="1"/>
    <col min="1787" max="1787" width="16.44140625" style="50" customWidth="1"/>
    <col min="1788" max="1788" width="15.109375" style="50" customWidth="1"/>
    <col min="1789" max="1789" width="14.109375" style="50" customWidth="1"/>
    <col min="1790" max="1790" width="15.5546875" style="50" customWidth="1"/>
    <col min="1791" max="1791" width="15.88671875" style="50" customWidth="1"/>
    <col min="1792" max="1792" width="4" style="50" customWidth="1"/>
    <col min="1793" max="2040" width="18.88671875" style="50"/>
    <col min="2041" max="2041" width="37.88671875" style="50" customWidth="1"/>
    <col min="2042" max="2042" width="15.88671875" style="50" customWidth="1"/>
    <col min="2043" max="2043" width="16.44140625" style="50" customWidth="1"/>
    <col min="2044" max="2044" width="15.109375" style="50" customWidth="1"/>
    <col min="2045" max="2045" width="14.109375" style="50" customWidth="1"/>
    <col min="2046" max="2046" width="15.5546875" style="50" customWidth="1"/>
    <col min="2047" max="2047" width="15.88671875" style="50" customWidth="1"/>
    <col min="2048" max="2048" width="4" style="50" customWidth="1"/>
    <col min="2049" max="2296" width="18.88671875" style="50"/>
    <col min="2297" max="2297" width="37.88671875" style="50" customWidth="1"/>
    <col min="2298" max="2298" width="15.88671875" style="50" customWidth="1"/>
    <col min="2299" max="2299" width="16.44140625" style="50" customWidth="1"/>
    <col min="2300" max="2300" width="15.109375" style="50" customWidth="1"/>
    <col min="2301" max="2301" width="14.109375" style="50" customWidth="1"/>
    <col min="2302" max="2302" width="15.5546875" style="50" customWidth="1"/>
    <col min="2303" max="2303" width="15.88671875" style="50" customWidth="1"/>
    <col min="2304" max="2304" width="4" style="50" customWidth="1"/>
    <col min="2305" max="2552" width="18.88671875" style="50"/>
    <col min="2553" max="2553" width="37.88671875" style="50" customWidth="1"/>
    <col min="2554" max="2554" width="15.88671875" style="50" customWidth="1"/>
    <col min="2555" max="2555" width="16.44140625" style="50" customWidth="1"/>
    <col min="2556" max="2556" width="15.109375" style="50" customWidth="1"/>
    <col min="2557" max="2557" width="14.109375" style="50" customWidth="1"/>
    <col min="2558" max="2558" width="15.5546875" style="50" customWidth="1"/>
    <col min="2559" max="2559" width="15.88671875" style="50" customWidth="1"/>
    <col min="2560" max="2560" width="4" style="50" customWidth="1"/>
    <col min="2561" max="2808" width="18.88671875" style="50"/>
    <col min="2809" max="2809" width="37.88671875" style="50" customWidth="1"/>
    <col min="2810" max="2810" width="15.88671875" style="50" customWidth="1"/>
    <col min="2811" max="2811" width="16.44140625" style="50" customWidth="1"/>
    <col min="2812" max="2812" width="15.109375" style="50" customWidth="1"/>
    <col min="2813" max="2813" width="14.109375" style="50" customWidth="1"/>
    <col min="2814" max="2814" width="15.5546875" style="50" customWidth="1"/>
    <col min="2815" max="2815" width="15.88671875" style="50" customWidth="1"/>
    <col min="2816" max="2816" width="4" style="50" customWidth="1"/>
    <col min="2817" max="3064" width="18.88671875" style="50"/>
    <col min="3065" max="3065" width="37.88671875" style="50" customWidth="1"/>
    <col min="3066" max="3066" width="15.88671875" style="50" customWidth="1"/>
    <col min="3067" max="3067" width="16.44140625" style="50" customWidth="1"/>
    <col min="3068" max="3068" width="15.109375" style="50" customWidth="1"/>
    <col min="3069" max="3069" width="14.109375" style="50" customWidth="1"/>
    <col min="3070" max="3070" width="15.5546875" style="50" customWidth="1"/>
    <col min="3071" max="3071" width="15.88671875" style="50" customWidth="1"/>
    <col min="3072" max="3072" width="4" style="50" customWidth="1"/>
    <col min="3073" max="3320" width="18.88671875" style="50"/>
    <col min="3321" max="3321" width="37.88671875" style="50" customWidth="1"/>
    <col min="3322" max="3322" width="15.88671875" style="50" customWidth="1"/>
    <col min="3323" max="3323" width="16.44140625" style="50" customWidth="1"/>
    <col min="3324" max="3324" width="15.109375" style="50" customWidth="1"/>
    <col min="3325" max="3325" width="14.109375" style="50" customWidth="1"/>
    <col min="3326" max="3326" width="15.5546875" style="50" customWidth="1"/>
    <col min="3327" max="3327" width="15.88671875" style="50" customWidth="1"/>
    <col min="3328" max="3328" width="4" style="50" customWidth="1"/>
    <col min="3329" max="3576" width="18.88671875" style="50"/>
    <col min="3577" max="3577" width="37.88671875" style="50" customWidth="1"/>
    <col min="3578" max="3578" width="15.88671875" style="50" customWidth="1"/>
    <col min="3579" max="3579" width="16.44140625" style="50" customWidth="1"/>
    <col min="3580" max="3580" width="15.109375" style="50" customWidth="1"/>
    <col min="3581" max="3581" width="14.109375" style="50" customWidth="1"/>
    <col min="3582" max="3582" width="15.5546875" style="50" customWidth="1"/>
    <col min="3583" max="3583" width="15.88671875" style="50" customWidth="1"/>
    <col min="3584" max="3584" width="4" style="50" customWidth="1"/>
    <col min="3585" max="3832" width="18.88671875" style="50"/>
    <col min="3833" max="3833" width="37.88671875" style="50" customWidth="1"/>
    <col min="3834" max="3834" width="15.88671875" style="50" customWidth="1"/>
    <col min="3835" max="3835" width="16.44140625" style="50" customWidth="1"/>
    <col min="3836" max="3836" width="15.109375" style="50" customWidth="1"/>
    <col min="3837" max="3837" width="14.109375" style="50" customWidth="1"/>
    <col min="3838" max="3838" width="15.5546875" style="50" customWidth="1"/>
    <col min="3839" max="3839" width="15.88671875" style="50" customWidth="1"/>
    <col min="3840" max="3840" width="4" style="50" customWidth="1"/>
    <col min="3841" max="4088" width="18.88671875" style="50"/>
    <col min="4089" max="4089" width="37.88671875" style="50" customWidth="1"/>
    <col min="4090" max="4090" width="15.88671875" style="50" customWidth="1"/>
    <col min="4091" max="4091" width="16.44140625" style="50" customWidth="1"/>
    <col min="4092" max="4092" width="15.109375" style="50" customWidth="1"/>
    <col min="4093" max="4093" width="14.109375" style="50" customWidth="1"/>
    <col min="4094" max="4094" width="15.5546875" style="50" customWidth="1"/>
    <col min="4095" max="4095" width="15.88671875" style="50" customWidth="1"/>
    <col min="4096" max="4096" width="4" style="50" customWidth="1"/>
    <col min="4097" max="4344" width="18.88671875" style="50"/>
    <col min="4345" max="4345" width="37.88671875" style="50" customWidth="1"/>
    <col min="4346" max="4346" width="15.88671875" style="50" customWidth="1"/>
    <col min="4347" max="4347" width="16.44140625" style="50" customWidth="1"/>
    <col min="4348" max="4348" width="15.109375" style="50" customWidth="1"/>
    <col min="4349" max="4349" width="14.109375" style="50" customWidth="1"/>
    <col min="4350" max="4350" width="15.5546875" style="50" customWidth="1"/>
    <col min="4351" max="4351" width="15.88671875" style="50" customWidth="1"/>
    <col min="4352" max="4352" width="4" style="50" customWidth="1"/>
    <col min="4353" max="4600" width="18.88671875" style="50"/>
    <col min="4601" max="4601" width="37.88671875" style="50" customWidth="1"/>
    <col min="4602" max="4602" width="15.88671875" style="50" customWidth="1"/>
    <col min="4603" max="4603" width="16.44140625" style="50" customWidth="1"/>
    <col min="4604" max="4604" width="15.109375" style="50" customWidth="1"/>
    <col min="4605" max="4605" width="14.109375" style="50" customWidth="1"/>
    <col min="4606" max="4606" width="15.5546875" style="50" customWidth="1"/>
    <col min="4607" max="4607" width="15.88671875" style="50" customWidth="1"/>
    <col min="4608" max="4608" width="4" style="50" customWidth="1"/>
    <col min="4609" max="4856" width="18.88671875" style="50"/>
    <col min="4857" max="4857" width="37.88671875" style="50" customWidth="1"/>
    <col min="4858" max="4858" width="15.88671875" style="50" customWidth="1"/>
    <col min="4859" max="4859" width="16.44140625" style="50" customWidth="1"/>
    <col min="4860" max="4860" width="15.109375" style="50" customWidth="1"/>
    <col min="4861" max="4861" width="14.109375" style="50" customWidth="1"/>
    <col min="4862" max="4862" width="15.5546875" style="50" customWidth="1"/>
    <col min="4863" max="4863" width="15.88671875" style="50" customWidth="1"/>
    <col min="4864" max="4864" width="4" style="50" customWidth="1"/>
    <col min="4865" max="5112" width="18.88671875" style="50"/>
    <col min="5113" max="5113" width="37.88671875" style="50" customWidth="1"/>
    <col min="5114" max="5114" width="15.88671875" style="50" customWidth="1"/>
    <col min="5115" max="5115" width="16.44140625" style="50" customWidth="1"/>
    <col min="5116" max="5116" width="15.109375" style="50" customWidth="1"/>
    <col min="5117" max="5117" width="14.109375" style="50" customWidth="1"/>
    <col min="5118" max="5118" width="15.5546875" style="50" customWidth="1"/>
    <col min="5119" max="5119" width="15.88671875" style="50" customWidth="1"/>
    <col min="5120" max="5120" width="4" style="50" customWidth="1"/>
    <col min="5121" max="5368" width="18.88671875" style="50"/>
    <col min="5369" max="5369" width="37.88671875" style="50" customWidth="1"/>
    <col min="5370" max="5370" width="15.88671875" style="50" customWidth="1"/>
    <col min="5371" max="5371" width="16.44140625" style="50" customWidth="1"/>
    <col min="5372" max="5372" width="15.109375" style="50" customWidth="1"/>
    <col min="5373" max="5373" width="14.109375" style="50" customWidth="1"/>
    <col min="5374" max="5374" width="15.5546875" style="50" customWidth="1"/>
    <col min="5375" max="5375" width="15.88671875" style="50" customWidth="1"/>
    <col min="5376" max="5376" width="4" style="50" customWidth="1"/>
    <col min="5377" max="5624" width="18.88671875" style="50"/>
    <col min="5625" max="5625" width="37.88671875" style="50" customWidth="1"/>
    <col min="5626" max="5626" width="15.88671875" style="50" customWidth="1"/>
    <col min="5627" max="5627" width="16.44140625" style="50" customWidth="1"/>
    <col min="5628" max="5628" width="15.109375" style="50" customWidth="1"/>
    <col min="5629" max="5629" width="14.109375" style="50" customWidth="1"/>
    <col min="5630" max="5630" width="15.5546875" style="50" customWidth="1"/>
    <col min="5631" max="5631" width="15.88671875" style="50" customWidth="1"/>
    <col min="5632" max="5632" width="4" style="50" customWidth="1"/>
    <col min="5633" max="5880" width="18.88671875" style="50"/>
    <col min="5881" max="5881" width="37.88671875" style="50" customWidth="1"/>
    <col min="5882" max="5882" width="15.88671875" style="50" customWidth="1"/>
    <col min="5883" max="5883" width="16.44140625" style="50" customWidth="1"/>
    <col min="5884" max="5884" width="15.109375" style="50" customWidth="1"/>
    <col min="5885" max="5885" width="14.109375" style="50" customWidth="1"/>
    <col min="5886" max="5886" width="15.5546875" style="50" customWidth="1"/>
    <col min="5887" max="5887" width="15.88671875" style="50" customWidth="1"/>
    <col min="5888" max="5888" width="4" style="50" customWidth="1"/>
    <col min="5889" max="6136" width="18.88671875" style="50"/>
    <col min="6137" max="6137" width="37.88671875" style="50" customWidth="1"/>
    <col min="6138" max="6138" width="15.88671875" style="50" customWidth="1"/>
    <col min="6139" max="6139" width="16.44140625" style="50" customWidth="1"/>
    <col min="6140" max="6140" width="15.109375" style="50" customWidth="1"/>
    <col min="6141" max="6141" width="14.109375" style="50" customWidth="1"/>
    <col min="6142" max="6142" width="15.5546875" style="50" customWidth="1"/>
    <col min="6143" max="6143" width="15.88671875" style="50" customWidth="1"/>
    <col min="6144" max="6144" width="4" style="50" customWidth="1"/>
    <col min="6145" max="6392" width="18.88671875" style="50"/>
    <col min="6393" max="6393" width="37.88671875" style="50" customWidth="1"/>
    <col min="6394" max="6394" width="15.88671875" style="50" customWidth="1"/>
    <col min="6395" max="6395" width="16.44140625" style="50" customWidth="1"/>
    <col min="6396" max="6396" width="15.109375" style="50" customWidth="1"/>
    <col min="6397" max="6397" width="14.109375" style="50" customWidth="1"/>
    <col min="6398" max="6398" width="15.5546875" style="50" customWidth="1"/>
    <col min="6399" max="6399" width="15.88671875" style="50" customWidth="1"/>
    <col min="6400" max="6400" width="4" style="50" customWidth="1"/>
    <col min="6401" max="6648" width="18.88671875" style="50"/>
    <col min="6649" max="6649" width="37.88671875" style="50" customWidth="1"/>
    <col min="6650" max="6650" width="15.88671875" style="50" customWidth="1"/>
    <col min="6651" max="6651" width="16.44140625" style="50" customWidth="1"/>
    <col min="6652" max="6652" width="15.109375" style="50" customWidth="1"/>
    <col min="6653" max="6653" width="14.109375" style="50" customWidth="1"/>
    <col min="6654" max="6654" width="15.5546875" style="50" customWidth="1"/>
    <col min="6655" max="6655" width="15.88671875" style="50" customWidth="1"/>
    <col min="6656" max="6656" width="4" style="50" customWidth="1"/>
    <col min="6657" max="6904" width="18.88671875" style="50"/>
    <col min="6905" max="6905" width="37.88671875" style="50" customWidth="1"/>
    <col min="6906" max="6906" width="15.88671875" style="50" customWidth="1"/>
    <col min="6907" max="6907" width="16.44140625" style="50" customWidth="1"/>
    <col min="6908" max="6908" width="15.109375" style="50" customWidth="1"/>
    <col min="6909" max="6909" width="14.109375" style="50" customWidth="1"/>
    <col min="6910" max="6910" width="15.5546875" style="50" customWidth="1"/>
    <col min="6911" max="6911" width="15.88671875" style="50" customWidth="1"/>
    <col min="6912" max="6912" width="4" style="50" customWidth="1"/>
    <col min="6913" max="7160" width="18.88671875" style="50"/>
    <col min="7161" max="7161" width="37.88671875" style="50" customWidth="1"/>
    <col min="7162" max="7162" width="15.88671875" style="50" customWidth="1"/>
    <col min="7163" max="7163" width="16.44140625" style="50" customWidth="1"/>
    <col min="7164" max="7164" width="15.109375" style="50" customWidth="1"/>
    <col min="7165" max="7165" width="14.109375" style="50" customWidth="1"/>
    <col min="7166" max="7166" width="15.5546875" style="50" customWidth="1"/>
    <col min="7167" max="7167" width="15.88671875" style="50" customWidth="1"/>
    <col min="7168" max="7168" width="4" style="50" customWidth="1"/>
    <col min="7169" max="7416" width="18.88671875" style="50"/>
    <col min="7417" max="7417" width="37.88671875" style="50" customWidth="1"/>
    <col min="7418" max="7418" width="15.88671875" style="50" customWidth="1"/>
    <col min="7419" max="7419" width="16.44140625" style="50" customWidth="1"/>
    <col min="7420" max="7420" width="15.109375" style="50" customWidth="1"/>
    <col min="7421" max="7421" width="14.109375" style="50" customWidth="1"/>
    <col min="7422" max="7422" width="15.5546875" style="50" customWidth="1"/>
    <col min="7423" max="7423" width="15.88671875" style="50" customWidth="1"/>
    <col min="7424" max="7424" width="4" style="50" customWidth="1"/>
    <col min="7425" max="7672" width="18.88671875" style="50"/>
    <col min="7673" max="7673" width="37.88671875" style="50" customWidth="1"/>
    <col min="7674" max="7674" width="15.88671875" style="50" customWidth="1"/>
    <col min="7675" max="7675" width="16.44140625" style="50" customWidth="1"/>
    <col min="7676" max="7676" width="15.109375" style="50" customWidth="1"/>
    <col min="7677" max="7677" width="14.109375" style="50" customWidth="1"/>
    <col min="7678" max="7678" width="15.5546875" style="50" customWidth="1"/>
    <col min="7679" max="7679" width="15.88671875" style="50" customWidth="1"/>
    <col min="7680" max="7680" width="4" style="50" customWidth="1"/>
    <col min="7681" max="7928" width="18.88671875" style="50"/>
    <col min="7929" max="7929" width="37.88671875" style="50" customWidth="1"/>
    <col min="7930" max="7930" width="15.88671875" style="50" customWidth="1"/>
    <col min="7931" max="7931" width="16.44140625" style="50" customWidth="1"/>
    <col min="7932" max="7932" width="15.109375" style="50" customWidth="1"/>
    <col min="7933" max="7933" width="14.109375" style="50" customWidth="1"/>
    <col min="7934" max="7934" width="15.5546875" style="50" customWidth="1"/>
    <col min="7935" max="7935" width="15.88671875" style="50" customWidth="1"/>
    <col min="7936" max="7936" width="4" style="50" customWidth="1"/>
    <col min="7937" max="8184" width="18.88671875" style="50"/>
    <col min="8185" max="8185" width="37.88671875" style="50" customWidth="1"/>
    <col min="8186" max="8186" width="15.88671875" style="50" customWidth="1"/>
    <col min="8187" max="8187" width="16.44140625" style="50" customWidth="1"/>
    <col min="8188" max="8188" width="15.109375" style="50" customWidth="1"/>
    <col min="8189" max="8189" width="14.109375" style="50" customWidth="1"/>
    <col min="8190" max="8190" width="15.5546875" style="50" customWidth="1"/>
    <col min="8191" max="8191" width="15.88671875" style="50" customWidth="1"/>
    <col min="8192" max="8192" width="4" style="50" customWidth="1"/>
    <col min="8193" max="8440" width="18.88671875" style="50"/>
    <col min="8441" max="8441" width="37.88671875" style="50" customWidth="1"/>
    <col min="8442" max="8442" width="15.88671875" style="50" customWidth="1"/>
    <col min="8443" max="8443" width="16.44140625" style="50" customWidth="1"/>
    <col min="8444" max="8444" width="15.109375" style="50" customWidth="1"/>
    <col min="8445" max="8445" width="14.109375" style="50" customWidth="1"/>
    <col min="8446" max="8446" width="15.5546875" style="50" customWidth="1"/>
    <col min="8447" max="8447" width="15.88671875" style="50" customWidth="1"/>
    <col min="8448" max="8448" width="4" style="50" customWidth="1"/>
    <col min="8449" max="8696" width="18.88671875" style="50"/>
    <col min="8697" max="8697" width="37.88671875" style="50" customWidth="1"/>
    <col min="8698" max="8698" width="15.88671875" style="50" customWidth="1"/>
    <col min="8699" max="8699" width="16.44140625" style="50" customWidth="1"/>
    <col min="8700" max="8700" width="15.109375" style="50" customWidth="1"/>
    <col min="8701" max="8701" width="14.109375" style="50" customWidth="1"/>
    <col min="8702" max="8702" width="15.5546875" style="50" customWidth="1"/>
    <col min="8703" max="8703" width="15.88671875" style="50" customWidth="1"/>
    <col min="8704" max="8704" width="4" style="50" customWidth="1"/>
    <col min="8705" max="8952" width="18.88671875" style="50"/>
    <col min="8953" max="8953" width="37.88671875" style="50" customWidth="1"/>
    <col min="8954" max="8954" width="15.88671875" style="50" customWidth="1"/>
    <col min="8955" max="8955" width="16.44140625" style="50" customWidth="1"/>
    <col min="8956" max="8956" width="15.109375" style="50" customWidth="1"/>
    <col min="8957" max="8957" width="14.109375" style="50" customWidth="1"/>
    <col min="8958" max="8958" width="15.5546875" style="50" customWidth="1"/>
    <col min="8959" max="8959" width="15.88671875" style="50" customWidth="1"/>
    <col min="8960" max="8960" width="4" style="50" customWidth="1"/>
    <col min="8961" max="9208" width="18.88671875" style="50"/>
    <col min="9209" max="9209" width="37.88671875" style="50" customWidth="1"/>
    <col min="9210" max="9210" width="15.88671875" style="50" customWidth="1"/>
    <col min="9211" max="9211" width="16.44140625" style="50" customWidth="1"/>
    <col min="9212" max="9212" width="15.109375" style="50" customWidth="1"/>
    <col min="9213" max="9213" width="14.109375" style="50" customWidth="1"/>
    <col min="9214" max="9214" width="15.5546875" style="50" customWidth="1"/>
    <col min="9215" max="9215" width="15.88671875" style="50" customWidth="1"/>
    <col min="9216" max="9216" width="4" style="50" customWidth="1"/>
    <col min="9217" max="9464" width="18.88671875" style="50"/>
    <col min="9465" max="9465" width="37.88671875" style="50" customWidth="1"/>
    <col min="9466" max="9466" width="15.88671875" style="50" customWidth="1"/>
    <col min="9467" max="9467" width="16.44140625" style="50" customWidth="1"/>
    <col min="9468" max="9468" width="15.109375" style="50" customWidth="1"/>
    <col min="9469" max="9469" width="14.109375" style="50" customWidth="1"/>
    <col min="9470" max="9470" width="15.5546875" style="50" customWidth="1"/>
    <col min="9471" max="9471" width="15.88671875" style="50" customWidth="1"/>
    <col min="9472" max="9472" width="4" style="50" customWidth="1"/>
    <col min="9473" max="9720" width="18.88671875" style="50"/>
    <col min="9721" max="9721" width="37.88671875" style="50" customWidth="1"/>
    <col min="9722" max="9722" width="15.88671875" style="50" customWidth="1"/>
    <col min="9723" max="9723" width="16.44140625" style="50" customWidth="1"/>
    <col min="9724" max="9724" width="15.109375" style="50" customWidth="1"/>
    <col min="9725" max="9725" width="14.109375" style="50" customWidth="1"/>
    <col min="9726" max="9726" width="15.5546875" style="50" customWidth="1"/>
    <col min="9727" max="9727" width="15.88671875" style="50" customWidth="1"/>
    <col min="9728" max="9728" width="4" style="50" customWidth="1"/>
    <col min="9729" max="9976" width="18.88671875" style="50"/>
    <col min="9977" max="9977" width="37.88671875" style="50" customWidth="1"/>
    <col min="9978" max="9978" width="15.88671875" style="50" customWidth="1"/>
    <col min="9979" max="9979" width="16.44140625" style="50" customWidth="1"/>
    <col min="9980" max="9980" width="15.109375" style="50" customWidth="1"/>
    <col min="9981" max="9981" width="14.109375" style="50" customWidth="1"/>
    <col min="9982" max="9982" width="15.5546875" style="50" customWidth="1"/>
    <col min="9983" max="9983" width="15.88671875" style="50" customWidth="1"/>
    <col min="9984" max="9984" width="4" style="50" customWidth="1"/>
    <col min="9985" max="10232" width="18.88671875" style="50"/>
    <col min="10233" max="10233" width="37.88671875" style="50" customWidth="1"/>
    <col min="10234" max="10234" width="15.88671875" style="50" customWidth="1"/>
    <col min="10235" max="10235" width="16.44140625" style="50" customWidth="1"/>
    <col min="10236" max="10236" width="15.109375" style="50" customWidth="1"/>
    <col min="10237" max="10237" width="14.109375" style="50" customWidth="1"/>
    <col min="10238" max="10238" width="15.5546875" style="50" customWidth="1"/>
    <col min="10239" max="10239" width="15.88671875" style="50" customWidth="1"/>
    <col min="10240" max="10240" width="4" style="50" customWidth="1"/>
    <col min="10241" max="10488" width="18.88671875" style="50"/>
    <col min="10489" max="10489" width="37.88671875" style="50" customWidth="1"/>
    <col min="10490" max="10490" width="15.88671875" style="50" customWidth="1"/>
    <col min="10491" max="10491" width="16.44140625" style="50" customWidth="1"/>
    <col min="10492" max="10492" width="15.109375" style="50" customWidth="1"/>
    <col min="10493" max="10493" width="14.109375" style="50" customWidth="1"/>
    <col min="10494" max="10494" width="15.5546875" style="50" customWidth="1"/>
    <col min="10495" max="10495" width="15.88671875" style="50" customWidth="1"/>
    <col min="10496" max="10496" width="4" style="50" customWidth="1"/>
    <col min="10497" max="10744" width="18.88671875" style="50"/>
    <col min="10745" max="10745" width="37.88671875" style="50" customWidth="1"/>
    <col min="10746" max="10746" width="15.88671875" style="50" customWidth="1"/>
    <col min="10747" max="10747" width="16.44140625" style="50" customWidth="1"/>
    <col min="10748" max="10748" width="15.109375" style="50" customWidth="1"/>
    <col min="10749" max="10749" width="14.109375" style="50" customWidth="1"/>
    <col min="10750" max="10750" width="15.5546875" style="50" customWidth="1"/>
    <col min="10751" max="10751" width="15.88671875" style="50" customWidth="1"/>
    <col min="10752" max="10752" width="4" style="50" customWidth="1"/>
    <col min="10753" max="11000" width="18.88671875" style="50"/>
    <col min="11001" max="11001" width="37.88671875" style="50" customWidth="1"/>
    <col min="11002" max="11002" width="15.88671875" style="50" customWidth="1"/>
    <col min="11003" max="11003" width="16.44140625" style="50" customWidth="1"/>
    <col min="11004" max="11004" width="15.109375" style="50" customWidth="1"/>
    <col min="11005" max="11005" width="14.109375" style="50" customWidth="1"/>
    <col min="11006" max="11006" width="15.5546875" style="50" customWidth="1"/>
    <col min="11007" max="11007" width="15.88671875" style="50" customWidth="1"/>
    <col min="11008" max="11008" width="4" style="50" customWidth="1"/>
    <col min="11009" max="11256" width="18.88671875" style="50"/>
    <col min="11257" max="11257" width="37.88671875" style="50" customWidth="1"/>
    <col min="11258" max="11258" width="15.88671875" style="50" customWidth="1"/>
    <col min="11259" max="11259" width="16.44140625" style="50" customWidth="1"/>
    <col min="11260" max="11260" width="15.109375" style="50" customWidth="1"/>
    <col min="11261" max="11261" width="14.109375" style="50" customWidth="1"/>
    <col min="11262" max="11262" width="15.5546875" style="50" customWidth="1"/>
    <col min="11263" max="11263" width="15.88671875" style="50" customWidth="1"/>
    <col min="11264" max="11264" width="4" style="50" customWidth="1"/>
    <col min="11265" max="11512" width="18.88671875" style="50"/>
    <col min="11513" max="11513" width="37.88671875" style="50" customWidth="1"/>
    <col min="11514" max="11514" width="15.88671875" style="50" customWidth="1"/>
    <col min="11515" max="11515" width="16.44140625" style="50" customWidth="1"/>
    <col min="11516" max="11516" width="15.109375" style="50" customWidth="1"/>
    <col min="11517" max="11517" width="14.109375" style="50" customWidth="1"/>
    <col min="11518" max="11518" width="15.5546875" style="50" customWidth="1"/>
    <col min="11519" max="11519" width="15.88671875" style="50" customWidth="1"/>
    <col min="11520" max="11520" width="4" style="50" customWidth="1"/>
    <col min="11521" max="11768" width="18.88671875" style="50"/>
    <col min="11769" max="11769" width="37.88671875" style="50" customWidth="1"/>
    <col min="11770" max="11770" width="15.88671875" style="50" customWidth="1"/>
    <col min="11771" max="11771" width="16.44140625" style="50" customWidth="1"/>
    <col min="11772" max="11772" width="15.109375" style="50" customWidth="1"/>
    <col min="11773" max="11773" width="14.109375" style="50" customWidth="1"/>
    <col min="11774" max="11774" width="15.5546875" style="50" customWidth="1"/>
    <col min="11775" max="11775" width="15.88671875" style="50" customWidth="1"/>
    <col min="11776" max="11776" width="4" style="50" customWidth="1"/>
    <col min="11777" max="12024" width="18.88671875" style="50"/>
    <col min="12025" max="12025" width="37.88671875" style="50" customWidth="1"/>
    <col min="12026" max="12026" width="15.88671875" style="50" customWidth="1"/>
    <col min="12027" max="12027" width="16.44140625" style="50" customWidth="1"/>
    <col min="12028" max="12028" width="15.109375" style="50" customWidth="1"/>
    <col min="12029" max="12029" width="14.109375" style="50" customWidth="1"/>
    <col min="12030" max="12030" width="15.5546875" style="50" customWidth="1"/>
    <col min="12031" max="12031" width="15.88671875" style="50" customWidth="1"/>
    <col min="12032" max="12032" width="4" style="50" customWidth="1"/>
    <col min="12033" max="12280" width="18.88671875" style="50"/>
    <col min="12281" max="12281" width="37.88671875" style="50" customWidth="1"/>
    <col min="12282" max="12282" width="15.88671875" style="50" customWidth="1"/>
    <col min="12283" max="12283" width="16.44140625" style="50" customWidth="1"/>
    <col min="12284" max="12284" width="15.109375" style="50" customWidth="1"/>
    <col min="12285" max="12285" width="14.109375" style="50" customWidth="1"/>
    <col min="12286" max="12286" width="15.5546875" style="50" customWidth="1"/>
    <col min="12287" max="12287" width="15.88671875" style="50" customWidth="1"/>
    <col min="12288" max="12288" width="4" style="50" customWidth="1"/>
    <col min="12289" max="12536" width="18.88671875" style="50"/>
    <col min="12537" max="12537" width="37.88671875" style="50" customWidth="1"/>
    <col min="12538" max="12538" width="15.88671875" style="50" customWidth="1"/>
    <col min="12539" max="12539" width="16.44140625" style="50" customWidth="1"/>
    <col min="12540" max="12540" width="15.109375" style="50" customWidth="1"/>
    <col min="12541" max="12541" width="14.109375" style="50" customWidth="1"/>
    <col min="12542" max="12542" width="15.5546875" style="50" customWidth="1"/>
    <col min="12543" max="12543" width="15.88671875" style="50" customWidth="1"/>
    <col min="12544" max="12544" width="4" style="50" customWidth="1"/>
    <col min="12545" max="12792" width="18.88671875" style="50"/>
    <col min="12793" max="12793" width="37.88671875" style="50" customWidth="1"/>
    <col min="12794" max="12794" width="15.88671875" style="50" customWidth="1"/>
    <col min="12795" max="12795" width="16.44140625" style="50" customWidth="1"/>
    <col min="12796" max="12796" width="15.109375" style="50" customWidth="1"/>
    <col min="12797" max="12797" width="14.109375" style="50" customWidth="1"/>
    <col min="12798" max="12798" width="15.5546875" style="50" customWidth="1"/>
    <col min="12799" max="12799" width="15.88671875" style="50" customWidth="1"/>
    <col min="12800" max="12800" width="4" style="50" customWidth="1"/>
    <col min="12801" max="13048" width="18.88671875" style="50"/>
    <col min="13049" max="13049" width="37.88671875" style="50" customWidth="1"/>
    <col min="13050" max="13050" width="15.88671875" style="50" customWidth="1"/>
    <col min="13051" max="13051" width="16.44140625" style="50" customWidth="1"/>
    <col min="13052" max="13052" width="15.109375" style="50" customWidth="1"/>
    <col min="13053" max="13053" width="14.109375" style="50" customWidth="1"/>
    <col min="13054" max="13054" width="15.5546875" style="50" customWidth="1"/>
    <col min="13055" max="13055" width="15.88671875" style="50" customWidth="1"/>
    <col min="13056" max="13056" width="4" style="50" customWidth="1"/>
    <col min="13057" max="13304" width="18.88671875" style="50"/>
    <col min="13305" max="13305" width="37.88671875" style="50" customWidth="1"/>
    <col min="13306" max="13306" width="15.88671875" style="50" customWidth="1"/>
    <col min="13307" max="13307" width="16.44140625" style="50" customWidth="1"/>
    <col min="13308" max="13308" width="15.109375" style="50" customWidth="1"/>
    <col min="13309" max="13309" width="14.109375" style="50" customWidth="1"/>
    <col min="13310" max="13310" width="15.5546875" style="50" customWidth="1"/>
    <col min="13311" max="13311" width="15.88671875" style="50" customWidth="1"/>
    <col min="13312" max="13312" width="4" style="50" customWidth="1"/>
    <col min="13313" max="13560" width="18.88671875" style="50"/>
    <col min="13561" max="13561" width="37.88671875" style="50" customWidth="1"/>
    <col min="13562" max="13562" width="15.88671875" style="50" customWidth="1"/>
    <col min="13563" max="13563" width="16.44140625" style="50" customWidth="1"/>
    <col min="13564" max="13564" width="15.109375" style="50" customWidth="1"/>
    <col min="13565" max="13565" width="14.109375" style="50" customWidth="1"/>
    <col min="13566" max="13566" width="15.5546875" style="50" customWidth="1"/>
    <col min="13567" max="13567" width="15.88671875" style="50" customWidth="1"/>
    <col min="13568" max="13568" width="4" style="50" customWidth="1"/>
    <col min="13569" max="13816" width="18.88671875" style="50"/>
    <col min="13817" max="13817" width="37.88671875" style="50" customWidth="1"/>
    <col min="13818" max="13818" width="15.88671875" style="50" customWidth="1"/>
    <col min="13819" max="13819" width="16.44140625" style="50" customWidth="1"/>
    <col min="13820" max="13820" width="15.109375" style="50" customWidth="1"/>
    <col min="13821" max="13821" width="14.109375" style="50" customWidth="1"/>
    <col min="13822" max="13822" width="15.5546875" style="50" customWidth="1"/>
    <col min="13823" max="13823" width="15.88671875" style="50" customWidth="1"/>
    <col min="13824" max="13824" width="4" style="50" customWidth="1"/>
    <col min="13825" max="14072" width="18.88671875" style="50"/>
    <col min="14073" max="14073" width="37.88671875" style="50" customWidth="1"/>
    <col min="14074" max="14074" width="15.88671875" style="50" customWidth="1"/>
    <col min="14075" max="14075" width="16.44140625" style="50" customWidth="1"/>
    <col min="14076" max="14076" width="15.109375" style="50" customWidth="1"/>
    <col min="14077" max="14077" width="14.109375" style="50" customWidth="1"/>
    <col min="14078" max="14078" width="15.5546875" style="50" customWidth="1"/>
    <col min="14079" max="14079" width="15.88671875" style="50" customWidth="1"/>
    <col min="14080" max="14080" width="4" style="50" customWidth="1"/>
    <col min="14081" max="14328" width="18.88671875" style="50"/>
    <col min="14329" max="14329" width="37.88671875" style="50" customWidth="1"/>
    <col min="14330" max="14330" width="15.88671875" style="50" customWidth="1"/>
    <col min="14331" max="14331" width="16.44140625" style="50" customWidth="1"/>
    <col min="14332" max="14332" width="15.109375" style="50" customWidth="1"/>
    <col min="14333" max="14333" width="14.109375" style="50" customWidth="1"/>
    <col min="14334" max="14334" width="15.5546875" style="50" customWidth="1"/>
    <col min="14335" max="14335" width="15.88671875" style="50" customWidth="1"/>
    <col min="14336" max="14336" width="4" style="50" customWidth="1"/>
    <col min="14337" max="14584" width="18.88671875" style="50"/>
    <col min="14585" max="14585" width="37.88671875" style="50" customWidth="1"/>
    <col min="14586" max="14586" width="15.88671875" style="50" customWidth="1"/>
    <col min="14587" max="14587" width="16.44140625" style="50" customWidth="1"/>
    <col min="14588" max="14588" width="15.109375" style="50" customWidth="1"/>
    <col min="14589" max="14589" width="14.109375" style="50" customWidth="1"/>
    <col min="14590" max="14590" width="15.5546875" style="50" customWidth="1"/>
    <col min="14591" max="14591" width="15.88671875" style="50" customWidth="1"/>
    <col min="14592" max="14592" width="4" style="50" customWidth="1"/>
    <col min="14593" max="14840" width="18.88671875" style="50"/>
    <col min="14841" max="14841" width="37.88671875" style="50" customWidth="1"/>
    <col min="14842" max="14842" width="15.88671875" style="50" customWidth="1"/>
    <col min="14843" max="14843" width="16.44140625" style="50" customWidth="1"/>
    <col min="14844" max="14844" width="15.109375" style="50" customWidth="1"/>
    <col min="14845" max="14845" width="14.109375" style="50" customWidth="1"/>
    <col min="14846" max="14846" width="15.5546875" style="50" customWidth="1"/>
    <col min="14847" max="14847" width="15.88671875" style="50" customWidth="1"/>
    <col min="14848" max="14848" width="4" style="50" customWidth="1"/>
    <col min="14849" max="15096" width="18.88671875" style="50"/>
    <col min="15097" max="15097" width="37.88671875" style="50" customWidth="1"/>
    <col min="15098" max="15098" width="15.88671875" style="50" customWidth="1"/>
    <col min="15099" max="15099" width="16.44140625" style="50" customWidth="1"/>
    <col min="15100" max="15100" width="15.109375" style="50" customWidth="1"/>
    <col min="15101" max="15101" width="14.109375" style="50" customWidth="1"/>
    <col min="15102" max="15102" width="15.5546875" style="50" customWidth="1"/>
    <col min="15103" max="15103" width="15.88671875" style="50" customWidth="1"/>
    <col min="15104" max="15104" width="4" style="50" customWidth="1"/>
    <col min="15105" max="15352" width="18.88671875" style="50"/>
    <col min="15353" max="15353" width="37.88671875" style="50" customWidth="1"/>
    <col min="15354" max="15354" width="15.88671875" style="50" customWidth="1"/>
    <col min="15355" max="15355" width="16.44140625" style="50" customWidth="1"/>
    <col min="15356" max="15356" width="15.109375" style="50" customWidth="1"/>
    <col min="15357" max="15357" width="14.109375" style="50" customWidth="1"/>
    <col min="15358" max="15358" width="15.5546875" style="50" customWidth="1"/>
    <col min="15359" max="15359" width="15.88671875" style="50" customWidth="1"/>
    <col min="15360" max="15360" width="4" style="50" customWidth="1"/>
    <col min="15361" max="15608" width="18.88671875" style="50"/>
    <col min="15609" max="15609" width="37.88671875" style="50" customWidth="1"/>
    <col min="15610" max="15610" width="15.88671875" style="50" customWidth="1"/>
    <col min="15611" max="15611" width="16.44140625" style="50" customWidth="1"/>
    <col min="15612" max="15612" width="15.109375" style="50" customWidth="1"/>
    <col min="15613" max="15613" width="14.109375" style="50" customWidth="1"/>
    <col min="15614" max="15614" width="15.5546875" style="50" customWidth="1"/>
    <col min="15615" max="15615" width="15.88671875" style="50" customWidth="1"/>
    <col min="15616" max="15616" width="4" style="50" customWidth="1"/>
    <col min="15617" max="15864" width="18.88671875" style="50"/>
    <col min="15865" max="15865" width="37.88671875" style="50" customWidth="1"/>
    <col min="15866" max="15866" width="15.88671875" style="50" customWidth="1"/>
    <col min="15867" max="15867" width="16.44140625" style="50" customWidth="1"/>
    <col min="15868" max="15868" width="15.109375" style="50" customWidth="1"/>
    <col min="15869" max="15869" width="14.109375" style="50" customWidth="1"/>
    <col min="15870" max="15870" width="15.5546875" style="50" customWidth="1"/>
    <col min="15871" max="15871" width="15.88671875" style="50" customWidth="1"/>
    <col min="15872" max="15872" width="4" style="50" customWidth="1"/>
    <col min="15873" max="16120" width="18.88671875" style="50"/>
    <col min="16121" max="16121" width="37.88671875" style="50" customWidth="1"/>
    <col min="16122" max="16122" width="15.88671875" style="50" customWidth="1"/>
    <col min="16123" max="16123" width="16.44140625" style="50" customWidth="1"/>
    <col min="16124" max="16124" width="15.109375" style="50" customWidth="1"/>
    <col min="16125" max="16125" width="14.109375" style="50" customWidth="1"/>
    <col min="16126" max="16126" width="15.5546875" style="50" customWidth="1"/>
    <col min="16127" max="16127" width="15.88671875" style="50" customWidth="1"/>
    <col min="16128" max="16128" width="4" style="50" customWidth="1"/>
    <col min="16129" max="16384" width="18.88671875" style="50"/>
  </cols>
  <sheetData>
    <row r="1" spans="1:10" ht="15.6" x14ac:dyDescent="0.3">
      <c r="A1" s="23" t="s">
        <v>530</v>
      </c>
      <c r="B1" s="2"/>
      <c r="C1" s="2"/>
      <c r="D1" s="2"/>
      <c r="E1" s="2"/>
      <c r="F1" s="2"/>
      <c r="G1" s="2"/>
      <c r="I1" s="294"/>
      <c r="J1" s="894" t="s">
        <v>907</v>
      </c>
    </row>
    <row r="2" spans="1:10" s="51" customFormat="1" ht="14.4" x14ac:dyDescent="0.3">
      <c r="A2" s="52"/>
      <c r="B2" s="6"/>
      <c r="C2" s="6"/>
      <c r="D2" s="6"/>
      <c r="E2" s="6"/>
      <c r="F2" s="6"/>
      <c r="G2" s="55">
        <v>2023</v>
      </c>
    </row>
    <row r="3" spans="1:10" s="51" customFormat="1" ht="13.2" x14ac:dyDescent="0.3">
      <c r="A3" s="41" t="s">
        <v>185</v>
      </c>
      <c r="B3" s="1073" t="s">
        <v>4</v>
      </c>
      <c r="C3" s="1073" t="s">
        <v>5</v>
      </c>
      <c r="D3" s="1073" t="s">
        <v>6</v>
      </c>
      <c r="E3" s="1073" t="s">
        <v>7</v>
      </c>
      <c r="F3" s="1073" t="s">
        <v>8</v>
      </c>
      <c r="G3" s="1075" t="s">
        <v>9</v>
      </c>
    </row>
    <row r="4" spans="1:10" s="51" customFormat="1" x14ac:dyDescent="0.3">
      <c r="A4" s="1072" t="s">
        <v>186</v>
      </c>
      <c r="B4" s="1074"/>
      <c r="C4" s="1074"/>
      <c r="D4" s="1074"/>
      <c r="E4" s="1074"/>
      <c r="F4" s="1074"/>
      <c r="G4" s="1076"/>
    </row>
    <row r="5" spans="1:10" s="51" customFormat="1" ht="13.2" x14ac:dyDescent="0.3">
      <c r="A5" s="1031"/>
      <c r="B5" s="1017" t="s">
        <v>219</v>
      </c>
      <c r="C5" s="1018"/>
      <c r="D5" s="1018"/>
      <c r="E5" s="1018"/>
      <c r="F5" s="1018"/>
      <c r="G5" s="1018"/>
    </row>
    <row r="6" spans="1:10" s="51" customFormat="1" ht="13.8" x14ac:dyDescent="0.25">
      <c r="A6" s="193" t="s">
        <v>187</v>
      </c>
      <c r="B6" s="67"/>
      <c r="C6" s="67"/>
      <c r="D6" s="67"/>
      <c r="E6" s="67"/>
      <c r="F6" s="67"/>
      <c r="G6" s="68"/>
    </row>
    <row r="7" spans="1:10" s="51" customFormat="1" ht="13.8" x14ac:dyDescent="0.25">
      <c r="A7" s="61" t="s">
        <v>188</v>
      </c>
      <c r="B7" s="77">
        <v>733.35862533383727</v>
      </c>
      <c r="C7" s="77">
        <v>270.18945413400598</v>
      </c>
      <c r="D7" s="77">
        <v>373.72079802652223</v>
      </c>
      <c r="E7" s="77">
        <v>560.07658981617203</v>
      </c>
      <c r="F7" s="77">
        <v>805.18167732542975</v>
      </c>
      <c r="G7" s="78">
        <v>1115.1997148130017</v>
      </c>
    </row>
    <row r="8" spans="1:10" s="51" customFormat="1" ht="26.4" x14ac:dyDescent="0.25">
      <c r="A8" s="61" t="s">
        <v>220</v>
      </c>
      <c r="B8" s="77">
        <v>719.41812083262391</v>
      </c>
      <c r="C8" s="77">
        <v>276.97821840179864</v>
      </c>
      <c r="D8" s="77">
        <v>376.42791739449518</v>
      </c>
      <c r="E8" s="77">
        <v>553.06953795005984</v>
      </c>
      <c r="F8" s="77">
        <v>803.56551982349265</v>
      </c>
      <c r="G8" s="78">
        <v>1160.8723445959984</v>
      </c>
    </row>
    <row r="9" spans="1:10" s="51" customFormat="1" ht="26.4" x14ac:dyDescent="0.25">
      <c r="A9" s="61" t="s">
        <v>211</v>
      </c>
      <c r="B9" s="77">
        <v>725.70952818437388</v>
      </c>
      <c r="C9" s="77">
        <v>282.90864511921575</v>
      </c>
      <c r="D9" s="77">
        <v>378.56509968056974</v>
      </c>
      <c r="E9" s="77">
        <v>536.5563155825796</v>
      </c>
      <c r="F9" s="77">
        <v>777.39420600038125</v>
      </c>
      <c r="G9" s="78">
        <v>1195.9782840587911</v>
      </c>
    </row>
    <row r="10" spans="1:10" s="51" customFormat="1" ht="39.6" x14ac:dyDescent="0.25">
      <c r="A10" s="61" t="s">
        <v>221</v>
      </c>
      <c r="B10" s="77">
        <v>2259.5882336034651</v>
      </c>
      <c r="C10" s="77">
        <v>440.56689083414</v>
      </c>
      <c r="D10" s="77">
        <v>595.07437580866667</v>
      </c>
      <c r="E10" s="77">
        <v>816.00603546673494</v>
      </c>
      <c r="F10" s="77">
        <v>1874.4997176040522</v>
      </c>
      <c r="G10" s="78">
        <v>7036.1120400465388</v>
      </c>
    </row>
    <row r="11" spans="1:10" s="51" customFormat="1" ht="13.8" x14ac:dyDescent="0.25">
      <c r="A11" s="193" t="s">
        <v>192</v>
      </c>
      <c r="B11" s="77"/>
      <c r="C11" s="77"/>
      <c r="D11" s="77"/>
      <c r="E11" s="77"/>
      <c r="F11" s="77"/>
      <c r="G11" s="189"/>
    </row>
    <row r="12" spans="1:10" s="51" customFormat="1" ht="26.4" x14ac:dyDescent="0.25">
      <c r="A12" s="61" t="s">
        <v>213</v>
      </c>
      <c r="B12" s="77">
        <v>996.74120457245783</v>
      </c>
      <c r="C12" s="77">
        <v>274.04013701316472</v>
      </c>
      <c r="D12" s="77">
        <v>394.11250210370576</v>
      </c>
      <c r="E12" s="77">
        <v>685.59013789715482</v>
      </c>
      <c r="F12" s="77">
        <v>1087.5716491244841</v>
      </c>
      <c r="G12" s="78">
        <v>1554.3605700233259</v>
      </c>
    </row>
    <row r="13" spans="1:10" s="51" customFormat="1" ht="39.6" x14ac:dyDescent="0.25">
      <c r="A13" s="61" t="s">
        <v>222</v>
      </c>
      <c r="B13" s="77">
        <v>1165.9339178921061</v>
      </c>
      <c r="C13" s="77">
        <v>392.02637391299396</v>
      </c>
      <c r="D13" s="77">
        <v>550.63376366796751</v>
      </c>
      <c r="E13" s="77">
        <v>894.47465090307969</v>
      </c>
      <c r="F13" s="77">
        <v>1186.8860653176498</v>
      </c>
      <c r="G13" s="78">
        <v>1676.4991961460096</v>
      </c>
    </row>
    <row r="14" spans="1:10" s="51" customFormat="1" ht="13.8" x14ac:dyDescent="0.25">
      <c r="A14" s="193" t="s">
        <v>105</v>
      </c>
      <c r="B14" s="77"/>
      <c r="C14" s="77"/>
      <c r="D14" s="77"/>
      <c r="E14" s="77"/>
      <c r="F14" s="77"/>
      <c r="G14" s="189"/>
    </row>
    <row r="15" spans="1:10" s="51" customFormat="1" ht="26.4" x14ac:dyDescent="0.25">
      <c r="A15" s="61" t="s">
        <v>223</v>
      </c>
      <c r="B15" s="77">
        <v>1408.7906348410177</v>
      </c>
      <c r="C15" s="77">
        <v>322.4996498551327</v>
      </c>
      <c r="D15" s="77">
        <v>522.98902603762986</v>
      </c>
      <c r="E15" s="77">
        <v>868.33947293859319</v>
      </c>
      <c r="F15" s="77">
        <v>1416.8453707037656</v>
      </c>
      <c r="G15" s="78">
        <v>2652.7531138262079</v>
      </c>
    </row>
    <row r="16" spans="1:10" s="51" customFormat="1" ht="26.4" x14ac:dyDescent="0.25">
      <c r="A16" s="61" t="s">
        <v>224</v>
      </c>
      <c r="B16" s="77">
        <v>248.97076015095081</v>
      </c>
      <c r="C16" s="77">
        <v>50.299141440827341</v>
      </c>
      <c r="D16" s="77">
        <v>78.591865981886414</v>
      </c>
      <c r="E16" s="77">
        <v>149.5401982265999</v>
      </c>
      <c r="F16" s="77">
        <v>280.64872146744131</v>
      </c>
      <c r="G16" s="78">
        <v>456.94480433773322</v>
      </c>
    </row>
    <row r="17" spans="1:7" s="51" customFormat="1" ht="26.4" x14ac:dyDescent="0.25">
      <c r="A17" s="61" t="s">
        <v>214</v>
      </c>
      <c r="B17" s="77">
        <v>268.15556801913101</v>
      </c>
      <c r="C17" s="77">
        <v>64.400138035832327</v>
      </c>
      <c r="D17" s="77">
        <v>113.46305226659707</v>
      </c>
      <c r="E17" s="77">
        <v>173.74372608395532</v>
      </c>
      <c r="F17" s="77">
        <v>308.08611933493944</v>
      </c>
      <c r="G17" s="78">
        <v>460.40217005042228</v>
      </c>
    </row>
    <row r="18" spans="1:7" s="51" customFormat="1" ht="13.8" x14ac:dyDescent="0.25">
      <c r="A18" s="193" t="s">
        <v>198</v>
      </c>
      <c r="B18" s="77"/>
      <c r="C18" s="77"/>
      <c r="D18" s="77"/>
      <c r="E18" s="77"/>
      <c r="F18" s="77"/>
      <c r="G18" s="189"/>
    </row>
    <row r="19" spans="1:7" s="51" customFormat="1" ht="26.4" x14ac:dyDescent="0.25">
      <c r="A19" s="61" t="s">
        <v>225</v>
      </c>
      <c r="B19" s="77">
        <v>1829.9361049507809</v>
      </c>
      <c r="C19" s="77">
        <v>145.10127727343851</v>
      </c>
      <c r="D19" s="77">
        <v>598.47923811373755</v>
      </c>
      <c r="E19" s="77">
        <v>713.72255613968525</v>
      </c>
      <c r="F19" s="77">
        <v>2360.9509157971142</v>
      </c>
      <c r="G19" s="78">
        <v>2609.6107340838935</v>
      </c>
    </row>
    <row r="20" spans="1:7" s="51" customFormat="1" ht="26.4" x14ac:dyDescent="0.25">
      <c r="A20" s="61" t="s">
        <v>216</v>
      </c>
      <c r="B20" s="77">
        <v>204.11571138219375</v>
      </c>
      <c r="C20" s="77">
        <v>61.345776277754894</v>
      </c>
      <c r="D20" s="77">
        <v>96.184165410617268</v>
      </c>
      <c r="E20" s="77">
        <v>144.75047554144902</v>
      </c>
      <c r="F20" s="77">
        <v>205.9983607980954</v>
      </c>
      <c r="G20" s="78">
        <v>357.93651343475835</v>
      </c>
    </row>
    <row r="21" spans="1:7" s="51" customFormat="1" ht="13.8" x14ac:dyDescent="0.25">
      <c r="A21" s="193" t="s">
        <v>201</v>
      </c>
      <c r="B21" s="77"/>
      <c r="C21" s="77"/>
      <c r="D21" s="77"/>
      <c r="E21" s="77"/>
      <c r="F21" s="77"/>
      <c r="G21" s="189"/>
    </row>
    <row r="22" spans="1:7" s="51" customFormat="1" ht="26.4" x14ac:dyDescent="0.25">
      <c r="A22" s="61" t="s">
        <v>202</v>
      </c>
      <c r="B22" s="77">
        <v>3041.048593126477</v>
      </c>
      <c r="C22" s="77">
        <v>497.43038278706825</v>
      </c>
      <c r="D22" s="77">
        <v>645.6576642042827</v>
      </c>
      <c r="E22" s="77">
        <v>1334.6060471013841</v>
      </c>
      <c r="F22" s="77">
        <v>2253.5538254493836</v>
      </c>
      <c r="G22" s="78">
        <v>6926.2968399479641</v>
      </c>
    </row>
    <row r="23" spans="1:7" s="51" customFormat="1" ht="13.8" x14ac:dyDescent="0.25">
      <c r="A23" s="193" t="s">
        <v>203</v>
      </c>
      <c r="B23" s="77"/>
      <c r="C23" s="77"/>
      <c r="D23" s="77"/>
      <c r="E23" s="77"/>
      <c r="F23" s="77"/>
      <c r="G23" s="189"/>
    </row>
    <row r="24" spans="1:7" s="51" customFormat="1" ht="26.4" x14ac:dyDescent="0.25">
      <c r="A24" s="61" t="s">
        <v>204</v>
      </c>
      <c r="B24" s="77">
        <v>1226.8773687186556</v>
      </c>
      <c r="C24" s="77">
        <v>219.03897293017098</v>
      </c>
      <c r="D24" s="77">
        <v>420.5762546273665</v>
      </c>
      <c r="E24" s="77">
        <v>698.50558156234968</v>
      </c>
      <c r="F24" s="77">
        <v>1219.8003677200543</v>
      </c>
      <c r="G24" s="78">
        <v>2133.9617612513775</v>
      </c>
    </row>
    <row r="25" spans="1:7" s="51" customFormat="1" x14ac:dyDescent="0.3"/>
    <row r="26" spans="1:7" s="51" customFormat="1" x14ac:dyDescent="0.3"/>
    <row r="27" spans="1:7" s="51" customFormat="1" x14ac:dyDescent="0.3"/>
    <row r="28" spans="1:7" s="51" customFormat="1" x14ac:dyDescent="0.3"/>
    <row r="29" spans="1:7" s="51" customFormat="1" x14ac:dyDescent="0.3"/>
    <row r="30" spans="1:7" s="51" customFormat="1" x14ac:dyDescent="0.3"/>
    <row r="31" spans="1:7" s="51" customFormat="1" x14ac:dyDescent="0.3"/>
    <row r="32" spans="1:7" s="51" customFormat="1" x14ac:dyDescent="0.3"/>
    <row r="33" s="51" customFormat="1" x14ac:dyDescent="0.3"/>
    <row r="34" s="51" customFormat="1" x14ac:dyDescent="0.3"/>
    <row r="35" s="51" customFormat="1" x14ac:dyDescent="0.3"/>
    <row r="36" s="51" customFormat="1" x14ac:dyDescent="0.3"/>
    <row r="37" s="51" customFormat="1" x14ac:dyDescent="0.3"/>
    <row r="38" s="51" customFormat="1" x14ac:dyDescent="0.3"/>
    <row r="39" s="51" customFormat="1" x14ac:dyDescent="0.3"/>
    <row r="40" s="51" customFormat="1" x14ac:dyDescent="0.3"/>
    <row r="41" s="51" customFormat="1" x14ac:dyDescent="0.3"/>
    <row r="42" s="51" customFormat="1" x14ac:dyDescent="0.3"/>
    <row r="43" s="51" customFormat="1" x14ac:dyDescent="0.3"/>
    <row r="44" s="51" customFormat="1" x14ac:dyDescent="0.3"/>
    <row r="45" s="51" customFormat="1" x14ac:dyDescent="0.3"/>
    <row r="46" s="51" customFormat="1" x14ac:dyDescent="0.3"/>
    <row r="47" s="51" customFormat="1" x14ac:dyDescent="0.3"/>
    <row r="48" s="51" customFormat="1" x14ac:dyDescent="0.3"/>
    <row r="49" s="51" customFormat="1" x14ac:dyDescent="0.3"/>
    <row r="50" s="51" customFormat="1" x14ac:dyDescent="0.3"/>
    <row r="51" s="51" customFormat="1" x14ac:dyDescent="0.3"/>
    <row r="52" s="51" customFormat="1" x14ac:dyDescent="0.3"/>
    <row r="53" s="51" customFormat="1" x14ac:dyDescent="0.3"/>
    <row r="54" s="51" customFormat="1" x14ac:dyDescent="0.3"/>
    <row r="55" s="51" customFormat="1" x14ac:dyDescent="0.3"/>
    <row r="56" s="51" customFormat="1" x14ac:dyDescent="0.3"/>
    <row r="57" s="51" customFormat="1" x14ac:dyDescent="0.3"/>
    <row r="58" s="51" customFormat="1" x14ac:dyDescent="0.3"/>
    <row r="59" s="51" customFormat="1" x14ac:dyDescent="0.3"/>
    <row r="60" s="51" customFormat="1" x14ac:dyDescent="0.3"/>
    <row r="61" s="51" customFormat="1" x14ac:dyDescent="0.3"/>
    <row r="62" s="51" customFormat="1" x14ac:dyDescent="0.3"/>
    <row r="63" s="51" customFormat="1" x14ac:dyDescent="0.3"/>
    <row r="64" s="51" customFormat="1" x14ac:dyDescent="0.3"/>
    <row r="65" s="51" customFormat="1" x14ac:dyDescent="0.3"/>
    <row r="66" s="51" customFormat="1" x14ac:dyDescent="0.3"/>
    <row r="67" s="51" customFormat="1" x14ac:dyDescent="0.3"/>
    <row r="68" s="51" customFormat="1" x14ac:dyDescent="0.3"/>
    <row r="69" s="51" customFormat="1" x14ac:dyDescent="0.3"/>
    <row r="70" s="51" customFormat="1" x14ac:dyDescent="0.3"/>
    <row r="71" s="51" customFormat="1" x14ac:dyDescent="0.3"/>
    <row r="72" s="51" customFormat="1" x14ac:dyDescent="0.3"/>
    <row r="73" s="51" customFormat="1" x14ac:dyDescent="0.3"/>
    <row r="74" s="51" customFormat="1" x14ac:dyDescent="0.3"/>
    <row r="75" s="51" customFormat="1" x14ac:dyDescent="0.3"/>
    <row r="76" s="51" customFormat="1" x14ac:dyDescent="0.3"/>
    <row r="77" s="51" customFormat="1" x14ac:dyDescent="0.3"/>
    <row r="78" s="51" customFormat="1" x14ac:dyDescent="0.3"/>
    <row r="79" s="51" customFormat="1" x14ac:dyDescent="0.3"/>
    <row r="80" s="51" customFormat="1" x14ac:dyDescent="0.3"/>
    <row r="81" s="51" customFormat="1" x14ac:dyDescent="0.3"/>
    <row r="82" s="51" customFormat="1" x14ac:dyDescent="0.3"/>
    <row r="83" s="51" customFormat="1" x14ac:dyDescent="0.3"/>
    <row r="84" s="51" customFormat="1" x14ac:dyDescent="0.3"/>
    <row r="85" s="51" customFormat="1" x14ac:dyDescent="0.3"/>
    <row r="86" s="51" customFormat="1" x14ac:dyDescent="0.3"/>
    <row r="87" s="51" customFormat="1" x14ac:dyDescent="0.3"/>
    <row r="88" s="51" customFormat="1" x14ac:dyDescent="0.3"/>
    <row r="89" s="51" customFormat="1" x14ac:dyDescent="0.3"/>
    <row r="90" s="51" customFormat="1" x14ac:dyDescent="0.3"/>
    <row r="91" s="51" customFormat="1" x14ac:dyDescent="0.3"/>
    <row r="92" s="51" customFormat="1" x14ac:dyDescent="0.3"/>
    <row r="93" s="51" customFormat="1" x14ac:dyDescent="0.3"/>
    <row r="94" s="51" customFormat="1" x14ac:dyDescent="0.3"/>
    <row r="95" s="51" customFormat="1" x14ac:dyDescent="0.3"/>
    <row r="96" s="51" customFormat="1" x14ac:dyDescent="0.3"/>
    <row r="97" s="51" customFormat="1" x14ac:dyDescent="0.3"/>
    <row r="98" s="51" customFormat="1" x14ac:dyDescent="0.3"/>
    <row r="99" s="51" customFormat="1" x14ac:dyDescent="0.3"/>
    <row r="100" s="51" customFormat="1" x14ac:dyDescent="0.3"/>
    <row r="101" s="51" customFormat="1" x14ac:dyDescent="0.3"/>
    <row r="102" s="51" customFormat="1" x14ac:dyDescent="0.3"/>
    <row r="103" s="51" customFormat="1" x14ac:dyDescent="0.3"/>
    <row r="104" s="51" customFormat="1" x14ac:dyDescent="0.3"/>
    <row r="105" s="51" customFormat="1" x14ac:dyDescent="0.3"/>
    <row r="106" s="51" customFormat="1" x14ac:dyDescent="0.3"/>
    <row r="107" s="51" customFormat="1" x14ac:dyDescent="0.3"/>
    <row r="108" s="51" customFormat="1" x14ac:dyDescent="0.3"/>
    <row r="109" s="51" customFormat="1" x14ac:dyDescent="0.3"/>
    <row r="110" s="51" customFormat="1" x14ac:dyDescent="0.3"/>
    <row r="111" s="51" customFormat="1" x14ac:dyDescent="0.3"/>
    <row r="112" s="51" customFormat="1" x14ac:dyDescent="0.3"/>
    <row r="113" s="51" customFormat="1" x14ac:dyDescent="0.3"/>
    <row r="114" s="51" customFormat="1" x14ac:dyDescent="0.3"/>
    <row r="115" s="51" customFormat="1" x14ac:dyDescent="0.3"/>
    <row r="116" s="51" customFormat="1" x14ac:dyDescent="0.3"/>
    <row r="117" s="51" customFormat="1" x14ac:dyDescent="0.3"/>
    <row r="118" s="51" customFormat="1" x14ac:dyDescent="0.3"/>
    <row r="119" s="51" customFormat="1" x14ac:dyDescent="0.3"/>
    <row r="120" s="51" customFormat="1" x14ac:dyDescent="0.3"/>
    <row r="121" s="51" customFormat="1" x14ac:dyDescent="0.3"/>
    <row r="122" s="51" customFormat="1" x14ac:dyDescent="0.3"/>
    <row r="123" s="51" customFormat="1" x14ac:dyDescent="0.3"/>
    <row r="124" s="51" customFormat="1" x14ac:dyDescent="0.3"/>
    <row r="125" s="51" customFormat="1" x14ac:dyDescent="0.3"/>
    <row r="126" s="51" customFormat="1" x14ac:dyDescent="0.3"/>
    <row r="127" s="51" customFormat="1" x14ac:dyDescent="0.3"/>
    <row r="128" s="51" customFormat="1" x14ac:dyDescent="0.3"/>
    <row r="129" s="51" customFormat="1" x14ac:dyDescent="0.3"/>
    <row r="130" s="51" customFormat="1" x14ac:dyDescent="0.3"/>
    <row r="131" s="51" customFormat="1" x14ac:dyDescent="0.3"/>
    <row r="132" s="51" customFormat="1" x14ac:dyDescent="0.3"/>
    <row r="133" s="51" customFormat="1" x14ac:dyDescent="0.3"/>
    <row r="134" s="51" customFormat="1" x14ac:dyDescent="0.3"/>
    <row r="135" s="51" customFormat="1" x14ac:dyDescent="0.3"/>
    <row r="136" s="51" customFormat="1" x14ac:dyDescent="0.3"/>
    <row r="137" s="51" customFormat="1" x14ac:dyDescent="0.3"/>
    <row r="138" s="51" customFormat="1" x14ac:dyDescent="0.3"/>
    <row r="139" s="51" customFormat="1" x14ac:dyDescent="0.3"/>
    <row r="140" s="51" customFormat="1" x14ac:dyDescent="0.3"/>
    <row r="141" s="51" customFormat="1" x14ac:dyDescent="0.3"/>
    <row r="142" s="51" customFormat="1" x14ac:dyDescent="0.3"/>
    <row r="143" s="51" customFormat="1" x14ac:dyDescent="0.3"/>
    <row r="144" s="51" customFormat="1" x14ac:dyDescent="0.3"/>
    <row r="145" s="51" customFormat="1" x14ac:dyDescent="0.3"/>
    <row r="146" s="51" customFormat="1" x14ac:dyDescent="0.3"/>
    <row r="147" s="51" customFormat="1" x14ac:dyDescent="0.3"/>
    <row r="148" s="51" customFormat="1" x14ac:dyDescent="0.3"/>
    <row r="149" s="51" customFormat="1" x14ac:dyDescent="0.3"/>
    <row r="150" s="51" customFormat="1" x14ac:dyDescent="0.3"/>
    <row r="151" s="51" customFormat="1" x14ac:dyDescent="0.3"/>
    <row r="152" s="51" customFormat="1" x14ac:dyDescent="0.3"/>
    <row r="153" s="51" customFormat="1" x14ac:dyDescent="0.3"/>
    <row r="154" s="51" customFormat="1" x14ac:dyDescent="0.3"/>
    <row r="155" s="51" customFormat="1" x14ac:dyDescent="0.3"/>
    <row r="156" s="51" customFormat="1" x14ac:dyDescent="0.3"/>
    <row r="157" s="51" customFormat="1" x14ac:dyDescent="0.3"/>
    <row r="158" s="51" customFormat="1" x14ac:dyDescent="0.3"/>
    <row r="159" s="51" customFormat="1" x14ac:dyDescent="0.3"/>
    <row r="160" s="51" customFormat="1" x14ac:dyDescent="0.3"/>
    <row r="161" s="51" customFormat="1" x14ac:dyDescent="0.3"/>
    <row r="162" s="51" customFormat="1" x14ac:dyDescent="0.3"/>
    <row r="163" s="51" customFormat="1" x14ac:dyDescent="0.3"/>
    <row r="164" s="51" customFormat="1" x14ac:dyDescent="0.3"/>
    <row r="165" s="51" customFormat="1" x14ac:dyDescent="0.3"/>
    <row r="166" s="51" customFormat="1" x14ac:dyDescent="0.3"/>
    <row r="167" s="51" customFormat="1" x14ac:dyDescent="0.3"/>
    <row r="168" s="51" customFormat="1" x14ac:dyDescent="0.3"/>
    <row r="169" s="51" customFormat="1" x14ac:dyDescent="0.3"/>
    <row r="170" s="51" customFormat="1" x14ac:dyDescent="0.3"/>
    <row r="171" s="51" customFormat="1" x14ac:dyDescent="0.3"/>
    <row r="172" s="51" customFormat="1" x14ac:dyDescent="0.3"/>
    <row r="173" s="51" customFormat="1" x14ac:dyDescent="0.3"/>
    <row r="174" s="51" customFormat="1" x14ac:dyDescent="0.3"/>
    <row r="175" s="51" customFormat="1" x14ac:dyDescent="0.3"/>
    <row r="176" s="51" customFormat="1" x14ac:dyDescent="0.3"/>
    <row r="177" s="51" customFormat="1" x14ac:dyDescent="0.3"/>
    <row r="178" s="51" customFormat="1" x14ac:dyDescent="0.3"/>
    <row r="179" s="51" customFormat="1" x14ac:dyDescent="0.3"/>
    <row r="180" s="51" customFormat="1" x14ac:dyDescent="0.3"/>
    <row r="181" s="51" customFormat="1" x14ac:dyDescent="0.3"/>
    <row r="182" s="51" customFormat="1" x14ac:dyDescent="0.3"/>
    <row r="183" s="51" customFormat="1" x14ac:dyDescent="0.3"/>
    <row r="184" s="51" customFormat="1" x14ac:dyDescent="0.3"/>
    <row r="185" s="51" customFormat="1" x14ac:dyDescent="0.3"/>
    <row r="186" s="51" customFormat="1" x14ac:dyDescent="0.3"/>
    <row r="187" s="51" customFormat="1" x14ac:dyDescent="0.3"/>
    <row r="188" s="51" customFormat="1" x14ac:dyDescent="0.3"/>
    <row r="189" s="51" customFormat="1" x14ac:dyDescent="0.3"/>
    <row r="190" s="51" customFormat="1" x14ac:dyDescent="0.3"/>
    <row r="191" s="51" customFormat="1" x14ac:dyDescent="0.3"/>
    <row r="192" s="51" customFormat="1" x14ac:dyDescent="0.3"/>
    <row r="193" s="51" customFormat="1" x14ac:dyDescent="0.3"/>
    <row r="194" s="51" customFormat="1" x14ac:dyDescent="0.3"/>
    <row r="195" s="51" customFormat="1" x14ac:dyDescent="0.3"/>
    <row r="196" s="51" customFormat="1" x14ac:dyDescent="0.3"/>
    <row r="197" s="51" customFormat="1" x14ac:dyDescent="0.3"/>
    <row r="198" s="51" customFormat="1" x14ac:dyDescent="0.3"/>
    <row r="199" s="51" customFormat="1" x14ac:dyDescent="0.3"/>
    <row r="200" s="51" customFormat="1" x14ac:dyDescent="0.3"/>
    <row r="201" s="51" customFormat="1" x14ac:dyDescent="0.3"/>
    <row r="202" s="51" customFormat="1" x14ac:dyDescent="0.3"/>
    <row r="203" s="51" customFormat="1" x14ac:dyDescent="0.3"/>
    <row r="204" s="51" customFormat="1" x14ac:dyDescent="0.3"/>
    <row r="205" s="51" customFormat="1" x14ac:dyDescent="0.3"/>
    <row r="206" s="51" customFormat="1" x14ac:dyDescent="0.3"/>
    <row r="207" s="51" customFormat="1" x14ac:dyDescent="0.3"/>
    <row r="208" s="51" customFormat="1" x14ac:dyDescent="0.3"/>
    <row r="209" s="51" customFormat="1" x14ac:dyDescent="0.3"/>
    <row r="210" s="51" customFormat="1" x14ac:dyDescent="0.3"/>
    <row r="211" s="51" customFormat="1" x14ac:dyDescent="0.3"/>
    <row r="212" s="51" customFormat="1" x14ac:dyDescent="0.3"/>
    <row r="213" s="51" customFormat="1" x14ac:dyDescent="0.3"/>
    <row r="214" s="51" customFormat="1" x14ac:dyDescent="0.3"/>
    <row r="215" s="51" customFormat="1" x14ac:dyDescent="0.3"/>
    <row r="216" s="51" customFormat="1" x14ac:dyDescent="0.3"/>
    <row r="217" s="51" customFormat="1" x14ac:dyDescent="0.3"/>
    <row r="218" s="51" customFormat="1" x14ac:dyDescent="0.3"/>
    <row r="219" s="51" customFormat="1" x14ac:dyDescent="0.3"/>
    <row r="220" s="51" customFormat="1" x14ac:dyDescent="0.3"/>
    <row r="221" s="51" customFormat="1" x14ac:dyDescent="0.3"/>
    <row r="222" s="51" customFormat="1" x14ac:dyDescent="0.3"/>
    <row r="223" s="51" customFormat="1" x14ac:dyDescent="0.3"/>
    <row r="224" s="51" customFormat="1" x14ac:dyDescent="0.3"/>
    <row r="225" s="51" customFormat="1" x14ac:dyDescent="0.3"/>
    <row r="226" s="51" customFormat="1" x14ac:dyDescent="0.3"/>
    <row r="227" s="51" customFormat="1" x14ac:dyDescent="0.3"/>
    <row r="228" s="51" customFormat="1" x14ac:dyDescent="0.3"/>
    <row r="229" s="51" customFormat="1" x14ac:dyDescent="0.3"/>
    <row r="230" s="51" customFormat="1" x14ac:dyDescent="0.3"/>
    <row r="231" s="51" customFormat="1" x14ac:dyDescent="0.3"/>
    <row r="232" s="51" customFormat="1" x14ac:dyDescent="0.3"/>
    <row r="233" s="51" customFormat="1" x14ac:dyDescent="0.3"/>
    <row r="234" s="51" customFormat="1" x14ac:dyDescent="0.3"/>
    <row r="235" s="51" customFormat="1" x14ac:dyDescent="0.3"/>
    <row r="236" s="51" customFormat="1" x14ac:dyDescent="0.3"/>
    <row r="237" s="51" customFormat="1" x14ac:dyDescent="0.3"/>
    <row r="238" s="51" customFormat="1" x14ac:dyDescent="0.3"/>
    <row r="239" s="51" customFormat="1" x14ac:dyDescent="0.3"/>
    <row r="240" s="51" customFormat="1" x14ac:dyDescent="0.3"/>
    <row r="241" s="51" customFormat="1" x14ac:dyDescent="0.3"/>
    <row r="242" s="51" customFormat="1" x14ac:dyDescent="0.3"/>
    <row r="243" s="51" customFormat="1" x14ac:dyDescent="0.3"/>
    <row r="244" s="51" customFormat="1" x14ac:dyDescent="0.3"/>
    <row r="245" s="51" customFormat="1" x14ac:dyDescent="0.3"/>
    <row r="246" s="51" customFormat="1" x14ac:dyDescent="0.3"/>
    <row r="247" s="51" customFormat="1" x14ac:dyDescent="0.3"/>
    <row r="248" s="51" customFormat="1" x14ac:dyDescent="0.3"/>
    <row r="249" s="51" customFormat="1" x14ac:dyDescent="0.3"/>
    <row r="250" s="51" customFormat="1" x14ac:dyDescent="0.3"/>
    <row r="251" s="51" customFormat="1" x14ac:dyDescent="0.3"/>
    <row r="252" s="51" customFormat="1" x14ac:dyDescent="0.3"/>
    <row r="253" s="51" customFormat="1" x14ac:dyDescent="0.3"/>
    <row r="254" s="51" customFormat="1" x14ac:dyDescent="0.3"/>
    <row r="255" s="51" customFormat="1" x14ac:dyDescent="0.3"/>
    <row r="256" s="51" customFormat="1" x14ac:dyDescent="0.3"/>
    <row r="257" s="51" customFormat="1" x14ac:dyDescent="0.3"/>
    <row r="258" s="51" customFormat="1" x14ac:dyDescent="0.3"/>
    <row r="259" s="51" customFormat="1" x14ac:dyDescent="0.3"/>
    <row r="260" s="51" customFormat="1" x14ac:dyDescent="0.3"/>
    <row r="261" s="51" customFormat="1" x14ac:dyDescent="0.3"/>
    <row r="262" s="51" customFormat="1" x14ac:dyDescent="0.3"/>
    <row r="263" s="51" customFormat="1" x14ac:dyDescent="0.3"/>
    <row r="264" s="51" customFormat="1" x14ac:dyDescent="0.3"/>
    <row r="265" s="51" customFormat="1" x14ac:dyDescent="0.3"/>
    <row r="266" s="51" customFormat="1" x14ac:dyDescent="0.3"/>
    <row r="267" s="51" customFormat="1" x14ac:dyDescent="0.3"/>
    <row r="268" s="51" customFormat="1" x14ac:dyDescent="0.3"/>
    <row r="269" s="51" customFormat="1" x14ac:dyDescent="0.3"/>
    <row r="270" s="51" customFormat="1" x14ac:dyDescent="0.3"/>
    <row r="271" s="51" customFormat="1" x14ac:dyDescent="0.3"/>
    <row r="272" s="51" customFormat="1" x14ac:dyDescent="0.3"/>
    <row r="273" s="51" customFormat="1" x14ac:dyDescent="0.3"/>
    <row r="274" s="51" customFormat="1" x14ac:dyDescent="0.3"/>
    <row r="275" s="51" customFormat="1" x14ac:dyDescent="0.3"/>
    <row r="276" s="51" customFormat="1" x14ac:dyDescent="0.3"/>
    <row r="277" s="51" customFormat="1" x14ac:dyDescent="0.3"/>
    <row r="278" s="51" customFormat="1" x14ac:dyDescent="0.3"/>
    <row r="279" s="51" customFormat="1" x14ac:dyDescent="0.3"/>
    <row r="280" s="51" customFormat="1" x14ac:dyDescent="0.3"/>
    <row r="281" s="51" customFormat="1" x14ac:dyDescent="0.3"/>
    <row r="282" s="51" customFormat="1" x14ac:dyDescent="0.3"/>
    <row r="283" s="51" customFormat="1" x14ac:dyDescent="0.3"/>
    <row r="284" s="51" customFormat="1" x14ac:dyDescent="0.3"/>
    <row r="285" s="51" customFormat="1" x14ac:dyDescent="0.3"/>
    <row r="286" s="51" customFormat="1" x14ac:dyDescent="0.3"/>
    <row r="287" s="51" customFormat="1" x14ac:dyDescent="0.3"/>
    <row r="288" s="51" customFormat="1" x14ac:dyDescent="0.3"/>
    <row r="289" s="51" customFormat="1" x14ac:dyDescent="0.3"/>
    <row r="290" s="51" customFormat="1" x14ac:dyDescent="0.3"/>
    <row r="291" s="51" customFormat="1" x14ac:dyDescent="0.3"/>
    <row r="292" s="51" customFormat="1" x14ac:dyDescent="0.3"/>
    <row r="293" s="51" customFormat="1" x14ac:dyDescent="0.3"/>
    <row r="294" s="51" customFormat="1" x14ac:dyDescent="0.3"/>
    <row r="295" s="51" customFormat="1" x14ac:dyDescent="0.3"/>
    <row r="296" s="51" customFormat="1" x14ac:dyDescent="0.3"/>
    <row r="297" s="51" customFormat="1" x14ac:dyDescent="0.3"/>
    <row r="298" s="51" customFormat="1" x14ac:dyDescent="0.3"/>
    <row r="299" s="51" customFormat="1" x14ac:dyDescent="0.3"/>
    <row r="300" s="51" customFormat="1" x14ac:dyDescent="0.3"/>
    <row r="301" s="51" customFormat="1" x14ac:dyDescent="0.3"/>
    <row r="302" s="51" customFormat="1" x14ac:dyDescent="0.3"/>
    <row r="303" s="51" customFormat="1" x14ac:dyDescent="0.3"/>
    <row r="304" s="51" customFormat="1" x14ac:dyDescent="0.3"/>
    <row r="305" s="51" customFormat="1" x14ac:dyDescent="0.3"/>
    <row r="306" s="51" customFormat="1" x14ac:dyDescent="0.3"/>
    <row r="307" s="51" customFormat="1" x14ac:dyDescent="0.3"/>
    <row r="308" s="51" customFormat="1" x14ac:dyDescent="0.3"/>
    <row r="309" s="51" customFormat="1" x14ac:dyDescent="0.3"/>
    <row r="310" s="51" customFormat="1" x14ac:dyDescent="0.3"/>
    <row r="311" s="51" customFormat="1" x14ac:dyDescent="0.3"/>
    <row r="312" s="51" customFormat="1" x14ac:dyDescent="0.3"/>
    <row r="313" s="51" customFormat="1" x14ac:dyDescent="0.3"/>
    <row r="314" s="51" customFormat="1" x14ac:dyDescent="0.3"/>
    <row r="315" s="51" customFormat="1" x14ac:dyDescent="0.3"/>
    <row r="316" s="51" customFormat="1" x14ac:dyDescent="0.3"/>
    <row r="317" s="51" customFormat="1" x14ac:dyDescent="0.3"/>
    <row r="318" s="51" customFormat="1" x14ac:dyDescent="0.3"/>
    <row r="319" s="51" customFormat="1" x14ac:dyDescent="0.3"/>
    <row r="320" s="51" customFormat="1" x14ac:dyDescent="0.3"/>
    <row r="321" s="51" customFormat="1" x14ac:dyDescent="0.3"/>
    <row r="322" s="51" customFormat="1" x14ac:dyDescent="0.3"/>
    <row r="323" s="51" customFormat="1" x14ac:dyDescent="0.3"/>
    <row r="324" s="51" customFormat="1" x14ac:dyDescent="0.3"/>
    <row r="325" s="51" customFormat="1" x14ac:dyDescent="0.3"/>
    <row r="326" s="51" customFormat="1" x14ac:dyDescent="0.3"/>
    <row r="327" s="51" customFormat="1" x14ac:dyDescent="0.3"/>
    <row r="328" s="51" customFormat="1" x14ac:dyDescent="0.3"/>
    <row r="329" s="51" customFormat="1" x14ac:dyDescent="0.3"/>
    <row r="330" s="51" customFormat="1" x14ac:dyDescent="0.3"/>
    <row r="331" s="51" customFormat="1" x14ac:dyDescent="0.3"/>
    <row r="332" s="51" customFormat="1" x14ac:dyDescent="0.3"/>
    <row r="333" s="51" customFormat="1" x14ac:dyDescent="0.3"/>
    <row r="334" s="51" customFormat="1" x14ac:dyDescent="0.3"/>
    <row r="335" s="51" customFormat="1" x14ac:dyDescent="0.3"/>
    <row r="336" s="51" customFormat="1" x14ac:dyDescent="0.3"/>
    <row r="337" s="51" customFormat="1" x14ac:dyDescent="0.3"/>
    <row r="338" s="51" customFormat="1" x14ac:dyDescent="0.3"/>
    <row r="339" s="51" customFormat="1" x14ac:dyDescent="0.3"/>
    <row r="340" s="51" customFormat="1" x14ac:dyDescent="0.3"/>
    <row r="341" s="51" customFormat="1" x14ac:dyDescent="0.3"/>
    <row r="342" s="51" customFormat="1" x14ac:dyDescent="0.3"/>
    <row r="343" s="51" customFormat="1" x14ac:dyDescent="0.3"/>
    <row r="344" s="51" customFormat="1" x14ac:dyDescent="0.3"/>
    <row r="345" s="51" customFormat="1" x14ac:dyDescent="0.3"/>
    <row r="346" s="51" customFormat="1" x14ac:dyDescent="0.3"/>
    <row r="347" s="51" customFormat="1" x14ac:dyDescent="0.3"/>
    <row r="348" s="51" customFormat="1" x14ac:dyDescent="0.3"/>
    <row r="349" s="51" customFormat="1" x14ac:dyDescent="0.3"/>
    <row r="350" s="51" customFormat="1" x14ac:dyDescent="0.3"/>
    <row r="351" s="51" customFormat="1" x14ac:dyDescent="0.3"/>
    <row r="352" s="51" customFormat="1" x14ac:dyDescent="0.3"/>
    <row r="353" s="51" customFormat="1" x14ac:dyDescent="0.3"/>
    <row r="354" s="51" customFormat="1" x14ac:dyDescent="0.3"/>
    <row r="355" s="51" customFormat="1" x14ac:dyDescent="0.3"/>
    <row r="356" s="51" customFormat="1" x14ac:dyDescent="0.3"/>
    <row r="357" s="51" customFormat="1" x14ac:dyDescent="0.3"/>
    <row r="358" s="51" customFormat="1" x14ac:dyDescent="0.3"/>
    <row r="359" s="51" customFormat="1" x14ac:dyDescent="0.3"/>
    <row r="360" s="51" customFormat="1" x14ac:dyDescent="0.3"/>
    <row r="361" s="51" customFormat="1" x14ac:dyDescent="0.3"/>
    <row r="362" s="51" customFormat="1" x14ac:dyDescent="0.3"/>
    <row r="363" s="51" customFormat="1" x14ac:dyDescent="0.3"/>
    <row r="364" s="51" customFormat="1" x14ac:dyDescent="0.3"/>
    <row r="365" s="51" customFormat="1" x14ac:dyDescent="0.3"/>
    <row r="366" s="51" customFormat="1" x14ac:dyDescent="0.3"/>
    <row r="367" s="51" customFormat="1" x14ac:dyDescent="0.3"/>
    <row r="368" s="51" customFormat="1" x14ac:dyDescent="0.3"/>
    <row r="369" s="51" customFormat="1" x14ac:dyDescent="0.3"/>
    <row r="370" s="51" customFormat="1" x14ac:dyDescent="0.3"/>
    <row r="371" s="51" customFormat="1" x14ac:dyDescent="0.3"/>
    <row r="372" s="51" customFormat="1" x14ac:dyDescent="0.3"/>
    <row r="373" s="51" customFormat="1" x14ac:dyDescent="0.3"/>
    <row r="374" s="51" customFormat="1" x14ac:dyDescent="0.3"/>
    <row r="375" s="51" customFormat="1" x14ac:dyDescent="0.3"/>
    <row r="376" s="51" customFormat="1" x14ac:dyDescent="0.3"/>
    <row r="377" s="51" customFormat="1" x14ac:dyDescent="0.3"/>
    <row r="378" s="51" customFormat="1" x14ac:dyDescent="0.3"/>
    <row r="379" s="51" customFormat="1" x14ac:dyDescent="0.3"/>
    <row r="380" s="51" customFormat="1" x14ac:dyDescent="0.3"/>
    <row r="381" s="51" customFormat="1" x14ac:dyDescent="0.3"/>
    <row r="382" s="51" customFormat="1" x14ac:dyDescent="0.3"/>
    <row r="383" s="51" customFormat="1" x14ac:dyDescent="0.3"/>
    <row r="384" s="51" customFormat="1" x14ac:dyDescent="0.3"/>
    <row r="385" s="51" customFormat="1" x14ac:dyDescent="0.3"/>
    <row r="386" s="51" customFormat="1" x14ac:dyDescent="0.3"/>
    <row r="387" s="51" customFormat="1" x14ac:dyDescent="0.3"/>
    <row r="388" s="51" customFormat="1" x14ac:dyDescent="0.3"/>
    <row r="389" s="51" customFormat="1" x14ac:dyDescent="0.3"/>
    <row r="390" s="51" customFormat="1" x14ac:dyDescent="0.3"/>
    <row r="391" s="51" customFormat="1" x14ac:dyDescent="0.3"/>
    <row r="392" s="51" customFormat="1" x14ac:dyDescent="0.3"/>
    <row r="393" s="51" customFormat="1" x14ac:dyDescent="0.3"/>
    <row r="394" s="51" customFormat="1" x14ac:dyDescent="0.3"/>
    <row r="395" s="51" customFormat="1" x14ac:dyDescent="0.3"/>
    <row r="396" s="51" customFormat="1" x14ac:dyDescent="0.3"/>
    <row r="397" s="51" customFormat="1" x14ac:dyDescent="0.3"/>
    <row r="398" s="51" customFormat="1" x14ac:dyDescent="0.3"/>
    <row r="399" s="51" customFormat="1" x14ac:dyDescent="0.3"/>
    <row r="400" s="51" customFormat="1" x14ac:dyDescent="0.3"/>
    <row r="401" s="51" customFormat="1" x14ac:dyDescent="0.3"/>
    <row r="402" s="51" customFormat="1" x14ac:dyDescent="0.3"/>
    <row r="403" s="51" customFormat="1" x14ac:dyDescent="0.3"/>
    <row r="404" s="51" customFormat="1" x14ac:dyDescent="0.3"/>
    <row r="405" s="51" customFormat="1" x14ac:dyDescent="0.3"/>
    <row r="406" s="51" customFormat="1" x14ac:dyDescent="0.3"/>
    <row r="407" s="51" customFormat="1" x14ac:dyDescent="0.3"/>
    <row r="408" s="51" customFormat="1" x14ac:dyDescent="0.3"/>
    <row r="409" s="51" customFormat="1" x14ac:dyDescent="0.3"/>
    <row r="410" s="51" customFormat="1" x14ac:dyDescent="0.3"/>
    <row r="411" s="51" customFormat="1" x14ac:dyDescent="0.3"/>
    <row r="412" s="51" customFormat="1" x14ac:dyDescent="0.3"/>
    <row r="413" s="51" customFormat="1" x14ac:dyDescent="0.3"/>
    <row r="414" s="51" customFormat="1" x14ac:dyDescent="0.3"/>
    <row r="415" s="51" customFormat="1" x14ac:dyDescent="0.3"/>
    <row r="416" s="51" customFormat="1" x14ac:dyDescent="0.3"/>
    <row r="417" s="51" customFormat="1" x14ac:dyDescent="0.3"/>
    <row r="418" s="51" customFormat="1" x14ac:dyDescent="0.3"/>
    <row r="419" s="51" customFormat="1" x14ac:dyDescent="0.3"/>
    <row r="420" s="51" customFormat="1" x14ac:dyDescent="0.3"/>
    <row r="421" s="51" customFormat="1" x14ac:dyDescent="0.3"/>
    <row r="422" s="51" customFormat="1" x14ac:dyDescent="0.3"/>
    <row r="423" s="51" customFormat="1" x14ac:dyDescent="0.3"/>
    <row r="424" s="51" customFormat="1" x14ac:dyDescent="0.3"/>
    <row r="425" s="51" customFormat="1" x14ac:dyDescent="0.3"/>
    <row r="426" s="51" customFormat="1" x14ac:dyDescent="0.3"/>
    <row r="427" s="51" customFormat="1" x14ac:dyDescent="0.3"/>
    <row r="428" s="51" customFormat="1" x14ac:dyDescent="0.3"/>
    <row r="429" s="51" customFormat="1" x14ac:dyDescent="0.3"/>
    <row r="430" s="51" customFormat="1" x14ac:dyDescent="0.3"/>
    <row r="431" s="51" customFormat="1" x14ac:dyDescent="0.3"/>
    <row r="432" s="51" customFormat="1" x14ac:dyDescent="0.3"/>
    <row r="433" s="51" customFormat="1" x14ac:dyDescent="0.3"/>
    <row r="434" s="51" customFormat="1" x14ac:dyDescent="0.3"/>
    <row r="435" s="51" customFormat="1" x14ac:dyDescent="0.3"/>
    <row r="436" s="51" customFormat="1" x14ac:dyDescent="0.3"/>
    <row r="437" s="51" customFormat="1" x14ac:dyDescent="0.3"/>
    <row r="438" s="51" customFormat="1" x14ac:dyDescent="0.3"/>
    <row r="439" s="51" customFormat="1" x14ac:dyDescent="0.3"/>
    <row r="440" s="51" customFormat="1" x14ac:dyDescent="0.3"/>
    <row r="441" s="51" customFormat="1" x14ac:dyDescent="0.3"/>
    <row r="442" s="51" customFormat="1" x14ac:dyDescent="0.3"/>
    <row r="443" s="51" customFormat="1" x14ac:dyDescent="0.3"/>
    <row r="444" s="51" customFormat="1" x14ac:dyDescent="0.3"/>
    <row r="445" s="51" customFormat="1" x14ac:dyDescent="0.3"/>
    <row r="446" s="51" customFormat="1" x14ac:dyDescent="0.3"/>
    <row r="447" s="51" customFormat="1" x14ac:dyDescent="0.3"/>
    <row r="448" s="51" customFormat="1" x14ac:dyDescent="0.3"/>
    <row r="449" s="51" customFormat="1" x14ac:dyDescent="0.3"/>
    <row r="450" s="51" customFormat="1" x14ac:dyDescent="0.3"/>
    <row r="451" s="51" customFormat="1" x14ac:dyDescent="0.3"/>
    <row r="452" s="51" customFormat="1" x14ac:dyDescent="0.3"/>
    <row r="453" s="51" customFormat="1" x14ac:dyDescent="0.3"/>
    <row r="454" s="51" customFormat="1" x14ac:dyDescent="0.3"/>
    <row r="455" s="51" customFormat="1" x14ac:dyDescent="0.3"/>
    <row r="456" s="51" customFormat="1" x14ac:dyDescent="0.3"/>
    <row r="457" s="51" customFormat="1" x14ac:dyDescent="0.3"/>
    <row r="458" s="51" customFormat="1" x14ac:dyDescent="0.3"/>
    <row r="459" s="51" customFormat="1" x14ac:dyDescent="0.3"/>
    <row r="460" s="51" customFormat="1" x14ac:dyDescent="0.3"/>
    <row r="461" s="51" customFormat="1" x14ac:dyDescent="0.3"/>
    <row r="462" s="51" customFormat="1" x14ac:dyDescent="0.3"/>
    <row r="463" s="51" customFormat="1" x14ac:dyDescent="0.3"/>
    <row r="464" s="51" customFormat="1" x14ac:dyDescent="0.3"/>
    <row r="465" s="51" customFormat="1" x14ac:dyDescent="0.3"/>
    <row r="466" s="51" customFormat="1" x14ac:dyDescent="0.3"/>
    <row r="467" s="51" customFormat="1" x14ac:dyDescent="0.3"/>
    <row r="468" s="51" customFormat="1" x14ac:dyDescent="0.3"/>
    <row r="469" s="51" customFormat="1" x14ac:dyDescent="0.3"/>
    <row r="470" s="51" customFormat="1" x14ac:dyDescent="0.3"/>
    <row r="471" s="51" customFormat="1" x14ac:dyDescent="0.3"/>
    <row r="472" s="51" customFormat="1" x14ac:dyDescent="0.3"/>
    <row r="473" s="51" customFormat="1" x14ac:dyDescent="0.3"/>
    <row r="474" s="51" customFormat="1" x14ac:dyDescent="0.3"/>
    <row r="475" s="51" customFormat="1" x14ac:dyDescent="0.3"/>
    <row r="476" s="51" customFormat="1" x14ac:dyDescent="0.3"/>
    <row r="477" s="51" customFormat="1" x14ac:dyDescent="0.3"/>
    <row r="478" s="51" customFormat="1" x14ac:dyDescent="0.3"/>
    <row r="479" s="51" customFormat="1" x14ac:dyDescent="0.3"/>
    <row r="480" s="51" customFormat="1" x14ac:dyDescent="0.3"/>
    <row r="481" s="51" customFormat="1" x14ac:dyDescent="0.3"/>
    <row r="482" s="51" customFormat="1" x14ac:dyDescent="0.3"/>
    <row r="483" s="51" customFormat="1" x14ac:dyDescent="0.3"/>
    <row r="484" s="51" customFormat="1" x14ac:dyDescent="0.3"/>
    <row r="485" s="51" customFormat="1" x14ac:dyDescent="0.3"/>
    <row r="486" s="51" customFormat="1" x14ac:dyDescent="0.3"/>
    <row r="487" s="51" customFormat="1" x14ac:dyDescent="0.3"/>
    <row r="488" s="51" customFormat="1" x14ac:dyDescent="0.3"/>
    <row r="489" s="51" customFormat="1" x14ac:dyDescent="0.3"/>
    <row r="490" s="51" customFormat="1" x14ac:dyDescent="0.3"/>
    <row r="491" s="51" customFormat="1" x14ac:dyDescent="0.3"/>
    <row r="492" s="51" customFormat="1" x14ac:dyDescent="0.3"/>
    <row r="493" s="51" customFormat="1" x14ac:dyDescent="0.3"/>
    <row r="494" s="51" customFormat="1" x14ac:dyDescent="0.3"/>
    <row r="495" s="51" customFormat="1" x14ac:dyDescent="0.3"/>
    <row r="496" s="51" customFormat="1" x14ac:dyDescent="0.3"/>
    <row r="497" s="51" customFormat="1" x14ac:dyDescent="0.3"/>
    <row r="498" s="51" customFormat="1" x14ac:dyDescent="0.3"/>
    <row r="499" s="51" customFormat="1" x14ac:dyDescent="0.3"/>
    <row r="500" s="51" customFormat="1" x14ac:dyDescent="0.3"/>
    <row r="501" s="51" customFormat="1" x14ac:dyDescent="0.3"/>
    <row r="502" s="51" customFormat="1" x14ac:dyDescent="0.3"/>
    <row r="503" s="51" customFormat="1" x14ac:dyDescent="0.3"/>
    <row r="504" s="51" customFormat="1" x14ac:dyDescent="0.3"/>
    <row r="505" s="51" customFormat="1" x14ac:dyDescent="0.3"/>
    <row r="506" s="51" customFormat="1" x14ac:dyDescent="0.3"/>
    <row r="507" s="51" customFormat="1" x14ac:dyDescent="0.3"/>
    <row r="508" s="51" customFormat="1" x14ac:dyDescent="0.3"/>
    <row r="509" s="51" customFormat="1" x14ac:dyDescent="0.3"/>
    <row r="510" s="51" customFormat="1" x14ac:dyDescent="0.3"/>
    <row r="511" s="51" customFormat="1" x14ac:dyDescent="0.3"/>
    <row r="512" s="51" customFormat="1" x14ac:dyDescent="0.3"/>
    <row r="513" s="51" customFormat="1" x14ac:dyDescent="0.3"/>
    <row r="514" s="51" customFormat="1" x14ac:dyDescent="0.3"/>
    <row r="515" s="51" customFormat="1" x14ac:dyDescent="0.3"/>
    <row r="516" s="51" customFormat="1" x14ac:dyDescent="0.3"/>
    <row r="517" s="51" customFormat="1" x14ac:dyDescent="0.3"/>
    <row r="518" s="51" customFormat="1" x14ac:dyDescent="0.3"/>
    <row r="519" s="51" customFormat="1" x14ac:dyDescent="0.3"/>
    <row r="520" s="51" customFormat="1" x14ac:dyDescent="0.3"/>
    <row r="521" s="51" customFormat="1" x14ac:dyDescent="0.3"/>
    <row r="522" s="51" customFormat="1" x14ac:dyDescent="0.3"/>
    <row r="523" s="51" customFormat="1" x14ac:dyDescent="0.3"/>
    <row r="524" s="51" customFormat="1" x14ac:dyDescent="0.3"/>
    <row r="525" s="51" customFormat="1" x14ac:dyDescent="0.3"/>
    <row r="526" s="51" customFormat="1" x14ac:dyDescent="0.3"/>
    <row r="527" s="51" customFormat="1" x14ac:dyDescent="0.3"/>
    <row r="528" s="51" customFormat="1" x14ac:dyDescent="0.3"/>
    <row r="529" s="51" customFormat="1" x14ac:dyDescent="0.3"/>
    <row r="530" s="51" customFormat="1" x14ac:dyDescent="0.3"/>
    <row r="531" s="51" customFormat="1" x14ac:dyDescent="0.3"/>
    <row r="532" s="51" customFormat="1" x14ac:dyDescent="0.3"/>
    <row r="533" s="51" customFormat="1" x14ac:dyDescent="0.3"/>
    <row r="534" s="51" customFormat="1" x14ac:dyDescent="0.3"/>
    <row r="535" s="51" customFormat="1" x14ac:dyDescent="0.3"/>
    <row r="536" s="51" customFormat="1" x14ac:dyDescent="0.3"/>
    <row r="537" s="51" customFormat="1" x14ac:dyDescent="0.3"/>
    <row r="538" s="51" customFormat="1" x14ac:dyDescent="0.3"/>
    <row r="539" s="51" customFormat="1" x14ac:dyDescent="0.3"/>
    <row r="540" s="51" customFormat="1" x14ac:dyDescent="0.3"/>
    <row r="541" s="51" customFormat="1" x14ac:dyDescent="0.3"/>
    <row r="542" s="51" customFormat="1" x14ac:dyDescent="0.3"/>
    <row r="543" s="51" customFormat="1" x14ac:dyDescent="0.3"/>
    <row r="544" s="51" customFormat="1" x14ac:dyDescent="0.3"/>
    <row r="545" s="51" customFormat="1" x14ac:dyDescent="0.3"/>
    <row r="546" s="51" customFormat="1" x14ac:dyDescent="0.3"/>
    <row r="547" s="51" customFormat="1" x14ac:dyDescent="0.3"/>
    <row r="548" s="51" customFormat="1" x14ac:dyDescent="0.3"/>
    <row r="549" s="51" customFormat="1" x14ac:dyDescent="0.3"/>
    <row r="550" s="51" customFormat="1" x14ac:dyDescent="0.3"/>
    <row r="551" s="51" customFormat="1" x14ac:dyDescent="0.3"/>
    <row r="552" s="51" customFormat="1" x14ac:dyDescent="0.3"/>
    <row r="553" s="51" customFormat="1" x14ac:dyDescent="0.3"/>
    <row r="554" s="51" customFormat="1" x14ac:dyDescent="0.3"/>
    <row r="555" s="51" customFormat="1" x14ac:dyDescent="0.3"/>
    <row r="556" s="51" customFormat="1" x14ac:dyDescent="0.3"/>
    <row r="557" s="51" customFormat="1" x14ac:dyDescent="0.3"/>
    <row r="558" s="51" customFormat="1" x14ac:dyDescent="0.3"/>
    <row r="559" s="51" customFormat="1" x14ac:dyDescent="0.3"/>
    <row r="560" s="51" customFormat="1" x14ac:dyDescent="0.3"/>
    <row r="561" s="51" customFormat="1" x14ac:dyDescent="0.3"/>
    <row r="562" s="51" customFormat="1" x14ac:dyDescent="0.3"/>
    <row r="563" s="51" customFormat="1" x14ac:dyDescent="0.3"/>
    <row r="564" s="51" customFormat="1" x14ac:dyDescent="0.3"/>
    <row r="565" s="51" customFormat="1" x14ac:dyDescent="0.3"/>
    <row r="566" s="51" customFormat="1" x14ac:dyDescent="0.3"/>
    <row r="567" s="51" customFormat="1" x14ac:dyDescent="0.3"/>
    <row r="568" s="51" customFormat="1" x14ac:dyDescent="0.3"/>
    <row r="569" s="51" customFormat="1" x14ac:dyDescent="0.3"/>
    <row r="570" s="51" customFormat="1" x14ac:dyDescent="0.3"/>
    <row r="571" s="51" customFormat="1" x14ac:dyDescent="0.3"/>
    <row r="572" s="51" customFormat="1" x14ac:dyDescent="0.3"/>
    <row r="573" s="51" customFormat="1" x14ac:dyDescent="0.3"/>
    <row r="574" s="51" customFormat="1" x14ac:dyDescent="0.3"/>
    <row r="575" s="51" customFormat="1" x14ac:dyDescent="0.3"/>
    <row r="576" s="51" customFormat="1" x14ac:dyDescent="0.3"/>
    <row r="577" s="51" customFormat="1" x14ac:dyDescent="0.3"/>
    <row r="578" s="51" customFormat="1" x14ac:dyDescent="0.3"/>
    <row r="579" s="51" customFormat="1" x14ac:dyDescent="0.3"/>
    <row r="580" s="51" customFormat="1" x14ac:dyDescent="0.3"/>
    <row r="581" s="51" customFormat="1" x14ac:dyDescent="0.3"/>
    <row r="582" s="51" customFormat="1" x14ac:dyDescent="0.3"/>
    <row r="583" s="51" customFormat="1" x14ac:dyDescent="0.3"/>
    <row r="584" s="51" customFormat="1" x14ac:dyDescent="0.3"/>
    <row r="585" s="51" customFormat="1" x14ac:dyDescent="0.3"/>
    <row r="586" s="51" customFormat="1" x14ac:dyDescent="0.3"/>
    <row r="587" s="51" customFormat="1" x14ac:dyDescent="0.3"/>
    <row r="588" s="51" customFormat="1" x14ac:dyDescent="0.3"/>
    <row r="589" s="51" customFormat="1" x14ac:dyDescent="0.3"/>
    <row r="590" s="51" customFormat="1" x14ac:dyDescent="0.3"/>
    <row r="591" s="51" customFormat="1" x14ac:dyDescent="0.3"/>
    <row r="592" s="51" customFormat="1" x14ac:dyDescent="0.3"/>
    <row r="593" s="51" customFormat="1" x14ac:dyDescent="0.3"/>
    <row r="594" s="51" customFormat="1" x14ac:dyDescent="0.3"/>
    <row r="595" s="51" customFormat="1" x14ac:dyDescent="0.3"/>
    <row r="596" s="51" customFormat="1" x14ac:dyDescent="0.3"/>
    <row r="597" s="51" customFormat="1" x14ac:dyDescent="0.3"/>
    <row r="598" s="51" customFormat="1" x14ac:dyDescent="0.3"/>
    <row r="599" s="51" customFormat="1" x14ac:dyDescent="0.3"/>
    <row r="600" s="51" customFormat="1" x14ac:dyDescent="0.3"/>
    <row r="601" s="51" customFormat="1" x14ac:dyDescent="0.3"/>
    <row r="602" s="51" customFormat="1" x14ac:dyDescent="0.3"/>
    <row r="603" s="51" customFormat="1" x14ac:dyDescent="0.3"/>
    <row r="604" s="51" customFormat="1" x14ac:dyDescent="0.3"/>
    <row r="605" s="51" customFormat="1" x14ac:dyDescent="0.3"/>
    <row r="606" s="51" customFormat="1" x14ac:dyDescent="0.3"/>
    <row r="607" s="51" customFormat="1" x14ac:dyDescent="0.3"/>
    <row r="608" s="51" customFormat="1" x14ac:dyDescent="0.3"/>
    <row r="609" s="51" customFormat="1" x14ac:dyDescent="0.3"/>
    <row r="610" s="51" customFormat="1" x14ac:dyDescent="0.3"/>
    <row r="611" s="51" customFormat="1" x14ac:dyDescent="0.3"/>
    <row r="612" s="51" customFormat="1" x14ac:dyDescent="0.3"/>
    <row r="613" s="51" customFormat="1" x14ac:dyDescent="0.3"/>
    <row r="614" s="51" customFormat="1" x14ac:dyDescent="0.3"/>
    <row r="615" s="51" customFormat="1" x14ac:dyDescent="0.3"/>
    <row r="616" s="51" customFormat="1" x14ac:dyDescent="0.3"/>
    <row r="617" s="51" customFormat="1" x14ac:dyDescent="0.3"/>
    <row r="618" s="51" customFormat="1" x14ac:dyDescent="0.3"/>
    <row r="619" s="51" customFormat="1" x14ac:dyDescent="0.3"/>
    <row r="620" s="51" customFormat="1" x14ac:dyDescent="0.3"/>
    <row r="621" s="51" customFormat="1" x14ac:dyDescent="0.3"/>
    <row r="622" s="51" customFormat="1" x14ac:dyDescent="0.3"/>
    <row r="623" s="51" customFormat="1" x14ac:dyDescent="0.3"/>
    <row r="624" s="51" customFormat="1" x14ac:dyDescent="0.3"/>
    <row r="625" s="51" customFormat="1" x14ac:dyDescent="0.3"/>
    <row r="626" s="51" customFormat="1" x14ac:dyDescent="0.3"/>
    <row r="627" s="51" customFormat="1" x14ac:dyDescent="0.3"/>
    <row r="628" s="51" customFormat="1" x14ac:dyDescent="0.3"/>
    <row r="629" s="51" customFormat="1" x14ac:dyDescent="0.3"/>
    <row r="630" s="51" customFormat="1" x14ac:dyDescent="0.3"/>
    <row r="631" s="51" customFormat="1" x14ac:dyDescent="0.3"/>
    <row r="632" s="51" customFormat="1" x14ac:dyDescent="0.3"/>
    <row r="633" s="51" customFormat="1" x14ac:dyDescent="0.3"/>
    <row r="634" s="51" customFormat="1" x14ac:dyDescent="0.3"/>
    <row r="635" s="51" customFormat="1" x14ac:dyDescent="0.3"/>
    <row r="636" s="51" customFormat="1" x14ac:dyDescent="0.3"/>
    <row r="637" s="51" customFormat="1" x14ac:dyDescent="0.3"/>
    <row r="638" s="51" customFormat="1" x14ac:dyDescent="0.3"/>
    <row r="639" s="51" customFormat="1" x14ac:dyDescent="0.3"/>
    <row r="640" s="51" customFormat="1" x14ac:dyDescent="0.3"/>
    <row r="641" s="51" customFormat="1" x14ac:dyDescent="0.3"/>
    <row r="642" s="51" customFormat="1" x14ac:dyDescent="0.3"/>
    <row r="643" s="51" customFormat="1" x14ac:dyDescent="0.3"/>
    <row r="644" s="51" customFormat="1" x14ac:dyDescent="0.3"/>
    <row r="645" s="51" customFormat="1" x14ac:dyDescent="0.3"/>
    <row r="646" s="51" customFormat="1" x14ac:dyDescent="0.3"/>
    <row r="647" s="51" customFormat="1" x14ac:dyDescent="0.3"/>
    <row r="648" s="51" customFormat="1" x14ac:dyDescent="0.3"/>
    <row r="649" s="51" customFormat="1" x14ac:dyDescent="0.3"/>
    <row r="650" s="51" customFormat="1" x14ac:dyDescent="0.3"/>
    <row r="651" s="51" customFormat="1" x14ac:dyDescent="0.3"/>
    <row r="652" s="51" customFormat="1" x14ac:dyDescent="0.3"/>
    <row r="653" s="51" customFormat="1" x14ac:dyDescent="0.3"/>
    <row r="654" s="51" customFormat="1" x14ac:dyDescent="0.3"/>
    <row r="655" s="51" customFormat="1" x14ac:dyDescent="0.3"/>
    <row r="656" s="51" customFormat="1" x14ac:dyDescent="0.3"/>
    <row r="657" s="51" customFormat="1" x14ac:dyDescent="0.3"/>
    <row r="658" s="51" customFormat="1" x14ac:dyDescent="0.3"/>
    <row r="659" s="51" customFormat="1" x14ac:dyDescent="0.3"/>
    <row r="660" s="51" customFormat="1" x14ac:dyDescent="0.3"/>
    <row r="661" s="51" customFormat="1" x14ac:dyDescent="0.3"/>
    <row r="662" s="51" customFormat="1" x14ac:dyDescent="0.3"/>
    <row r="663" s="51" customFormat="1" x14ac:dyDescent="0.3"/>
    <row r="664" s="51" customFormat="1" x14ac:dyDescent="0.3"/>
    <row r="665" s="51" customFormat="1" x14ac:dyDescent="0.3"/>
    <row r="666" s="51" customFormat="1" x14ac:dyDescent="0.3"/>
    <row r="667" s="51" customFormat="1" x14ac:dyDescent="0.3"/>
    <row r="668" s="51" customFormat="1" x14ac:dyDescent="0.3"/>
    <row r="669" s="51" customFormat="1" x14ac:dyDescent="0.3"/>
    <row r="670" s="51" customFormat="1" x14ac:dyDescent="0.3"/>
    <row r="671" s="51" customFormat="1" x14ac:dyDescent="0.3"/>
    <row r="672" s="51" customFormat="1" x14ac:dyDescent="0.3"/>
    <row r="673" s="51" customFormat="1" x14ac:dyDescent="0.3"/>
    <row r="674" s="51" customFormat="1" x14ac:dyDescent="0.3"/>
    <row r="675" s="51" customFormat="1" x14ac:dyDescent="0.3"/>
    <row r="676" s="51" customFormat="1" x14ac:dyDescent="0.3"/>
    <row r="677" s="51" customFormat="1" x14ac:dyDescent="0.3"/>
    <row r="678" s="51" customFormat="1" x14ac:dyDescent="0.3"/>
    <row r="679" s="51" customFormat="1" x14ac:dyDescent="0.3"/>
    <row r="680" s="51" customFormat="1" x14ac:dyDescent="0.3"/>
    <row r="681" s="51" customFormat="1" x14ac:dyDescent="0.3"/>
    <row r="682" s="51" customFormat="1" x14ac:dyDescent="0.3"/>
    <row r="683" s="51" customFormat="1" x14ac:dyDescent="0.3"/>
    <row r="684" s="51" customFormat="1" x14ac:dyDescent="0.3"/>
    <row r="685" s="51" customFormat="1" x14ac:dyDescent="0.3"/>
    <row r="686" s="51" customFormat="1" x14ac:dyDescent="0.3"/>
    <row r="687" s="51" customFormat="1" x14ac:dyDescent="0.3"/>
    <row r="688" s="51" customFormat="1" x14ac:dyDescent="0.3"/>
    <row r="689" s="51" customFormat="1" x14ac:dyDescent="0.3"/>
    <row r="690" s="51" customFormat="1" x14ac:dyDescent="0.3"/>
    <row r="691" s="51" customFormat="1" x14ac:dyDescent="0.3"/>
    <row r="692" s="51" customFormat="1" x14ac:dyDescent="0.3"/>
    <row r="693" s="51" customFormat="1" x14ac:dyDescent="0.3"/>
    <row r="694" s="51" customFormat="1" x14ac:dyDescent="0.3"/>
    <row r="695" s="51" customFormat="1" x14ac:dyDescent="0.3"/>
    <row r="696" s="51" customFormat="1" x14ac:dyDescent="0.3"/>
    <row r="697" s="51" customFormat="1" x14ac:dyDescent="0.3"/>
    <row r="698" s="51" customFormat="1" x14ac:dyDescent="0.3"/>
    <row r="699" s="51" customFormat="1" x14ac:dyDescent="0.3"/>
    <row r="700" s="51" customFormat="1" x14ac:dyDescent="0.3"/>
    <row r="701" s="51" customFormat="1" x14ac:dyDescent="0.3"/>
    <row r="702" s="51" customFormat="1" x14ac:dyDescent="0.3"/>
    <row r="703" s="51" customFormat="1" x14ac:dyDescent="0.3"/>
    <row r="704" s="51" customFormat="1" x14ac:dyDescent="0.3"/>
    <row r="705" s="51" customFormat="1" x14ac:dyDescent="0.3"/>
    <row r="706" s="51" customFormat="1" x14ac:dyDescent="0.3"/>
    <row r="707" s="51" customFormat="1" x14ac:dyDescent="0.3"/>
    <row r="708" s="51" customFormat="1" x14ac:dyDescent="0.3"/>
    <row r="709" s="51" customFormat="1" x14ac:dyDescent="0.3"/>
    <row r="710" s="51" customFormat="1" x14ac:dyDescent="0.3"/>
    <row r="711" s="51" customFormat="1" x14ac:dyDescent="0.3"/>
    <row r="712" s="51" customFormat="1" x14ac:dyDescent="0.3"/>
    <row r="713" s="51" customFormat="1" x14ac:dyDescent="0.3"/>
    <row r="714" s="51" customFormat="1" x14ac:dyDescent="0.3"/>
    <row r="715" s="51" customFormat="1" x14ac:dyDescent="0.3"/>
    <row r="716" s="51" customFormat="1" x14ac:dyDescent="0.3"/>
    <row r="717" s="51" customFormat="1" x14ac:dyDescent="0.3"/>
    <row r="718" s="51" customFormat="1" x14ac:dyDescent="0.3"/>
    <row r="719" s="51" customFormat="1" x14ac:dyDescent="0.3"/>
    <row r="720" s="51" customFormat="1" x14ac:dyDescent="0.3"/>
    <row r="721" s="51" customFormat="1" x14ac:dyDescent="0.3"/>
    <row r="722" s="51" customFormat="1" x14ac:dyDescent="0.3"/>
    <row r="723" s="51" customFormat="1" x14ac:dyDescent="0.3"/>
    <row r="724" s="51" customFormat="1" x14ac:dyDescent="0.3"/>
    <row r="725" s="51" customFormat="1" x14ac:dyDescent="0.3"/>
    <row r="726" s="51" customFormat="1" x14ac:dyDescent="0.3"/>
    <row r="727" s="51" customFormat="1" x14ac:dyDescent="0.3"/>
    <row r="728" s="51" customFormat="1" x14ac:dyDescent="0.3"/>
    <row r="729" s="51" customFormat="1" x14ac:dyDescent="0.3"/>
    <row r="730" s="51" customFormat="1" x14ac:dyDescent="0.3"/>
    <row r="731" s="51" customFormat="1" x14ac:dyDescent="0.3"/>
    <row r="732" s="51" customFormat="1" x14ac:dyDescent="0.3"/>
    <row r="733" s="51" customFormat="1" x14ac:dyDescent="0.3"/>
    <row r="734" s="51" customFormat="1" x14ac:dyDescent="0.3"/>
    <row r="735" s="51" customFormat="1" x14ac:dyDescent="0.3"/>
    <row r="736" s="51" customFormat="1" x14ac:dyDescent="0.3"/>
    <row r="737" s="51" customFormat="1" x14ac:dyDescent="0.3"/>
    <row r="738" s="51" customFormat="1" x14ac:dyDescent="0.3"/>
    <row r="739" s="51" customFormat="1" x14ac:dyDescent="0.3"/>
    <row r="740" s="51" customFormat="1" x14ac:dyDescent="0.3"/>
    <row r="741" s="51" customFormat="1" x14ac:dyDescent="0.3"/>
    <row r="742" s="51" customFormat="1" x14ac:dyDescent="0.3"/>
    <row r="743" s="51" customFormat="1" x14ac:dyDescent="0.3"/>
    <row r="744" s="51" customFormat="1" x14ac:dyDescent="0.3"/>
    <row r="745" s="51" customFormat="1" x14ac:dyDescent="0.3"/>
    <row r="746" s="51" customFormat="1" x14ac:dyDescent="0.3"/>
    <row r="747" s="51" customFormat="1" x14ac:dyDescent="0.3"/>
    <row r="748" s="51" customFormat="1" x14ac:dyDescent="0.3"/>
    <row r="749" s="51" customFormat="1" x14ac:dyDescent="0.3"/>
    <row r="750" s="51" customFormat="1" x14ac:dyDescent="0.3"/>
    <row r="751" s="51" customFormat="1" x14ac:dyDescent="0.3"/>
    <row r="752" s="51" customFormat="1" x14ac:dyDescent="0.3"/>
    <row r="753" s="51" customFormat="1" x14ac:dyDescent="0.3"/>
    <row r="754" s="51" customFormat="1" x14ac:dyDescent="0.3"/>
    <row r="755" s="51" customFormat="1" x14ac:dyDescent="0.3"/>
    <row r="756" s="51" customFormat="1" x14ac:dyDescent="0.3"/>
    <row r="757" s="51" customFormat="1" x14ac:dyDescent="0.3"/>
    <row r="758" s="51" customFormat="1" x14ac:dyDescent="0.3"/>
    <row r="759" s="51" customFormat="1" x14ac:dyDescent="0.3"/>
    <row r="760" s="51" customFormat="1" x14ac:dyDescent="0.3"/>
    <row r="761" s="51" customFormat="1" x14ac:dyDescent="0.3"/>
    <row r="762" s="51" customFormat="1" x14ac:dyDescent="0.3"/>
    <row r="763" s="51" customFormat="1" x14ac:dyDescent="0.3"/>
    <row r="764" s="51" customFormat="1" x14ac:dyDescent="0.3"/>
    <row r="765" s="51" customFormat="1" x14ac:dyDescent="0.3"/>
    <row r="766" s="51" customFormat="1" x14ac:dyDescent="0.3"/>
    <row r="767" s="51" customFormat="1" x14ac:dyDescent="0.3"/>
    <row r="768" s="51" customFormat="1" x14ac:dyDescent="0.3"/>
    <row r="769" s="51" customFormat="1" x14ac:dyDescent="0.3"/>
    <row r="770" s="51" customFormat="1" x14ac:dyDescent="0.3"/>
    <row r="771" s="51" customFormat="1" x14ac:dyDescent="0.3"/>
    <row r="772" s="51" customFormat="1" x14ac:dyDescent="0.3"/>
    <row r="773" s="51" customFormat="1" x14ac:dyDescent="0.3"/>
    <row r="774" s="51" customFormat="1" x14ac:dyDescent="0.3"/>
    <row r="775" s="51" customFormat="1" x14ac:dyDescent="0.3"/>
    <row r="776" s="51" customFormat="1" x14ac:dyDescent="0.3"/>
    <row r="777" s="51" customFormat="1" x14ac:dyDescent="0.3"/>
    <row r="778" s="51" customFormat="1" x14ac:dyDescent="0.3"/>
    <row r="779" s="51" customFormat="1" x14ac:dyDescent="0.3"/>
    <row r="780" s="51" customFormat="1" x14ac:dyDescent="0.3"/>
    <row r="781" s="51" customFormat="1" x14ac:dyDescent="0.3"/>
    <row r="782" s="51" customFormat="1" x14ac:dyDescent="0.3"/>
    <row r="783" s="51" customFormat="1" x14ac:dyDescent="0.3"/>
    <row r="784" s="51" customFormat="1" x14ac:dyDescent="0.3"/>
    <row r="785" s="51" customFormat="1" x14ac:dyDescent="0.3"/>
    <row r="786" s="51" customFormat="1" x14ac:dyDescent="0.3"/>
    <row r="787" s="51" customFormat="1" x14ac:dyDescent="0.3"/>
    <row r="788" s="51" customFormat="1" x14ac:dyDescent="0.3"/>
    <row r="789" s="51" customFormat="1" x14ac:dyDescent="0.3"/>
    <row r="790" s="51" customFormat="1" x14ac:dyDescent="0.3"/>
    <row r="791" s="51" customFormat="1" x14ac:dyDescent="0.3"/>
    <row r="792" s="51" customFormat="1" x14ac:dyDescent="0.3"/>
    <row r="793" s="51" customFormat="1" x14ac:dyDescent="0.3"/>
    <row r="794" s="51" customFormat="1" x14ac:dyDescent="0.3"/>
    <row r="795" s="51" customFormat="1" x14ac:dyDescent="0.3"/>
    <row r="796" s="51" customFormat="1" x14ac:dyDescent="0.3"/>
    <row r="797" s="51" customFormat="1" x14ac:dyDescent="0.3"/>
    <row r="798" s="51" customFormat="1" x14ac:dyDescent="0.3"/>
    <row r="799" s="51" customFormat="1" x14ac:dyDescent="0.3"/>
    <row r="800" s="51" customFormat="1" x14ac:dyDescent="0.3"/>
    <row r="801" s="51" customFormat="1" x14ac:dyDescent="0.3"/>
    <row r="802" s="51" customFormat="1" x14ac:dyDescent="0.3"/>
    <row r="803" s="51" customFormat="1" x14ac:dyDescent="0.3"/>
    <row r="804" s="51" customFormat="1" x14ac:dyDescent="0.3"/>
    <row r="805" s="51" customFormat="1" x14ac:dyDescent="0.3"/>
    <row r="806" s="51" customFormat="1" x14ac:dyDescent="0.3"/>
    <row r="807" s="51" customFormat="1" x14ac:dyDescent="0.3"/>
    <row r="808" s="51" customFormat="1" x14ac:dyDescent="0.3"/>
    <row r="809" s="51" customFormat="1" x14ac:dyDescent="0.3"/>
    <row r="810" s="51" customFormat="1" x14ac:dyDescent="0.3"/>
    <row r="811" s="51" customFormat="1" x14ac:dyDescent="0.3"/>
    <row r="812" s="51" customFormat="1" x14ac:dyDescent="0.3"/>
    <row r="813" s="51" customFormat="1" x14ac:dyDescent="0.3"/>
    <row r="814" s="51" customFormat="1" x14ac:dyDescent="0.3"/>
    <row r="815" s="51" customFormat="1" x14ac:dyDescent="0.3"/>
    <row r="816" s="51" customFormat="1" x14ac:dyDescent="0.3"/>
    <row r="817" s="51" customFormat="1" x14ac:dyDescent="0.3"/>
    <row r="818" s="51" customFormat="1" x14ac:dyDescent="0.3"/>
    <row r="819" s="51" customFormat="1" x14ac:dyDescent="0.3"/>
    <row r="820" s="51" customFormat="1" x14ac:dyDescent="0.3"/>
    <row r="821" s="51" customFormat="1" x14ac:dyDescent="0.3"/>
    <row r="822" s="51" customFormat="1" x14ac:dyDescent="0.3"/>
    <row r="823" s="51" customFormat="1" x14ac:dyDescent="0.3"/>
    <row r="824" s="51" customFormat="1" x14ac:dyDescent="0.3"/>
    <row r="825" s="51" customFormat="1" x14ac:dyDescent="0.3"/>
    <row r="826" s="51" customFormat="1" x14ac:dyDescent="0.3"/>
    <row r="827" s="51" customFormat="1" x14ac:dyDescent="0.3"/>
    <row r="828" s="51" customFormat="1" x14ac:dyDescent="0.3"/>
    <row r="829" s="51" customFormat="1" x14ac:dyDescent="0.3"/>
    <row r="830" s="51" customFormat="1" x14ac:dyDescent="0.3"/>
    <row r="831" s="51" customFormat="1" x14ac:dyDescent="0.3"/>
    <row r="832" s="51" customFormat="1" x14ac:dyDescent="0.3"/>
    <row r="833" s="51" customFormat="1" x14ac:dyDescent="0.3"/>
    <row r="834" s="51" customFormat="1" x14ac:dyDescent="0.3"/>
    <row r="835" s="51" customFormat="1" x14ac:dyDescent="0.3"/>
    <row r="836" s="51" customFormat="1" x14ac:dyDescent="0.3"/>
    <row r="837" s="51" customFormat="1" x14ac:dyDescent="0.3"/>
    <row r="838" s="51" customFormat="1" x14ac:dyDescent="0.3"/>
    <row r="839" s="51" customFormat="1" x14ac:dyDescent="0.3"/>
    <row r="840" s="51" customFormat="1" x14ac:dyDescent="0.3"/>
    <row r="841" s="51" customFormat="1" x14ac:dyDescent="0.3"/>
    <row r="842" s="51" customFormat="1" x14ac:dyDescent="0.3"/>
    <row r="843" s="51" customFormat="1" x14ac:dyDescent="0.3"/>
    <row r="844" s="51" customFormat="1" x14ac:dyDescent="0.3"/>
    <row r="845" s="51" customFormat="1" x14ac:dyDescent="0.3"/>
    <row r="846" s="51" customFormat="1" x14ac:dyDescent="0.3"/>
    <row r="847" s="51" customFormat="1" x14ac:dyDescent="0.3"/>
    <row r="848" s="51" customFormat="1" x14ac:dyDescent="0.3"/>
    <row r="849" s="51" customFormat="1" x14ac:dyDescent="0.3"/>
    <row r="850" s="51" customFormat="1" x14ac:dyDescent="0.3"/>
    <row r="851" s="51" customFormat="1" x14ac:dyDescent="0.3"/>
    <row r="852" s="51" customFormat="1" x14ac:dyDescent="0.3"/>
    <row r="853" s="51" customFormat="1" x14ac:dyDescent="0.3"/>
    <row r="854" s="51" customFormat="1" x14ac:dyDescent="0.3"/>
    <row r="855" s="51" customFormat="1" x14ac:dyDescent="0.3"/>
    <row r="856" s="51" customFormat="1" x14ac:dyDescent="0.3"/>
    <row r="857" s="51" customFormat="1" x14ac:dyDescent="0.3"/>
    <row r="858" s="51" customFormat="1" x14ac:dyDescent="0.3"/>
    <row r="859" s="51" customFormat="1" x14ac:dyDescent="0.3"/>
    <row r="860" s="51" customFormat="1" x14ac:dyDescent="0.3"/>
    <row r="861" s="51" customFormat="1" x14ac:dyDescent="0.3"/>
    <row r="862" s="51" customFormat="1" x14ac:dyDescent="0.3"/>
    <row r="863" s="51" customFormat="1" x14ac:dyDescent="0.3"/>
    <row r="864" s="51" customFormat="1" x14ac:dyDescent="0.3"/>
    <row r="865" s="51" customFormat="1" x14ac:dyDescent="0.3"/>
    <row r="866" s="51" customFormat="1" x14ac:dyDescent="0.3"/>
    <row r="867" s="51" customFormat="1" x14ac:dyDescent="0.3"/>
    <row r="868" s="51" customFormat="1" x14ac:dyDescent="0.3"/>
    <row r="869" s="51" customFormat="1" x14ac:dyDescent="0.3"/>
    <row r="870" s="51" customFormat="1" x14ac:dyDescent="0.3"/>
    <row r="871" s="51" customFormat="1" x14ac:dyDescent="0.3"/>
    <row r="872" s="51" customFormat="1" x14ac:dyDescent="0.3"/>
    <row r="873" s="51" customFormat="1" x14ac:dyDescent="0.3"/>
    <row r="874" s="51" customFormat="1" x14ac:dyDescent="0.3"/>
    <row r="875" s="51" customFormat="1" x14ac:dyDescent="0.3"/>
    <row r="876" s="51" customFormat="1" x14ac:dyDescent="0.3"/>
    <row r="877" s="51" customFormat="1" x14ac:dyDescent="0.3"/>
    <row r="878" s="51" customFormat="1" x14ac:dyDescent="0.3"/>
    <row r="879" s="51" customFormat="1" x14ac:dyDescent="0.3"/>
    <row r="880" s="51" customFormat="1" x14ac:dyDescent="0.3"/>
    <row r="881" s="51" customFormat="1" x14ac:dyDescent="0.3"/>
    <row r="882" s="51" customFormat="1" x14ac:dyDescent="0.3"/>
    <row r="883" s="51" customFormat="1" x14ac:dyDescent="0.3"/>
    <row r="884" s="51" customFormat="1" x14ac:dyDescent="0.3"/>
    <row r="885" s="51" customFormat="1" x14ac:dyDescent="0.3"/>
    <row r="886" s="51" customFormat="1" x14ac:dyDescent="0.3"/>
    <row r="887" s="51" customFormat="1" x14ac:dyDescent="0.3"/>
    <row r="888" s="51" customFormat="1" x14ac:dyDescent="0.3"/>
    <row r="889" s="51" customFormat="1" x14ac:dyDescent="0.3"/>
    <row r="890" s="51" customFormat="1" x14ac:dyDescent="0.3"/>
    <row r="891" s="51" customFormat="1" x14ac:dyDescent="0.3"/>
    <row r="892" s="51" customFormat="1" x14ac:dyDescent="0.3"/>
    <row r="893" s="51" customFormat="1" x14ac:dyDescent="0.3"/>
    <row r="894" s="51" customFormat="1" x14ac:dyDescent="0.3"/>
    <row r="895" s="51" customFormat="1" x14ac:dyDescent="0.3"/>
    <row r="896" s="51" customFormat="1" x14ac:dyDescent="0.3"/>
    <row r="897" s="51" customFormat="1" x14ac:dyDescent="0.3"/>
    <row r="898" s="51" customFormat="1" x14ac:dyDescent="0.3"/>
    <row r="899" s="51" customFormat="1" x14ac:dyDescent="0.3"/>
    <row r="900" s="51" customFormat="1" x14ac:dyDescent="0.3"/>
    <row r="901" s="51" customFormat="1" x14ac:dyDescent="0.3"/>
    <row r="902" s="51" customFormat="1" x14ac:dyDescent="0.3"/>
    <row r="903" s="51" customFormat="1" x14ac:dyDescent="0.3"/>
    <row r="904" s="51" customFormat="1" x14ac:dyDescent="0.3"/>
    <row r="905" s="51" customFormat="1" x14ac:dyDescent="0.3"/>
    <row r="906" s="51" customFormat="1" x14ac:dyDescent="0.3"/>
    <row r="907" s="51" customFormat="1" x14ac:dyDescent="0.3"/>
    <row r="908" s="51" customFormat="1" x14ac:dyDescent="0.3"/>
    <row r="909" s="51" customFormat="1" x14ac:dyDescent="0.3"/>
    <row r="910" s="51" customFormat="1" x14ac:dyDescent="0.3"/>
    <row r="911" s="51" customFormat="1" x14ac:dyDescent="0.3"/>
    <row r="912" s="51" customFormat="1" x14ac:dyDescent="0.3"/>
    <row r="913" s="51" customFormat="1" x14ac:dyDescent="0.3"/>
    <row r="914" s="51" customFormat="1" x14ac:dyDescent="0.3"/>
    <row r="915" s="51" customFormat="1" x14ac:dyDescent="0.3"/>
    <row r="916" s="51" customFormat="1" x14ac:dyDescent="0.3"/>
    <row r="917" s="51" customFormat="1" x14ac:dyDescent="0.3"/>
    <row r="918" s="51" customFormat="1" x14ac:dyDescent="0.3"/>
    <row r="919" s="51" customFormat="1" x14ac:dyDescent="0.3"/>
    <row r="920" s="51" customFormat="1" x14ac:dyDescent="0.3"/>
    <row r="921" s="51" customFormat="1" x14ac:dyDescent="0.3"/>
    <row r="922" s="51" customFormat="1" x14ac:dyDescent="0.3"/>
    <row r="923" s="51" customFormat="1" x14ac:dyDescent="0.3"/>
    <row r="924" s="51" customFormat="1" x14ac:dyDescent="0.3"/>
    <row r="925" s="51" customFormat="1" x14ac:dyDescent="0.3"/>
    <row r="926" s="51" customFormat="1" x14ac:dyDescent="0.3"/>
    <row r="927" s="51" customFormat="1" x14ac:dyDescent="0.3"/>
    <row r="928" s="51" customFormat="1" x14ac:dyDescent="0.3"/>
    <row r="929" s="51" customFormat="1" x14ac:dyDescent="0.3"/>
    <row r="930" s="51" customFormat="1" x14ac:dyDescent="0.3"/>
    <row r="931" s="51" customFormat="1" x14ac:dyDescent="0.3"/>
    <row r="932" s="51" customFormat="1" x14ac:dyDescent="0.3"/>
    <row r="933" s="51" customFormat="1" x14ac:dyDescent="0.3"/>
    <row r="934" s="51" customFormat="1" x14ac:dyDescent="0.3"/>
    <row r="935" s="51" customFormat="1" x14ac:dyDescent="0.3"/>
    <row r="936" s="51" customFormat="1" x14ac:dyDescent="0.3"/>
    <row r="937" s="51" customFormat="1" x14ac:dyDescent="0.3"/>
    <row r="938" s="51" customFormat="1" x14ac:dyDescent="0.3"/>
    <row r="939" s="51" customFormat="1" x14ac:dyDescent="0.3"/>
    <row r="940" s="51" customFormat="1" x14ac:dyDescent="0.3"/>
    <row r="941" s="51" customFormat="1" x14ac:dyDescent="0.3"/>
    <row r="942" s="51" customFormat="1" x14ac:dyDescent="0.3"/>
    <row r="943" s="51" customFormat="1" x14ac:dyDescent="0.3"/>
    <row r="944" s="51" customFormat="1" x14ac:dyDescent="0.3"/>
    <row r="945" s="51" customFormat="1" x14ac:dyDescent="0.3"/>
    <row r="946" s="51" customFormat="1" x14ac:dyDescent="0.3"/>
    <row r="947" s="51" customFormat="1" x14ac:dyDescent="0.3"/>
    <row r="948" s="51" customFormat="1" x14ac:dyDescent="0.3"/>
    <row r="949" s="51" customFormat="1" x14ac:dyDescent="0.3"/>
    <row r="950" s="51" customFormat="1" x14ac:dyDescent="0.3"/>
    <row r="951" s="51" customFormat="1" x14ac:dyDescent="0.3"/>
    <row r="952" s="51" customFormat="1" x14ac:dyDescent="0.3"/>
    <row r="953" s="51" customFormat="1" x14ac:dyDescent="0.3"/>
    <row r="954" s="51" customFormat="1" x14ac:dyDescent="0.3"/>
    <row r="955" s="51" customFormat="1" x14ac:dyDescent="0.3"/>
    <row r="956" s="51" customFormat="1" x14ac:dyDescent="0.3"/>
    <row r="957" s="51" customFormat="1" x14ac:dyDescent="0.3"/>
    <row r="958" s="51" customFormat="1" x14ac:dyDescent="0.3"/>
    <row r="959" s="51" customFormat="1" x14ac:dyDescent="0.3"/>
    <row r="960" s="51" customFormat="1" x14ac:dyDescent="0.3"/>
    <row r="961" s="51" customFormat="1" x14ac:dyDescent="0.3"/>
    <row r="962" s="51" customFormat="1" x14ac:dyDescent="0.3"/>
    <row r="963" s="51" customFormat="1" x14ac:dyDescent="0.3"/>
    <row r="964" s="51" customFormat="1" x14ac:dyDescent="0.3"/>
    <row r="965" s="51" customFormat="1" x14ac:dyDescent="0.3"/>
    <row r="966" s="51" customFormat="1" x14ac:dyDescent="0.3"/>
    <row r="967" s="51" customFormat="1" x14ac:dyDescent="0.3"/>
    <row r="968" s="51" customFormat="1" x14ac:dyDescent="0.3"/>
    <row r="969" s="51" customFormat="1" x14ac:dyDescent="0.3"/>
    <row r="970" s="51" customFormat="1" x14ac:dyDescent="0.3"/>
    <row r="971" s="51" customFormat="1" x14ac:dyDescent="0.3"/>
    <row r="972" s="51" customFormat="1" x14ac:dyDescent="0.3"/>
    <row r="973" s="51" customFormat="1" x14ac:dyDescent="0.3"/>
    <row r="974" s="51" customFormat="1" x14ac:dyDescent="0.3"/>
    <row r="975" s="51" customFormat="1" x14ac:dyDescent="0.3"/>
    <row r="976" s="51" customFormat="1" x14ac:dyDescent="0.3"/>
    <row r="977" s="51" customFormat="1" x14ac:dyDescent="0.3"/>
    <row r="978" s="51" customFormat="1" x14ac:dyDescent="0.3"/>
    <row r="979" s="51" customFormat="1" x14ac:dyDescent="0.3"/>
    <row r="980" s="51" customFormat="1" x14ac:dyDescent="0.3"/>
    <row r="981" s="51" customFormat="1" x14ac:dyDescent="0.3"/>
    <row r="982" s="51" customFormat="1" x14ac:dyDescent="0.3"/>
    <row r="983" s="51" customFormat="1" x14ac:dyDescent="0.3"/>
    <row r="984" s="51" customFormat="1" x14ac:dyDescent="0.3"/>
    <row r="985" s="51" customFormat="1" x14ac:dyDescent="0.3"/>
    <row r="986" s="51" customFormat="1" x14ac:dyDescent="0.3"/>
    <row r="987" s="51" customFormat="1" x14ac:dyDescent="0.3"/>
    <row r="988" s="51" customFormat="1" x14ac:dyDescent="0.3"/>
    <row r="989" s="51" customFormat="1" x14ac:dyDescent="0.3"/>
    <row r="990" s="51" customFormat="1" x14ac:dyDescent="0.3"/>
    <row r="991" s="51" customFormat="1" x14ac:dyDescent="0.3"/>
    <row r="992" s="51" customFormat="1" x14ac:dyDescent="0.3"/>
    <row r="993" s="51" customFormat="1" x14ac:dyDescent="0.3"/>
    <row r="994" s="51" customFormat="1" x14ac:dyDescent="0.3"/>
    <row r="995" s="51" customFormat="1" x14ac:dyDescent="0.3"/>
    <row r="996" s="51" customFormat="1" x14ac:dyDescent="0.3"/>
    <row r="997" s="51" customFormat="1" x14ac:dyDescent="0.3"/>
    <row r="998" s="51" customFormat="1" x14ac:dyDescent="0.3"/>
    <row r="999" s="51" customFormat="1" x14ac:dyDescent="0.3"/>
    <row r="1000" s="51" customFormat="1" x14ac:dyDescent="0.3"/>
    <row r="1001" s="51" customFormat="1" x14ac:dyDescent="0.3"/>
    <row r="1002" s="51" customFormat="1" x14ac:dyDescent="0.3"/>
    <row r="1003" s="51" customFormat="1" x14ac:dyDescent="0.3"/>
    <row r="1004" s="51" customFormat="1" x14ac:dyDescent="0.3"/>
    <row r="1005" s="51" customFormat="1" x14ac:dyDescent="0.3"/>
    <row r="1006" s="51" customFormat="1" x14ac:dyDescent="0.3"/>
    <row r="1007" s="51" customFormat="1" x14ac:dyDescent="0.3"/>
    <row r="1008" s="51" customFormat="1" x14ac:dyDescent="0.3"/>
    <row r="1009" s="51" customFormat="1" x14ac:dyDescent="0.3"/>
    <row r="1010" s="51" customFormat="1" x14ac:dyDescent="0.3"/>
    <row r="1011" s="51" customFormat="1" x14ac:dyDescent="0.3"/>
    <row r="1012" s="51" customFormat="1" x14ac:dyDescent="0.3"/>
    <row r="1013" s="51" customFormat="1" x14ac:dyDescent="0.3"/>
    <row r="1014" s="51" customFormat="1" x14ac:dyDescent="0.3"/>
    <row r="1015" s="51" customFormat="1" x14ac:dyDescent="0.3"/>
    <row r="1016" s="51" customFormat="1" x14ac:dyDescent="0.3"/>
    <row r="1017" s="51" customFormat="1" x14ac:dyDescent="0.3"/>
    <row r="1018" s="51" customFormat="1" x14ac:dyDescent="0.3"/>
    <row r="1019" s="51" customFormat="1" x14ac:dyDescent="0.3"/>
    <row r="1020" s="51" customFormat="1" x14ac:dyDescent="0.3"/>
    <row r="1021" s="51" customFormat="1" x14ac:dyDescent="0.3"/>
    <row r="1022" s="51" customFormat="1" x14ac:dyDescent="0.3"/>
    <row r="1023" s="51" customFormat="1" x14ac:dyDescent="0.3"/>
    <row r="1024" s="51" customFormat="1" x14ac:dyDescent="0.3"/>
    <row r="1025" s="51" customFormat="1" x14ac:dyDescent="0.3"/>
    <row r="1026" s="51" customFormat="1" x14ac:dyDescent="0.3"/>
    <row r="1027" s="51" customFormat="1" x14ac:dyDescent="0.3"/>
    <row r="1028" s="51" customFormat="1" x14ac:dyDescent="0.3"/>
    <row r="1029" s="51" customFormat="1" x14ac:dyDescent="0.3"/>
    <row r="1030" s="51" customFormat="1" x14ac:dyDescent="0.3"/>
    <row r="1031" s="51" customFormat="1" x14ac:dyDescent="0.3"/>
    <row r="1032" s="51" customFormat="1" x14ac:dyDescent="0.3"/>
    <row r="1033" s="51" customFormat="1" x14ac:dyDescent="0.3"/>
    <row r="1034" s="51" customFormat="1" x14ac:dyDescent="0.3"/>
    <row r="1035" s="51" customFormat="1" x14ac:dyDescent="0.3"/>
    <row r="1036" s="51" customFormat="1" x14ac:dyDescent="0.3"/>
    <row r="1037" s="51" customFormat="1" x14ac:dyDescent="0.3"/>
    <row r="1038" s="51" customFormat="1" x14ac:dyDescent="0.3"/>
    <row r="1039" s="51" customFormat="1" x14ac:dyDescent="0.3"/>
    <row r="1040" s="51" customFormat="1" x14ac:dyDescent="0.3"/>
    <row r="1041" s="51" customFormat="1" x14ac:dyDescent="0.3"/>
    <row r="1042" s="51" customFormat="1" x14ac:dyDescent="0.3"/>
    <row r="1043" s="51" customFormat="1" x14ac:dyDescent="0.3"/>
    <row r="1044" s="51" customFormat="1" x14ac:dyDescent="0.3"/>
    <row r="1045" s="51" customFormat="1" x14ac:dyDescent="0.3"/>
    <row r="1046" s="51" customFormat="1" x14ac:dyDescent="0.3"/>
    <row r="1047" s="51" customFormat="1" x14ac:dyDescent="0.3"/>
    <row r="1048" s="51" customFormat="1" x14ac:dyDescent="0.3"/>
    <row r="1049" s="51" customFormat="1" x14ac:dyDescent="0.3"/>
    <row r="1050" s="51" customFormat="1" x14ac:dyDescent="0.3"/>
    <row r="1051" s="51" customFormat="1" x14ac:dyDescent="0.3"/>
    <row r="1052" s="51" customFormat="1" x14ac:dyDescent="0.3"/>
    <row r="1053" s="51" customFormat="1" x14ac:dyDescent="0.3"/>
    <row r="1054" s="51" customFormat="1" x14ac:dyDescent="0.3"/>
    <row r="1055" s="51" customFormat="1" x14ac:dyDescent="0.3"/>
    <row r="1056" s="51" customFormat="1" x14ac:dyDescent="0.3"/>
    <row r="1057" s="51" customFormat="1" x14ac:dyDescent="0.3"/>
    <row r="1058" s="51" customFormat="1" x14ac:dyDescent="0.3"/>
    <row r="1059" s="51" customFormat="1" x14ac:dyDescent="0.3"/>
    <row r="1060" s="51" customFormat="1" x14ac:dyDescent="0.3"/>
    <row r="1061" s="51" customFormat="1" x14ac:dyDescent="0.3"/>
    <row r="1062" s="51" customFormat="1" x14ac:dyDescent="0.3"/>
    <row r="1063" s="51" customFormat="1" x14ac:dyDescent="0.3"/>
    <row r="1064" s="51" customFormat="1" x14ac:dyDescent="0.3"/>
    <row r="1065" s="51" customFormat="1" x14ac:dyDescent="0.3"/>
    <row r="1066" s="51" customFormat="1" x14ac:dyDescent="0.3"/>
    <row r="1067" s="51" customFormat="1" x14ac:dyDescent="0.3"/>
    <row r="1068" s="51" customFormat="1" x14ac:dyDescent="0.3"/>
    <row r="1069" s="51" customFormat="1" x14ac:dyDescent="0.3"/>
    <row r="1070" s="51" customFormat="1" x14ac:dyDescent="0.3"/>
    <row r="1071" s="51" customFormat="1" x14ac:dyDescent="0.3"/>
    <row r="1072" s="51" customFormat="1" x14ac:dyDescent="0.3"/>
    <row r="1073" s="51" customFormat="1" x14ac:dyDescent="0.3"/>
    <row r="1074" s="51" customFormat="1" x14ac:dyDescent="0.3"/>
    <row r="1075" s="51" customFormat="1" x14ac:dyDescent="0.3"/>
    <row r="1076" s="51" customFormat="1" x14ac:dyDescent="0.3"/>
    <row r="1077" s="51" customFormat="1" x14ac:dyDescent="0.3"/>
    <row r="1078" s="51" customFormat="1" x14ac:dyDescent="0.3"/>
    <row r="1079" s="51" customFormat="1" x14ac:dyDescent="0.3"/>
    <row r="1080" s="51" customFormat="1" x14ac:dyDescent="0.3"/>
    <row r="1081" s="51" customFormat="1" x14ac:dyDescent="0.3"/>
    <row r="1082" s="51" customFormat="1" x14ac:dyDescent="0.3"/>
    <row r="1083" s="51" customFormat="1" x14ac:dyDescent="0.3"/>
    <row r="1084" s="51" customFormat="1" x14ac:dyDescent="0.3"/>
    <row r="1085" s="51" customFormat="1" x14ac:dyDescent="0.3"/>
    <row r="1086" s="51" customFormat="1" x14ac:dyDescent="0.3"/>
    <row r="1087" s="51" customFormat="1" x14ac:dyDescent="0.3"/>
    <row r="1088" s="51" customFormat="1" x14ac:dyDescent="0.3"/>
    <row r="1089" s="51" customFormat="1" x14ac:dyDescent="0.3"/>
    <row r="1090" s="51" customFormat="1" x14ac:dyDescent="0.3"/>
    <row r="1091" s="51" customFormat="1" x14ac:dyDescent="0.3"/>
    <row r="1092" s="51" customFormat="1" x14ac:dyDescent="0.3"/>
    <row r="1093" s="51" customFormat="1" x14ac:dyDescent="0.3"/>
    <row r="1094" s="51" customFormat="1" x14ac:dyDescent="0.3"/>
    <row r="1095" s="51" customFormat="1" x14ac:dyDescent="0.3"/>
    <row r="1096" s="51" customFormat="1" x14ac:dyDescent="0.3"/>
    <row r="1097" s="51" customFormat="1" x14ac:dyDescent="0.3"/>
    <row r="1098" s="51" customFormat="1" x14ac:dyDescent="0.3"/>
    <row r="1099" s="51" customFormat="1" x14ac:dyDescent="0.3"/>
    <row r="1100" s="51" customFormat="1" x14ac:dyDescent="0.3"/>
    <row r="1101" s="51" customFormat="1" x14ac:dyDescent="0.3"/>
    <row r="1102" s="51" customFormat="1" x14ac:dyDescent="0.3"/>
    <row r="1103" s="51" customFormat="1" x14ac:dyDescent="0.3"/>
    <row r="1104" s="51" customFormat="1" x14ac:dyDescent="0.3"/>
    <row r="1105" s="51" customFormat="1" x14ac:dyDescent="0.3"/>
    <row r="1106" s="51" customFormat="1" x14ac:dyDescent="0.3"/>
    <row r="1107" s="51" customFormat="1" x14ac:dyDescent="0.3"/>
    <row r="1108" s="51" customFormat="1" x14ac:dyDescent="0.3"/>
    <row r="1109" s="51" customFormat="1" x14ac:dyDescent="0.3"/>
    <row r="1110" s="51" customFormat="1" x14ac:dyDescent="0.3"/>
    <row r="1111" s="51" customFormat="1" x14ac:dyDescent="0.3"/>
    <row r="1112" s="51" customFormat="1" x14ac:dyDescent="0.3"/>
    <row r="1113" s="51" customFormat="1" x14ac:dyDescent="0.3"/>
    <row r="1114" s="51" customFormat="1" x14ac:dyDescent="0.3"/>
    <row r="1115" s="51" customFormat="1" x14ac:dyDescent="0.3"/>
    <row r="1116" s="51" customFormat="1" x14ac:dyDescent="0.3"/>
    <row r="1117" s="51" customFormat="1" x14ac:dyDescent="0.3"/>
    <row r="1118" s="51" customFormat="1" x14ac:dyDescent="0.3"/>
    <row r="1119" s="51" customFormat="1" x14ac:dyDescent="0.3"/>
    <row r="1120" s="51" customFormat="1" x14ac:dyDescent="0.3"/>
    <row r="1121" s="51" customFormat="1" x14ac:dyDescent="0.3"/>
    <row r="1122" s="51" customFormat="1" x14ac:dyDescent="0.3"/>
    <row r="1123" s="51" customFormat="1" x14ac:dyDescent="0.3"/>
    <row r="1124" s="51" customFormat="1" x14ac:dyDescent="0.3"/>
    <row r="1125" s="51" customFormat="1" x14ac:dyDescent="0.3"/>
    <row r="1126" s="51" customFormat="1" x14ac:dyDescent="0.3"/>
    <row r="1127" s="51" customFormat="1" x14ac:dyDescent="0.3"/>
    <row r="1128" s="51" customFormat="1" x14ac:dyDescent="0.3"/>
    <row r="1129" s="51" customFormat="1" x14ac:dyDescent="0.3"/>
    <row r="1130" s="51" customFormat="1" x14ac:dyDescent="0.3"/>
    <row r="1131" s="51" customFormat="1" x14ac:dyDescent="0.3"/>
    <row r="1132" s="51" customFormat="1" x14ac:dyDescent="0.3"/>
    <row r="1133" s="51" customFormat="1" x14ac:dyDescent="0.3"/>
    <row r="1134" s="51" customFormat="1" x14ac:dyDescent="0.3"/>
    <row r="1135" s="51" customFormat="1" x14ac:dyDescent="0.3"/>
    <row r="1136" s="51" customFormat="1" x14ac:dyDescent="0.3"/>
    <row r="1137" s="51" customFormat="1" x14ac:dyDescent="0.3"/>
    <row r="1138" s="51" customFormat="1" x14ac:dyDescent="0.3"/>
    <row r="1139" s="51" customFormat="1" x14ac:dyDescent="0.3"/>
    <row r="1140" s="51" customFormat="1" x14ac:dyDescent="0.3"/>
    <row r="1141" s="51" customFormat="1" x14ac:dyDescent="0.3"/>
    <row r="1142" s="51" customFormat="1" x14ac:dyDescent="0.3"/>
    <row r="1143" s="51" customFormat="1" x14ac:dyDescent="0.3"/>
    <row r="1144" s="51" customFormat="1" x14ac:dyDescent="0.3"/>
    <row r="1145" s="51" customFormat="1" x14ac:dyDescent="0.3"/>
    <row r="1146" s="51" customFormat="1" x14ac:dyDescent="0.3"/>
    <row r="1147" s="51" customFormat="1" x14ac:dyDescent="0.3"/>
    <row r="1148" s="51" customFormat="1" x14ac:dyDescent="0.3"/>
    <row r="1149" s="51" customFormat="1" x14ac:dyDescent="0.3"/>
    <row r="1150" s="51" customFormat="1" x14ac:dyDescent="0.3"/>
    <row r="1151" s="51" customFormat="1" x14ac:dyDescent="0.3"/>
    <row r="1152" s="51" customFormat="1" x14ac:dyDescent="0.3"/>
    <row r="1153" s="51" customFormat="1" x14ac:dyDescent="0.3"/>
    <row r="1154" s="51" customFormat="1" x14ac:dyDescent="0.3"/>
    <row r="1155" s="51" customFormat="1" x14ac:dyDescent="0.3"/>
    <row r="1156" s="51" customFormat="1" x14ac:dyDescent="0.3"/>
    <row r="1157" s="51" customFormat="1" x14ac:dyDescent="0.3"/>
    <row r="1158" s="51" customFormat="1" x14ac:dyDescent="0.3"/>
    <row r="1159" s="51" customFormat="1" x14ac:dyDescent="0.3"/>
    <row r="1160" s="51" customFormat="1" x14ac:dyDescent="0.3"/>
    <row r="1161" s="51" customFormat="1" x14ac:dyDescent="0.3"/>
    <row r="1162" s="51" customFormat="1" x14ac:dyDescent="0.3"/>
    <row r="1163" s="51" customFormat="1" x14ac:dyDescent="0.3"/>
    <row r="1164" s="51" customFormat="1" x14ac:dyDescent="0.3"/>
    <row r="1165" s="51" customFormat="1" x14ac:dyDescent="0.3"/>
    <row r="1166" s="51" customFormat="1" x14ac:dyDescent="0.3"/>
    <row r="1167" s="51" customFormat="1" x14ac:dyDescent="0.3"/>
    <row r="1168" s="51" customFormat="1" x14ac:dyDescent="0.3"/>
    <row r="1169" s="51" customFormat="1" x14ac:dyDescent="0.3"/>
    <row r="1170" s="51" customFormat="1" x14ac:dyDescent="0.3"/>
    <row r="1171" s="51" customFormat="1" x14ac:dyDescent="0.3"/>
    <row r="1172" s="51" customFormat="1" x14ac:dyDescent="0.3"/>
    <row r="1173" s="51" customFormat="1" x14ac:dyDescent="0.3"/>
    <row r="1174" s="51" customFormat="1" x14ac:dyDescent="0.3"/>
    <row r="1175" s="51" customFormat="1" x14ac:dyDescent="0.3"/>
    <row r="1176" s="51" customFormat="1" x14ac:dyDescent="0.3"/>
    <row r="1177" s="51" customFormat="1" x14ac:dyDescent="0.3"/>
    <row r="1178" s="51" customFormat="1" x14ac:dyDescent="0.3"/>
    <row r="1179" s="51" customFormat="1" x14ac:dyDescent="0.3"/>
    <row r="1180" s="51" customFormat="1" x14ac:dyDescent="0.3"/>
    <row r="1181" s="51" customFormat="1" x14ac:dyDescent="0.3"/>
    <row r="1182" s="51" customFormat="1" x14ac:dyDescent="0.3"/>
    <row r="1183" s="51" customFormat="1" x14ac:dyDescent="0.3"/>
    <row r="1184" s="51" customFormat="1" x14ac:dyDescent="0.3"/>
    <row r="1185" s="51" customFormat="1" x14ac:dyDescent="0.3"/>
    <row r="1186" s="51" customFormat="1" x14ac:dyDescent="0.3"/>
    <row r="1187" s="51" customFormat="1" x14ac:dyDescent="0.3"/>
    <row r="1188" s="51" customFormat="1" x14ac:dyDescent="0.3"/>
    <row r="1189" s="51" customFormat="1" x14ac:dyDescent="0.3"/>
    <row r="1190" s="51" customFormat="1" x14ac:dyDescent="0.3"/>
    <row r="1191" s="51" customFormat="1" x14ac:dyDescent="0.3"/>
    <row r="1192" s="51" customFormat="1" x14ac:dyDescent="0.3"/>
    <row r="1193" s="51" customFormat="1" x14ac:dyDescent="0.3"/>
    <row r="1194" s="51" customFormat="1" x14ac:dyDescent="0.3"/>
    <row r="1195" s="51" customFormat="1" x14ac:dyDescent="0.3"/>
    <row r="1196" s="51" customFormat="1" x14ac:dyDescent="0.3"/>
    <row r="1197" s="51" customFormat="1" x14ac:dyDescent="0.3"/>
    <row r="1198" s="51" customFormat="1" x14ac:dyDescent="0.3"/>
    <row r="1199" s="51" customFormat="1" x14ac:dyDescent="0.3"/>
    <row r="1200" s="51" customFormat="1" x14ac:dyDescent="0.3"/>
    <row r="1201" s="51" customFormat="1" x14ac:dyDescent="0.3"/>
    <row r="1202" s="51" customFormat="1" x14ac:dyDescent="0.3"/>
    <row r="1203" s="51" customFormat="1" x14ac:dyDescent="0.3"/>
    <row r="1204" s="51" customFormat="1" x14ac:dyDescent="0.3"/>
    <row r="1205" s="51" customFormat="1" x14ac:dyDescent="0.3"/>
    <row r="1206" s="51" customFormat="1" x14ac:dyDescent="0.3"/>
    <row r="1207" s="51" customFormat="1" x14ac:dyDescent="0.3"/>
    <row r="1208" s="51" customFormat="1" x14ac:dyDescent="0.3"/>
    <row r="1209" s="51" customFormat="1" x14ac:dyDescent="0.3"/>
    <row r="1210" s="51" customFormat="1" x14ac:dyDescent="0.3"/>
    <row r="1211" s="51" customFormat="1" x14ac:dyDescent="0.3"/>
    <row r="1212" s="51" customFormat="1" x14ac:dyDescent="0.3"/>
    <row r="1213" s="51" customFormat="1" x14ac:dyDescent="0.3"/>
    <row r="1214" s="51" customFormat="1" x14ac:dyDescent="0.3"/>
    <row r="1215" s="51" customFormat="1" x14ac:dyDescent="0.3"/>
    <row r="1216" s="51" customFormat="1" x14ac:dyDescent="0.3"/>
    <row r="1217" s="51" customFormat="1" x14ac:dyDescent="0.3"/>
    <row r="1218" s="51" customFormat="1" x14ac:dyDescent="0.3"/>
    <row r="1219" s="51" customFormat="1" x14ac:dyDescent="0.3"/>
    <row r="1220" s="51" customFormat="1" x14ac:dyDescent="0.3"/>
    <row r="1221" s="51" customFormat="1" x14ac:dyDescent="0.3"/>
    <row r="1222" s="51" customFormat="1" x14ac:dyDescent="0.3"/>
    <row r="1223" s="51" customFormat="1" x14ac:dyDescent="0.3"/>
    <row r="1224" s="51" customFormat="1" x14ac:dyDescent="0.3"/>
    <row r="1225" s="51" customFormat="1" x14ac:dyDescent="0.3"/>
    <row r="1226" s="51" customFormat="1" x14ac:dyDescent="0.3"/>
    <row r="1227" s="51" customFormat="1" x14ac:dyDescent="0.3"/>
    <row r="1228" s="51" customFormat="1" x14ac:dyDescent="0.3"/>
    <row r="1229" s="51" customFormat="1" x14ac:dyDescent="0.3"/>
    <row r="1230" s="51" customFormat="1" x14ac:dyDescent="0.3"/>
    <row r="1231" s="51" customFormat="1" x14ac:dyDescent="0.3"/>
    <row r="1232" s="51" customFormat="1" x14ac:dyDescent="0.3"/>
    <row r="1233" s="51" customFormat="1" x14ac:dyDescent="0.3"/>
    <row r="1234" s="51" customFormat="1" x14ac:dyDescent="0.3"/>
    <row r="1235" s="51" customFormat="1" x14ac:dyDescent="0.3"/>
    <row r="1236" s="51" customFormat="1" x14ac:dyDescent="0.3"/>
    <row r="1237" s="51" customFormat="1" x14ac:dyDescent="0.3"/>
    <row r="1238" s="51" customFormat="1" x14ac:dyDescent="0.3"/>
    <row r="1239" s="51" customFormat="1" x14ac:dyDescent="0.3"/>
    <row r="1240" s="51" customFormat="1" x14ac:dyDescent="0.3"/>
    <row r="1241" s="51" customFormat="1" x14ac:dyDescent="0.3"/>
    <row r="1242" s="51" customFormat="1" x14ac:dyDescent="0.3"/>
    <row r="1243" s="51" customFormat="1" x14ac:dyDescent="0.3"/>
    <row r="1244" s="51" customFormat="1" x14ac:dyDescent="0.3"/>
    <row r="1245" s="51" customFormat="1" x14ac:dyDescent="0.3"/>
    <row r="1246" s="51" customFormat="1" x14ac:dyDescent="0.3"/>
    <row r="1247" s="51" customFormat="1" x14ac:dyDescent="0.3"/>
    <row r="1248" s="51" customFormat="1" x14ac:dyDescent="0.3"/>
    <row r="1249" s="51" customFormat="1" x14ac:dyDescent="0.3"/>
    <row r="1250" s="51" customFormat="1" x14ac:dyDescent="0.3"/>
    <row r="1251" s="51" customFormat="1" x14ac:dyDescent="0.3"/>
    <row r="1252" s="51" customFormat="1" x14ac:dyDescent="0.3"/>
    <row r="1253" s="51" customFormat="1" x14ac:dyDescent="0.3"/>
    <row r="1254" s="51" customFormat="1" x14ac:dyDescent="0.3"/>
    <row r="1255" s="51" customFormat="1" x14ac:dyDescent="0.3"/>
    <row r="1256" s="51" customFormat="1" x14ac:dyDescent="0.3"/>
    <row r="1257" s="51" customFormat="1" x14ac:dyDescent="0.3"/>
    <row r="1258" s="51" customFormat="1" x14ac:dyDescent="0.3"/>
    <row r="1259" s="51" customFormat="1" x14ac:dyDescent="0.3"/>
    <row r="1260" s="51" customFormat="1" x14ac:dyDescent="0.3"/>
    <row r="1261" s="51" customFormat="1" x14ac:dyDescent="0.3"/>
    <row r="1262" s="51" customFormat="1" x14ac:dyDescent="0.3"/>
    <row r="1263" s="51" customFormat="1" x14ac:dyDescent="0.3"/>
    <row r="1264" s="51" customFormat="1" x14ac:dyDescent="0.3"/>
    <row r="1265" s="51" customFormat="1" x14ac:dyDescent="0.3"/>
    <row r="1266" s="51" customFormat="1" x14ac:dyDescent="0.3"/>
    <row r="1267" s="51" customFormat="1" x14ac:dyDescent="0.3"/>
    <row r="1268" s="51" customFormat="1" x14ac:dyDescent="0.3"/>
    <row r="1269" s="51" customFormat="1" x14ac:dyDescent="0.3"/>
    <row r="1270" s="51" customFormat="1" x14ac:dyDescent="0.3"/>
    <row r="1271" s="51" customFormat="1" x14ac:dyDescent="0.3"/>
    <row r="1272" s="51" customFormat="1" x14ac:dyDescent="0.3"/>
    <row r="1273" s="51" customFormat="1" x14ac:dyDescent="0.3"/>
    <row r="1274" s="51" customFormat="1" x14ac:dyDescent="0.3"/>
    <row r="1275" s="51" customFormat="1" x14ac:dyDescent="0.3"/>
    <row r="1276" s="51" customFormat="1" x14ac:dyDescent="0.3"/>
    <row r="1277" s="51" customFormat="1" x14ac:dyDescent="0.3"/>
    <row r="1278" s="51" customFormat="1" x14ac:dyDescent="0.3"/>
    <row r="1279" s="51" customFormat="1" x14ac:dyDescent="0.3"/>
    <row r="1280" s="51" customFormat="1" x14ac:dyDescent="0.3"/>
    <row r="1281" s="51" customFormat="1" x14ac:dyDescent="0.3"/>
    <row r="1282" s="51" customFormat="1" x14ac:dyDescent="0.3"/>
    <row r="1283" s="51" customFormat="1" x14ac:dyDescent="0.3"/>
    <row r="1284" s="51" customFormat="1" x14ac:dyDescent="0.3"/>
    <row r="1285" s="51" customFormat="1" x14ac:dyDescent="0.3"/>
    <row r="1286" s="51" customFormat="1" x14ac:dyDescent="0.3"/>
    <row r="1287" s="51" customFormat="1" x14ac:dyDescent="0.3"/>
    <row r="1288" s="51" customFormat="1" x14ac:dyDescent="0.3"/>
    <row r="1289" s="51" customFormat="1" x14ac:dyDescent="0.3"/>
    <row r="1290" s="51" customFormat="1" x14ac:dyDescent="0.3"/>
    <row r="1291" s="51" customFormat="1" x14ac:dyDescent="0.3"/>
    <row r="1292" s="51" customFormat="1" x14ac:dyDescent="0.3"/>
    <row r="1293" s="51" customFormat="1" x14ac:dyDescent="0.3"/>
    <row r="1294" s="51" customFormat="1" x14ac:dyDescent="0.3"/>
    <row r="1295" s="51" customFormat="1" x14ac:dyDescent="0.3"/>
    <row r="1296" s="51" customFormat="1" x14ac:dyDescent="0.3"/>
    <row r="1297" s="51" customFormat="1" x14ac:dyDescent="0.3"/>
    <row r="1298" s="51" customFormat="1" x14ac:dyDescent="0.3"/>
    <row r="1299" s="51" customFormat="1" x14ac:dyDescent="0.3"/>
    <row r="1300" s="51" customFormat="1" x14ac:dyDescent="0.3"/>
    <row r="1301" s="51" customFormat="1" x14ac:dyDescent="0.3"/>
    <row r="1302" s="51" customFormat="1" x14ac:dyDescent="0.3"/>
    <row r="1303" s="51" customFormat="1" x14ac:dyDescent="0.3"/>
    <row r="1304" s="51" customFormat="1" x14ac:dyDescent="0.3"/>
    <row r="1305" s="51" customFormat="1" x14ac:dyDescent="0.3"/>
    <row r="1306" s="51" customFormat="1" x14ac:dyDescent="0.3"/>
    <row r="1307" s="51" customFormat="1" x14ac:dyDescent="0.3"/>
    <row r="1308" s="51" customFormat="1" x14ac:dyDescent="0.3"/>
    <row r="1309" s="51" customFormat="1" x14ac:dyDescent="0.3"/>
    <row r="1310" s="51" customFormat="1" x14ac:dyDescent="0.3"/>
    <row r="1311" s="51" customFormat="1" x14ac:dyDescent="0.3"/>
    <row r="1312" s="51" customFormat="1" x14ac:dyDescent="0.3"/>
    <row r="1313" s="51" customFormat="1" x14ac:dyDescent="0.3"/>
    <row r="1314" s="51" customFormat="1" x14ac:dyDescent="0.3"/>
    <row r="1315" s="51" customFormat="1" x14ac:dyDescent="0.3"/>
    <row r="1316" s="51" customFormat="1" x14ac:dyDescent="0.3"/>
    <row r="1317" s="51" customFormat="1" x14ac:dyDescent="0.3"/>
    <row r="1318" s="51" customFormat="1" x14ac:dyDescent="0.3"/>
    <row r="1319" s="51" customFormat="1" x14ac:dyDescent="0.3"/>
    <row r="1320" s="51" customFormat="1" x14ac:dyDescent="0.3"/>
    <row r="1321" s="51" customFormat="1" x14ac:dyDescent="0.3"/>
    <row r="1322" s="51" customFormat="1" x14ac:dyDescent="0.3"/>
    <row r="1323" s="51" customFormat="1" x14ac:dyDescent="0.3"/>
    <row r="1324" s="51" customFormat="1" x14ac:dyDescent="0.3"/>
    <row r="1325" s="51" customFormat="1" x14ac:dyDescent="0.3"/>
    <row r="1326" s="51" customFormat="1" x14ac:dyDescent="0.3"/>
    <row r="1327" s="51" customFormat="1" x14ac:dyDescent="0.3"/>
    <row r="1328" s="51" customFormat="1" x14ac:dyDescent="0.3"/>
    <row r="1329" s="51" customFormat="1" x14ac:dyDescent="0.3"/>
    <row r="1330" s="51" customFormat="1" x14ac:dyDescent="0.3"/>
    <row r="1331" s="51" customFormat="1" x14ac:dyDescent="0.3"/>
    <row r="1332" s="51" customFormat="1" x14ac:dyDescent="0.3"/>
    <row r="1333" s="51" customFormat="1" x14ac:dyDescent="0.3"/>
    <row r="1334" s="51" customFormat="1" x14ac:dyDescent="0.3"/>
    <row r="1335" s="51" customFormat="1" x14ac:dyDescent="0.3"/>
    <row r="1336" s="51" customFormat="1" x14ac:dyDescent="0.3"/>
    <row r="1337" s="51" customFormat="1" x14ac:dyDescent="0.3"/>
    <row r="1338" s="51" customFormat="1" x14ac:dyDescent="0.3"/>
    <row r="1339" s="51" customFormat="1" x14ac:dyDescent="0.3"/>
    <row r="1340" s="51" customFormat="1" x14ac:dyDescent="0.3"/>
    <row r="1341" s="51" customFormat="1" x14ac:dyDescent="0.3"/>
    <row r="1342" s="51" customFormat="1" x14ac:dyDescent="0.3"/>
    <row r="1343" s="51" customFormat="1" x14ac:dyDescent="0.3"/>
    <row r="1344" s="51" customFormat="1" x14ac:dyDescent="0.3"/>
    <row r="1345" s="51" customFormat="1" x14ac:dyDescent="0.3"/>
    <row r="1346" s="51" customFormat="1" x14ac:dyDescent="0.3"/>
    <row r="1347" s="51" customFormat="1" x14ac:dyDescent="0.3"/>
    <row r="1348" s="51" customFormat="1" x14ac:dyDescent="0.3"/>
    <row r="1349" s="51" customFormat="1" x14ac:dyDescent="0.3"/>
    <row r="1350" s="51" customFormat="1" x14ac:dyDescent="0.3"/>
    <row r="1351" s="51" customFormat="1" x14ac:dyDescent="0.3"/>
    <row r="1352" s="51" customFormat="1" x14ac:dyDescent="0.3"/>
    <row r="1353" s="51" customFormat="1" x14ac:dyDescent="0.3"/>
    <row r="1354" s="51" customFormat="1" x14ac:dyDescent="0.3"/>
    <row r="1355" s="51" customFormat="1" x14ac:dyDescent="0.3"/>
    <row r="1356" s="51" customFormat="1" x14ac:dyDescent="0.3"/>
    <row r="1357" s="51" customFormat="1" x14ac:dyDescent="0.3"/>
    <row r="1358" s="51" customFormat="1" x14ac:dyDescent="0.3"/>
    <row r="1359" s="51" customFormat="1" x14ac:dyDescent="0.3"/>
    <row r="1360" s="51" customFormat="1" x14ac:dyDescent="0.3"/>
    <row r="1361" s="51" customFormat="1" x14ac:dyDescent="0.3"/>
    <row r="1362" s="51" customFormat="1" x14ac:dyDescent="0.3"/>
    <row r="1363" s="51" customFormat="1" x14ac:dyDescent="0.3"/>
    <row r="1364" s="51" customFormat="1" x14ac:dyDescent="0.3"/>
    <row r="1365" s="51" customFormat="1" x14ac:dyDescent="0.3"/>
    <row r="1366" s="51" customFormat="1" x14ac:dyDescent="0.3"/>
    <row r="1367" s="51" customFormat="1" x14ac:dyDescent="0.3"/>
    <row r="1368" s="51" customFormat="1" x14ac:dyDescent="0.3"/>
    <row r="1369" s="51" customFormat="1" x14ac:dyDescent="0.3"/>
    <row r="1370" s="51" customFormat="1" x14ac:dyDescent="0.3"/>
    <row r="1371" s="51" customFormat="1" x14ac:dyDescent="0.3"/>
    <row r="1372" s="51" customFormat="1" x14ac:dyDescent="0.3"/>
    <row r="1373" s="51" customFormat="1" x14ac:dyDescent="0.3"/>
    <row r="1374" s="51" customFormat="1" x14ac:dyDescent="0.3"/>
    <row r="1375" s="51" customFormat="1" x14ac:dyDescent="0.3"/>
    <row r="1376" s="51" customFormat="1" x14ac:dyDescent="0.3"/>
    <row r="1377" s="51" customFormat="1" x14ac:dyDescent="0.3"/>
    <row r="1378" s="51" customFormat="1" x14ac:dyDescent="0.3"/>
    <row r="1379" s="51" customFormat="1" x14ac:dyDescent="0.3"/>
    <row r="1380" s="51" customFormat="1" x14ac:dyDescent="0.3"/>
    <row r="1381" s="51" customFormat="1" x14ac:dyDescent="0.3"/>
    <row r="1382" s="51" customFormat="1" x14ac:dyDescent="0.3"/>
    <row r="1383" s="51" customFormat="1" x14ac:dyDescent="0.3"/>
    <row r="1384" s="51" customFormat="1" x14ac:dyDescent="0.3"/>
    <row r="1385" s="51" customFormat="1" x14ac:dyDescent="0.3"/>
    <row r="1386" s="51" customFormat="1" x14ac:dyDescent="0.3"/>
    <row r="1387" s="51" customFormat="1" x14ac:dyDescent="0.3"/>
    <row r="1388" s="51" customFormat="1" x14ac:dyDescent="0.3"/>
    <row r="1389" s="51" customFormat="1" x14ac:dyDescent="0.3"/>
    <row r="1390" s="51" customFormat="1" x14ac:dyDescent="0.3"/>
    <row r="1391" s="51" customFormat="1" x14ac:dyDescent="0.3"/>
    <row r="1392" s="51" customFormat="1" x14ac:dyDescent="0.3"/>
    <row r="1393" s="51" customFormat="1" x14ac:dyDescent="0.3"/>
    <row r="1394" s="51" customFormat="1" x14ac:dyDescent="0.3"/>
    <row r="1395" s="51" customFormat="1" x14ac:dyDescent="0.3"/>
    <row r="1396" s="51" customFormat="1" x14ac:dyDescent="0.3"/>
    <row r="1397" s="51" customFormat="1" x14ac:dyDescent="0.3"/>
    <row r="1398" s="51" customFormat="1" x14ac:dyDescent="0.3"/>
    <row r="1399" s="51" customFormat="1" x14ac:dyDescent="0.3"/>
    <row r="1400" s="51" customFormat="1" x14ac:dyDescent="0.3"/>
    <row r="1401" s="51" customFormat="1" x14ac:dyDescent="0.3"/>
    <row r="1402" s="51" customFormat="1" x14ac:dyDescent="0.3"/>
    <row r="1403" s="51" customFormat="1" x14ac:dyDescent="0.3"/>
    <row r="1404" s="51" customFormat="1" x14ac:dyDescent="0.3"/>
    <row r="1405" s="51" customFormat="1" x14ac:dyDescent="0.3"/>
    <row r="1406" s="51" customFormat="1" x14ac:dyDescent="0.3"/>
    <row r="1407" s="51" customFormat="1" x14ac:dyDescent="0.3"/>
    <row r="1408" s="51" customFormat="1" x14ac:dyDescent="0.3"/>
    <row r="1409" s="51" customFormat="1" x14ac:dyDescent="0.3"/>
    <row r="1410" s="51" customFormat="1" x14ac:dyDescent="0.3"/>
    <row r="1411" s="51" customFormat="1" x14ac:dyDescent="0.3"/>
    <row r="1412" s="51" customFormat="1" x14ac:dyDescent="0.3"/>
    <row r="1413" s="51" customFormat="1" x14ac:dyDescent="0.3"/>
    <row r="1414" s="51" customFormat="1" x14ac:dyDescent="0.3"/>
    <row r="1415" s="51" customFormat="1" x14ac:dyDescent="0.3"/>
    <row r="1416" s="51" customFormat="1" x14ac:dyDescent="0.3"/>
    <row r="1417" s="51" customFormat="1" x14ac:dyDescent="0.3"/>
    <row r="1418" s="51" customFormat="1" x14ac:dyDescent="0.3"/>
    <row r="1419" s="51" customFormat="1" x14ac:dyDescent="0.3"/>
    <row r="1420" s="51" customFormat="1" x14ac:dyDescent="0.3"/>
    <row r="1421" s="51" customFormat="1" x14ac:dyDescent="0.3"/>
    <row r="1422" s="51" customFormat="1" x14ac:dyDescent="0.3"/>
    <row r="1423" s="51" customFormat="1" x14ac:dyDescent="0.3"/>
    <row r="1424" s="51" customFormat="1" x14ac:dyDescent="0.3"/>
    <row r="1425" s="51" customFormat="1" x14ac:dyDescent="0.3"/>
    <row r="1426" s="51" customFormat="1" x14ac:dyDescent="0.3"/>
    <row r="1427" s="51" customFormat="1" x14ac:dyDescent="0.3"/>
    <row r="1428" s="51" customFormat="1" x14ac:dyDescent="0.3"/>
    <row r="1429" s="51" customFormat="1" x14ac:dyDescent="0.3"/>
    <row r="1430" s="51" customFormat="1" x14ac:dyDescent="0.3"/>
    <row r="1431" s="51" customFormat="1" x14ac:dyDescent="0.3"/>
    <row r="1432" s="51" customFormat="1" x14ac:dyDescent="0.3"/>
    <row r="1433" s="51" customFormat="1" x14ac:dyDescent="0.3"/>
    <row r="1434" s="51" customFormat="1" x14ac:dyDescent="0.3"/>
    <row r="1435" s="51" customFormat="1" x14ac:dyDescent="0.3"/>
    <row r="1436" s="51" customFormat="1" x14ac:dyDescent="0.3"/>
    <row r="1437" s="51" customFormat="1" x14ac:dyDescent="0.3"/>
    <row r="1438" s="51" customFormat="1" x14ac:dyDescent="0.3"/>
    <row r="1439" s="51" customFormat="1" x14ac:dyDescent="0.3"/>
    <row r="1440" s="51" customFormat="1" x14ac:dyDescent="0.3"/>
    <row r="1441" s="51" customFormat="1" x14ac:dyDescent="0.3"/>
    <row r="1442" s="51" customFormat="1" x14ac:dyDescent="0.3"/>
    <row r="1443" s="51" customFormat="1" x14ac:dyDescent="0.3"/>
    <row r="1444" s="51" customFormat="1" x14ac:dyDescent="0.3"/>
    <row r="1445" s="51" customFormat="1" x14ac:dyDescent="0.3"/>
    <row r="1446" s="51" customFormat="1" x14ac:dyDescent="0.3"/>
    <row r="1447" s="51" customFormat="1" x14ac:dyDescent="0.3"/>
    <row r="1448" s="51" customFormat="1" x14ac:dyDescent="0.3"/>
    <row r="1449" s="51" customFormat="1" x14ac:dyDescent="0.3"/>
    <row r="1450" s="51" customFormat="1" x14ac:dyDescent="0.3"/>
    <row r="1451" s="51" customFormat="1" x14ac:dyDescent="0.3"/>
    <row r="1452" s="51" customFormat="1" x14ac:dyDescent="0.3"/>
    <row r="1453" s="51" customFormat="1" x14ac:dyDescent="0.3"/>
    <row r="1454" s="51" customFormat="1" x14ac:dyDescent="0.3"/>
    <row r="1455" s="51" customFormat="1" x14ac:dyDescent="0.3"/>
    <row r="1456" s="51" customFormat="1" x14ac:dyDescent="0.3"/>
    <row r="1457" s="51" customFormat="1" x14ac:dyDescent="0.3"/>
    <row r="1458" s="51" customFormat="1" x14ac:dyDescent="0.3"/>
    <row r="1459" s="51" customFormat="1" x14ac:dyDescent="0.3"/>
    <row r="1460" s="51" customFormat="1" x14ac:dyDescent="0.3"/>
    <row r="1461" s="51" customFormat="1" x14ac:dyDescent="0.3"/>
    <row r="1462" s="51" customFormat="1" x14ac:dyDescent="0.3"/>
    <row r="1463" s="51" customFormat="1" x14ac:dyDescent="0.3"/>
    <row r="1464" s="51" customFormat="1" x14ac:dyDescent="0.3"/>
    <row r="1465" s="51" customFormat="1" x14ac:dyDescent="0.3"/>
    <row r="1466" s="51" customFormat="1" x14ac:dyDescent="0.3"/>
    <row r="1467" s="51" customFormat="1" x14ac:dyDescent="0.3"/>
    <row r="1468" s="51" customFormat="1" x14ac:dyDescent="0.3"/>
    <row r="1469" s="51" customFormat="1" x14ac:dyDescent="0.3"/>
    <row r="1470" s="51" customFormat="1" x14ac:dyDescent="0.3"/>
    <row r="1471" s="51" customFormat="1" x14ac:dyDescent="0.3"/>
    <row r="1472" s="51" customFormat="1" x14ac:dyDescent="0.3"/>
    <row r="1473" s="51" customFormat="1" x14ac:dyDescent="0.3"/>
    <row r="1474" s="51" customFormat="1" x14ac:dyDescent="0.3"/>
    <row r="1475" s="51" customFormat="1" x14ac:dyDescent="0.3"/>
    <row r="1476" s="51" customFormat="1" x14ac:dyDescent="0.3"/>
    <row r="1477" s="51" customFormat="1" x14ac:dyDescent="0.3"/>
    <row r="1478" s="51" customFormat="1" x14ac:dyDescent="0.3"/>
    <row r="1479" s="51" customFormat="1" x14ac:dyDescent="0.3"/>
    <row r="1480" s="51" customFormat="1" x14ac:dyDescent="0.3"/>
    <row r="1481" s="51" customFormat="1" x14ac:dyDescent="0.3"/>
    <row r="1482" s="51" customFormat="1" x14ac:dyDescent="0.3"/>
    <row r="1483" s="51" customFormat="1" x14ac:dyDescent="0.3"/>
    <row r="1484" s="51" customFormat="1" x14ac:dyDescent="0.3"/>
    <row r="1485" s="51" customFormat="1" x14ac:dyDescent="0.3"/>
    <row r="1486" s="51" customFormat="1" x14ac:dyDescent="0.3"/>
    <row r="1487" s="51" customFormat="1" x14ac:dyDescent="0.3"/>
    <row r="1488" s="51" customFormat="1" x14ac:dyDescent="0.3"/>
    <row r="1489" s="51" customFormat="1" x14ac:dyDescent="0.3"/>
    <row r="1490" s="51" customFormat="1" x14ac:dyDescent="0.3"/>
    <row r="1491" s="51" customFormat="1" x14ac:dyDescent="0.3"/>
    <row r="1492" s="51" customFormat="1" x14ac:dyDescent="0.3"/>
    <row r="1493" s="51" customFormat="1" x14ac:dyDescent="0.3"/>
    <row r="1494" s="51" customFormat="1" x14ac:dyDescent="0.3"/>
    <row r="1495" s="51" customFormat="1" x14ac:dyDescent="0.3"/>
    <row r="1496" s="51" customFormat="1" x14ac:dyDescent="0.3"/>
    <row r="1497" s="51" customFormat="1" x14ac:dyDescent="0.3"/>
    <row r="1498" s="51" customFormat="1" x14ac:dyDescent="0.3"/>
    <row r="1499" s="51" customFormat="1" x14ac:dyDescent="0.3"/>
    <row r="1500" s="51" customFormat="1" x14ac:dyDescent="0.3"/>
    <row r="1501" s="51" customFormat="1" x14ac:dyDescent="0.3"/>
    <row r="1502" s="51" customFormat="1" x14ac:dyDescent="0.3"/>
    <row r="1503" s="51" customFormat="1" x14ac:dyDescent="0.3"/>
    <row r="1504" s="51" customFormat="1" x14ac:dyDescent="0.3"/>
    <row r="1505" s="51" customFormat="1" x14ac:dyDescent="0.3"/>
    <row r="1506" s="51" customFormat="1" x14ac:dyDescent="0.3"/>
    <row r="1507" s="51" customFormat="1" x14ac:dyDescent="0.3"/>
    <row r="1508" s="51" customFormat="1" x14ac:dyDescent="0.3"/>
    <row r="1509" s="51" customFormat="1" x14ac:dyDescent="0.3"/>
    <row r="1510" s="51" customFormat="1" x14ac:dyDescent="0.3"/>
    <row r="1511" s="51" customFormat="1" x14ac:dyDescent="0.3"/>
    <row r="1512" s="51" customFormat="1" x14ac:dyDescent="0.3"/>
    <row r="1513" s="51" customFormat="1" x14ac:dyDescent="0.3"/>
    <row r="1514" s="51" customFormat="1" x14ac:dyDescent="0.3"/>
    <row r="1515" s="51" customFormat="1" x14ac:dyDescent="0.3"/>
    <row r="1516" s="51" customFormat="1" x14ac:dyDescent="0.3"/>
    <row r="1517" s="51" customFormat="1" x14ac:dyDescent="0.3"/>
    <row r="1518" s="51" customFormat="1" x14ac:dyDescent="0.3"/>
    <row r="1519" s="51" customFormat="1" x14ac:dyDescent="0.3"/>
    <row r="1520" s="51" customFormat="1" x14ac:dyDescent="0.3"/>
    <row r="1521" s="51" customFormat="1" x14ac:dyDescent="0.3"/>
    <row r="1522" s="51" customFormat="1" x14ac:dyDescent="0.3"/>
    <row r="1523" s="51" customFormat="1" x14ac:dyDescent="0.3"/>
    <row r="1524" s="51" customFormat="1" x14ac:dyDescent="0.3"/>
    <row r="1525" s="51" customFormat="1" x14ac:dyDescent="0.3"/>
    <row r="1526" s="51" customFormat="1" x14ac:dyDescent="0.3"/>
    <row r="1527" s="51" customFormat="1" x14ac:dyDescent="0.3"/>
    <row r="1528" s="51" customFormat="1" x14ac:dyDescent="0.3"/>
    <row r="1529" s="51" customFormat="1" x14ac:dyDescent="0.3"/>
    <row r="1530" s="51" customFormat="1" x14ac:dyDescent="0.3"/>
    <row r="1531" s="51" customFormat="1" x14ac:dyDescent="0.3"/>
    <row r="1532" s="51" customFormat="1" x14ac:dyDescent="0.3"/>
    <row r="1533" s="51" customFormat="1" x14ac:dyDescent="0.3"/>
    <row r="1534" s="51" customFormat="1" x14ac:dyDescent="0.3"/>
    <row r="1535" s="51" customFormat="1" x14ac:dyDescent="0.3"/>
    <row r="1536" s="51" customFormat="1" x14ac:dyDescent="0.3"/>
    <row r="1537" s="51" customFormat="1" x14ac:dyDescent="0.3"/>
    <row r="1538" s="51" customFormat="1" x14ac:dyDescent="0.3"/>
    <row r="1539" s="51" customFormat="1" x14ac:dyDescent="0.3"/>
    <row r="1540" s="51" customFormat="1" x14ac:dyDescent="0.3"/>
    <row r="1541" s="51" customFormat="1" x14ac:dyDescent="0.3"/>
    <row r="1542" s="51" customFormat="1" x14ac:dyDescent="0.3"/>
    <row r="1543" s="51" customFormat="1" x14ac:dyDescent="0.3"/>
    <row r="1544" s="51" customFormat="1" x14ac:dyDescent="0.3"/>
    <row r="1545" s="51" customFormat="1" x14ac:dyDescent="0.3"/>
    <row r="1546" s="51" customFormat="1" x14ac:dyDescent="0.3"/>
    <row r="1547" s="51" customFormat="1" x14ac:dyDescent="0.3"/>
    <row r="1548" s="51" customFormat="1" x14ac:dyDescent="0.3"/>
    <row r="1549" s="51" customFormat="1" x14ac:dyDescent="0.3"/>
    <row r="1550" s="51" customFormat="1" x14ac:dyDescent="0.3"/>
    <row r="1551" s="51" customFormat="1" x14ac:dyDescent="0.3"/>
    <row r="1552" s="51" customFormat="1" x14ac:dyDescent="0.3"/>
    <row r="1553" s="51" customFormat="1" x14ac:dyDescent="0.3"/>
    <row r="1554" s="51" customFormat="1" x14ac:dyDescent="0.3"/>
    <row r="1555" s="51" customFormat="1" x14ac:dyDescent="0.3"/>
    <row r="1556" s="51" customFormat="1" x14ac:dyDescent="0.3"/>
    <row r="1557" s="51" customFormat="1" x14ac:dyDescent="0.3"/>
    <row r="1558" s="51" customFormat="1" x14ac:dyDescent="0.3"/>
    <row r="1559" s="51" customFormat="1" x14ac:dyDescent="0.3"/>
    <row r="1560" s="51" customFormat="1" x14ac:dyDescent="0.3"/>
    <row r="1561" s="51" customFormat="1" x14ac:dyDescent="0.3"/>
    <row r="1562" s="51" customFormat="1" x14ac:dyDescent="0.3"/>
    <row r="1563" s="51" customFormat="1" x14ac:dyDescent="0.3"/>
    <row r="1564" s="51" customFormat="1" x14ac:dyDescent="0.3"/>
    <row r="1565" s="51" customFormat="1" x14ac:dyDescent="0.3"/>
    <row r="1566" s="51" customFormat="1" x14ac:dyDescent="0.3"/>
    <row r="1567" s="51" customFormat="1" x14ac:dyDescent="0.3"/>
    <row r="1568" s="51" customFormat="1" x14ac:dyDescent="0.3"/>
    <row r="1569" s="51" customFormat="1" x14ac:dyDescent="0.3"/>
    <row r="1570" s="51" customFormat="1" x14ac:dyDescent="0.3"/>
    <row r="1571" s="51" customFormat="1" x14ac:dyDescent="0.3"/>
    <row r="1572" s="51" customFormat="1" x14ac:dyDescent="0.3"/>
    <row r="1573" s="51" customFormat="1" x14ac:dyDescent="0.3"/>
    <row r="1574" s="51" customFormat="1" x14ac:dyDescent="0.3"/>
    <row r="1575" s="51" customFormat="1" x14ac:dyDescent="0.3"/>
    <row r="1576" s="51" customFormat="1" x14ac:dyDescent="0.3"/>
    <row r="1577" s="51" customFormat="1" x14ac:dyDescent="0.3"/>
    <row r="1578" s="51" customFormat="1" x14ac:dyDescent="0.3"/>
    <row r="1579" s="51" customFormat="1" x14ac:dyDescent="0.3"/>
    <row r="1580" s="51" customFormat="1" x14ac:dyDescent="0.3"/>
    <row r="1581" s="51" customFormat="1" x14ac:dyDescent="0.3"/>
    <row r="1582" s="51" customFormat="1" x14ac:dyDescent="0.3"/>
    <row r="1583" s="51" customFormat="1" x14ac:dyDescent="0.3"/>
    <row r="1584" s="51" customFormat="1" x14ac:dyDescent="0.3"/>
    <row r="1585" s="51" customFormat="1" x14ac:dyDescent="0.3"/>
    <row r="1586" s="51" customFormat="1" x14ac:dyDescent="0.3"/>
    <row r="1587" s="51" customFormat="1" x14ac:dyDescent="0.3"/>
    <row r="1588" s="51" customFormat="1" x14ac:dyDescent="0.3"/>
    <row r="1589" s="51" customFormat="1" x14ac:dyDescent="0.3"/>
    <row r="1590" s="51" customFormat="1" x14ac:dyDescent="0.3"/>
    <row r="1591" s="51" customFormat="1" x14ac:dyDescent="0.3"/>
    <row r="1592" s="51" customFormat="1" x14ac:dyDescent="0.3"/>
    <row r="1593" s="51" customFormat="1" x14ac:dyDescent="0.3"/>
    <row r="1594" s="51" customFormat="1" x14ac:dyDescent="0.3"/>
    <row r="1595" s="51" customFormat="1" x14ac:dyDescent="0.3"/>
    <row r="1596" s="51" customFormat="1" x14ac:dyDescent="0.3"/>
    <row r="1597" s="51" customFormat="1" x14ac:dyDescent="0.3"/>
    <row r="1598" s="51" customFormat="1" x14ac:dyDescent="0.3"/>
    <row r="1599" s="51" customFormat="1" x14ac:dyDescent="0.3"/>
    <row r="1600" s="51" customFormat="1" x14ac:dyDescent="0.3"/>
    <row r="1601" s="51" customFormat="1" x14ac:dyDescent="0.3"/>
    <row r="1602" s="51" customFormat="1" x14ac:dyDescent="0.3"/>
    <row r="1603" s="51" customFormat="1" x14ac:dyDescent="0.3"/>
    <row r="1604" s="51" customFormat="1" x14ac:dyDescent="0.3"/>
    <row r="1605" s="51" customFormat="1" x14ac:dyDescent="0.3"/>
    <row r="1606" s="51" customFormat="1" x14ac:dyDescent="0.3"/>
    <row r="1607" s="51" customFormat="1" x14ac:dyDescent="0.3"/>
    <row r="1608" s="51" customFormat="1" x14ac:dyDescent="0.3"/>
    <row r="1609" s="51" customFormat="1" x14ac:dyDescent="0.3"/>
    <row r="1610" s="51" customFormat="1" x14ac:dyDescent="0.3"/>
    <row r="1611" s="51" customFormat="1" x14ac:dyDescent="0.3"/>
    <row r="1612" s="51" customFormat="1" x14ac:dyDescent="0.3"/>
    <row r="1613" s="51" customFormat="1" x14ac:dyDescent="0.3"/>
    <row r="1614" s="51" customFormat="1" x14ac:dyDescent="0.3"/>
    <row r="1615" s="51" customFormat="1" x14ac:dyDescent="0.3"/>
    <row r="1616" s="51" customFormat="1" x14ac:dyDescent="0.3"/>
    <row r="1617" s="51" customFormat="1" x14ac:dyDescent="0.3"/>
    <row r="1618" s="51" customFormat="1" x14ac:dyDescent="0.3"/>
    <row r="1619" s="51" customFormat="1" x14ac:dyDescent="0.3"/>
    <row r="1620" s="51" customFormat="1" x14ac:dyDescent="0.3"/>
    <row r="1621" s="51" customFormat="1" x14ac:dyDescent="0.3"/>
    <row r="1622" s="51" customFormat="1" x14ac:dyDescent="0.3"/>
    <row r="1623" s="51" customFormat="1" x14ac:dyDescent="0.3"/>
    <row r="1624" s="51" customFormat="1" x14ac:dyDescent="0.3"/>
    <row r="1625" s="51" customFormat="1" x14ac:dyDescent="0.3"/>
    <row r="1626" s="51" customFormat="1" x14ac:dyDescent="0.3"/>
    <row r="1627" s="51" customFormat="1" x14ac:dyDescent="0.3"/>
    <row r="1628" s="51" customFormat="1" x14ac:dyDescent="0.3"/>
    <row r="1629" s="51" customFormat="1" x14ac:dyDescent="0.3"/>
    <row r="1630" s="51" customFormat="1" x14ac:dyDescent="0.3"/>
    <row r="1631" s="51" customFormat="1" x14ac:dyDescent="0.3"/>
    <row r="1632" s="51" customFormat="1" x14ac:dyDescent="0.3"/>
    <row r="1633" s="51" customFormat="1" x14ac:dyDescent="0.3"/>
    <row r="1634" s="51" customFormat="1" x14ac:dyDescent="0.3"/>
    <row r="1635" s="51" customFormat="1" x14ac:dyDescent="0.3"/>
    <row r="1636" s="51" customFormat="1" x14ac:dyDescent="0.3"/>
    <row r="1637" s="51" customFormat="1" x14ac:dyDescent="0.3"/>
    <row r="1638" s="51" customFormat="1" x14ac:dyDescent="0.3"/>
    <row r="1639" s="51" customFormat="1" x14ac:dyDescent="0.3"/>
    <row r="1640" s="51" customFormat="1" x14ac:dyDescent="0.3"/>
    <row r="1641" s="51" customFormat="1" x14ac:dyDescent="0.3"/>
    <row r="1642" s="51" customFormat="1" x14ac:dyDescent="0.3"/>
    <row r="1643" s="51" customFormat="1" x14ac:dyDescent="0.3"/>
    <row r="1644" s="51" customFormat="1" x14ac:dyDescent="0.3"/>
    <row r="1645" s="51" customFormat="1" x14ac:dyDescent="0.3"/>
    <row r="1646" s="51" customFormat="1" x14ac:dyDescent="0.3"/>
    <row r="1647" s="51" customFormat="1" x14ac:dyDescent="0.3"/>
    <row r="1648" s="51" customFormat="1" x14ac:dyDescent="0.3"/>
    <row r="1649" s="51" customFormat="1" x14ac:dyDescent="0.3"/>
    <row r="1650" s="51" customFormat="1" x14ac:dyDescent="0.3"/>
    <row r="1651" s="51" customFormat="1" x14ac:dyDescent="0.3"/>
    <row r="1652" s="51" customFormat="1" x14ac:dyDescent="0.3"/>
    <row r="1653" s="51" customFormat="1" x14ac:dyDescent="0.3"/>
    <row r="1654" s="51" customFormat="1" x14ac:dyDescent="0.3"/>
    <row r="1655" s="51" customFormat="1" x14ac:dyDescent="0.3"/>
    <row r="1656" s="51" customFormat="1" x14ac:dyDescent="0.3"/>
    <row r="1657" s="51" customFormat="1" x14ac:dyDescent="0.3"/>
    <row r="1658" s="51" customFormat="1" x14ac:dyDescent="0.3"/>
    <row r="1659" s="51" customFormat="1" x14ac:dyDescent="0.3"/>
    <row r="1660" s="51" customFormat="1" x14ac:dyDescent="0.3"/>
    <row r="1661" s="51" customFormat="1" x14ac:dyDescent="0.3"/>
    <row r="1662" s="51" customFormat="1" x14ac:dyDescent="0.3"/>
    <row r="1663" s="51" customFormat="1" x14ac:dyDescent="0.3"/>
    <row r="1664" s="51" customFormat="1" x14ac:dyDescent="0.3"/>
    <row r="1665" s="51" customFormat="1" x14ac:dyDescent="0.3"/>
    <row r="1666" s="51" customFormat="1" x14ac:dyDescent="0.3"/>
    <row r="1667" s="51" customFormat="1" x14ac:dyDescent="0.3"/>
    <row r="1668" s="51" customFormat="1" x14ac:dyDescent="0.3"/>
    <row r="1669" s="51" customFormat="1" x14ac:dyDescent="0.3"/>
    <row r="1670" s="51" customFormat="1" x14ac:dyDescent="0.3"/>
    <row r="1671" s="51" customFormat="1" x14ac:dyDescent="0.3"/>
    <row r="1672" s="51" customFormat="1" x14ac:dyDescent="0.3"/>
    <row r="1673" s="51" customFormat="1" x14ac:dyDescent="0.3"/>
    <row r="1674" s="51" customFormat="1" x14ac:dyDescent="0.3"/>
    <row r="1675" s="51" customFormat="1" x14ac:dyDescent="0.3"/>
    <row r="1676" s="51" customFormat="1" x14ac:dyDescent="0.3"/>
    <row r="1677" s="51" customFormat="1" x14ac:dyDescent="0.3"/>
    <row r="1678" s="51" customFormat="1" x14ac:dyDescent="0.3"/>
    <row r="1679" s="51" customFormat="1" x14ac:dyDescent="0.3"/>
    <row r="1680" s="51" customFormat="1" x14ac:dyDescent="0.3"/>
    <row r="1681" s="51" customFormat="1" x14ac:dyDescent="0.3"/>
    <row r="1682" s="51" customFormat="1" x14ac:dyDescent="0.3"/>
    <row r="1683" s="51" customFormat="1" x14ac:dyDescent="0.3"/>
    <row r="1684" s="51" customFormat="1" x14ac:dyDescent="0.3"/>
    <row r="1685" s="51" customFormat="1" x14ac:dyDescent="0.3"/>
    <row r="1686" s="51" customFormat="1" x14ac:dyDescent="0.3"/>
    <row r="1687" s="51" customFormat="1" x14ac:dyDescent="0.3"/>
    <row r="1688" s="51" customFormat="1" x14ac:dyDescent="0.3"/>
    <row r="1689" s="51" customFormat="1" x14ac:dyDescent="0.3"/>
    <row r="1690" s="51" customFormat="1" x14ac:dyDescent="0.3"/>
    <row r="1691" s="51" customFormat="1" x14ac:dyDescent="0.3"/>
    <row r="1692" s="51" customFormat="1" x14ac:dyDescent="0.3"/>
    <row r="1693" s="51" customFormat="1" x14ac:dyDescent="0.3"/>
    <row r="1694" s="51" customFormat="1" x14ac:dyDescent="0.3"/>
    <row r="1695" s="51" customFormat="1" x14ac:dyDescent="0.3"/>
    <row r="1696" s="51" customFormat="1" x14ac:dyDescent="0.3"/>
    <row r="1697" s="51" customFormat="1" x14ac:dyDescent="0.3"/>
    <row r="1698" s="51" customFormat="1" x14ac:dyDescent="0.3"/>
    <row r="1699" s="51" customFormat="1" x14ac:dyDescent="0.3"/>
    <row r="1700" s="51" customFormat="1" x14ac:dyDescent="0.3"/>
    <row r="1701" s="51" customFormat="1" x14ac:dyDescent="0.3"/>
    <row r="1702" s="51" customFormat="1" x14ac:dyDescent="0.3"/>
    <row r="1703" s="51" customFormat="1" x14ac:dyDescent="0.3"/>
    <row r="1704" s="51" customFormat="1" x14ac:dyDescent="0.3"/>
    <row r="1705" s="51" customFormat="1" x14ac:dyDescent="0.3"/>
    <row r="1706" s="51" customFormat="1" x14ac:dyDescent="0.3"/>
    <row r="1707" s="51" customFormat="1" x14ac:dyDescent="0.3"/>
    <row r="1708" s="51" customFormat="1" x14ac:dyDescent="0.3"/>
    <row r="1709" s="51" customFormat="1" x14ac:dyDescent="0.3"/>
    <row r="1710" s="51" customFormat="1" x14ac:dyDescent="0.3"/>
    <row r="1711" s="51" customFormat="1" x14ac:dyDescent="0.3"/>
    <row r="1712" s="51" customFormat="1" x14ac:dyDescent="0.3"/>
    <row r="1713" s="51" customFormat="1" x14ac:dyDescent="0.3"/>
    <row r="1714" s="51" customFormat="1" x14ac:dyDescent="0.3"/>
    <row r="1715" s="51" customFormat="1" x14ac:dyDescent="0.3"/>
    <row r="1716" s="51" customFormat="1" x14ac:dyDescent="0.3"/>
    <row r="1717" s="51" customFormat="1" x14ac:dyDescent="0.3"/>
    <row r="1718" s="51" customFormat="1" x14ac:dyDescent="0.3"/>
    <row r="1719" s="51" customFormat="1" x14ac:dyDescent="0.3"/>
    <row r="1720" s="51" customFormat="1" x14ac:dyDescent="0.3"/>
    <row r="1721" s="51" customFormat="1" x14ac:dyDescent="0.3"/>
    <row r="1722" s="51" customFormat="1" x14ac:dyDescent="0.3"/>
    <row r="1723" s="51" customFormat="1" x14ac:dyDescent="0.3"/>
    <row r="1724" s="51" customFormat="1" x14ac:dyDescent="0.3"/>
    <row r="1725" s="51" customFormat="1" x14ac:dyDescent="0.3"/>
    <row r="1726" s="51" customFormat="1" x14ac:dyDescent="0.3"/>
    <row r="1727" s="51" customFormat="1" x14ac:dyDescent="0.3"/>
    <row r="1728" s="51" customFormat="1" x14ac:dyDescent="0.3"/>
    <row r="1729" s="51" customFormat="1" x14ac:dyDescent="0.3"/>
    <row r="1730" s="51" customFormat="1" x14ac:dyDescent="0.3"/>
    <row r="1731" s="51" customFormat="1" x14ac:dyDescent="0.3"/>
    <row r="1732" s="51" customFormat="1" x14ac:dyDescent="0.3"/>
    <row r="1733" s="51" customFormat="1" x14ac:dyDescent="0.3"/>
    <row r="1734" s="51" customFormat="1" x14ac:dyDescent="0.3"/>
    <row r="1735" s="51" customFormat="1" x14ac:dyDescent="0.3"/>
    <row r="1736" s="51" customFormat="1" x14ac:dyDescent="0.3"/>
    <row r="1737" s="51" customFormat="1" x14ac:dyDescent="0.3"/>
    <row r="1738" s="51" customFormat="1" x14ac:dyDescent="0.3"/>
    <row r="1739" s="51" customFormat="1" x14ac:dyDescent="0.3"/>
    <row r="1740" s="51" customFormat="1" x14ac:dyDescent="0.3"/>
    <row r="1741" s="51" customFormat="1" x14ac:dyDescent="0.3"/>
    <row r="1742" s="51" customFormat="1" x14ac:dyDescent="0.3"/>
    <row r="1743" s="51" customFormat="1" x14ac:dyDescent="0.3"/>
    <row r="1744" s="51" customFormat="1" x14ac:dyDescent="0.3"/>
    <row r="1745" s="51" customFormat="1" x14ac:dyDescent="0.3"/>
    <row r="1746" s="51" customFormat="1" x14ac:dyDescent="0.3"/>
    <row r="1747" s="51" customFormat="1" x14ac:dyDescent="0.3"/>
    <row r="1748" s="51" customFormat="1" x14ac:dyDescent="0.3"/>
    <row r="1749" s="51" customFormat="1" x14ac:dyDescent="0.3"/>
    <row r="1750" s="51" customFormat="1" x14ac:dyDescent="0.3"/>
    <row r="1751" s="51" customFormat="1" x14ac:dyDescent="0.3"/>
    <row r="1752" s="51" customFormat="1" x14ac:dyDescent="0.3"/>
    <row r="1753" s="51" customFormat="1" x14ac:dyDescent="0.3"/>
    <row r="1754" s="51" customFormat="1" x14ac:dyDescent="0.3"/>
    <row r="1755" s="51" customFormat="1" x14ac:dyDescent="0.3"/>
    <row r="1756" s="51" customFormat="1" x14ac:dyDescent="0.3"/>
    <row r="1757" s="51" customFormat="1" x14ac:dyDescent="0.3"/>
    <row r="1758" s="51" customFormat="1" x14ac:dyDescent="0.3"/>
    <row r="1759" s="51" customFormat="1" x14ac:dyDescent="0.3"/>
    <row r="1760" s="51" customFormat="1" x14ac:dyDescent="0.3"/>
    <row r="1761" s="51" customFormat="1" x14ac:dyDescent="0.3"/>
    <row r="1762" s="51" customFormat="1" x14ac:dyDescent="0.3"/>
    <row r="1763" s="51" customFormat="1" x14ac:dyDescent="0.3"/>
    <row r="1764" s="51" customFormat="1" x14ac:dyDescent="0.3"/>
    <row r="1765" s="51" customFormat="1" x14ac:dyDescent="0.3"/>
    <row r="1766" s="51" customFormat="1" x14ac:dyDescent="0.3"/>
    <row r="1767" s="51" customFormat="1" x14ac:dyDescent="0.3"/>
    <row r="1768" s="51" customFormat="1" x14ac:dyDescent="0.3"/>
    <row r="1769" s="51" customFormat="1" x14ac:dyDescent="0.3"/>
    <row r="1770" s="51" customFormat="1" x14ac:dyDescent="0.3"/>
    <row r="1771" s="51" customFormat="1" x14ac:dyDescent="0.3"/>
    <row r="1772" s="51" customFormat="1" x14ac:dyDescent="0.3"/>
    <row r="1773" s="51" customFormat="1" x14ac:dyDescent="0.3"/>
    <row r="1774" s="51" customFormat="1" x14ac:dyDescent="0.3"/>
    <row r="1775" s="51" customFormat="1" x14ac:dyDescent="0.3"/>
    <row r="1776" s="51" customFormat="1" x14ac:dyDescent="0.3"/>
    <row r="1777" s="51" customFormat="1" x14ac:dyDescent="0.3"/>
    <row r="1778" s="51" customFormat="1" x14ac:dyDescent="0.3"/>
    <row r="1779" s="51" customFormat="1" x14ac:dyDescent="0.3"/>
    <row r="1780" s="51" customFormat="1" x14ac:dyDescent="0.3"/>
    <row r="1781" s="51" customFormat="1" x14ac:dyDescent="0.3"/>
    <row r="1782" s="51" customFormat="1" x14ac:dyDescent="0.3"/>
    <row r="1783" s="51" customFormat="1" x14ac:dyDescent="0.3"/>
    <row r="1784" s="51" customFormat="1" x14ac:dyDescent="0.3"/>
    <row r="1785" s="51" customFormat="1" x14ac:dyDescent="0.3"/>
    <row r="1786" s="51" customFormat="1" x14ac:dyDescent="0.3"/>
    <row r="1787" s="51" customFormat="1" x14ac:dyDescent="0.3"/>
    <row r="1788" s="51" customFormat="1" x14ac:dyDescent="0.3"/>
    <row r="1789" s="51" customFormat="1" x14ac:dyDescent="0.3"/>
    <row r="1790" s="51" customFormat="1" x14ac:dyDescent="0.3"/>
    <row r="1791" s="51" customFormat="1" x14ac:dyDescent="0.3"/>
    <row r="1792" s="51" customFormat="1" x14ac:dyDescent="0.3"/>
    <row r="1793" s="51" customFormat="1" x14ac:dyDescent="0.3"/>
    <row r="1794" s="51" customFormat="1" x14ac:dyDescent="0.3"/>
    <row r="1795" s="51" customFormat="1" x14ac:dyDescent="0.3"/>
    <row r="1796" s="51" customFormat="1" x14ac:dyDescent="0.3"/>
    <row r="1797" s="51" customFormat="1" x14ac:dyDescent="0.3"/>
    <row r="1798" s="51" customFormat="1" x14ac:dyDescent="0.3"/>
    <row r="1799" s="51" customFormat="1" x14ac:dyDescent="0.3"/>
    <row r="1800" s="51" customFormat="1" x14ac:dyDescent="0.3"/>
    <row r="1801" s="51" customFormat="1" x14ac:dyDescent="0.3"/>
    <row r="1802" s="51" customFormat="1" x14ac:dyDescent="0.3"/>
    <row r="1803" s="51" customFormat="1" x14ac:dyDescent="0.3"/>
    <row r="1804" s="51" customFormat="1" x14ac:dyDescent="0.3"/>
    <row r="1805" s="51" customFormat="1" x14ac:dyDescent="0.3"/>
    <row r="1806" s="51" customFormat="1" x14ac:dyDescent="0.3"/>
    <row r="1807" s="51" customFormat="1" x14ac:dyDescent="0.3"/>
    <row r="1808" s="51" customFormat="1" x14ac:dyDescent="0.3"/>
    <row r="1809" s="51" customFormat="1" x14ac:dyDescent="0.3"/>
    <row r="1810" s="51" customFormat="1" x14ac:dyDescent="0.3"/>
    <row r="1811" s="51" customFormat="1" x14ac:dyDescent="0.3"/>
    <row r="1812" s="51" customFormat="1" x14ac:dyDescent="0.3"/>
    <row r="1813" s="51" customFormat="1" x14ac:dyDescent="0.3"/>
    <row r="1814" s="51" customFormat="1" x14ac:dyDescent="0.3"/>
    <row r="1815" s="51" customFormat="1" x14ac:dyDescent="0.3"/>
    <row r="1816" s="51" customFormat="1" x14ac:dyDescent="0.3"/>
    <row r="1817" s="51" customFormat="1" x14ac:dyDescent="0.3"/>
    <row r="1818" s="51" customFormat="1" x14ac:dyDescent="0.3"/>
    <row r="1819" s="51" customFormat="1" x14ac:dyDescent="0.3"/>
    <row r="1820" s="51" customFormat="1" x14ac:dyDescent="0.3"/>
    <row r="1821" s="51" customFormat="1" x14ac:dyDescent="0.3"/>
    <row r="1822" s="51" customFormat="1" x14ac:dyDescent="0.3"/>
    <row r="1823" s="51" customFormat="1" x14ac:dyDescent="0.3"/>
    <row r="1824" s="51" customFormat="1" x14ac:dyDescent="0.3"/>
    <row r="1825" s="51" customFormat="1" x14ac:dyDescent="0.3"/>
    <row r="1826" s="51" customFormat="1" x14ac:dyDescent="0.3"/>
    <row r="1827" s="51" customFormat="1" x14ac:dyDescent="0.3"/>
    <row r="1828" s="51" customFormat="1" x14ac:dyDescent="0.3"/>
    <row r="1829" s="51" customFormat="1" x14ac:dyDescent="0.3"/>
    <row r="1830" s="51" customFormat="1" x14ac:dyDescent="0.3"/>
    <row r="1831" s="51" customFormat="1" x14ac:dyDescent="0.3"/>
    <row r="1832" s="51" customFormat="1" x14ac:dyDescent="0.3"/>
    <row r="1833" s="51" customFormat="1" x14ac:dyDescent="0.3"/>
    <row r="1834" s="51" customFormat="1" x14ac:dyDescent="0.3"/>
    <row r="1835" s="51" customFormat="1" x14ac:dyDescent="0.3"/>
    <row r="1836" s="51" customFormat="1" x14ac:dyDescent="0.3"/>
    <row r="1837" s="51" customFormat="1" x14ac:dyDescent="0.3"/>
    <row r="1838" s="51" customFormat="1" x14ac:dyDescent="0.3"/>
    <row r="1839" s="51" customFormat="1" x14ac:dyDescent="0.3"/>
    <row r="1840" s="51" customFormat="1" x14ac:dyDescent="0.3"/>
    <row r="1841" s="51" customFormat="1" x14ac:dyDescent="0.3"/>
    <row r="1842" s="51" customFormat="1" x14ac:dyDescent="0.3"/>
    <row r="1843" s="51" customFormat="1" x14ac:dyDescent="0.3"/>
    <row r="1844" s="51" customFormat="1" x14ac:dyDescent="0.3"/>
    <row r="1845" s="51" customFormat="1" x14ac:dyDescent="0.3"/>
    <row r="1846" s="51" customFormat="1" x14ac:dyDescent="0.3"/>
    <row r="1847" s="51" customFormat="1" x14ac:dyDescent="0.3"/>
    <row r="1848" s="51" customFormat="1" x14ac:dyDescent="0.3"/>
    <row r="1849" s="51" customFormat="1" x14ac:dyDescent="0.3"/>
    <row r="1850" s="51" customFormat="1" x14ac:dyDescent="0.3"/>
    <row r="1851" s="51" customFormat="1" x14ac:dyDescent="0.3"/>
    <row r="1852" s="51" customFormat="1" x14ac:dyDescent="0.3"/>
    <row r="1853" s="51" customFormat="1" x14ac:dyDescent="0.3"/>
    <row r="1854" s="51" customFormat="1" x14ac:dyDescent="0.3"/>
    <row r="1855" s="51" customFormat="1" x14ac:dyDescent="0.3"/>
    <row r="1856" s="51" customFormat="1" x14ac:dyDescent="0.3"/>
    <row r="1857" s="51" customFormat="1" x14ac:dyDescent="0.3"/>
    <row r="1858" s="51" customFormat="1" x14ac:dyDescent="0.3"/>
    <row r="1859" s="51" customFormat="1" x14ac:dyDescent="0.3"/>
    <row r="1860" s="51" customFormat="1" x14ac:dyDescent="0.3"/>
    <row r="1861" s="51" customFormat="1" x14ac:dyDescent="0.3"/>
    <row r="1862" s="51" customFormat="1" x14ac:dyDescent="0.3"/>
    <row r="1863" s="51" customFormat="1" x14ac:dyDescent="0.3"/>
    <row r="1864" s="51" customFormat="1" x14ac:dyDescent="0.3"/>
    <row r="1865" s="51" customFormat="1" x14ac:dyDescent="0.3"/>
    <row r="1866" s="51" customFormat="1" x14ac:dyDescent="0.3"/>
    <row r="1867" s="51" customFormat="1" x14ac:dyDescent="0.3"/>
    <row r="1868" s="51" customFormat="1" x14ac:dyDescent="0.3"/>
    <row r="1869" s="51" customFormat="1" x14ac:dyDescent="0.3"/>
    <row r="1870" s="51" customFormat="1" x14ac:dyDescent="0.3"/>
    <row r="1871" s="51" customFormat="1" x14ac:dyDescent="0.3"/>
    <row r="1872" s="51" customFormat="1" x14ac:dyDescent="0.3"/>
    <row r="1873" s="51" customFormat="1" x14ac:dyDescent="0.3"/>
    <row r="1874" s="51" customFormat="1" x14ac:dyDescent="0.3"/>
    <row r="1875" s="51" customFormat="1" x14ac:dyDescent="0.3"/>
    <row r="1876" s="51" customFormat="1" x14ac:dyDescent="0.3"/>
    <row r="1877" s="51" customFormat="1" x14ac:dyDescent="0.3"/>
    <row r="1878" s="51" customFormat="1" x14ac:dyDescent="0.3"/>
    <row r="1879" s="51" customFormat="1" x14ac:dyDescent="0.3"/>
    <row r="1880" s="51" customFormat="1" x14ac:dyDescent="0.3"/>
    <row r="1881" s="51" customFormat="1" x14ac:dyDescent="0.3"/>
    <row r="1882" s="51" customFormat="1" x14ac:dyDescent="0.3"/>
    <row r="1883" s="51" customFormat="1" x14ac:dyDescent="0.3"/>
    <row r="1884" s="51" customFormat="1" x14ac:dyDescent="0.3"/>
    <row r="1885" s="51" customFormat="1" x14ac:dyDescent="0.3"/>
    <row r="1886" s="51" customFormat="1" x14ac:dyDescent="0.3"/>
    <row r="1887" s="51" customFormat="1" x14ac:dyDescent="0.3"/>
    <row r="1888" s="51" customFormat="1" x14ac:dyDescent="0.3"/>
    <row r="1889" s="51" customFormat="1" x14ac:dyDescent="0.3"/>
    <row r="1890" s="51" customFormat="1" x14ac:dyDescent="0.3"/>
    <row r="1891" s="51" customFormat="1" x14ac:dyDescent="0.3"/>
    <row r="1892" s="51" customFormat="1" x14ac:dyDescent="0.3"/>
    <row r="1893" s="51" customFormat="1" x14ac:dyDescent="0.3"/>
    <row r="1894" s="51" customFormat="1" x14ac:dyDescent="0.3"/>
    <row r="1895" s="51" customFormat="1" x14ac:dyDescent="0.3"/>
    <row r="1896" s="51" customFormat="1" x14ac:dyDescent="0.3"/>
    <row r="1897" s="51" customFormat="1" x14ac:dyDescent="0.3"/>
    <row r="1898" s="51" customFormat="1" x14ac:dyDescent="0.3"/>
    <row r="1899" s="51" customFormat="1" x14ac:dyDescent="0.3"/>
    <row r="1900" s="51" customFormat="1" x14ac:dyDescent="0.3"/>
    <row r="1901" s="51" customFormat="1" x14ac:dyDescent="0.3"/>
    <row r="1902" s="51" customFormat="1" x14ac:dyDescent="0.3"/>
    <row r="1903" s="51" customFormat="1" x14ac:dyDescent="0.3"/>
    <row r="1904" s="51" customFormat="1" x14ac:dyDescent="0.3"/>
    <row r="1905" s="51" customFormat="1" x14ac:dyDescent="0.3"/>
    <row r="1906" s="51" customFormat="1" x14ac:dyDescent="0.3"/>
    <row r="1907" s="51" customFormat="1" x14ac:dyDescent="0.3"/>
    <row r="1908" s="51" customFormat="1" x14ac:dyDescent="0.3"/>
    <row r="1909" s="51" customFormat="1" x14ac:dyDescent="0.3"/>
    <row r="1910" s="51" customFormat="1" x14ac:dyDescent="0.3"/>
    <row r="1911" s="51" customFormat="1" x14ac:dyDescent="0.3"/>
    <row r="1912" s="51" customFormat="1" x14ac:dyDescent="0.3"/>
    <row r="1913" s="51" customFormat="1" x14ac:dyDescent="0.3"/>
    <row r="1914" s="51" customFormat="1" x14ac:dyDescent="0.3"/>
    <row r="1915" s="51" customFormat="1" x14ac:dyDescent="0.3"/>
    <row r="1916" s="51" customFormat="1" x14ac:dyDescent="0.3"/>
    <row r="1917" s="51" customFormat="1" x14ac:dyDescent="0.3"/>
    <row r="1918" s="51" customFormat="1" x14ac:dyDescent="0.3"/>
    <row r="1919" s="51" customFormat="1" x14ac:dyDescent="0.3"/>
    <row r="1920" s="51" customFormat="1" x14ac:dyDescent="0.3"/>
    <row r="1921" s="51" customFormat="1" x14ac:dyDescent="0.3"/>
    <row r="1922" s="51" customFormat="1" x14ac:dyDescent="0.3"/>
    <row r="1923" s="51" customFormat="1" x14ac:dyDescent="0.3"/>
    <row r="1924" s="51" customFormat="1" x14ac:dyDescent="0.3"/>
    <row r="1925" s="51" customFormat="1" x14ac:dyDescent="0.3"/>
    <row r="1926" s="51" customFormat="1" x14ac:dyDescent="0.3"/>
    <row r="1927" s="51" customFormat="1" x14ac:dyDescent="0.3"/>
    <row r="1928" s="51" customFormat="1" x14ac:dyDescent="0.3"/>
    <row r="1929" s="51" customFormat="1" x14ac:dyDescent="0.3"/>
    <row r="1930" s="51" customFormat="1" x14ac:dyDescent="0.3"/>
    <row r="1931" s="51" customFormat="1" x14ac:dyDescent="0.3"/>
    <row r="1932" s="51" customFormat="1" x14ac:dyDescent="0.3"/>
    <row r="1933" s="51" customFormat="1" x14ac:dyDescent="0.3"/>
    <row r="1934" s="51" customFormat="1" x14ac:dyDescent="0.3"/>
    <row r="1935" s="51" customFormat="1" x14ac:dyDescent="0.3"/>
    <row r="1936" s="51" customFormat="1" x14ac:dyDescent="0.3"/>
    <row r="1937" s="51" customFormat="1" x14ac:dyDescent="0.3"/>
    <row r="1938" s="51" customFormat="1" x14ac:dyDescent="0.3"/>
    <row r="1939" s="51" customFormat="1" x14ac:dyDescent="0.3"/>
    <row r="1940" s="51" customFormat="1" x14ac:dyDescent="0.3"/>
    <row r="1941" s="51" customFormat="1" x14ac:dyDescent="0.3"/>
    <row r="1942" s="51" customFormat="1" x14ac:dyDescent="0.3"/>
    <row r="1943" s="51" customFormat="1" x14ac:dyDescent="0.3"/>
    <row r="1944" s="51" customFormat="1" x14ac:dyDescent="0.3"/>
    <row r="1945" s="51" customFormat="1" x14ac:dyDescent="0.3"/>
    <row r="1946" s="51" customFormat="1" x14ac:dyDescent="0.3"/>
    <row r="1947" s="51" customFormat="1" x14ac:dyDescent="0.3"/>
    <row r="1948" s="51" customFormat="1" x14ac:dyDescent="0.3"/>
    <row r="1949" s="51" customFormat="1" x14ac:dyDescent="0.3"/>
    <row r="1950" s="51" customFormat="1" x14ac:dyDescent="0.3"/>
    <row r="1951" s="51" customFormat="1" x14ac:dyDescent="0.3"/>
    <row r="1952" s="51" customFormat="1" x14ac:dyDescent="0.3"/>
    <row r="1953" s="51" customFormat="1" x14ac:dyDescent="0.3"/>
    <row r="1954" s="51" customFormat="1" x14ac:dyDescent="0.3"/>
    <row r="1955" s="51" customFormat="1" x14ac:dyDescent="0.3"/>
    <row r="1956" s="51" customFormat="1" x14ac:dyDescent="0.3"/>
    <row r="1957" s="51" customFormat="1" x14ac:dyDescent="0.3"/>
    <row r="1958" s="51" customFormat="1" x14ac:dyDescent="0.3"/>
    <row r="1959" s="51" customFormat="1" x14ac:dyDescent="0.3"/>
    <row r="1960" s="51" customFormat="1" x14ac:dyDescent="0.3"/>
    <row r="1961" s="51" customFormat="1" x14ac:dyDescent="0.3"/>
    <row r="1962" s="51" customFormat="1" x14ac:dyDescent="0.3"/>
    <row r="1963" s="51" customFormat="1" x14ac:dyDescent="0.3"/>
    <row r="1964" s="51" customFormat="1" x14ac:dyDescent="0.3"/>
    <row r="1965" s="51" customFormat="1" x14ac:dyDescent="0.3"/>
    <row r="1966" s="51" customFormat="1" x14ac:dyDescent="0.3"/>
    <row r="1967" s="51" customFormat="1" x14ac:dyDescent="0.3"/>
    <row r="1968" s="51" customFormat="1" x14ac:dyDescent="0.3"/>
    <row r="1969" s="51" customFormat="1" x14ac:dyDescent="0.3"/>
    <row r="1970" s="51" customFormat="1" x14ac:dyDescent="0.3"/>
    <row r="1971" s="51" customFormat="1" x14ac:dyDescent="0.3"/>
    <row r="1972" s="51" customFormat="1" x14ac:dyDescent="0.3"/>
    <row r="1973" s="51" customFormat="1" x14ac:dyDescent="0.3"/>
    <row r="1974" s="51" customFormat="1" x14ac:dyDescent="0.3"/>
    <row r="1975" s="51" customFormat="1" x14ac:dyDescent="0.3"/>
    <row r="1976" s="51" customFormat="1" x14ac:dyDescent="0.3"/>
    <row r="1977" s="51" customFormat="1" x14ac:dyDescent="0.3"/>
    <row r="1978" s="51" customFormat="1" x14ac:dyDescent="0.3"/>
    <row r="1979" s="51" customFormat="1" x14ac:dyDescent="0.3"/>
    <row r="1980" s="51" customFormat="1" x14ac:dyDescent="0.3"/>
    <row r="1981" s="51" customFormat="1" x14ac:dyDescent="0.3"/>
    <row r="1982" s="51" customFormat="1" x14ac:dyDescent="0.3"/>
    <row r="1983" s="51" customFormat="1" x14ac:dyDescent="0.3"/>
    <row r="1984" s="51" customFormat="1" x14ac:dyDescent="0.3"/>
    <row r="1985" s="51" customFormat="1" x14ac:dyDescent="0.3"/>
    <row r="1986" s="51" customFormat="1" x14ac:dyDescent="0.3"/>
    <row r="1987" s="51" customFormat="1" x14ac:dyDescent="0.3"/>
    <row r="1988" s="51" customFormat="1" x14ac:dyDescent="0.3"/>
    <row r="1989" s="51" customFormat="1" x14ac:dyDescent="0.3"/>
    <row r="1990" s="51" customFormat="1" x14ac:dyDescent="0.3"/>
    <row r="1991" s="51" customFormat="1" x14ac:dyDescent="0.3"/>
    <row r="1992" s="51" customFormat="1" x14ac:dyDescent="0.3"/>
    <row r="1993" s="51" customFormat="1" x14ac:dyDescent="0.3"/>
    <row r="1994" s="51" customFormat="1" x14ac:dyDescent="0.3"/>
    <row r="1995" s="51" customFormat="1" x14ac:dyDescent="0.3"/>
    <row r="1996" s="51" customFormat="1" x14ac:dyDescent="0.3"/>
    <row r="1997" s="51" customFormat="1" x14ac:dyDescent="0.3"/>
    <row r="1998" s="51" customFormat="1" x14ac:dyDescent="0.3"/>
    <row r="1999" s="51" customFormat="1" x14ac:dyDescent="0.3"/>
    <row r="2000" s="51" customFormat="1" x14ac:dyDescent="0.3"/>
    <row r="2001" s="51" customFormat="1" x14ac:dyDescent="0.3"/>
    <row r="2002" s="51" customFormat="1" x14ac:dyDescent="0.3"/>
    <row r="2003" s="51" customFormat="1" x14ac:dyDescent="0.3"/>
    <row r="2004" s="51" customFormat="1" x14ac:dyDescent="0.3"/>
    <row r="2005" s="51" customFormat="1" x14ac:dyDescent="0.3"/>
    <row r="2006" s="51" customFormat="1" x14ac:dyDescent="0.3"/>
    <row r="2007" s="51" customFormat="1" x14ac:dyDescent="0.3"/>
    <row r="2008" s="51" customFormat="1" x14ac:dyDescent="0.3"/>
    <row r="2009" s="51" customFormat="1" x14ac:dyDescent="0.3"/>
    <row r="2010" s="51" customFormat="1" x14ac:dyDescent="0.3"/>
    <row r="2011" s="51" customFormat="1" x14ac:dyDescent="0.3"/>
    <row r="2012" s="51" customFormat="1" x14ac:dyDescent="0.3"/>
    <row r="2013" s="51" customFormat="1" x14ac:dyDescent="0.3"/>
    <row r="2014" s="51" customFormat="1" x14ac:dyDescent="0.3"/>
    <row r="2015" s="51" customFormat="1" x14ac:dyDescent="0.3"/>
    <row r="2016" s="51" customFormat="1" x14ac:dyDescent="0.3"/>
    <row r="2017" s="51" customFormat="1" x14ac:dyDescent="0.3"/>
    <row r="2018" s="51" customFormat="1" x14ac:dyDescent="0.3"/>
    <row r="2019" s="51" customFormat="1" x14ac:dyDescent="0.3"/>
    <row r="2020" s="51" customFormat="1" x14ac:dyDescent="0.3"/>
    <row r="2021" s="51" customFormat="1" x14ac:dyDescent="0.3"/>
    <row r="2022" s="51" customFormat="1" x14ac:dyDescent="0.3"/>
    <row r="2023" s="51" customFormat="1" x14ac:dyDescent="0.3"/>
    <row r="2024" s="51" customFormat="1" x14ac:dyDescent="0.3"/>
    <row r="2025" s="51" customFormat="1" x14ac:dyDescent="0.3"/>
    <row r="2026" s="51" customFormat="1" x14ac:dyDescent="0.3"/>
    <row r="2027" s="51" customFormat="1" x14ac:dyDescent="0.3"/>
    <row r="2028" s="51" customFormat="1" x14ac:dyDescent="0.3"/>
    <row r="2029" s="51" customFormat="1" x14ac:dyDescent="0.3"/>
    <row r="2030" s="51" customFormat="1" x14ac:dyDescent="0.3"/>
    <row r="2031" s="51" customFormat="1" x14ac:dyDescent="0.3"/>
    <row r="2032" s="51" customFormat="1" x14ac:dyDescent="0.3"/>
    <row r="2033" s="51" customFormat="1" x14ac:dyDescent="0.3"/>
    <row r="2034" s="51" customFormat="1" x14ac:dyDescent="0.3"/>
    <row r="2035" s="51" customFormat="1" x14ac:dyDescent="0.3"/>
    <row r="2036" s="51" customFormat="1" x14ac:dyDescent="0.3"/>
    <row r="2037" s="51" customFormat="1" x14ac:dyDescent="0.3"/>
    <row r="2038" s="51" customFormat="1" x14ac:dyDescent="0.3"/>
    <row r="2039" s="51" customFormat="1" x14ac:dyDescent="0.3"/>
    <row r="2040" s="51" customFormat="1" x14ac:dyDescent="0.3"/>
    <row r="2041" s="51" customFormat="1" x14ac:dyDescent="0.3"/>
    <row r="2042" s="51" customFormat="1" x14ac:dyDescent="0.3"/>
    <row r="2043" s="51" customFormat="1" x14ac:dyDescent="0.3"/>
    <row r="2044" s="51" customFormat="1" x14ac:dyDescent="0.3"/>
    <row r="2045" s="51" customFormat="1" x14ac:dyDescent="0.3"/>
    <row r="2046" s="51" customFormat="1" x14ac:dyDescent="0.3"/>
    <row r="2047" s="51" customFormat="1" x14ac:dyDescent="0.3"/>
    <row r="2048" s="51" customFormat="1" x14ac:dyDescent="0.3"/>
    <row r="2049" s="51" customFormat="1" x14ac:dyDescent="0.3"/>
    <row r="2050" s="51" customFormat="1" x14ac:dyDescent="0.3"/>
    <row r="2051" s="51" customFormat="1" x14ac:dyDescent="0.3"/>
    <row r="2052" s="51" customFormat="1" x14ac:dyDescent="0.3"/>
    <row r="2053" s="51" customFormat="1" x14ac:dyDescent="0.3"/>
    <row r="2054" s="51" customFormat="1" x14ac:dyDescent="0.3"/>
    <row r="2055" s="51" customFormat="1" x14ac:dyDescent="0.3"/>
    <row r="2056" s="51" customFormat="1" x14ac:dyDescent="0.3"/>
    <row r="2057" s="51" customFormat="1" x14ac:dyDescent="0.3"/>
    <row r="2058" s="51" customFormat="1" x14ac:dyDescent="0.3"/>
    <row r="2059" s="51" customFormat="1" x14ac:dyDescent="0.3"/>
    <row r="2060" s="51" customFormat="1" x14ac:dyDescent="0.3"/>
    <row r="2061" s="51" customFormat="1" x14ac:dyDescent="0.3"/>
    <row r="2062" s="51" customFormat="1" x14ac:dyDescent="0.3"/>
    <row r="2063" s="51" customFormat="1" x14ac:dyDescent="0.3"/>
    <row r="2064" s="51" customFormat="1" x14ac:dyDescent="0.3"/>
    <row r="2065" s="51" customFormat="1" x14ac:dyDescent="0.3"/>
    <row r="2066" s="51" customFormat="1" x14ac:dyDescent="0.3"/>
    <row r="2067" s="51" customFormat="1" x14ac:dyDescent="0.3"/>
    <row r="2068" s="51" customFormat="1" x14ac:dyDescent="0.3"/>
    <row r="2069" s="51" customFormat="1" x14ac:dyDescent="0.3"/>
    <row r="2070" s="51" customFormat="1" x14ac:dyDescent="0.3"/>
    <row r="2071" s="51" customFormat="1" x14ac:dyDescent="0.3"/>
    <row r="2072" s="51" customFormat="1" x14ac:dyDescent="0.3"/>
    <row r="2073" s="51" customFormat="1" x14ac:dyDescent="0.3"/>
    <row r="2074" s="51" customFormat="1" x14ac:dyDescent="0.3"/>
    <row r="2075" s="51" customFormat="1" x14ac:dyDescent="0.3"/>
    <row r="2076" s="51" customFormat="1" x14ac:dyDescent="0.3"/>
    <row r="2077" s="51" customFormat="1" x14ac:dyDescent="0.3"/>
    <row r="2078" s="51" customFormat="1" x14ac:dyDescent="0.3"/>
    <row r="2079" s="51" customFormat="1" x14ac:dyDescent="0.3"/>
    <row r="2080" s="51" customFormat="1" x14ac:dyDescent="0.3"/>
    <row r="2081" s="51" customFormat="1" x14ac:dyDescent="0.3"/>
    <row r="2082" s="51" customFormat="1" x14ac:dyDescent="0.3"/>
    <row r="2083" s="51" customFormat="1" x14ac:dyDescent="0.3"/>
    <row r="2084" s="51" customFormat="1" x14ac:dyDescent="0.3"/>
    <row r="2085" s="51" customFormat="1" x14ac:dyDescent="0.3"/>
    <row r="2086" s="51" customFormat="1" x14ac:dyDescent="0.3"/>
    <row r="2087" s="51" customFormat="1" x14ac:dyDescent="0.3"/>
    <row r="2088" s="51" customFormat="1" x14ac:dyDescent="0.3"/>
    <row r="2089" s="51" customFormat="1" x14ac:dyDescent="0.3"/>
    <row r="2090" s="51" customFormat="1" x14ac:dyDescent="0.3"/>
    <row r="2091" s="51" customFormat="1" x14ac:dyDescent="0.3"/>
    <row r="2092" s="51" customFormat="1" x14ac:dyDescent="0.3"/>
    <row r="2093" s="51" customFormat="1" x14ac:dyDescent="0.3"/>
    <row r="2094" s="51" customFormat="1" x14ac:dyDescent="0.3"/>
    <row r="2095" s="51" customFormat="1" x14ac:dyDescent="0.3"/>
    <row r="2096" s="51" customFormat="1" x14ac:dyDescent="0.3"/>
    <row r="2097" s="51" customFormat="1" x14ac:dyDescent="0.3"/>
    <row r="2098" s="51" customFormat="1" x14ac:dyDescent="0.3"/>
    <row r="2099" s="51" customFormat="1" x14ac:dyDescent="0.3"/>
    <row r="2100" s="51" customFormat="1" x14ac:dyDescent="0.3"/>
    <row r="2101" s="51" customFormat="1" x14ac:dyDescent="0.3"/>
    <row r="2102" s="51" customFormat="1" x14ac:dyDescent="0.3"/>
    <row r="2103" s="51" customFormat="1" x14ac:dyDescent="0.3"/>
    <row r="2104" s="51" customFormat="1" x14ac:dyDescent="0.3"/>
    <row r="2105" s="51" customFormat="1" x14ac:dyDescent="0.3"/>
    <row r="2106" s="51" customFormat="1" x14ac:dyDescent="0.3"/>
    <row r="2107" s="51" customFormat="1" x14ac:dyDescent="0.3"/>
    <row r="2108" s="51" customFormat="1" x14ac:dyDescent="0.3"/>
    <row r="2109" s="51" customFormat="1" x14ac:dyDescent="0.3"/>
    <row r="2110" s="51" customFormat="1" x14ac:dyDescent="0.3"/>
    <row r="2111" s="51" customFormat="1" x14ac:dyDescent="0.3"/>
    <row r="2112" s="51" customFormat="1" x14ac:dyDescent="0.3"/>
    <row r="2113" s="51" customFormat="1" x14ac:dyDescent="0.3"/>
    <row r="2114" s="51" customFormat="1" x14ac:dyDescent="0.3"/>
    <row r="2115" s="51" customFormat="1" x14ac:dyDescent="0.3"/>
    <row r="2116" s="51" customFormat="1" x14ac:dyDescent="0.3"/>
    <row r="2117" s="51" customFormat="1" x14ac:dyDescent="0.3"/>
    <row r="2118" s="51" customFormat="1" x14ac:dyDescent="0.3"/>
    <row r="2119" s="51" customFormat="1" x14ac:dyDescent="0.3"/>
    <row r="2120" s="51" customFormat="1" x14ac:dyDescent="0.3"/>
    <row r="2121" s="51" customFormat="1" x14ac:dyDescent="0.3"/>
    <row r="2122" s="51" customFormat="1" x14ac:dyDescent="0.3"/>
    <row r="2123" s="51" customFormat="1" x14ac:dyDescent="0.3"/>
    <row r="2124" s="51" customFormat="1" x14ac:dyDescent="0.3"/>
    <row r="2125" s="51" customFormat="1" x14ac:dyDescent="0.3"/>
    <row r="2126" s="51" customFormat="1" x14ac:dyDescent="0.3"/>
    <row r="2127" s="51" customFormat="1" x14ac:dyDescent="0.3"/>
    <row r="2128" s="51" customFormat="1" x14ac:dyDescent="0.3"/>
    <row r="2129" s="51" customFormat="1" x14ac:dyDescent="0.3"/>
    <row r="2130" s="51" customFormat="1" x14ac:dyDescent="0.3"/>
    <row r="2131" s="51" customFormat="1" x14ac:dyDescent="0.3"/>
    <row r="2132" s="51" customFormat="1" x14ac:dyDescent="0.3"/>
    <row r="2133" s="51" customFormat="1" x14ac:dyDescent="0.3"/>
    <row r="2134" s="51" customFormat="1" x14ac:dyDescent="0.3"/>
    <row r="2135" s="51" customFormat="1" x14ac:dyDescent="0.3"/>
    <row r="2136" s="51" customFormat="1" x14ac:dyDescent="0.3"/>
    <row r="2137" s="51" customFormat="1" x14ac:dyDescent="0.3"/>
    <row r="2138" s="51" customFormat="1" x14ac:dyDescent="0.3"/>
    <row r="2139" s="51" customFormat="1" x14ac:dyDescent="0.3"/>
    <row r="2140" s="51" customFormat="1" x14ac:dyDescent="0.3"/>
    <row r="2141" s="51" customFormat="1" x14ac:dyDescent="0.3"/>
    <row r="2142" s="51" customFormat="1" x14ac:dyDescent="0.3"/>
    <row r="2143" s="51" customFormat="1" x14ac:dyDescent="0.3"/>
    <row r="2144" s="51" customFormat="1" x14ac:dyDescent="0.3"/>
    <row r="2145" s="51" customFormat="1" x14ac:dyDescent="0.3"/>
    <row r="2146" s="51" customFormat="1" x14ac:dyDescent="0.3"/>
    <row r="2147" s="51" customFormat="1" x14ac:dyDescent="0.3"/>
    <row r="2148" s="51" customFormat="1" x14ac:dyDescent="0.3"/>
    <row r="2149" s="51" customFormat="1" x14ac:dyDescent="0.3"/>
    <row r="2150" s="51" customFormat="1" x14ac:dyDescent="0.3"/>
    <row r="2151" s="51" customFormat="1" x14ac:dyDescent="0.3"/>
    <row r="2152" s="51" customFormat="1" x14ac:dyDescent="0.3"/>
    <row r="2153" s="51" customFormat="1" x14ac:dyDescent="0.3"/>
    <row r="2154" s="51" customFormat="1" x14ac:dyDescent="0.3"/>
    <row r="2155" s="51" customFormat="1" x14ac:dyDescent="0.3"/>
    <row r="2156" s="51" customFormat="1" x14ac:dyDescent="0.3"/>
    <row r="2157" s="51" customFormat="1" x14ac:dyDescent="0.3"/>
    <row r="2158" s="51" customFormat="1" x14ac:dyDescent="0.3"/>
    <row r="2159" s="51" customFormat="1" x14ac:dyDescent="0.3"/>
    <row r="2160" s="51" customFormat="1" x14ac:dyDescent="0.3"/>
    <row r="2161" s="51" customFormat="1" x14ac:dyDescent="0.3"/>
    <row r="2162" s="51" customFormat="1" x14ac:dyDescent="0.3"/>
    <row r="2163" s="51" customFormat="1" x14ac:dyDescent="0.3"/>
    <row r="2164" s="51" customFormat="1" x14ac:dyDescent="0.3"/>
    <row r="2165" s="51" customFormat="1" x14ac:dyDescent="0.3"/>
    <row r="2166" s="51" customFormat="1" x14ac:dyDescent="0.3"/>
    <row r="2167" s="51" customFormat="1" x14ac:dyDescent="0.3"/>
    <row r="2168" s="51" customFormat="1" x14ac:dyDescent="0.3"/>
    <row r="2169" s="51" customFormat="1" x14ac:dyDescent="0.3"/>
    <row r="2170" s="51" customFormat="1" x14ac:dyDescent="0.3"/>
    <row r="2171" s="51" customFormat="1" x14ac:dyDescent="0.3"/>
    <row r="2172" s="51" customFormat="1" x14ac:dyDescent="0.3"/>
    <row r="2173" s="51" customFormat="1" x14ac:dyDescent="0.3"/>
    <row r="2174" s="51" customFormat="1" x14ac:dyDescent="0.3"/>
    <row r="2175" s="51" customFormat="1" x14ac:dyDescent="0.3"/>
    <row r="2176" s="51" customFormat="1" x14ac:dyDescent="0.3"/>
    <row r="2177" s="51" customFormat="1" x14ac:dyDescent="0.3"/>
    <row r="2178" s="51" customFormat="1" x14ac:dyDescent="0.3"/>
    <row r="2179" s="51" customFormat="1" x14ac:dyDescent="0.3"/>
    <row r="2180" s="51" customFormat="1" x14ac:dyDescent="0.3"/>
    <row r="2181" s="51" customFormat="1" x14ac:dyDescent="0.3"/>
    <row r="2182" s="51" customFormat="1" x14ac:dyDescent="0.3"/>
    <row r="2183" s="51" customFormat="1" x14ac:dyDescent="0.3"/>
    <row r="2184" s="51" customFormat="1" x14ac:dyDescent="0.3"/>
    <row r="2185" s="51" customFormat="1" x14ac:dyDescent="0.3"/>
    <row r="2186" s="51" customFormat="1" x14ac:dyDescent="0.3"/>
    <row r="2187" s="51" customFormat="1" x14ac:dyDescent="0.3"/>
    <row r="2188" s="51" customFormat="1" x14ac:dyDescent="0.3"/>
    <row r="2189" s="51" customFormat="1" x14ac:dyDescent="0.3"/>
    <row r="2190" s="51" customFormat="1" x14ac:dyDescent="0.3"/>
    <row r="2191" s="51" customFormat="1" x14ac:dyDescent="0.3"/>
    <row r="2192" s="51" customFormat="1" x14ac:dyDescent="0.3"/>
    <row r="2193" s="51" customFormat="1" x14ac:dyDescent="0.3"/>
    <row r="2194" s="51" customFormat="1" x14ac:dyDescent="0.3"/>
    <row r="2195" s="51" customFormat="1" x14ac:dyDescent="0.3"/>
    <row r="2196" s="51" customFormat="1" x14ac:dyDescent="0.3"/>
    <row r="2197" s="51" customFormat="1" x14ac:dyDescent="0.3"/>
    <row r="2198" s="51" customFormat="1" x14ac:dyDescent="0.3"/>
    <row r="2199" s="51" customFormat="1" x14ac:dyDescent="0.3"/>
    <row r="2200" s="51" customFormat="1" x14ac:dyDescent="0.3"/>
    <row r="2201" s="51" customFormat="1" x14ac:dyDescent="0.3"/>
    <row r="2202" s="51" customFormat="1" x14ac:dyDescent="0.3"/>
    <row r="2203" s="51" customFormat="1" x14ac:dyDescent="0.3"/>
    <row r="2204" s="51" customFormat="1" x14ac:dyDescent="0.3"/>
    <row r="2205" s="51" customFormat="1" x14ac:dyDescent="0.3"/>
    <row r="2206" s="51" customFormat="1" x14ac:dyDescent="0.3"/>
    <row r="2207" s="51" customFormat="1" x14ac:dyDescent="0.3"/>
    <row r="2208" s="51" customFormat="1" x14ac:dyDescent="0.3"/>
    <row r="2209" s="51" customFormat="1" x14ac:dyDescent="0.3"/>
    <row r="2210" s="51" customFormat="1" x14ac:dyDescent="0.3"/>
    <row r="2211" s="51" customFormat="1" x14ac:dyDescent="0.3"/>
    <row r="2212" s="51" customFormat="1" x14ac:dyDescent="0.3"/>
    <row r="2213" s="51" customFormat="1" x14ac:dyDescent="0.3"/>
    <row r="2214" s="51" customFormat="1" x14ac:dyDescent="0.3"/>
    <row r="2215" s="51" customFormat="1" x14ac:dyDescent="0.3"/>
    <row r="2216" s="51" customFormat="1" x14ac:dyDescent="0.3"/>
    <row r="2217" s="51" customFormat="1" x14ac:dyDescent="0.3"/>
    <row r="2218" s="51" customFormat="1" x14ac:dyDescent="0.3"/>
    <row r="2219" s="51" customFormat="1" x14ac:dyDescent="0.3"/>
    <row r="2220" s="51" customFormat="1" x14ac:dyDescent="0.3"/>
    <row r="2221" s="51" customFormat="1" x14ac:dyDescent="0.3"/>
    <row r="2222" s="51" customFormat="1" x14ac:dyDescent="0.3"/>
    <row r="2223" s="51" customFormat="1" x14ac:dyDescent="0.3"/>
    <row r="2224" s="51" customFormat="1" x14ac:dyDescent="0.3"/>
    <row r="2225" s="51" customFormat="1" x14ac:dyDescent="0.3"/>
    <row r="2226" s="51" customFormat="1" x14ac:dyDescent="0.3"/>
    <row r="2227" s="51" customFormat="1" x14ac:dyDescent="0.3"/>
    <row r="2228" s="51" customFormat="1" x14ac:dyDescent="0.3"/>
    <row r="2229" s="51" customFormat="1" x14ac:dyDescent="0.3"/>
    <row r="2230" s="51" customFormat="1" x14ac:dyDescent="0.3"/>
    <row r="2231" s="51" customFormat="1" x14ac:dyDescent="0.3"/>
    <row r="2232" s="51" customFormat="1" x14ac:dyDescent="0.3"/>
    <row r="2233" s="51" customFormat="1" x14ac:dyDescent="0.3"/>
    <row r="2234" s="51" customFormat="1" x14ac:dyDescent="0.3"/>
    <row r="2235" s="51" customFormat="1" x14ac:dyDescent="0.3"/>
    <row r="2236" s="51" customFormat="1" x14ac:dyDescent="0.3"/>
    <row r="2237" s="51" customFormat="1" x14ac:dyDescent="0.3"/>
    <row r="2238" s="51" customFormat="1" x14ac:dyDescent="0.3"/>
    <row r="2239" s="51" customFormat="1" x14ac:dyDescent="0.3"/>
    <row r="2240" s="51" customFormat="1" x14ac:dyDescent="0.3"/>
    <row r="2241" s="51" customFormat="1" x14ac:dyDescent="0.3"/>
    <row r="2242" s="51" customFormat="1" x14ac:dyDescent="0.3"/>
    <row r="2243" s="51" customFormat="1" x14ac:dyDescent="0.3"/>
    <row r="2244" s="51" customFormat="1" x14ac:dyDescent="0.3"/>
    <row r="2245" s="51" customFormat="1" x14ac:dyDescent="0.3"/>
    <row r="2246" s="51" customFormat="1" x14ac:dyDescent="0.3"/>
    <row r="2247" s="51" customFormat="1" x14ac:dyDescent="0.3"/>
    <row r="2248" s="51" customFormat="1" x14ac:dyDescent="0.3"/>
    <row r="2249" s="51" customFormat="1" x14ac:dyDescent="0.3"/>
    <row r="2250" s="51" customFormat="1" x14ac:dyDescent="0.3"/>
    <row r="2251" s="51" customFormat="1" x14ac:dyDescent="0.3"/>
    <row r="2252" s="51" customFormat="1" x14ac:dyDescent="0.3"/>
    <row r="2253" s="51" customFormat="1" x14ac:dyDescent="0.3"/>
    <row r="2254" s="51" customFormat="1" x14ac:dyDescent="0.3"/>
    <row r="2255" s="51" customFormat="1" x14ac:dyDescent="0.3"/>
    <row r="2256" s="51" customFormat="1" x14ac:dyDescent="0.3"/>
    <row r="2257" s="51" customFormat="1" x14ac:dyDescent="0.3"/>
    <row r="2258" s="51" customFormat="1" x14ac:dyDescent="0.3"/>
    <row r="2259" s="51" customFormat="1" x14ac:dyDescent="0.3"/>
    <row r="2260" s="51" customFormat="1" x14ac:dyDescent="0.3"/>
    <row r="2261" s="51" customFormat="1" x14ac:dyDescent="0.3"/>
    <row r="2262" s="51" customFormat="1" x14ac:dyDescent="0.3"/>
    <row r="2263" s="51" customFormat="1" x14ac:dyDescent="0.3"/>
    <row r="2264" s="51" customFormat="1" x14ac:dyDescent="0.3"/>
    <row r="2265" s="51" customFormat="1" x14ac:dyDescent="0.3"/>
    <row r="2266" s="51" customFormat="1" x14ac:dyDescent="0.3"/>
    <row r="2267" s="51" customFormat="1" x14ac:dyDescent="0.3"/>
    <row r="2268" s="51" customFormat="1" x14ac:dyDescent="0.3"/>
    <row r="2269" s="51" customFormat="1" x14ac:dyDescent="0.3"/>
    <row r="2270" s="51" customFormat="1" x14ac:dyDescent="0.3"/>
    <row r="2271" s="51" customFormat="1" x14ac:dyDescent="0.3"/>
    <row r="2272" s="51" customFormat="1" x14ac:dyDescent="0.3"/>
    <row r="2273" s="51" customFormat="1" x14ac:dyDescent="0.3"/>
    <row r="2274" s="51" customFormat="1" x14ac:dyDescent="0.3"/>
    <row r="2275" s="51" customFormat="1" x14ac:dyDescent="0.3"/>
    <row r="2276" s="51" customFormat="1" x14ac:dyDescent="0.3"/>
    <row r="2277" s="51" customFormat="1" x14ac:dyDescent="0.3"/>
    <row r="2278" s="51" customFormat="1" x14ac:dyDescent="0.3"/>
    <row r="2279" s="51" customFormat="1" x14ac:dyDescent="0.3"/>
    <row r="2280" s="51" customFormat="1" x14ac:dyDescent="0.3"/>
    <row r="2281" s="51" customFormat="1" x14ac:dyDescent="0.3"/>
    <row r="2282" s="51" customFormat="1" x14ac:dyDescent="0.3"/>
    <row r="2283" s="51" customFormat="1" x14ac:dyDescent="0.3"/>
    <row r="2284" s="51" customFormat="1" x14ac:dyDescent="0.3"/>
    <row r="2285" s="51" customFormat="1" x14ac:dyDescent="0.3"/>
    <row r="2286" s="51" customFormat="1" x14ac:dyDescent="0.3"/>
    <row r="2287" s="51" customFormat="1" x14ac:dyDescent="0.3"/>
    <row r="2288" s="51" customFormat="1" x14ac:dyDescent="0.3"/>
    <row r="2289" s="51" customFormat="1" x14ac:dyDescent="0.3"/>
    <row r="2290" s="51" customFormat="1" x14ac:dyDescent="0.3"/>
    <row r="2291" s="51" customFormat="1" x14ac:dyDescent="0.3"/>
    <row r="2292" s="51" customFormat="1" x14ac:dyDescent="0.3"/>
    <row r="2293" s="51" customFormat="1" x14ac:dyDescent="0.3"/>
    <row r="2294" s="51" customFormat="1" x14ac:dyDescent="0.3"/>
    <row r="2295" s="51" customFormat="1" x14ac:dyDescent="0.3"/>
    <row r="2296" s="51" customFormat="1" x14ac:dyDescent="0.3"/>
    <row r="2297" s="51" customFormat="1" x14ac:dyDescent="0.3"/>
    <row r="2298" s="51" customFormat="1" x14ac:dyDescent="0.3"/>
    <row r="2299" s="51" customFormat="1" x14ac:dyDescent="0.3"/>
    <row r="2300" s="51" customFormat="1" x14ac:dyDescent="0.3"/>
    <row r="2301" s="51" customFormat="1" x14ac:dyDescent="0.3"/>
    <row r="2302" s="51" customFormat="1" x14ac:dyDescent="0.3"/>
    <row r="2303" s="51" customFormat="1" x14ac:dyDescent="0.3"/>
    <row r="2304" s="51" customFormat="1" x14ac:dyDescent="0.3"/>
    <row r="2305" s="51" customFormat="1" x14ac:dyDescent="0.3"/>
    <row r="2306" s="51" customFormat="1" x14ac:dyDescent="0.3"/>
    <row r="2307" s="51" customFormat="1" x14ac:dyDescent="0.3"/>
    <row r="2308" s="51" customFormat="1" x14ac:dyDescent="0.3"/>
    <row r="2309" s="51" customFormat="1" x14ac:dyDescent="0.3"/>
    <row r="2310" s="51" customFormat="1" x14ac:dyDescent="0.3"/>
    <row r="2311" s="51" customFormat="1" x14ac:dyDescent="0.3"/>
    <row r="2312" s="51" customFormat="1" x14ac:dyDescent="0.3"/>
    <row r="2313" s="51" customFormat="1" x14ac:dyDescent="0.3"/>
    <row r="2314" s="51" customFormat="1" x14ac:dyDescent="0.3"/>
    <row r="2315" s="51" customFormat="1" x14ac:dyDescent="0.3"/>
    <row r="2316" s="51" customFormat="1" x14ac:dyDescent="0.3"/>
    <row r="2317" s="51" customFormat="1" x14ac:dyDescent="0.3"/>
    <row r="2318" s="51" customFormat="1" x14ac:dyDescent="0.3"/>
    <row r="2319" s="51" customFormat="1" x14ac:dyDescent="0.3"/>
    <row r="2320" s="51" customFormat="1" x14ac:dyDescent="0.3"/>
    <row r="2321" s="51" customFormat="1" x14ac:dyDescent="0.3"/>
    <row r="2322" s="51" customFormat="1" x14ac:dyDescent="0.3"/>
    <row r="2323" s="51" customFormat="1" x14ac:dyDescent="0.3"/>
    <row r="2324" s="51" customFormat="1" x14ac:dyDescent="0.3"/>
    <row r="2325" s="51" customFormat="1" x14ac:dyDescent="0.3"/>
    <row r="2326" s="51" customFormat="1" x14ac:dyDescent="0.3"/>
    <row r="2327" s="51" customFormat="1" x14ac:dyDescent="0.3"/>
    <row r="2328" s="51" customFormat="1" x14ac:dyDescent="0.3"/>
    <row r="2329" s="51" customFormat="1" x14ac:dyDescent="0.3"/>
    <row r="2330" s="51" customFormat="1" x14ac:dyDescent="0.3"/>
    <row r="2331" s="51" customFormat="1" x14ac:dyDescent="0.3"/>
    <row r="2332" s="51" customFormat="1" x14ac:dyDescent="0.3"/>
    <row r="2333" s="51" customFormat="1" x14ac:dyDescent="0.3"/>
    <row r="2334" s="51" customFormat="1" x14ac:dyDescent="0.3"/>
    <row r="2335" s="51" customFormat="1" x14ac:dyDescent="0.3"/>
    <row r="2336" s="51" customFormat="1" x14ac:dyDescent="0.3"/>
    <row r="2337" s="51" customFormat="1" x14ac:dyDescent="0.3"/>
    <row r="2338" s="51" customFormat="1" x14ac:dyDescent="0.3"/>
    <row r="2339" s="51" customFormat="1" x14ac:dyDescent="0.3"/>
    <row r="2340" s="51" customFormat="1" x14ac:dyDescent="0.3"/>
    <row r="2341" s="51" customFormat="1" x14ac:dyDescent="0.3"/>
    <row r="2342" s="51" customFormat="1" x14ac:dyDescent="0.3"/>
    <row r="2343" s="51" customFormat="1" x14ac:dyDescent="0.3"/>
    <row r="2344" s="51" customFormat="1" x14ac:dyDescent="0.3"/>
    <row r="2345" s="51" customFormat="1" x14ac:dyDescent="0.3"/>
    <row r="2346" s="51" customFormat="1" x14ac:dyDescent="0.3"/>
    <row r="2347" s="51" customFormat="1" x14ac:dyDescent="0.3"/>
    <row r="2348" s="51" customFormat="1" x14ac:dyDescent="0.3"/>
    <row r="2349" s="51" customFormat="1" x14ac:dyDescent="0.3"/>
    <row r="2350" s="51" customFormat="1" x14ac:dyDescent="0.3"/>
    <row r="2351" s="51" customFormat="1" x14ac:dyDescent="0.3"/>
    <row r="2352" s="51" customFormat="1" x14ac:dyDescent="0.3"/>
    <row r="2353" s="51" customFormat="1" x14ac:dyDescent="0.3"/>
    <row r="2354" s="51" customFormat="1" x14ac:dyDescent="0.3"/>
    <row r="2355" s="51" customFormat="1" x14ac:dyDescent="0.3"/>
    <row r="2356" s="51" customFormat="1" x14ac:dyDescent="0.3"/>
    <row r="2357" s="51" customFormat="1" x14ac:dyDescent="0.3"/>
    <row r="2358" s="51" customFormat="1" x14ac:dyDescent="0.3"/>
    <row r="2359" s="51" customFormat="1" x14ac:dyDescent="0.3"/>
    <row r="2360" s="51" customFormat="1" x14ac:dyDescent="0.3"/>
    <row r="2361" s="51" customFormat="1" x14ac:dyDescent="0.3"/>
    <row r="2362" s="51" customFormat="1" x14ac:dyDescent="0.3"/>
    <row r="2363" s="51" customFormat="1" x14ac:dyDescent="0.3"/>
    <row r="2364" s="51" customFormat="1" x14ac:dyDescent="0.3"/>
    <row r="2365" s="51" customFormat="1" x14ac:dyDescent="0.3"/>
    <row r="2366" s="51" customFormat="1" x14ac:dyDescent="0.3"/>
    <row r="2367" s="51" customFormat="1" x14ac:dyDescent="0.3"/>
    <row r="2368" s="51" customFormat="1" x14ac:dyDescent="0.3"/>
    <row r="2369" s="51" customFormat="1" x14ac:dyDescent="0.3"/>
    <row r="2370" s="51" customFormat="1" x14ac:dyDescent="0.3"/>
    <row r="2371" s="51" customFormat="1" x14ac:dyDescent="0.3"/>
    <row r="2372" s="51" customFormat="1" x14ac:dyDescent="0.3"/>
    <row r="2373" s="51" customFormat="1" x14ac:dyDescent="0.3"/>
    <row r="2374" s="51" customFormat="1" x14ac:dyDescent="0.3"/>
    <row r="2375" s="51" customFormat="1" x14ac:dyDescent="0.3"/>
    <row r="2376" s="51" customFormat="1" x14ac:dyDescent="0.3"/>
    <row r="2377" s="51" customFormat="1" x14ac:dyDescent="0.3"/>
    <row r="2378" s="51" customFormat="1" x14ac:dyDescent="0.3"/>
    <row r="2379" s="51" customFormat="1" x14ac:dyDescent="0.3"/>
    <row r="2380" s="51" customFormat="1" x14ac:dyDescent="0.3"/>
    <row r="2381" s="51" customFormat="1" x14ac:dyDescent="0.3"/>
    <row r="2382" s="51" customFormat="1" x14ac:dyDescent="0.3"/>
    <row r="2383" s="51" customFormat="1" x14ac:dyDescent="0.3"/>
    <row r="2384" s="51" customFormat="1" x14ac:dyDescent="0.3"/>
    <row r="2385" s="51" customFormat="1" x14ac:dyDescent="0.3"/>
    <row r="2386" s="51" customFormat="1" x14ac:dyDescent="0.3"/>
    <row r="2387" s="51" customFormat="1" x14ac:dyDescent="0.3"/>
    <row r="2388" s="51" customFormat="1" x14ac:dyDescent="0.3"/>
    <row r="2389" s="51" customFormat="1" x14ac:dyDescent="0.3"/>
    <row r="2390" s="51" customFormat="1" x14ac:dyDescent="0.3"/>
    <row r="2391" s="51" customFormat="1" x14ac:dyDescent="0.3"/>
    <row r="2392" s="51" customFormat="1" x14ac:dyDescent="0.3"/>
    <row r="2393" s="51" customFormat="1" x14ac:dyDescent="0.3"/>
    <row r="2394" s="51" customFormat="1" x14ac:dyDescent="0.3"/>
    <row r="2395" s="51" customFormat="1" x14ac:dyDescent="0.3"/>
    <row r="2396" s="51" customFormat="1" x14ac:dyDescent="0.3"/>
    <row r="2397" s="51" customFormat="1" x14ac:dyDescent="0.3"/>
    <row r="2398" s="51" customFormat="1" x14ac:dyDescent="0.3"/>
    <row r="2399" s="51" customFormat="1" x14ac:dyDescent="0.3"/>
    <row r="2400" s="51" customFormat="1" x14ac:dyDescent="0.3"/>
    <row r="2401" s="51" customFormat="1" x14ac:dyDescent="0.3"/>
    <row r="2402" s="51" customFormat="1" x14ac:dyDescent="0.3"/>
    <row r="2403" s="51" customFormat="1" x14ac:dyDescent="0.3"/>
    <row r="2404" s="51" customFormat="1" x14ac:dyDescent="0.3"/>
    <row r="2405" s="51" customFormat="1" x14ac:dyDescent="0.3"/>
    <row r="2406" s="51" customFormat="1" x14ac:dyDescent="0.3"/>
    <row r="2407" s="51" customFormat="1" x14ac:dyDescent="0.3"/>
    <row r="2408" s="51" customFormat="1" x14ac:dyDescent="0.3"/>
    <row r="2409" s="51" customFormat="1" x14ac:dyDescent="0.3"/>
    <row r="2410" s="51" customFormat="1" x14ac:dyDescent="0.3"/>
    <row r="2411" s="51" customFormat="1" x14ac:dyDescent="0.3"/>
    <row r="2412" s="51" customFormat="1" x14ac:dyDescent="0.3"/>
    <row r="2413" s="51" customFormat="1" x14ac:dyDescent="0.3"/>
    <row r="2414" s="51" customFormat="1" x14ac:dyDescent="0.3"/>
    <row r="2415" s="51" customFormat="1" x14ac:dyDescent="0.3"/>
    <row r="2416" s="51" customFormat="1" x14ac:dyDescent="0.3"/>
    <row r="2417" s="51" customFormat="1" x14ac:dyDescent="0.3"/>
    <row r="2418" s="51" customFormat="1" x14ac:dyDescent="0.3"/>
    <row r="2419" s="51" customFormat="1" x14ac:dyDescent="0.3"/>
    <row r="2420" s="51" customFormat="1" x14ac:dyDescent="0.3"/>
    <row r="2421" s="51" customFormat="1" x14ac:dyDescent="0.3"/>
    <row r="2422" s="51" customFormat="1" x14ac:dyDescent="0.3"/>
    <row r="2423" s="51" customFormat="1" x14ac:dyDescent="0.3"/>
    <row r="2424" s="51" customFormat="1" x14ac:dyDescent="0.3"/>
    <row r="2425" s="51" customFormat="1" x14ac:dyDescent="0.3"/>
    <row r="2426" s="51" customFormat="1" x14ac:dyDescent="0.3"/>
    <row r="2427" s="51" customFormat="1" x14ac:dyDescent="0.3"/>
    <row r="2428" s="51" customFormat="1" x14ac:dyDescent="0.3"/>
    <row r="2429" s="51" customFormat="1" x14ac:dyDescent="0.3"/>
    <row r="2430" s="51" customFormat="1" x14ac:dyDescent="0.3"/>
    <row r="2431" s="51" customFormat="1" x14ac:dyDescent="0.3"/>
    <row r="2432" s="51" customFormat="1" x14ac:dyDescent="0.3"/>
    <row r="2433" s="51" customFormat="1" x14ac:dyDescent="0.3"/>
    <row r="2434" s="51" customFormat="1" x14ac:dyDescent="0.3"/>
    <row r="2435" s="51" customFormat="1" x14ac:dyDescent="0.3"/>
    <row r="2436" s="51" customFormat="1" x14ac:dyDescent="0.3"/>
    <row r="2437" s="51" customFormat="1" x14ac:dyDescent="0.3"/>
    <row r="2438" s="51" customFormat="1" x14ac:dyDescent="0.3"/>
    <row r="2439" s="51" customFormat="1" x14ac:dyDescent="0.3"/>
    <row r="2440" s="51" customFormat="1" x14ac:dyDescent="0.3"/>
    <row r="2441" s="51" customFormat="1" x14ac:dyDescent="0.3"/>
    <row r="2442" s="51" customFormat="1" x14ac:dyDescent="0.3"/>
    <row r="2443" s="51" customFormat="1" x14ac:dyDescent="0.3"/>
    <row r="2444" s="51" customFormat="1" x14ac:dyDescent="0.3"/>
    <row r="2445" s="51" customFormat="1" x14ac:dyDescent="0.3"/>
    <row r="2446" s="51" customFormat="1" x14ac:dyDescent="0.3"/>
    <row r="2447" s="51" customFormat="1" x14ac:dyDescent="0.3"/>
    <row r="2448" s="51" customFormat="1" x14ac:dyDescent="0.3"/>
    <row r="2449" s="51" customFormat="1" x14ac:dyDescent="0.3"/>
    <row r="2450" s="51" customFormat="1" x14ac:dyDescent="0.3"/>
    <row r="2451" s="51" customFormat="1" x14ac:dyDescent="0.3"/>
    <row r="2452" s="51" customFormat="1" x14ac:dyDescent="0.3"/>
    <row r="2453" s="51" customFormat="1" x14ac:dyDescent="0.3"/>
    <row r="2454" s="51" customFormat="1" x14ac:dyDescent="0.3"/>
    <row r="2455" s="51" customFormat="1" x14ac:dyDescent="0.3"/>
    <row r="2456" s="51" customFormat="1" x14ac:dyDescent="0.3"/>
    <row r="2457" s="51" customFormat="1" x14ac:dyDescent="0.3"/>
    <row r="2458" s="51" customFormat="1" x14ac:dyDescent="0.3"/>
    <row r="2459" s="51" customFormat="1" x14ac:dyDescent="0.3"/>
    <row r="2460" s="51" customFormat="1" x14ac:dyDescent="0.3"/>
    <row r="2461" s="51" customFormat="1" x14ac:dyDescent="0.3"/>
    <row r="2462" s="51" customFormat="1" x14ac:dyDescent="0.3"/>
    <row r="2463" s="51" customFormat="1" x14ac:dyDescent="0.3"/>
    <row r="2464" s="51" customFormat="1" x14ac:dyDescent="0.3"/>
    <row r="2465" s="51" customFormat="1" x14ac:dyDescent="0.3"/>
    <row r="2466" s="51" customFormat="1" x14ac:dyDescent="0.3"/>
    <row r="2467" s="51" customFormat="1" x14ac:dyDescent="0.3"/>
    <row r="2468" s="51" customFormat="1" x14ac:dyDescent="0.3"/>
    <row r="2469" s="51" customFormat="1" x14ac:dyDescent="0.3"/>
    <row r="2470" s="51" customFormat="1" x14ac:dyDescent="0.3"/>
    <row r="2471" s="51" customFormat="1" x14ac:dyDescent="0.3"/>
    <row r="2472" s="51" customFormat="1" x14ac:dyDescent="0.3"/>
    <row r="2473" s="51" customFormat="1" x14ac:dyDescent="0.3"/>
    <row r="2474" s="51" customFormat="1" x14ac:dyDescent="0.3"/>
    <row r="2475" s="51" customFormat="1" x14ac:dyDescent="0.3"/>
    <row r="2476" s="51" customFormat="1" x14ac:dyDescent="0.3"/>
    <row r="2477" s="51" customFormat="1" x14ac:dyDescent="0.3"/>
    <row r="2478" s="51" customFormat="1" x14ac:dyDescent="0.3"/>
    <row r="2479" s="51" customFormat="1" x14ac:dyDescent="0.3"/>
    <row r="2480" s="51" customFormat="1" x14ac:dyDescent="0.3"/>
    <row r="2481" s="51" customFormat="1" x14ac:dyDescent="0.3"/>
    <row r="2482" s="51" customFormat="1" x14ac:dyDescent="0.3"/>
    <row r="2483" s="51" customFormat="1" x14ac:dyDescent="0.3"/>
    <row r="2484" s="51" customFormat="1" x14ac:dyDescent="0.3"/>
    <row r="2485" s="51" customFormat="1" x14ac:dyDescent="0.3"/>
    <row r="2486" s="51" customFormat="1" x14ac:dyDescent="0.3"/>
    <row r="2487" s="51" customFormat="1" x14ac:dyDescent="0.3"/>
    <row r="2488" s="51" customFormat="1" x14ac:dyDescent="0.3"/>
    <row r="2489" s="51" customFormat="1" x14ac:dyDescent="0.3"/>
    <row r="2490" s="51" customFormat="1" x14ac:dyDescent="0.3"/>
    <row r="2491" s="51" customFormat="1" x14ac:dyDescent="0.3"/>
    <row r="2492" s="51" customFormat="1" x14ac:dyDescent="0.3"/>
    <row r="2493" s="51" customFormat="1" x14ac:dyDescent="0.3"/>
    <row r="2494" s="51" customFormat="1" x14ac:dyDescent="0.3"/>
    <row r="2495" s="51" customFormat="1" x14ac:dyDescent="0.3"/>
    <row r="2496" s="51" customFormat="1" x14ac:dyDescent="0.3"/>
    <row r="2497" s="51" customFormat="1" x14ac:dyDescent="0.3"/>
    <row r="2498" s="51" customFormat="1" x14ac:dyDescent="0.3"/>
    <row r="2499" s="51" customFormat="1" x14ac:dyDescent="0.3"/>
    <row r="2500" s="51" customFormat="1" x14ac:dyDescent="0.3"/>
    <row r="2501" s="51" customFormat="1" x14ac:dyDescent="0.3"/>
    <row r="2502" s="51" customFormat="1" x14ac:dyDescent="0.3"/>
    <row r="2503" s="51" customFormat="1" x14ac:dyDescent="0.3"/>
    <row r="2504" s="51" customFormat="1" x14ac:dyDescent="0.3"/>
    <row r="2505" s="51" customFormat="1" x14ac:dyDescent="0.3"/>
    <row r="2506" s="51" customFormat="1" x14ac:dyDescent="0.3"/>
    <row r="2507" s="51" customFormat="1" x14ac:dyDescent="0.3"/>
    <row r="2508" s="51" customFormat="1" x14ac:dyDescent="0.3"/>
    <row r="2509" s="51" customFormat="1" x14ac:dyDescent="0.3"/>
    <row r="2510" s="51" customFormat="1" x14ac:dyDescent="0.3"/>
    <row r="2511" s="51" customFormat="1" x14ac:dyDescent="0.3"/>
    <row r="2512" s="51" customFormat="1" x14ac:dyDescent="0.3"/>
    <row r="2513" s="51" customFormat="1" x14ac:dyDescent="0.3"/>
    <row r="2514" s="51" customFormat="1" x14ac:dyDescent="0.3"/>
    <row r="2515" s="51" customFormat="1" x14ac:dyDescent="0.3"/>
    <row r="2516" s="51" customFormat="1" x14ac:dyDescent="0.3"/>
    <row r="2517" s="51" customFormat="1" x14ac:dyDescent="0.3"/>
    <row r="2518" s="51" customFormat="1" x14ac:dyDescent="0.3"/>
    <row r="2519" s="51" customFormat="1" x14ac:dyDescent="0.3"/>
    <row r="2520" s="51" customFormat="1" x14ac:dyDescent="0.3"/>
    <row r="2521" s="51" customFormat="1" x14ac:dyDescent="0.3"/>
    <row r="2522" s="51" customFormat="1" x14ac:dyDescent="0.3"/>
    <row r="2523" s="51" customFormat="1" x14ac:dyDescent="0.3"/>
    <row r="2524" s="51" customFormat="1" x14ac:dyDescent="0.3"/>
    <row r="2525" s="51" customFormat="1" x14ac:dyDescent="0.3"/>
    <row r="2526" s="51" customFormat="1" x14ac:dyDescent="0.3"/>
    <row r="2527" s="51" customFormat="1" x14ac:dyDescent="0.3"/>
    <row r="2528" s="51" customFormat="1" x14ac:dyDescent="0.3"/>
    <row r="2529" s="51" customFormat="1" x14ac:dyDescent="0.3"/>
    <row r="2530" s="51" customFormat="1" x14ac:dyDescent="0.3"/>
    <row r="2531" s="51" customFormat="1" x14ac:dyDescent="0.3"/>
    <row r="2532" s="51" customFormat="1" x14ac:dyDescent="0.3"/>
    <row r="2533" s="51" customFormat="1" x14ac:dyDescent="0.3"/>
    <row r="2534" s="51" customFormat="1" x14ac:dyDescent="0.3"/>
    <row r="2535" s="51" customFormat="1" x14ac:dyDescent="0.3"/>
    <row r="2536" s="51" customFormat="1" x14ac:dyDescent="0.3"/>
    <row r="2537" s="51" customFormat="1" x14ac:dyDescent="0.3"/>
    <row r="2538" s="51" customFormat="1" x14ac:dyDescent="0.3"/>
    <row r="2539" s="51" customFormat="1" x14ac:dyDescent="0.3"/>
    <row r="2540" s="51" customFormat="1" x14ac:dyDescent="0.3"/>
    <row r="2541" s="51" customFormat="1" x14ac:dyDescent="0.3"/>
    <row r="2542" s="51" customFormat="1" x14ac:dyDescent="0.3"/>
    <row r="2543" s="51" customFormat="1" x14ac:dyDescent="0.3"/>
    <row r="2544" s="51" customFormat="1" x14ac:dyDescent="0.3"/>
    <row r="2545" s="51" customFormat="1" x14ac:dyDescent="0.3"/>
    <row r="2546" s="51" customFormat="1" x14ac:dyDescent="0.3"/>
    <row r="2547" s="51" customFormat="1" x14ac:dyDescent="0.3"/>
    <row r="2548" s="51" customFormat="1" x14ac:dyDescent="0.3"/>
    <row r="2549" s="51" customFormat="1" x14ac:dyDescent="0.3"/>
    <row r="2550" s="51" customFormat="1" x14ac:dyDescent="0.3"/>
    <row r="2551" s="51" customFormat="1" x14ac:dyDescent="0.3"/>
    <row r="2552" s="51" customFormat="1" x14ac:dyDescent="0.3"/>
    <row r="2553" s="51" customFormat="1" x14ac:dyDescent="0.3"/>
    <row r="2554" s="51" customFormat="1" x14ac:dyDescent="0.3"/>
    <row r="2555" s="51" customFormat="1" x14ac:dyDescent="0.3"/>
    <row r="2556" s="51" customFormat="1" x14ac:dyDescent="0.3"/>
    <row r="2557" s="51" customFormat="1" x14ac:dyDescent="0.3"/>
    <row r="2558" s="51" customFormat="1" x14ac:dyDescent="0.3"/>
    <row r="2559" s="51" customFormat="1" x14ac:dyDescent="0.3"/>
    <row r="2560" s="51" customFormat="1" x14ac:dyDescent="0.3"/>
    <row r="2561" s="51" customFormat="1" x14ac:dyDescent="0.3"/>
    <row r="2562" s="51" customFormat="1" x14ac:dyDescent="0.3"/>
    <row r="2563" s="51" customFormat="1" x14ac:dyDescent="0.3"/>
    <row r="2564" s="51" customFormat="1" x14ac:dyDescent="0.3"/>
    <row r="2565" s="51" customFormat="1" x14ac:dyDescent="0.3"/>
    <row r="2566" s="51" customFormat="1" x14ac:dyDescent="0.3"/>
    <row r="2567" s="51" customFormat="1" x14ac:dyDescent="0.3"/>
    <row r="2568" s="51" customFormat="1" x14ac:dyDescent="0.3"/>
    <row r="2569" s="51" customFormat="1" x14ac:dyDescent="0.3"/>
    <row r="2570" s="51" customFormat="1" x14ac:dyDescent="0.3"/>
    <row r="2571" s="51" customFormat="1" x14ac:dyDescent="0.3"/>
    <row r="2572" s="51" customFormat="1" x14ac:dyDescent="0.3"/>
    <row r="2573" s="51" customFormat="1" x14ac:dyDescent="0.3"/>
    <row r="2574" s="51" customFormat="1" x14ac:dyDescent="0.3"/>
    <row r="2575" s="51" customFormat="1" x14ac:dyDescent="0.3"/>
    <row r="2576" s="51" customFormat="1" x14ac:dyDescent="0.3"/>
    <row r="2577" s="51" customFormat="1" x14ac:dyDescent="0.3"/>
    <row r="2578" s="51" customFormat="1" x14ac:dyDescent="0.3"/>
    <row r="2579" s="51" customFormat="1" x14ac:dyDescent="0.3"/>
    <row r="2580" s="51" customFormat="1" x14ac:dyDescent="0.3"/>
    <row r="2581" s="51" customFormat="1" x14ac:dyDescent="0.3"/>
    <row r="2582" s="51" customFormat="1" x14ac:dyDescent="0.3"/>
    <row r="2583" s="51" customFormat="1" x14ac:dyDescent="0.3"/>
    <row r="2584" s="51" customFormat="1" x14ac:dyDescent="0.3"/>
    <row r="2585" s="51" customFormat="1" x14ac:dyDescent="0.3"/>
    <row r="2586" s="51" customFormat="1" x14ac:dyDescent="0.3"/>
    <row r="2587" s="51" customFormat="1" x14ac:dyDescent="0.3"/>
    <row r="2588" s="51" customFormat="1" x14ac:dyDescent="0.3"/>
    <row r="2589" s="51" customFormat="1" x14ac:dyDescent="0.3"/>
    <row r="2590" s="51" customFormat="1" x14ac:dyDescent="0.3"/>
    <row r="2591" s="51" customFormat="1" x14ac:dyDescent="0.3"/>
    <row r="2592" s="51" customFormat="1" x14ac:dyDescent="0.3"/>
    <row r="2593" s="51" customFormat="1" x14ac:dyDescent="0.3"/>
    <row r="2594" s="51" customFormat="1" x14ac:dyDescent="0.3"/>
    <row r="2595" s="51" customFormat="1" x14ac:dyDescent="0.3"/>
    <row r="2596" s="51" customFormat="1" x14ac:dyDescent="0.3"/>
    <row r="2597" s="51" customFormat="1" x14ac:dyDescent="0.3"/>
    <row r="2598" s="51" customFormat="1" x14ac:dyDescent="0.3"/>
    <row r="2599" s="51" customFormat="1" x14ac:dyDescent="0.3"/>
    <row r="2600" s="51" customFormat="1" x14ac:dyDescent="0.3"/>
    <row r="2601" s="51" customFormat="1" x14ac:dyDescent="0.3"/>
    <row r="2602" s="51" customFormat="1" x14ac:dyDescent="0.3"/>
    <row r="2603" s="51" customFormat="1" x14ac:dyDescent="0.3"/>
    <row r="2604" s="51" customFormat="1" x14ac:dyDescent="0.3"/>
    <row r="2605" s="51" customFormat="1" x14ac:dyDescent="0.3"/>
    <row r="2606" s="51" customFormat="1" x14ac:dyDescent="0.3"/>
    <row r="2607" s="51" customFormat="1" x14ac:dyDescent="0.3"/>
    <row r="2608" s="51" customFormat="1" x14ac:dyDescent="0.3"/>
    <row r="2609" s="51" customFormat="1" x14ac:dyDescent="0.3"/>
    <row r="2610" s="51" customFormat="1" x14ac:dyDescent="0.3"/>
    <row r="2611" s="51" customFormat="1" x14ac:dyDescent="0.3"/>
    <row r="2612" s="51" customFormat="1" x14ac:dyDescent="0.3"/>
    <row r="2613" s="51" customFormat="1" x14ac:dyDescent="0.3"/>
    <row r="2614" s="51" customFormat="1" x14ac:dyDescent="0.3"/>
    <row r="2615" s="51" customFormat="1" x14ac:dyDescent="0.3"/>
    <row r="2616" s="51" customFormat="1" x14ac:dyDescent="0.3"/>
    <row r="2617" s="51" customFormat="1" x14ac:dyDescent="0.3"/>
    <row r="2618" s="51" customFormat="1" x14ac:dyDescent="0.3"/>
    <row r="2619" s="51" customFormat="1" x14ac:dyDescent="0.3"/>
    <row r="2620" s="51" customFormat="1" x14ac:dyDescent="0.3"/>
    <row r="2621" s="51" customFormat="1" x14ac:dyDescent="0.3"/>
    <row r="2622" s="51" customFormat="1" x14ac:dyDescent="0.3"/>
    <row r="2623" s="51" customFormat="1" x14ac:dyDescent="0.3"/>
    <row r="2624" s="51" customFormat="1" x14ac:dyDescent="0.3"/>
    <row r="2625" s="51" customFormat="1" x14ac:dyDescent="0.3"/>
    <row r="2626" s="51" customFormat="1" x14ac:dyDescent="0.3"/>
    <row r="2627" s="51" customFormat="1" x14ac:dyDescent="0.3"/>
    <row r="2628" s="51" customFormat="1" x14ac:dyDescent="0.3"/>
    <row r="2629" s="51" customFormat="1" x14ac:dyDescent="0.3"/>
    <row r="2630" s="51" customFormat="1" x14ac:dyDescent="0.3"/>
    <row r="2631" s="51" customFormat="1" x14ac:dyDescent="0.3"/>
    <row r="2632" s="51" customFormat="1" x14ac:dyDescent="0.3"/>
    <row r="2633" s="51" customFormat="1" x14ac:dyDescent="0.3"/>
    <row r="2634" s="51" customFormat="1" x14ac:dyDescent="0.3"/>
    <row r="2635" s="51" customFormat="1" x14ac:dyDescent="0.3"/>
    <row r="2636" s="51" customFormat="1" x14ac:dyDescent="0.3"/>
    <row r="2637" s="51" customFormat="1" x14ac:dyDescent="0.3"/>
    <row r="2638" s="51" customFormat="1" x14ac:dyDescent="0.3"/>
    <row r="2639" s="51" customFormat="1" x14ac:dyDescent="0.3"/>
    <row r="2640" s="51" customFormat="1" x14ac:dyDescent="0.3"/>
    <row r="2641" s="51" customFormat="1" x14ac:dyDescent="0.3"/>
    <row r="2642" s="51" customFormat="1" x14ac:dyDescent="0.3"/>
    <row r="2643" s="51" customFormat="1" x14ac:dyDescent="0.3"/>
    <row r="2644" s="51" customFormat="1" x14ac:dyDescent="0.3"/>
    <row r="2645" s="51" customFormat="1" x14ac:dyDescent="0.3"/>
    <row r="2646" s="51" customFormat="1" x14ac:dyDescent="0.3"/>
    <row r="2647" s="51" customFormat="1" x14ac:dyDescent="0.3"/>
    <row r="2648" s="51" customFormat="1" x14ac:dyDescent="0.3"/>
    <row r="2649" s="51" customFormat="1" x14ac:dyDescent="0.3"/>
    <row r="2650" s="51" customFormat="1" x14ac:dyDescent="0.3"/>
    <row r="2651" s="51" customFormat="1" x14ac:dyDescent="0.3"/>
    <row r="2652" s="51" customFormat="1" x14ac:dyDescent="0.3"/>
    <row r="2653" s="51" customFormat="1" x14ac:dyDescent="0.3"/>
    <row r="2654" s="51" customFormat="1" x14ac:dyDescent="0.3"/>
    <row r="2655" s="51" customFormat="1" x14ac:dyDescent="0.3"/>
    <row r="2656" s="51" customFormat="1" x14ac:dyDescent="0.3"/>
    <row r="2657" s="51" customFormat="1" x14ac:dyDescent="0.3"/>
    <row r="2658" s="51" customFormat="1" x14ac:dyDescent="0.3"/>
    <row r="2659" s="51" customFormat="1" x14ac:dyDescent="0.3"/>
    <row r="2660" s="51" customFormat="1" x14ac:dyDescent="0.3"/>
    <row r="2661" s="51" customFormat="1" x14ac:dyDescent="0.3"/>
    <row r="2662" s="51" customFormat="1" x14ac:dyDescent="0.3"/>
    <row r="2663" s="51" customFormat="1" x14ac:dyDescent="0.3"/>
    <row r="2664" s="51" customFormat="1" x14ac:dyDescent="0.3"/>
    <row r="2665" s="51" customFormat="1" x14ac:dyDescent="0.3"/>
    <row r="2666" s="51" customFormat="1" x14ac:dyDescent="0.3"/>
    <row r="2667" s="51" customFormat="1" x14ac:dyDescent="0.3"/>
    <row r="2668" s="51" customFormat="1" x14ac:dyDescent="0.3"/>
    <row r="2669" s="51" customFormat="1" x14ac:dyDescent="0.3"/>
    <row r="2670" s="51" customFormat="1" x14ac:dyDescent="0.3"/>
    <row r="2671" s="51" customFormat="1" x14ac:dyDescent="0.3"/>
    <row r="2672" s="51" customFormat="1" x14ac:dyDescent="0.3"/>
    <row r="2673" s="51" customFormat="1" x14ac:dyDescent="0.3"/>
    <row r="2674" s="51" customFormat="1" x14ac:dyDescent="0.3"/>
    <row r="2675" s="51" customFormat="1" x14ac:dyDescent="0.3"/>
    <row r="2676" s="51" customFormat="1" x14ac:dyDescent="0.3"/>
    <row r="2677" s="51" customFormat="1" x14ac:dyDescent="0.3"/>
    <row r="2678" s="51" customFormat="1" x14ac:dyDescent="0.3"/>
    <row r="2679" s="51" customFormat="1" x14ac:dyDescent="0.3"/>
    <row r="2680" s="51" customFormat="1" x14ac:dyDescent="0.3"/>
    <row r="2681" s="51" customFormat="1" x14ac:dyDescent="0.3"/>
    <row r="2682" s="51" customFormat="1" x14ac:dyDescent="0.3"/>
    <row r="2683" s="51" customFormat="1" x14ac:dyDescent="0.3"/>
    <row r="2684" s="51" customFormat="1" x14ac:dyDescent="0.3"/>
    <row r="2685" s="51" customFormat="1" x14ac:dyDescent="0.3"/>
    <row r="2686" s="51" customFormat="1" x14ac:dyDescent="0.3"/>
    <row r="2687" s="51" customFormat="1" x14ac:dyDescent="0.3"/>
    <row r="2688" s="51" customFormat="1" x14ac:dyDescent="0.3"/>
    <row r="2689" s="51" customFormat="1" x14ac:dyDescent="0.3"/>
    <row r="2690" s="51" customFormat="1" x14ac:dyDescent="0.3"/>
    <row r="2691" s="51" customFormat="1" x14ac:dyDescent="0.3"/>
    <row r="2692" s="51" customFormat="1" x14ac:dyDescent="0.3"/>
    <row r="2693" s="51" customFormat="1" x14ac:dyDescent="0.3"/>
    <row r="2694" s="51" customFormat="1" x14ac:dyDescent="0.3"/>
    <row r="2695" s="51" customFormat="1" x14ac:dyDescent="0.3"/>
    <row r="2696" s="51" customFormat="1" x14ac:dyDescent="0.3"/>
    <row r="2697" s="51" customFormat="1" x14ac:dyDescent="0.3"/>
    <row r="2698" s="51" customFormat="1" x14ac:dyDescent="0.3"/>
    <row r="2699" s="51" customFormat="1" x14ac:dyDescent="0.3"/>
    <row r="2700" s="51" customFormat="1" x14ac:dyDescent="0.3"/>
    <row r="2701" s="51" customFormat="1" x14ac:dyDescent="0.3"/>
    <row r="2702" s="51" customFormat="1" x14ac:dyDescent="0.3"/>
    <row r="2703" s="51" customFormat="1" x14ac:dyDescent="0.3"/>
    <row r="2704" s="51" customFormat="1" x14ac:dyDescent="0.3"/>
    <row r="2705" s="51" customFormat="1" x14ac:dyDescent="0.3"/>
    <row r="2706" s="51" customFormat="1" x14ac:dyDescent="0.3"/>
    <row r="2707" s="51" customFormat="1" x14ac:dyDescent="0.3"/>
    <row r="2708" s="51" customFormat="1" x14ac:dyDescent="0.3"/>
    <row r="2709" s="51" customFormat="1" x14ac:dyDescent="0.3"/>
    <row r="2710" s="51" customFormat="1" x14ac:dyDescent="0.3"/>
    <row r="2711" s="51" customFormat="1" x14ac:dyDescent="0.3"/>
    <row r="2712" s="51" customFormat="1" x14ac:dyDescent="0.3"/>
    <row r="2713" s="51" customFormat="1" x14ac:dyDescent="0.3"/>
    <row r="2714" s="51" customFormat="1" x14ac:dyDescent="0.3"/>
    <row r="2715" s="51" customFormat="1" x14ac:dyDescent="0.3"/>
    <row r="2716" s="51" customFormat="1" x14ac:dyDescent="0.3"/>
    <row r="2717" s="51" customFormat="1" x14ac:dyDescent="0.3"/>
    <row r="2718" s="51" customFormat="1" x14ac:dyDescent="0.3"/>
    <row r="2719" s="51" customFormat="1" x14ac:dyDescent="0.3"/>
    <row r="2720" s="51" customFormat="1" x14ac:dyDescent="0.3"/>
    <row r="2721" s="51" customFormat="1" x14ac:dyDescent="0.3"/>
    <row r="2722" s="51" customFormat="1" x14ac:dyDescent="0.3"/>
    <row r="2723" s="51" customFormat="1" x14ac:dyDescent="0.3"/>
    <row r="2724" s="51" customFormat="1" x14ac:dyDescent="0.3"/>
    <row r="2725" s="51" customFormat="1" x14ac:dyDescent="0.3"/>
    <row r="2726" s="51" customFormat="1" x14ac:dyDescent="0.3"/>
    <row r="2727" s="51" customFormat="1" x14ac:dyDescent="0.3"/>
    <row r="2728" s="51" customFormat="1" x14ac:dyDescent="0.3"/>
    <row r="2729" s="51" customFormat="1" x14ac:dyDescent="0.3"/>
    <row r="2730" s="51" customFormat="1" x14ac:dyDescent="0.3"/>
    <row r="2731" s="51" customFormat="1" x14ac:dyDescent="0.3"/>
    <row r="2732" s="51" customFormat="1" x14ac:dyDescent="0.3"/>
    <row r="2733" s="51" customFormat="1" x14ac:dyDescent="0.3"/>
    <row r="2734" s="51" customFormat="1" x14ac:dyDescent="0.3"/>
    <row r="2735" s="51" customFormat="1" x14ac:dyDescent="0.3"/>
    <row r="2736" s="51" customFormat="1" x14ac:dyDescent="0.3"/>
    <row r="2737" s="51" customFormat="1" x14ac:dyDescent="0.3"/>
    <row r="2738" s="51" customFormat="1" x14ac:dyDescent="0.3"/>
    <row r="2739" s="51" customFormat="1" x14ac:dyDescent="0.3"/>
    <row r="2740" s="51" customFormat="1" x14ac:dyDescent="0.3"/>
    <row r="2741" s="51" customFormat="1" x14ac:dyDescent="0.3"/>
    <row r="2742" s="51" customFormat="1" x14ac:dyDescent="0.3"/>
    <row r="2743" s="51" customFormat="1" x14ac:dyDescent="0.3"/>
    <row r="2744" s="51" customFormat="1" x14ac:dyDescent="0.3"/>
    <row r="2745" s="51" customFormat="1" x14ac:dyDescent="0.3"/>
    <row r="2746" s="51" customFormat="1" x14ac:dyDescent="0.3"/>
    <row r="2747" s="51" customFormat="1" x14ac:dyDescent="0.3"/>
    <row r="2748" s="51" customFormat="1" x14ac:dyDescent="0.3"/>
    <row r="2749" s="51" customFormat="1" x14ac:dyDescent="0.3"/>
    <row r="2750" s="51" customFormat="1" x14ac:dyDescent="0.3"/>
    <row r="2751" s="51" customFormat="1" x14ac:dyDescent="0.3"/>
    <row r="2752" s="51" customFormat="1" x14ac:dyDescent="0.3"/>
    <row r="2753" s="51" customFormat="1" x14ac:dyDescent="0.3"/>
    <row r="2754" s="51" customFormat="1" x14ac:dyDescent="0.3"/>
    <row r="2755" s="51" customFormat="1" x14ac:dyDescent="0.3"/>
    <row r="2756" s="51" customFormat="1" x14ac:dyDescent="0.3"/>
    <row r="2757" s="51" customFormat="1" x14ac:dyDescent="0.3"/>
    <row r="2758" s="51" customFormat="1" x14ac:dyDescent="0.3"/>
    <row r="2759" s="51" customFormat="1" x14ac:dyDescent="0.3"/>
    <row r="2760" s="51" customFormat="1" x14ac:dyDescent="0.3"/>
    <row r="2761" s="51" customFormat="1" x14ac:dyDescent="0.3"/>
    <row r="2762" s="51" customFormat="1" x14ac:dyDescent="0.3"/>
    <row r="2763" s="51" customFormat="1" x14ac:dyDescent="0.3"/>
    <row r="2764" s="51" customFormat="1" x14ac:dyDescent="0.3"/>
    <row r="2765" s="51" customFormat="1" x14ac:dyDescent="0.3"/>
    <row r="2766" s="51" customFormat="1" x14ac:dyDescent="0.3"/>
    <row r="2767" s="51" customFormat="1" x14ac:dyDescent="0.3"/>
    <row r="2768" s="51" customFormat="1" x14ac:dyDescent="0.3"/>
    <row r="2769" s="51" customFormat="1" x14ac:dyDescent="0.3"/>
    <row r="2770" s="51" customFormat="1" x14ac:dyDescent="0.3"/>
    <row r="2771" s="51" customFormat="1" x14ac:dyDescent="0.3"/>
    <row r="2772" s="51" customFormat="1" x14ac:dyDescent="0.3"/>
    <row r="2773" s="51" customFormat="1" x14ac:dyDescent="0.3"/>
    <row r="2774" s="51" customFormat="1" x14ac:dyDescent="0.3"/>
    <row r="2775" s="51" customFormat="1" x14ac:dyDescent="0.3"/>
    <row r="2776" s="51" customFormat="1" x14ac:dyDescent="0.3"/>
    <row r="2777" s="51" customFormat="1" x14ac:dyDescent="0.3"/>
    <row r="2778" s="51" customFormat="1" x14ac:dyDescent="0.3"/>
    <row r="2779" s="51" customFormat="1" x14ac:dyDescent="0.3"/>
    <row r="2780" s="51" customFormat="1" x14ac:dyDescent="0.3"/>
    <row r="2781" s="51" customFormat="1" x14ac:dyDescent="0.3"/>
    <row r="2782" s="51" customFormat="1" x14ac:dyDescent="0.3"/>
    <row r="2783" s="51" customFormat="1" x14ac:dyDescent="0.3"/>
    <row r="2784" s="51" customFormat="1" x14ac:dyDescent="0.3"/>
    <row r="2785" s="51" customFormat="1" x14ac:dyDescent="0.3"/>
    <row r="2786" s="51" customFormat="1" x14ac:dyDescent="0.3"/>
    <row r="2787" s="51" customFormat="1" x14ac:dyDescent="0.3"/>
    <row r="2788" s="51" customFormat="1" x14ac:dyDescent="0.3"/>
    <row r="2789" s="51" customFormat="1" x14ac:dyDescent="0.3"/>
    <row r="2790" s="51" customFormat="1" x14ac:dyDescent="0.3"/>
    <row r="2791" s="51" customFormat="1" x14ac:dyDescent="0.3"/>
    <row r="2792" s="51" customFormat="1" x14ac:dyDescent="0.3"/>
    <row r="2793" s="51" customFormat="1" x14ac:dyDescent="0.3"/>
    <row r="2794" s="51" customFormat="1" x14ac:dyDescent="0.3"/>
    <row r="2795" s="51" customFormat="1" x14ac:dyDescent="0.3"/>
    <row r="2796" s="51" customFormat="1" x14ac:dyDescent="0.3"/>
    <row r="2797" s="51" customFormat="1" x14ac:dyDescent="0.3"/>
    <row r="2798" s="51" customFormat="1" x14ac:dyDescent="0.3"/>
    <row r="2799" s="51" customFormat="1" x14ac:dyDescent="0.3"/>
    <row r="2800" s="51" customFormat="1" x14ac:dyDescent="0.3"/>
    <row r="2801" s="51" customFormat="1" x14ac:dyDescent="0.3"/>
    <row r="2802" s="51" customFormat="1" x14ac:dyDescent="0.3"/>
    <row r="2803" s="51" customFormat="1" x14ac:dyDescent="0.3"/>
    <row r="2804" s="51" customFormat="1" x14ac:dyDescent="0.3"/>
    <row r="2805" s="51" customFormat="1" x14ac:dyDescent="0.3"/>
    <row r="2806" s="51" customFormat="1" x14ac:dyDescent="0.3"/>
    <row r="2807" s="51" customFormat="1" x14ac:dyDescent="0.3"/>
    <row r="2808" s="51" customFormat="1" x14ac:dyDescent="0.3"/>
    <row r="2809" s="51" customFormat="1" x14ac:dyDescent="0.3"/>
    <row r="2810" s="51" customFormat="1" x14ac:dyDescent="0.3"/>
    <row r="2811" s="51" customFormat="1" x14ac:dyDescent="0.3"/>
    <row r="2812" s="51" customFormat="1" x14ac:dyDescent="0.3"/>
    <row r="2813" s="51" customFormat="1" x14ac:dyDescent="0.3"/>
    <row r="2814" s="51" customFormat="1" x14ac:dyDescent="0.3"/>
    <row r="2815" s="51" customFormat="1" x14ac:dyDescent="0.3"/>
    <row r="2816" s="51" customFormat="1" x14ac:dyDescent="0.3"/>
    <row r="2817" s="51" customFormat="1" x14ac:dyDescent="0.3"/>
    <row r="2818" s="51" customFormat="1" x14ac:dyDescent="0.3"/>
    <row r="2819" s="51" customFormat="1" x14ac:dyDescent="0.3"/>
    <row r="2820" s="51" customFormat="1" x14ac:dyDescent="0.3"/>
    <row r="2821" s="51" customFormat="1" x14ac:dyDescent="0.3"/>
    <row r="2822" s="51" customFormat="1" x14ac:dyDescent="0.3"/>
    <row r="2823" s="51" customFormat="1" x14ac:dyDescent="0.3"/>
    <row r="2824" s="51" customFormat="1" x14ac:dyDescent="0.3"/>
    <row r="2825" s="51" customFormat="1" x14ac:dyDescent="0.3"/>
    <row r="2826" s="51" customFormat="1" x14ac:dyDescent="0.3"/>
    <row r="2827" s="51" customFormat="1" x14ac:dyDescent="0.3"/>
    <row r="2828" s="51" customFormat="1" x14ac:dyDescent="0.3"/>
    <row r="2829" s="51" customFormat="1" x14ac:dyDescent="0.3"/>
    <row r="2830" s="51" customFormat="1" x14ac:dyDescent="0.3"/>
    <row r="2831" s="51" customFormat="1" x14ac:dyDescent="0.3"/>
    <row r="2832" s="51" customFormat="1" x14ac:dyDescent="0.3"/>
    <row r="2833" s="51" customFormat="1" x14ac:dyDescent="0.3"/>
    <row r="2834" s="51" customFormat="1" x14ac:dyDescent="0.3"/>
    <row r="2835" s="51" customFormat="1" x14ac:dyDescent="0.3"/>
    <row r="2836" s="51" customFormat="1" x14ac:dyDescent="0.3"/>
    <row r="2837" s="51" customFormat="1" x14ac:dyDescent="0.3"/>
    <row r="2838" s="51" customFormat="1" x14ac:dyDescent="0.3"/>
    <row r="2839" s="51" customFormat="1" x14ac:dyDescent="0.3"/>
    <row r="2840" s="51" customFormat="1" x14ac:dyDescent="0.3"/>
    <row r="2841" s="51" customFormat="1" x14ac:dyDescent="0.3"/>
    <row r="2842" s="51" customFormat="1" x14ac:dyDescent="0.3"/>
    <row r="2843" s="51" customFormat="1" x14ac:dyDescent="0.3"/>
    <row r="2844" s="51" customFormat="1" x14ac:dyDescent="0.3"/>
    <row r="2845" s="51" customFormat="1" x14ac:dyDescent="0.3"/>
    <row r="2846" s="51" customFormat="1" x14ac:dyDescent="0.3"/>
    <row r="2847" s="51" customFormat="1" x14ac:dyDescent="0.3"/>
    <row r="2848" s="51" customFormat="1" x14ac:dyDescent="0.3"/>
    <row r="2849" s="51" customFormat="1" x14ac:dyDescent="0.3"/>
    <row r="2850" s="51" customFormat="1" x14ac:dyDescent="0.3"/>
    <row r="2851" s="51" customFormat="1" x14ac:dyDescent="0.3"/>
    <row r="2852" s="51" customFormat="1" x14ac:dyDescent="0.3"/>
    <row r="2853" s="51" customFormat="1" x14ac:dyDescent="0.3"/>
    <row r="2854" s="51" customFormat="1" x14ac:dyDescent="0.3"/>
    <row r="2855" s="51" customFormat="1" x14ac:dyDescent="0.3"/>
    <row r="2856" s="51" customFormat="1" x14ac:dyDescent="0.3"/>
    <row r="2857" s="51" customFormat="1" x14ac:dyDescent="0.3"/>
    <row r="2858" s="51" customFormat="1" x14ac:dyDescent="0.3"/>
    <row r="2859" s="51" customFormat="1" x14ac:dyDescent="0.3"/>
    <row r="2860" s="51" customFormat="1" x14ac:dyDescent="0.3"/>
    <row r="2861" s="51" customFormat="1" x14ac:dyDescent="0.3"/>
    <row r="2862" s="51" customFormat="1" x14ac:dyDescent="0.3"/>
    <row r="2863" s="51" customFormat="1" x14ac:dyDescent="0.3"/>
    <row r="2864" s="51" customFormat="1" x14ac:dyDescent="0.3"/>
    <row r="2865" s="51" customFormat="1" x14ac:dyDescent="0.3"/>
    <row r="2866" s="51" customFormat="1" x14ac:dyDescent="0.3"/>
    <row r="2867" s="51" customFormat="1" x14ac:dyDescent="0.3"/>
    <row r="2868" s="51" customFormat="1" x14ac:dyDescent="0.3"/>
    <row r="2869" s="51" customFormat="1" x14ac:dyDescent="0.3"/>
    <row r="2870" s="51" customFormat="1" x14ac:dyDescent="0.3"/>
    <row r="2871" s="51" customFormat="1" x14ac:dyDescent="0.3"/>
    <row r="2872" s="51" customFormat="1" x14ac:dyDescent="0.3"/>
    <row r="2873" s="51" customFormat="1" x14ac:dyDescent="0.3"/>
    <row r="2874" s="51" customFormat="1" x14ac:dyDescent="0.3"/>
    <row r="2875" s="51" customFormat="1" x14ac:dyDescent="0.3"/>
    <row r="2876" s="51" customFormat="1" x14ac:dyDescent="0.3"/>
    <row r="2877" s="51" customFormat="1" x14ac:dyDescent="0.3"/>
    <row r="2878" s="51" customFormat="1" x14ac:dyDescent="0.3"/>
    <row r="2879" s="51" customFormat="1" x14ac:dyDescent="0.3"/>
    <row r="2880" s="51" customFormat="1" x14ac:dyDescent="0.3"/>
    <row r="2881" s="51" customFormat="1" x14ac:dyDescent="0.3"/>
    <row r="2882" s="51" customFormat="1" x14ac:dyDescent="0.3"/>
    <row r="2883" s="51" customFormat="1" x14ac:dyDescent="0.3"/>
    <row r="2884" s="51" customFormat="1" x14ac:dyDescent="0.3"/>
    <row r="2885" s="51" customFormat="1" x14ac:dyDescent="0.3"/>
    <row r="2886" s="51" customFormat="1" x14ac:dyDescent="0.3"/>
    <row r="2887" s="51" customFormat="1" x14ac:dyDescent="0.3"/>
    <row r="2888" s="51" customFormat="1" x14ac:dyDescent="0.3"/>
    <row r="2889" s="51" customFormat="1" x14ac:dyDescent="0.3"/>
    <row r="2890" s="51" customFormat="1" x14ac:dyDescent="0.3"/>
    <row r="2891" s="51" customFormat="1" x14ac:dyDescent="0.3"/>
    <row r="2892" s="51" customFormat="1" x14ac:dyDescent="0.3"/>
    <row r="2893" s="51" customFormat="1" x14ac:dyDescent="0.3"/>
    <row r="2894" s="51" customFormat="1" x14ac:dyDescent="0.3"/>
    <row r="2895" s="51" customFormat="1" x14ac:dyDescent="0.3"/>
    <row r="2896" s="51" customFormat="1" x14ac:dyDescent="0.3"/>
    <row r="2897" s="51" customFormat="1" x14ac:dyDescent="0.3"/>
    <row r="2898" s="51" customFormat="1" x14ac:dyDescent="0.3"/>
    <row r="2899" s="51" customFormat="1" x14ac:dyDescent="0.3"/>
    <row r="2900" s="51" customFormat="1" x14ac:dyDescent="0.3"/>
    <row r="2901" s="51" customFormat="1" x14ac:dyDescent="0.3"/>
    <row r="2902" s="51" customFormat="1" x14ac:dyDescent="0.3"/>
    <row r="2903" s="51" customFormat="1" x14ac:dyDescent="0.3"/>
    <row r="2904" s="51" customFormat="1" x14ac:dyDescent="0.3"/>
    <row r="2905" s="51" customFormat="1" x14ac:dyDescent="0.3"/>
    <row r="2906" s="51" customFormat="1" x14ac:dyDescent="0.3"/>
    <row r="2907" s="51" customFormat="1" x14ac:dyDescent="0.3"/>
    <row r="2908" s="51" customFormat="1" x14ac:dyDescent="0.3"/>
    <row r="2909" s="51" customFormat="1" x14ac:dyDescent="0.3"/>
    <row r="2910" s="51" customFormat="1" x14ac:dyDescent="0.3"/>
    <row r="2911" s="51" customFormat="1" x14ac:dyDescent="0.3"/>
    <row r="2912" s="51" customFormat="1" x14ac:dyDescent="0.3"/>
    <row r="2913" s="51" customFormat="1" x14ac:dyDescent="0.3"/>
    <row r="2914" s="51" customFormat="1" x14ac:dyDescent="0.3"/>
    <row r="2915" s="51" customFormat="1" x14ac:dyDescent="0.3"/>
    <row r="2916" s="51" customFormat="1" x14ac:dyDescent="0.3"/>
    <row r="2917" s="51" customFormat="1" x14ac:dyDescent="0.3"/>
    <row r="2918" s="51" customFormat="1" x14ac:dyDescent="0.3"/>
    <row r="2919" s="51" customFormat="1" x14ac:dyDescent="0.3"/>
    <row r="2920" s="51" customFormat="1" x14ac:dyDescent="0.3"/>
    <row r="2921" s="51" customFormat="1" x14ac:dyDescent="0.3"/>
    <row r="2922" s="51" customFormat="1" x14ac:dyDescent="0.3"/>
    <row r="2923" s="51" customFormat="1" x14ac:dyDescent="0.3"/>
    <row r="2924" s="51" customFormat="1" x14ac:dyDescent="0.3"/>
    <row r="2925" s="51" customFormat="1" x14ac:dyDescent="0.3"/>
    <row r="2926" s="51" customFormat="1" x14ac:dyDescent="0.3"/>
    <row r="2927" s="51" customFormat="1" x14ac:dyDescent="0.3"/>
    <row r="2928" s="51" customFormat="1" x14ac:dyDescent="0.3"/>
    <row r="2929" s="51" customFormat="1" x14ac:dyDescent="0.3"/>
    <row r="2930" s="51" customFormat="1" x14ac:dyDescent="0.3"/>
    <row r="2931" s="51" customFormat="1" x14ac:dyDescent="0.3"/>
    <row r="2932" s="51" customFormat="1" x14ac:dyDescent="0.3"/>
    <row r="2933" s="51" customFormat="1" x14ac:dyDescent="0.3"/>
    <row r="2934" s="51" customFormat="1" x14ac:dyDescent="0.3"/>
    <row r="2935" s="51" customFormat="1" x14ac:dyDescent="0.3"/>
    <row r="2936" s="51" customFormat="1" x14ac:dyDescent="0.3"/>
    <row r="2937" s="51" customFormat="1" x14ac:dyDescent="0.3"/>
    <row r="2938" s="51" customFormat="1" x14ac:dyDescent="0.3"/>
    <row r="2939" s="51" customFormat="1" x14ac:dyDescent="0.3"/>
    <row r="2940" s="51" customFormat="1" x14ac:dyDescent="0.3"/>
    <row r="2941" s="51" customFormat="1" x14ac:dyDescent="0.3"/>
    <row r="2942" s="51" customFormat="1" x14ac:dyDescent="0.3"/>
    <row r="2943" s="51" customFormat="1" x14ac:dyDescent="0.3"/>
    <row r="2944" s="51" customFormat="1" x14ac:dyDescent="0.3"/>
    <row r="2945" s="51" customFormat="1" x14ac:dyDescent="0.3"/>
    <row r="2946" s="51" customFormat="1" x14ac:dyDescent="0.3"/>
    <row r="2947" s="51" customFormat="1" x14ac:dyDescent="0.3"/>
    <row r="2948" s="51" customFormat="1" x14ac:dyDescent="0.3"/>
    <row r="2949" s="51" customFormat="1" x14ac:dyDescent="0.3"/>
    <row r="2950" s="51" customFormat="1" x14ac:dyDescent="0.3"/>
    <row r="2951" s="51" customFormat="1" x14ac:dyDescent="0.3"/>
    <row r="2952" s="51" customFormat="1" x14ac:dyDescent="0.3"/>
    <row r="2953" s="51" customFormat="1" x14ac:dyDescent="0.3"/>
    <row r="2954" s="51" customFormat="1" x14ac:dyDescent="0.3"/>
    <row r="2955" s="51" customFormat="1" x14ac:dyDescent="0.3"/>
    <row r="2956" s="51" customFormat="1" x14ac:dyDescent="0.3"/>
    <row r="2957" s="51" customFormat="1" x14ac:dyDescent="0.3"/>
    <row r="2958" s="51" customFormat="1" x14ac:dyDescent="0.3"/>
    <row r="2959" s="51" customFormat="1" x14ac:dyDescent="0.3"/>
    <row r="2960" s="51" customFormat="1" x14ac:dyDescent="0.3"/>
    <row r="2961" s="51" customFormat="1" x14ac:dyDescent="0.3"/>
    <row r="2962" s="51" customFormat="1" x14ac:dyDescent="0.3"/>
    <row r="2963" s="51" customFormat="1" x14ac:dyDescent="0.3"/>
    <row r="2964" s="51" customFormat="1" x14ac:dyDescent="0.3"/>
    <row r="2965" s="51" customFormat="1" x14ac:dyDescent="0.3"/>
    <row r="2966" s="51" customFormat="1" x14ac:dyDescent="0.3"/>
    <row r="2967" s="51" customFormat="1" x14ac:dyDescent="0.3"/>
    <row r="2968" s="51" customFormat="1" x14ac:dyDescent="0.3"/>
    <row r="2969" s="51" customFormat="1" x14ac:dyDescent="0.3"/>
    <row r="2970" s="51" customFormat="1" x14ac:dyDescent="0.3"/>
    <row r="2971" s="51" customFormat="1" x14ac:dyDescent="0.3"/>
    <row r="2972" s="51" customFormat="1" x14ac:dyDescent="0.3"/>
    <row r="2973" s="51" customFormat="1" x14ac:dyDescent="0.3"/>
    <row r="2974" s="51" customFormat="1" x14ac:dyDescent="0.3"/>
    <row r="2975" s="51" customFormat="1" x14ac:dyDescent="0.3"/>
    <row r="2976" s="51" customFormat="1" x14ac:dyDescent="0.3"/>
    <row r="2977" s="51" customFormat="1" x14ac:dyDescent="0.3"/>
    <row r="2978" s="51" customFormat="1" x14ac:dyDescent="0.3"/>
    <row r="2979" s="51" customFormat="1" x14ac:dyDescent="0.3"/>
    <row r="2980" s="51" customFormat="1" x14ac:dyDescent="0.3"/>
    <row r="2981" s="51" customFormat="1" x14ac:dyDescent="0.3"/>
    <row r="2982" s="51" customFormat="1" x14ac:dyDescent="0.3"/>
    <row r="2983" s="51" customFormat="1" x14ac:dyDescent="0.3"/>
    <row r="2984" s="51" customFormat="1" x14ac:dyDescent="0.3"/>
    <row r="2985" s="51" customFormat="1" x14ac:dyDescent="0.3"/>
    <row r="2986" s="51" customFormat="1" x14ac:dyDescent="0.3"/>
    <row r="2987" s="51" customFormat="1" x14ac:dyDescent="0.3"/>
    <row r="2988" s="51" customFormat="1" x14ac:dyDescent="0.3"/>
    <row r="2989" s="51" customFormat="1" x14ac:dyDescent="0.3"/>
    <row r="2990" s="51" customFormat="1" x14ac:dyDescent="0.3"/>
    <row r="2991" s="51" customFormat="1" x14ac:dyDescent="0.3"/>
    <row r="2992" s="51" customFormat="1" x14ac:dyDescent="0.3"/>
    <row r="2993" s="51" customFormat="1" x14ac:dyDescent="0.3"/>
    <row r="2994" s="51" customFormat="1" x14ac:dyDescent="0.3"/>
    <row r="2995" s="51" customFormat="1" x14ac:dyDescent="0.3"/>
    <row r="2996" s="51" customFormat="1" x14ac:dyDescent="0.3"/>
    <row r="2997" s="51" customFormat="1" x14ac:dyDescent="0.3"/>
    <row r="2998" s="51" customFormat="1" x14ac:dyDescent="0.3"/>
    <row r="2999" s="51" customFormat="1" x14ac:dyDescent="0.3"/>
    <row r="3000" s="51" customFormat="1" x14ac:dyDescent="0.3"/>
    <row r="3001" s="51" customFormat="1" x14ac:dyDescent="0.3"/>
    <row r="3002" s="51" customFormat="1" x14ac:dyDescent="0.3"/>
    <row r="3003" s="51" customFormat="1" x14ac:dyDescent="0.3"/>
    <row r="3004" s="51" customFormat="1" x14ac:dyDescent="0.3"/>
    <row r="3005" s="51" customFormat="1" x14ac:dyDescent="0.3"/>
    <row r="3006" s="51" customFormat="1" x14ac:dyDescent="0.3"/>
    <row r="3007" s="51" customFormat="1" x14ac:dyDescent="0.3"/>
    <row r="3008" s="51" customFormat="1" x14ac:dyDescent="0.3"/>
    <row r="3009" s="51" customFormat="1" x14ac:dyDescent="0.3"/>
    <row r="3010" s="51" customFormat="1" x14ac:dyDescent="0.3"/>
    <row r="3011" s="51" customFormat="1" x14ac:dyDescent="0.3"/>
    <row r="3012" s="51" customFormat="1" x14ac:dyDescent="0.3"/>
    <row r="3013" s="51" customFormat="1" x14ac:dyDescent="0.3"/>
    <row r="3014" s="51" customFormat="1" x14ac:dyDescent="0.3"/>
    <row r="3015" s="51" customFormat="1" x14ac:dyDescent="0.3"/>
    <row r="3016" s="51" customFormat="1" x14ac:dyDescent="0.3"/>
    <row r="3017" s="51" customFormat="1" x14ac:dyDescent="0.3"/>
    <row r="3018" s="51" customFormat="1" x14ac:dyDescent="0.3"/>
    <row r="3019" s="51" customFormat="1" x14ac:dyDescent="0.3"/>
    <row r="3020" s="51" customFormat="1" x14ac:dyDescent="0.3"/>
    <row r="3021" s="51" customFormat="1" x14ac:dyDescent="0.3"/>
    <row r="3022" s="51" customFormat="1" x14ac:dyDescent="0.3"/>
    <row r="3023" s="51" customFormat="1" x14ac:dyDescent="0.3"/>
    <row r="3024" s="51" customFormat="1" x14ac:dyDescent="0.3"/>
    <row r="3025" s="51" customFormat="1" x14ac:dyDescent="0.3"/>
    <row r="3026" s="51" customFormat="1" x14ac:dyDescent="0.3"/>
    <row r="3027" s="51" customFormat="1" x14ac:dyDescent="0.3"/>
    <row r="3028" s="51" customFormat="1" x14ac:dyDescent="0.3"/>
    <row r="3029" s="51" customFormat="1" x14ac:dyDescent="0.3"/>
    <row r="3030" s="51" customFormat="1" x14ac:dyDescent="0.3"/>
    <row r="3031" s="51" customFormat="1" x14ac:dyDescent="0.3"/>
    <row r="3032" s="51" customFormat="1" x14ac:dyDescent="0.3"/>
    <row r="3033" s="51" customFormat="1" x14ac:dyDescent="0.3"/>
    <row r="3034" s="51" customFormat="1" x14ac:dyDescent="0.3"/>
    <row r="3035" s="51" customFormat="1" x14ac:dyDescent="0.3"/>
    <row r="3036" s="51" customFormat="1" x14ac:dyDescent="0.3"/>
    <row r="3037" s="51" customFormat="1" x14ac:dyDescent="0.3"/>
    <row r="3038" s="51" customFormat="1" x14ac:dyDescent="0.3"/>
    <row r="3039" s="51" customFormat="1" x14ac:dyDescent="0.3"/>
    <row r="3040" s="51" customFormat="1" x14ac:dyDescent="0.3"/>
    <row r="3041" s="51" customFormat="1" x14ac:dyDescent="0.3"/>
    <row r="3042" s="51" customFormat="1" x14ac:dyDescent="0.3"/>
    <row r="3043" s="51" customFormat="1" x14ac:dyDescent="0.3"/>
    <row r="3044" s="51" customFormat="1" x14ac:dyDescent="0.3"/>
    <row r="3045" s="51" customFormat="1" x14ac:dyDescent="0.3"/>
    <row r="3046" s="51" customFormat="1" x14ac:dyDescent="0.3"/>
    <row r="3047" s="51" customFormat="1" x14ac:dyDescent="0.3"/>
    <row r="3048" s="51" customFormat="1" x14ac:dyDescent="0.3"/>
    <row r="3049" s="51" customFormat="1" x14ac:dyDescent="0.3"/>
    <row r="3050" s="51" customFormat="1" x14ac:dyDescent="0.3"/>
    <row r="3051" s="51" customFormat="1" x14ac:dyDescent="0.3"/>
    <row r="3052" s="51" customFormat="1" x14ac:dyDescent="0.3"/>
    <row r="3053" s="51" customFormat="1" x14ac:dyDescent="0.3"/>
    <row r="3054" s="51" customFormat="1" x14ac:dyDescent="0.3"/>
    <row r="3055" s="51" customFormat="1" x14ac:dyDescent="0.3"/>
    <row r="3056" s="51" customFormat="1" x14ac:dyDescent="0.3"/>
    <row r="3057" s="51" customFormat="1" x14ac:dyDescent="0.3"/>
    <row r="3058" s="51" customFormat="1" x14ac:dyDescent="0.3"/>
    <row r="3059" s="51" customFormat="1" x14ac:dyDescent="0.3"/>
    <row r="3060" s="51" customFormat="1" x14ac:dyDescent="0.3"/>
    <row r="3061" s="51" customFormat="1" x14ac:dyDescent="0.3"/>
    <row r="3062" s="51" customFormat="1" x14ac:dyDescent="0.3"/>
    <row r="3063" s="51" customFormat="1" x14ac:dyDescent="0.3"/>
    <row r="3064" s="51" customFormat="1" x14ac:dyDescent="0.3"/>
    <row r="3065" s="51" customFormat="1" x14ac:dyDescent="0.3"/>
    <row r="3066" s="51" customFormat="1" x14ac:dyDescent="0.3"/>
    <row r="3067" s="51" customFormat="1" x14ac:dyDescent="0.3"/>
    <row r="3068" s="51" customFormat="1" x14ac:dyDescent="0.3"/>
    <row r="3069" s="51" customFormat="1" x14ac:dyDescent="0.3"/>
    <row r="3070" s="51" customFormat="1" x14ac:dyDescent="0.3"/>
    <row r="3071" s="51" customFormat="1" x14ac:dyDescent="0.3"/>
    <row r="3072" s="51" customFormat="1" x14ac:dyDescent="0.3"/>
    <row r="3073" s="51" customFormat="1" x14ac:dyDescent="0.3"/>
    <row r="3074" s="51" customFormat="1" x14ac:dyDescent="0.3"/>
    <row r="3075" s="51" customFormat="1" x14ac:dyDescent="0.3"/>
    <row r="3076" s="51" customFormat="1" x14ac:dyDescent="0.3"/>
    <row r="3077" s="51" customFormat="1" x14ac:dyDescent="0.3"/>
    <row r="3078" s="51" customFormat="1" x14ac:dyDescent="0.3"/>
    <row r="3079" s="51" customFormat="1" x14ac:dyDescent="0.3"/>
    <row r="3080" s="51" customFormat="1" x14ac:dyDescent="0.3"/>
    <row r="3081" s="51" customFormat="1" x14ac:dyDescent="0.3"/>
    <row r="3082" s="51" customFormat="1" x14ac:dyDescent="0.3"/>
    <row r="3083" s="51" customFormat="1" x14ac:dyDescent="0.3"/>
    <row r="3084" s="51" customFormat="1" x14ac:dyDescent="0.3"/>
    <row r="3085" s="51" customFormat="1" x14ac:dyDescent="0.3"/>
    <row r="3086" s="51" customFormat="1" x14ac:dyDescent="0.3"/>
    <row r="3087" s="51" customFormat="1" x14ac:dyDescent="0.3"/>
    <row r="3088" s="51" customFormat="1" x14ac:dyDescent="0.3"/>
    <row r="3089" s="51" customFormat="1" x14ac:dyDescent="0.3"/>
    <row r="3090" s="51" customFormat="1" x14ac:dyDescent="0.3"/>
    <row r="3091" s="51" customFormat="1" x14ac:dyDescent="0.3"/>
    <row r="3092" s="51" customFormat="1" x14ac:dyDescent="0.3"/>
    <row r="3093" s="51" customFormat="1" x14ac:dyDescent="0.3"/>
    <row r="3094" s="51" customFormat="1" x14ac:dyDescent="0.3"/>
    <row r="3095" s="51" customFormat="1" x14ac:dyDescent="0.3"/>
    <row r="3096" s="51" customFormat="1" x14ac:dyDescent="0.3"/>
    <row r="3097" s="51" customFormat="1" x14ac:dyDescent="0.3"/>
    <row r="3098" s="51" customFormat="1" x14ac:dyDescent="0.3"/>
    <row r="3099" s="51" customFormat="1" x14ac:dyDescent="0.3"/>
    <row r="3100" s="51" customFormat="1" x14ac:dyDescent="0.3"/>
    <row r="3101" s="51" customFormat="1" x14ac:dyDescent="0.3"/>
    <row r="3102" s="51" customFormat="1" x14ac:dyDescent="0.3"/>
    <row r="3103" s="51" customFormat="1" x14ac:dyDescent="0.3"/>
    <row r="3104" s="51" customFormat="1" x14ac:dyDescent="0.3"/>
    <row r="3105" s="51" customFormat="1" x14ac:dyDescent="0.3"/>
    <row r="3106" s="51" customFormat="1" x14ac:dyDescent="0.3"/>
    <row r="3107" s="51" customFormat="1" x14ac:dyDescent="0.3"/>
    <row r="3108" s="51" customFormat="1" x14ac:dyDescent="0.3"/>
    <row r="3109" s="51" customFormat="1" x14ac:dyDescent="0.3"/>
    <row r="3110" s="51" customFormat="1" x14ac:dyDescent="0.3"/>
    <row r="3111" s="51" customFormat="1" x14ac:dyDescent="0.3"/>
    <row r="3112" s="51" customFormat="1" x14ac:dyDescent="0.3"/>
    <row r="3113" s="51" customFormat="1" x14ac:dyDescent="0.3"/>
    <row r="3114" s="51" customFormat="1" x14ac:dyDescent="0.3"/>
    <row r="3115" s="51" customFormat="1" x14ac:dyDescent="0.3"/>
    <row r="3116" s="51" customFormat="1" x14ac:dyDescent="0.3"/>
    <row r="3117" s="51" customFormat="1" x14ac:dyDescent="0.3"/>
    <row r="3118" s="51" customFormat="1" x14ac:dyDescent="0.3"/>
    <row r="3119" s="51" customFormat="1" x14ac:dyDescent="0.3"/>
    <row r="3120" s="51" customFormat="1" x14ac:dyDescent="0.3"/>
    <row r="3121" s="51" customFormat="1" x14ac:dyDescent="0.3"/>
    <row r="3122" s="51" customFormat="1" x14ac:dyDescent="0.3"/>
    <row r="3123" s="51" customFormat="1" x14ac:dyDescent="0.3"/>
    <row r="3124" s="51" customFormat="1" x14ac:dyDescent="0.3"/>
    <row r="3125" s="51" customFormat="1" x14ac:dyDescent="0.3"/>
    <row r="3126" s="51" customFormat="1" x14ac:dyDescent="0.3"/>
    <row r="3127" s="51" customFormat="1" x14ac:dyDescent="0.3"/>
    <row r="3128" s="51" customFormat="1" x14ac:dyDescent="0.3"/>
    <row r="3129" s="51" customFormat="1" x14ac:dyDescent="0.3"/>
    <row r="3130" s="51" customFormat="1" x14ac:dyDescent="0.3"/>
    <row r="3131" s="51" customFormat="1" x14ac:dyDescent="0.3"/>
    <row r="3132" s="51" customFormat="1" x14ac:dyDescent="0.3"/>
    <row r="3133" s="51" customFormat="1" x14ac:dyDescent="0.3"/>
    <row r="3134" s="51" customFormat="1" x14ac:dyDescent="0.3"/>
    <row r="3135" s="51" customFormat="1" x14ac:dyDescent="0.3"/>
    <row r="3136" s="51" customFormat="1" x14ac:dyDescent="0.3"/>
    <row r="3137" s="51" customFormat="1" x14ac:dyDescent="0.3"/>
    <row r="3138" s="51" customFormat="1" x14ac:dyDescent="0.3"/>
    <row r="3139" s="51" customFormat="1" x14ac:dyDescent="0.3"/>
    <row r="3140" s="51" customFormat="1" x14ac:dyDescent="0.3"/>
    <row r="3141" s="51" customFormat="1" x14ac:dyDescent="0.3"/>
    <row r="3142" s="51" customFormat="1" x14ac:dyDescent="0.3"/>
    <row r="3143" s="51" customFormat="1" x14ac:dyDescent="0.3"/>
    <row r="3144" s="51" customFormat="1" x14ac:dyDescent="0.3"/>
    <row r="3145" s="51" customFormat="1" x14ac:dyDescent="0.3"/>
    <row r="3146" s="51" customFormat="1" x14ac:dyDescent="0.3"/>
    <row r="3147" s="51" customFormat="1" x14ac:dyDescent="0.3"/>
    <row r="3148" s="51" customFormat="1" x14ac:dyDescent="0.3"/>
    <row r="3149" s="51" customFormat="1" x14ac:dyDescent="0.3"/>
    <row r="3150" s="51" customFormat="1" x14ac:dyDescent="0.3"/>
    <row r="3151" s="51" customFormat="1" x14ac:dyDescent="0.3"/>
    <row r="3152" s="51" customFormat="1" x14ac:dyDescent="0.3"/>
    <row r="3153" s="51" customFormat="1" x14ac:dyDescent="0.3"/>
    <row r="3154" s="51" customFormat="1" x14ac:dyDescent="0.3"/>
    <row r="3155" s="51" customFormat="1" x14ac:dyDescent="0.3"/>
    <row r="3156" s="51" customFormat="1" x14ac:dyDescent="0.3"/>
    <row r="3157" s="51" customFormat="1" x14ac:dyDescent="0.3"/>
    <row r="3158" s="51" customFormat="1" x14ac:dyDescent="0.3"/>
    <row r="3159" s="51" customFormat="1" x14ac:dyDescent="0.3"/>
    <row r="3160" s="51" customFormat="1" x14ac:dyDescent="0.3"/>
    <row r="3161" s="51" customFormat="1" x14ac:dyDescent="0.3"/>
    <row r="3162" s="51" customFormat="1" x14ac:dyDescent="0.3"/>
    <row r="3163" s="51" customFormat="1" x14ac:dyDescent="0.3"/>
    <row r="3164" s="51" customFormat="1" x14ac:dyDescent="0.3"/>
    <row r="3165" s="51" customFormat="1" x14ac:dyDescent="0.3"/>
    <row r="3166" s="51" customFormat="1" x14ac:dyDescent="0.3"/>
    <row r="3167" s="51" customFormat="1" x14ac:dyDescent="0.3"/>
    <row r="3168" s="51" customFormat="1" x14ac:dyDescent="0.3"/>
    <row r="3169" s="51" customFormat="1" x14ac:dyDescent="0.3"/>
    <row r="3170" s="51" customFormat="1" x14ac:dyDescent="0.3"/>
    <row r="3171" s="51" customFormat="1" x14ac:dyDescent="0.3"/>
    <row r="3172" s="51" customFormat="1" x14ac:dyDescent="0.3"/>
    <row r="3173" s="51" customFormat="1" x14ac:dyDescent="0.3"/>
    <row r="3174" s="51" customFormat="1" x14ac:dyDescent="0.3"/>
    <row r="3175" s="51" customFormat="1" x14ac:dyDescent="0.3"/>
    <row r="3176" s="51" customFormat="1" x14ac:dyDescent="0.3"/>
    <row r="3177" s="51" customFormat="1" x14ac:dyDescent="0.3"/>
    <row r="3178" s="51" customFormat="1" x14ac:dyDescent="0.3"/>
    <row r="3179" s="51" customFormat="1" x14ac:dyDescent="0.3"/>
    <row r="3180" s="51" customFormat="1" x14ac:dyDescent="0.3"/>
    <row r="3181" s="51" customFormat="1" x14ac:dyDescent="0.3"/>
    <row r="3182" s="51" customFormat="1" x14ac:dyDescent="0.3"/>
    <row r="3183" s="51" customFormat="1" x14ac:dyDescent="0.3"/>
    <row r="3184" s="51" customFormat="1" x14ac:dyDescent="0.3"/>
    <row r="3185" s="51" customFormat="1" x14ac:dyDescent="0.3"/>
    <row r="3186" s="51" customFormat="1" x14ac:dyDescent="0.3"/>
    <row r="3187" s="51" customFormat="1" x14ac:dyDescent="0.3"/>
    <row r="3188" s="51" customFormat="1" x14ac:dyDescent="0.3"/>
    <row r="3189" s="51" customFormat="1" x14ac:dyDescent="0.3"/>
    <row r="3190" s="51" customFormat="1" x14ac:dyDescent="0.3"/>
    <row r="3191" s="51" customFormat="1" x14ac:dyDescent="0.3"/>
    <row r="3192" s="51" customFormat="1" x14ac:dyDescent="0.3"/>
    <row r="3193" s="51" customFormat="1" x14ac:dyDescent="0.3"/>
    <row r="3194" s="51" customFormat="1" x14ac:dyDescent="0.3"/>
    <row r="3195" s="51" customFormat="1" x14ac:dyDescent="0.3"/>
    <row r="3196" s="51" customFormat="1" x14ac:dyDescent="0.3"/>
    <row r="3197" s="51" customFormat="1" x14ac:dyDescent="0.3"/>
    <row r="3198" s="51" customFormat="1" x14ac:dyDescent="0.3"/>
    <row r="3199" s="51" customFormat="1" x14ac:dyDescent="0.3"/>
    <row r="3200" s="51" customFormat="1" x14ac:dyDescent="0.3"/>
    <row r="3201" s="51" customFormat="1" x14ac:dyDescent="0.3"/>
    <row r="3202" s="51" customFormat="1" x14ac:dyDescent="0.3"/>
    <row r="3203" s="51" customFormat="1" x14ac:dyDescent="0.3"/>
    <row r="3204" s="51" customFormat="1" x14ac:dyDescent="0.3"/>
    <row r="3205" s="51" customFormat="1" x14ac:dyDescent="0.3"/>
    <row r="3206" s="51" customFormat="1" x14ac:dyDescent="0.3"/>
    <row r="3207" s="51" customFormat="1" x14ac:dyDescent="0.3"/>
    <row r="3208" s="51" customFormat="1" x14ac:dyDescent="0.3"/>
    <row r="3209" s="51" customFormat="1" x14ac:dyDescent="0.3"/>
    <row r="3210" s="51" customFormat="1" x14ac:dyDescent="0.3"/>
    <row r="3211" s="51" customFormat="1" x14ac:dyDescent="0.3"/>
    <row r="3212" s="51" customFormat="1" x14ac:dyDescent="0.3"/>
    <row r="3213" s="51" customFormat="1" x14ac:dyDescent="0.3"/>
    <row r="3214" s="51" customFormat="1" x14ac:dyDescent="0.3"/>
    <row r="3215" s="51" customFormat="1" x14ac:dyDescent="0.3"/>
    <row r="3216" s="51" customFormat="1" x14ac:dyDescent="0.3"/>
    <row r="3217" s="51" customFormat="1" x14ac:dyDescent="0.3"/>
    <row r="3218" s="51" customFormat="1" x14ac:dyDescent="0.3"/>
    <row r="3219" s="51" customFormat="1" x14ac:dyDescent="0.3"/>
    <row r="3220" s="51" customFormat="1" x14ac:dyDescent="0.3"/>
    <row r="3221" s="51" customFormat="1" x14ac:dyDescent="0.3"/>
    <row r="3222" s="51" customFormat="1" x14ac:dyDescent="0.3"/>
    <row r="3223" s="51" customFormat="1" x14ac:dyDescent="0.3"/>
    <row r="3224" s="51" customFormat="1" x14ac:dyDescent="0.3"/>
    <row r="3225" s="51" customFormat="1" x14ac:dyDescent="0.3"/>
    <row r="3226" s="51" customFormat="1" x14ac:dyDescent="0.3"/>
    <row r="3227" s="51" customFormat="1" x14ac:dyDescent="0.3"/>
    <row r="3228" s="51" customFormat="1" x14ac:dyDescent="0.3"/>
    <row r="3229" s="51" customFormat="1" x14ac:dyDescent="0.3"/>
    <row r="3230" s="51" customFormat="1" x14ac:dyDescent="0.3"/>
  </sheetData>
  <mergeCells count="8">
    <mergeCell ref="A4:A5"/>
    <mergeCell ref="B5:G5"/>
    <mergeCell ref="B3:B4"/>
    <mergeCell ref="C3:C4"/>
    <mergeCell ref="D3:D4"/>
    <mergeCell ref="E3:E4"/>
    <mergeCell ref="F3:F4"/>
    <mergeCell ref="G3:G4"/>
  </mergeCells>
  <hyperlinks>
    <hyperlink ref="J1" location="INFO!A1" display="POWRÓT" xr:uid="{98870B28-530A-4118-83FA-56773A99E6BA}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76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31">
    <pageSetUpPr fitToPage="1"/>
  </sheetPr>
  <dimension ref="A1:G3251"/>
  <sheetViews>
    <sheetView showGridLines="0" zoomScaleNormal="100" workbookViewId="0">
      <selection activeCell="G1" sqref="G1"/>
    </sheetView>
  </sheetViews>
  <sheetFormatPr defaultColWidth="18.88671875" defaultRowHeight="11.4" x14ac:dyDescent="0.2"/>
  <cols>
    <col min="1" max="1" width="41.109375" style="50" customWidth="1"/>
    <col min="2" max="2" width="15.88671875" style="50" customWidth="1"/>
    <col min="3" max="3" width="16.44140625" style="50" customWidth="1"/>
    <col min="4" max="4" width="15.109375" style="50" customWidth="1"/>
    <col min="5" max="5" width="14.109375" style="50" customWidth="1"/>
    <col min="6" max="6" width="13.44140625" style="50" customWidth="1"/>
    <col min="7" max="7" width="9.88671875" style="50" customWidth="1"/>
    <col min="8" max="8" width="13.44140625" style="50" customWidth="1"/>
    <col min="9" max="9" width="10.109375" style="50" customWidth="1"/>
    <col min="10" max="10" width="12.109375" style="50" customWidth="1"/>
    <col min="11" max="11" width="10.109375" style="50" customWidth="1"/>
    <col min="12" max="12" width="12.88671875" style="50" customWidth="1"/>
    <col min="13" max="13" width="11.109375" style="50" customWidth="1"/>
    <col min="14" max="14" width="12.5546875" style="50" customWidth="1"/>
    <col min="15" max="15" width="11.88671875" style="50" customWidth="1"/>
    <col min="16" max="256" width="18.88671875" style="50"/>
    <col min="257" max="257" width="41" style="50" customWidth="1"/>
    <col min="258" max="258" width="15.88671875" style="50" customWidth="1"/>
    <col min="259" max="259" width="16.44140625" style="50" customWidth="1"/>
    <col min="260" max="260" width="15.109375" style="50" customWidth="1"/>
    <col min="261" max="261" width="14.109375" style="50" customWidth="1"/>
    <col min="262" max="262" width="15.5546875" style="50" customWidth="1"/>
    <col min="263" max="263" width="15.88671875" style="50" customWidth="1"/>
    <col min="264" max="264" width="18.88671875" style="50"/>
    <col min="265" max="265" width="4" style="50" customWidth="1"/>
    <col min="266" max="512" width="18.88671875" style="50"/>
    <col min="513" max="513" width="41" style="50" customWidth="1"/>
    <col min="514" max="514" width="15.88671875" style="50" customWidth="1"/>
    <col min="515" max="515" width="16.44140625" style="50" customWidth="1"/>
    <col min="516" max="516" width="15.109375" style="50" customWidth="1"/>
    <col min="517" max="517" width="14.109375" style="50" customWidth="1"/>
    <col min="518" max="518" width="15.5546875" style="50" customWidth="1"/>
    <col min="519" max="519" width="15.88671875" style="50" customWidth="1"/>
    <col min="520" max="520" width="18.88671875" style="50"/>
    <col min="521" max="521" width="4" style="50" customWidth="1"/>
    <col min="522" max="768" width="18.88671875" style="50"/>
    <col min="769" max="769" width="41" style="50" customWidth="1"/>
    <col min="770" max="770" width="15.88671875" style="50" customWidth="1"/>
    <col min="771" max="771" width="16.44140625" style="50" customWidth="1"/>
    <col min="772" max="772" width="15.109375" style="50" customWidth="1"/>
    <col min="773" max="773" width="14.109375" style="50" customWidth="1"/>
    <col min="774" max="774" width="15.5546875" style="50" customWidth="1"/>
    <col min="775" max="775" width="15.88671875" style="50" customWidth="1"/>
    <col min="776" max="776" width="18.88671875" style="50"/>
    <col min="777" max="777" width="4" style="50" customWidth="1"/>
    <col min="778" max="1024" width="18.88671875" style="50"/>
    <col min="1025" max="1025" width="41" style="50" customWidth="1"/>
    <col min="1026" max="1026" width="15.88671875" style="50" customWidth="1"/>
    <col min="1027" max="1027" width="16.44140625" style="50" customWidth="1"/>
    <col min="1028" max="1028" width="15.109375" style="50" customWidth="1"/>
    <col min="1029" max="1029" width="14.109375" style="50" customWidth="1"/>
    <col min="1030" max="1030" width="15.5546875" style="50" customWidth="1"/>
    <col min="1031" max="1031" width="15.88671875" style="50" customWidth="1"/>
    <col min="1032" max="1032" width="18.88671875" style="50"/>
    <col min="1033" max="1033" width="4" style="50" customWidth="1"/>
    <col min="1034" max="1280" width="18.88671875" style="50"/>
    <col min="1281" max="1281" width="41" style="50" customWidth="1"/>
    <col min="1282" max="1282" width="15.88671875" style="50" customWidth="1"/>
    <col min="1283" max="1283" width="16.44140625" style="50" customWidth="1"/>
    <col min="1284" max="1284" width="15.109375" style="50" customWidth="1"/>
    <col min="1285" max="1285" width="14.109375" style="50" customWidth="1"/>
    <col min="1286" max="1286" width="15.5546875" style="50" customWidth="1"/>
    <col min="1287" max="1287" width="15.88671875" style="50" customWidth="1"/>
    <col min="1288" max="1288" width="18.88671875" style="50"/>
    <col min="1289" max="1289" width="4" style="50" customWidth="1"/>
    <col min="1290" max="1536" width="18.88671875" style="50"/>
    <col min="1537" max="1537" width="41" style="50" customWidth="1"/>
    <col min="1538" max="1538" width="15.88671875" style="50" customWidth="1"/>
    <col min="1539" max="1539" width="16.44140625" style="50" customWidth="1"/>
    <col min="1540" max="1540" width="15.109375" style="50" customWidth="1"/>
    <col min="1541" max="1541" width="14.109375" style="50" customWidth="1"/>
    <col min="1542" max="1542" width="15.5546875" style="50" customWidth="1"/>
    <col min="1543" max="1543" width="15.88671875" style="50" customWidth="1"/>
    <col min="1544" max="1544" width="18.88671875" style="50"/>
    <col min="1545" max="1545" width="4" style="50" customWidth="1"/>
    <col min="1546" max="1792" width="18.88671875" style="50"/>
    <col min="1793" max="1793" width="41" style="50" customWidth="1"/>
    <col min="1794" max="1794" width="15.88671875" style="50" customWidth="1"/>
    <col min="1795" max="1795" width="16.44140625" style="50" customWidth="1"/>
    <col min="1796" max="1796" width="15.109375" style="50" customWidth="1"/>
    <col min="1797" max="1797" width="14.109375" style="50" customWidth="1"/>
    <col min="1798" max="1798" width="15.5546875" style="50" customWidth="1"/>
    <col min="1799" max="1799" width="15.88671875" style="50" customWidth="1"/>
    <col min="1800" max="1800" width="18.88671875" style="50"/>
    <col min="1801" max="1801" width="4" style="50" customWidth="1"/>
    <col min="1802" max="2048" width="18.88671875" style="50"/>
    <col min="2049" max="2049" width="41" style="50" customWidth="1"/>
    <col min="2050" max="2050" width="15.88671875" style="50" customWidth="1"/>
    <col min="2051" max="2051" width="16.44140625" style="50" customWidth="1"/>
    <col min="2052" max="2052" width="15.109375" style="50" customWidth="1"/>
    <col min="2053" max="2053" width="14.109375" style="50" customWidth="1"/>
    <col min="2054" max="2054" width="15.5546875" style="50" customWidth="1"/>
    <col min="2055" max="2055" width="15.88671875" style="50" customWidth="1"/>
    <col min="2056" max="2056" width="18.88671875" style="50"/>
    <col min="2057" max="2057" width="4" style="50" customWidth="1"/>
    <col min="2058" max="2304" width="18.88671875" style="50"/>
    <col min="2305" max="2305" width="41" style="50" customWidth="1"/>
    <col min="2306" max="2306" width="15.88671875" style="50" customWidth="1"/>
    <col min="2307" max="2307" width="16.44140625" style="50" customWidth="1"/>
    <col min="2308" max="2308" width="15.109375" style="50" customWidth="1"/>
    <col min="2309" max="2309" width="14.109375" style="50" customWidth="1"/>
    <col min="2310" max="2310" width="15.5546875" style="50" customWidth="1"/>
    <col min="2311" max="2311" width="15.88671875" style="50" customWidth="1"/>
    <col min="2312" max="2312" width="18.88671875" style="50"/>
    <col min="2313" max="2313" width="4" style="50" customWidth="1"/>
    <col min="2314" max="2560" width="18.88671875" style="50"/>
    <col min="2561" max="2561" width="41" style="50" customWidth="1"/>
    <col min="2562" max="2562" width="15.88671875" style="50" customWidth="1"/>
    <col min="2563" max="2563" width="16.44140625" style="50" customWidth="1"/>
    <col min="2564" max="2564" width="15.109375" style="50" customWidth="1"/>
    <col min="2565" max="2565" width="14.109375" style="50" customWidth="1"/>
    <col min="2566" max="2566" width="15.5546875" style="50" customWidth="1"/>
    <col min="2567" max="2567" width="15.88671875" style="50" customWidth="1"/>
    <col min="2568" max="2568" width="18.88671875" style="50"/>
    <col min="2569" max="2569" width="4" style="50" customWidth="1"/>
    <col min="2570" max="2816" width="18.88671875" style="50"/>
    <col min="2817" max="2817" width="41" style="50" customWidth="1"/>
    <col min="2818" max="2818" width="15.88671875" style="50" customWidth="1"/>
    <col min="2819" max="2819" width="16.44140625" style="50" customWidth="1"/>
    <col min="2820" max="2820" width="15.109375" style="50" customWidth="1"/>
    <col min="2821" max="2821" width="14.109375" style="50" customWidth="1"/>
    <col min="2822" max="2822" width="15.5546875" style="50" customWidth="1"/>
    <col min="2823" max="2823" width="15.88671875" style="50" customWidth="1"/>
    <col min="2824" max="2824" width="18.88671875" style="50"/>
    <col min="2825" max="2825" width="4" style="50" customWidth="1"/>
    <col min="2826" max="3072" width="18.88671875" style="50"/>
    <col min="3073" max="3073" width="41" style="50" customWidth="1"/>
    <col min="3074" max="3074" width="15.88671875" style="50" customWidth="1"/>
    <col min="3075" max="3075" width="16.44140625" style="50" customWidth="1"/>
    <col min="3076" max="3076" width="15.109375" style="50" customWidth="1"/>
    <col min="3077" max="3077" width="14.109375" style="50" customWidth="1"/>
    <col min="3078" max="3078" width="15.5546875" style="50" customWidth="1"/>
    <col min="3079" max="3079" width="15.88671875" style="50" customWidth="1"/>
    <col min="3080" max="3080" width="18.88671875" style="50"/>
    <col min="3081" max="3081" width="4" style="50" customWidth="1"/>
    <col min="3082" max="3328" width="18.88671875" style="50"/>
    <col min="3329" max="3329" width="41" style="50" customWidth="1"/>
    <col min="3330" max="3330" width="15.88671875" style="50" customWidth="1"/>
    <col min="3331" max="3331" width="16.44140625" style="50" customWidth="1"/>
    <col min="3332" max="3332" width="15.109375" style="50" customWidth="1"/>
    <col min="3333" max="3333" width="14.109375" style="50" customWidth="1"/>
    <col min="3334" max="3334" width="15.5546875" style="50" customWidth="1"/>
    <col min="3335" max="3335" width="15.88671875" style="50" customWidth="1"/>
    <col min="3336" max="3336" width="18.88671875" style="50"/>
    <col min="3337" max="3337" width="4" style="50" customWidth="1"/>
    <col min="3338" max="3584" width="18.88671875" style="50"/>
    <col min="3585" max="3585" width="41" style="50" customWidth="1"/>
    <col min="3586" max="3586" width="15.88671875" style="50" customWidth="1"/>
    <col min="3587" max="3587" width="16.44140625" style="50" customWidth="1"/>
    <col min="3588" max="3588" width="15.109375" style="50" customWidth="1"/>
    <col min="3589" max="3589" width="14.109375" style="50" customWidth="1"/>
    <col min="3590" max="3590" width="15.5546875" style="50" customWidth="1"/>
    <col min="3591" max="3591" width="15.88671875" style="50" customWidth="1"/>
    <col min="3592" max="3592" width="18.88671875" style="50"/>
    <col min="3593" max="3593" width="4" style="50" customWidth="1"/>
    <col min="3594" max="3840" width="18.88671875" style="50"/>
    <col min="3841" max="3841" width="41" style="50" customWidth="1"/>
    <col min="3842" max="3842" width="15.88671875" style="50" customWidth="1"/>
    <col min="3843" max="3843" width="16.44140625" style="50" customWidth="1"/>
    <col min="3844" max="3844" width="15.109375" style="50" customWidth="1"/>
    <col min="3845" max="3845" width="14.109375" style="50" customWidth="1"/>
    <col min="3846" max="3846" width="15.5546875" style="50" customWidth="1"/>
    <col min="3847" max="3847" width="15.88671875" style="50" customWidth="1"/>
    <col min="3848" max="3848" width="18.88671875" style="50"/>
    <col min="3849" max="3849" width="4" style="50" customWidth="1"/>
    <col min="3850" max="4096" width="18.88671875" style="50"/>
    <col min="4097" max="4097" width="41" style="50" customWidth="1"/>
    <col min="4098" max="4098" width="15.88671875" style="50" customWidth="1"/>
    <col min="4099" max="4099" width="16.44140625" style="50" customWidth="1"/>
    <col min="4100" max="4100" width="15.109375" style="50" customWidth="1"/>
    <col min="4101" max="4101" width="14.109375" style="50" customWidth="1"/>
    <col min="4102" max="4102" width="15.5546875" style="50" customWidth="1"/>
    <col min="4103" max="4103" width="15.88671875" style="50" customWidth="1"/>
    <col min="4104" max="4104" width="18.88671875" style="50"/>
    <col min="4105" max="4105" width="4" style="50" customWidth="1"/>
    <col min="4106" max="4352" width="18.88671875" style="50"/>
    <col min="4353" max="4353" width="41" style="50" customWidth="1"/>
    <col min="4354" max="4354" width="15.88671875" style="50" customWidth="1"/>
    <col min="4355" max="4355" width="16.44140625" style="50" customWidth="1"/>
    <col min="4356" max="4356" width="15.109375" style="50" customWidth="1"/>
    <col min="4357" max="4357" width="14.109375" style="50" customWidth="1"/>
    <col min="4358" max="4358" width="15.5546875" style="50" customWidth="1"/>
    <col min="4359" max="4359" width="15.88671875" style="50" customWidth="1"/>
    <col min="4360" max="4360" width="18.88671875" style="50"/>
    <col min="4361" max="4361" width="4" style="50" customWidth="1"/>
    <col min="4362" max="4608" width="18.88671875" style="50"/>
    <col min="4609" max="4609" width="41" style="50" customWidth="1"/>
    <col min="4610" max="4610" width="15.88671875" style="50" customWidth="1"/>
    <col min="4611" max="4611" width="16.44140625" style="50" customWidth="1"/>
    <col min="4612" max="4612" width="15.109375" style="50" customWidth="1"/>
    <col min="4613" max="4613" width="14.109375" style="50" customWidth="1"/>
    <col min="4614" max="4614" width="15.5546875" style="50" customWidth="1"/>
    <col min="4615" max="4615" width="15.88671875" style="50" customWidth="1"/>
    <col min="4616" max="4616" width="18.88671875" style="50"/>
    <col min="4617" max="4617" width="4" style="50" customWidth="1"/>
    <col min="4618" max="4864" width="18.88671875" style="50"/>
    <col min="4865" max="4865" width="41" style="50" customWidth="1"/>
    <col min="4866" max="4866" width="15.88671875" style="50" customWidth="1"/>
    <col min="4867" max="4867" width="16.44140625" style="50" customWidth="1"/>
    <col min="4868" max="4868" width="15.109375" style="50" customWidth="1"/>
    <col min="4869" max="4869" width="14.109375" style="50" customWidth="1"/>
    <col min="4870" max="4870" width="15.5546875" style="50" customWidth="1"/>
    <col min="4871" max="4871" width="15.88671875" style="50" customWidth="1"/>
    <col min="4872" max="4872" width="18.88671875" style="50"/>
    <col min="4873" max="4873" width="4" style="50" customWidth="1"/>
    <col min="4874" max="5120" width="18.88671875" style="50"/>
    <col min="5121" max="5121" width="41" style="50" customWidth="1"/>
    <col min="5122" max="5122" width="15.88671875" style="50" customWidth="1"/>
    <col min="5123" max="5123" width="16.44140625" style="50" customWidth="1"/>
    <col min="5124" max="5124" width="15.109375" style="50" customWidth="1"/>
    <col min="5125" max="5125" width="14.109375" style="50" customWidth="1"/>
    <col min="5126" max="5126" width="15.5546875" style="50" customWidth="1"/>
    <col min="5127" max="5127" width="15.88671875" style="50" customWidth="1"/>
    <col min="5128" max="5128" width="18.88671875" style="50"/>
    <col min="5129" max="5129" width="4" style="50" customWidth="1"/>
    <col min="5130" max="5376" width="18.88671875" style="50"/>
    <col min="5377" max="5377" width="41" style="50" customWidth="1"/>
    <col min="5378" max="5378" width="15.88671875" style="50" customWidth="1"/>
    <col min="5379" max="5379" width="16.44140625" style="50" customWidth="1"/>
    <col min="5380" max="5380" width="15.109375" style="50" customWidth="1"/>
    <col min="5381" max="5381" width="14.109375" style="50" customWidth="1"/>
    <col min="5382" max="5382" width="15.5546875" style="50" customWidth="1"/>
    <col min="5383" max="5383" width="15.88671875" style="50" customWidth="1"/>
    <col min="5384" max="5384" width="18.88671875" style="50"/>
    <col min="5385" max="5385" width="4" style="50" customWidth="1"/>
    <col min="5386" max="5632" width="18.88671875" style="50"/>
    <col min="5633" max="5633" width="41" style="50" customWidth="1"/>
    <col min="5634" max="5634" width="15.88671875" style="50" customWidth="1"/>
    <col min="5635" max="5635" width="16.44140625" style="50" customWidth="1"/>
    <col min="5636" max="5636" width="15.109375" style="50" customWidth="1"/>
    <col min="5637" max="5637" width="14.109375" style="50" customWidth="1"/>
    <col min="5638" max="5638" width="15.5546875" style="50" customWidth="1"/>
    <col min="5639" max="5639" width="15.88671875" style="50" customWidth="1"/>
    <col min="5640" max="5640" width="18.88671875" style="50"/>
    <col min="5641" max="5641" width="4" style="50" customWidth="1"/>
    <col min="5642" max="5888" width="18.88671875" style="50"/>
    <col min="5889" max="5889" width="41" style="50" customWidth="1"/>
    <col min="5890" max="5890" width="15.88671875" style="50" customWidth="1"/>
    <col min="5891" max="5891" width="16.44140625" style="50" customWidth="1"/>
    <col min="5892" max="5892" width="15.109375" style="50" customWidth="1"/>
    <col min="5893" max="5893" width="14.109375" style="50" customWidth="1"/>
    <col min="5894" max="5894" width="15.5546875" style="50" customWidth="1"/>
    <col min="5895" max="5895" width="15.88671875" style="50" customWidth="1"/>
    <col min="5896" max="5896" width="18.88671875" style="50"/>
    <col min="5897" max="5897" width="4" style="50" customWidth="1"/>
    <col min="5898" max="6144" width="18.88671875" style="50"/>
    <col min="6145" max="6145" width="41" style="50" customWidth="1"/>
    <col min="6146" max="6146" width="15.88671875" style="50" customWidth="1"/>
    <col min="6147" max="6147" width="16.44140625" style="50" customWidth="1"/>
    <col min="6148" max="6148" width="15.109375" style="50" customWidth="1"/>
    <col min="6149" max="6149" width="14.109375" style="50" customWidth="1"/>
    <col min="6150" max="6150" width="15.5546875" style="50" customWidth="1"/>
    <col min="6151" max="6151" width="15.88671875" style="50" customWidth="1"/>
    <col min="6152" max="6152" width="18.88671875" style="50"/>
    <col min="6153" max="6153" width="4" style="50" customWidth="1"/>
    <col min="6154" max="6400" width="18.88671875" style="50"/>
    <col min="6401" max="6401" width="41" style="50" customWidth="1"/>
    <col min="6402" max="6402" width="15.88671875" style="50" customWidth="1"/>
    <col min="6403" max="6403" width="16.44140625" style="50" customWidth="1"/>
    <col min="6404" max="6404" width="15.109375" style="50" customWidth="1"/>
    <col min="6405" max="6405" width="14.109375" style="50" customWidth="1"/>
    <col min="6406" max="6406" width="15.5546875" style="50" customWidth="1"/>
    <col min="6407" max="6407" width="15.88671875" style="50" customWidth="1"/>
    <col min="6408" max="6408" width="18.88671875" style="50"/>
    <col min="6409" max="6409" width="4" style="50" customWidth="1"/>
    <col min="6410" max="6656" width="18.88671875" style="50"/>
    <col min="6657" max="6657" width="41" style="50" customWidth="1"/>
    <col min="6658" max="6658" width="15.88671875" style="50" customWidth="1"/>
    <col min="6659" max="6659" width="16.44140625" style="50" customWidth="1"/>
    <col min="6660" max="6660" width="15.109375" style="50" customWidth="1"/>
    <col min="6661" max="6661" width="14.109375" style="50" customWidth="1"/>
    <col min="6662" max="6662" width="15.5546875" style="50" customWidth="1"/>
    <col min="6663" max="6663" width="15.88671875" style="50" customWidth="1"/>
    <col min="6664" max="6664" width="18.88671875" style="50"/>
    <col min="6665" max="6665" width="4" style="50" customWidth="1"/>
    <col min="6666" max="6912" width="18.88671875" style="50"/>
    <col min="6913" max="6913" width="41" style="50" customWidth="1"/>
    <col min="6914" max="6914" width="15.88671875" style="50" customWidth="1"/>
    <col min="6915" max="6915" width="16.44140625" style="50" customWidth="1"/>
    <col min="6916" max="6916" width="15.109375" style="50" customWidth="1"/>
    <col min="6917" max="6917" width="14.109375" style="50" customWidth="1"/>
    <col min="6918" max="6918" width="15.5546875" style="50" customWidth="1"/>
    <col min="6919" max="6919" width="15.88671875" style="50" customWidth="1"/>
    <col min="6920" max="6920" width="18.88671875" style="50"/>
    <col min="6921" max="6921" width="4" style="50" customWidth="1"/>
    <col min="6922" max="7168" width="18.88671875" style="50"/>
    <col min="7169" max="7169" width="41" style="50" customWidth="1"/>
    <col min="7170" max="7170" width="15.88671875" style="50" customWidth="1"/>
    <col min="7171" max="7171" width="16.44140625" style="50" customWidth="1"/>
    <col min="7172" max="7172" width="15.109375" style="50" customWidth="1"/>
    <col min="7173" max="7173" width="14.109375" style="50" customWidth="1"/>
    <col min="7174" max="7174" width="15.5546875" style="50" customWidth="1"/>
    <col min="7175" max="7175" width="15.88671875" style="50" customWidth="1"/>
    <col min="7176" max="7176" width="18.88671875" style="50"/>
    <col min="7177" max="7177" width="4" style="50" customWidth="1"/>
    <col min="7178" max="7424" width="18.88671875" style="50"/>
    <col min="7425" max="7425" width="41" style="50" customWidth="1"/>
    <col min="7426" max="7426" width="15.88671875" style="50" customWidth="1"/>
    <col min="7427" max="7427" width="16.44140625" style="50" customWidth="1"/>
    <col min="7428" max="7428" width="15.109375" style="50" customWidth="1"/>
    <col min="7429" max="7429" width="14.109375" style="50" customWidth="1"/>
    <col min="7430" max="7430" width="15.5546875" style="50" customWidth="1"/>
    <col min="7431" max="7431" width="15.88671875" style="50" customWidth="1"/>
    <col min="7432" max="7432" width="18.88671875" style="50"/>
    <col min="7433" max="7433" width="4" style="50" customWidth="1"/>
    <col min="7434" max="7680" width="18.88671875" style="50"/>
    <col min="7681" max="7681" width="41" style="50" customWidth="1"/>
    <col min="7682" max="7682" width="15.88671875" style="50" customWidth="1"/>
    <col min="7683" max="7683" width="16.44140625" style="50" customWidth="1"/>
    <col min="7684" max="7684" width="15.109375" style="50" customWidth="1"/>
    <col min="7685" max="7685" width="14.109375" style="50" customWidth="1"/>
    <col min="7686" max="7686" width="15.5546875" style="50" customWidth="1"/>
    <col min="7687" max="7687" width="15.88671875" style="50" customWidth="1"/>
    <col min="7688" max="7688" width="18.88671875" style="50"/>
    <col min="7689" max="7689" width="4" style="50" customWidth="1"/>
    <col min="7690" max="7936" width="18.88671875" style="50"/>
    <col min="7937" max="7937" width="41" style="50" customWidth="1"/>
    <col min="7938" max="7938" width="15.88671875" style="50" customWidth="1"/>
    <col min="7939" max="7939" width="16.44140625" style="50" customWidth="1"/>
    <col min="7940" max="7940" width="15.109375" style="50" customWidth="1"/>
    <col min="7941" max="7941" width="14.109375" style="50" customWidth="1"/>
    <col min="7942" max="7942" width="15.5546875" style="50" customWidth="1"/>
    <col min="7943" max="7943" width="15.88671875" style="50" customWidth="1"/>
    <col min="7944" max="7944" width="18.88671875" style="50"/>
    <col min="7945" max="7945" width="4" style="50" customWidth="1"/>
    <col min="7946" max="8192" width="18.88671875" style="50"/>
    <col min="8193" max="8193" width="41" style="50" customWidth="1"/>
    <col min="8194" max="8194" width="15.88671875" style="50" customWidth="1"/>
    <col min="8195" max="8195" width="16.44140625" style="50" customWidth="1"/>
    <col min="8196" max="8196" width="15.109375" style="50" customWidth="1"/>
    <col min="8197" max="8197" width="14.109375" style="50" customWidth="1"/>
    <col min="8198" max="8198" width="15.5546875" style="50" customWidth="1"/>
    <col min="8199" max="8199" width="15.88671875" style="50" customWidth="1"/>
    <col min="8200" max="8200" width="18.88671875" style="50"/>
    <col min="8201" max="8201" width="4" style="50" customWidth="1"/>
    <col min="8202" max="8448" width="18.88671875" style="50"/>
    <col min="8449" max="8449" width="41" style="50" customWidth="1"/>
    <col min="8450" max="8450" width="15.88671875" style="50" customWidth="1"/>
    <col min="8451" max="8451" width="16.44140625" style="50" customWidth="1"/>
    <col min="8452" max="8452" width="15.109375" style="50" customWidth="1"/>
    <col min="8453" max="8453" width="14.109375" style="50" customWidth="1"/>
    <col min="8454" max="8454" width="15.5546875" style="50" customWidth="1"/>
    <col min="8455" max="8455" width="15.88671875" style="50" customWidth="1"/>
    <col min="8456" max="8456" width="18.88671875" style="50"/>
    <col min="8457" max="8457" width="4" style="50" customWidth="1"/>
    <col min="8458" max="8704" width="18.88671875" style="50"/>
    <col min="8705" max="8705" width="41" style="50" customWidth="1"/>
    <col min="8706" max="8706" width="15.88671875" style="50" customWidth="1"/>
    <col min="8707" max="8707" width="16.44140625" style="50" customWidth="1"/>
    <col min="8708" max="8708" width="15.109375" style="50" customWidth="1"/>
    <col min="8709" max="8709" width="14.109375" style="50" customWidth="1"/>
    <col min="8710" max="8710" width="15.5546875" style="50" customWidth="1"/>
    <col min="8711" max="8711" width="15.88671875" style="50" customWidth="1"/>
    <col min="8712" max="8712" width="18.88671875" style="50"/>
    <col min="8713" max="8713" width="4" style="50" customWidth="1"/>
    <col min="8714" max="8960" width="18.88671875" style="50"/>
    <col min="8961" max="8961" width="41" style="50" customWidth="1"/>
    <col min="8962" max="8962" width="15.88671875" style="50" customWidth="1"/>
    <col min="8963" max="8963" width="16.44140625" style="50" customWidth="1"/>
    <col min="8964" max="8964" width="15.109375" style="50" customWidth="1"/>
    <col min="8965" max="8965" width="14.109375" style="50" customWidth="1"/>
    <col min="8966" max="8966" width="15.5546875" style="50" customWidth="1"/>
    <col min="8967" max="8967" width="15.88671875" style="50" customWidth="1"/>
    <col min="8968" max="8968" width="18.88671875" style="50"/>
    <col min="8969" max="8969" width="4" style="50" customWidth="1"/>
    <col min="8970" max="9216" width="18.88671875" style="50"/>
    <col min="9217" max="9217" width="41" style="50" customWidth="1"/>
    <col min="9218" max="9218" width="15.88671875" style="50" customWidth="1"/>
    <col min="9219" max="9219" width="16.44140625" style="50" customWidth="1"/>
    <col min="9220" max="9220" width="15.109375" style="50" customWidth="1"/>
    <col min="9221" max="9221" width="14.109375" style="50" customWidth="1"/>
    <col min="9222" max="9222" width="15.5546875" style="50" customWidth="1"/>
    <col min="9223" max="9223" width="15.88671875" style="50" customWidth="1"/>
    <col min="9224" max="9224" width="18.88671875" style="50"/>
    <col min="9225" max="9225" width="4" style="50" customWidth="1"/>
    <col min="9226" max="9472" width="18.88671875" style="50"/>
    <col min="9473" max="9473" width="41" style="50" customWidth="1"/>
    <col min="9474" max="9474" width="15.88671875" style="50" customWidth="1"/>
    <col min="9475" max="9475" width="16.44140625" style="50" customWidth="1"/>
    <col min="9476" max="9476" width="15.109375" style="50" customWidth="1"/>
    <col min="9477" max="9477" width="14.109375" style="50" customWidth="1"/>
    <col min="9478" max="9478" width="15.5546875" style="50" customWidth="1"/>
    <col min="9479" max="9479" width="15.88671875" style="50" customWidth="1"/>
    <col min="9480" max="9480" width="18.88671875" style="50"/>
    <col min="9481" max="9481" width="4" style="50" customWidth="1"/>
    <col min="9482" max="9728" width="18.88671875" style="50"/>
    <col min="9729" max="9729" width="41" style="50" customWidth="1"/>
    <col min="9730" max="9730" width="15.88671875" style="50" customWidth="1"/>
    <col min="9731" max="9731" width="16.44140625" style="50" customWidth="1"/>
    <col min="9732" max="9732" width="15.109375" style="50" customWidth="1"/>
    <col min="9733" max="9733" width="14.109375" style="50" customWidth="1"/>
    <col min="9734" max="9734" width="15.5546875" style="50" customWidth="1"/>
    <col min="9735" max="9735" width="15.88671875" style="50" customWidth="1"/>
    <col min="9736" max="9736" width="18.88671875" style="50"/>
    <col min="9737" max="9737" width="4" style="50" customWidth="1"/>
    <col min="9738" max="9984" width="18.88671875" style="50"/>
    <col min="9985" max="9985" width="41" style="50" customWidth="1"/>
    <col min="9986" max="9986" width="15.88671875" style="50" customWidth="1"/>
    <col min="9987" max="9987" width="16.44140625" style="50" customWidth="1"/>
    <col min="9988" max="9988" width="15.109375" style="50" customWidth="1"/>
    <col min="9989" max="9989" width="14.109375" style="50" customWidth="1"/>
    <col min="9990" max="9990" width="15.5546875" style="50" customWidth="1"/>
    <col min="9991" max="9991" width="15.88671875" style="50" customWidth="1"/>
    <col min="9992" max="9992" width="18.88671875" style="50"/>
    <col min="9993" max="9993" width="4" style="50" customWidth="1"/>
    <col min="9994" max="10240" width="18.88671875" style="50"/>
    <col min="10241" max="10241" width="41" style="50" customWidth="1"/>
    <col min="10242" max="10242" width="15.88671875" style="50" customWidth="1"/>
    <col min="10243" max="10243" width="16.44140625" style="50" customWidth="1"/>
    <col min="10244" max="10244" width="15.109375" style="50" customWidth="1"/>
    <col min="10245" max="10245" width="14.109375" style="50" customWidth="1"/>
    <col min="10246" max="10246" width="15.5546875" style="50" customWidth="1"/>
    <col min="10247" max="10247" width="15.88671875" style="50" customWidth="1"/>
    <col min="10248" max="10248" width="18.88671875" style="50"/>
    <col min="10249" max="10249" width="4" style="50" customWidth="1"/>
    <col min="10250" max="10496" width="18.88671875" style="50"/>
    <col min="10497" max="10497" width="41" style="50" customWidth="1"/>
    <col min="10498" max="10498" width="15.88671875" style="50" customWidth="1"/>
    <col min="10499" max="10499" width="16.44140625" style="50" customWidth="1"/>
    <col min="10500" max="10500" width="15.109375" style="50" customWidth="1"/>
    <col min="10501" max="10501" width="14.109375" style="50" customWidth="1"/>
    <col min="10502" max="10502" width="15.5546875" style="50" customWidth="1"/>
    <col min="10503" max="10503" width="15.88671875" style="50" customWidth="1"/>
    <col min="10504" max="10504" width="18.88671875" style="50"/>
    <col min="10505" max="10505" width="4" style="50" customWidth="1"/>
    <col min="10506" max="10752" width="18.88671875" style="50"/>
    <col min="10753" max="10753" width="41" style="50" customWidth="1"/>
    <col min="10754" max="10754" width="15.88671875" style="50" customWidth="1"/>
    <col min="10755" max="10755" width="16.44140625" style="50" customWidth="1"/>
    <col min="10756" max="10756" width="15.109375" style="50" customWidth="1"/>
    <col min="10757" max="10757" width="14.109375" style="50" customWidth="1"/>
    <col min="10758" max="10758" width="15.5546875" style="50" customWidth="1"/>
    <col min="10759" max="10759" width="15.88671875" style="50" customWidth="1"/>
    <col min="10760" max="10760" width="18.88671875" style="50"/>
    <col min="10761" max="10761" width="4" style="50" customWidth="1"/>
    <col min="10762" max="11008" width="18.88671875" style="50"/>
    <col min="11009" max="11009" width="41" style="50" customWidth="1"/>
    <col min="11010" max="11010" width="15.88671875" style="50" customWidth="1"/>
    <col min="11011" max="11011" width="16.44140625" style="50" customWidth="1"/>
    <col min="11012" max="11012" width="15.109375" style="50" customWidth="1"/>
    <col min="11013" max="11013" width="14.109375" style="50" customWidth="1"/>
    <col min="11014" max="11014" width="15.5546875" style="50" customWidth="1"/>
    <col min="11015" max="11015" width="15.88671875" style="50" customWidth="1"/>
    <col min="11016" max="11016" width="18.88671875" style="50"/>
    <col min="11017" max="11017" width="4" style="50" customWidth="1"/>
    <col min="11018" max="11264" width="18.88671875" style="50"/>
    <col min="11265" max="11265" width="41" style="50" customWidth="1"/>
    <col min="11266" max="11266" width="15.88671875" style="50" customWidth="1"/>
    <col min="11267" max="11267" width="16.44140625" style="50" customWidth="1"/>
    <col min="11268" max="11268" width="15.109375" style="50" customWidth="1"/>
    <col min="11269" max="11269" width="14.109375" style="50" customWidth="1"/>
    <col min="11270" max="11270" width="15.5546875" style="50" customWidth="1"/>
    <col min="11271" max="11271" width="15.88671875" style="50" customWidth="1"/>
    <col min="11272" max="11272" width="18.88671875" style="50"/>
    <col min="11273" max="11273" width="4" style="50" customWidth="1"/>
    <col min="11274" max="11520" width="18.88671875" style="50"/>
    <col min="11521" max="11521" width="41" style="50" customWidth="1"/>
    <col min="11522" max="11522" width="15.88671875" style="50" customWidth="1"/>
    <col min="11523" max="11523" width="16.44140625" style="50" customWidth="1"/>
    <col min="11524" max="11524" width="15.109375" style="50" customWidth="1"/>
    <col min="11525" max="11525" width="14.109375" style="50" customWidth="1"/>
    <col min="11526" max="11526" width="15.5546875" style="50" customWidth="1"/>
    <col min="11527" max="11527" width="15.88671875" style="50" customWidth="1"/>
    <col min="11528" max="11528" width="18.88671875" style="50"/>
    <col min="11529" max="11529" width="4" style="50" customWidth="1"/>
    <col min="11530" max="11776" width="18.88671875" style="50"/>
    <col min="11777" max="11777" width="41" style="50" customWidth="1"/>
    <col min="11778" max="11778" width="15.88671875" style="50" customWidth="1"/>
    <col min="11779" max="11779" width="16.44140625" style="50" customWidth="1"/>
    <col min="11780" max="11780" width="15.109375" style="50" customWidth="1"/>
    <col min="11781" max="11781" width="14.109375" style="50" customWidth="1"/>
    <col min="11782" max="11782" width="15.5546875" style="50" customWidth="1"/>
    <col min="11783" max="11783" width="15.88671875" style="50" customWidth="1"/>
    <col min="11784" max="11784" width="18.88671875" style="50"/>
    <col min="11785" max="11785" width="4" style="50" customWidth="1"/>
    <col min="11786" max="12032" width="18.88671875" style="50"/>
    <col min="12033" max="12033" width="41" style="50" customWidth="1"/>
    <col min="12034" max="12034" width="15.88671875" style="50" customWidth="1"/>
    <col min="12035" max="12035" width="16.44140625" style="50" customWidth="1"/>
    <col min="12036" max="12036" width="15.109375" style="50" customWidth="1"/>
    <col min="12037" max="12037" width="14.109375" style="50" customWidth="1"/>
    <col min="12038" max="12038" width="15.5546875" style="50" customWidth="1"/>
    <col min="12039" max="12039" width="15.88671875" style="50" customWidth="1"/>
    <col min="12040" max="12040" width="18.88671875" style="50"/>
    <col min="12041" max="12041" width="4" style="50" customWidth="1"/>
    <col min="12042" max="12288" width="18.88671875" style="50"/>
    <col min="12289" max="12289" width="41" style="50" customWidth="1"/>
    <col min="12290" max="12290" width="15.88671875" style="50" customWidth="1"/>
    <col min="12291" max="12291" width="16.44140625" style="50" customWidth="1"/>
    <col min="12292" max="12292" width="15.109375" style="50" customWidth="1"/>
    <col min="12293" max="12293" width="14.109375" style="50" customWidth="1"/>
    <col min="12294" max="12294" width="15.5546875" style="50" customWidth="1"/>
    <col min="12295" max="12295" width="15.88671875" style="50" customWidth="1"/>
    <col min="12296" max="12296" width="18.88671875" style="50"/>
    <col min="12297" max="12297" width="4" style="50" customWidth="1"/>
    <col min="12298" max="12544" width="18.88671875" style="50"/>
    <col min="12545" max="12545" width="41" style="50" customWidth="1"/>
    <col min="12546" max="12546" width="15.88671875" style="50" customWidth="1"/>
    <col min="12547" max="12547" width="16.44140625" style="50" customWidth="1"/>
    <col min="12548" max="12548" width="15.109375" style="50" customWidth="1"/>
    <col min="12549" max="12549" width="14.109375" style="50" customWidth="1"/>
    <col min="12550" max="12550" width="15.5546875" style="50" customWidth="1"/>
    <col min="12551" max="12551" width="15.88671875" style="50" customWidth="1"/>
    <col min="12552" max="12552" width="18.88671875" style="50"/>
    <col min="12553" max="12553" width="4" style="50" customWidth="1"/>
    <col min="12554" max="12800" width="18.88671875" style="50"/>
    <col min="12801" max="12801" width="41" style="50" customWidth="1"/>
    <col min="12802" max="12802" width="15.88671875" style="50" customWidth="1"/>
    <col min="12803" max="12803" width="16.44140625" style="50" customWidth="1"/>
    <col min="12804" max="12804" width="15.109375" style="50" customWidth="1"/>
    <col min="12805" max="12805" width="14.109375" style="50" customWidth="1"/>
    <col min="12806" max="12806" width="15.5546875" style="50" customWidth="1"/>
    <col min="12807" max="12807" width="15.88671875" style="50" customWidth="1"/>
    <col min="12808" max="12808" width="18.88671875" style="50"/>
    <col min="12809" max="12809" width="4" style="50" customWidth="1"/>
    <col min="12810" max="13056" width="18.88671875" style="50"/>
    <col min="13057" max="13057" width="41" style="50" customWidth="1"/>
    <col min="13058" max="13058" width="15.88671875" style="50" customWidth="1"/>
    <col min="13059" max="13059" width="16.44140625" style="50" customWidth="1"/>
    <col min="13060" max="13060" width="15.109375" style="50" customWidth="1"/>
    <col min="13061" max="13061" width="14.109375" style="50" customWidth="1"/>
    <col min="13062" max="13062" width="15.5546875" style="50" customWidth="1"/>
    <col min="13063" max="13063" width="15.88671875" style="50" customWidth="1"/>
    <col min="13064" max="13064" width="18.88671875" style="50"/>
    <col min="13065" max="13065" width="4" style="50" customWidth="1"/>
    <col min="13066" max="13312" width="18.88671875" style="50"/>
    <col min="13313" max="13313" width="41" style="50" customWidth="1"/>
    <col min="13314" max="13314" width="15.88671875" style="50" customWidth="1"/>
    <col min="13315" max="13315" width="16.44140625" style="50" customWidth="1"/>
    <col min="13316" max="13316" width="15.109375" style="50" customWidth="1"/>
    <col min="13317" max="13317" width="14.109375" style="50" customWidth="1"/>
    <col min="13318" max="13318" width="15.5546875" style="50" customWidth="1"/>
    <col min="13319" max="13319" width="15.88671875" style="50" customWidth="1"/>
    <col min="13320" max="13320" width="18.88671875" style="50"/>
    <col min="13321" max="13321" width="4" style="50" customWidth="1"/>
    <col min="13322" max="13568" width="18.88671875" style="50"/>
    <col min="13569" max="13569" width="41" style="50" customWidth="1"/>
    <col min="13570" max="13570" width="15.88671875" style="50" customWidth="1"/>
    <col min="13571" max="13571" width="16.44140625" style="50" customWidth="1"/>
    <col min="13572" max="13572" width="15.109375" style="50" customWidth="1"/>
    <col min="13573" max="13573" width="14.109375" style="50" customWidth="1"/>
    <col min="13574" max="13574" width="15.5546875" style="50" customWidth="1"/>
    <col min="13575" max="13575" width="15.88671875" style="50" customWidth="1"/>
    <col min="13576" max="13576" width="18.88671875" style="50"/>
    <col min="13577" max="13577" width="4" style="50" customWidth="1"/>
    <col min="13578" max="13824" width="18.88671875" style="50"/>
    <col min="13825" max="13825" width="41" style="50" customWidth="1"/>
    <col min="13826" max="13826" width="15.88671875" style="50" customWidth="1"/>
    <col min="13827" max="13827" width="16.44140625" style="50" customWidth="1"/>
    <col min="13828" max="13828" width="15.109375" style="50" customWidth="1"/>
    <col min="13829" max="13829" width="14.109375" style="50" customWidth="1"/>
    <col min="13830" max="13830" width="15.5546875" style="50" customWidth="1"/>
    <col min="13831" max="13831" width="15.88671875" style="50" customWidth="1"/>
    <col min="13832" max="13832" width="18.88671875" style="50"/>
    <col min="13833" max="13833" width="4" style="50" customWidth="1"/>
    <col min="13834" max="14080" width="18.88671875" style="50"/>
    <col min="14081" max="14081" width="41" style="50" customWidth="1"/>
    <col min="14082" max="14082" width="15.88671875" style="50" customWidth="1"/>
    <col min="14083" max="14083" width="16.44140625" style="50" customWidth="1"/>
    <col min="14084" max="14084" width="15.109375" style="50" customWidth="1"/>
    <col min="14085" max="14085" width="14.109375" style="50" customWidth="1"/>
    <col min="14086" max="14086" width="15.5546875" style="50" customWidth="1"/>
    <col min="14087" max="14087" width="15.88671875" style="50" customWidth="1"/>
    <col min="14088" max="14088" width="18.88671875" style="50"/>
    <col min="14089" max="14089" width="4" style="50" customWidth="1"/>
    <col min="14090" max="14336" width="18.88671875" style="50"/>
    <col min="14337" max="14337" width="41" style="50" customWidth="1"/>
    <col min="14338" max="14338" width="15.88671875" style="50" customWidth="1"/>
    <col min="14339" max="14339" width="16.44140625" style="50" customWidth="1"/>
    <col min="14340" max="14340" width="15.109375" style="50" customWidth="1"/>
    <col min="14341" max="14341" width="14.109375" style="50" customWidth="1"/>
    <col min="14342" max="14342" width="15.5546875" style="50" customWidth="1"/>
    <col min="14343" max="14343" width="15.88671875" style="50" customWidth="1"/>
    <col min="14344" max="14344" width="18.88671875" style="50"/>
    <col min="14345" max="14345" width="4" style="50" customWidth="1"/>
    <col min="14346" max="14592" width="18.88671875" style="50"/>
    <col min="14593" max="14593" width="41" style="50" customWidth="1"/>
    <col min="14594" max="14594" width="15.88671875" style="50" customWidth="1"/>
    <col min="14595" max="14595" width="16.44140625" style="50" customWidth="1"/>
    <col min="14596" max="14596" width="15.109375" style="50" customWidth="1"/>
    <col min="14597" max="14597" width="14.109375" style="50" customWidth="1"/>
    <col min="14598" max="14598" width="15.5546875" style="50" customWidth="1"/>
    <col min="14599" max="14599" width="15.88671875" style="50" customWidth="1"/>
    <col min="14600" max="14600" width="18.88671875" style="50"/>
    <col min="14601" max="14601" width="4" style="50" customWidth="1"/>
    <col min="14602" max="14848" width="18.88671875" style="50"/>
    <col min="14849" max="14849" width="41" style="50" customWidth="1"/>
    <col min="14850" max="14850" width="15.88671875" style="50" customWidth="1"/>
    <col min="14851" max="14851" width="16.44140625" style="50" customWidth="1"/>
    <col min="14852" max="14852" width="15.109375" style="50" customWidth="1"/>
    <col min="14853" max="14853" width="14.109375" style="50" customWidth="1"/>
    <col min="14854" max="14854" width="15.5546875" style="50" customWidth="1"/>
    <col min="14855" max="14855" width="15.88671875" style="50" customWidth="1"/>
    <col min="14856" max="14856" width="18.88671875" style="50"/>
    <col min="14857" max="14857" width="4" style="50" customWidth="1"/>
    <col min="14858" max="15104" width="18.88671875" style="50"/>
    <col min="15105" max="15105" width="41" style="50" customWidth="1"/>
    <col min="15106" max="15106" width="15.88671875" style="50" customWidth="1"/>
    <col min="15107" max="15107" width="16.44140625" style="50" customWidth="1"/>
    <col min="15108" max="15108" width="15.109375" style="50" customWidth="1"/>
    <col min="15109" max="15109" width="14.109375" style="50" customWidth="1"/>
    <col min="15110" max="15110" width="15.5546875" style="50" customWidth="1"/>
    <col min="15111" max="15111" width="15.88671875" style="50" customWidth="1"/>
    <col min="15112" max="15112" width="18.88671875" style="50"/>
    <col min="15113" max="15113" width="4" style="50" customWidth="1"/>
    <col min="15114" max="15360" width="18.88671875" style="50"/>
    <col min="15361" max="15361" width="41" style="50" customWidth="1"/>
    <col min="15362" max="15362" width="15.88671875" style="50" customWidth="1"/>
    <col min="15363" max="15363" width="16.44140625" style="50" customWidth="1"/>
    <col min="15364" max="15364" width="15.109375" style="50" customWidth="1"/>
    <col min="15365" max="15365" width="14.109375" style="50" customWidth="1"/>
    <col min="15366" max="15366" width="15.5546875" style="50" customWidth="1"/>
    <col min="15367" max="15367" width="15.88671875" style="50" customWidth="1"/>
    <col min="15368" max="15368" width="18.88671875" style="50"/>
    <col min="15369" max="15369" width="4" style="50" customWidth="1"/>
    <col min="15370" max="15616" width="18.88671875" style="50"/>
    <col min="15617" max="15617" width="41" style="50" customWidth="1"/>
    <col min="15618" max="15618" width="15.88671875" style="50" customWidth="1"/>
    <col min="15619" max="15619" width="16.44140625" style="50" customWidth="1"/>
    <col min="15620" max="15620" width="15.109375" style="50" customWidth="1"/>
    <col min="15621" max="15621" width="14.109375" style="50" customWidth="1"/>
    <col min="15622" max="15622" width="15.5546875" style="50" customWidth="1"/>
    <col min="15623" max="15623" width="15.88671875" style="50" customWidth="1"/>
    <col min="15624" max="15624" width="18.88671875" style="50"/>
    <col min="15625" max="15625" width="4" style="50" customWidth="1"/>
    <col min="15626" max="15872" width="18.88671875" style="50"/>
    <col min="15873" max="15873" width="41" style="50" customWidth="1"/>
    <col min="15874" max="15874" width="15.88671875" style="50" customWidth="1"/>
    <col min="15875" max="15875" width="16.44140625" style="50" customWidth="1"/>
    <col min="15876" max="15876" width="15.109375" style="50" customWidth="1"/>
    <col min="15877" max="15877" width="14.109375" style="50" customWidth="1"/>
    <col min="15878" max="15878" width="15.5546875" style="50" customWidth="1"/>
    <col min="15879" max="15879" width="15.88671875" style="50" customWidth="1"/>
    <col min="15880" max="15880" width="18.88671875" style="50"/>
    <col min="15881" max="15881" width="4" style="50" customWidth="1"/>
    <col min="15882" max="16128" width="18.88671875" style="50"/>
    <col min="16129" max="16129" width="41" style="50" customWidth="1"/>
    <col min="16130" max="16130" width="15.88671875" style="50" customWidth="1"/>
    <col min="16131" max="16131" width="16.44140625" style="50" customWidth="1"/>
    <col min="16132" max="16132" width="15.109375" style="50" customWidth="1"/>
    <col min="16133" max="16133" width="14.109375" style="50" customWidth="1"/>
    <col min="16134" max="16134" width="15.5546875" style="50" customWidth="1"/>
    <col min="16135" max="16135" width="15.88671875" style="50" customWidth="1"/>
    <col min="16136" max="16136" width="18.88671875" style="50"/>
    <col min="16137" max="16137" width="4" style="50" customWidth="1"/>
    <col min="16138" max="16384" width="18.88671875" style="50"/>
  </cols>
  <sheetData>
    <row r="1" spans="1:7" s="523" customFormat="1" ht="15.6" x14ac:dyDescent="0.3">
      <c r="A1" s="522" t="s">
        <v>663</v>
      </c>
      <c r="B1" s="5"/>
      <c r="C1" s="5"/>
      <c r="D1" s="5"/>
      <c r="E1" s="5"/>
      <c r="F1" s="5"/>
      <c r="G1" s="894" t="s">
        <v>907</v>
      </c>
    </row>
    <row r="2" spans="1:7" s="51" customFormat="1" ht="14.4" x14ac:dyDescent="0.3">
      <c r="A2" s="52"/>
      <c r="B2" s="6"/>
      <c r="C2" s="6"/>
      <c r="D2" s="6"/>
      <c r="E2" s="55">
        <v>2023</v>
      </c>
      <c r="F2" s="6"/>
    </row>
    <row r="3" spans="1:7" s="51" customFormat="1" ht="55.2" x14ac:dyDescent="0.3">
      <c r="A3" s="211" t="s">
        <v>226</v>
      </c>
      <c r="B3" s="171" t="s">
        <v>227</v>
      </c>
      <c r="C3" s="171" t="s">
        <v>228</v>
      </c>
      <c r="D3" s="171" t="s">
        <v>229</v>
      </c>
      <c r="E3" s="172" t="s">
        <v>230</v>
      </c>
      <c r="F3" s="6"/>
    </row>
    <row r="4" spans="1:7" s="51" customFormat="1" ht="13.8" x14ac:dyDescent="0.3">
      <c r="A4" s="212"/>
      <c r="B4" s="1077" t="s">
        <v>31</v>
      </c>
      <c r="C4" s="1078"/>
      <c r="D4" s="1078"/>
      <c r="E4" s="1078"/>
      <c r="F4" s="124"/>
    </row>
    <row r="5" spans="1:7" s="51" customFormat="1" ht="13.8" x14ac:dyDescent="0.25">
      <c r="A5" s="76" t="s">
        <v>231</v>
      </c>
      <c r="B5" s="210">
        <v>7.1166182831064626</v>
      </c>
      <c r="C5" s="210">
        <v>5.9647624574924416</v>
      </c>
      <c r="D5" s="210">
        <v>0.5606796855803341</v>
      </c>
      <c r="E5" s="180">
        <v>0.59117614003368613</v>
      </c>
      <c r="F5" s="123"/>
    </row>
    <row r="6" spans="1:7" s="51" customFormat="1" ht="13.8" x14ac:dyDescent="0.25">
      <c r="A6" s="76" t="s">
        <v>232</v>
      </c>
      <c r="B6" s="179">
        <v>4.6971704412619024</v>
      </c>
      <c r="C6" s="179">
        <v>1.6936180431452614</v>
      </c>
      <c r="D6" s="179">
        <v>1.9625392306085758</v>
      </c>
      <c r="E6" s="180">
        <v>1.0410131675080649</v>
      </c>
      <c r="F6" s="123"/>
    </row>
    <row r="7" spans="1:7" s="51" customFormat="1" ht="27.6" x14ac:dyDescent="0.25">
      <c r="A7" s="76" t="s">
        <v>634</v>
      </c>
      <c r="B7" s="179">
        <v>1.4421546878202789</v>
      </c>
      <c r="C7" s="179">
        <v>0.20012134177025687</v>
      </c>
      <c r="D7" s="179">
        <v>0.79992340117064575</v>
      </c>
      <c r="E7" s="180">
        <v>0.44210994487937616</v>
      </c>
      <c r="F7" s="123"/>
    </row>
    <row r="8" spans="1:7" s="51" customFormat="1" ht="27.6" x14ac:dyDescent="0.25">
      <c r="A8" s="76" t="s">
        <v>233</v>
      </c>
      <c r="B8" s="179">
        <v>4.8111078401003367</v>
      </c>
      <c r="C8" s="179">
        <v>4.8111078401003367</v>
      </c>
      <c r="D8" s="62" t="s">
        <v>272</v>
      </c>
      <c r="E8" s="209" t="s">
        <v>272</v>
      </c>
      <c r="F8" s="123"/>
    </row>
    <row r="9" spans="1:7" s="51" customFormat="1" ht="13.8" x14ac:dyDescent="0.25">
      <c r="A9" s="76" t="s">
        <v>354</v>
      </c>
      <c r="B9" s="179">
        <v>3.4135842342048792</v>
      </c>
      <c r="C9" s="179">
        <v>3.4108465710598543</v>
      </c>
      <c r="D9" s="179">
        <v>0</v>
      </c>
      <c r="E9" s="180">
        <v>2.737663145024979E-3</v>
      </c>
      <c r="F9" s="123"/>
    </row>
    <row r="10" spans="1:7" s="51" customFormat="1" ht="27.6" x14ac:dyDescent="0.25">
      <c r="A10" s="76" t="s">
        <v>355</v>
      </c>
      <c r="B10" s="179">
        <v>5.1409135775594417E-3</v>
      </c>
      <c r="C10" s="179">
        <v>2.9150329563104914E-3</v>
      </c>
      <c r="D10" s="179">
        <v>2.2258806212489507E-3</v>
      </c>
      <c r="E10" s="180">
        <v>0</v>
      </c>
      <c r="F10" s="123"/>
    </row>
    <row r="11" spans="1:7" s="51" customFormat="1" ht="27.6" x14ac:dyDescent="0.25">
      <c r="A11" s="76" t="s">
        <v>234</v>
      </c>
      <c r="B11" s="179">
        <v>0.14003084729832016</v>
      </c>
      <c r="C11" s="179">
        <v>0</v>
      </c>
      <c r="D11" s="179">
        <v>7.4659446702819932E-2</v>
      </c>
      <c r="E11" s="180">
        <v>6.5371400595500229E-2</v>
      </c>
      <c r="F11" s="123"/>
    </row>
    <row r="12" spans="1:7" s="51" customFormat="1" ht="13.8" x14ac:dyDescent="0.25">
      <c r="A12" s="76" t="s">
        <v>235</v>
      </c>
      <c r="B12" s="62" t="s">
        <v>272</v>
      </c>
      <c r="C12" s="62" t="s">
        <v>272</v>
      </c>
      <c r="D12" s="62" t="s">
        <v>272</v>
      </c>
      <c r="E12" s="209" t="s">
        <v>272</v>
      </c>
      <c r="F12" s="123"/>
    </row>
    <row r="13" spans="1:7" s="51" customFormat="1" ht="13.8" x14ac:dyDescent="0.25">
      <c r="A13" s="76" t="s">
        <v>236</v>
      </c>
      <c r="B13" s="62" t="s">
        <v>496</v>
      </c>
      <c r="C13" s="62" t="s">
        <v>496</v>
      </c>
      <c r="D13" s="62" t="s">
        <v>496</v>
      </c>
      <c r="E13" s="209" t="s">
        <v>496</v>
      </c>
      <c r="F13" s="123"/>
    </row>
    <row r="14" spans="1:7" s="51" customFormat="1" ht="27.6" x14ac:dyDescent="0.25">
      <c r="A14" s="76" t="s">
        <v>237</v>
      </c>
      <c r="B14" s="179">
        <v>0.25137889490247028</v>
      </c>
      <c r="C14" s="179">
        <v>0.24856805729736883</v>
      </c>
      <c r="D14" s="179">
        <v>2.8108376051014291E-3</v>
      </c>
      <c r="E14" s="209" t="s">
        <v>272</v>
      </c>
      <c r="F14" s="123"/>
    </row>
    <row r="15" spans="1:7" s="51" customFormat="1" x14ac:dyDescent="0.3"/>
    <row r="16" spans="1:7" s="51" customFormat="1" x14ac:dyDescent="0.3">
      <c r="D16" s="85"/>
    </row>
    <row r="17" spans="5:5" s="51" customFormat="1" x14ac:dyDescent="0.3">
      <c r="E17" s="85"/>
    </row>
    <row r="18" spans="5:5" s="51" customFormat="1" x14ac:dyDescent="0.3"/>
    <row r="19" spans="5:5" s="51" customFormat="1" x14ac:dyDescent="0.3"/>
    <row r="20" spans="5:5" s="51" customFormat="1" x14ac:dyDescent="0.3"/>
    <row r="21" spans="5:5" s="51" customFormat="1" x14ac:dyDescent="0.3"/>
    <row r="22" spans="5:5" s="51" customFormat="1" x14ac:dyDescent="0.3"/>
    <row r="23" spans="5:5" s="51" customFormat="1" x14ac:dyDescent="0.3"/>
    <row r="24" spans="5:5" s="51" customFormat="1" x14ac:dyDescent="0.3"/>
    <row r="25" spans="5:5" s="51" customFormat="1" x14ac:dyDescent="0.3"/>
    <row r="26" spans="5:5" s="51" customFormat="1" x14ac:dyDescent="0.3"/>
    <row r="27" spans="5:5" s="51" customFormat="1" x14ac:dyDescent="0.3"/>
    <row r="28" spans="5:5" s="51" customFormat="1" x14ac:dyDescent="0.3"/>
    <row r="29" spans="5:5" s="51" customFormat="1" x14ac:dyDescent="0.3"/>
    <row r="30" spans="5:5" s="51" customFormat="1" x14ac:dyDescent="0.3"/>
    <row r="31" spans="5:5" s="51" customFormat="1" x14ac:dyDescent="0.3"/>
    <row r="32" spans="5:5" s="51" customFormat="1" x14ac:dyDescent="0.3"/>
    <row r="33" s="51" customFormat="1" x14ac:dyDescent="0.3"/>
    <row r="34" s="51" customFormat="1" x14ac:dyDescent="0.3"/>
    <row r="35" s="51" customFormat="1" x14ac:dyDescent="0.3"/>
    <row r="36" s="51" customFormat="1" x14ac:dyDescent="0.3"/>
    <row r="37" s="51" customFormat="1" x14ac:dyDescent="0.3"/>
    <row r="38" s="51" customFormat="1" x14ac:dyDescent="0.3"/>
    <row r="39" s="51" customFormat="1" x14ac:dyDescent="0.3"/>
    <row r="40" s="51" customFormat="1" x14ac:dyDescent="0.3"/>
    <row r="41" s="51" customFormat="1" x14ac:dyDescent="0.3"/>
    <row r="42" s="51" customFormat="1" x14ac:dyDescent="0.3"/>
    <row r="43" s="51" customFormat="1" x14ac:dyDescent="0.3"/>
    <row r="44" s="51" customFormat="1" x14ac:dyDescent="0.3"/>
    <row r="45" s="51" customFormat="1" x14ac:dyDescent="0.3"/>
    <row r="46" s="51" customFormat="1" x14ac:dyDescent="0.3"/>
    <row r="47" s="51" customFormat="1" x14ac:dyDescent="0.3"/>
    <row r="48" s="51" customFormat="1" x14ac:dyDescent="0.3"/>
    <row r="49" s="51" customFormat="1" x14ac:dyDescent="0.3"/>
    <row r="50" s="51" customFormat="1" x14ac:dyDescent="0.3"/>
    <row r="51" s="51" customFormat="1" x14ac:dyDescent="0.3"/>
    <row r="52" s="51" customFormat="1" x14ac:dyDescent="0.3"/>
    <row r="53" s="51" customFormat="1" x14ac:dyDescent="0.3"/>
    <row r="54" s="51" customFormat="1" x14ac:dyDescent="0.3"/>
    <row r="55" s="51" customFormat="1" x14ac:dyDescent="0.3"/>
    <row r="56" s="51" customFormat="1" x14ac:dyDescent="0.3"/>
    <row r="57" s="51" customFormat="1" x14ac:dyDescent="0.3"/>
    <row r="58" s="51" customFormat="1" x14ac:dyDescent="0.3"/>
    <row r="59" s="51" customFormat="1" x14ac:dyDescent="0.3"/>
    <row r="60" s="51" customFormat="1" x14ac:dyDescent="0.3"/>
    <row r="61" s="51" customFormat="1" x14ac:dyDescent="0.3"/>
    <row r="62" s="51" customFormat="1" x14ac:dyDescent="0.3"/>
    <row r="63" s="51" customFormat="1" x14ac:dyDescent="0.3"/>
    <row r="64" s="51" customFormat="1" x14ac:dyDescent="0.3"/>
    <row r="65" s="51" customFormat="1" x14ac:dyDescent="0.3"/>
    <row r="66" s="51" customFormat="1" x14ac:dyDescent="0.3"/>
    <row r="67" s="51" customFormat="1" x14ac:dyDescent="0.3"/>
    <row r="68" s="51" customFormat="1" x14ac:dyDescent="0.3"/>
    <row r="69" s="51" customFormat="1" x14ac:dyDescent="0.3"/>
    <row r="70" s="51" customFormat="1" x14ac:dyDescent="0.3"/>
    <row r="71" s="51" customFormat="1" x14ac:dyDescent="0.3"/>
    <row r="72" s="51" customFormat="1" x14ac:dyDescent="0.3"/>
    <row r="73" s="51" customFormat="1" x14ac:dyDescent="0.3"/>
    <row r="74" s="51" customFormat="1" x14ac:dyDescent="0.3"/>
    <row r="75" s="51" customFormat="1" x14ac:dyDescent="0.3"/>
    <row r="76" s="51" customFormat="1" x14ac:dyDescent="0.3"/>
    <row r="77" s="51" customFormat="1" x14ac:dyDescent="0.3"/>
    <row r="78" s="51" customFormat="1" x14ac:dyDescent="0.3"/>
    <row r="79" s="51" customFormat="1" x14ac:dyDescent="0.3"/>
    <row r="80" s="51" customFormat="1" x14ac:dyDescent="0.3"/>
    <row r="81" s="51" customFormat="1" x14ac:dyDescent="0.3"/>
    <row r="82" s="51" customFormat="1" x14ac:dyDescent="0.3"/>
    <row r="83" s="51" customFormat="1" x14ac:dyDescent="0.3"/>
    <row r="84" s="51" customFormat="1" x14ac:dyDescent="0.3"/>
    <row r="85" s="51" customFormat="1" x14ac:dyDescent="0.3"/>
    <row r="86" s="51" customFormat="1" x14ac:dyDescent="0.3"/>
    <row r="87" s="51" customFormat="1" x14ac:dyDescent="0.3"/>
    <row r="88" s="51" customFormat="1" x14ac:dyDescent="0.3"/>
    <row r="89" s="51" customFormat="1" x14ac:dyDescent="0.3"/>
    <row r="90" s="51" customFormat="1" x14ac:dyDescent="0.3"/>
    <row r="91" s="51" customFormat="1" x14ac:dyDescent="0.3"/>
    <row r="92" s="51" customFormat="1" x14ac:dyDescent="0.3"/>
    <row r="93" s="51" customFormat="1" x14ac:dyDescent="0.3"/>
    <row r="94" s="51" customFormat="1" x14ac:dyDescent="0.3"/>
    <row r="95" s="51" customFormat="1" x14ac:dyDescent="0.3"/>
    <row r="96" s="51" customFormat="1" x14ac:dyDescent="0.3"/>
    <row r="97" s="51" customFormat="1" x14ac:dyDescent="0.3"/>
    <row r="98" s="51" customFormat="1" x14ac:dyDescent="0.3"/>
    <row r="99" s="51" customFormat="1" x14ac:dyDescent="0.3"/>
    <row r="100" s="51" customFormat="1" x14ac:dyDescent="0.3"/>
    <row r="101" s="51" customFormat="1" x14ac:dyDescent="0.3"/>
    <row r="102" s="51" customFormat="1" x14ac:dyDescent="0.3"/>
    <row r="103" s="51" customFormat="1" x14ac:dyDescent="0.3"/>
    <row r="104" s="51" customFormat="1" x14ac:dyDescent="0.3"/>
    <row r="105" s="51" customFormat="1" x14ac:dyDescent="0.3"/>
    <row r="106" s="51" customFormat="1" x14ac:dyDescent="0.3"/>
    <row r="107" s="51" customFormat="1" x14ac:dyDescent="0.3"/>
    <row r="108" s="51" customFormat="1" x14ac:dyDescent="0.3"/>
    <row r="109" s="51" customFormat="1" x14ac:dyDescent="0.3"/>
    <row r="110" s="51" customFormat="1" x14ac:dyDescent="0.3"/>
    <row r="111" s="51" customFormat="1" x14ac:dyDescent="0.3"/>
    <row r="112" s="51" customFormat="1" x14ac:dyDescent="0.3"/>
    <row r="113" s="51" customFormat="1" x14ac:dyDescent="0.3"/>
    <row r="114" s="51" customFormat="1" x14ac:dyDescent="0.3"/>
    <row r="115" s="51" customFormat="1" x14ac:dyDescent="0.3"/>
    <row r="116" s="51" customFormat="1" x14ac:dyDescent="0.3"/>
    <row r="117" s="51" customFormat="1" x14ac:dyDescent="0.3"/>
    <row r="118" s="51" customFormat="1" x14ac:dyDescent="0.3"/>
    <row r="119" s="51" customFormat="1" x14ac:dyDescent="0.3"/>
    <row r="120" s="51" customFormat="1" x14ac:dyDescent="0.3"/>
    <row r="121" s="51" customFormat="1" x14ac:dyDescent="0.3"/>
    <row r="122" s="51" customFormat="1" x14ac:dyDescent="0.3"/>
    <row r="123" s="51" customFormat="1" x14ac:dyDescent="0.3"/>
    <row r="124" s="51" customFormat="1" x14ac:dyDescent="0.3"/>
    <row r="125" s="51" customFormat="1" x14ac:dyDescent="0.3"/>
    <row r="126" s="51" customFormat="1" x14ac:dyDescent="0.3"/>
    <row r="127" s="51" customFormat="1" x14ac:dyDescent="0.3"/>
    <row r="128" s="51" customFormat="1" x14ac:dyDescent="0.3"/>
    <row r="129" s="51" customFormat="1" x14ac:dyDescent="0.3"/>
    <row r="130" s="51" customFormat="1" x14ac:dyDescent="0.3"/>
    <row r="131" s="51" customFormat="1" x14ac:dyDescent="0.3"/>
    <row r="132" s="51" customFormat="1" x14ac:dyDescent="0.3"/>
    <row r="133" s="51" customFormat="1" x14ac:dyDescent="0.3"/>
    <row r="134" s="51" customFormat="1" x14ac:dyDescent="0.3"/>
    <row r="135" s="51" customFormat="1" x14ac:dyDescent="0.3"/>
    <row r="136" s="51" customFormat="1" x14ac:dyDescent="0.3"/>
    <row r="137" s="51" customFormat="1" x14ac:dyDescent="0.3"/>
    <row r="138" s="51" customFormat="1" x14ac:dyDescent="0.3"/>
    <row r="139" s="51" customFormat="1" x14ac:dyDescent="0.3"/>
    <row r="140" s="51" customFormat="1" x14ac:dyDescent="0.3"/>
    <row r="141" s="51" customFormat="1" x14ac:dyDescent="0.3"/>
    <row r="142" s="51" customFormat="1" x14ac:dyDescent="0.3"/>
    <row r="143" s="51" customFormat="1" x14ac:dyDescent="0.3"/>
    <row r="144" s="51" customFormat="1" x14ac:dyDescent="0.3"/>
    <row r="145" s="51" customFormat="1" x14ac:dyDescent="0.3"/>
    <row r="146" s="51" customFormat="1" x14ac:dyDescent="0.3"/>
    <row r="147" s="51" customFormat="1" x14ac:dyDescent="0.3"/>
    <row r="148" s="51" customFormat="1" x14ac:dyDescent="0.3"/>
    <row r="149" s="51" customFormat="1" x14ac:dyDescent="0.3"/>
    <row r="150" s="51" customFormat="1" x14ac:dyDescent="0.3"/>
    <row r="151" s="51" customFormat="1" x14ac:dyDescent="0.3"/>
    <row r="152" s="51" customFormat="1" x14ac:dyDescent="0.3"/>
    <row r="153" s="51" customFormat="1" x14ac:dyDescent="0.3"/>
    <row r="154" s="51" customFormat="1" x14ac:dyDescent="0.3"/>
    <row r="155" s="51" customFormat="1" x14ac:dyDescent="0.3"/>
    <row r="156" s="51" customFormat="1" x14ac:dyDescent="0.3"/>
    <row r="157" s="51" customFormat="1" x14ac:dyDescent="0.3"/>
    <row r="158" s="51" customFormat="1" x14ac:dyDescent="0.3"/>
    <row r="159" s="51" customFormat="1" x14ac:dyDescent="0.3"/>
    <row r="160" s="51" customFormat="1" x14ac:dyDescent="0.3"/>
    <row r="161" s="51" customFormat="1" x14ac:dyDescent="0.3"/>
    <row r="162" s="51" customFormat="1" x14ac:dyDescent="0.3"/>
    <row r="163" s="51" customFormat="1" x14ac:dyDescent="0.3"/>
    <row r="164" s="51" customFormat="1" x14ac:dyDescent="0.3"/>
    <row r="165" s="51" customFormat="1" x14ac:dyDescent="0.3"/>
    <row r="166" s="51" customFormat="1" x14ac:dyDescent="0.3"/>
    <row r="167" s="51" customFormat="1" x14ac:dyDescent="0.3"/>
    <row r="168" s="51" customFormat="1" x14ac:dyDescent="0.3"/>
    <row r="169" s="51" customFormat="1" x14ac:dyDescent="0.3"/>
    <row r="170" s="51" customFormat="1" x14ac:dyDescent="0.3"/>
    <row r="171" s="51" customFormat="1" x14ac:dyDescent="0.3"/>
    <row r="172" s="51" customFormat="1" x14ac:dyDescent="0.3"/>
    <row r="173" s="51" customFormat="1" x14ac:dyDescent="0.3"/>
    <row r="174" s="51" customFormat="1" x14ac:dyDescent="0.3"/>
    <row r="175" s="51" customFormat="1" x14ac:dyDescent="0.3"/>
    <row r="176" s="51" customFormat="1" x14ac:dyDescent="0.3"/>
    <row r="177" s="51" customFormat="1" x14ac:dyDescent="0.3"/>
    <row r="178" s="51" customFormat="1" x14ac:dyDescent="0.3"/>
    <row r="179" s="51" customFormat="1" x14ac:dyDescent="0.3"/>
    <row r="180" s="51" customFormat="1" x14ac:dyDescent="0.3"/>
    <row r="181" s="51" customFormat="1" x14ac:dyDescent="0.3"/>
    <row r="182" s="51" customFormat="1" x14ac:dyDescent="0.3"/>
    <row r="183" s="51" customFormat="1" x14ac:dyDescent="0.3"/>
    <row r="184" s="51" customFormat="1" x14ac:dyDescent="0.3"/>
    <row r="185" s="51" customFormat="1" x14ac:dyDescent="0.3"/>
    <row r="186" s="51" customFormat="1" x14ac:dyDescent="0.3"/>
    <row r="187" s="51" customFormat="1" x14ac:dyDescent="0.3"/>
    <row r="188" s="51" customFormat="1" x14ac:dyDescent="0.3"/>
    <row r="189" s="51" customFormat="1" x14ac:dyDescent="0.3"/>
    <row r="190" s="51" customFormat="1" x14ac:dyDescent="0.3"/>
    <row r="191" s="51" customFormat="1" x14ac:dyDescent="0.3"/>
    <row r="192" s="51" customFormat="1" x14ac:dyDescent="0.3"/>
    <row r="193" s="51" customFormat="1" x14ac:dyDescent="0.3"/>
    <row r="194" s="51" customFormat="1" x14ac:dyDescent="0.3"/>
    <row r="195" s="51" customFormat="1" x14ac:dyDescent="0.3"/>
    <row r="196" s="51" customFormat="1" x14ac:dyDescent="0.3"/>
    <row r="197" s="51" customFormat="1" x14ac:dyDescent="0.3"/>
    <row r="198" s="51" customFormat="1" x14ac:dyDescent="0.3"/>
    <row r="199" s="51" customFormat="1" x14ac:dyDescent="0.3"/>
    <row r="200" s="51" customFormat="1" x14ac:dyDescent="0.3"/>
    <row r="201" s="51" customFormat="1" x14ac:dyDescent="0.3"/>
    <row r="202" s="51" customFormat="1" x14ac:dyDescent="0.3"/>
    <row r="203" s="51" customFormat="1" x14ac:dyDescent="0.3"/>
    <row r="204" s="51" customFormat="1" x14ac:dyDescent="0.3"/>
    <row r="205" s="51" customFormat="1" x14ac:dyDescent="0.3"/>
    <row r="206" s="51" customFormat="1" x14ac:dyDescent="0.3"/>
    <row r="207" s="51" customFormat="1" x14ac:dyDescent="0.3"/>
    <row r="208" s="51" customFormat="1" x14ac:dyDescent="0.3"/>
    <row r="209" s="51" customFormat="1" x14ac:dyDescent="0.3"/>
    <row r="210" s="51" customFormat="1" x14ac:dyDescent="0.3"/>
    <row r="211" s="51" customFormat="1" x14ac:dyDescent="0.3"/>
    <row r="212" s="51" customFormat="1" x14ac:dyDescent="0.3"/>
    <row r="213" s="51" customFormat="1" x14ac:dyDescent="0.3"/>
    <row r="214" s="51" customFormat="1" x14ac:dyDescent="0.3"/>
    <row r="215" s="51" customFormat="1" x14ac:dyDescent="0.3"/>
    <row r="216" s="51" customFormat="1" x14ac:dyDescent="0.3"/>
    <row r="217" s="51" customFormat="1" x14ac:dyDescent="0.3"/>
    <row r="218" s="51" customFormat="1" x14ac:dyDescent="0.3"/>
    <row r="219" s="51" customFormat="1" x14ac:dyDescent="0.3"/>
    <row r="220" s="51" customFormat="1" x14ac:dyDescent="0.3"/>
    <row r="221" s="51" customFormat="1" x14ac:dyDescent="0.3"/>
    <row r="222" s="51" customFormat="1" x14ac:dyDescent="0.3"/>
    <row r="223" s="51" customFormat="1" x14ac:dyDescent="0.3"/>
    <row r="224" s="51" customFormat="1" x14ac:dyDescent="0.3"/>
    <row r="225" s="51" customFormat="1" x14ac:dyDescent="0.3"/>
    <row r="226" s="51" customFormat="1" x14ac:dyDescent="0.3"/>
    <row r="227" s="51" customFormat="1" x14ac:dyDescent="0.3"/>
    <row r="228" s="51" customFormat="1" x14ac:dyDescent="0.3"/>
    <row r="229" s="51" customFormat="1" x14ac:dyDescent="0.3"/>
    <row r="230" s="51" customFormat="1" x14ac:dyDescent="0.3"/>
    <row r="231" s="51" customFormat="1" x14ac:dyDescent="0.3"/>
    <row r="232" s="51" customFormat="1" x14ac:dyDescent="0.3"/>
    <row r="233" s="51" customFormat="1" x14ac:dyDescent="0.3"/>
    <row r="234" s="51" customFormat="1" x14ac:dyDescent="0.3"/>
    <row r="235" s="51" customFormat="1" x14ac:dyDescent="0.3"/>
    <row r="236" s="51" customFormat="1" x14ac:dyDescent="0.3"/>
    <row r="237" s="51" customFormat="1" x14ac:dyDescent="0.3"/>
    <row r="238" s="51" customFormat="1" x14ac:dyDescent="0.3"/>
    <row r="239" s="51" customFormat="1" x14ac:dyDescent="0.3"/>
    <row r="240" s="51" customFormat="1" x14ac:dyDescent="0.3"/>
    <row r="241" s="51" customFormat="1" x14ac:dyDescent="0.3"/>
    <row r="242" s="51" customFormat="1" x14ac:dyDescent="0.3"/>
    <row r="243" s="51" customFormat="1" x14ac:dyDescent="0.3"/>
    <row r="244" s="51" customFormat="1" x14ac:dyDescent="0.3"/>
    <row r="245" s="51" customFormat="1" x14ac:dyDescent="0.3"/>
    <row r="246" s="51" customFormat="1" x14ac:dyDescent="0.3"/>
    <row r="247" s="51" customFormat="1" x14ac:dyDescent="0.3"/>
    <row r="248" s="51" customFormat="1" x14ac:dyDescent="0.3"/>
    <row r="249" s="51" customFormat="1" x14ac:dyDescent="0.3"/>
    <row r="250" s="51" customFormat="1" x14ac:dyDescent="0.3"/>
    <row r="251" s="51" customFormat="1" x14ac:dyDescent="0.3"/>
    <row r="252" s="51" customFormat="1" x14ac:dyDescent="0.3"/>
    <row r="253" s="51" customFormat="1" x14ac:dyDescent="0.3"/>
    <row r="254" s="51" customFormat="1" x14ac:dyDescent="0.3"/>
    <row r="255" s="51" customFormat="1" x14ac:dyDescent="0.3"/>
    <row r="256" s="51" customFormat="1" x14ac:dyDescent="0.3"/>
    <row r="257" s="51" customFormat="1" x14ac:dyDescent="0.3"/>
    <row r="258" s="51" customFormat="1" x14ac:dyDescent="0.3"/>
    <row r="259" s="51" customFormat="1" x14ac:dyDescent="0.3"/>
    <row r="260" s="51" customFormat="1" x14ac:dyDescent="0.3"/>
    <row r="261" s="51" customFormat="1" x14ac:dyDescent="0.3"/>
    <row r="262" s="51" customFormat="1" x14ac:dyDescent="0.3"/>
    <row r="263" s="51" customFormat="1" x14ac:dyDescent="0.3"/>
    <row r="264" s="51" customFormat="1" x14ac:dyDescent="0.3"/>
    <row r="265" s="51" customFormat="1" x14ac:dyDescent="0.3"/>
    <row r="266" s="51" customFormat="1" x14ac:dyDescent="0.3"/>
    <row r="267" s="51" customFormat="1" x14ac:dyDescent="0.3"/>
    <row r="268" s="51" customFormat="1" x14ac:dyDescent="0.3"/>
    <row r="269" s="51" customFormat="1" x14ac:dyDescent="0.3"/>
    <row r="270" s="51" customFormat="1" x14ac:dyDescent="0.3"/>
    <row r="271" s="51" customFormat="1" x14ac:dyDescent="0.3"/>
    <row r="272" s="51" customFormat="1" x14ac:dyDescent="0.3"/>
    <row r="273" s="51" customFormat="1" x14ac:dyDescent="0.3"/>
    <row r="274" s="51" customFormat="1" x14ac:dyDescent="0.3"/>
    <row r="275" s="51" customFormat="1" x14ac:dyDescent="0.3"/>
    <row r="276" s="51" customFormat="1" x14ac:dyDescent="0.3"/>
    <row r="277" s="51" customFormat="1" x14ac:dyDescent="0.3"/>
    <row r="278" s="51" customFormat="1" x14ac:dyDescent="0.3"/>
    <row r="279" s="51" customFormat="1" x14ac:dyDescent="0.3"/>
    <row r="280" s="51" customFormat="1" x14ac:dyDescent="0.3"/>
    <row r="281" s="51" customFormat="1" x14ac:dyDescent="0.3"/>
    <row r="282" s="51" customFormat="1" x14ac:dyDescent="0.3"/>
    <row r="283" s="51" customFormat="1" x14ac:dyDescent="0.3"/>
    <row r="284" s="51" customFormat="1" x14ac:dyDescent="0.3"/>
    <row r="285" s="51" customFormat="1" x14ac:dyDescent="0.3"/>
    <row r="286" s="51" customFormat="1" x14ac:dyDescent="0.3"/>
    <row r="287" s="51" customFormat="1" x14ac:dyDescent="0.3"/>
    <row r="288" s="51" customFormat="1" x14ac:dyDescent="0.3"/>
    <row r="289" s="51" customFormat="1" x14ac:dyDescent="0.3"/>
    <row r="290" s="51" customFormat="1" x14ac:dyDescent="0.3"/>
    <row r="291" s="51" customFormat="1" x14ac:dyDescent="0.3"/>
    <row r="292" s="51" customFormat="1" x14ac:dyDescent="0.3"/>
    <row r="293" s="51" customFormat="1" x14ac:dyDescent="0.3"/>
    <row r="294" s="51" customFormat="1" x14ac:dyDescent="0.3"/>
    <row r="295" s="51" customFormat="1" x14ac:dyDescent="0.3"/>
    <row r="296" s="51" customFormat="1" x14ac:dyDescent="0.3"/>
    <row r="297" s="51" customFormat="1" x14ac:dyDescent="0.3"/>
    <row r="298" s="51" customFormat="1" x14ac:dyDescent="0.3"/>
    <row r="299" s="51" customFormat="1" x14ac:dyDescent="0.3"/>
    <row r="300" s="51" customFormat="1" x14ac:dyDescent="0.3"/>
    <row r="301" s="51" customFormat="1" x14ac:dyDescent="0.3"/>
    <row r="302" s="51" customFormat="1" x14ac:dyDescent="0.3"/>
    <row r="303" s="51" customFormat="1" x14ac:dyDescent="0.3"/>
    <row r="304" s="51" customFormat="1" x14ac:dyDescent="0.3"/>
    <row r="305" s="51" customFormat="1" x14ac:dyDescent="0.3"/>
    <row r="306" s="51" customFormat="1" x14ac:dyDescent="0.3"/>
    <row r="307" s="51" customFormat="1" x14ac:dyDescent="0.3"/>
    <row r="308" s="51" customFormat="1" x14ac:dyDescent="0.3"/>
    <row r="309" s="51" customFormat="1" x14ac:dyDescent="0.3"/>
    <row r="310" s="51" customFormat="1" x14ac:dyDescent="0.3"/>
    <row r="311" s="51" customFormat="1" x14ac:dyDescent="0.3"/>
    <row r="312" s="51" customFormat="1" x14ac:dyDescent="0.3"/>
    <row r="313" s="51" customFormat="1" x14ac:dyDescent="0.3"/>
    <row r="314" s="51" customFormat="1" x14ac:dyDescent="0.3"/>
    <row r="315" s="51" customFormat="1" x14ac:dyDescent="0.3"/>
    <row r="316" s="51" customFormat="1" x14ac:dyDescent="0.3"/>
    <row r="317" s="51" customFormat="1" x14ac:dyDescent="0.3"/>
    <row r="318" s="51" customFormat="1" x14ac:dyDescent="0.3"/>
    <row r="319" s="51" customFormat="1" x14ac:dyDescent="0.3"/>
    <row r="320" s="51" customFormat="1" x14ac:dyDescent="0.3"/>
    <row r="321" s="51" customFormat="1" x14ac:dyDescent="0.3"/>
    <row r="322" s="51" customFormat="1" x14ac:dyDescent="0.3"/>
    <row r="323" s="51" customFormat="1" x14ac:dyDescent="0.3"/>
    <row r="324" s="51" customFormat="1" x14ac:dyDescent="0.3"/>
    <row r="325" s="51" customFormat="1" x14ac:dyDescent="0.3"/>
    <row r="326" s="51" customFormat="1" x14ac:dyDescent="0.3"/>
    <row r="327" s="51" customFormat="1" x14ac:dyDescent="0.3"/>
    <row r="328" s="51" customFormat="1" x14ac:dyDescent="0.3"/>
    <row r="329" s="51" customFormat="1" x14ac:dyDescent="0.3"/>
    <row r="330" s="51" customFormat="1" x14ac:dyDescent="0.3"/>
    <row r="331" s="51" customFormat="1" x14ac:dyDescent="0.3"/>
    <row r="332" s="51" customFormat="1" x14ac:dyDescent="0.3"/>
    <row r="333" s="51" customFormat="1" x14ac:dyDescent="0.3"/>
    <row r="334" s="51" customFormat="1" x14ac:dyDescent="0.3"/>
    <row r="335" s="51" customFormat="1" x14ac:dyDescent="0.3"/>
    <row r="336" s="51" customFormat="1" x14ac:dyDescent="0.3"/>
    <row r="337" s="51" customFormat="1" x14ac:dyDescent="0.3"/>
    <row r="338" s="51" customFormat="1" x14ac:dyDescent="0.3"/>
    <row r="339" s="51" customFormat="1" x14ac:dyDescent="0.3"/>
    <row r="340" s="51" customFormat="1" x14ac:dyDescent="0.3"/>
    <row r="341" s="51" customFormat="1" x14ac:dyDescent="0.3"/>
    <row r="342" s="51" customFormat="1" x14ac:dyDescent="0.3"/>
    <row r="343" s="51" customFormat="1" x14ac:dyDescent="0.3"/>
    <row r="344" s="51" customFormat="1" x14ac:dyDescent="0.3"/>
    <row r="345" s="51" customFormat="1" x14ac:dyDescent="0.3"/>
    <row r="346" s="51" customFormat="1" x14ac:dyDescent="0.3"/>
    <row r="347" s="51" customFormat="1" x14ac:dyDescent="0.3"/>
    <row r="348" s="51" customFormat="1" x14ac:dyDescent="0.3"/>
    <row r="349" s="51" customFormat="1" x14ac:dyDescent="0.3"/>
    <row r="350" s="51" customFormat="1" x14ac:dyDescent="0.3"/>
    <row r="351" s="51" customFormat="1" x14ac:dyDescent="0.3"/>
    <row r="352" s="51" customFormat="1" x14ac:dyDescent="0.3"/>
    <row r="353" s="51" customFormat="1" x14ac:dyDescent="0.3"/>
    <row r="354" s="51" customFormat="1" x14ac:dyDescent="0.3"/>
    <row r="355" s="51" customFormat="1" x14ac:dyDescent="0.3"/>
    <row r="356" s="51" customFormat="1" x14ac:dyDescent="0.3"/>
    <row r="357" s="51" customFormat="1" x14ac:dyDescent="0.3"/>
    <row r="358" s="51" customFormat="1" x14ac:dyDescent="0.3"/>
    <row r="359" s="51" customFormat="1" x14ac:dyDescent="0.3"/>
    <row r="360" s="51" customFormat="1" x14ac:dyDescent="0.3"/>
    <row r="361" s="51" customFormat="1" x14ac:dyDescent="0.3"/>
    <row r="362" s="51" customFormat="1" x14ac:dyDescent="0.3"/>
    <row r="363" s="51" customFormat="1" x14ac:dyDescent="0.3"/>
    <row r="364" s="51" customFormat="1" x14ac:dyDescent="0.3"/>
    <row r="365" s="51" customFormat="1" x14ac:dyDescent="0.3"/>
    <row r="366" s="51" customFormat="1" x14ac:dyDescent="0.3"/>
    <row r="367" s="51" customFormat="1" x14ac:dyDescent="0.3"/>
    <row r="368" s="51" customFormat="1" x14ac:dyDescent="0.3"/>
    <row r="369" s="51" customFormat="1" x14ac:dyDescent="0.3"/>
    <row r="370" s="51" customFormat="1" x14ac:dyDescent="0.3"/>
    <row r="371" s="51" customFormat="1" x14ac:dyDescent="0.3"/>
    <row r="372" s="51" customFormat="1" x14ac:dyDescent="0.3"/>
    <row r="373" s="51" customFormat="1" x14ac:dyDescent="0.3"/>
    <row r="374" s="51" customFormat="1" x14ac:dyDescent="0.3"/>
    <row r="375" s="51" customFormat="1" x14ac:dyDescent="0.3"/>
    <row r="376" s="51" customFormat="1" x14ac:dyDescent="0.3"/>
    <row r="377" s="51" customFormat="1" x14ac:dyDescent="0.3"/>
    <row r="378" s="51" customFormat="1" x14ac:dyDescent="0.3"/>
    <row r="379" s="51" customFormat="1" x14ac:dyDescent="0.3"/>
    <row r="380" s="51" customFormat="1" x14ac:dyDescent="0.3"/>
    <row r="381" s="51" customFormat="1" x14ac:dyDescent="0.3"/>
    <row r="382" s="51" customFormat="1" x14ac:dyDescent="0.3"/>
    <row r="383" s="51" customFormat="1" x14ac:dyDescent="0.3"/>
    <row r="384" s="51" customFormat="1" x14ac:dyDescent="0.3"/>
    <row r="385" s="51" customFormat="1" x14ac:dyDescent="0.3"/>
    <row r="386" s="51" customFormat="1" x14ac:dyDescent="0.3"/>
    <row r="387" s="51" customFormat="1" x14ac:dyDescent="0.3"/>
    <row r="388" s="51" customFormat="1" x14ac:dyDescent="0.3"/>
    <row r="389" s="51" customFormat="1" x14ac:dyDescent="0.3"/>
    <row r="390" s="51" customFormat="1" x14ac:dyDescent="0.3"/>
    <row r="391" s="51" customFormat="1" x14ac:dyDescent="0.3"/>
    <row r="392" s="51" customFormat="1" x14ac:dyDescent="0.3"/>
    <row r="393" s="51" customFormat="1" x14ac:dyDescent="0.3"/>
    <row r="394" s="51" customFormat="1" x14ac:dyDescent="0.3"/>
    <row r="395" s="51" customFormat="1" x14ac:dyDescent="0.3"/>
    <row r="396" s="51" customFormat="1" x14ac:dyDescent="0.3"/>
    <row r="397" s="51" customFormat="1" x14ac:dyDescent="0.3"/>
    <row r="398" s="51" customFormat="1" x14ac:dyDescent="0.3"/>
    <row r="399" s="51" customFormat="1" x14ac:dyDescent="0.3"/>
    <row r="400" s="51" customFormat="1" x14ac:dyDescent="0.3"/>
    <row r="401" s="51" customFormat="1" x14ac:dyDescent="0.3"/>
    <row r="402" s="51" customFormat="1" x14ac:dyDescent="0.3"/>
    <row r="403" s="51" customFormat="1" x14ac:dyDescent="0.3"/>
    <row r="404" s="51" customFormat="1" x14ac:dyDescent="0.3"/>
    <row r="405" s="51" customFormat="1" x14ac:dyDescent="0.3"/>
    <row r="406" s="51" customFormat="1" x14ac:dyDescent="0.3"/>
    <row r="407" s="51" customFormat="1" x14ac:dyDescent="0.3"/>
    <row r="408" s="51" customFormat="1" x14ac:dyDescent="0.3"/>
    <row r="409" s="51" customFormat="1" x14ac:dyDescent="0.3"/>
    <row r="410" s="51" customFormat="1" x14ac:dyDescent="0.3"/>
    <row r="411" s="51" customFormat="1" x14ac:dyDescent="0.3"/>
    <row r="412" s="51" customFormat="1" x14ac:dyDescent="0.3"/>
    <row r="413" s="51" customFormat="1" x14ac:dyDescent="0.3"/>
    <row r="414" s="51" customFormat="1" x14ac:dyDescent="0.3"/>
    <row r="415" s="51" customFormat="1" x14ac:dyDescent="0.3"/>
    <row r="416" s="51" customFormat="1" x14ac:dyDescent="0.3"/>
    <row r="417" s="51" customFormat="1" x14ac:dyDescent="0.3"/>
    <row r="418" s="51" customFormat="1" x14ac:dyDescent="0.3"/>
    <row r="419" s="51" customFormat="1" x14ac:dyDescent="0.3"/>
    <row r="420" s="51" customFormat="1" x14ac:dyDescent="0.3"/>
    <row r="421" s="51" customFormat="1" x14ac:dyDescent="0.3"/>
    <row r="422" s="51" customFormat="1" x14ac:dyDescent="0.3"/>
    <row r="423" s="51" customFormat="1" x14ac:dyDescent="0.3"/>
    <row r="424" s="51" customFormat="1" x14ac:dyDescent="0.3"/>
    <row r="425" s="51" customFormat="1" x14ac:dyDescent="0.3"/>
    <row r="426" s="51" customFormat="1" x14ac:dyDescent="0.3"/>
    <row r="427" s="51" customFormat="1" x14ac:dyDescent="0.3"/>
    <row r="428" s="51" customFormat="1" x14ac:dyDescent="0.3"/>
    <row r="429" s="51" customFormat="1" x14ac:dyDescent="0.3"/>
    <row r="430" s="51" customFormat="1" x14ac:dyDescent="0.3"/>
    <row r="431" s="51" customFormat="1" x14ac:dyDescent="0.3"/>
    <row r="432" s="51" customFormat="1" x14ac:dyDescent="0.3"/>
    <row r="433" s="51" customFormat="1" x14ac:dyDescent="0.3"/>
    <row r="434" s="51" customFormat="1" x14ac:dyDescent="0.3"/>
    <row r="435" s="51" customFormat="1" x14ac:dyDescent="0.3"/>
    <row r="436" s="51" customFormat="1" x14ac:dyDescent="0.3"/>
    <row r="437" s="51" customFormat="1" x14ac:dyDescent="0.3"/>
    <row r="438" s="51" customFormat="1" x14ac:dyDescent="0.3"/>
    <row r="439" s="51" customFormat="1" x14ac:dyDescent="0.3"/>
    <row r="440" s="51" customFormat="1" x14ac:dyDescent="0.3"/>
    <row r="441" s="51" customFormat="1" x14ac:dyDescent="0.3"/>
    <row r="442" s="51" customFormat="1" x14ac:dyDescent="0.3"/>
    <row r="443" s="51" customFormat="1" x14ac:dyDescent="0.3"/>
    <row r="444" s="51" customFormat="1" x14ac:dyDescent="0.3"/>
    <row r="445" s="51" customFormat="1" x14ac:dyDescent="0.3"/>
    <row r="446" s="51" customFormat="1" x14ac:dyDescent="0.3"/>
    <row r="447" s="51" customFormat="1" x14ac:dyDescent="0.3"/>
    <row r="448" s="51" customFormat="1" x14ac:dyDescent="0.3"/>
    <row r="449" s="51" customFormat="1" x14ac:dyDescent="0.3"/>
    <row r="450" s="51" customFormat="1" x14ac:dyDescent="0.3"/>
    <row r="451" s="51" customFormat="1" x14ac:dyDescent="0.3"/>
    <row r="452" s="51" customFormat="1" x14ac:dyDescent="0.3"/>
    <row r="453" s="51" customFormat="1" x14ac:dyDescent="0.3"/>
    <row r="454" s="51" customFormat="1" x14ac:dyDescent="0.3"/>
    <row r="455" s="51" customFormat="1" x14ac:dyDescent="0.3"/>
    <row r="456" s="51" customFormat="1" x14ac:dyDescent="0.3"/>
    <row r="457" s="51" customFormat="1" x14ac:dyDescent="0.3"/>
    <row r="458" s="51" customFormat="1" x14ac:dyDescent="0.3"/>
    <row r="459" s="51" customFormat="1" x14ac:dyDescent="0.3"/>
    <row r="460" s="51" customFormat="1" x14ac:dyDescent="0.3"/>
    <row r="461" s="51" customFormat="1" x14ac:dyDescent="0.3"/>
    <row r="462" s="51" customFormat="1" x14ac:dyDescent="0.3"/>
    <row r="463" s="51" customFormat="1" x14ac:dyDescent="0.3"/>
    <row r="464" s="51" customFormat="1" x14ac:dyDescent="0.3"/>
    <row r="465" s="51" customFormat="1" x14ac:dyDescent="0.3"/>
    <row r="466" s="51" customFormat="1" x14ac:dyDescent="0.3"/>
    <row r="467" s="51" customFormat="1" x14ac:dyDescent="0.3"/>
    <row r="468" s="51" customFormat="1" x14ac:dyDescent="0.3"/>
    <row r="469" s="51" customFormat="1" x14ac:dyDescent="0.3"/>
    <row r="470" s="51" customFormat="1" x14ac:dyDescent="0.3"/>
    <row r="471" s="51" customFormat="1" x14ac:dyDescent="0.3"/>
    <row r="472" s="51" customFormat="1" x14ac:dyDescent="0.3"/>
    <row r="473" s="51" customFormat="1" x14ac:dyDescent="0.3"/>
    <row r="474" s="51" customFormat="1" x14ac:dyDescent="0.3"/>
    <row r="475" s="51" customFormat="1" x14ac:dyDescent="0.3"/>
    <row r="476" s="51" customFormat="1" x14ac:dyDescent="0.3"/>
    <row r="477" s="51" customFormat="1" x14ac:dyDescent="0.3"/>
    <row r="478" s="51" customFormat="1" x14ac:dyDescent="0.3"/>
    <row r="479" s="51" customFormat="1" x14ac:dyDescent="0.3"/>
    <row r="480" s="51" customFormat="1" x14ac:dyDescent="0.3"/>
    <row r="481" s="51" customFormat="1" x14ac:dyDescent="0.3"/>
    <row r="482" s="51" customFormat="1" x14ac:dyDescent="0.3"/>
    <row r="483" s="51" customFormat="1" x14ac:dyDescent="0.3"/>
    <row r="484" s="51" customFormat="1" x14ac:dyDescent="0.3"/>
    <row r="485" s="51" customFormat="1" x14ac:dyDescent="0.3"/>
    <row r="486" s="51" customFormat="1" x14ac:dyDescent="0.3"/>
    <row r="487" s="51" customFormat="1" x14ac:dyDescent="0.3"/>
    <row r="488" s="51" customFormat="1" x14ac:dyDescent="0.3"/>
    <row r="489" s="51" customFormat="1" x14ac:dyDescent="0.3"/>
    <row r="490" s="51" customFormat="1" x14ac:dyDescent="0.3"/>
    <row r="491" s="51" customFormat="1" x14ac:dyDescent="0.3"/>
    <row r="492" s="51" customFormat="1" x14ac:dyDescent="0.3"/>
    <row r="493" s="51" customFormat="1" x14ac:dyDescent="0.3"/>
    <row r="494" s="51" customFormat="1" x14ac:dyDescent="0.3"/>
    <row r="495" s="51" customFormat="1" x14ac:dyDescent="0.3"/>
    <row r="496" s="51" customFormat="1" x14ac:dyDescent="0.3"/>
    <row r="497" s="51" customFormat="1" x14ac:dyDescent="0.3"/>
    <row r="498" s="51" customFormat="1" x14ac:dyDescent="0.3"/>
    <row r="499" s="51" customFormat="1" x14ac:dyDescent="0.3"/>
    <row r="500" s="51" customFormat="1" x14ac:dyDescent="0.3"/>
    <row r="501" s="51" customFormat="1" x14ac:dyDescent="0.3"/>
    <row r="502" s="51" customFormat="1" x14ac:dyDescent="0.3"/>
    <row r="503" s="51" customFormat="1" x14ac:dyDescent="0.3"/>
    <row r="504" s="51" customFormat="1" x14ac:dyDescent="0.3"/>
    <row r="505" s="51" customFormat="1" x14ac:dyDescent="0.3"/>
    <row r="506" s="51" customFormat="1" x14ac:dyDescent="0.3"/>
    <row r="507" s="51" customFormat="1" x14ac:dyDescent="0.3"/>
    <row r="508" s="51" customFormat="1" x14ac:dyDescent="0.3"/>
    <row r="509" s="51" customFormat="1" x14ac:dyDescent="0.3"/>
    <row r="510" s="51" customFormat="1" x14ac:dyDescent="0.3"/>
    <row r="511" s="51" customFormat="1" x14ac:dyDescent="0.3"/>
    <row r="512" s="51" customFormat="1" x14ac:dyDescent="0.3"/>
    <row r="513" s="51" customFormat="1" x14ac:dyDescent="0.3"/>
    <row r="514" s="51" customFormat="1" x14ac:dyDescent="0.3"/>
    <row r="515" s="51" customFormat="1" x14ac:dyDescent="0.3"/>
    <row r="516" s="51" customFormat="1" x14ac:dyDescent="0.3"/>
    <row r="517" s="51" customFormat="1" x14ac:dyDescent="0.3"/>
    <row r="518" s="51" customFormat="1" x14ac:dyDescent="0.3"/>
    <row r="519" s="51" customFormat="1" x14ac:dyDescent="0.3"/>
    <row r="520" s="51" customFormat="1" x14ac:dyDescent="0.3"/>
    <row r="521" s="51" customFormat="1" x14ac:dyDescent="0.3"/>
    <row r="522" s="51" customFormat="1" x14ac:dyDescent="0.3"/>
    <row r="523" s="51" customFormat="1" x14ac:dyDescent="0.3"/>
    <row r="524" s="51" customFormat="1" x14ac:dyDescent="0.3"/>
    <row r="525" s="51" customFormat="1" x14ac:dyDescent="0.3"/>
    <row r="526" s="51" customFormat="1" x14ac:dyDescent="0.3"/>
    <row r="527" s="51" customFormat="1" x14ac:dyDescent="0.3"/>
    <row r="528" s="51" customFormat="1" x14ac:dyDescent="0.3"/>
    <row r="529" s="51" customFormat="1" x14ac:dyDescent="0.3"/>
    <row r="530" s="51" customFormat="1" x14ac:dyDescent="0.3"/>
    <row r="531" s="51" customFormat="1" x14ac:dyDescent="0.3"/>
    <row r="532" s="51" customFormat="1" x14ac:dyDescent="0.3"/>
    <row r="533" s="51" customFormat="1" x14ac:dyDescent="0.3"/>
    <row r="534" s="51" customFormat="1" x14ac:dyDescent="0.3"/>
    <row r="535" s="51" customFormat="1" x14ac:dyDescent="0.3"/>
    <row r="536" s="51" customFormat="1" x14ac:dyDescent="0.3"/>
    <row r="537" s="51" customFormat="1" x14ac:dyDescent="0.3"/>
    <row r="538" s="51" customFormat="1" x14ac:dyDescent="0.3"/>
    <row r="539" s="51" customFormat="1" x14ac:dyDescent="0.3"/>
    <row r="540" s="51" customFormat="1" x14ac:dyDescent="0.3"/>
    <row r="541" s="51" customFormat="1" x14ac:dyDescent="0.3"/>
    <row r="542" s="51" customFormat="1" x14ac:dyDescent="0.3"/>
    <row r="543" s="51" customFormat="1" x14ac:dyDescent="0.3"/>
    <row r="544" s="51" customFormat="1" x14ac:dyDescent="0.3"/>
    <row r="545" s="51" customFormat="1" x14ac:dyDescent="0.3"/>
    <row r="546" s="51" customFormat="1" x14ac:dyDescent="0.3"/>
    <row r="547" s="51" customFormat="1" x14ac:dyDescent="0.3"/>
    <row r="548" s="51" customFormat="1" x14ac:dyDescent="0.3"/>
    <row r="549" s="51" customFormat="1" x14ac:dyDescent="0.3"/>
    <row r="550" s="51" customFormat="1" x14ac:dyDescent="0.3"/>
    <row r="551" s="51" customFormat="1" x14ac:dyDescent="0.3"/>
    <row r="552" s="51" customFormat="1" x14ac:dyDescent="0.3"/>
    <row r="553" s="51" customFormat="1" x14ac:dyDescent="0.3"/>
    <row r="554" s="51" customFormat="1" x14ac:dyDescent="0.3"/>
    <row r="555" s="51" customFormat="1" x14ac:dyDescent="0.3"/>
    <row r="556" s="51" customFormat="1" x14ac:dyDescent="0.3"/>
    <row r="557" s="51" customFormat="1" x14ac:dyDescent="0.3"/>
    <row r="558" s="51" customFormat="1" x14ac:dyDescent="0.3"/>
    <row r="559" s="51" customFormat="1" x14ac:dyDescent="0.3"/>
    <row r="560" s="51" customFormat="1" x14ac:dyDescent="0.3"/>
    <row r="561" s="51" customFormat="1" x14ac:dyDescent="0.3"/>
    <row r="562" s="51" customFormat="1" x14ac:dyDescent="0.3"/>
    <row r="563" s="51" customFormat="1" x14ac:dyDescent="0.3"/>
    <row r="564" s="51" customFormat="1" x14ac:dyDescent="0.3"/>
    <row r="565" s="51" customFormat="1" x14ac:dyDescent="0.3"/>
    <row r="566" s="51" customFormat="1" x14ac:dyDescent="0.3"/>
    <row r="567" s="51" customFormat="1" x14ac:dyDescent="0.3"/>
    <row r="568" s="51" customFormat="1" x14ac:dyDescent="0.3"/>
    <row r="569" s="51" customFormat="1" x14ac:dyDescent="0.3"/>
    <row r="570" s="51" customFormat="1" x14ac:dyDescent="0.3"/>
    <row r="571" s="51" customFormat="1" x14ac:dyDescent="0.3"/>
    <row r="572" s="51" customFormat="1" x14ac:dyDescent="0.3"/>
    <row r="573" s="51" customFormat="1" x14ac:dyDescent="0.3"/>
    <row r="574" s="51" customFormat="1" x14ac:dyDescent="0.3"/>
    <row r="575" s="51" customFormat="1" x14ac:dyDescent="0.3"/>
    <row r="576" s="51" customFormat="1" x14ac:dyDescent="0.3"/>
    <row r="577" s="51" customFormat="1" x14ac:dyDescent="0.3"/>
    <row r="578" s="51" customFormat="1" x14ac:dyDescent="0.3"/>
    <row r="579" s="51" customFormat="1" x14ac:dyDescent="0.3"/>
    <row r="580" s="51" customFormat="1" x14ac:dyDescent="0.3"/>
    <row r="581" s="51" customFormat="1" x14ac:dyDescent="0.3"/>
    <row r="582" s="51" customFormat="1" x14ac:dyDescent="0.3"/>
    <row r="583" s="51" customFormat="1" x14ac:dyDescent="0.3"/>
    <row r="584" s="51" customFormat="1" x14ac:dyDescent="0.3"/>
    <row r="585" s="51" customFormat="1" x14ac:dyDescent="0.3"/>
    <row r="586" s="51" customFormat="1" x14ac:dyDescent="0.3"/>
    <row r="587" s="51" customFormat="1" x14ac:dyDescent="0.3"/>
    <row r="588" s="51" customFormat="1" x14ac:dyDescent="0.3"/>
    <row r="589" s="51" customFormat="1" x14ac:dyDescent="0.3"/>
    <row r="590" s="51" customFormat="1" x14ac:dyDescent="0.3"/>
    <row r="591" s="51" customFormat="1" x14ac:dyDescent="0.3"/>
    <row r="592" s="51" customFormat="1" x14ac:dyDescent="0.3"/>
    <row r="593" s="51" customFormat="1" x14ac:dyDescent="0.3"/>
    <row r="594" s="51" customFormat="1" x14ac:dyDescent="0.3"/>
    <row r="595" s="51" customFormat="1" x14ac:dyDescent="0.3"/>
    <row r="596" s="51" customFormat="1" x14ac:dyDescent="0.3"/>
    <row r="597" s="51" customFormat="1" x14ac:dyDescent="0.3"/>
    <row r="598" s="51" customFormat="1" x14ac:dyDescent="0.3"/>
    <row r="599" s="51" customFormat="1" x14ac:dyDescent="0.3"/>
    <row r="600" s="51" customFormat="1" x14ac:dyDescent="0.3"/>
    <row r="601" s="51" customFormat="1" x14ac:dyDescent="0.3"/>
    <row r="602" s="51" customFormat="1" x14ac:dyDescent="0.3"/>
    <row r="603" s="51" customFormat="1" x14ac:dyDescent="0.3"/>
    <row r="604" s="51" customFormat="1" x14ac:dyDescent="0.3"/>
    <row r="605" s="51" customFormat="1" x14ac:dyDescent="0.3"/>
    <row r="606" s="51" customFormat="1" x14ac:dyDescent="0.3"/>
    <row r="607" s="51" customFormat="1" x14ac:dyDescent="0.3"/>
    <row r="608" s="51" customFormat="1" x14ac:dyDescent="0.3"/>
    <row r="609" s="51" customFormat="1" x14ac:dyDescent="0.3"/>
    <row r="610" s="51" customFormat="1" x14ac:dyDescent="0.3"/>
    <row r="611" s="51" customFormat="1" x14ac:dyDescent="0.3"/>
    <row r="612" s="51" customFormat="1" x14ac:dyDescent="0.3"/>
    <row r="613" s="51" customFormat="1" x14ac:dyDescent="0.3"/>
    <row r="614" s="51" customFormat="1" x14ac:dyDescent="0.3"/>
    <row r="615" s="51" customFormat="1" x14ac:dyDescent="0.3"/>
    <row r="616" s="51" customFormat="1" x14ac:dyDescent="0.3"/>
    <row r="617" s="51" customFormat="1" x14ac:dyDescent="0.3"/>
    <row r="618" s="51" customFormat="1" x14ac:dyDescent="0.3"/>
    <row r="619" s="51" customFormat="1" x14ac:dyDescent="0.3"/>
    <row r="620" s="51" customFormat="1" x14ac:dyDescent="0.3"/>
    <row r="621" s="51" customFormat="1" x14ac:dyDescent="0.3"/>
    <row r="622" s="51" customFormat="1" x14ac:dyDescent="0.3"/>
    <row r="623" s="51" customFormat="1" x14ac:dyDescent="0.3"/>
    <row r="624" s="51" customFormat="1" x14ac:dyDescent="0.3"/>
    <row r="625" s="51" customFormat="1" x14ac:dyDescent="0.3"/>
    <row r="626" s="51" customFormat="1" x14ac:dyDescent="0.3"/>
    <row r="627" s="51" customFormat="1" x14ac:dyDescent="0.3"/>
    <row r="628" s="51" customFormat="1" x14ac:dyDescent="0.3"/>
    <row r="629" s="51" customFormat="1" x14ac:dyDescent="0.3"/>
    <row r="630" s="51" customFormat="1" x14ac:dyDescent="0.3"/>
    <row r="631" s="51" customFormat="1" x14ac:dyDescent="0.3"/>
    <row r="632" s="51" customFormat="1" x14ac:dyDescent="0.3"/>
    <row r="633" s="51" customFormat="1" x14ac:dyDescent="0.3"/>
    <row r="634" s="51" customFormat="1" x14ac:dyDescent="0.3"/>
    <row r="635" s="51" customFormat="1" x14ac:dyDescent="0.3"/>
    <row r="636" s="51" customFormat="1" x14ac:dyDescent="0.3"/>
    <row r="637" s="51" customFormat="1" x14ac:dyDescent="0.3"/>
    <row r="638" s="51" customFormat="1" x14ac:dyDescent="0.3"/>
    <row r="639" s="51" customFormat="1" x14ac:dyDescent="0.3"/>
    <row r="640" s="51" customFormat="1" x14ac:dyDescent="0.3"/>
    <row r="641" s="51" customFormat="1" x14ac:dyDescent="0.3"/>
    <row r="642" s="51" customFormat="1" x14ac:dyDescent="0.3"/>
    <row r="643" s="51" customFormat="1" x14ac:dyDescent="0.3"/>
    <row r="644" s="51" customFormat="1" x14ac:dyDescent="0.3"/>
    <row r="645" s="51" customFormat="1" x14ac:dyDescent="0.3"/>
    <row r="646" s="51" customFormat="1" x14ac:dyDescent="0.3"/>
    <row r="647" s="51" customFormat="1" x14ac:dyDescent="0.3"/>
    <row r="648" s="51" customFormat="1" x14ac:dyDescent="0.3"/>
    <row r="649" s="51" customFormat="1" x14ac:dyDescent="0.3"/>
    <row r="650" s="51" customFormat="1" x14ac:dyDescent="0.3"/>
    <row r="651" s="51" customFormat="1" x14ac:dyDescent="0.3"/>
    <row r="652" s="51" customFormat="1" x14ac:dyDescent="0.3"/>
    <row r="653" s="51" customFormat="1" x14ac:dyDescent="0.3"/>
    <row r="654" s="51" customFormat="1" x14ac:dyDescent="0.3"/>
    <row r="655" s="51" customFormat="1" x14ac:dyDescent="0.3"/>
    <row r="656" s="51" customFormat="1" x14ac:dyDescent="0.3"/>
    <row r="657" s="51" customFormat="1" x14ac:dyDescent="0.3"/>
    <row r="658" s="51" customFormat="1" x14ac:dyDescent="0.3"/>
    <row r="659" s="51" customFormat="1" x14ac:dyDescent="0.3"/>
    <row r="660" s="51" customFormat="1" x14ac:dyDescent="0.3"/>
    <row r="661" s="51" customFormat="1" x14ac:dyDescent="0.3"/>
    <row r="662" s="51" customFormat="1" x14ac:dyDescent="0.3"/>
    <row r="663" s="51" customFormat="1" x14ac:dyDescent="0.3"/>
    <row r="664" s="51" customFormat="1" x14ac:dyDescent="0.3"/>
    <row r="665" s="51" customFormat="1" x14ac:dyDescent="0.3"/>
    <row r="666" s="51" customFormat="1" x14ac:dyDescent="0.3"/>
    <row r="667" s="51" customFormat="1" x14ac:dyDescent="0.3"/>
    <row r="668" s="51" customFormat="1" x14ac:dyDescent="0.3"/>
    <row r="669" s="51" customFormat="1" x14ac:dyDescent="0.3"/>
    <row r="670" s="51" customFormat="1" x14ac:dyDescent="0.3"/>
    <row r="671" s="51" customFormat="1" x14ac:dyDescent="0.3"/>
    <row r="672" s="51" customFormat="1" x14ac:dyDescent="0.3"/>
    <row r="673" s="51" customFormat="1" x14ac:dyDescent="0.3"/>
    <row r="674" s="51" customFormat="1" x14ac:dyDescent="0.3"/>
    <row r="675" s="51" customFormat="1" x14ac:dyDescent="0.3"/>
    <row r="676" s="51" customFormat="1" x14ac:dyDescent="0.3"/>
    <row r="677" s="51" customFormat="1" x14ac:dyDescent="0.3"/>
    <row r="678" s="51" customFormat="1" x14ac:dyDescent="0.3"/>
    <row r="679" s="51" customFormat="1" x14ac:dyDescent="0.3"/>
    <row r="680" s="51" customFormat="1" x14ac:dyDescent="0.3"/>
    <row r="681" s="51" customFormat="1" x14ac:dyDescent="0.3"/>
    <row r="682" s="51" customFormat="1" x14ac:dyDescent="0.3"/>
    <row r="683" s="51" customFormat="1" x14ac:dyDescent="0.3"/>
    <row r="684" s="51" customFormat="1" x14ac:dyDescent="0.3"/>
    <row r="685" s="51" customFormat="1" x14ac:dyDescent="0.3"/>
    <row r="686" s="51" customFormat="1" x14ac:dyDescent="0.3"/>
    <row r="687" s="51" customFormat="1" x14ac:dyDescent="0.3"/>
    <row r="688" s="51" customFormat="1" x14ac:dyDescent="0.3"/>
    <row r="689" s="51" customFormat="1" x14ac:dyDescent="0.3"/>
    <row r="690" s="51" customFormat="1" x14ac:dyDescent="0.3"/>
    <row r="691" s="51" customFormat="1" x14ac:dyDescent="0.3"/>
    <row r="692" s="51" customFormat="1" x14ac:dyDescent="0.3"/>
    <row r="693" s="51" customFormat="1" x14ac:dyDescent="0.3"/>
    <row r="694" s="51" customFormat="1" x14ac:dyDescent="0.3"/>
    <row r="695" s="51" customFormat="1" x14ac:dyDescent="0.3"/>
    <row r="696" s="51" customFormat="1" x14ac:dyDescent="0.3"/>
    <row r="697" s="51" customFormat="1" x14ac:dyDescent="0.3"/>
    <row r="698" s="51" customFormat="1" x14ac:dyDescent="0.3"/>
    <row r="699" s="51" customFormat="1" x14ac:dyDescent="0.3"/>
    <row r="700" s="51" customFormat="1" x14ac:dyDescent="0.3"/>
    <row r="701" s="51" customFormat="1" x14ac:dyDescent="0.3"/>
    <row r="702" s="51" customFormat="1" x14ac:dyDescent="0.3"/>
    <row r="703" s="51" customFormat="1" x14ac:dyDescent="0.3"/>
    <row r="704" s="51" customFormat="1" x14ac:dyDescent="0.3"/>
    <row r="705" s="51" customFormat="1" x14ac:dyDescent="0.3"/>
    <row r="706" s="51" customFormat="1" x14ac:dyDescent="0.3"/>
    <row r="707" s="51" customFormat="1" x14ac:dyDescent="0.3"/>
    <row r="708" s="51" customFormat="1" x14ac:dyDescent="0.3"/>
    <row r="709" s="51" customFormat="1" x14ac:dyDescent="0.3"/>
    <row r="710" s="51" customFormat="1" x14ac:dyDescent="0.3"/>
    <row r="711" s="51" customFormat="1" x14ac:dyDescent="0.3"/>
    <row r="712" s="51" customFormat="1" x14ac:dyDescent="0.3"/>
    <row r="713" s="51" customFormat="1" x14ac:dyDescent="0.3"/>
    <row r="714" s="51" customFormat="1" x14ac:dyDescent="0.3"/>
    <row r="715" s="51" customFormat="1" x14ac:dyDescent="0.3"/>
    <row r="716" s="51" customFormat="1" x14ac:dyDescent="0.3"/>
    <row r="717" s="51" customFormat="1" x14ac:dyDescent="0.3"/>
    <row r="718" s="51" customFormat="1" x14ac:dyDescent="0.3"/>
    <row r="719" s="51" customFormat="1" x14ac:dyDescent="0.3"/>
    <row r="720" s="51" customFormat="1" x14ac:dyDescent="0.3"/>
    <row r="721" s="51" customFormat="1" x14ac:dyDescent="0.3"/>
    <row r="722" s="51" customFormat="1" x14ac:dyDescent="0.3"/>
    <row r="723" s="51" customFormat="1" x14ac:dyDescent="0.3"/>
    <row r="724" s="51" customFormat="1" x14ac:dyDescent="0.3"/>
    <row r="725" s="51" customFormat="1" x14ac:dyDescent="0.3"/>
    <row r="726" s="51" customFormat="1" x14ac:dyDescent="0.3"/>
    <row r="727" s="51" customFormat="1" x14ac:dyDescent="0.3"/>
    <row r="728" s="51" customFormat="1" x14ac:dyDescent="0.3"/>
    <row r="729" s="51" customFormat="1" x14ac:dyDescent="0.3"/>
    <row r="730" s="51" customFormat="1" x14ac:dyDescent="0.3"/>
    <row r="731" s="51" customFormat="1" x14ac:dyDescent="0.3"/>
    <row r="732" s="51" customFormat="1" x14ac:dyDescent="0.3"/>
    <row r="733" s="51" customFormat="1" x14ac:dyDescent="0.3"/>
    <row r="734" s="51" customFormat="1" x14ac:dyDescent="0.3"/>
    <row r="735" s="51" customFormat="1" x14ac:dyDescent="0.3"/>
    <row r="736" s="51" customFormat="1" x14ac:dyDescent="0.3"/>
    <row r="737" s="51" customFormat="1" x14ac:dyDescent="0.3"/>
    <row r="738" s="51" customFormat="1" x14ac:dyDescent="0.3"/>
    <row r="739" s="51" customFormat="1" x14ac:dyDescent="0.3"/>
    <row r="740" s="51" customFormat="1" x14ac:dyDescent="0.3"/>
    <row r="741" s="51" customFormat="1" x14ac:dyDescent="0.3"/>
    <row r="742" s="51" customFormat="1" x14ac:dyDescent="0.3"/>
    <row r="743" s="51" customFormat="1" x14ac:dyDescent="0.3"/>
    <row r="744" s="51" customFormat="1" x14ac:dyDescent="0.3"/>
    <row r="745" s="51" customFormat="1" x14ac:dyDescent="0.3"/>
    <row r="746" s="51" customFormat="1" x14ac:dyDescent="0.3"/>
    <row r="747" s="51" customFormat="1" x14ac:dyDescent="0.3"/>
    <row r="748" s="51" customFormat="1" x14ac:dyDescent="0.3"/>
    <row r="749" s="51" customFormat="1" x14ac:dyDescent="0.3"/>
    <row r="750" s="51" customFormat="1" x14ac:dyDescent="0.3"/>
    <row r="751" s="51" customFormat="1" x14ac:dyDescent="0.3"/>
    <row r="752" s="51" customFormat="1" x14ac:dyDescent="0.3"/>
    <row r="753" s="51" customFormat="1" x14ac:dyDescent="0.3"/>
    <row r="754" s="51" customFormat="1" x14ac:dyDescent="0.3"/>
    <row r="755" s="51" customFormat="1" x14ac:dyDescent="0.3"/>
    <row r="756" s="51" customFormat="1" x14ac:dyDescent="0.3"/>
    <row r="757" s="51" customFormat="1" x14ac:dyDescent="0.3"/>
    <row r="758" s="51" customFormat="1" x14ac:dyDescent="0.3"/>
    <row r="759" s="51" customFormat="1" x14ac:dyDescent="0.3"/>
    <row r="760" s="51" customFormat="1" x14ac:dyDescent="0.3"/>
    <row r="761" s="51" customFormat="1" x14ac:dyDescent="0.3"/>
    <row r="762" s="51" customFormat="1" x14ac:dyDescent="0.3"/>
    <row r="763" s="51" customFormat="1" x14ac:dyDescent="0.3"/>
    <row r="764" s="51" customFormat="1" x14ac:dyDescent="0.3"/>
    <row r="765" s="51" customFormat="1" x14ac:dyDescent="0.3"/>
    <row r="766" s="51" customFormat="1" x14ac:dyDescent="0.3"/>
    <row r="767" s="51" customFormat="1" x14ac:dyDescent="0.3"/>
    <row r="768" s="51" customFormat="1" x14ac:dyDescent="0.3"/>
    <row r="769" s="51" customFormat="1" x14ac:dyDescent="0.3"/>
    <row r="770" s="51" customFormat="1" x14ac:dyDescent="0.3"/>
    <row r="771" s="51" customFormat="1" x14ac:dyDescent="0.3"/>
    <row r="772" s="51" customFormat="1" x14ac:dyDescent="0.3"/>
    <row r="773" s="51" customFormat="1" x14ac:dyDescent="0.3"/>
    <row r="774" s="51" customFormat="1" x14ac:dyDescent="0.3"/>
    <row r="775" s="51" customFormat="1" x14ac:dyDescent="0.3"/>
    <row r="776" s="51" customFormat="1" x14ac:dyDescent="0.3"/>
    <row r="777" s="51" customFormat="1" x14ac:dyDescent="0.3"/>
    <row r="778" s="51" customFormat="1" x14ac:dyDescent="0.3"/>
    <row r="779" s="51" customFormat="1" x14ac:dyDescent="0.3"/>
    <row r="780" s="51" customFormat="1" x14ac:dyDescent="0.3"/>
    <row r="781" s="51" customFormat="1" x14ac:dyDescent="0.3"/>
    <row r="782" s="51" customFormat="1" x14ac:dyDescent="0.3"/>
    <row r="783" s="51" customFormat="1" x14ac:dyDescent="0.3"/>
    <row r="784" s="51" customFormat="1" x14ac:dyDescent="0.3"/>
    <row r="785" s="51" customFormat="1" x14ac:dyDescent="0.3"/>
    <row r="786" s="51" customFormat="1" x14ac:dyDescent="0.3"/>
    <row r="787" s="51" customFormat="1" x14ac:dyDescent="0.3"/>
    <row r="788" s="51" customFormat="1" x14ac:dyDescent="0.3"/>
    <row r="789" s="51" customFormat="1" x14ac:dyDescent="0.3"/>
    <row r="790" s="51" customFormat="1" x14ac:dyDescent="0.3"/>
    <row r="791" s="51" customFormat="1" x14ac:dyDescent="0.3"/>
    <row r="792" s="51" customFormat="1" x14ac:dyDescent="0.3"/>
    <row r="793" s="51" customFormat="1" x14ac:dyDescent="0.3"/>
    <row r="794" s="51" customFormat="1" x14ac:dyDescent="0.3"/>
    <row r="795" s="51" customFormat="1" x14ac:dyDescent="0.3"/>
    <row r="796" s="51" customFormat="1" x14ac:dyDescent="0.3"/>
    <row r="797" s="51" customFormat="1" x14ac:dyDescent="0.3"/>
    <row r="798" s="51" customFormat="1" x14ac:dyDescent="0.3"/>
    <row r="799" s="51" customFormat="1" x14ac:dyDescent="0.3"/>
    <row r="800" s="51" customFormat="1" x14ac:dyDescent="0.3"/>
    <row r="801" s="51" customFormat="1" x14ac:dyDescent="0.3"/>
    <row r="802" s="51" customFormat="1" x14ac:dyDescent="0.3"/>
    <row r="803" s="51" customFormat="1" x14ac:dyDescent="0.3"/>
    <row r="804" s="51" customFormat="1" x14ac:dyDescent="0.3"/>
    <row r="805" s="51" customFormat="1" x14ac:dyDescent="0.3"/>
    <row r="806" s="51" customFormat="1" x14ac:dyDescent="0.3"/>
    <row r="807" s="51" customFormat="1" x14ac:dyDescent="0.3"/>
    <row r="808" s="51" customFormat="1" x14ac:dyDescent="0.3"/>
    <row r="809" s="51" customFormat="1" x14ac:dyDescent="0.3"/>
    <row r="810" s="51" customFormat="1" x14ac:dyDescent="0.3"/>
    <row r="811" s="51" customFormat="1" x14ac:dyDescent="0.3"/>
    <row r="812" s="51" customFormat="1" x14ac:dyDescent="0.3"/>
    <row r="813" s="51" customFormat="1" x14ac:dyDescent="0.3"/>
    <row r="814" s="51" customFormat="1" x14ac:dyDescent="0.3"/>
    <row r="815" s="51" customFormat="1" x14ac:dyDescent="0.3"/>
    <row r="816" s="51" customFormat="1" x14ac:dyDescent="0.3"/>
    <row r="817" s="51" customFormat="1" x14ac:dyDescent="0.3"/>
    <row r="818" s="51" customFormat="1" x14ac:dyDescent="0.3"/>
    <row r="819" s="51" customFormat="1" x14ac:dyDescent="0.3"/>
    <row r="820" s="51" customFormat="1" x14ac:dyDescent="0.3"/>
    <row r="821" s="51" customFormat="1" x14ac:dyDescent="0.3"/>
    <row r="822" s="51" customFormat="1" x14ac:dyDescent="0.3"/>
    <row r="823" s="51" customFormat="1" x14ac:dyDescent="0.3"/>
    <row r="824" s="51" customFormat="1" x14ac:dyDescent="0.3"/>
    <row r="825" s="51" customFormat="1" x14ac:dyDescent="0.3"/>
    <row r="826" s="51" customFormat="1" x14ac:dyDescent="0.3"/>
    <row r="827" s="51" customFormat="1" x14ac:dyDescent="0.3"/>
    <row r="828" s="51" customFormat="1" x14ac:dyDescent="0.3"/>
    <row r="829" s="51" customFormat="1" x14ac:dyDescent="0.3"/>
    <row r="830" s="51" customFormat="1" x14ac:dyDescent="0.3"/>
    <row r="831" s="51" customFormat="1" x14ac:dyDescent="0.3"/>
    <row r="832" s="51" customFormat="1" x14ac:dyDescent="0.3"/>
    <row r="833" s="51" customFormat="1" x14ac:dyDescent="0.3"/>
    <row r="834" s="51" customFormat="1" x14ac:dyDescent="0.3"/>
    <row r="835" s="51" customFormat="1" x14ac:dyDescent="0.3"/>
    <row r="836" s="51" customFormat="1" x14ac:dyDescent="0.3"/>
    <row r="837" s="51" customFormat="1" x14ac:dyDescent="0.3"/>
    <row r="838" s="51" customFormat="1" x14ac:dyDescent="0.3"/>
    <row r="839" s="51" customFormat="1" x14ac:dyDescent="0.3"/>
    <row r="840" s="51" customFormat="1" x14ac:dyDescent="0.3"/>
    <row r="841" s="51" customFormat="1" x14ac:dyDescent="0.3"/>
    <row r="842" s="51" customFormat="1" x14ac:dyDescent="0.3"/>
    <row r="843" s="51" customFormat="1" x14ac:dyDescent="0.3"/>
    <row r="844" s="51" customFormat="1" x14ac:dyDescent="0.3"/>
    <row r="845" s="51" customFormat="1" x14ac:dyDescent="0.3"/>
    <row r="846" s="51" customFormat="1" x14ac:dyDescent="0.3"/>
    <row r="847" s="51" customFormat="1" x14ac:dyDescent="0.3"/>
    <row r="848" s="51" customFormat="1" x14ac:dyDescent="0.3"/>
    <row r="849" s="51" customFormat="1" x14ac:dyDescent="0.3"/>
    <row r="850" s="51" customFormat="1" x14ac:dyDescent="0.3"/>
    <row r="851" s="51" customFormat="1" x14ac:dyDescent="0.3"/>
    <row r="852" s="51" customFormat="1" x14ac:dyDescent="0.3"/>
    <row r="853" s="51" customFormat="1" x14ac:dyDescent="0.3"/>
    <row r="854" s="51" customFormat="1" x14ac:dyDescent="0.3"/>
    <row r="855" s="51" customFormat="1" x14ac:dyDescent="0.3"/>
    <row r="856" s="51" customFormat="1" x14ac:dyDescent="0.3"/>
    <row r="857" s="51" customFormat="1" x14ac:dyDescent="0.3"/>
    <row r="858" s="51" customFormat="1" x14ac:dyDescent="0.3"/>
    <row r="859" s="51" customFormat="1" x14ac:dyDescent="0.3"/>
    <row r="860" s="51" customFormat="1" x14ac:dyDescent="0.3"/>
    <row r="861" s="51" customFormat="1" x14ac:dyDescent="0.3"/>
    <row r="862" s="51" customFormat="1" x14ac:dyDescent="0.3"/>
    <row r="863" s="51" customFormat="1" x14ac:dyDescent="0.3"/>
    <row r="864" s="51" customFormat="1" x14ac:dyDescent="0.3"/>
    <row r="865" s="51" customFormat="1" x14ac:dyDescent="0.3"/>
    <row r="866" s="51" customFormat="1" x14ac:dyDescent="0.3"/>
    <row r="867" s="51" customFormat="1" x14ac:dyDescent="0.3"/>
    <row r="868" s="51" customFormat="1" x14ac:dyDescent="0.3"/>
    <row r="869" s="51" customFormat="1" x14ac:dyDescent="0.3"/>
    <row r="870" s="51" customFormat="1" x14ac:dyDescent="0.3"/>
    <row r="871" s="51" customFormat="1" x14ac:dyDescent="0.3"/>
    <row r="872" s="51" customFormat="1" x14ac:dyDescent="0.3"/>
    <row r="873" s="51" customFormat="1" x14ac:dyDescent="0.3"/>
    <row r="874" s="51" customFormat="1" x14ac:dyDescent="0.3"/>
    <row r="875" s="51" customFormat="1" x14ac:dyDescent="0.3"/>
    <row r="876" s="51" customFormat="1" x14ac:dyDescent="0.3"/>
    <row r="877" s="51" customFormat="1" x14ac:dyDescent="0.3"/>
    <row r="878" s="51" customFormat="1" x14ac:dyDescent="0.3"/>
    <row r="879" s="51" customFormat="1" x14ac:dyDescent="0.3"/>
    <row r="880" s="51" customFormat="1" x14ac:dyDescent="0.3"/>
    <row r="881" s="51" customFormat="1" x14ac:dyDescent="0.3"/>
    <row r="882" s="51" customFormat="1" x14ac:dyDescent="0.3"/>
    <row r="883" s="51" customFormat="1" x14ac:dyDescent="0.3"/>
    <row r="884" s="51" customFormat="1" x14ac:dyDescent="0.3"/>
    <row r="885" s="51" customFormat="1" x14ac:dyDescent="0.3"/>
    <row r="886" s="51" customFormat="1" x14ac:dyDescent="0.3"/>
    <row r="887" s="51" customFormat="1" x14ac:dyDescent="0.3"/>
    <row r="888" s="51" customFormat="1" x14ac:dyDescent="0.3"/>
    <row r="889" s="51" customFormat="1" x14ac:dyDescent="0.3"/>
    <row r="890" s="51" customFormat="1" x14ac:dyDescent="0.3"/>
    <row r="891" s="51" customFormat="1" x14ac:dyDescent="0.3"/>
    <row r="892" s="51" customFormat="1" x14ac:dyDescent="0.3"/>
    <row r="893" s="51" customFormat="1" x14ac:dyDescent="0.3"/>
    <row r="894" s="51" customFormat="1" x14ac:dyDescent="0.3"/>
    <row r="895" s="51" customFormat="1" x14ac:dyDescent="0.3"/>
    <row r="896" s="51" customFormat="1" x14ac:dyDescent="0.3"/>
    <row r="897" s="51" customFormat="1" x14ac:dyDescent="0.3"/>
    <row r="898" s="51" customFormat="1" x14ac:dyDescent="0.3"/>
    <row r="899" s="51" customFormat="1" x14ac:dyDescent="0.3"/>
    <row r="900" s="51" customFormat="1" x14ac:dyDescent="0.3"/>
    <row r="901" s="51" customFormat="1" x14ac:dyDescent="0.3"/>
    <row r="902" s="51" customFormat="1" x14ac:dyDescent="0.3"/>
    <row r="903" s="51" customFormat="1" x14ac:dyDescent="0.3"/>
    <row r="904" s="51" customFormat="1" x14ac:dyDescent="0.3"/>
    <row r="905" s="51" customFormat="1" x14ac:dyDescent="0.3"/>
    <row r="906" s="51" customFormat="1" x14ac:dyDescent="0.3"/>
    <row r="907" s="51" customFormat="1" x14ac:dyDescent="0.3"/>
    <row r="908" s="51" customFormat="1" x14ac:dyDescent="0.3"/>
    <row r="909" s="51" customFormat="1" x14ac:dyDescent="0.3"/>
    <row r="910" s="51" customFormat="1" x14ac:dyDescent="0.3"/>
    <row r="911" s="51" customFormat="1" x14ac:dyDescent="0.3"/>
    <row r="912" s="51" customFormat="1" x14ac:dyDescent="0.3"/>
    <row r="913" s="51" customFormat="1" x14ac:dyDescent="0.3"/>
    <row r="914" s="51" customFormat="1" x14ac:dyDescent="0.3"/>
    <row r="915" s="51" customFormat="1" x14ac:dyDescent="0.3"/>
    <row r="916" s="51" customFormat="1" x14ac:dyDescent="0.3"/>
    <row r="917" s="51" customFormat="1" x14ac:dyDescent="0.3"/>
    <row r="918" s="51" customFormat="1" x14ac:dyDescent="0.3"/>
    <row r="919" s="51" customFormat="1" x14ac:dyDescent="0.3"/>
    <row r="920" s="51" customFormat="1" x14ac:dyDescent="0.3"/>
    <row r="921" s="51" customFormat="1" x14ac:dyDescent="0.3"/>
    <row r="922" s="51" customFormat="1" x14ac:dyDescent="0.3"/>
    <row r="923" s="51" customFormat="1" x14ac:dyDescent="0.3"/>
    <row r="924" s="51" customFormat="1" x14ac:dyDescent="0.3"/>
    <row r="925" s="51" customFormat="1" x14ac:dyDescent="0.3"/>
    <row r="926" s="51" customFormat="1" x14ac:dyDescent="0.3"/>
    <row r="927" s="51" customFormat="1" x14ac:dyDescent="0.3"/>
    <row r="928" s="51" customFormat="1" x14ac:dyDescent="0.3"/>
    <row r="929" s="51" customFormat="1" x14ac:dyDescent="0.3"/>
    <row r="930" s="51" customFormat="1" x14ac:dyDescent="0.3"/>
    <row r="931" s="51" customFormat="1" x14ac:dyDescent="0.3"/>
    <row r="932" s="51" customFormat="1" x14ac:dyDescent="0.3"/>
    <row r="933" s="51" customFormat="1" x14ac:dyDescent="0.3"/>
    <row r="934" s="51" customFormat="1" x14ac:dyDescent="0.3"/>
    <row r="935" s="51" customFormat="1" x14ac:dyDescent="0.3"/>
    <row r="936" s="51" customFormat="1" x14ac:dyDescent="0.3"/>
    <row r="937" s="51" customFormat="1" x14ac:dyDescent="0.3"/>
    <row r="938" s="51" customFormat="1" x14ac:dyDescent="0.3"/>
    <row r="939" s="51" customFormat="1" x14ac:dyDescent="0.3"/>
    <row r="940" s="51" customFormat="1" x14ac:dyDescent="0.3"/>
    <row r="941" s="51" customFormat="1" x14ac:dyDescent="0.3"/>
    <row r="942" s="51" customFormat="1" x14ac:dyDescent="0.3"/>
    <row r="943" s="51" customFormat="1" x14ac:dyDescent="0.3"/>
    <row r="944" s="51" customFormat="1" x14ac:dyDescent="0.3"/>
    <row r="945" s="51" customFormat="1" x14ac:dyDescent="0.3"/>
    <row r="946" s="51" customFormat="1" x14ac:dyDescent="0.3"/>
    <row r="947" s="51" customFormat="1" x14ac:dyDescent="0.3"/>
    <row r="948" s="51" customFormat="1" x14ac:dyDescent="0.3"/>
    <row r="949" s="51" customFormat="1" x14ac:dyDescent="0.3"/>
    <row r="950" s="51" customFormat="1" x14ac:dyDescent="0.3"/>
    <row r="951" s="51" customFormat="1" x14ac:dyDescent="0.3"/>
    <row r="952" s="51" customFormat="1" x14ac:dyDescent="0.3"/>
    <row r="953" s="51" customFormat="1" x14ac:dyDescent="0.3"/>
    <row r="954" s="51" customFormat="1" x14ac:dyDescent="0.3"/>
    <row r="955" s="51" customFormat="1" x14ac:dyDescent="0.3"/>
    <row r="956" s="51" customFormat="1" x14ac:dyDescent="0.3"/>
    <row r="957" s="51" customFormat="1" x14ac:dyDescent="0.3"/>
    <row r="958" s="51" customFormat="1" x14ac:dyDescent="0.3"/>
    <row r="959" s="51" customFormat="1" x14ac:dyDescent="0.3"/>
    <row r="960" s="51" customFormat="1" x14ac:dyDescent="0.3"/>
    <row r="961" s="51" customFormat="1" x14ac:dyDescent="0.3"/>
    <row r="962" s="51" customFormat="1" x14ac:dyDescent="0.3"/>
    <row r="963" s="51" customFormat="1" x14ac:dyDescent="0.3"/>
    <row r="964" s="51" customFormat="1" x14ac:dyDescent="0.3"/>
    <row r="965" s="51" customFormat="1" x14ac:dyDescent="0.3"/>
    <row r="966" s="51" customFormat="1" x14ac:dyDescent="0.3"/>
    <row r="967" s="51" customFormat="1" x14ac:dyDescent="0.3"/>
    <row r="968" s="51" customFormat="1" x14ac:dyDescent="0.3"/>
    <row r="969" s="51" customFormat="1" x14ac:dyDescent="0.3"/>
    <row r="970" s="51" customFormat="1" x14ac:dyDescent="0.3"/>
    <row r="971" s="51" customFormat="1" x14ac:dyDescent="0.3"/>
    <row r="972" s="51" customFormat="1" x14ac:dyDescent="0.3"/>
    <row r="973" s="51" customFormat="1" x14ac:dyDescent="0.3"/>
    <row r="974" s="51" customFormat="1" x14ac:dyDescent="0.3"/>
    <row r="975" s="51" customFormat="1" x14ac:dyDescent="0.3"/>
    <row r="976" s="51" customFormat="1" x14ac:dyDescent="0.3"/>
    <row r="977" s="51" customFormat="1" x14ac:dyDescent="0.3"/>
    <row r="978" s="51" customFormat="1" x14ac:dyDescent="0.3"/>
    <row r="979" s="51" customFormat="1" x14ac:dyDescent="0.3"/>
    <row r="980" s="51" customFormat="1" x14ac:dyDescent="0.3"/>
    <row r="981" s="51" customFormat="1" x14ac:dyDescent="0.3"/>
    <row r="982" s="51" customFormat="1" x14ac:dyDescent="0.3"/>
    <row r="983" s="51" customFormat="1" x14ac:dyDescent="0.3"/>
    <row r="984" s="51" customFormat="1" x14ac:dyDescent="0.3"/>
    <row r="985" s="51" customFormat="1" x14ac:dyDescent="0.3"/>
    <row r="986" s="51" customFormat="1" x14ac:dyDescent="0.3"/>
    <row r="987" s="51" customFormat="1" x14ac:dyDescent="0.3"/>
    <row r="988" s="51" customFormat="1" x14ac:dyDescent="0.3"/>
    <row r="989" s="51" customFormat="1" x14ac:dyDescent="0.3"/>
    <row r="990" s="51" customFormat="1" x14ac:dyDescent="0.3"/>
    <row r="991" s="51" customFormat="1" x14ac:dyDescent="0.3"/>
    <row r="992" s="51" customFormat="1" x14ac:dyDescent="0.3"/>
    <row r="993" s="51" customFormat="1" x14ac:dyDescent="0.3"/>
    <row r="994" s="51" customFormat="1" x14ac:dyDescent="0.3"/>
    <row r="995" s="51" customFormat="1" x14ac:dyDescent="0.3"/>
    <row r="996" s="51" customFormat="1" x14ac:dyDescent="0.3"/>
    <row r="997" s="51" customFormat="1" x14ac:dyDescent="0.3"/>
    <row r="998" s="51" customFormat="1" x14ac:dyDescent="0.3"/>
    <row r="999" s="51" customFormat="1" x14ac:dyDescent="0.3"/>
    <row r="1000" s="51" customFormat="1" x14ac:dyDescent="0.3"/>
    <row r="1001" s="51" customFormat="1" x14ac:dyDescent="0.3"/>
    <row r="1002" s="51" customFormat="1" x14ac:dyDescent="0.3"/>
    <row r="1003" s="51" customFormat="1" x14ac:dyDescent="0.3"/>
    <row r="1004" s="51" customFormat="1" x14ac:dyDescent="0.3"/>
    <row r="1005" s="51" customFormat="1" x14ac:dyDescent="0.3"/>
    <row r="1006" s="51" customFormat="1" x14ac:dyDescent="0.3"/>
    <row r="1007" s="51" customFormat="1" x14ac:dyDescent="0.3"/>
    <row r="1008" s="51" customFormat="1" x14ac:dyDescent="0.3"/>
    <row r="1009" s="51" customFormat="1" x14ac:dyDescent="0.3"/>
    <row r="1010" s="51" customFormat="1" x14ac:dyDescent="0.3"/>
    <row r="1011" s="51" customFormat="1" x14ac:dyDescent="0.3"/>
    <row r="1012" s="51" customFormat="1" x14ac:dyDescent="0.3"/>
    <row r="1013" s="51" customFormat="1" x14ac:dyDescent="0.3"/>
    <row r="1014" s="51" customFormat="1" x14ac:dyDescent="0.3"/>
    <row r="1015" s="51" customFormat="1" x14ac:dyDescent="0.3"/>
    <row r="1016" s="51" customFormat="1" x14ac:dyDescent="0.3"/>
    <row r="1017" s="51" customFormat="1" x14ac:dyDescent="0.3"/>
    <row r="1018" s="51" customFormat="1" x14ac:dyDescent="0.3"/>
    <row r="1019" s="51" customFormat="1" x14ac:dyDescent="0.3"/>
    <row r="1020" s="51" customFormat="1" x14ac:dyDescent="0.3"/>
    <row r="1021" s="51" customFormat="1" x14ac:dyDescent="0.3"/>
    <row r="1022" s="51" customFormat="1" x14ac:dyDescent="0.3"/>
    <row r="1023" s="51" customFormat="1" x14ac:dyDescent="0.3"/>
    <row r="1024" s="51" customFormat="1" x14ac:dyDescent="0.3"/>
    <row r="1025" s="51" customFormat="1" x14ac:dyDescent="0.3"/>
    <row r="1026" s="51" customFormat="1" x14ac:dyDescent="0.3"/>
    <row r="1027" s="51" customFormat="1" x14ac:dyDescent="0.3"/>
    <row r="1028" s="51" customFormat="1" x14ac:dyDescent="0.3"/>
    <row r="1029" s="51" customFormat="1" x14ac:dyDescent="0.3"/>
    <row r="1030" s="51" customFormat="1" x14ac:dyDescent="0.3"/>
    <row r="1031" s="51" customFormat="1" x14ac:dyDescent="0.3"/>
    <row r="1032" s="51" customFormat="1" x14ac:dyDescent="0.3"/>
    <row r="1033" s="51" customFormat="1" x14ac:dyDescent="0.3"/>
    <row r="1034" s="51" customFormat="1" x14ac:dyDescent="0.3"/>
    <row r="1035" s="51" customFormat="1" x14ac:dyDescent="0.3"/>
    <row r="1036" s="51" customFormat="1" x14ac:dyDescent="0.3"/>
    <row r="1037" s="51" customFormat="1" x14ac:dyDescent="0.3"/>
    <row r="1038" s="51" customFormat="1" x14ac:dyDescent="0.3"/>
    <row r="1039" s="51" customFormat="1" x14ac:dyDescent="0.3"/>
    <row r="1040" s="51" customFormat="1" x14ac:dyDescent="0.3"/>
    <row r="1041" s="51" customFormat="1" x14ac:dyDescent="0.3"/>
    <row r="1042" s="51" customFormat="1" x14ac:dyDescent="0.3"/>
    <row r="1043" s="51" customFormat="1" x14ac:dyDescent="0.3"/>
    <row r="1044" s="51" customFormat="1" x14ac:dyDescent="0.3"/>
    <row r="1045" s="51" customFormat="1" x14ac:dyDescent="0.3"/>
    <row r="1046" s="51" customFormat="1" x14ac:dyDescent="0.3"/>
    <row r="1047" s="51" customFormat="1" x14ac:dyDescent="0.3"/>
    <row r="1048" s="51" customFormat="1" x14ac:dyDescent="0.3"/>
    <row r="1049" s="51" customFormat="1" x14ac:dyDescent="0.3"/>
    <row r="1050" s="51" customFormat="1" x14ac:dyDescent="0.3"/>
    <row r="1051" s="51" customFormat="1" x14ac:dyDescent="0.3"/>
    <row r="1052" s="51" customFormat="1" x14ac:dyDescent="0.3"/>
    <row r="1053" s="51" customFormat="1" x14ac:dyDescent="0.3"/>
    <row r="1054" s="51" customFormat="1" x14ac:dyDescent="0.3"/>
    <row r="1055" s="51" customFormat="1" x14ac:dyDescent="0.3"/>
    <row r="1056" s="51" customFormat="1" x14ac:dyDescent="0.3"/>
    <row r="1057" s="51" customFormat="1" x14ac:dyDescent="0.3"/>
    <row r="1058" s="51" customFormat="1" x14ac:dyDescent="0.3"/>
    <row r="1059" s="51" customFormat="1" x14ac:dyDescent="0.3"/>
    <row r="1060" s="51" customFormat="1" x14ac:dyDescent="0.3"/>
    <row r="1061" s="51" customFormat="1" x14ac:dyDescent="0.3"/>
    <row r="1062" s="51" customFormat="1" x14ac:dyDescent="0.3"/>
    <row r="1063" s="51" customFormat="1" x14ac:dyDescent="0.3"/>
    <row r="1064" s="51" customFormat="1" x14ac:dyDescent="0.3"/>
    <row r="1065" s="51" customFormat="1" x14ac:dyDescent="0.3"/>
    <row r="1066" s="51" customFormat="1" x14ac:dyDescent="0.3"/>
    <row r="1067" s="51" customFormat="1" x14ac:dyDescent="0.3"/>
    <row r="1068" s="51" customFormat="1" x14ac:dyDescent="0.3"/>
    <row r="1069" s="51" customFormat="1" x14ac:dyDescent="0.3"/>
    <row r="1070" s="51" customFormat="1" x14ac:dyDescent="0.3"/>
    <row r="1071" s="51" customFormat="1" x14ac:dyDescent="0.3"/>
    <row r="1072" s="51" customFormat="1" x14ac:dyDescent="0.3"/>
    <row r="1073" s="51" customFormat="1" x14ac:dyDescent="0.3"/>
    <row r="1074" s="51" customFormat="1" x14ac:dyDescent="0.3"/>
    <row r="1075" s="51" customFormat="1" x14ac:dyDescent="0.3"/>
    <row r="1076" s="51" customFormat="1" x14ac:dyDescent="0.3"/>
    <row r="1077" s="51" customFormat="1" x14ac:dyDescent="0.3"/>
    <row r="1078" s="51" customFormat="1" x14ac:dyDescent="0.3"/>
    <row r="1079" s="51" customFormat="1" x14ac:dyDescent="0.3"/>
    <row r="1080" s="51" customFormat="1" x14ac:dyDescent="0.3"/>
    <row r="1081" s="51" customFormat="1" x14ac:dyDescent="0.3"/>
    <row r="1082" s="51" customFormat="1" x14ac:dyDescent="0.3"/>
    <row r="1083" s="51" customFormat="1" x14ac:dyDescent="0.3"/>
    <row r="1084" s="51" customFormat="1" x14ac:dyDescent="0.3"/>
    <row r="1085" s="51" customFormat="1" x14ac:dyDescent="0.3"/>
    <row r="1086" s="51" customFormat="1" x14ac:dyDescent="0.3"/>
    <row r="1087" s="51" customFormat="1" x14ac:dyDescent="0.3"/>
    <row r="1088" s="51" customFormat="1" x14ac:dyDescent="0.3"/>
    <row r="1089" s="51" customFormat="1" x14ac:dyDescent="0.3"/>
    <row r="1090" s="51" customFormat="1" x14ac:dyDescent="0.3"/>
    <row r="1091" s="51" customFormat="1" x14ac:dyDescent="0.3"/>
    <row r="1092" s="51" customFormat="1" x14ac:dyDescent="0.3"/>
    <row r="1093" s="51" customFormat="1" x14ac:dyDescent="0.3"/>
    <row r="1094" s="51" customFormat="1" x14ac:dyDescent="0.3"/>
    <row r="1095" s="51" customFormat="1" x14ac:dyDescent="0.3"/>
    <row r="1096" s="51" customFormat="1" x14ac:dyDescent="0.3"/>
    <row r="1097" s="51" customFormat="1" x14ac:dyDescent="0.3"/>
    <row r="1098" s="51" customFormat="1" x14ac:dyDescent="0.3"/>
    <row r="1099" s="51" customFormat="1" x14ac:dyDescent="0.3"/>
    <row r="1100" s="51" customFormat="1" x14ac:dyDescent="0.3"/>
    <row r="1101" s="51" customFormat="1" x14ac:dyDescent="0.3"/>
    <row r="1102" s="51" customFormat="1" x14ac:dyDescent="0.3"/>
    <row r="1103" s="51" customFormat="1" x14ac:dyDescent="0.3"/>
    <row r="1104" s="51" customFormat="1" x14ac:dyDescent="0.3"/>
    <row r="1105" s="51" customFormat="1" x14ac:dyDescent="0.3"/>
    <row r="1106" s="51" customFormat="1" x14ac:dyDescent="0.3"/>
    <row r="1107" s="51" customFormat="1" x14ac:dyDescent="0.3"/>
    <row r="1108" s="51" customFormat="1" x14ac:dyDescent="0.3"/>
    <row r="1109" s="51" customFormat="1" x14ac:dyDescent="0.3"/>
    <row r="1110" s="51" customFormat="1" x14ac:dyDescent="0.3"/>
    <row r="1111" s="51" customFormat="1" x14ac:dyDescent="0.3"/>
    <row r="1112" s="51" customFormat="1" x14ac:dyDescent="0.3"/>
    <row r="1113" s="51" customFormat="1" x14ac:dyDescent="0.3"/>
    <row r="1114" s="51" customFormat="1" x14ac:dyDescent="0.3"/>
    <row r="1115" s="51" customFormat="1" x14ac:dyDescent="0.3"/>
    <row r="1116" s="51" customFormat="1" x14ac:dyDescent="0.3"/>
    <row r="1117" s="51" customFormat="1" x14ac:dyDescent="0.3"/>
    <row r="1118" s="51" customFormat="1" x14ac:dyDescent="0.3"/>
    <row r="1119" s="51" customFormat="1" x14ac:dyDescent="0.3"/>
    <row r="1120" s="51" customFormat="1" x14ac:dyDescent="0.3"/>
    <row r="1121" s="51" customFormat="1" x14ac:dyDescent="0.3"/>
    <row r="1122" s="51" customFormat="1" x14ac:dyDescent="0.3"/>
    <row r="1123" s="51" customFormat="1" x14ac:dyDescent="0.3"/>
    <row r="1124" s="51" customFormat="1" x14ac:dyDescent="0.3"/>
    <row r="1125" s="51" customFormat="1" x14ac:dyDescent="0.3"/>
    <row r="1126" s="51" customFormat="1" x14ac:dyDescent="0.3"/>
    <row r="1127" s="51" customFormat="1" x14ac:dyDescent="0.3"/>
    <row r="1128" s="51" customFormat="1" x14ac:dyDescent="0.3"/>
    <row r="1129" s="51" customFormat="1" x14ac:dyDescent="0.3"/>
    <row r="1130" s="51" customFormat="1" x14ac:dyDescent="0.3"/>
    <row r="1131" s="51" customFormat="1" x14ac:dyDescent="0.3"/>
    <row r="1132" s="51" customFormat="1" x14ac:dyDescent="0.3"/>
    <row r="1133" s="51" customFormat="1" x14ac:dyDescent="0.3"/>
    <row r="1134" s="51" customFormat="1" x14ac:dyDescent="0.3"/>
    <row r="1135" s="51" customFormat="1" x14ac:dyDescent="0.3"/>
    <row r="1136" s="51" customFormat="1" x14ac:dyDescent="0.3"/>
    <row r="1137" s="51" customFormat="1" x14ac:dyDescent="0.3"/>
    <row r="1138" s="51" customFormat="1" x14ac:dyDescent="0.3"/>
    <row r="1139" s="51" customFormat="1" x14ac:dyDescent="0.3"/>
    <row r="1140" s="51" customFormat="1" x14ac:dyDescent="0.3"/>
    <row r="1141" s="51" customFormat="1" x14ac:dyDescent="0.3"/>
    <row r="1142" s="51" customFormat="1" x14ac:dyDescent="0.3"/>
    <row r="1143" s="51" customFormat="1" x14ac:dyDescent="0.3"/>
    <row r="1144" s="51" customFormat="1" x14ac:dyDescent="0.3"/>
    <row r="1145" s="51" customFormat="1" x14ac:dyDescent="0.3"/>
    <row r="1146" s="51" customFormat="1" x14ac:dyDescent="0.3"/>
    <row r="1147" s="51" customFormat="1" x14ac:dyDescent="0.3"/>
    <row r="1148" s="51" customFormat="1" x14ac:dyDescent="0.3"/>
    <row r="1149" s="51" customFormat="1" x14ac:dyDescent="0.3"/>
    <row r="1150" s="51" customFormat="1" x14ac:dyDescent="0.3"/>
    <row r="1151" s="51" customFormat="1" x14ac:dyDescent="0.3"/>
    <row r="1152" s="51" customFormat="1" x14ac:dyDescent="0.3"/>
    <row r="1153" s="51" customFormat="1" x14ac:dyDescent="0.3"/>
    <row r="1154" s="51" customFormat="1" x14ac:dyDescent="0.3"/>
    <row r="1155" s="51" customFormat="1" x14ac:dyDescent="0.3"/>
    <row r="1156" s="51" customFormat="1" x14ac:dyDescent="0.3"/>
    <row r="1157" s="51" customFormat="1" x14ac:dyDescent="0.3"/>
    <row r="1158" s="51" customFormat="1" x14ac:dyDescent="0.3"/>
    <row r="1159" s="51" customFormat="1" x14ac:dyDescent="0.3"/>
    <row r="1160" s="51" customFormat="1" x14ac:dyDescent="0.3"/>
    <row r="1161" s="51" customFormat="1" x14ac:dyDescent="0.3"/>
    <row r="1162" s="51" customFormat="1" x14ac:dyDescent="0.3"/>
    <row r="1163" s="51" customFormat="1" x14ac:dyDescent="0.3"/>
    <row r="1164" s="51" customFormat="1" x14ac:dyDescent="0.3"/>
    <row r="1165" s="51" customFormat="1" x14ac:dyDescent="0.3"/>
    <row r="1166" s="51" customFormat="1" x14ac:dyDescent="0.3"/>
    <row r="1167" s="51" customFormat="1" x14ac:dyDescent="0.3"/>
    <row r="1168" s="51" customFormat="1" x14ac:dyDescent="0.3"/>
    <row r="1169" s="51" customFormat="1" x14ac:dyDescent="0.3"/>
    <row r="1170" s="51" customFormat="1" x14ac:dyDescent="0.3"/>
    <row r="1171" s="51" customFormat="1" x14ac:dyDescent="0.3"/>
    <row r="1172" s="51" customFormat="1" x14ac:dyDescent="0.3"/>
    <row r="1173" s="51" customFormat="1" x14ac:dyDescent="0.3"/>
    <row r="1174" s="51" customFormat="1" x14ac:dyDescent="0.3"/>
    <row r="1175" s="51" customFormat="1" x14ac:dyDescent="0.3"/>
    <row r="1176" s="51" customFormat="1" x14ac:dyDescent="0.3"/>
    <row r="1177" s="51" customFormat="1" x14ac:dyDescent="0.3"/>
    <row r="1178" s="51" customFormat="1" x14ac:dyDescent="0.3"/>
    <row r="1179" s="51" customFormat="1" x14ac:dyDescent="0.3"/>
    <row r="1180" s="51" customFormat="1" x14ac:dyDescent="0.3"/>
    <row r="1181" s="51" customFormat="1" x14ac:dyDescent="0.3"/>
    <row r="1182" s="51" customFormat="1" x14ac:dyDescent="0.3"/>
    <row r="1183" s="51" customFormat="1" x14ac:dyDescent="0.3"/>
    <row r="1184" s="51" customFormat="1" x14ac:dyDescent="0.3"/>
    <row r="1185" s="51" customFormat="1" x14ac:dyDescent="0.3"/>
    <row r="1186" s="51" customFormat="1" x14ac:dyDescent="0.3"/>
    <row r="1187" s="51" customFormat="1" x14ac:dyDescent="0.3"/>
    <row r="1188" s="51" customFormat="1" x14ac:dyDescent="0.3"/>
    <row r="1189" s="51" customFormat="1" x14ac:dyDescent="0.3"/>
    <row r="1190" s="51" customFormat="1" x14ac:dyDescent="0.3"/>
    <row r="1191" s="51" customFormat="1" x14ac:dyDescent="0.3"/>
    <row r="1192" s="51" customFormat="1" x14ac:dyDescent="0.3"/>
    <row r="1193" s="51" customFormat="1" x14ac:dyDescent="0.3"/>
    <row r="1194" s="51" customFormat="1" x14ac:dyDescent="0.3"/>
    <row r="1195" s="51" customFormat="1" x14ac:dyDescent="0.3"/>
    <row r="1196" s="51" customFormat="1" x14ac:dyDescent="0.3"/>
    <row r="1197" s="51" customFormat="1" x14ac:dyDescent="0.3"/>
    <row r="1198" s="51" customFormat="1" x14ac:dyDescent="0.3"/>
    <row r="1199" s="51" customFormat="1" x14ac:dyDescent="0.3"/>
    <row r="1200" s="51" customFormat="1" x14ac:dyDescent="0.3"/>
    <row r="1201" s="51" customFormat="1" x14ac:dyDescent="0.3"/>
    <row r="1202" s="51" customFormat="1" x14ac:dyDescent="0.3"/>
    <row r="1203" s="51" customFormat="1" x14ac:dyDescent="0.3"/>
    <row r="1204" s="51" customFormat="1" x14ac:dyDescent="0.3"/>
    <row r="1205" s="51" customFormat="1" x14ac:dyDescent="0.3"/>
    <row r="1206" s="51" customFormat="1" x14ac:dyDescent="0.3"/>
    <row r="1207" s="51" customFormat="1" x14ac:dyDescent="0.3"/>
    <row r="1208" s="51" customFormat="1" x14ac:dyDescent="0.3"/>
    <row r="1209" s="51" customFormat="1" x14ac:dyDescent="0.3"/>
    <row r="1210" s="51" customFormat="1" x14ac:dyDescent="0.3"/>
    <row r="1211" s="51" customFormat="1" x14ac:dyDescent="0.3"/>
    <row r="1212" s="51" customFormat="1" x14ac:dyDescent="0.3"/>
    <row r="1213" s="51" customFormat="1" x14ac:dyDescent="0.3"/>
    <row r="1214" s="51" customFormat="1" x14ac:dyDescent="0.3"/>
    <row r="1215" s="51" customFormat="1" x14ac:dyDescent="0.3"/>
    <row r="1216" s="51" customFormat="1" x14ac:dyDescent="0.3"/>
    <row r="1217" s="51" customFormat="1" x14ac:dyDescent="0.3"/>
    <row r="1218" s="51" customFormat="1" x14ac:dyDescent="0.3"/>
    <row r="1219" s="51" customFormat="1" x14ac:dyDescent="0.3"/>
    <row r="1220" s="51" customFormat="1" x14ac:dyDescent="0.3"/>
    <row r="1221" s="51" customFormat="1" x14ac:dyDescent="0.3"/>
    <row r="1222" s="51" customFormat="1" x14ac:dyDescent="0.3"/>
    <row r="1223" s="51" customFormat="1" x14ac:dyDescent="0.3"/>
    <row r="1224" s="51" customFormat="1" x14ac:dyDescent="0.3"/>
    <row r="1225" s="51" customFormat="1" x14ac:dyDescent="0.3"/>
    <row r="1226" s="51" customFormat="1" x14ac:dyDescent="0.3"/>
    <row r="1227" s="51" customFormat="1" x14ac:dyDescent="0.3"/>
    <row r="1228" s="51" customFormat="1" x14ac:dyDescent="0.3"/>
    <row r="1229" s="51" customFormat="1" x14ac:dyDescent="0.3"/>
    <row r="1230" s="51" customFormat="1" x14ac:dyDescent="0.3"/>
    <row r="1231" s="51" customFormat="1" x14ac:dyDescent="0.3"/>
    <row r="1232" s="51" customFormat="1" x14ac:dyDescent="0.3"/>
    <row r="1233" s="51" customFormat="1" x14ac:dyDescent="0.3"/>
    <row r="1234" s="51" customFormat="1" x14ac:dyDescent="0.3"/>
    <row r="1235" s="51" customFormat="1" x14ac:dyDescent="0.3"/>
    <row r="1236" s="51" customFormat="1" x14ac:dyDescent="0.3"/>
    <row r="1237" s="51" customFormat="1" x14ac:dyDescent="0.3"/>
    <row r="1238" s="51" customFormat="1" x14ac:dyDescent="0.3"/>
    <row r="1239" s="51" customFormat="1" x14ac:dyDescent="0.3"/>
    <row r="1240" s="51" customFormat="1" x14ac:dyDescent="0.3"/>
    <row r="1241" s="51" customFormat="1" x14ac:dyDescent="0.3"/>
    <row r="1242" s="51" customFormat="1" x14ac:dyDescent="0.3"/>
    <row r="1243" s="51" customFormat="1" x14ac:dyDescent="0.3"/>
    <row r="1244" s="51" customFormat="1" x14ac:dyDescent="0.3"/>
    <row r="1245" s="51" customFormat="1" x14ac:dyDescent="0.3"/>
    <row r="1246" s="51" customFormat="1" x14ac:dyDescent="0.3"/>
    <row r="1247" s="51" customFormat="1" x14ac:dyDescent="0.3"/>
    <row r="1248" s="51" customFormat="1" x14ac:dyDescent="0.3"/>
    <row r="1249" s="51" customFormat="1" x14ac:dyDescent="0.3"/>
    <row r="1250" s="51" customFormat="1" x14ac:dyDescent="0.3"/>
    <row r="1251" s="51" customFormat="1" x14ac:dyDescent="0.3"/>
    <row r="1252" s="51" customFormat="1" x14ac:dyDescent="0.3"/>
    <row r="1253" s="51" customFormat="1" x14ac:dyDescent="0.3"/>
    <row r="1254" s="51" customFormat="1" x14ac:dyDescent="0.3"/>
    <row r="1255" s="51" customFormat="1" x14ac:dyDescent="0.3"/>
    <row r="1256" s="51" customFormat="1" x14ac:dyDescent="0.3"/>
    <row r="1257" s="51" customFormat="1" x14ac:dyDescent="0.3"/>
    <row r="1258" s="51" customFormat="1" x14ac:dyDescent="0.3"/>
    <row r="1259" s="51" customFormat="1" x14ac:dyDescent="0.3"/>
    <row r="1260" s="51" customFormat="1" x14ac:dyDescent="0.3"/>
    <row r="1261" s="51" customFormat="1" x14ac:dyDescent="0.3"/>
    <row r="1262" s="51" customFormat="1" x14ac:dyDescent="0.3"/>
    <row r="1263" s="51" customFormat="1" x14ac:dyDescent="0.3"/>
    <row r="1264" s="51" customFormat="1" x14ac:dyDescent="0.3"/>
    <row r="1265" s="51" customFormat="1" x14ac:dyDescent="0.3"/>
    <row r="1266" s="51" customFormat="1" x14ac:dyDescent="0.3"/>
    <row r="1267" s="51" customFormat="1" x14ac:dyDescent="0.3"/>
    <row r="1268" s="51" customFormat="1" x14ac:dyDescent="0.3"/>
    <row r="1269" s="51" customFormat="1" x14ac:dyDescent="0.3"/>
    <row r="1270" s="51" customFormat="1" x14ac:dyDescent="0.3"/>
    <row r="1271" s="51" customFormat="1" x14ac:dyDescent="0.3"/>
    <row r="1272" s="51" customFormat="1" x14ac:dyDescent="0.3"/>
    <row r="1273" s="51" customFormat="1" x14ac:dyDescent="0.3"/>
    <row r="1274" s="51" customFormat="1" x14ac:dyDescent="0.3"/>
    <row r="1275" s="51" customFormat="1" x14ac:dyDescent="0.3"/>
    <row r="1276" s="51" customFormat="1" x14ac:dyDescent="0.3"/>
    <row r="1277" s="51" customFormat="1" x14ac:dyDescent="0.3"/>
    <row r="1278" s="51" customFormat="1" x14ac:dyDescent="0.3"/>
    <row r="1279" s="51" customFormat="1" x14ac:dyDescent="0.3"/>
    <row r="1280" s="51" customFormat="1" x14ac:dyDescent="0.3"/>
    <row r="1281" s="51" customFormat="1" x14ac:dyDescent="0.3"/>
    <row r="1282" s="51" customFormat="1" x14ac:dyDescent="0.3"/>
    <row r="1283" s="51" customFormat="1" x14ac:dyDescent="0.3"/>
    <row r="1284" s="51" customFormat="1" x14ac:dyDescent="0.3"/>
    <row r="1285" s="51" customFormat="1" x14ac:dyDescent="0.3"/>
    <row r="1286" s="51" customFormat="1" x14ac:dyDescent="0.3"/>
    <row r="1287" s="51" customFormat="1" x14ac:dyDescent="0.3"/>
    <row r="1288" s="51" customFormat="1" x14ac:dyDescent="0.3"/>
    <row r="1289" s="51" customFormat="1" x14ac:dyDescent="0.3"/>
    <row r="1290" s="51" customFormat="1" x14ac:dyDescent="0.3"/>
    <row r="1291" s="51" customFormat="1" x14ac:dyDescent="0.3"/>
    <row r="1292" s="51" customFormat="1" x14ac:dyDescent="0.3"/>
    <row r="1293" s="51" customFormat="1" x14ac:dyDescent="0.3"/>
    <row r="1294" s="51" customFormat="1" x14ac:dyDescent="0.3"/>
    <row r="1295" s="51" customFormat="1" x14ac:dyDescent="0.3"/>
    <row r="1296" s="51" customFormat="1" x14ac:dyDescent="0.3"/>
    <row r="1297" s="51" customFormat="1" x14ac:dyDescent="0.3"/>
    <row r="1298" s="51" customFormat="1" x14ac:dyDescent="0.3"/>
    <row r="1299" s="51" customFormat="1" x14ac:dyDescent="0.3"/>
    <row r="1300" s="51" customFormat="1" x14ac:dyDescent="0.3"/>
    <row r="1301" s="51" customFormat="1" x14ac:dyDescent="0.3"/>
    <row r="1302" s="51" customFormat="1" x14ac:dyDescent="0.3"/>
    <row r="1303" s="51" customFormat="1" x14ac:dyDescent="0.3"/>
    <row r="1304" s="51" customFormat="1" x14ac:dyDescent="0.3"/>
    <row r="1305" s="51" customFormat="1" x14ac:dyDescent="0.3"/>
    <row r="1306" s="51" customFormat="1" x14ac:dyDescent="0.3"/>
    <row r="1307" s="51" customFormat="1" x14ac:dyDescent="0.3"/>
    <row r="1308" s="51" customFormat="1" x14ac:dyDescent="0.3"/>
    <row r="1309" s="51" customFormat="1" x14ac:dyDescent="0.3"/>
    <row r="1310" s="51" customFormat="1" x14ac:dyDescent="0.3"/>
    <row r="1311" s="51" customFormat="1" x14ac:dyDescent="0.3"/>
    <row r="1312" s="51" customFormat="1" x14ac:dyDescent="0.3"/>
    <row r="1313" s="51" customFormat="1" x14ac:dyDescent="0.3"/>
    <row r="1314" s="51" customFormat="1" x14ac:dyDescent="0.3"/>
    <row r="1315" s="51" customFormat="1" x14ac:dyDescent="0.3"/>
    <row r="1316" s="51" customFormat="1" x14ac:dyDescent="0.3"/>
    <row r="1317" s="51" customFormat="1" x14ac:dyDescent="0.3"/>
    <row r="1318" s="51" customFormat="1" x14ac:dyDescent="0.3"/>
    <row r="1319" s="51" customFormat="1" x14ac:dyDescent="0.3"/>
    <row r="1320" s="51" customFormat="1" x14ac:dyDescent="0.3"/>
    <row r="1321" s="51" customFormat="1" x14ac:dyDescent="0.3"/>
    <row r="1322" s="51" customFormat="1" x14ac:dyDescent="0.3"/>
    <row r="1323" s="51" customFormat="1" x14ac:dyDescent="0.3"/>
    <row r="1324" s="51" customFormat="1" x14ac:dyDescent="0.3"/>
    <row r="1325" s="51" customFormat="1" x14ac:dyDescent="0.3"/>
    <row r="1326" s="51" customFormat="1" x14ac:dyDescent="0.3"/>
    <row r="1327" s="51" customFormat="1" x14ac:dyDescent="0.3"/>
    <row r="1328" s="51" customFormat="1" x14ac:dyDescent="0.3"/>
    <row r="1329" s="51" customFormat="1" x14ac:dyDescent="0.3"/>
    <row r="1330" s="51" customFormat="1" x14ac:dyDescent="0.3"/>
    <row r="1331" s="51" customFormat="1" x14ac:dyDescent="0.3"/>
    <row r="1332" s="51" customFormat="1" x14ac:dyDescent="0.3"/>
    <row r="1333" s="51" customFormat="1" x14ac:dyDescent="0.3"/>
    <row r="1334" s="51" customFormat="1" x14ac:dyDescent="0.3"/>
    <row r="1335" s="51" customFormat="1" x14ac:dyDescent="0.3"/>
    <row r="1336" s="51" customFormat="1" x14ac:dyDescent="0.3"/>
    <row r="1337" s="51" customFormat="1" x14ac:dyDescent="0.3"/>
    <row r="1338" s="51" customFormat="1" x14ac:dyDescent="0.3"/>
    <row r="1339" s="51" customFormat="1" x14ac:dyDescent="0.3"/>
    <row r="1340" s="51" customFormat="1" x14ac:dyDescent="0.3"/>
    <row r="1341" s="51" customFormat="1" x14ac:dyDescent="0.3"/>
    <row r="1342" s="51" customFormat="1" x14ac:dyDescent="0.3"/>
    <row r="1343" s="51" customFormat="1" x14ac:dyDescent="0.3"/>
    <row r="1344" s="51" customFormat="1" x14ac:dyDescent="0.3"/>
    <row r="1345" s="51" customFormat="1" x14ac:dyDescent="0.3"/>
    <row r="1346" s="51" customFormat="1" x14ac:dyDescent="0.3"/>
    <row r="1347" s="51" customFormat="1" x14ac:dyDescent="0.3"/>
    <row r="1348" s="51" customFormat="1" x14ac:dyDescent="0.3"/>
    <row r="1349" s="51" customFormat="1" x14ac:dyDescent="0.3"/>
    <row r="1350" s="51" customFormat="1" x14ac:dyDescent="0.3"/>
    <row r="1351" s="51" customFormat="1" x14ac:dyDescent="0.3"/>
    <row r="1352" s="51" customFormat="1" x14ac:dyDescent="0.3"/>
    <row r="1353" s="51" customFormat="1" x14ac:dyDescent="0.3"/>
    <row r="1354" s="51" customFormat="1" x14ac:dyDescent="0.3"/>
    <row r="1355" s="51" customFormat="1" x14ac:dyDescent="0.3"/>
    <row r="1356" s="51" customFormat="1" x14ac:dyDescent="0.3"/>
    <row r="1357" s="51" customFormat="1" x14ac:dyDescent="0.3"/>
    <row r="1358" s="51" customFormat="1" x14ac:dyDescent="0.3"/>
    <row r="1359" s="51" customFormat="1" x14ac:dyDescent="0.3"/>
    <row r="1360" s="51" customFormat="1" x14ac:dyDescent="0.3"/>
    <row r="1361" s="51" customFormat="1" x14ac:dyDescent="0.3"/>
    <row r="1362" s="51" customFormat="1" x14ac:dyDescent="0.3"/>
    <row r="1363" s="51" customFormat="1" x14ac:dyDescent="0.3"/>
    <row r="1364" s="51" customFormat="1" x14ac:dyDescent="0.3"/>
    <row r="1365" s="51" customFormat="1" x14ac:dyDescent="0.3"/>
    <row r="1366" s="51" customFormat="1" x14ac:dyDescent="0.3"/>
    <row r="1367" s="51" customFormat="1" x14ac:dyDescent="0.3"/>
    <row r="1368" s="51" customFormat="1" x14ac:dyDescent="0.3"/>
    <row r="1369" s="51" customFormat="1" x14ac:dyDescent="0.3"/>
    <row r="1370" s="51" customFormat="1" x14ac:dyDescent="0.3"/>
    <row r="1371" s="51" customFormat="1" x14ac:dyDescent="0.3"/>
    <row r="1372" s="51" customFormat="1" x14ac:dyDescent="0.3"/>
    <row r="1373" s="51" customFormat="1" x14ac:dyDescent="0.3"/>
    <row r="1374" s="51" customFormat="1" x14ac:dyDescent="0.3"/>
    <row r="1375" s="51" customFormat="1" x14ac:dyDescent="0.3"/>
    <row r="1376" s="51" customFormat="1" x14ac:dyDescent="0.3"/>
    <row r="1377" s="51" customFormat="1" x14ac:dyDescent="0.3"/>
    <row r="1378" s="51" customFormat="1" x14ac:dyDescent="0.3"/>
    <row r="1379" s="51" customFormat="1" x14ac:dyDescent="0.3"/>
    <row r="1380" s="51" customFormat="1" x14ac:dyDescent="0.3"/>
    <row r="1381" s="51" customFormat="1" x14ac:dyDescent="0.3"/>
    <row r="1382" s="51" customFormat="1" x14ac:dyDescent="0.3"/>
    <row r="1383" s="51" customFormat="1" x14ac:dyDescent="0.3"/>
    <row r="1384" s="51" customFormat="1" x14ac:dyDescent="0.3"/>
    <row r="1385" s="51" customFormat="1" x14ac:dyDescent="0.3"/>
    <row r="1386" s="51" customFormat="1" x14ac:dyDescent="0.3"/>
    <row r="1387" s="51" customFormat="1" x14ac:dyDescent="0.3"/>
    <row r="1388" s="51" customFormat="1" x14ac:dyDescent="0.3"/>
    <row r="1389" s="51" customFormat="1" x14ac:dyDescent="0.3"/>
    <row r="1390" s="51" customFormat="1" x14ac:dyDescent="0.3"/>
    <row r="1391" s="51" customFormat="1" x14ac:dyDescent="0.3"/>
    <row r="1392" s="51" customFormat="1" x14ac:dyDescent="0.3"/>
    <row r="1393" s="51" customFormat="1" x14ac:dyDescent="0.3"/>
    <row r="1394" s="51" customFormat="1" x14ac:dyDescent="0.3"/>
    <row r="1395" s="51" customFormat="1" x14ac:dyDescent="0.3"/>
    <row r="1396" s="51" customFormat="1" x14ac:dyDescent="0.3"/>
    <row r="1397" s="51" customFormat="1" x14ac:dyDescent="0.3"/>
    <row r="1398" s="51" customFormat="1" x14ac:dyDescent="0.3"/>
    <row r="1399" s="51" customFormat="1" x14ac:dyDescent="0.3"/>
    <row r="1400" s="51" customFormat="1" x14ac:dyDescent="0.3"/>
    <row r="1401" s="51" customFormat="1" x14ac:dyDescent="0.3"/>
    <row r="1402" s="51" customFormat="1" x14ac:dyDescent="0.3"/>
    <row r="1403" s="51" customFormat="1" x14ac:dyDescent="0.3"/>
    <row r="1404" s="51" customFormat="1" x14ac:dyDescent="0.3"/>
    <row r="1405" s="51" customFormat="1" x14ac:dyDescent="0.3"/>
    <row r="1406" s="51" customFormat="1" x14ac:dyDescent="0.3"/>
    <row r="1407" s="51" customFormat="1" x14ac:dyDescent="0.3"/>
    <row r="1408" s="51" customFormat="1" x14ac:dyDescent="0.3"/>
    <row r="1409" s="51" customFormat="1" x14ac:dyDescent="0.3"/>
    <row r="1410" s="51" customFormat="1" x14ac:dyDescent="0.3"/>
    <row r="1411" s="51" customFormat="1" x14ac:dyDescent="0.3"/>
    <row r="1412" s="51" customFormat="1" x14ac:dyDescent="0.3"/>
    <row r="1413" s="51" customFormat="1" x14ac:dyDescent="0.3"/>
    <row r="1414" s="51" customFormat="1" x14ac:dyDescent="0.3"/>
    <row r="1415" s="51" customFormat="1" x14ac:dyDescent="0.3"/>
    <row r="1416" s="51" customFormat="1" x14ac:dyDescent="0.3"/>
    <row r="1417" s="51" customFormat="1" x14ac:dyDescent="0.3"/>
    <row r="1418" s="51" customFormat="1" x14ac:dyDescent="0.3"/>
    <row r="1419" s="51" customFormat="1" x14ac:dyDescent="0.3"/>
    <row r="1420" s="51" customFormat="1" x14ac:dyDescent="0.3"/>
    <row r="1421" s="51" customFormat="1" x14ac:dyDescent="0.3"/>
    <row r="1422" s="51" customFormat="1" x14ac:dyDescent="0.3"/>
    <row r="1423" s="51" customFormat="1" x14ac:dyDescent="0.3"/>
    <row r="1424" s="51" customFormat="1" x14ac:dyDescent="0.3"/>
    <row r="1425" s="51" customFormat="1" x14ac:dyDescent="0.3"/>
    <row r="1426" s="51" customFormat="1" x14ac:dyDescent="0.3"/>
    <row r="1427" s="51" customFormat="1" x14ac:dyDescent="0.3"/>
    <row r="1428" s="51" customFormat="1" x14ac:dyDescent="0.3"/>
    <row r="1429" s="51" customFormat="1" x14ac:dyDescent="0.3"/>
    <row r="1430" s="51" customFormat="1" x14ac:dyDescent="0.3"/>
    <row r="1431" s="51" customFormat="1" x14ac:dyDescent="0.3"/>
    <row r="1432" s="51" customFormat="1" x14ac:dyDescent="0.3"/>
    <row r="1433" s="51" customFormat="1" x14ac:dyDescent="0.3"/>
    <row r="1434" s="51" customFormat="1" x14ac:dyDescent="0.3"/>
    <row r="1435" s="51" customFormat="1" x14ac:dyDescent="0.3"/>
    <row r="1436" s="51" customFormat="1" x14ac:dyDescent="0.3"/>
    <row r="1437" s="51" customFormat="1" x14ac:dyDescent="0.3"/>
    <row r="1438" s="51" customFormat="1" x14ac:dyDescent="0.3"/>
    <row r="1439" s="51" customFormat="1" x14ac:dyDescent="0.3"/>
    <row r="1440" s="51" customFormat="1" x14ac:dyDescent="0.3"/>
    <row r="1441" s="51" customFormat="1" x14ac:dyDescent="0.3"/>
    <row r="1442" s="51" customFormat="1" x14ac:dyDescent="0.3"/>
    <row r="1443" s="51" customFormat="1" x14ac:dyDescent="0.3"/>
    <row r="1444" s="51" customFormat="1" x14ac:dyDescent="0.3"/>
    <row r="1445" s="51" customFormat="1" x14ac:dyDescent="0.3"/>
    <row r="1446" s="51" customFormat="1" x14ac:dyDescent="0.3"/>
    <row r="1447" s="51" customFormat="1" x14ac:dyDescent="0.3"/>
    <row r="1448" s="51" customFormat="1" x14ac:dyDescent="0.3"/>
    <row r="1449" s="51" customFormat="1" x14ac:dyDescent="0.3"/>
    <row r="1450" s="51" customFormat="1" x14ac:dyDescent="0.3"/>
    <row r="1451" s="51" customFormat="1" x14ac:dyDescent="0.3"/>
    <row r="1452" s="51" customFormat="1" x14ac:dyDescent="0.3"/>
    <row r="1453" s="51" customFormat="1" x14ac:dyDescent="0.3"/>
    <row r="1454" s="51" customFormat="1" x14ac:dyDescent="0.3"/>
    <row r="1455" s="51" customFormat="1" x14ac:dyDescent="0.3"/>
    <row r="1456" s="51" customFormat="1" x14ac:dyDescent="0.3"/>
    <row r="1457" s="51" customFormat="1" x14ac:dyDescent="0.3"/>
    <row r="1458" s="51" customFormat="1" x14ac:dyDescent="0.3"/>
    <row r="1459" s="51" customFormat="1" x14ac:dyDescent="0.3"/>
    <row r="1460" s="51" customFormat="1" x14ac:dyDescent="0.3"/>
    <row r="1461" s="51" customFormat="1" x14ac:dyDescent="0.3"/>
    <row r="1462" s="51" customFormat="1" x14ac:dyDescent="0.3"/>
    <row r="1463" s="51" customFormat="1" x14ac:dyDescent="0.3"/>
    <row r="1464" s="51" customFormat="1" x14ac:dyDescent="0.3"/>
    <row r="1465" s="51" customFormat="1" x14ac:dyDescent="0.3"/>
    <row r="1466" s="51" customFormat="1" x14ac:dyDescent="0.3"/>
    <row r="1467" s="51" customFormat="1" x14ac:dyDescent="0.3"/>
    <row r="1468" s="51" customFormat="1" x14ac:dyDescent="0.3"/>
    <row r="1469" s="51" customFormat="1" x14ac:dyDescent="0.3"/>
    <row r="1470" s="51" customFormat="1" x14ac:dyDescent="0.3"/>
    <row r="1471" s="51" customFormat="1" x14ac:dyDescent="0.3"/>
    <row r="1472" s="51" customFormat="1" x14ac:dyDescent="0.3"/>
    <row r="1473" s="51" customFormat="1" x14ac:dyDescent="0.3"/>
    <row r="1474" s="51" customFormat="1" x14ac:dyDescent="0.3"/>
    <row r="1475" s="51" customFormat="1" x14ac:dyDescent="0.3"/>
    <row r="1476" s="51" customFormat="1" x14ac:dyDescent="0.3"/>
    <row r="1477" s="51" customFormat="1" x14ac:dyDescent="0.3"/>
    <row r="1478" s="51" customFormat="1" x14ac:dyDescent="0.3"/>
    <row r="1479" s="51" customFormat="1" x14ac:dyDescent="0.3"/>
    <row r="1480" s="51" customFormat="1" x14ac:dyDescent="0.3"/>
    <row r="1481" s="51" customFormat="1" x14ac:dyDescent="0.3"/>
    <row r="1482" s="51" customFormat="1" x14ac:dyDescent="0.3"/>
    <row r="1483" s="51" customFormat="1" x14ac:dyDescent="0.3"/>
    <row r="1484" s="51" customFormat="1" x14ac:dyDescent="0.3"/>
    <row r="1485" s="51" customFormat="1" x14ac:dyDescent="0.3"/>
    <row r="1486" s="51" customFormat="1" x14ac:dyDescent="0.3"/>
    <row r="1487" s="51" customFormat="1" x14ac:dyDescent="0.3"/>
    <row r="1488" s="51" customFormat="1" x14ac:dyDescent="0.3"/>
    <row r="1489" s="51" customFormat="1" x14ac:dyDescent="0.3"/>
    <row r="1490" s="51" customFormat="1" x14ac:dyDescent="0.3"/>
    <row r="1491" s="51" customFormat="1" x14ac:dyDescent="0.3"/>
    <row r="1492" s="51" customFormat="1" x14ac:dyDescent="0.3"/>
    <row r="1493" s="51" customFormat="1" x14ac:dyDescent="0.3"/>
    <row r="1494" s="51" customFormat="1" x14ac:dyDescent="0.3"/>
    <row r="1495" s="51" customFormat="1" x14ac:dyDescent="0.3"/>
    <row r="1496" s="51" customFormat="1" x14ac:dyDescent="0.3"/>
    <row r="1497" s="51" customFormat="1" x14ac:dyDescent="0.3"/>
    <row r="1498" s="51" customFormat="1" x14ac:dyDescent="0.3"/>
    <row r="1499" s="51" customFormat="1" x14ac:dyDescent="0.3"/>
    <row r="1500" s="51" customFormat="1" x14ac:dyDescent="0.3"/>
    <row r="1501" s="51" customFormat="1" x14ac:dyDescent="0.3"/>
    <row r="1502" s="51" customFormat="1" x14ac:dyDescent="0.3"/>
    <row r="1503" s="51" customFormat="1" x14ac:dyDescent="0.3"/>
    <row r="1504" s="51" customFormat="1" x14ac:dyDescent="0.3"/>
    <row r="1505" s="51" customFormat="1" x14ac:dyDescent="0.3"/>
    <row r="1506" s="51" customFormat="1" x14ac:dyDescent="0.3"/>
    <row r="1507" s="51" customFormat="1" x14ac:dyDescent="0.3"/>
    <row r="1508" s="51" customFormat="1" x14ac:dyDescent="0.3"/>
    <row r="1509" s="51" customFormat="1" x14ac:dyDescent="0.3"/>
    <row r="1510" s="51" customFormat="1" x14ac:dyDescent="0.3"/>
    <row r="1511" s="51" customFormat="1" x14ac:dyDescent="0.3"/>
    <row r="1512" s="51" customFormat="1" x14ac:dyDescent="0.3"/>
    <row r="1513" s="51" customFormat="1" x14ac:dyDescent="0.3"/>
    <row r="1514" s="51" customFormat="1" x14ac:dyDescent="0.3"/>
    <row r="1515" s="51" customFormat="1" x14ac:dyDescent="0.3"/>
    <row r="1516" s="51" customFormat="1" x14ac:dyDescent="0.3"/>
    <row r="1517" s="51" customFormat="1" x14ac:dyDescent="0.3"/>
    <row r="1518" s="51" customFormat="1" x14ac:dyDescent="0.3"/>
    <row r="1519" s="51" customFormat="1" x14ac:dyDescent="0.3"/>
    <row r="1520" s="51" customFormat="1" x14ac:dyDescent="0.3"/>
    <row r="1521" s="51" customFormat="1" x14ac:dyDescent="0.3"/>
    <row r="1522" s="51" customFormat="1" x14ac:dyDescent="0.3"/>
    <row r="1523" s="51" customFormat="1" x14ac:dyDescent="0.3"/>
    <row r="1524" s="51" customFormat="1" x14ac:dyDescent="0.3"/>
    <row r="1525" s="51" customFormat="1" x14ac:dyDescent="0.3"/>
    <row r="1526" s="51" customFormat="1" x14ac:dyDescent="0.3"/>
    <row r="1527" s="51" customFormat="1" x14ac:dyDescent="0.3"/>
    <row r="1528" s="51" customFormat="1" x14ac:dyDescent="0.3"/>
    <row r="1529" s="51" customFormat="1" x14ac:dyDescent="0.3"/>
    <row r="1530" s="51" customFormat="1" x14ac:dyDescent="0.3"/>
    <row r="1531" s="51" customFormat="1" x14ac:dyDescent="0.3"/>
    <row r="1532" s="51" customFormat="1" x14ac:dyDescent="0.3"/>
    <row r="1533" s="51" customFormat="1" x14ac:dyDescent="0.3"/>
    <row r="1534" s="51" customFormat="1" x14ac:dyDescent="0.3"/>
    <row r="1535" s="51" customFormat="1" x14ac:dyDescent="0.3"/>
    <row r="1536" s="51" customFormat="1" x14ac:dyDescent="0.3"/>
    <row r="1537" s="51" customFormat="1" x14ac:dyDescent="0.3"/>
    <row r="1538" s="51" customFormat="1" x14ac:dyDescent="0.3"/>
    <row r="1539" s="51" customFormat="1" x14ac:dyDescent="0.3"/>
    <row r="1540" s="51" customFormat="1" x14ac:dyDescent="0.3"/>
    <row r="1541" s="51" customFormat="1" x14ac:dyDescent="0.3"/>
    <row r="1542" s="51" customFormat="1" x14ac:dyDescent="0.3"/>
    <row r="1543" s="51" customFormat="1" x14ac:dyDescent="0.3"/>
    <row r="1544" s="51" customFormat="1" x14ac:dyDescent="0.3"/>
    <row r="1545" s="51" customFormat="1" x14ac:dyDescent="0.3"/>
    <row r="1546" s="51" customFormat="1" x14ac:dyDescent="0.3"/>
    <row r="1547" s="51" customFormat="1" x14ac:dyDescent="0.3"/>
    <row r="1548" s="51" customFormat="1" x14ac:dyDescent="0.3"/>
    <row r="1549" s="51" customFormat="1" x14ac:dyDescent="0.3"/>
    <row r="1550" s="51" customFormat="1" x14ac:dyDescent="0.3"/>
    <row r="1551" s="51" customFormat="1" x14ac:dyDescent="0.3"/>
    <row r="1552" s="51" customFormat="1" x14ac:dyDescent="0.3"/>
    <row r="1553" s="51" customFormat="1" x14ac:dyDescent="0.3"/>
    <row r="1554" s="51" customFormat="1" x14ac:dyDescent="0.3"/>
    <row r="1555" s="51" customFormat="1" x14ac:dyDescent="0.3"/>
    <row r="1556" s="51" customFormat="1" x14ac:dyDescent="0.3"/>
    <row r="1557" s="51" customFormat="1" x14ac:dyDescent="0.3"/>
    <row r="1558" s="51" customFormat="1" x14ac:dyDescent="0.3"/>
    <row r="1559" s="51" customFormat="1" x14ac:dyDescent="0.3"/>
    <row r="1560" s="51" customFormat="1" x14ac:dyDescent="0.3"/>
    <row r="1561" s="51" customFormat="1" x14ac:dyDescent="0.3"/>
    <row r="1562" s="51" customFormat="1" x14ac:dyDescent="0.3"/>
    <row r="1563" s="51" customFormat="1" x14ac:dyDescent="0.3"/>
    <row r="1564" s="51" customFormat="1" x14ac:dyDescent="0.3"/>
    <row r="1565" s="51" customFormat="1" x14ac:dyDescent="0.3"/>
    <row r="1566" s="51" customFormat="1" x14ac:dyDescent="0.3"/>
    <row r="1567" s="51" customFormat="1" x14ac:dyDescent="0.3"/>
    <row r="1568" s="51" customFormat="1" x14ac:dyDescent="0.3"/>
    <row r="1569" s="51" customFormat="1" x14ac:dyDescent="0.3"/>
    <row r="1570" s="51" customFormat="1" x14ac:dyDescent="0.3"/>
    <row r="1571" s="51" customFormat="1" x14ac:dyDescent="0.3"/>
    <row r="1572" s="51" customFormat="1" x14ac:dyDescent="0.3"/>
    <row r="1573" s="51" customFormat="1" x14ac:dyDescent="0.3"/>
    <row r="1574" s="51" customFormat="1" x14ac:dyDescent="0.3"/>
    <row r="1575" s="51" customFormat="1" x14ac:dyDescent="0.3"/>
    <row r="1576" s="51" customFormat="1" x14ac:dyDescent="0.3"/>
    <row r="1577" s="51" customFormat="1" x14ac:dyDescent="0.3"/>
    <row r="1578" s="51" customFormat="1" x14ac:dyDescent="0.3"/>
    <row r="1579" s="51" customFormat="1" x14ac:dyDescent="0.3"/>
    <row r="1580" s="51" customFormat="1" x14ac:dyDescent="0.3"/>
    <row r="1581" s="51" customFormat="1" x14ac:dyDescent="0.3"/>
    <row r="1582" s="51" customFormat="1" x14ac:dyDescent="0.3"/>
    <row r="1583" s="51" customFormat="1" x14ac:dyDescent="0.3"/>
    <row r="1584" s="51" customFormat="1" x14ac:dyDescent="0.3"/>
    <row r="1585" s="51" customFormat="1" x14ac:dyDescent="0.3"/>
    <row r="1586" s="51" customFormat="1" x14ac:dyDescent="0.3"/>
    <row r="1587" s="51" customFormat="1" x14ac:dyDescent="0.3"/>
    <row r="1588" s="51" customFormat="1" x14ac:dyDescent="0.3"/>
    <row r="1589" s="51" customFormat="1" x14ac:dyDescent="0.3"/>
    <row r="1590" s="51" customFormat="1" x14ac:dyDescent="0.3"/>
    <row r="1591" s="51" customFormat="1" x14ac:dyDescent="0.3"/>
    <row r="1592" s="51" customFormat="1" x14ac:dyDescent="0.3"/>
    <row r="1593" s="51" customFormat="1" x14ac:dyDescent="0.3"/>
    <row r="1594" s="51" customFormat="1" x14ac:dyDescent="0.3"/>
    <row r="1595" s="51" customFormat="1" x14ac:dyDescent="0.3"/>
    <row r="1596" s="51" customFormat="1" x14ac:dyDescent="0.3"/>
    <row r="1597" s="51" customFormat="1" x14ac:dyDescent="0.3"/>
    <row r="1598" s="51" customFormat="1" x14ac:dyDescent="0.3"/>
    <row r="1599" s="51" customFormat="1" x14ac:dyDescent="0.3"/>
    <row r="1600" s="51" customFormat="1" x14ac:dyDescent="0.3"/>
    <row r="1601" s="51" customFormat="1" x14ac:dyDescent="0.3"/>
    <row r="1602" s="51" customFormat="1" x14ac:dyDescent="0.3"/>
    <row r="1603" s="51" customFormat="1" x14ac:dyDescent="0.3"/>
    <row r="1604" s="51" customFormat="1" x14ac:dyDescent="0.3"/>
    <row r="1605" s="51" customFormat="1" x14ac:dyDescent="0.3"/>
    <row r="1606" s="51" customFormat="1" x14ac:dyDescent="0.3"/>
    <row r="1607" s="51" customFormat="1" x14ac:dyDescent="0.3"/>
    <row r="1608" s="51" customFormat="1" x14ac:dyDescent="0.3"/>
    <row r="1609" s="51" customFormat="1" x14ac:dyDescent="0.3"/>
    <row r="1610" s="51" customFormat="1" x14ac:dyDescent="0.3"/>
    <row r="1611" s="51" customFormat="1" x14ac:dyDescent="0.3"/>
    <row r="1612" s="51" customFormat="1" x14ac:dyDescent="0.3"/>
    <row r="1613" s="51" customFormat="1" x14ac:dyDescent="0.3"/>
    <row r="1614" s="51" customFormat="1" x14ac:dyDescent="0.3"/>
    <row r="1615" s="51" customFormat="1" x14ac:dyDescent="0.3"/>
    <row r="1616" s="51" customFormat="1" x14ac:dyDescent="0.3"/>
    <row r="1617" s="51" customFormat="1" x14ac:dyDescent="0.3"/>
    <row r="1618" s="51" customFormat="1" x14ac:dyDescent="0.3"/>
    <row r="1619" s="51" customFormat="1" x14ac:dyDescent="0.3"/>
    <row r="1620" s="51" customFormat="1" x14ac:dyDescent="0.3"/>
    <row r="1621" s="51" customFormat="1" x14ac:dyDescent="0.3"/>
    <row r="1622" s="51" customFormat="1" x14ac:dyDescent="0.3"/>
    <row r="1623" s="51" customFormat="1" x14ac:dyDescent="0.3"/>
    <row r="1624" s="51" customFormat="1" x14ac:dyDescent="0.3"/>
    <row r="1625" s="51" customFormat="1" x14ac:dyDescent="0.3"/>
    <row r="1626" s="51" customFormat="1" x14ac:dyDescent="0.3"/>
    <row r="1627" s="51" customFormat="1" x14ac:dyDescent="0.3"/>
    <row r="1628" s="51" customFormat="1" x14ac:dyDescent="0.3"/>
    <row r="1629" s="51" customFormat="1" x14ac:dyDescent="0.3"/>
    <row r="1630" s="51" customFormat="1" x14ac:dyDescent="0.3"/>
    <row r="1631" s="51" customFormat="1" x14ac:dyDescent="0.3"/>
    <row r="1632" s="51" customFormat="1" x14ac:dyDescent="0.3"/>
    <row r="1633" s="51" customFormat="1" x14ac:dyDescent="0.3"/>
    <row r="1634" s="51" customFormat="1" x14ac:dyDescent="0.3"/>
    <row r="1635" s="51" customFormat="1" x14ac:dyDescent="0.3"/>
    <row r="1636" s="51" customFormat="1" x14ac:dyDescent="0.3"/>
    <row r="1637" s="51" customFormat="1" x14ac:dyDescent="0.3"/>
    <row r="1638" s="51" customFormat="1" x14ac:dyDescent="0.3"/>
    <row r="1639" s="51" customFormat="1" x14ac:dyDescent="0.3"/>
    <row r="1640" s="51" customFormat="1" x14ac:dyDescent="0.3"/>
    <row r="1641" s="51" customFormat="1" x14ac:dyDescent="0.3"/>
    <row r="1642" s="51" customFormat="1" x14ac:dyDescent="0.3"/>
    <row r="1643" s="51" customFormat="1" x14ac:dyDescent="0.3"/>
    <row r="1644" s="51" customFormat="1" x14ac:dyDescent="0.3"/>
    <row r="1645" s="51" customFormat="1" x14ac:dyDescent="0.3"/>
    <row r="1646" s="51" customFormat="1" x14ac:dyDescent="0.3"/>
    <row r="1647" s="51" customFormat="1" x14ac:dyDescent="0.3"/>
    <row r="1648" s="51" customFormat="1" x14ac:dyDescent="0.3"/>
    <row r="1649" s="51" customFormat="1" x14ac:dyDescent="0.3"/>
    <row r="1650" s="51" customFormat="1" x14ac:dyDescent="0.3"/>
    <row r="1651" s="51" customFormat="1" x14ac:dyDescent="0.3"/>
    <row r="1652" s="51" customFormat="1" x14ac:dyDescent="0.3"/>
    <row r="1653" s="51" customFormat="1" x14ac:dyDescent="0.3"/>
    <row r="1654" s="51" customFormat="1" x14ac:dyDescent="0.3"/>
    <row r="1655" s="51" customFormat="1" x14ac:dyDescent="0.3"/>
    <row r="1656" s="51" customFormat="1" x14ac:dyDescent="0.3"/>
    <row r="1657" s="51" customFormat="1" x14ac:dyDescent="0.3"/>
    <row r="1658" s="51" customFormat="1" x14ac:dyDescent="0.3"/>
    <row r="1659" s="51" customFormat="1" x14ac:dyDescent="0.3"/>
    <row r="1660" s="51" customFormat="1" x14ac:dyDescent="0.3"/>
    <row r="1661" s="51" customFormat="1" x14ac:dyDescent="0.3"/>
    <row r="1662" s="51" customFormat="1" x14ac:dyDescent="0.3"/>
    <row r="1663" s="51" customFormat="1" x14ac:dyDescent="0.3"/>
    <row r="1664" s="51" customFormat="1" x14ac:dyDescent="0.3"/>
    <row r="1665" s="51" customFormat="1" x14ac:dyDescent="0.3"/>
    <row r="1666" s="51" customFormat="1" x14ac:dyDescent="0.3"/>
    <row r="1667" s="51" customFormat="1" x14ac:dyDescent="0.3"/>
    <row r="1668" s="51" customFormat="1" x14ac:dyDescent="0.3"/>
    <row r="1669" s="51" customFormat="1" x14ac:dyDescent="0.3"/>
    <row r="1670" s="51" customFormat="1" x14ac:dyDescent="0.3"/>
    <row r="1671" s="51" customFormat="1" x14ac:dyDescent="0.3"/>
    <row r="1672" s="51" customFormat="1" x14ac:dyDescent="0.3"/>
    <row r="1673" s="51" customFormat="1" x14ac:dyDescent="0.3"/>
    <row r="1674" s="51" customFormat="1" x14ac:dyDescent="0.3"/>
    <row r="1675" s="51" customFormat="1" x14ac:dyDescent="0.3"/>
    <row r="1676" s="51" customFormat="1" x14ac:dyDescent="0.3"/>
    <row r="1677" s="51" customFormat="1" x14ac:dyDescent="0.3"/>
    <row r="1678" s="51" customFormat="1" x14ac:dyDescent="0.3"/>
    <row r="1679" s="51" customFormat="1" x14ac:dyDescent="0.3"/>
    <row r="1680" s="51" customFormat="1" x14ac:dyDescent="0.3"/>
    <row r="1681" s="51" customFormat="1" x14ac:dyDescent="0.3"/>
    <row r="1682" s="51" customFormat="1" x14ac:dyDescent="0.3"/>
    <row r="1683" s="51" customFormat="1" x14ac:dyDescent="0.3"/>
    <row r="1684" s="51" customFormat="1" x14ac:dyDescent="0.3"/>
    <row r="1685" s="51" customFormat="1" x14ac:dyDescent="0.3"/>
    <row r="1686" s="51" customFormat="1" x14ac:dyDescent="0.3"/>
    <row r="1687" s="51" customFormat="1" x14ac:dyDescent="0.3"/>
    <row r="1688" s="51" customFormat="1" x14ac:dyDescent="0.3"/>
    <row r="1689" s="51" customFormat="1" x14ac:dyDescent="0.3"/>
    <row r="1690" s="51" customFormat="1" x14ac:dyDescent="0.3"/>
    <row r="1691" s="51" customFormat="1" x14ac:dyDescent="0.3"/>
    <row r="1692" s="51" customFormat="1" x14ac:dyDescent="0.3"/>
    <row r="1693" s="51" customFormat="1" x14ac:dyDescent="0.3"/>
    <row r="1694" s="51" customFormat="1" x14ac:dyDescent="0.3"/>
    <row r="1695" s="51" customFormat="1" x14ac:dyDescent="0.3"/>
    <row r="1696" s="51" customFormat="1" x14ac:dyDescent="0.3"/>
    <row r="1697" s="51" customFormat="1" x14ac:dyDescent="0.3"/>
    <row r="1698" s="51" customFormat="1" x14ac:dyDescent="0.3"/>
    <row r="1699" s="51" customFormat="1" x14ac:dyDescent="0.3"/>
    <row r="1700" s="51" customFormat="1" x14ac:dyDescent="0.3"/>
    <row r="1701" s="51" customFormat="1" x14ac:dyDescent="0.3"/>
    <row r="1702" s="51" customFormat="1" x14ac:dyDescent="0.3"/>
    <row r="1703" s="51" customFormat="1" x14ac:dyDescent="0.3"/>
    <row r="1704" s="51" customFormat="1" x14ac:dyDescent="0.3"/>
    <row r="1705" s="51" customFormat="1" x14ac:dyDescent="0.3"/>
    <row r="1706" s="51" customFormat="1" x14ac:dyDescent="0.3"/>
    <row r="1707" s="51" customFormat="1" x14ac:dyDescent="0.3"/>
    <row r="1708" s="51" customFormat="1" x14ac:dyDescent="0.3"/>
    <row r="1709" s="51" customFormat="1" x14ac:dyDescent="0.3"/>
    <row r="1710" s="51" customFormat="1" x14ac:dyDescent="0.3"/>
    <row r="1711" s="51" customFormat="1" x14ac:dyDescent="0.3"/>
    <row r="1712" s="51" customFormat="1" x14ac:dyDescent="0.3"/>
    <row r="1713" s="51" customFormat="1" x14ac:dyDescent="0.3"/>
    <row r="1714" s="51" customFormat="1" x14ac:dyDescent="0.3"/>
    <row r="1715" s="51" customFormat="1" x14ac:dyDescent="0.3"/>
    <row r="1716" s="51" customFormat="1" x14ac:dyDescent="0.3"/>
    <row r="1717" s="51" customFormat="1" x14ac:dyDescent="0.3"/>
    <row r="1718" s="51" customFormat="1" x14ac:dyDescent="0.3"/>
    <row r="1719" s="51" customFormat="1" x14ac:dyDescent="0.3"/>
    <row r="1720" s="51" customFormat="1" x14ac:dyDescent="0.3"/>
    <row r="1721" s="51" customFormat="1" x14ac:dyDescent="0.3"/>
    <row r="1722" s="51" customFormat="1" x14ac:dyDescent="0.3"/>
    <row r="1723" s="51" customFormat="1" x14ac:dyDescent="0.3"/>
    <row r="1724" s="51" customFormat="1" x14ac:dyDescent="0.3"/>
    <row r="1725" s="51" customFormat="1" x14ac:dyDescent="0.3"/>
    <row r="1726" s="51" customFormat="1" x14ac:dyDescent="0.3"/>
    <row r="1727" s="51" customFormat="1" x14ac:dyDescent="0.3"/>
    <row r="1728" s="51" customFormat="1" x14ac:dyDescent="0.3"/>
    <row r="1729" s="51" customFormat="1" x14ac:dyDescent="0.3"/>
    <row r="1730" s="51" customFormat="1" x14ac:dyDescent="0.3"/>
    <row r="1731" s="51" customFormat="1" x14ac:dyDescent="0.3"/>
    <row r="1732" s="51" customFormat="1" x14ac:dyDescent="0.3"/>
    <row r="1733" s="51" customFormat="1" x14ac:dyDescent="0.3"/>
    <row r="1734" s="51" customFormat="1" x14ac:dyDescent="0.3"/>
    <row r="1735" s="51" customFormat="1" x14ac:dyDescent="0.3"/>
    <row r="1736" s="51" customFormat="1" x14ac:dyDescent="0.3"/>
    <row r="1737" s="51" customFormat="1" x14ac:dyDescent="0.3"/>
    <row r="1738" s="51" customFormat="1" x14ac:dyDescent="0.3"/>
    <row r="1739" s="51" customFormat="1" x14ac:dyDescent="0.3"/>
    <row r="1740" s="51" customFormat="1" x14ac:dyDescent="0.3"/>
    <row r="1741" s="51" customFormat="1" x14ac:dyDescent="0.3"/>
    <row r="1742" s="51" customFormat="1" x14ac:dyDescent="0.3"/>
    <row r="1743" s="51" customFormat="1" x14ac:dyDescent="0.3"/>
    <row r="1744" s="51" customFormat="1" x14ac:dyDescent="0.3"/>
    <row r="1745" s="51" customFormat="1" x14ac:dyDescent="0.3"/>
    <row r="1746" s="51" customFormat="1" x14ac:dyDescent="0.3"/>
    <row r="1747" s="51" customFormat="1" x14ac:dyDescent="0.3"/>
    <row r="1748" s="51" customFormat="1" x14ac:dyDescent="0.3"/>
    <row r="1749" s="51" customFormat="1" x14ac:dyDescent="0.3"/>
    <row r="1750" s="51" customFormat="1" x14ac:dyDescent="0.3"/>
    <row r="1751" s="51" customFormat="1" x14ac:dyDescent="0.3"/>
    <row r="1752" s="51" customFormat="1" x14ac:dyDescent="0.3"/>
    <row r="1753" s="51" customFormat="1" x14ac:dyDescent="0.3"/>
    <row r="1754" s="51" customFormat="1" x14ac:dyDescent="0.3"/>
    <row r="1755" s="51" customFormat="1" x14ac:dyDescent="0.3"/>
    <row r="1756" s="51" customFormat="1" x14ac:dyDescent="0.3"/>
    <row r="1757" s="51" customFormat="1" x14ac:dyDescent="0.3"/>
    <row r="1758" s="51" customFormat="1" x14ac:dyDescent="0.3"/>
    <row r="1759" s="51" customFormat="1" x14ac:dyDescent="0.3"/>
    <row r="1760" s="51" customFormat="1" x14ac:dyDescent="0.3"/>
    <row r="1761" s="51" customFormat="1" x14ac:dyDescent="0.3"/>
    <row r="1762" s="51" customFormat="1" x14ac:dyDescent="0.3"/>
    <row r="1763" s="51" customFormat="1" x14ac:dyDescent="0.3"/>
    <row r="1764" s="51" customFormat="1" x14ac:dyDescent="0.3"/>
    <row r="1765" s="51" customFormat="1" x14ac:dyDescent="0.3"/>
    <row r="1766" s="51" customFormat="1" x14ac:dyDescent="0.3"/>
    <row r="1767" s="51" customFormat="1" x14ac:dyDescent="0.3"/>
    <row r="1768" s="51" customFormat="1" x14ac:dyDescent="0.3"/>
    <row r="1769" s="51" customFormat="1" x14ac:dyDescent="0.3"/>
    <row r="1770" s="51" customFormat="1" x14ac:dyDescent="0.3"/>
    <row r="1771" s="51" customFormat="1" x14ac:dyDescent="0.3"/>
    <row r="1772" s="51" customFormat="1" x14ac:dyDescent="0.3"/>
    <row r="1773" s="51" customFormat="1" x14ac:dyDescent="0.3"/>
    <row r="1774" s="51" customFormat="1" x14ac:dyDescent="0.3"/>
    <row r="1775" s="51" customFormat="1" x14ac:dyDescent="0.3"/>
    <row r="1776" s="51" customFormat="1" x14ac:dyDescent="0.3"/>
    <row r="1777" s="51" customFormat="1" x14ac:dyDescent="0.3"/>
    <row r="1778" s="51" customFormat="1" x14ac:dyDescent="0.3"/>
    <row r="1779" s="51" customFormat="1" x14ac:dyDescent="0.3"/>
    <row r="1780" s="51" customFormat="1" x14ac:dyDescent="0.3"/>
    <row r="1781" s="51" customFormat="1" x14ac:dyDescent="0.3"/>
    <row r="1782" s="51" customFormat="1" x14ac:dyDescent="0.3"/>
    <row r="1783" s="51" customFormat="1" x14ac:dyDescent="0.3"/>
    <row r="1784" s="51" customFormat="1" x14ac:dyDescent="0.3"/>
    <row r="1785" s="51" customFormat="1" x14ac:dyDescent="0.3"/>
    <row r="1786" s="51" customFormat="1" x14ac:dyDescent="0.3"/>
    <row r="1787" s="51" customFormat="1" x14ac:dyDescent="0.3"/>
    <row r="1788" s="51" customFormat="1" x14ac:dyDescent="0.3"/>
    <row r="1789" s="51" customFormat="1" x14ac:dyDescent="0.3"/>
    <row r="1790" s="51" customFormat="1" x14ac:dyDescent="0.3"/>
    <row r="1791" s="51" customFormat="1" x14ac:dyDescent="0.3"/>
    <row r="1792" s="51" customFormat="1" x14ac:dyDescent="0.3"/>
    <row r="1793" s="51" customFormat="1" x14ac:dyDescent="0.3"/>
    <row r="1794" s="51" customFormat="1" x14ac:dyDescent="0.3"/>
    <row r="1795" s="51" customFormat="1" x14ac:dyDescent="0.3"/>
    <row r="1796" s="51" customFormat="1" x14ac:dyDescent="0.3"/>
    <row r="1797" s="51" customFormat="1" x14ac:dyDescent="0.3"/>
    <row r="1798" s="51" customFormat="1" x14ac:dyDescent="0.3"/>
    <row r="1799" s="51" customFormat="1" x14ac:dyDescent="0.3"/>
    <row r="1800" s="51" customFormat="1" x14ac:dyDescent="0.3"/>
    <row r="1801" s="51" customFormat="1" x14ac:dyDescent="0.3"/>
    <row r="1802" s="51" customFormat="1" x14ac:dyDescent="0.3"/>
    <row r="1803" s="51" customFormat="1" x14ac:dyDescent="0.3"/>
    <row r="1804" s="51" customFormat="1" x14ac:dyDescent="0.3"/>
    <row r="1805" s="51" customFormat="1" x14ac:dyDescent="0.3"/>
    <row r="1806" s="51" customFormat="1" x14ac:dyDescent="0.3"/>
    <row r="1807" s="51" customFormat="1" x14ac:dyDescent="0.3"/>
    <row r="1808" s="51" customFormat="1" x14ac:dyDescent="0.3"/>
    <row r="1809" s="51" customFormat="1" x14ac:dyDescent="0.3"/>
    <row r="1810" s="51" customFormat="1" x14ac:dyDescent="0.3"/>
    <row r="1811" s="51" customFormat="1" x14ac:dyDescent="0.3"/>
    <row r="1812" s="51" customFormat="1" x14ac:dyDescent="0.3"/>
    <row r="1813" s="51" customFormat="1" x14ac:dyDescent="0.3"/>
    <row r="1814" s="51" customFormat="1" x14ac:dyDescent="0.3"/>
    <row r="1815" s="51" customFormat="1" x14ac:dyDescent="0.3"/>
    <row r="1816" s="51" customFormat="1" x14ac:dyDescent="0.3"/>
    <row r="1817" s="51" customFormat="1" x14ac:dyDescent="0.3"/>
    <row r="1818" s="51" customFormat="1" x14ac:dyDescent="0.3"/>
    <row r="1819" s="51" customFormat="1" x14ac:dyDescent="0.3"/>
    <row r="1820" s="51" customFormat="1" x14ac:dyDescent="0.3"/>
    <row r="1821" s="51" customFormat="1" x14ac:dyDescent="0.3"/>
    <row r="1822" s="51" customFormat="1" x14ac:dyDescent="0.3"/>
    <row r="1823" s="51" customFormat="1" x14ac:dyDescent="0.3"/>
    <row r="1824" s="51" customFormat="1" x14ac:dyDescent="0.3"/>
    <row r="1825" s="51" customFormat="1" x14ac:dyDescent="0.3"/>
    <row r="1826" s="51" customFormat="1" x14ac:dyDescent="0.3"/>
    <row r="1827" s="51" customFormat="1" x14ac:dyDescent="0.3"/>
    <row r="1828" s="51" customFormat="1" x14ac:dyDescent="0.3"/>
    <row r="1829" s="51" customFormat="1" x14ac:dyDescent="0.3"/>
    <row r="1830" s="51" customFormat="1" x14ac:dyDescent="0.3"/>
    <row r="1831" s="51" customFormat="1" x14ac:dyDescent="0.3"/>
    <row r="1832" s="51" customFormat="1" x14ac:dyDescent="0.3"/>
    <row r="1833" s="51" customFormat="1" x14ac:dyDescent="0.3"/>
    <row r="1834" s="51" customFormat="1" x14ac:dyDescent="0.3"/>
    <row r="1835" s="51" customFormat="1" x14ac:dyDescent="0.3"/>
    <row r="1836" s="51" customFormat="1" x14ac:dyDescent="0.3"/>
    <row r="1837" s="51" customFormat="1" x14ac:dyDescent="0.3"/>
    <row r="1838" s="51" customFormat="1" x14ac:dyDescent="0.3"/>
    <row r="1839" s="51" customFormat="1" x14ac:dyDescent="0.3"/>
    <row r="1840" s="51" customFormat="1" x14ac:dyDescent="0.3"/>
    <row r="1841" s="51" customFormat="1" x14ac:dyDescent="0.3"/>
    <row r="1842" s="51" customFormat="1" x14ac:dyDescent="0.3"/>
    <row r="1843" s="51" customFormat="1" x14ac:dyDescent="0.3"/>
    <row r="1844" s="51" customFormat="1" x14ac:dyDescent="0.3"/>
    <row r="1845" s="51" customFormat="1" x14ac:dyDescent="0.3"/>
    <row r="1846" s="51" customFormat="1" x14ac:dyDescent="0.3"/>
    <row r="1847" s="51" customFormat="1" x14ac:dyDescent="0.3"/>
    <row r="1848" s="51" customFormat="1" x14ac:dyDescent="0.3"/>
    <row r="1849" s="51" customFormat="1" x14ac:dyDescent="0.3"/>
    <row r="1850" s="51" customFormat="1" x14ac:dyDescent="0.3"/>
    <row r="1851" s="51" customFormat="1" x14ac:dyDescent="0.3"/>
    <row r="1852" s="51" customFormat="1" x14ac:dyDescent="0.3"/>
    <row r="1853" s="51" customFormat="1" x14ac:dyDescent="0.3"/>
    <row r="1854" s="51" customFormat="1" x14ac:dyDescent="0.3"/>
    <row r="1855" s="51" customFormat="1" x14ac:dyDescent="0.3"/>
    <row r="1856" s="51" customFormat="1" x14ac:dyDescent="0.3"/>
    <row r="1857" s="51" customFormat="1" x14ac:dyDescent="0.3"/>
    <row r="1858" s="51" customFormat="1" x14ac:dyDescent="0.3"/>
    <row r="1859" s="51" customFormat="1" x14ac:dyDescent="0.3"/>
    <row r="1860" s="51" customFormat="1" x14ac:dyDescent="0.3"/>
    <row r="1861" s="51" customFormat="1" x14ac:dyDescent="0.3"/>
    <row r="1862" s="51" customFormat="1" x14ac:dyDescent="0.3"/>
    <row r="1863" s="51" customFormat="1" x14ac:dyDescent="0.3"/>
    <row r="1864" s="51" customFormat="1" x14ac:dyDescent="0.3"/>
    <row r="1865" s="51" customFormat="1" x14ac:dyDescent="0.3"/>
    <row r="1866" s="51" customFormat="1" x14ac:dyDescent="0.3"/>
    <row r="1867" s="51" customFormat="1" x14ac:dyDescent="0.3"/>
    <row r="1868" s="51" customFormat="1" x14ac:dyDescent="0.3"/>
    <row r="1869" s="51" customFormat="1" x14ac:dyDescent="0.3"/>
    <row r="1870" s="51" customFormat="1" x14ac:dyDescent="0.3"/>
    <row r="1871" s="51" customFormat="1" x14ac:dyDescent="0.3"/>
    <row r="1872" s="51" customFormat="1" x14ac:dyDescent="0.3"/>
    <row r="1873" s="51" customFormat="1" x14ac:dyDescent="0.3"/>
    <row r="1874" s="51" customFormat="1" x14ac:dyDescent="0.3"/>
    <row r="1875" s="51" customFormat="1" x14ac:dyDescent="0.3"/>
    <row r="1876" s="51" customFormat="1" x14ac:dyDescent="0.3"/>
    <row r="1877" s="51" customFormat="1" x14ac:dyDescent="0.3"/>
    <row r="1878" s="51" customFormat="1" x14ac:dyDescent="0.3"/>
    <row r="1879" s="51" customFormat="1" x14ac:dyDescent="0.3"/>
    <row r="1880" s="51" customFormat="1" x14ac:dyDescent="0.3"/>
    <row r="1881" s="51" customFormat="1" x14ac:dyDescent="0.3"/>
    <row r="1882" s="51" customFormat="1" x14ac:dyDescent="0.3"/>
    <row r="1883" s="51" customFormat="1" x14ac:dyDescent="0.3"/>
    <row r="1884" s="51" customFormat="1" x14ac:dyDescent="0.3"/>
    <row r="1885" s="51" customFormat="1" x14ac:dyDescent="0.3"/>
    <row r="1886" s="51" customFormat="1" x14ac:dyDescent="0.3"/>
    <row r="1887" s="51" customFormat="1" x14ac:dyDescent="0.3"/>
    <row r="1888" s="51" customFormat="1" x14ac:dyDescent="0.3"/>
    <row r="1889" s="51" customFormat="1" x14ac:dyDescent="0.3"/>
    <row r="1890" s="51" customFormat="1" x14ac:dyDescent="0.3"/>
    <row r="1891" s="51" customFormat="1" x14ac:dyDescent="0.3"/>
    <row r="1892" s="51" customFormat="1" x14ac:dyDescent="0.3"/>
    <row r="1893" s="51" customFormat="1" x14ac:dyDescent="0.3"/>
    <row r="1894" s="51" customFormat="1" x14ac:dyDescent="0.3"/>
    <row r="1895" s="51" customFormat="1" x14ac:dyDescent="0.3"/>
    <row r="1896" s="51" customFormat="1" x14ac:dyDescent="0.3"/>
    <row r="1897" s="51" customFormat="1" x14ac:dyDescent="0.3"/>
    <row r="1898" s="51" customFormat="1" x14ac:dyDescent="0.3"/>
    <row r="1899" s="51" customFormat="1" x14ac:dyDescent="0.3"/>
    <row r="1900" s="51" customFormat="1" x14ac:dyDescent="0.3"/>
    <row r="1901" s="51" customFormat="1" x14ac:dyDescent="0.3"/>
    <row r="1902" s="51" customFormat="1" x14ac:dyDescent="0.3"/>
    <row r="1903" s="51" customFormat="1" x14ac:dyDescent="0.3"/>
    <row r="1904" s="51" customFormat="1" x14ac:dyDescent="0.3"/>
    <row r="1905" s="51" customFormat="1" x14ac:dyDescent="0.3"/>
    <row r="1906" s="51" customFormat="1" x14ac:dyDescent="0.3"/>
    <row r="1907" s="51" customFormat="1" x14ac:dyDescent="0.3"/>
    <row r="1908" s="51" customFormat="1" x14ac:dyDescent="0.3"/>
    <row r="1909" s="51" customFormat="1" x14ac:dyDescent="0.3"/>
    <row r="1910" s="51" customFormat="1" x14ac:dyDescent="0.3"/>
    <row r="1911" s="51" customFormat="1" x14ac:dyDescent="0.3"/>
    <row r="1912" s="51" customFormat="1" x14ac:dyDescent="0.3"/>
    <row r="1913" s="51" customFormat="1" x14ac:dyDescent="0.3"/>
    <row r="1914" s="51" customFormat="1" x14ac:dyDescent="0.3"/>
    <row r="1915" s="51" customFormat="1" x14ac:dyDescent="0.3"/>
    <row r="1916" s="51" customFormat="1" x14ac:dyDescent="0.3"/>
    <row r="1917" s="51" customFormat="1" x14ac:dyDescent="0.3"/>
    <row r="1918" s="51" customFormat="1" x14ac:dyDescent="0.3"/>
    <row r="1919" s="51" customFormat="1" x14ac:dyDescent="0.3"/>
    <row r="1920" s="51" customFormat="1" x14ac:dyDescent="0.3"/>
    <row r="1921" s="51" customFormat="1" x14ac:dyDescent="0.3"/>
    <row r="1922" s="51" customFormat="1" x14ac:dyDescent="0.3"/>
    <row r="1923" s="51" customFormat="1" x14ac:dyDescent="0.3"/>
    <row r="1924" s="51" customFormat="1" x14ac:dyDescent="0.3"/>
    <row r="1925" s="51" customFormat="1" x14ac:dyDescent="0.3"/>
    <row r="1926" s="51" customFormat="1" x14ac:dyDescent="0.3"/>
    <row r="1927" s="51" customFormat="1" x14ac:dyDescent="0.3"/>
    <row r="1928" s="51" customFormat="1" x14ac:dyDescent="0.3"/>
    <row r="1929" s="51" customFormat="1" x14ac:dyDescent="0.3"/>
    <row r="1930" s="51" customFormat="1" x14ac:dyDescent="0.3"/>
    <row r="1931" s="51" customFormat="1" x14ac:dyDescent="0.3"/>
    <row r="1932" s="51" customFormat="1" x14ac:dyDescent="0.3"/>
    <row r="1933" s="51" customFormat="1" x14ac:dyDescent="0.3"/>
    <row r="1934" s="51" customFormat="1" x14ac:dyDescent="0.3"/>
    <row r="1935" s="51" customFormat="1" x14ac:dyDescent="0.3"/>
    <row r="1936" s="51" customFormat="1" x14ac:dyDescent="0.3"/>
    <row r="1937" s="51" customFormat="1" x14ac:dyDescent="0.3"/>
    <row r="1938" s="51" customFormat="1" x14ac:dyDescent="0.3"/>
    <row r="1939" s="51" customFormat="1" x14ac:dyDescent="0.3"/>
    <row r="1940" s="51" customFormat="1" x14ac:dyDescent="0.3"/>
    <row r="1941" s="51" customFormat="1" x14ac:dyDescent="0.3"/>
    <row r="1942" s="51" customFormat="1" x14ac:dyDescent="0.3"/>
    <row r="1943" s="51" customFormat="1" x14ac:dyDescent="0.3"/>
    <row r="1944" s="51" customFormat="1" x14ac:dyDescent="0.3"/>
    <row r="1945" s="51" customFormat="1" x14ac:dyDescent="0.3"/>
    <row r="1946" s="51" customFormat="1" x14ac:dyDescent="0.3"/>
    <row r="1947" s="51" customFormat="1" x14ac:dyDescent="0.3"/>
    <row r="1948" s="51" customFormat="1" x14ac:dyDescent="0.3"/>
    <row r="1949" s="51" customFormat="1" x14ac:dyDescent="0.3"/>
    <row r="1950" s="51" customFormat="1" x14ac:dyDescent="0.3"/>
    <row r="1951" s="51" customFormat="1" x14ac:dyDescent="0.3"/>
    <row r="1952" s="51" customFormat="1" x14ac:dyDescent="0.3"/>
    <row r="1953" s="51" customFormat="1" x14ac:dyDescent="0.3"/>
    <row r="1954" s="51" customFormat="1" x14ac:dyDescent="0.3"/>
    <row r="1955" s="51" customFormat="1" x14ac:dyDescent="0.3"/>
    <row r="1956" s="51" customFormat="1" x14ac:dyDescent="0.3"/>
    <row r="1957" s="51" customFormat="1" x14ac:dyDescent="0.3"/>
    <row r="1958" s="51" customFormat="1" x14ac:dyDescent="0.3"/>
    <row r="1959" s="51" customFormat="1" x14ac:dyDescent="0.3"/>
    <row r="1960" s="51" customFormat="1" x14ac:dyDescent="0.3"/>
    <row r="1961" s="51" customFormat="1" x14ac:dyDescent="0.3"/>
    <row r="1962" s="51" customFormat="1" x14ac:dyDescent="0.3"/>
    <row r="1963" s="51" customFormat="1" x14ac:dyDescent="0.3"/>
    <row r="1964" s="51" customFormat="1" x14ac:dyDescent="0.3"/>
    <row r="1965" s="51" customFormat="1" x14ac:dyDescent="0.3"/>
    <row r="1966" s="51" customFormat="1" x14ac:dyDescent="0.3"/>
    <row r="1967" s="51" customFormat="1" x14ac:dyDescent="0.3"/>
    <row r="1968" s="51" customFormat="1" x14ac:dyDescent="0.3"/>
    <row r="1969" s="51" customFormat="1" x14ac:dyDescent="0.3"/>
    <row r="1970" s="51" customFormat="1" x14ac:dyDescent="0.3"/>
    <row r="1971" s="51" customFormat="1" x14ac:dyDescent="0.3"/>
    <row r="1972" s="51" customFormat="1" x14ac:dyDescent="0.3"/>
    <row r="1973" s="51" customFormat="1" x14ac:dyDescent="0.3"/>
    <row r="1974" s="51" customFormat="1" x14ac:dyDescent="0.3"/>
    <row r="1975" s="51" customFormat="1" x14ac:dyDescent="0.3"/>
    <row r="1976" s="51" customFormat="1" x14ac:dyDescent="0.3"/>
    <row r="1977" s="51" customFormat="1" x14ac:dyDescent="0.3"/>
    <row r="1978" s="51" customFormat="1" x14ac:dyDescent="0.3"/>
    <row r="1979" s="51" customFormat="1" x14ac:dyDescent="0.3"/>
    <row r="1980" s="51" customFormat="1" x14ac:dyDescent="0.3"/>
    <row r="1981" s="51" customFormat="1" x14ac:dyDescent="0.3"/>
    <row r="1982" s="51" customFormat="1" x14ac:dyDescent="0.3"/>
    <row r="1983" s="51" customFormat="1" x14ac:dyDescent="0.3"/>
    <row r="1984" s="51" customFormat="1" x14ac:dyDescent="0.3"/>
    <row r="1985" s="51" customFormat="1" x14ac:dyDescent="0.3"/>
    <row r="1986" s="51" customFormat="1" x14ac:dyDescent="0.3"/>
    <row r="1987" s="51" customFormat="1" x14ac:dyDescent="0.3"/>
    <row r="1988" s="51" customFormat="1" x14ac:dyDescent="0.3"/>
    <row r="1989" s="51" customFormat="1" x14ac:dyDescent="0.3"/>
    <row r="1990" s="51" customFormat="1" x14ac:dyDescent="0.3"/>
    <row r="1991" s="51" customFormat="1" x14ac:dyDescent="0.3"/>
    <row r="1992" s="51" customFormat="1" x14ac:dyDescent="0.3"/>
    <row r="1993" s="51" customFormat="1" x14ac:dyDescent="0.3"/>
    <row r="1994" s="51" customFormat="1" x14ac:dyDescent="0.3"/>
    <row r="1995" s="51" customFormat="1" x14ac:dyDescent="0.3"/>
    <row r="1996" s="51" customFormat="1" x14ac:dyDescent="0.3"/>
    <row r="1997" s="51" customFormat="1" x14ac:dyDescent="0.3"/>
    <row r="1998" s="51" customFormat="1" x14ac:dyDescent="0.3"/>
    <row r="1999" s="51" customFormat="1" x14ac:dyDescent="0.3"/>
    <row r="2000" s="51" customFormat="1" x14ac:dyDescent="0.3"/>
    <row r="2001" s="51" customFormat="1" x14ac:dyDescent="0.3"/>
    <row r="2002" s="51" customFormat="1" x14ac:dyDescent="0.3"/>
    <row r="2003" s="51" customFormat="1" x14ac:dyDescent="0.3"/>
    <row r="2004" s="51" customFormat="1" x14ac:dyDescent="0.3"/>
    <row r="2005" s="51" customFormat="1" x14ac:dyDescent="0.3"/>
    <row r="2006" s="51" customFormat="1" x14ac:dyDescent="0.3"/>
    <row r="2007" s="51" customFormat="1" x14ac:dyDescent="0.3"/>
    <row r="2008" s="51" customFormat="1" x14ac:dyDescent="0.3"/>
    <row r="2009" s="51" customFormat="1" x14ac:dyDescent="0.3"/>
    <row r="2010" s="51" customFormat="1" x14ac:dyDescent="0.3"/>
    <row r="2011" s="51" customFormat="1" x14ac:dyDescent="0.3"/>
    <row r="2012" s="51" customFormat="1" x14ac:dyDescent="0.3"/>
    <row r="2013" s="51" customFormat="1" x14ac:dyDescent="0.3"/>
    <row r="2014" s="51" customFormat="1" x14ac:dyDescent="0.3"/>
    <row r="2015" s="51" customFormat="1" x14ac:dyDescent="0.3"/>
    <row r="2016" s="51" customFormat="1" x14ac:dyDescent="0.3"/>
    <row r="2017" s="51" customFormat="1" x14ac:dyDescent="0.3"/>
    <row r="2018" s="51" customFormat="1" x14ac:dyDescent="0.3"/>
    <row r="2019" s="51" customFormat="1" x14ac:dyDescent="0.3"/>
    <row r="2020" s="51" customFormat="1" x14ac:dyDescent="0.3"/>
    <row r="2021" s="51" customFormat="1" x14ac:dyDescent="0.3"/>
    <row r="2022" s="51" customFormat="1" x14ac:dyDescent="0.3"/>
    <row r="2023" s="51" customFormat="1" x14ac:dyDescent="0.3"/>
    <row r="2024" s="51" customFormat="1" x14ac:dyDescent="0.3"/>
    <row r="2025" s="51" customFormat="1" x14ac:dyDescent="0.3"/>
    <row r="2026" s="51" customFormat="1" x14ac:dyDescent="0.3"/>
    <row r="2027" s="51" customFormat="1" x14ac:dyDescent="0.3"/>
    <row r="2028" s="51" customFormat="1" x14ac:dyDescent="0.3"/>
    <row r="2029" s="51" customFormat="1" x14ac:dyDescent="0.3"/>
    <row r="2030" s="51" customFormat="1" x14ac:dyDescent="0.3"/>
    <row r="2031" s="51" customFormat="1" x14ac:dyDescent="0.3"/>
    <row r="2032" s="51" customFormat="1" x14ac:dyDescent="0.3"/>
    <row r="2033" s="51" customFormat="1" x14ac:dyDescent="0.3"/>
    <row r="2034" s="51" customFormat="1" x14ac:dyDescent="0.3"/>
    <row r="2035" s="51" customFormat="1" x14ac:dyDescent="0.3"/>
    <row r="2036" s="51" customFormat="1" x14ac:dyDescent="0.3"/>
    <row r="2037" s="51" customFormat="1" x14ac:dyDescent="0.3"/>
    <row r="2038" s="51" customFormat="1" x14ac:dyDescent="0.3"/>
    <row r="2039" s="51" customFormat="1" x14ac:dyDescent="0.3"/>
    <row r="2040" s="51" customFormat="1" x14ac:dyDescent="0.3"/>
    <row r="2041" s="51" customFormat="1" x14ac:dyDescent="0.3"/>
    <row r="2042" s="51" customFormat="1" x14ac:dyDescent="0.3"/>
    <row r="2043" s="51" customFormat="1" x14ac:dyDescent="0.3"/>
    <row r="2044" s="51" customFormat="1" x14ac:dyDescent="0.3"/>
    <row r="2045" s="51" customFormat="1" x14ac:dyDescent="0.3"/>
    <row r="2046" s="51" customFormat="1" x14ac:dyDescent="0.3"/>
    <row r="2047" s="51" customFormat="1" x14ac:dyDescent="0.3"/>
    <row r="2048" s="51" customFormat="1" x14ac:dyDescent="0.3"/>
    <row r="2049" s="51" customFormat="1" x14ac:dyDescent="0.3"/>
    <row r="2050" s="51" customFormat="1" x14ac:dyDescent="0.3"/>
    <row r="2051" s="51" customFormat="1" x14ac:dyDescent="0.3"/>
    <row r="2052" s="51" customFormat="1" x14ac:dyDescent="0.3"/>
    <row r="2053" s="51" customFormat="1" x14ac:dyDescent="0.3"/>
    <row r="2054" s="51" customFormat="1" x14ac:dyDescent="0.3"/>
    <row r="2055" s="51" customFormat="1" x14ac:dyDescent="0.3"/>
    <row r="2056" s="51" customFormat="1" x14ac:dyDescent="0.3"/>
    <row r="2057" s="51" customFormat="1" x14ac:dyDescent="0.3"/>
    <row r="2058" s="51" customFormat="1" x14ac:dyDescent="0.3"/>
    <row r="2059" s="51" customFormat="1" x14ac:dyDescent="0.3"/>
    <row r="2060" s="51" customFormat="1" x14ac:dyDescent="0.3"/>
    <row r="2061" s="51" customFormat="1" x14ac:dyDescent="0.3"/>
    <row r="2062" s="51" customFormat="1" x14ac:dyDescent="0.3"/>
    <row r="2063" s="51" customFormat="1" x14ac:dyDescent="0.3"/>
    <row r="2064" s="51" customFormat="1" x14ac:dyDescent="0.3"/>
    <row r="2065" s="51" customFormat="1" x14ac:dyDescent="0.3"/>
    <row r="2066" s="51" customFormat="1" x14ac:dyDescent="0.3"/>
    <row r="2067" s="51" customFormat="1" x14ac:dyDescent="0.3"/>
    <row r="2068" s="51" customFormat="1" x14ac:dyDescent="0.3"/>
    <row r="2069" s="51" customFormat="1" x14ac:dyDescent="0.3"/>
    <row r="2070" s="51" customFormat="1" x14ac:dyDescent="0.3"/>
    <row r="2071" s="51" customFormat="1" x14ac:dyDescent="0.3"/>
    <row r="2072" s="51" customFormat="1" x14ac:dyDescent="0.3"/>
    <row r="2073" s="51" customFormat="1" x14ac:dyDescent="0.3"/>
    <row r="2074" s="51" customFormat="1" x14ac:dyDescent="0.3"/>
    <row r="2075" s="51" customFormat="1" x14ac:dyDescent="0.3"/>
    <row r="2076" s="51" customFormat="1" x14ac:dyDescent="0.3"/>
    <row r="2077" s="51" customFormat="1" x14ac:dyDescent="0.3"/>
    <row r="2078" s="51" customFormat="1" x14ac:dyDescent="0.3"/>
    <row r="2079" s="51" customFormat="1" x14ac:dyDescent="0.3"/>
    <row r="2080" s="51" customFormat="1" x14ac:dyDescent="0.3"/>
    <row r="2081" s="51" customFormat="1" x14ac:dyDescent="0.3"/>
    <row r="2082" s="51" customFormat="1" x14ac:dyDescent="0.3"/>
    <row r="2083" s="51" customFormat="1" x14ac:dyDescent="0.3"/>
    <row r="2084" s="51" customFormat="1" x14ac:dyDescent="0.3"/>
    <row r="2085" s="51" customFormat="1" x14ac:dyDescent="0.3"/>
    <row r="2086" s="51" customFormat="1" x14ac:dyDescent="0.3"/>
    <row r="2087" s="51" customFormat="1" x14ac:dyDescent="0.3"/>
    <row r="2088" s="51" customFormat="1" x14ac:dyDescent="0.3"/>
    <row r="2089" s="51" customFormat="1" x14ac:dyDescent="0.3"/>
    <row r="2090" s="51" customFormat="1" x14ac:dyDescent="0.3"/>
    <row r="2091" s="51" customFormat="1" x14ac:dyDescent="0.3"/>
    <row r="2092" s="51" customFormat="1" x14ac:dyDescent="0.3"/>
    <row r="2093" s="51" customFormat="1" x14ac:dyDescent="0.3"/>
    <row r="2094" s="51" customFormat="1" x14ac:dyDescent="0.3"/>
    <row r="2095" s="51" customFormat="1" x14ac:dyDescent="0.3"/>
    <row r="2096" s="51" customFormat="1" x14ac:dyDescent="0.3"/>
    <row r="2097" s="51" customFormat="1" x14ac:dyDescent="0.3"/>
    <row r="2098" s="51" customFormat="1" x14ac:dyDescent="0.3"/>
    <row r="2099" s="51" customFormat="1" x14ac:dyDescent="0.3"/>
    <row r="2100" s="51" customFormat="1" x14ac:dyDescent="0.3"/>
    <row r="2101" s="51" customFormat="1" x14ac:dyDescent="0.3"/>
    <row r="2102" s="51" customFormat="1" x14ac:dyDescent="0.3"/>
    <row r="2103" s="51" customFormat="1" x14ac:dyDescent="0.3"/>
    <row r="2104" s="51" customFormat="1" x14ac:dyDescent="0.3"/>
    <row r="2105" s="51" customFormat="1" x14ac:dyDescent="0.3"/>
    <row r="2106" s="51" customFormat="1" x14ac:dyDescent="0.3"/>
    <row r="2107" s="51" customFormat="1" x14ac:dyDescent="0.3"/>
    <row r="2108" s="51" customFormat="1" x14ac:dyDescent="0.3"/>
    <row r="2109" s="51" customFormat="1" x14ac:dyDescent="0.3"/>
    <row r="2110" s="51" customFormat="1" x14ac:dyDescent="0.3"/>
    <row r="2111" s="51" customFormat="1" x14ac:dyDescent="0.3"/>
    <row r="2112" s="51" customFormat="1" x14ac:dyDescent="0.3"/>
    <row r="2113" s="51" customFormat="1" x14ac:dyDescent="0.3"/>
    <row r="2114" s="51" customFormat="1" x14ac:dyDescent="0.3"/>
    <row r="2115" s="51" customFormat="1" x14ac:dyDescent="0.3"/>
    <row r="2116" s="51" customFormat="1" x14ac:dyDescent="0.3"/>
    <row r="2117" s="51" customFormat="1" x14ac:dyDescent="0.3"/>
    <row r="2118" s="51" customFormat="1" x14ac:dyDescent="0.3"/>
    <row r="2119" s="51" customFormat="1" x14ac:dyDescent="0.3"/>
    <row r="2120" s="51" customFormat="1" x14ac:dyDescent="0.3"/>
    <row r="2121" s="51" customFormat="1" x14ac:dyDescent="0.3"/>
    <row r="2122" s="51" customFormat="1" x14ac:dyDescent="0.3"/>
    <row r="2123" s="51" customFormat="1" x14ac:dyDescent="0.3"/>
    <row r="2124" s="51" customFormat="1" x14ac:dyDescent="0.3"/>
    <row r="2125" s="51" customFormat="1" x14ac:dyDescent="0.3"/>
    <row r="2126" s="51" customFormat="1" x14ac:dyDescent="0.3"/>
    <row r="2127" s="51" customFormat="1" x14ac:dyDescent="0.3"/>
    <row r="2128" s="51" customFormat="1" x14ac:dyDescent="0.3"/>
    <row r="2129" s="51" customFormat="1" x14ac:dyDescent="0.3"/>
    <row r="2130" s="51" customFormat="1" x14ac:dyDescent="0.3"/>
    <row r="2131" s="51" customFormat="1" x14ac:dyDescent="0.3"/>
    <row r="2132" s="51" customFormat="1" x14ac:dyDescent="0.3"/>
    <row r="2133" s="51" customFormat="1" x14ac:dyDescent="0.3"/>
    <row r="2134" s="51" customFormat="1" x14ac:dyDescent="0.3"/>
    <row r="2135" s="51" customFormat="1" x14ac:dyDescent="0.3"/>
    <row r="2136" s="51" customFormat="1" x14ac:dyDescent="0.3"/>
    <row r="2137" s="51" customFormat="1" x14ac:dyDescent="0.3"/>
    <row r="2138" s="51" customFormat="1" x14ac:dyDescent="0.3"/>
    <row r="2139" s="51" customFormat="1" x14ac:dyDescent="0.3"/>
    <row r="2140" s="51" customFormat="1" x14ac:dyDescent="0.3"/>
    <row r="2141" s="51" customFormat="1" x14ac:dyDescent="0.3"/>
    <row r="2142" s="51" customFormat="1" x14ac:dyDescent="0.3"/>
    <row r="2143" s="51" customFormat="1" x14ac:dyDescent="0.3"/>
    <row r="2144" s="51" customFormat="1" x14ac:dyDescent="0.3"/>
    <row r="2145" s="51" customFormat="1" x14ac:dyDescent="0.3"/>
    <row r="2146" s="51" customFormat="1" x14ac:dyDescent="0.3"/>
    <row r="2147" s="51" customFormat="1" x14ac:dyDescent="0.3"/>
    <row r="2148" s="51" customFormat="1" x14ac:dyDescent="0.3"/>
    <row r="2149" s="51" customFormat="1" x14ac:dyDescent="0.3"/>
    <row r="2150" s="51" customFormat="1" x14ac:dyDescent="0.3"/>
    <row r="2151" s="51" customFormat="1" x14ac:dyDescent="0.3"/>
    <row r="2152" s="51" customFormat="1" x14ac:dyDescent="0.3"/>
    <row r="2153" s="51" customFormat="1" x14ac:dyDescent="0.3"/>
    <row r="2154" s="51" customFormat="1" x14ac:dyDescent="0.3"/>
    <row r="2155" s="51" customFormat="1" x14ac:dyDescent="0.3"/>
    <row r="2156" s="51" customFormat="1" x14ac:dyDescent="0.3"/>
    <row r="2157" s="51" customFormat="1" x14ac:dyDescent="0.3"/>
    <row r="2158" s="51" customFormat="1" x14ac:dyDescent="0.3"/>
    <row r="2159" s="51" customFormat="1" x14ac:dyDescent="0.3"/>
    <row r="2160" s="51" customFormat="1" x14ac:dyDescent="0.3"/>
    <row r="2161" s="51" customFormat="1" x14ac:dyDescent="0.3"/>
    <row r="2162" s="51" customFormat="1" x14ac:dyDescent="0.3"/>
    <row r="2163" s="51" customFormat="1" x14ac:dyDescent="0.3"/>
    <row r="2164" s="51" customFormat="1" x14ac:dyDescent="0.3"/>
    <row r="2165" s="51" customFormat="1" x14ac:dyDescent="0.3"/>
    <row r="2166" s="51" customFormat="1" x14ac:dyDescent="0.3"/>
    <row r="2167" s="51" customFormat="1" x14ac:dyDescent="0.3"/>
    <row r="2168" s="51" customFormat="1" x14ac:dyDescent="0.3"/>
    <row r="2169" s="51" customFormat="1" x14ac:dyDescent="0.3"/>
    <row r="2170" s="51" customFormat="1" x14ac:dyDescent="0.3"/>
    <row r="2171" s="51" customFormat="1" x14ac:dyDescent="0.3"/>
    <row r="2172" s="51" customFormat="1" x14ac:dyDescent="0.3"/>
    <row r="2173" s="51" customFormat="1" x14ac:dyDescent="0.3"/>
    <row r="2174" s="51" customFormat="1" x14ac:dyDescent="0.3"/>
    <row r="2175" s="51" customFormat="1" x14ac:dyDescent="0.3"/>
    <row r="2176" s="51" customFormat="1" x14ac:dyDescent="0.3"/>
    <row r="2177" s="51" customFormat="1" x14ac:dyDescent="0.3"/>
    <row r="2178" s="51" customFormat="1" x14ac:dyDescent="0.3"/>
    <row r="2179" s="51" customFormat="1" x14ac:dyDescent="0.3"/>
    <row r="2180" s="51" customFormat="1" x14ac:dyDescent="0.3"/>
    <row r="2181" s="51" customFormat="1" x14ac:dyDescent="0.3"/>
    <row r="2182" s="51" customFormat="1" x14ac:dyDescent="0.3"/>
    <row r="2183" s="51" customFormat="1" x14ac:dyDescent="0.3"/>
    <row r="2184" s="51" customFormat="1" x14ac:dyDescent="0.3"/>
    <row r="2185" s="51" customFormat="1" x14ac:dyDescent="0.3"/>
    <row r="2186" s="51" customFormat="1" x14ac:dyDescent="0.3"/>
    <row r="2187" s="51" customFormat="1" x14ac:dyDescent="0.3"/>
    <row r="2188" s="51" customFormat="1" x14ac:dyDescent="0.3"/>
    <row r="2189" s="51" customFormat="1" x14ac:dyDescent="0.3"/>
    <row r="2190" s="51" customFormat="1" x14ac:dyDescent="0.3"/>
    <row r="2191" s="51" customFormat="1" x14ac:dyDescent="0.3"/>
    <row r="2192" s="51" customFormat="1" x14ac:dyDescent="0.3"/>
    <row r="2193" s="51" customFormat="1" x14ac:dyDescent="0.3"/>
    <row r="2194" s="51" customFormat="1" x14ac:dyDescent="0.3"/>
    <row r="2195" s="51" customFormat="1" x14ac:dyDescent="0.3"/>
    <row r="2196" s="51" customFormat="1" x14ac:dyDescent="0.3"/>
    <row r="2197" s="51" customFormat="1" x14ac:dyDescent="0.3"/>
    <row r="2198" s="51" customFormat="1" x14ac:dyDescent="0.3"/>
    <row r="2199" s="51" customFormat="1" x14ac:dyDescent="0.3"/>
    <row r="2200" s="51" customFormat="1" x14ac:dyDescent="0.3"/>
    <row r="2201" s="51" customFormat="1" x14ac:dyDescent="0.3"/>
    <row r="2202" s="51" customFormat="1" x14ac:dyDescent="0.3"/>
    <row r="2203" s="51" customFormat="1" x14ac:dyDescent="0.3"/>
    <row r="2204" s="51" customFormat="1" x14ac:dyDescent="0.3"/>
    <row r="2205" s="51" customFormat="1" x14ac:dyDescent="0.3"/>
    <row r="2206" s="51" customFormat="1" x14ac:dyDescent="0.3"/>
    <row r="2207" s="51" customFormat="1" x14ac:dyDescent="0.3"/>
    <row r="2208" s="51" customFormat="1" x14ac:dyDescent="0.3"/>
    <row r="2209" s="51" customFormat="1" x14ac:dyDescent="0.3"/>
    <row r="2210" s="51" customFormat="1" x14ac:dyDescent="0.3"/>
    <row r="2211" s="51" customFormat="1" x14ac:dyDescent="0.3"/>
    <row r="2212" s="51" customFormat="1" x14ac:dyDescent="0.3"/>
    <row r="2213" s="51" customFormat="1" x14ac:dyDescent="0.3"/>
    <row r="2214" s="51" customFormat="1" x14ac:dyDescent="0.3"/>
    <row r="2215" s="51" customFormat="1" x14ac:dyDescent="0.3"/>
    <row r="2216" s="51" customFormat="1" x14ac:dyDescent="0.3"/>
    <row r="2217" s="51" customFormat="1" x14ac:dyDescent="0.3"/>
    <row r="2218" s="51" customFormat="1" x14ac:dyDescent="0.3"/>
    <row r="2219" s="51" customFormat="1" x14ac:dyDescent="0.3"/>
    <row r="2220" s="51" customFormat="1" x14ac:dyDescent="0.3"/>
    <row r="2221" s="51" customFormat="1" x14ac:dyDescent="0.3"/>
    <row r="2222" s="51" customFormat="1" x14ac:dyDescent="0.3"/>
    <row r="2223" s="51" customFormat="1" x14ac:dyDescent="0.3"/>
    <row r="2224" s="51" customFormat="1" x14ac:dyDescent="0.3"/>
    <row r="2225" s="51" customFormat="1" x14ac:dyDescent="0.3"/>
    <row r="2226" s="51" customFormat="1" x14ac:dyDescent="0.3"/>
    <row r="2227" s="51" customFormat="1" x14ac:dyDescent="0.3"/>
    <row r="2228" s="51" customFormat="1" x14ac:dyDescent="0.3"/>
    <row r="2229" s="51" customFormat="1" x14ac:dyDescent="0.3"/>
    <row r="2230" s="51" customFormat="1" x14ac:dyDescent="0.3"/>
    <row r="2231" s="51" customFormat="1" x14ac:dyDescent="0.3"/>
    <row r="2232" s="51" customFormat="1" x14ac:dyDescent="0.3"/>
    <row r="2233" s="51" customFormat="1" x14ac:dyDescent="0.3"/>
    <row r="2234" s="51" customFormat="1" x14ac:dyDescent="0.3"/>
    <row r="2235" s="51" customFormat="1" x14ac:dyDescent="0.3"/>
    <row r="2236" s="51" customFormat="1" x14ac:dyDescent="0.3"/>
    <row r="2237" s="51" customFormat="1" x14ac:dyDescent="0.3"/>
    <row r="2238" s="51" customFormat="1" x14ac:dyDescent="0.3"/>
    <row r="2239" s="51" customFormat="1" x14ac:dyDescent="0.3"/>
    <row r="2240" s="51" customFormat="1" x14ac:dyDescent="0.3"/>
    <row r="2241" s="51" customFormat="1" x14ac:dyDescent="0.3"/>
    <row r="2242" s="51" customFormat="1" x14ac:dyDescent="0.3"/>
    <row r="2243" s="51" customFormat="1" x14ac:dyDescent="0.3"/>
    <row r="2244" s="51" customFormat="1" x14ac:dyDescent="0.3"/>
    <row r="2245" s="51" customFormat="1" x14ac:dyDescent="0.3"/>
    <row r="2246" s="51" customFormat="1" x14ac:dyDescent="0.3"/>
    <row r="2247" s="51" customFormat="1" x14ac:dyDescent="0.3"/>
    <row r="2248" s="51" customFormat="1" x14ac:dyDescent="0.3"/>
    <row r="2249" s="51" customFormat="1" x14ac:dyDescent="0.3"/>
    <row r="2250" s="51" customFormat="1" x14ac:dyDescent="0.3"/>
    <row r="2251" s="51" customFormat="1" x14ac:dyDescent="0.3"/>
    <row r="2252" s="51" customFormat="1" x14ac:dyDescent="0.3"/>
    <row r="2253" s="51" customFormat="1" x14ac:dyDescent="0.3"/>
    <row r="2254" s="51" customFormat="1" x14ac:dyDescent="0.3"/>
    <row r="2255" s="51" customFormat="1" x14ac:dyDescent="0.3"/>
    <row r="2256" s="51" customFormat="1" x14ac:dyDescent="0.3"/>
    <row r="2257" s="51" customFormat="1" x14ac:dyDescent="0.3"/>
    <row r="2258" s="51" customFormat="1" x14ac:dyDescent="0.3"/>
    <row r="2259" s="51" customFormat="1" x14ac:dyDescent="0.3"/>
    <row r="2260" s="51" customFormat="1" x14ac:dyDescent="0.3"/>
    <row r="2261" s="51" customFormat="1" x14ac:dyDescent="0.3"/>
    <row r="2262" s="51" customFormat="1" x14ac:dyDescent="0.3"/>
    <row r="2263" s="51" customFormat="1" x14ac:dyDescent="0.3"/>
    <row r="2264" s="51" customFormat="1" x14ac:dyDescent="0.3"/>
    <row r="2265" s="51" customFormat="1" x14ac:dyDescent="0.3"/>
    <row r="2266" s="51" customFormat="1" x14ac:dyDescent="0.3"/>
    <row r="2267" s="51" customFormat="1" x14ac:dyDescent="0.3"/>
    <row r="2268" s="51" customFormat="1" x14ac:dyDescent="0.3"/>
    <row r="2269" s="51" customFormat="1" x14ac:dyDescent="0.3"/>
    <row r="2270" s="51" customFormat="1" x14ac:dyDescent="0.3"/>
    <row r="2271" s="51" customFormat="1" x14ac:dyDescent="0.3"/>
    <row r="2272" s="51" customFormat="1" x14ac:dyDescent="0.3"/>
    <row r="2273" s="51" customFormat="1" x14ac:dyDescent="0.3"/>
    <row r="2274" s="51" customFormat="1" x14ac:dyDescent="0.3"/>
    <row r="2275" s="51" customFormat="1" x14ac:dyDescent="0.3"/>
    <row r="2276" s="51" customFormat="1" x14ac:dyDescent="0.3"/>
    <row r="2277" s="51" customFormat="1" x14ac:dyDescent="0.3"/>
    <row r="2278" s="51" customFormat="1" x14ac:dyDescent="0.3"/>
    <row r="2279" s="51" customFormat="1" x14ac:dyDescent="0.3"/>
    <row r="2280" s="51" customFormat="1" x14ac:dyDescent="0.3"/>
    <row r="2281" s="51" customFormat="1" x14ac:dyDescent="0.3"/>
    <row r="2282" s="51" customFormat="1" x14ac:dyDescent="0.3"/>
    <row r="2283" s="51" customFormat="1" x14ac:dyDescent="0.3"/>
    <row r="2284" s="51" customFormat="1" x14ac:dyDescent="0.3"/>
    <row r="2285" s="51" customFormat="1" x14ac:dyDescent="0.3"/>
    <row r="2286" s="51" customFormat="1" x14ac:dyDescent="0.3"/>
    <row r="2287" s="51" customFormat="1" x14ac:dyDescent="0.3"/>
    <row r="2288" s="51" customFormat="1" x14ac:dyDescent="0.3"/>
    <row r="2289" s="51" customFormat="1" x14ac:dyDescent="0.3"/>
    <row r="2290" s="51" customFormat="1" x14ac:dyDescent="0.3"/>
    <row r="2291" s="51" customFormat="1" x14ac:dyDescent="0.3"/>
    <row r="2292" s="51" customFormat="1" x14ac:dyDescent="0.3"/>
    <row r="2293" s="51" customFormat="1" x14ac:dyDescent="0.3"/>
    <row r="2294" s="51" customFormat="1" x14ac:dyDescent="0.3"/>
    <row r="2295" s="51" customFormat="1" x14ac:dyDescent="0.3"/>
    <row r="2296" s="51" customFormat="1" x14ac:dyDescent="0.3"/>
    <row r="2297" s="51" customFormat="1" x14ac:dyDescent="0.3"/>
    <row r="2298" s="51" customFormat="1" x14ac:dyDescent="0.3"/>
    <row r="2299" s="51" customFormat="1" x14ac:dyDescent="0.3"/>
    <row r="2300" s="51" customFormat="1" x14ac:dyDescent="0.3"/>
    <row r="2301" s="51" customFormat="1" x14ac:dyDescent="0.3"/>
    <row r="2302" s="51" customFormat="1" x14ac:dyDescent="0.3"/>
    <row r="2303" s="51" customFormat="1" x14ac:dyDescent="0.3"/>
    <row r="2304" s="51" customFormat="1" x14ac:dyDescent="0.3"/>
    <row r="2305" s="51" customFormat="1" x14ac:dyDescent="0.3"/>
    <row r="2306" s="51" customFormat="1" x14ac:dyDescent="0.3"/>
    <row r="2307" s="51" customFormat="1" x14ac:dyDescent="0.3"/>
    <row r="2308" s="51" customFormat="1" x14ac:dyDescent="0.3"/>
    <row r="2309" s="51" customFormat="1" x14ac:dyDescent="0.3"/>
    <row r="2310" s="51" customFormat="1" x14ac:dyDescent="0.3"/>
    <row r="2311" s="51" customFormat="1" x14ac:dyDescent="0.3"/>
    <row r="2312" s="51" customFormat="1" x14ac:dyDescent="0.3"/>
    <row r="2313" s="51" customFormat="1" x14ac:dyDescent="0.3"/>
    <row r="2314" s="51" customFormat="1" x14ac:dyDescent="0.3"/>
    <row r="2315" s="51" customFormat="1" x14ac:dyDescent="0.3"/>
    <row r="2316" s="51" customFormat="1" x14ac:dyDescent="0.3"/>
    <row r="2317" s="51" customFormat="1" x14ac:dyDescent="0.3"/>
    <row r="2318" s="51" customFormat="1" x14ac:dyDescent="0.3"/>
    <row r="2319" s="51" customFormat="1" x14ac:dyDescent="0.3"/>
    <row r="2320" s="51" customFormat="1" x14ac:dyDescent="0.3"/>
    <row r="2321" s="51" customFormat="1" x14ac:dyDescent="0.3"/>
    <row r="2322" s="51" customFormat="1" x14ac:dyDescent="0.3"/>
    <row r="2323" s="51" customFormat="1" x14ac:dyDescent="0.3"/>
    <row r="2324" s="51" customFormat="1" x14ac:dyDescent="0.3"/>
    <row r="2325" s="51" customFormat="1" x14ac:dyDescent="0.3"/>
    <row r="2326" s="51" customFormat="1" x14ac:dyDescent="0.3"/>
    <row r="2327" s="51" customFormat="1" x14ac:dyDescent="0.3"/>
    <row r="2328" s="51" customFormat="1" x14ac:dyDescent="0.3"/>
    <row r="2329" s="51" customFormat="1" x14ac:dyDescent="0.3"/>
    <row r="2330" s="51" customFormat="1" x14ac:dyDescent="0.3"/>
    <row r="2331" s="51" customFormat="1" x14ac:dyDescent="0.3"/>
    <row r="2332" s="51" customFormat="1" x14ac:dyDescent="0.3"/>
    <row r="2333" s="51" customFormat="1" x14ac:dyDescent="0.3"/>
    <row r="2334" s="51" customFormat="1" x14ac:dyDescent="0.3"/>
    <row r="2335" s="51" customFormat="1" x14ac:dyDescent="0.3"/>
    <row r="2336" s="51" customFormat="1" x14ac:dyDescent="0.3"/>
    <row r="2337" s="51" customFormat="1" x14ac:dyDescent="0.3"/>
    <row r="2338" s="51" customFormat="1" x14ac:dyDescent="0.3"/>
    <row r="2339" s="51" customFormat="1" x14ac:dyDescent="0.3"/>
    <row r="2340" s="51" customFormat="1" x14ac:dyDescent="0.3"/>
    <row r="2341" s="51" customFormat="1" x14ac:dyDescent="0.3"/>
    <row r="2342" s="51" customFormat="1" x14ac:dyDescent="0.3"/>
    <row r="2343" s="51" customFormat="1" x14ac:dyDescent="0.3"/>
    <row r="2344" s="51" customFormat="1" x14ac:dyDescent="0.3"/>
    <row r="2345" s="51" customFormat="1" x14ac:dyDescent="0.3"/>
    <row r="2346" s="51" customFormat="1" x14ac:dyDescent="0.3"/>
    <row r="2347" s="51" customFormat="1" x14ac:dyDescent="0.3"/>
    <row r="2348" s="51" customFormat="1" x14ac:dyDescent="0.3"/>
    <row r="2349" s="51" customFormat="1" x14ac:dyDescent="0.3"/>
    <row r="2350" s="51" customFormat="1" x14ac:dyDescent="0.3"/>
    <row r="2351" s="51" customFormat="1" x14ac:dyDescent="0.3"/>
    <row r="2352" s="51" customFormat="1" x14ac:dyDescent="0.3"/>
    <row r="2353" s="51" customFormat="1" x14ac:dyDescent="0.3"/>
    <row r="2354" s="51" customFormat="1" x14ac:dyDescent="0.3"/>
    <row r="2355" s="51" customFormat="1" x14ac:dyDescent="0.3"/>
    <row r="2356" s="51" customFormat="1" x14ac:dyDescent="0.3"/>
    <row r="2357" s="51" customFormat="1" x14ac:dyDescent="0.3"/>
    <row r="2358" s="51" customFormat="1" x14ac:dyDescent="0.3"/>
    <row r="2359" s="51" customFormat="1" x14ac:dyDescent="0.3"/>
    <row r="2360" s="51" customFormat="1" x14ac:dyDescent="0.3"/>
    <row r="2361" s="51" customFormat="1" x14ac:dyDescent="0.3"/>
    <row r="2362" s="51" customFormat="1" x14ac:dyDescent="0.3"/>
    <row r="2363" s="51" customFormat="1" x14ac:dyDescent="0.3"/>
    <row r="2364" s="51" customFormat="1" x14ac:dyDescent="0.3"/>
    <row r="2365" s="51" customFormat="1" x14ac:dyDescent="0.3"/>
    <row r="2366" s="51" customFormat="1" x14ac:dyDescent="0.3"/>
    <row r="2367" s="51" customFormat="1" x14ac:dyDescent="0.3"/>
    <row r="2368" s="51" customFormat="1" x14ac:dyDescent="0.3"/>
    <row r="2369" s="51" customFormat="1" x14ac:dyDescent="0.3"/>
    <row r="2370" s="51" customFormat="1" x14ac:dyDescent="0.3"/>
    <row r="2371" s="51" customFormat="1" x14ac:dyDescent="0.3"/>
    <row r="2372" s="51" customFormat="1" x14ac:dyDescent="0.3"/>
    <row r="2373" s="51" customFormat="1" x14ac:dyDescent="0.3"/>
    <row r="2374" s="51" customFormat="1" x14ac:dyDescent="0.3"/>
    <row r="2375" s="51" customFormat="1" x14ac:dyDescent="0.3"/>
    <row r="2376" s="51" customFormat="1" x14ac:dyDescent="0.3"/>
    <row r="2377" s="51" customFormat="1" x14ac:dyDescent="0.3"/>
    <row r="2378" s="51" customFormat="1" x14ac:dyDescent="0.3"/>
    <row r="2379" s="51" customFormat="1" x14ac:dyDescent="0.3"/>
    <row r="2380" s="51" customFormat="1" x14ac:dyDescent="0.3"/>
    <row r="2381" s="51" customFormat="1" x14ac:dyDescent="0.3"/>
    <row r="2382" s="51" customFormat="1" x14ac:dyDescent="0.3"/>
    <row r="2383" s="51" customFormat="1" x14ac:dyDescent="0.3"/>
    <row r="2384" s="51" customFormat="1" x14ac:dyDescent="0.3"/>
    <row r="2385" s="51" customFormat="1" x14ac:dyDescent="0.3"/>
    <row r="2386" s="51" customFormat="1" x14ac:dyDescent="0.3"/>
    <row r="2387" s="51" customFormat="1" x14ac:dyDescent="0.3"/>
    <row r="2388" s="51" customFormat="1" x14ac:dyDescent="0.3"/>
    <row r="2389" s="51" customFormat="1" x14ac:dyDescent="0.3"/>
    <row r="2390" s="51" customFormat="1" x14ac:dyDescent="0.3"/>
    <row r="2391" s="51" customFormat="1" x14ac:dyDescent="0.3"/>
    <row r="2392" s="51" customFormat="1" x14ac:dyDescent="0.3"/>
    <row r="2393" s="51" customFormat="1" x14ac:dyDescent="0.3"/>
    <row r="2394" s="51" customFormat="1" x14ac:dyDescent="0.3"/>
    <row r="2395" s="51" customFormat="1" x14ac:dyDescent="0.3"/>
    <row r="2396" s="51" customFormat="1" x14ac:dyDescent="0.3"/>
    <row r="2397" s="51" customFormat="1" x14ac:dyDescent="0.3"/>
    <row r="2398" s="51" customFormat="1" x14ac:dyDescent="0.3"/>
    <row r="2399" s="51" customFormat="1" x14ac:dyDescent="0.3"/>
    <row r="2400" s="51" customFormat="1" x14ac:dyDescent="0.3"/>
    <row r="2401" s="51" customFormat="1" x14ac:dyDescent="0.3"/>
    <row r="2402" s="51" customFormat="1" x14ac:dyDescent="0.3"/>
    <row r="2403" s="51" customFormat="1" x14ac:dyDescent="0.3"/>
    <row r="2404" s="51" customFormat="1" x14ac:dyDescent="0.3"/>
    <row r="2405" s="51" customFormat="1" x14ac:dyDescent="0.3"/>
    <row r="2406" s="51" customFormat="1" x14ac:dyDescent="0.3"/>
    <row r="2407" s="51" customFormat="1" x14ac:dyDescent="0.3"/>
    <row r="2408" s="51" customFormat="1" x14ac:dyDescent="0.3"/>
    <row r="2409" s="51" customFormat="1" x14ac:dyDescent="0.3"/>
    <row r="2410" s="51" customFormat="1" x14ac:dyDescent="0.3"/>
    <row r="2411" s="51" customFormat="1" x14ac:dyDescent="0.3"/>
    <row r="2412" s="51" customFormat="1" x14ac:dyDescent="0.3"/>
    <row r="2413" s="51" customFormat="1" x14ac:dyDescent="0.3"/>
    <row r="2414" s="51" customFormat="1" x14ac:dyDescent="0.3"/>
    <row r="2415" s="51" customFormat="1" x14ac:dyDescent="0.3"/>
    <row r="2416" s="51" customFormat="1" x14ac:dyDescent="0.3"/>
    <row r="2417" s="51" customFormat="1" x14ac:dyDescent="0.3"/>
    <row r="2418" s="51" customFormat="1" x14ac:dyDescent="0.3"/>
    <row r="2419" s="51" customFormat="1" x14ac:dyDescent="0.3"/>
    <row r="2420" s="51" customFormat="1" x14ac:dyDescent="0.3"/>
    <row r="2421" s="51" customFormat="1" x14ac:dyDescent="0.3"/>
    <row r="2422" s="51" customFormat="1" x14ac:dyDescent="0.3"/>
    <row r="2423" s="51" customFormat="1" x14ac:dyDescent="0.3"/>
    <row r="2424" s="51" customFormat="1" x14ac:dyDescent="0.3"/>
    <row r="2425" s="51" customFormat="1" x14ac:dyDescent="0.3"/>
    <row r="2426" s="51" customFormat="1" x14ac:dyDescent="0.3"/>
    <row r="2427" s="51" customFormat="1" x14ac:dyDescent="0.3"/>
    <row r="2428" s="51" customFormat="1" x14ac:dyDescent="0.3"/>
    <row r="2429" s="51" customFormat="1" x14ac:dyDescent="0.3"/>
    <row r="2430" s="51" customFormat="1" x14ac:dyDescent="0.3"/>
    <row r="2431" s="51" customFormat="1" x14ac:dyDescent="0.3"/>
    <row r="2432" s="51" customFormat="1" x14ac:dyDescent="0.3"/>
    <row r="2433" s="51" customFormat="1" x14ac:dyDescent="0.3"/>
    <row r="2434" s="51" customFormat="1" x14ac:dyDescent="0.3"/>
    <row r="2435" s="51" customFormat="1" x14ac:dyDescent="0.3"/>
    <row r="2436" s="51" customFormat="1" x14ac:dyDescent="0.3"/>
    <row r="2437" s="51" customFormat="1" x14ac:dyDescent="0.3"/>
    <row r="2438" s="51" customFormat="1" x14ac:dyDescent="0.3"/>
    <row r="2439" s="51" customFormat="1" x14ac:dyDescent="0.3"/>
    <row r="2440" s="51" customFormat="1" x14ac:dyDescent="0.3"/>
    <row r="2441" s="51" customFormat="1" x14ac:dyDescent="0.3"/>
    <row r="2442" s="51" customFormat="1" x14ac:dyDescent="0.3"/>
    <row r="2443" s="51" customFormat="1" x14ac:dyDescent="0.3"/>
    <row r="2444" s="51" customFormat="1" x14ac:dyDescent="0.3"/>
    <row r="2445" s="51" customFormat="1" x14ac:dyDescent="0.3"/>
    <row r="2446" s="51" customFormat="1" x14ac:dyDescent="0.3"/>
    <row r="2447" s="51" customFormat="1" x14ac:dyDescent="0.3"/>
    <row r="2448" s="51" customFormat="1" x14ac:dyDescent="0.3"/>
    <row r="2449" s="51" customFormat="1" x14ac:dyDescent="0.3"/>
    <row r="2450" s="51" customFormat="1" x14ac:dyDescent="0.3"/>
    <row r="2451" s="51" customFormat="1" x14ac:dyDescent="0.3"/>
    <row r="2452" s="51" customFormat="1" x14ac:dyDescent="0.3"/>
    <row r="2453" s="51" customFormat="1" x14ac:dyDescent="0.3"/>
    <row r="2454" s="51" customFormat="1" x14ac:dyDescent="0.3"/>
    <row r="2455" s="51" customFormat="1" x14ac:dyDescent="0.3"/>
    <row r="2456" s="51" customFormat="1" x14ac:dyDescent="0.3"/>
    <row r="2457" s="51" customFormat="1" x14ac:dyDescent="0.3"/>
    <row r="2458" s="51" customFormat="1" x14ac:dyDescent="0.3"/>
    <row r="2459" s="51" customFormat="1" x14ac:dyDescent="0.3"/>
    <row r="2460" s="51" customFormat="1" x14ac:dyDescent="0.3"/>
    <row r="2461" s="51" customFormat="1" x14ac:dyDescent="0.3"/>
    <row r="2462" s="51" customFormat="1" x14ac:dyDescent="0.3"/>
    <row r="2463" s="51" customFormat="1" x14ac:dyDescent="0.3"/>
    <row r="2464" s="51" customFormat="1" x14ac:dyDescent="0.3"/>
    <row r="2465" s="51" customFormat="1" x14ac:dyDescent="0.3"/>
    <row r="2466" s="51" customFormat="1" x14ac:dyDescent="0.3"/>
    <row r="2467" s="51" customFormat="1" x14ac:dyDescent="0.3"/>
    <row r="2468" s="51" customFormat="1" x14ac:dyDescent="0.3"/>
    <row r="2469" s="51" customFormat="1" x14ac:dyDescent="0.3"/>
    <row r="2470" s="51" customFormat="1" x14ac:dyDescent="0.3"/>
    <row r="2471" s="51" customFormat="1" x14ac:dyDescent="0.3"/>
    <row r="2472" s="51" customFormat="1" x14ac:dyDescent="0.3"/>
    <row r="2473" s="51" customFormat="1" x14ac:dyDescent="0.3"/>
    <row r="2474" s="51" customFormat="1" x14ac:dyDescent="0.3"/>
    <row r="2475" s="51" customFormat="1" x14ac:dyDescent="0.3"/>
    <row r="2476" s="51" customFormat="1" x14ac:dyDescent="0.3"/>
    <row r="2477" s="51" customFormat="1" x14ac:dyDescent="0.3"/>
    <row r="2478" s="51" customFormat="1" x14ac:dyDescent="0.3"/>
    <row r="2479" s="51" customFormat="1" x14ac:dyDescent="0.3"/>
    <row r="2480" s="51" customFormat="1" x14ac:dyDescent="0.3"/>
    <row r="2481" s="51" customFormat="1" x14ac:dyDescent="0.3"/>
    <row r="2482" s="51" customFormat="1" x14ac:dyDescent="0.3"/>
    <row r="2483" s="51" customFormat="1" x14ac:dyDescent="0.3"/>
    <row r="2484" s="51" customFormat="1" x14ac:dyDescent="0.3"/>
    <row r="2485" s="51" customFormat="1" x14ac:dyDescent="0.3"/>
    <row r="2486" s="51" customFormat="1" x14ac:dyDescent="0.3"/>
    <row r="2487" s="51" customFormat="1" x14ac:dyDescent="0.3"/>
    <row r="2488" s="51" customFormat="1" x14ac:dyDescent="0.3"/>
    <row r="2489" s="51" customFormat="1" x14ac:dyDescent="0.3"/>
    <row r="2490" s="51" customFormat="1" x14ac:dyDescent="0.3"/>
    <row r="2491" s="51" customFormat="1" x14ac:dyDescent="0.3"/>
    <row r="2492" s="51" customFormat="1" x14ac:dyDescent="0.3"/>
    <row r="2493" s="51" customFormat="1" x14ac:dyDescent="0.3"/>
    <row r="2494" s="51" customFormat="1" x14ac:dyDescent="0.3"/>
    <row r="2495" s="51" customFormat="1" x14ac:dyDescent="0.3"/>
    <row r="2496" s="51" customFormat="1" x14ac:dyDescent="0.3"/>
    <row r="2497" s="51" customFormat="1" x14ac:dyDescent="0.3"/>
    <row r="2498" s="51" customFormat="1" x14ac:dyDescent="0.3"/>
    <row r="2499" s="51" customFormat="1" x14ac:dyDescent="0.3"/>
    <row r="2500" s="51" customFormat="1" x14ac:dyDescent="0.3"/>
    <row r="2501" s="51" customFormat="1" x14ac:dyDescent="0.3"/>
    <row r="2502" s="51" customFormat="1" x14ac:dyDescent="0.3"/>
    <row r="2503" s="51" customFormat="1" x14ac:dyDescent="0.3"/>
    <row r="2504" s="51" customFormat="1" x14ac:dyDescent="0.3"/>
    <row r="2505" s="51" customFormat="1" x14ac:dyDescent="0.3"/>
    <row r="2506" s="51" customFormat="1" x14ac:dyDescent="0.3"/>
    <row r="2507" s="51" customFormat="1" x14ac:dyDescent="0.3"/>
    <row r="2508" s="51" customFormat="1" x14ac:dyDescent="0.3"/>
    <row r="2509" s="51" customFormat="1" x14ac:dyDescent="0.3"/>
    <row r="2510" s="51" customFormat="1" x14ac:dyDescent="0.3"/>
    <row r="2511" s="51" customFormat="1" x14ac:dyDescent="0.3"/>
    <row r="2512" s="51" customFormat="1" x14ac:dyDescent="0.3"/>
    <row r="2513" s="51" customFormat="1" x14ac:dyDescent="0.3"/>
    <row r="2514" s="51" customFormat="1" x14ac:dyDescent="0.3"/>
    <row r="2515" s="51" customFormat="1" x14ac:dyDescent="0.3"/>
    <row r="2516" s="51" customFormat="1" x14ac:dyDescent="0.3"/>
    <row r="2517" s="51" customFormat="1" x14ac:dyDescent="0.3"/>
    <row r="2518" s="51" customFormat="1" x14ac:dyDescent="0.3"/>
    <row r="2519" s="51" customFormat="1" x14ac:dyDescent="0.3"/>
    <row r="2520" s="51" customFormat="1" x14ac:dyDescent="0.3"/>
    <row r="2521" s="51" customFormat="1" x14ac:dyDescent="0.3"/>
    <row r="2522" s="51" customFormat="1" x14ac:dyDescent="0.3"/>
    <row r="2523" s="51" customFormat="1" x14ac:dyDescent="0.3"/>
    <row r="2524" s="51" customFormat="1" x14ac:dyDescent="0.3"/>
    <row r="2525" s="51" customFormat="1" x14ac:dyDescent="0.3"/>
    <row r="2526" s="51" customFormat="1" x14ac:dyDescent="0.3"/>
    <row r="2527" s="51" customFormat="1" x14ac:dyDescent="0.3"/>
    <row r="2528" s="51" customFormat="1" x14ac:dyDescent="0.3"/>
    <row r="2529" s="51" customFormat="1" x14ac:dyDescent="0.3"/>
    <row r="2530" s="51" customFormat="1" x14ac:dyDescent="0.3"/>
    <row r="2531" s="51" customFormat="1" x14ac:dyDescent="0.3"/>
    <row r="2532" s="51" customFormat="1" x14ac:dyDescent="0.3"/>
    <row r="2533" s="51" customFormat="1" x14ac:dyDescent="0.3"/>
    <row r="2534" s="51" customFormat="1" x14ac:dyDescent="0.3"/>
    <row r="2535" s="51" customFormat="1" x14ac:dyDescent="0.3"/>
    <row r="2536" s="51" customFormat="1" x14ac:dyDescent="0.3"/>
    <row r="2537" s="51" customFormat="1" x14ac:dyDescent="0.3"/>
    <row r="2538" s="51" customFormat="1" x14ac:dyDescent="0.3"/>
    <row r="2539" s="51" customFormat="1" x14ac:dyDescent="0.3"/>
    <row r="2540" s="51" customFormat="1" x14ac:dyDescent="0.3"/>
    <row r="2541" s="51" customFormat="1" x14ac:dyDescent="0.3"/>
    <row r="2542" s="51" customFormat="1" x14ac:dyDescent="0.3"/>
    <row r="2543" s="51" customFormat="1" x14ac:dyDescent="0.3"/>
    <row r="2544" s="51" customFormat="1" x14ac:dyDescent="0.3"/>
    <row r="2545" s="51" customFormat="1" x14ac:dyDescent="0.3"/>
    <row r="2546" s="51" customFormat="1" x14ac:dyDescent="0.3"/>
    <row r="2547" s="51" customFormat="1" x14ac:dyDescent="0.3"/>
    <row r="2548" s="51" customFormat="1" x14ac:dyDescent="0.3"/>
    <row r="2549" s="51" customFormat="1" x14ac:dyDescent="0.3"/>
    <row r="2550" s="51" customFormat="1" x14ac:dyDescent="0.3"/>
    <row r="2551" s="51" customFormat="1" x14ac:dyDescent="0.3"/>
    <row r="2552" s="51" customFormat="1" x14ac:dyDescent="0.3"/>
    <row r="2553" s="51" customFormat="1" x14ac:dyDescent="0.3"/>
    <row r="2554" s="51" customFormat="1" x14ac:dyDescent="0.3"/>
    <row r="2555" s="51" customFormat="1" x14ac:dyDescent="0.3"/>
    <row r="2556" s="51" customFormat="1" x14ac:dyDescent="0.3"/>
    <row r="2557" s="51" customFormat="1" x14ac:dyDescent="0.3"/>
    <row r="2558" s="51" customFormat="1" x14ac:dyDescent="0.3"/>
    <row r="2559" s="51" customFormat="1" x14ac:dyDescent="0.3"/>
    <row r="2560" s="51" customFormat="1" x14ac:dyDescent="0.3"/>
    <row r="2561" s="51" customFormat="1" x14ac:dyDescent="0.3"/>
    <row r="2562" s="51" customFormat="1" x14ac:dyDescent="0.3"/>
    <row r="2563" s="51" customFormat="1" x14ac:dyDescent="0.3"/>
    <row r="2564" s="51" customFormat="1" x14ac:dyDescent="0.3"/>
    <row r="2565" s="51" customFormat="1" x14ac:dyDescent="0.3"/>
    <row r="2566" s="51" customFormat="1" x14ac:dyDescent="0.3"/>
    <row r="2567" s="51" customFormat="1" x14ac:dyDescent="0.3"/>
    <row r="2568" s="51" customFormat="1" x14ac:dyDescent="0.3"/>
    <row r="2569" s="51" customFormat="1" x14ac:dyDescent="0.3"/>
    <row r="2570" s="51" customFormat="1" x14ac:dyDescent="0.3"/>
    <row r="2571" s="51" customFormat="1" x14ac:dyDescent="0.3"/>
    <row r="2572" s="51" customFormat="1" x14ac:dyDescent="0.3"/>
    <row r="2573" s="51" customFormat="1" x14ac:dyDescent="0.3"/>
    <row r="2574" s="51" customFormat="1" x14ac:dyDescent="0.3"/>
    <row r="2575" s="51" customFormat="1" x14ac:dyDescent="0.3"/>
    <row r="2576" s="51" customFormat="1" x14ac:dyDescent="0.3"/>
    <row r="2577" s="51" customFormat="1" x14ac:dyDescent="0.3"/>
    <row r="2578" s="51" customFormat="1" x14ac:dyDescent="0.3"/>
    <row r="2579" s="51" customFormat="1" x14ac:dyDescent="0.3"/>
    <row r="2580" s="51" customFormat="1" x14ac:dyDescent="0.3"/>
    <row r="2581" s="51" customFormat="1" x14ac:dyDescent="0.3"/>
    <row r="2582" s="51" customFormat="1" x14ac:dyDescent="0.3"/>
    <row r="2583" s="51" customFormat="1" x14ac:dyDescent="0.3"/>
    <row r="2584" s="51" customFormat="1" x14ac:dyDescent="0.3"/>
    <row r="2585" s="51" customFormat="1" x14ac:dyDescent="0.3"/>
    <row r="2586" s="51" customFormat="1" x14ac:dyDescent="0.3"/>
    <row r="2587" s="51" customFormat="1" x14ac:dyDescent="0.3"/>
    <row r="2588" s="51" customFormat="1" x14ac:dyDescent="0.3"/>
    <row r="2589" s="51" customFormat="1" x14ac:dyDescent="0.3"/>
    <row r="2590" s="51" customFormat="1" x14ac:dyDescent="0.3"/>
    <row r="2591" s="51" customFormat="1" x14ac:dyDescent="0.3"/>
    <row r="2592" s="51" customFormat="1" x14ac:dyDescent="0.3"/>
    <row r="2593" s="51" customFormat="1" x14ac:dyDescent="0.3"/>
    <row r="2594" s="51" customFormat="1" x14ac:dyDescent="0.3"/>
    <row r="2595" s="51" customFormat="1" x14ac:dyDescent="0.3"/>
    <row r="2596" s="51" customFormat="1" x14ac:dyDescent="0.3"/>
    <row r="2597" s="51" customFormat="1" x14ac:dyDescent="0.3"/>
    <row r="2598" s="51" customFormat="1" x14ac:dyDescent="0.3"/>
    <row r="2599" s="51" customFormat="1" x14ac:dyDescent="0.3"/>
    <row r="2600" s="51" customFormat="1" x14ac:dyDescent="0.3"/>
    <row r="2601" s="51" customFormat="1" x14ac:dyDescent="0.3"/>
    <row r="2602" s="51" customFormat="1" x14ac:dyDescent="0.3"/>
    <row r="2603" s="51" customFormat="1" x14ac:dyDescent="0.3"/>
    <row r="2604" s="51" customFormat="1" x14ac:dyDescent="0.3"/>
    <row r="2605" s="51" customFormat="1" x14ac:dyDescent="0.3"/>
    <row r="2606" s="51" customFormat="1" x14ac:dyDescent="0.3"/>
    <row r="2607" s="51" customFormat="1" x14ac:dyDescent="0.3"/>
    <row r="2608" s="51" customFormat="1" x14ac:dyDescent="0.3"/>
    <row r="2609" s="51" customFormat="1" x14ac:dyDescent="0.3"/>
    <row r="2610" s="51" customFormat="1" x14ac:dyDescent="0.3"/>
    <row r="2611" s="51" customFormat="1" x14ac:dyDescent="0.3"/>
    <row r="2612" s="51" customFormat="1" x14ac:dyDescent="0.3"/>
    <row r="2613" s="51" customFormat="1" x14ac:dyDescent="0.3"/>
    <row r="2614" s="51" customFormat="1" x14ac:dyDescent="0.3"/>
    <row r="2615" s="51" customFormat="1" x14ac:dyDescent="0.3"/>
    <row r="2616" s="51" customFormat="1" x14ac:dyDescent="0.3"/>
    <row r="2617" s="51" customFormat="1" x14ac:dyDescent="0.3"/>
    <row r="2618" s="51" customFormat="1" x14ac:dyDescent="0.3"/>
    <row r="2619" s="51" customFormat="1" x14ac:dyDescent="0.3"/>
    <row r="2620" s="51" customFormat="1" x14ac:dyDescent="0.3"/>
    <row r="2621" s="51" customFormat="1" x14ac:dyDescent="0.3"/>
    <row r="2622" s="51" customFormat="1" x14ac:dyDescent="0.3"/>
    <row r="2623" s="51" customFormat="1" x14ac:dyDescent="0.3"/>
    <row r="2624" s="51" customFormat="1" x14ac:dyDescent="0.3"/>
    <row r="2625" s="51" customFormat="1" x14ac:dyDescent="0.3"/>
    <row r="2626" s="51" customFormat="1" x14ac:dyDescent="0.3"/>
    <row r="2627" s="51" customFormat="1" x14ac:dyDescent="0.3"/>
    <row r="2628" s="51" customFormat="1" x14ac:dyDescent="0.3"/>
    <row r="2629" s="51" customFormat="1" x14ac:dyDescent="0.3"/>
    <row r="2630" s="51" customFormat="1" x14ac:dyDescent="0.3"/>
    <row r="2631" s="51" customFormat="1" x14ac:dyDescent="0.3"/>
    <row r="2632" s="51" customFormat="1" x14ac:dyDescent="0.3"/>
    <row r="2633" s="51" customFormat="1" x14ac:dyDescent="0.3"/>
    <row r="2634" s="51" customFormat="1" x14ac:dyDescent="0.3"/>
    <row r="2635" s="51" customFormat="1" x14ac:dyDescent="0.3"/>
    <row r="2636" s="51" customFormat="1" x14ac:dyDescent="0.3"/>
    <row r="2637" s="51" customFormat="1" x14ac:dyDescent="0.3"/>
    <row r="2638" s="51" customFormat="1" x14ac:dyDescent="0.3"/>
    <row r="2639" s="51" customFormat="1" x14ac:dyDescent="0.3"/>
    <row r="2640" s="51" customFormat="1" x14ac:dyDescent="0.3"/>
    <row r="2641" s="51" customFormat="1" x14ac:dyDescent="0.3"/>
    <row r="2642" s="51" customFormat="1" x14ac:dyDescent="0.3"/>
    <row r="2643" s="51" customFormat="1" x14ac:dyDescent="0.3"/>
    <row r="2644" s="51" customFormat="1" x14ac:dyDescent="0.3"/>
    <row r="2645" s="51" customFormat="1" x14ac:dyDescent="0.3"/>
    <row r="2646" s="51" customFormat="1" x14ac:dyDescent="0.3"/>
    <row r="2647" s="51" customFormat="1" x14ac:dyDescent="0.3"/>
    <row r="2648" s="51" customFormat="1" x14ac:dyDescent="0.3"/>
    <row r="2649" s="51" customFormat="1" x14ac:dyDescent="0.3"/>
    <row r="2650" s="51" customFormat="1" x14ac:dyDescent="0.3"/>
    <row r="2651" s="51" customFormat="1" x14ac:dyDescent="0.3"/>
    <row r="2652" s="51" customFormat="1" x14ac:dyDescent="0.3"/>
    <row r="2653" s="51" customFormat="1" x14ac:dyDescent="0.3"/>
    <row r="2654" s="51" customFormat="1" x14ac:dyDescent="0.3"/>
    <row r="2655" s="51" customFormat="1" x14ac:dyDescent="0.3"/>
    <row r="2656" s="51" customFormat="1" x14ac:dyDescent="0.3"/>
    <row r="2657" s="51" customFormat="1" x14ac:dyDescent="0.3"/>
    <row r="2658" s="51" customFormat="1" x14ac:dyDescent="0.3"/>
    <row r="2659" s="51" customFormat="1" x14ac:dyDescent="0.3"/>
    <row r="2660" s="51" customFormat="1" x14ac:dyDescent="0.3"/>
    <row r="2661" s="51" customFormat="1" x14ac:dyDescent="0.3"/>
    <row r="2662" s="51" customFormat="1" x14ac:dyDescent="0.3"/>
    <row r="2663" s="51" customFormat="1" x14ac:dyDescent="0.3"/>
    <row r="2664" s="51" customFormat="1" x14ac:dyDescent="0.3"/>
    <row r="2665" s="51" customFormat="1" x14ac:dyDescent="0.3"/>
    <row r="2666" s="51" customFormat="1" x14ac:dyDescent="0.3"/>
    <row r="2667" s="51" customFormat="1" x14ac:dyDescent="0.3"/>
    <row r="2668" s="51" customFormat="1" x14ac:dyDescent="0.3"/>
    <row r="2669" s="51" customFormat="1" x14ac:dyDescent="0.3"/>
    <row r="2670" s="51" customFormat="1" x14ac:dyDescent="0.3"/>
    <row r="2671" s="51" customFormat="1" x14ac:dyDescent="0.3"/>
    <row r="2672" s="51" customFormat="1" x14ac:dyDescent="0.3"/>
    <row r="2673" s="51" customFormat="1" x14ac:dyDescent="0.3"/>
    <row r="2674" s="51" customFormat="1" x14ac:dyDescent="0.3"/>
    <row r="2675" s="51" customFormat="1" x14ac:dyDescent="0.3"/>
    <row r="2676" s="51" customFormat="1" x14ac:dyDescent="0.3"/>
    <row r="2677" s="51" customFormat="1" x14ac:dyDescent="0.3"/>
    <row r="2678" s="51" customFormat="1" x14ac:dyDescent="0.3"/>
    <row r="2679" s="51" customFormat="1" x14ac:dyDescent="0.3"/>
    <row r="2680" s="51" customFormat="1" x14ac:dyDescent="0.3"/>
    <row r="2681" s="51" customFormat="1" x14ac:dyDescent="0.3"/>
    <row r="2682" s="51" customFormat="1" x14ac:dyDescent="0.3"/>
    <row r="2683" s="51" customFormat="1" x14ac:dyDescent="0.3"/>
    <row r="2684" s="51" customFormat="1" x14ac:dyDescent="0.3"/>
    <row r="2685" s="51" customFormat="1" x14ac:dyDescent="0.3"/>
    <row r="2686" s="51" customFormat="1" x14ac:dyDescent="0.3"/>
    <row r="2687" s="51" customFormat="1" x14ac:dyDescent="0.3"/>
    <row r="2688" s="51" customFormat="1" x14ac:dyDescent="0.3"/>
    <row r="2689" s="51" customFormat="1" x14ac:dyDescent="0.3"/>
    <row r="2690" s="51" customFormat="1" x14ac:dyDescent="0.3"/>
    <row r="2691" s="51" customFormat="1" x14ac:dyDescent="0.3"/>
    <row r="2692" s="51" customFormat="1" x14ac:dyDescent="0.3"/>
    <row r="2693" s="51" customFormat="1" x14ac:dyDescent="0.3"/>
    <row r="2694" s="51" customFormat="1" x14ac:dyDescent="0.3"/>
    <row r="2695" s="51" customFormat="1" x14ac:dyDescent="0.3"/>
    <row r="2696" s="51" customFormat="1" x14ac:dyDescent="0.3"/>
    <row r="2697" s="51" customFormat="1" x14ac:dyDescent="0.3"/>
    <row r="2698" s="51" customFormat="1" x14ac:dyDescent="0.3"/>
    <row r="2699" s="51" customFormat="1" x14ac:dyDescent="0.3"/>
    <row r="2700" s="51" customFormat="1" x14ac:dyDescent="0.3"/>
    <row r="2701" s="51" customFormat="1" x14ac:dyDescent="0.3"/>
    <row r="2702" s="51" customFormat="1" x14ac:dyDescent="0.3"/>
    <row r="2703" s="51" customFormat="1" x14ac:dyDescent="0.3"/>
    <row r="2704" s="51" customFormat="1" x14ac:dyDescent="0.3"/>
    <row r="2705" s="51" customFormat="1" x14ac:dyDescent="0.3"/>
    <row r="2706" s="51" customFormat="1" x14ac:dyDescent="0.3"/>
    <row r="2707" s="51" customFormat="1" x14ac:dyDescent="0.3"/>
    <row r="2708" s="51" customFormat="1" x14ac:dyDescent="0.3"/>
    <row r="2709" s="51" customFormat="1" x14ac:dyDescent="0.3"/>
    <row r="2710" s="51" customFormat="1" x14ac:dyDescent="0.3"/>
    <row r="2711" s="51" customFormat="1" x14ac:dyDescent="0.3"/>
    <row r="2712" s="51" customFormat="1" x14ac:dyDescent="0.3"/>
    <row r="2713" s="51" customFormat="1" x14ac:dyDescent="0.3"/>
    <row r="2714" s="51" customFormat="1" x14ac:dyDescent="0.3"/>
    <row r="2715" s="51" customFormat="1" x14ac:dyDescent="0.3"/>
    <row r="2716" s="51" customFormat="1" x14ac:dyDescent="0.3"/>
    <row r="2717" s="51" customFormat="1" x14ac:dyDescent="0.3"/>
    <row r="2718" s="51" customFormat="1" x14ac:dyDescent="0.3"/>
    <row r="2719" s="51" customFormat="1" x14ac:dyDescent="0.3"/>
    <row r="2720" s="51" customFormat="1" x14ac:dyDescent="0.3"/>
    <row r="2721" s="51" customFormat="1" x14ac:dyDescent="0.3"/>
    <row r="2722" s="51" customFormat="1" x14ac:dyDescent="0.3"/>
    <row r="2723" s="51" customFormat="1" x14ac:dyDescent="0.3"/>
    <row r="2724" s="51" customFormat="1" x14ac:dyDescent="0.3"/>
    <row r="2725" s="51" customFormat="1" x14ac:dyDescent="0.3"/>
    <row r="2726" s="51" customFormat="1" x14ac:dyDescent="0.3"/>
    <row r="2727" s="51" customFormat="1" x14ac:dyDescent="0.3"/>
    <row r="2728" s="51" customFormat="1" x14ac:dyDescent="0.3"/>
    <row r="2729" s="51" customFormat="1" x14ac:dyDescent="0.3"/>
    <row r="2730" s="51" customFormat="1" x14ac:dyDescent="0.3"/>
    <row r="2731" s="51" customFormat="1" x14ac:dyDescent="0.3"/>
    <row r="2732" s="51" customFormat="1" x14ac:dyDescent="0.3"/>
    <row r="2733" s="51" customFormat="1" x14ac:dyDescent="0.3"/>
    <row r="2734" s="51" customFormat="1" x14ac:dyDescent="0.3"/>
    <row r="2735" s="51" customFormat="1" x14ac:dyDescent="0.3"/>
    <row r="2736" s="51" customFormat="1" x14ac:dyDescent="0.3"/>
    <row r="2737" s="51" customFormat="1" x14ac:dyDescent="0.3"/>
    <row r="2738" s="51" customFormat="1" x14ac:dyDescent="0.3"/>
    <row r="2739" s="51" customFormat="1" x14ac:dyDescent="0.3"/>
    <row r="2740" s="51" customFormat="1" x14ac:dyDescent="0.3"/>
    <row r="2741" s="51" customFormat="1" x14ac:dyDescent="0.3"/>
    <row r="2742" s="51" customFormat="1" x14ac:dyDescent="0.3"/>
    <row r="2743" s="51" customFormat="1" x14ac:dyDescent="0.3"/>
    <row r="2744" s="51" customFormat="1" x14ac:dyDescent="0.3"/>
    <row r="2745" s="51" customFormat="1" x14ac:dyDescent="0.3"/>
    <row r="2746" s="51" customFormat="1" x14ac:dyDescent="0.3"/>
    <row r="2747" s="51" customFormat="1" x14ac:dyDescent="0.3"/>
    <row r="2748" s="51" customFormat="1" x14ac:dyDescent="0.3"/>
    <row r="2749" s="51" customFormat="1" x14ac:dyDescent="0.3"/>
    <row r="2750" s="51" customFormat="1" x14ac:dyDescent="0.3"/>
    <row r="2751" s="51" customFormat="1" x14ac:dyDescent="0.3"/>
    <row r="2752" s="51" customFormat="1" x14ac:dyDescent="0.3"/>
    <row r="2753" s="51" customFormat="1" x14ac:dyDescent="0.3"/>
    <row r="2754" s="51" customFormat="1" x14ac:dyDescent="0.3"/>
    <row r="2755" s="51" customFormat="1" x14ac:dyDescent="0.3"/>
    <row r="2756" s="51" customFormat="1" x14ac:dyDescent="0.3"/>
    <row r="2757" s="51" customFormat="1" x14ac:dyDescent="0.3"/>
    <row r="2758" s="51" customFormat="1" x14ac:dyDescent="0.3"/>
    <row r="2759" s="51" customFormat="1" x14ac:dyDescent="0.3"/>
    <row r="2760" s="51" customFormat="1" x14ac:dyDescent="0.3"/>
    <row r="2761" s="51" customFormat="1" x14ac:dyDescent="0.3"/>
    <row r="2762" s="51" customFormat="1" x14ac:dyDescent="0.3"/>
    <row r="2763" s="51" customFormat="1" x14ac:dyDescent="0.3"/>
    <row r="2764" s="51" customFormat="1" x14ac:dyDescent="0.3"/>
    <row r="2765" s="51" customFormat="1" x14ac:dyDescent="0.3"/>
    <row r="2766" s="51" customFormat="1" x14ac:dyDescent="0.3"/>
    <row r="2767" s="51" customFormat="1" x14ac:dyDescent="0.3"/>
    <row r="2768" s="51" customFormat="1" x14ac:dyDescent="0.3"/>
    <row r="2769" s="51" customFormat="1" x14ac:dyDescent="0.3"/>
    <row r="2770" s="51" customFormat="1" x14ac:dyDescent="0.3"/>
    <row r="2771" s="51" customFormat="1" x14ac:dyDescent="0.3"/>
    <row r="2772" s="51" customFormat="1" x14ac:dyDescent="0.3"/>
    <row r="2773" s="51" customFormat="1" x14ac:dyDescent="0.3"/>
    <row r="2774" s="51" customFormat="1" x14ac:dyDescent="0.3"/>
    <row r="2775" s="51" customFormat="1" x14ac:dyDescent="0.3"/>
    <row r="2776" s="51" customFormat="1" x14ac:dyDescent="0.3"/>
    <row r="2777" s="51" customFormat="1" x14ac:dyDescent="0.3"/>
    <row r="2778" s="51" customFormat="1" x14ac:dyDescent="0.3"/>
    <row r="2779" s="51" customFormat="1" x14ac:dyDescent="0.3"/>
    <row r="2780" s="51" customFormat="1" x14ac:dyDescent="0.3"/>
    <row r="2781" s="51" customFormat="1" x14ac:dyDescent="0.3"/>
    <row r="2782" s="51" customFormat="1" x14ac:dyDescent="0.3"/>
    <row r="2783" s="51" customFormat="1" x14ac:dyDescent="0.3"/>
    <row r="2784" s="51" customFormat="1" x14ac:dyDescent="0.3"/>
    <row r="2785" s="51" customFormat="1" x14ac:dyDescent="0.3"/>
    <row r="2786" s="51" customFormat="1" x14ac:dyDescent="0.3"/>
    <row r="2787" s="51" customFormat="1" x14ac:dyDescent="0.3"/>
    <row r="2788" s="51" customFormat="1" x14ac:dyDescent="0.3"/>
    <row r="2789" s="51" customFormat="1" x14ac:dyDescent="0.3"/>
    <row r="2790" s="51" customFormat="1" x14ac:dyDescent="0.3"/>
    <row r="2791" s="51" customFormat="1" x14ac:dyDescent="0.3"/>
    <row r="2792" s="51" customFormat="1" x14ac:dyDescent="0.3"/>
    <row r="2793" s="51" customFormat="1" x14ac:dyDescent="0.3"/>
    <row r="2794" s="51" customFormat="1" x14ac:dyDescent="0.3"/>
    <row r="2795" s="51" customFormat="1" x14ac:dyDescent="0.3"/>
    <row r="2796" s="51" customFormat="1" x14ac:dyDescent="0.3"/>
    <row r="2797" s="51" customFormat="1" x14ac:dyDescent="0.3"/>
    <row r="2798" s="51" customFormat="1" x14ac:dyDescent="0.3"/>
    <row r="2799" s="51" customFormat="1" x14ac:dyDescent="0.3"/>
    <row r="2800" s="51" customFormat="1" x14ac:dyDescent="0.3"/>
    <row r="2801" s="51" customFormat="1" x14ac:dyDescent="0.3"/>
    <row r="2802" s="51" customFormat="1" x14ac:dyDescent="0.3"/>
    <row r="2803" s="51" customFormat="1" x14ac:dyDescent="0.3"/>
    <row r="2804" s="51" customFormat="1" x14ac:dyDescent="0.3"/>
    <row r="2805" s="51" customFormat="1" x14ac:dyDescent="0.3"/>
    <row r="2806" s="51" customFormat="1" x14ac:dyDescent="0.3"/>
    <row r="2807" s="51" customFormat="1" x14ac:dyDescent="0.3"/>
    <row r="2808" s="51" customFormat="1" x14ac:dyDescent="0.3"/>
    <row r="2809" s="51" customFormat="1" x14ac:dyDescent="0.3"/>
    <row r="2810" s="51" customFormat="1" x14ac:dyDescent="0.3"/>
    <row r="2811" s="51" customFormat="1" x14ac:dyDescent="0.3"/>
    <row r="2812" s="51" customFormat="1" x14ac:dyDescent="0.3"/>
    <row r="2813" s="51" customFormat="1" x14ac:dyDescent="0.3"/>
    <row r="2814" s="51" customFormat="1" x14ac:dyDescent="0.3"/>
    <row r="2815" s="51" customFormat="1" x14ac:dyDescent="0.3"/>
    <row r="2816" s="51" customFormat="1" x14ac:dyDescent="0.3"/>
    <row r="2817" s="51" customFormat="1" x14ac:dyDescent="0.3"/>
    <row r="2818" s="51" customFormat="1" x14ac:dyDescent="0.3"/>
    <row r="2819" s="51" customFormat="1" x14ac:dyDescent="0.3"/>
    <row r="2820" s="51" customFormat="1" x14ac:dyDescent="0.3"/>
    <row r="2821" s="51" customFormat="1" x14ac:dyDescent="0.3"/>
    <row r="2822" s="51" customFormat="1" x14ac:dyDescent="0.3"/>
    <row r="2823" s="51" customFormat="1" x14ac:dyDescent="0.3"/>
    <row r="2824" s="51" customFormat="1" x14ac:dyDescent="0.3"/>
    <row r="2825" s="51" customFormat="1" x14ac:dyDescent="0.3"/>
    <row r="2826" s="51" customFormat="1" x14ac:dyDescent="0.3"/>
    <row r="2827" s="51" customFormat="1" x14ac:dyDescent="0.3"/>
    <row r="2828" s="51" customFormat="1" x14ac:dyDescent="0.3"/>
    <row r="2829" s="51" customFormat="1" x14ac:dyDescent="0.3"/>
    <row r="2830" s="51" customFormat="1" x14ac:dyDescent="0.3"/>
    <row r="2831" s="51" customFormat="1" x14ac:dyDescent="0.3"/>
    <row r="2832" s="51" customFormat="1" x14ac:dyDescent="0.3"/>
    <row r="2833" s="51" customFormat="1" x14ac:dyDescent="0.3"/>
    <row r="2834" s="51" customFormat="1" x14ac:dyDescent="0.3"/>
    <row r="2835" s="51" customFormat="1" x14ac:dyDescent="0.3"/>
    <row r="2836" s="51" customFormat="1" x14ac:dyDescent="0.3"/>
    <row r="2837" s="51" customFormat="1" x14ac:dyDescent="0.3"/>
    <row r="2838" s="51" customFormat="1" x14ac:dyDescent="0.3"/>
    <row r="2839" s="51" customFormat="1" x14ac:dyDescent="0.3"/>
    <row r="2840" s="51" customFormat="1" x14ac:dyDescent="0.3"/>
    <row r="2841" s="51" customFormat="1" x14ac:dyDescent="0.3"/>
    <row r="2842" s="51" customFormat="1" x14ac:dyDescent="0.3"/>
    <row r="2843" s="51" customFormat="1" x14ac:dyDescent="0.3"/>
    <row r="2844" s="51" customFormat="1" x14ac:dyDescent="0.3"/>
    <row r="2845" s="51" customFormat="1" x14ac:dyDescent="0.3"/>
    <row r="2846" s="51" customFormat="1" x14ac:dyDescent="0.3"/>
    <row r="2847" s="51" customFormat="1" x14ac:dyDescent="0.3"/>
    <row r="2848" s="51" customFormat="1" x14ac:dyDescent="0.3"/>
    <row r="2849" s="51" customFormat="1" x14ac:dyDescent="0.3"/>
    <row r="2850" s="51" customFormat="1" x14ac:dyDescent="0.3"/>
    <row r="2851" s="51" customFormat="1" x14ac:dyDescent="0.3"/>
    <row r="2852" s="51" customFormat="1" x14ac:dyDescent="0.3"/>
    <row r="2853" s="51" customFormat="1" x14ac:dyDescent="0.3"/>
    <row r="2854" s="51" customFormat="1" x14ac:dyDescent="0.3"/>
    <row r="2855" s="51" customFormat="1" x14ac:dyDescent="0.3"/>
    <row r="2856" s="51" customFormat="1" x14ac:dyDescent="0.3"/>
    <row r="2857" s="51" customFormat="1" x14ac:dyDescent="0.3"/>
    <row r="2858" s="51" customFormat="1" x14ac:dyDescent="0.3"/>
    <row r="2859" s="51" customFormat="1" x14ac:dyDescent="0.3"/>
    <row r="2860" s="51" customFormat="1" x14ac:dyDescent="0.3"/>
    <row r="2861" s="51" customFormat="1" x14ac:dyDescent="0.3"/>
    <row r="2862" s="51" customFormat="1" x14ac:dyDescent="0.3"/>
    <row r="2863" s="51" customFormat="1" x14ac:dyDescent="0.3"/>
    <row r="2864" s="51" customFormat="1" x14ac:dyDescent="0.3"/>
    <row r="2865" s="51" customFormat="1" x14ac:dyDescent="0.3"/>
    <row r="2866" s="51" customFormat="1" x14ac:dyDescent="0.3"/>
    <row r="2867" s="51" customFormat="1" x14ac:dyDescent="0.3"/>
    <row r="2868" s="51" customFormat="1" x14ac:dyDescent="0.3"/>
    <row r="2869" s="51" customFormat="1" x14ac:dyDescent="0.3"/>
    <row r="2870" s="51" customFormat="1" x14ac:dyDescent="0.3"/>
    <row r="2871" s="51" customFormat="1" x14ac:dyDescent="0.3"/>
    <row r="2872" s="51" customFormat="1" x14ac:dyDescent="0.3"/>
    <row r="2873" s="51" customFormat="1" x14ac:dyDescent="0.3"/>
    <row r="2874" s="51" customFormat="1" x14ac:dyDescent="0.3"/>
    <row r="2875" s="51" customFormat="1" x14ac:dyDescent="0.3"/>
    <row r="2876" s="51" customFormat="1" x14ac:dyDescent="0.3"/>
    <row r="2877" s="51" customFormat="1" x14ac:dyDescent="0.3"/>
    <row r="2878" s="51" customFormat="1" x14ac:dyDescent="0.3"/>
    <row r="2879" s="51" customFormat="1" x14ac:dyDescent="0.3"/>
    <row r="2880" s="51" customFormat="1" x14ac:dyDescent="0.3"/>
    <row r="2881" s="51" customFormat="1" x14ac:dyDescent="0.3"/>
    <row r="2882" s="51" customFormat="1" x14ac:dyDescent="0.3"/>
    <row r="2883" s="51" customFormat="1" x14ac:dyDescent="0.3"/>
    <row r="2884" s="51" customFormat="1" x14ac:dyDescent="0.3"/>
    <row r="2885" s="51" customFormat="1" x14ac:dyDescent="0.3"/>
    <row r="2886" s="51" customFormat="1" x14ac:dyDescent="0.3"/>
    <row r="2887" s="51" customFormat="1" x14ac:dyDescent="0.3"/>
    <row r="2888" s="51" customFormat="1" x14ac:dyDescent="0.3"/>
    <row r="2889" s="51" customFormat="1" x14ac:dyDescent="0.3"/>
    <row r="2890" s="51" customFormat="1" x14ac:dyDescent="0.3"/>
    <row r="2891" s="51" customFormat="1" x14ac:dyDescent="0.3"/>
    <row r="2892" s="51" customFormat="1" x14ac:dyDescent="0.3"/>
    <row r="2893" s="51" customFormat="1" x14ac:dyDescent="0.3"/>
    <row r="2894" s="51" customFormat="1" x14ac:dyDescent="0.3"/>
    <row r="2895" s="51" customFormat="1" x14ac:dyDescent="0.3"/>
    <row r="2896" s="51" customFormat="1" x14ac:dyDescent="0.3"/>
    <row r="2897" s="51" customFormat="1" x14ac:dyDescent="0.3"/>
    <row r="2898" s="51" customFormat="1" x14ac:dyDescent="0.3"/>
    <row r="2899" s="51" customFormat="1" x14ac:dyDescent="0.3"/>
    <row r="2900" s="51" customFormat="1" x14ac:dyDescent="0.3"/>
    <row r="2901" s="51" customFormat="1" x14ac:dyDescent="0.3"/>
    <row r="2902" s="51" customFormat="1" x14ac:dyDescent="0.3"/>
    <row r="2903" s="51" customFormat="1" x14ac:dyDescent="0.3"/>
    <row r="2904" s="51" customFormat="1" x14ac:dyDescent="0.3"/>
    <row r="2905" s="51" customFormat="1" x14ac:dyDescent="0.3"/>
    <row r="2906" s="51" customFormat="1" x14ac:dyDescent="0.3"/>
    <row r="2907" s="51" customFormat="1" x14ac:dyDescent="0.3"/>
    <row r="2908" s="51" customFormat="1" x14ac:dyDescent="0.3"/>
    <row r="2909" s="51" customFormat="1" x14ac:dyDescent="0.3"/>
    <row r="2910" s="51" customFormat="1" x14ac:dyDescent="0.3"/>
    <row r="2911" s="51" customFormat="1" x14ac:dyDescent="0.3"/>
    <row r="2912" s="51" customFormat="1" x14ac:dyDescent="0.3"/>
    <row r="2913" s="51" customFormat="1" x14ac:dyDescent="0.3"/>
    <row r="2914" s="51" customFormat="1" x14ac:dyDescent="0.3"/>
    <row r="2915" s="51" customFormat="1" x14ac:dyDescent="0.3"/>
    <row r="2916" s="51" customFormat="1" x14ac:dyDescent="0.3"/>
    <row r="2917" s="51" customFormat="1" x14ac:dyDescent="0.3"/>
    <row r="2918" s="51" customFormat="1" x14ac:dyDescent="0.3"/>
    <row r="2919" s="51" customFormat="1" x14ac:dyDescent="0.3"/>
    <row r="2920" s="51" customFormat="1" x14ac:dyDescent="0.3"/>
    <row r="2921" s="51" customFormat="1" x14ac:dyDescent="0.3"/>
    <row r="2922" s="51" customFormat="1" x14ac:dyDescent="0.3"/>
    <row r="2923" s="51" customFormat="1" x14ac:dyDescent="0.3"/>
    <row r="2924" s="51" customFormat="1" x14ac:dyDescent="0.3"/>
    <row r="2925" s="51" customFormat="1" x14ac:dyDescent="0.3"/>
    <row r="2926" s="51" customFormat="1" x14ac:dyDescent="0.3"/>
    <row r="2927" s="51" customFormat="1" x14ac:dyDescent="0.3"/>
    <row r="2928" s="51" customFormat="1" x14ac:dyDescent="0.3"/>
    <row r="2929" s="51" customFormat="1" x14ac:dyDescent="0.3"/>
    <row r="2930" s="51" customFormat="1" x14ac:dyDescent="0.3"/>
    <row r="2931" s="51" customFormat="1" x14ac:dyDescent="0.3"/>
    <row r="2932" s="51" customFormat="1" x14ac:dyDescent="0.3"/>
    <row r="2933" s="51" customFormat="1" x14ac:dyDescent="0.3"/>
    <row r="2934" s="51" customFormat="1" x14ac:dyDescent="0.3"/>
    <row r="2935" s="51" customFormat="1" x14ac:dyDescent="0.3"/>
    <row r="2936" s="51" customFormat="1" x14ac:dyDescent="0.3"/>
    <row r="2937" s="51" customFormat="1" x14ac:dyDescent="0.3"/>
    <row r="2938" s="51" customFormat="1" x14ac:dyDescent="0.3"/>
    <row r="2939" s="51" customFormat="1" x14ac:dyDescent="0.3"/>
    <row r="2940" s="51" customFormat="1" x14ac:dyDescent="0.3"/>
    <row r="2941" s="51" customFormat="1" x14ac:dyDescent="0.3"/>
    <row r="2942" s="51" customFormat="1" x14ac:dyDescent="0.3"/>
    <row r="2943" s="51" customFormat="1" x14ac:dyDescent="0.3"/>
    <row r="2944" s="51" customFormat="1" x14ac:dyDescent="0.3"/>
    <row r="2945" s="51" customFormat="1" x14ac:dyDescent="0.3"/>
    <row r="2946" s="51" customFormat="1" x14ac:dyDescent="0.3"/>
    <row r="2947" s="51" customFormat="1" x14ac:dyDescent="0.3"/>
    <row r="2948" s="51" customFormat="1" x14ac:dyDescent="0.3"/>
    <row r="2949" s="51" customFormat="1" x14ac:dyDescent="0.3"/>
    <row r="2950" s="51" customFormat="1" x14ac:dyDescent="0.3"/>
    <row r="2951" s="51" customFormat="1" x14ac:dyDescent="0.3"/>
    <row r="2952" s="51" customFormat="1" x14ac:dyDescent="0.3"/>
    <row r="2953" s="51" customFormat="1" x14ac:dyDescent="0.3"/>
    <row r="2954" s="51" customFormat="1" x14ac:dyDescent="0.3"/>
    <row r="2955" s="51" customFormat="1" x14ac:dyDescent="0.3"/>
    <row r="2956" s="51" customFormat="1" x14ac:dyDescent="0.3"/>
    <row r="2957" s="51" customFormat="1" x14ac:dyDescent="0.3"/>
    <row r="2958" s="51" customFormat="1" x14ac:dyDescent="0.3"/>
    <row r="2959" s="51" customFormat="1" x14ac:dyDescent="0.3"/>
    <row r="2960" s="51" customFormat="1" x14ac:dyDescent="0.3"/>
    <row r="2961" s="51" customFormat="1" x14ac:dyDescent="0.3"/>
    <row r="2962" s="51" customFormat="1" x14ac:dyDescent="0.3"/>
    <row r="2963" s="51" customFormat="1" x14ac:dyDescent="0.3"/>
    <row r="2964" s="51" customFormat="1" x14ac:dyDescent="0.3"/>
    <row r="2965" s="51" customFormat="1" x14ac:dyDescent="0.3"/>
    <row r="2966" s="51" customFormat="1" x14ac:dyDescent="0.3"/>
    <row r="2967" s="51" customFormat="1" x14ac:dyDescent="0.3"/>
    <row r="2968" s="51" customFormat="1" x14ac:dyDescent="0.3"/>
    <row r="2969" s="51" customFormat="1" x14ac:dyDescent="0.3"/>
    <row r="2970" s="51" customFormat="1" x14ac:dyDescent="0.3"/>
    <row r="2971" s="51" customFormat="1" x14ac:dyDescent="0.3"/>
    <row r="2972" s="51" customFormat="1" x14ac:dyDescent="0.3"/>
    <row r="2973" s="51" customFormat="1" x14ac:dyDescent="0.3"/>
    <row r="2974" s="51" customFormat="1" x14ac:dyDescent="0.3"/>
    <row r="2975" s="51" customFormat="1" x14ac:dyDescent="0.3"/>
    <row r="2976" s="51" customFormat="1" x14ac:dyDescent="0.3"/>
    <row r="2977" s="51" customFormat="1" x14ac:dyDescent="0.3"/>
    <row r="2978" s="51" customFormat="1" x14ac:dyDescent="0.3"/>
    <row r="2979" s="51" customFormat="1" x14ac:dyDescent="0.3"/>
    <row r="2980" s="51" customFormat="1" x14ac:dyDescent="0.3"/>
    <row r="2981" s="51" customFormat="1" x14ac:dyDescent="0.3"/>
    <row r="2982" s="51" customFormat="1" x14ac:dyDescent="0.3"/>
    <row r="2983" s="51" customFormat="1" x14ac:dyDescent="0.3"/>
    <row r="2984" s="51" customFormat="1" x14ac:dyDescent="0.3"/>
    <row r="2985" s="51" customFormat="1" x14ac:dyDescent="0.3"/>
    <row r="2986" s="51" customFormat="1" x14ac:dyDescent="0.3"/>
    <row r="2987" s="51" customFormat="1" x14ac:dyDescent="0.3"/>
    <row r="2988" s="51" customFormat="1" x14ac:dyDescent="0.3"/>
    <row r="2989" s="51" customFormat="1" x14ac:dyDescent="0.3"/>
    <row r="2990" s="51" customFormat="1" x14ac:dyDescent="0.3"/>
    <row r="2991" s="51" customFormat="1" x14ac:dyDescent="0.3"/>
    <row r="2992" s="51" customFormat="1" x14ac:dyDescent="0.3"/>
    <row r="2993" s="51" customFormat="1" x14ac:dyDescent="0.3"/>
    <row r="2994" s="51" customFormat="1" x14ac:dyDescent="0.3"/>
    <row r="2995" s="51" customFormat="1" x14ac:dyDescent="0.3"/>
    <row r="2996" s="51" customFormat="1" x14ac:dyDescent="0.3"/>
    <row r="2997" s="51" customFormat="1" x14ac:dyDescent="0.3"/>
    <row r="2998" s="51" customFormat="1" x14ac:dyDescent="0.3"/>
    <row r="2999" s="51" customFormat="1" x14ac:dyDescent="0.3"/>
    <row r="3000" s="51" customFormat="1" x14ac:dyDescent="0.3"/>
    <row r="3001" s="51" customFormat="1" x14ac:dyDescent="0.3"/>
    <row r="3002" s="51" customFormat="1" x14ac:dyDescent="0.3"/>
    <row r="3003" s="51" customFormat="1" x14ac:dyDescent="0.3"/>
    <row r="3004" s="51" customFormat="1" x14ac:dyDescent="0.3"/>
    <row r="3005" s="51" customFormat="1" x14ac:dyDescent="0.3"/>
    <row r="3006" s="51" customFormat="1" x14ac:dyDescent="0.3"/>
    <row r="3007" s="51" customFormat="1" x14ac:dyDescent="0.3"/>
    <row r="3008" s="51" customFormat="1" x14ac:dyDescent="0.3"/>
    <row r="3009" s="51" customFormat="1" x14ac:dyDescent="0.3"/>
    <row r="3010" s="51" customFormat="1" x14ac:dyDescent="0.3"/>
    <row r="3011" s="51" customFormat="1" x14ac:dyDescent="0.3"/>
    <row r="3012" s="51" customFormat="1" x14ac:dyDescent="0.3"/>
    <row r="3013" s="51" customFormat="1" x14ac:dyDescent="0.3"/>
    <row r="3014" s="51" customFormat="1" x14ac:dyDescent="0.3"/>
    <row r="3015" s="51" customFormat="1" x14ac:dyDescent="0.3"/>
    <row r="3016" s="51" customFormat="1" x14ac:dyDescent="0.3"/>
    <row r="3017" s="51" customFormat="1" x14ac:dyDescent="0.3"/>
    <row r="3018" s="51" customFormat="1" x14ac:dyDescent="0.3"/>
    <row r="3019" s="51" customFormat="1" x14ac:dyDescent="0.3"/>
    <row r="3020" s="51" customFormat="1" x14ac:dyDescent="0.3"/>
    <row r="3021" s="51" customFormat="1" x14ac:dyDescent="0.3"/>
    <row r="3022" s="51" customFormat="1" x14ac:dyDescent="0.3"/>
    <row r="3023" s="51" customFormat="1" x14ac:dyDescent="0.3"/>
    <row r="3024" s="51" customFormat="1" x14ac:dyDescent="0.3"/>
    <row r="3025" s="51" customFormat="1" x14ac:dyDescent="0.3"/>
    <row r="3026" s="51" customFormat="1" x14ac:dyDescent="0.3"/>
    <row r="3027" s="51" customFormat="1" x14ac:dyDescent="0.3"/>
    <row r="3028" s="51" customFormat="1" x14ac:dyDescent="0.3"/>
    <row r="3029" s="51" customFormat="1" x14ac:dyDescent="0.3"/>
    <row r="3030" s="51" customFormat="1" x14ac:dyDescent="0.3"/>
    <row r="3031" s="51" customFormat="1" x14ac:dyDescent="0.3"/>
    <row r="3032" s="51" customFormat="1" x14ac:dyDescent="0.3"/>
    <row r="3033" s="51" customFormat="1" x14ac:dyDescent="0.3"/>
    <row r="3034" s="51" customFormat="1" x14ac:dyDescent="0.3"/>
    <row r="3035" s="51" customFormat="1" x14ac:dyDescent="0.3"/>
    <row r="3036" s="51" customFormat="1" x14ac:dyDescent="0.3"/>
    <row r="3037" s="51" customFormat="1" x14ac:dyDescent="0.3"/>
    <row r="3038" s="51" customFormat="1" x14ac:dyDescent="0.3"/>
    <row r="3039" s="51" customFormat="1" x14ac:dyDescent="0.3"/>
    <row r="3040" s="51" customFormat="1" x14ac:dyDescent="0.3"/>
    <row r="3041" s="51" customFormat="1" x14ac:dyDescent="0.3"/>
    <row r="3042" s="51" customFormat="1" x14ac:dyDescent="0.3"/>
    <row r="3043" s="51" customFormat="1" x14ac:dyDescent="0.3"/>
    <row r="3044" s="51" customFormat="1" x14ac:dyDescent="0.3"/>
    <row r="3045" s="51" customFormat="1" x14ac:dyDescent="0.3"/>
    <row r="3046" s="51" customFormat="1" x14ac:dyDescent="0.3"/>
    <row r="3047" s="51" customFormat="1" x14ac:dyDescent="0.3"/>
    <row r="3048" s="51" customFormat="1" x14ac:dyDescent="0.3"/>
    <row r="3049" s="51" customFormat="1" x14ac:dyDescent="0.3"/>
    <row r="3050" s="51" customFormat="1" x14ac:dyDescent="0.3"/>
    <row r="3051" s="51" customFormat="1" x14ac:dyDescent="0.3"/>
    <row r="3052" s="51" customFormat="1" x14ac:dyDescent="0.3"/>
    <row r="3053" s="51" customFormat="1" x14ac:dyDescent="0.3"/>
    <row r="3054" s="51" customFormat="1" x14ac:dyDescent="0.3"/>
    <row r="3055" s="51" customFormat="1" x14ac:dyDescent="0.3"/>
    <row r="3056" s="51" customFormat="1" x14ac:dyDescent="0.3"/>
    <row r="3057" s="51" customFormat="1" x14ac:dyDescent="0.3"/>
    <row r="3058" s="51" customFormat="1" x14ac:dyDescent="0.3"/>
    <row r="3059" s="51" customFormat="1" x14ac:dyDescent="0.3"/>
    <row r="3060" s="51" customFormat="1" x14ac:dyDescent="0.3"/>
    <row r="3061" s="51" customFormat="1" x14ac:dyDescent="0.3"/>
    <row r="3062" s="51" customFormat="1" x14ac:dyDescent="0.3"/>
    <row r="3063" s="51" customFormat="1" x14ac:dyDescent="0.3"/>
    <row r="3064" s="51" customFormat="1" x14ac:dyDescent="0.3"/>
    <row r="3065" s="51" customFormat="1" x14ac:dyDescent="0.3"/>
    <row r="3066" s="51" customFormat="1" x14ac:dyDescent="0.3"/>
    <row r="3067" s="51" customFormat="1" x14ac:dyDescent="0.3"/>
    <row r="3068" s="51" customFormat="1" x14ac:dyDescent="0.3"/>
    <row r="3069" s="51" customFormat="1" x14ac:dyDescent="0.3"/>
    <row r="3070" s="51" customFormat="1" x14ac:dyDescent="0.3"/>
    <row r="3071" s="51" customFormat="1" x14ac:dyDescent="0.3"/>
    <row r="3072" s="51" customFormat="1" x14ac:dyDescent="0.3"/>
    <row r="3073" s="51" customFormat="1" x14ac:dyDescent="0.3"/>
    <row r="3074" s="51" customFormat="1" x14ac:dyDescent="0.3"/>
    <row r="3075" s="51" customFormat="1" x14ac:dyDescent="0.3"/>
    <row r="3076" s="51" customFormat="1" x14ac:dyDescent="0.3"/>
    <row r="3077" s="51" customFormat="1" x14ac:dyDescent="0.3"/>
    <row r="3078" s="51" customFormat="1" x14ac:dyDescent="0.3"/>
    <row r="3079" s="51" customFormat="1" x14ac:dyDescent="0.3"/>
    <row r="3080" s="51" customFormat="1" x14ac:dyDescent="0.3"/>
    <row r="3081" s="51" customFormat="1" x14ac:dyDescent="0.3"/>
    <row r="3082" s="51" customFormat="1" x14ac:dyDescent="0.3"/>
    <row r="3083" s="51" customFormat="1" x14ac:dyDescent="0.3"/>
    <row r="3084" s="51" customFormat="1" x14ac:dyDescent="0.3"/>
    <row r="3085" s="51" customFormat="1" x14ac:dyDescent="0.3"/>
    <row r="3086" s="51" customFormat="1" x14ac:dyDescent="0.3"/>
    <row r="3087" s="51" customFormat="1" x14ac:dyDescent="0.3"/>
    <row r="3088" s="51" customFormat="1" x14ac:dyDescent="0.3"/>
    <row r="3089" s="51" customFormat="1" x14ac:dyDescent="0.3"/>
    <row r="3090" s="51" customFormat="1" x14ac:dyDescent="0.3"/>
    <row r="3091" s="51" customFormat="1" x14ac:dyDescent="0.3"/>
    <row r="3092" s="51" customFormat="1" x14ac:dyDescent="0.3"/>
    <row r="3093" s="51" customFormat="1" x14ac:dyDescent="0.3"/>
    <row r="3094" s="51" customFormat="1" x14ac:dyDescent="0.3"/>
    <row r="3095" s="51" customFormat="1" x14ac:dyDescent="0.3"/>
    <row r="3096" s="51" customFormat="1" x14ac:dyDescent="0.3"/>
    <row r="3097" s="51" customFormat="1" x14ac:dyDescent="0.3"/>
    <row r="3098" s="51" customFormat="1" x14ac:dyDescent="0.3"/>
    <row r="3099" s="51" customFormat="1" x14ac:dyDescent="0.3"/>
    <row r="3100" s="51" customFormat="1" x14ac:dyDescent="0.3"/>
    <row r="3101" s="51" customFormat="1" x14ac:dyDescent="0.3"/>
    <row r="3102" s="51" customFormat="1" x14ac:dyDescent="0.3"/>
    <row r="3103" s="51" customFormat="1" x14ac:dyDescent="0.3"/>
    <row r="3104" s="51" customFormat="1" x14ac:dyDescent="0.3"/>
    <row r="3105" s="51" customFormat="1" x14ac:dyDescent="0.3"/>
    <row r="3106" s="51" customFormat="1" x14ac:dyDescent="0.3"/>
    <row r="3107" s="51" customFormat="1" x14ac:dyDescent="0.3"/>
    <row r="3108" s="51" customFormat="1" x14ac:dyDescent="0.3"/>
    <row r="3109" s="51" customFormat="1" x14ac:dyDescent="0.3"/>
    <row r="3110" s="51" customFormat="1" x14ac:dyDescent="0.3"/>
    <row r="3111" s="51" customFormat="1" x14ac:dyDescent="0.3"/>
    <row r="3112" s="51" customFormat="1" x14ac:dyDescent="0.3"/>
    <row r="3113" s="51" customFormat="1" x14ac:dyDescent="0.3"/>
    <row r="3114" s="51" customFormat="1" x14ac:dyDescent="0.3"/>
    <row r="3115" s="51" customFormat="1" x14ac:dyDescent="0.3"/>
    <row r="3116" s="51" customFormat="1" x14ac:dyDescent="0.3"/>
    <row r="3117" s="51" customFormat="1" x14ac:dyDescent="0.3"/>
    <row r="3118" s="51" customFormat="1" x14ac:dyDescent="0.3"/>
    <row r="3119" s="51" customFormat="1" x14ac:dyDescent="0.3"/>
    <row r="3120" s="51" customFormat="1" x14ac:dyDescent="0.3"/>
    <row r="3121" s="51" customFormat="1" x14ac:dyDescent="0.3"/>
    <row r="3122" s="51" customFormat="1" x14ac:dyDescent="0.3"/>
    <row r="3123" s="51" customFormat="1" x14ac:dyDescent="0.3"/>
    <row r="3124" s="51" customFormat="1" x14ac:dyDescent="0.3"/>
    <row r="3125" s="51" customFormat="1" x14ac:dyDescent="0.3"/>
    <row r="3126" s="51" customFormat="1" x14ac:dyDescent="0.3"/>
    <row r="3127" s="51" customFormat="1" x14ac:dyDescent="0.3"/>
    <row r="3128" s="51" customFormat="1" x14ac:dyDescent="0.3"/>
    <row r="3129" s="51" customFormat="1" x14ac:dyDescent="0.3"/>
    <row r="3130" s="51" customFormat="1" x14ac:dyDescent="0.3"/>
    <row r="3131" s="51" customFormat="1" x14ac:dyDescent="0.3"/>
    <row r="3132" s="51" customFormat="1" x14ac:dyDescent="0.3"/>
    <row r="3133" s="51" customFormat="1" x14ac:dyDescent="0.3"/>
    <row r="3134" s="51" customFormat="1" x14ac:dyDescent="0.3"/>
    <row r="3135" s="51" customFormat="1" x14ac:dyDescent="0.3"/>
    <row r="3136" s="51" customFormat="1" x14ac:dyDescent="0.3"/>
    <row r="3137" s="51" customFormat="1" x14ac:dyDescent="0.3"/>
    <row r="3138" s="51" customFormat="1" x14ac:dyDescent="0.3"/>
    <row r="3139" s="51" customFormat="1" x14ac:dyDescent="0.3"/>
    <row r="3140" s="51" customFormat="1" x14ac:dyDescent="0.3"/>
    <row r="3141" s="51" customFormat="1" x14ac:dyDescent="0.3"/>
    <row r="3142" s="51" customFormat="1" x14ac:dyDescent="0.3"/>
    <row r="3143" s="51" customFormat="1" x14ac:dyDescent="0.3"/>
    <row r="3144" s="51" customFormat="1" x14ac:dyDescent="0.3"/>
    <row r="3145" s="51" customFormat="1" x14ac:dyDescent="0.3"/>
    <row r="3146" s="51" customFormat="1" x14ac:dyDescent="0.3"/>
    <row r="3147" s="51" customFormat="1" x14ac:dyDescent="0.3"/>
    <row r="3148" s="51" customFormat="1" x14ac:dyDescent="0.3"/>
    <row r="3149" s="51" customFormat="1" x14ac:dyDescent="0.3"/>
    <row r="3150" s="51" customFormat="1" x14ac:dyDescent="0.3"/>
    <row r="3151" s="51" customFormat="1" x14ac:dyDescent="0.3"/>
    <row r="3152" s="51" customFormat="1" x14ac:dyDescent="0.3"/>
    <row r="3153" s="51" customFormat="1" x14ac:dyDescent="0.3"/>
    <row r="3154" s="51" customFormat="1" x14ac:dyDescent="0.3"/>
    <row r="3155" s="51" customFormat="1" x14ac:dyDescent="0.3"/>
    <row r="3156" s="51" customFormat="1" x14ac:dyDescent="0.3"/>
    <row r="3157" s="51" customFormat="1" x14ac:dyDescent="0.3"/>
    <row r="3158" s="51" customFormat="1" x14ac:dyDescent="0.3"/>
    <row r="3159" s="51" customFormat="1" x14ac:dyDescent="0.3"/>
    <row r="3160" s="51" customFormat="1" x14ac:dyDescent="0.3"/>
    <row r="3161" s="51" customFormat="1" x14ac:dyDescent="0.3"/>
    <row r="3162" s="51" customFormat="1" x14ac:dyDescent="0.3"/>
    <row r="3163" s="51" customFormat="1" x14ac:dyDescent="0.3"/>
    <row r="3164" s="51" customFormat="1" x14ac:dyDescent="0.3"/>
    <row r="3165" s="51" customFormat="1" x14ac:dyDescent="0.3"/>
    <row r="3166" s="51" customFormat="1" x14ac:dyDescent="0.3"/>
    <row r="3167" s="51" customFormat="1" x14ac:dyDescent="0.3"/>
    <row r="3168" s="51" customFormat="1" x14ac:dyDescent="0.3"/>
    <row r="3169" s="51" customFormat="1" x14ac:dyDescent="0.3"/>
    <row r="3170" s="51" customFormat="1" x14ac:dyDescent="0.3"/>
    <row r="3171" s="51" customFormat="1" x14ac:dyDescent="0.3"/>
    <row r="3172" s="51" customFormat="1" x14ac:dyDescent="0.3"/>
    <row r="3173" s="51" customFormat="1" x14ac:dyDescent="0.3"/>
    <row r="3174" s="51" customFormat="1" x14ac:dyDescent="0.3"/>
    <row r="3175" s="51" customFormat="1" x14ac:dyDescent="0.3"/>
    <row r="3176" s="51" customFormat="1" x14ac:dyDescent="0.3"/>
    <row r="3177" s="51" customFormat="1" x14ac:dyDescent="0.3"/>
    <row r="3178" s="51" customFormat="1" x14ac:dyDescent="0.3"/>
    <row r="3179" s="51" customFormat="1" x14ac:dyDescent="0.3"/>
    <row r="3180" s="51" customFormat="1" x14ac:dyDescent="0.3"/>
    <row r="3181" s="51" customFormat="1" x14ac:dyDescent="0.3"/>
    <row r="3182" s="51" customFormat="1" x14ac:dyDescent="0.3"/>
    <row r="3183" s="51" customFormat="1" x14ac:dyDescent="0.3"/>
    <row r="3184" s="51" customFormat="1" x14ac:dyDescent="0.3"/>
    <row r="3185" s="51" customFormat="1" x14ac:dyDescent="0.3"/>
    <row r="3186" s="51" customFormat="1" x14ac:dyDescent="0.3"/>
    <row r="3187" s="51" customFormat="1" x14ac:dyDescent="0.3"/>
    <row r="3188" s="51" customFormat="1" x14ac:dyDescent="0.3"/>
    <row r="3189" s="51" customFormat="1" x14ac:dyDescent="0.3"/>
    <row r="3190" s="51" customFormat="1" x14ac:dyDescent="0.3"/>
    <row r="3191" s="51" customFormat="1" x14ac:dyDescent="0.3"/>
    <row r="3192" s="51" customFormat="1" x14ac:dyDescent="0.3"/>
    <row r="3193" s="51" customFormat="1" x14ac:dyDescent="0.3"/>
    <row r="3194" s="51" customFormat="1" x14ac:dyDescent="0.3"/>
    <row r="3195" s="51" customFormat="1" x14ac:dyDescent="0.3"/>
    <row r="3196" s="51" customFormat="1" x14ac:dyDescent="0.3"/>
    <row r="3197" s="51" customFormat="1" x14ac:dyDescent="0.3"/>
    <row r="3198" s="51" customFormat="1" x14ac:dyDescent="0.3"/>
    <row r="3199" s="51" customFormat="1" x14ac:dyDescent="0.3"/>
    <row r="3200" s="51" customFormat="1" x14ac:dyDescent="0.3"/>
    <row r="3201" s="51" customFormat="1" x14ac:dyDescent="0.3"/>
    <row r="3202" s="51" customFormat="1" x14ac:dyDescent="0.3"/>
    <row r="3203" s="51" customFormat="1" x14ac:dyDescent="0.3"/>
    <row r="3204" s="51" customFormat="1" x14ac:dyDescent="0.3"/>
    <row r="3205" s="51" customFormat="1" x14ac:dyDescent="0.3"/>
    <row r="3206" s="51" customFormat="1" x14ac:dyDescent="0.3"/>
    <row r="3207" s="51" customFormat="1" x14ac:dyDescent="0.3"/>
    <row r="3208" s="51" customFormat="1" x14ac:dyDescent="0.3"/>
    <row r="3209" s="51" customFormat="1" x14ac:dyDescent="0.3"/>
    <row r="3210" s="51" customFormat="1" x14ac:dyDescent="0.3"/>
    <row r="3211" s="51" customFormat="1" x14ac:dyDescent="0.3"/>
    <row r="3212" s="51" customFormat="1" x14ac:dyDescent="0.3"/>
    <row r="3213" s="51" customFormat="1" x14ac:dyDescent="0.3"/>
    <row r="3214" s="51" customFormat="1" x14ac:dyDescent="0.3"/>
    <row r="3215" s="51" customFormat="1" x14ac:dyDescent="0.3"/>
    <row r="3216" s="51" customFormat="1" x14ac:dyDescent="0.3"/>
    <row r="3217" s="51" customFormat="1" x14ac:dyDescent="0.3"/>
    <row r="3218" s="51" customFormat="1" x14ac:dyDescent="0.3"/>
    <row r="3219" s="51" customFormat="1" x14ac:dyDescent="0.3"/>
    <row r="3220" s="51" customFormat="1" x14ac:dyDescent="0.3"/>
    <row r="3221" s="51" customFormat="1" x14ac:dyDescent="0.3"/>
    <row r="3222" s="51" customFormat="1" x14ac:dyDescent="0.3"/>
    <row r="3223" s="51" customFormat="1" x14ac:dyDescent="0.3"/>
    <row r="3224" s="51" customFormat="1" x14ac:dyDescent="0.3"/>
    <row r="3225" s="51" customFormat="1" x14ac:dyDescent="0.3"/>
    <row r="3226" s="51" customFormat="1" x14ac:dyDescent="0.3"/>
    <row r="3227" s="51" customFormat="1" x14ac:dyDescent="0.3"/>
    <row r="3228" s="51" customFormat="1" x14ac:dyDescent="0.3"/>
    <row r="3229" s="51" customFormat="1" x14ac:dyDescent="0.3"/>
    <row r="3230" s="51" customFormat="1" x14ac:dyDescent="0.3"/>
    <row r="3231" s="51" customFormat="1" x14ac:dyDescent="0.3"/>
    <row r="3232" s="51" customFormat="1" x14ac:dyDescent="0.3"/>
    <row r="3233" s="51" customFormat="1" x14ac:dyDescent="0.3"/>
    <row r="3234" s="51" customFormat="1" x14ac:dyDescent="0.3"/>
    <row r="3235" s="51" customFormat="1" x14ac:dyDescent="0.3"/>
    <row r="3236" s="51" customFormat="1" x14ac:dyDescent="0.3"/>
    <row r="3237" s="51" customFormat="1" x14ac:dyDescent="0.3"/>
    <row r="3238" s="51" customFormat="1" x14ac:dyDescent="0.3"/>
    <row r="3239" s="51" customFormat="1" x14ac:dyDescent="0.3"/>
    <row r="3240" s="51" customFormat="1" x14ac:dyDescent="0.3"/>
    <row r="3241" s="51" customFormat="1" x14ac:dyDescent="0.3"/>
    <row r="3242" s="51" customFormat="1" x14ac:dyDescent="0.3"/>
    <row r="3243" s="51" customFormat="1" x14ac:dyDescent="0.3"/>
    <row r="3244" s="51" customFormat="1" x14ac:dyDescent="0.3"/>
    <row r="3245" s="51" customFormat="1" x14ac:dyDescent="0.3"/>
    <row r="3246" s="51" customFormat="1" x14ac:dyDescent="0.3"/>
    <row r="3247" s="51" customFormat="1" x14ac:dyDescent="0.3"/>
    <row r="3248" s="51" customFormat="1" x14ac:dyDescent="0.3"/>
    <row r="3249" s="51" customFormat="1" x14ac:dyDescent="0.3"/>
    <row r="3250" s="51" customFormat="1" x14ac:dyDescent="0.3"/>
    <row r="3251" s="51" customFormat="1" x14ac:dyDescent="0.3"/>
  </sheetData>
  <mergeCells count="1">
    <mergeCell ref="B4:E4"/>
  </mergeCells>
  <hyperlinks>
    <hyperlink ref="G1" location="INFO!A1" display="POWRÓT" xr:uid="{5F9B974B-9C74-48BF-B775-B3810B81824E}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78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2"/>
  <dimension ref="A1:J3223"/>
  <sheetViews>
    <sheetView showGridLines="0" zoomScaleNormal="100" workbookViewId="0">
      <selection activeCell="F1" sqref="F1"/>
    </sheetView>
  </sheetViews>
  <sheetFormatPr defaultColWidth="18.88671875" defaultRowHeight="11.4" x14ac:dyDescent="0.2"/>
  <cols>
    <col min="1" max="1" width="25.6640625" style="50" customWidth="1"/>
    <col min="2" max="2" width="14.44140625" style="50" customWidth="1"/>
    <col min="3" max="3" width="14.109375" style="50" customWidth="1"/>
    <col min="4" max="4" width="14" style="50" customWidth="1"/>
    <col min="5" max="5" width="12.109375" style="50" customWidth="1"/>
    <col min="6" max="6" width="12.5546875" style="50" customWidth="1"/>
    <col min="7" max="7" width="11.88671875" style="50" customWidth="1"/>
    <col min="8" max="8" width="10" style="50" customWidth="1"/>
    <col min="9" max="9" width="10.5546875" style="50" customWidth="1"/>
    <col min="10" max="256" width="18.88671875" style="50"/>
    <col min="257" max="257" width="36.5546875" style="50" customWidth="1"/>
    <col min="258" max="258" width="15.88671875" style="50" customWidth="1"/>
    <col min="259" max="259" width="16.44140625" style="50" customWidth="1"/>
    <col min="260" max="260" width="15.109375" style="50" customWidth="1"/>
    <col min="261" max="261" width="14.109375" style="50" customWidth="1"/>
    <col min="262" max="262" width="15.5546875" style="50" customWidth="1"/>
    <col min="263" max="263" width="15.88671875" style="50" customWidth="1"/>
    <col min="264" max="264" width="18.88671875" style="50"/>
    <col min="265" max="265" width="4" style="50" customWidth="1"/>
    <col min="266" max="512" width="18.88671875" style="50"/>
    <col min="513" max="513" width="36.5546875" style="50" customWidth="1"/>
    <col min="514" max="514" width="15.88671875" style="50" customWidth="1"/>
    <col min="515" max="515" width="16.44140625" style="50" customWidth="1"/>
    <col min="516" max="516" width="15.109375" style="50" customWidth="1"/>
    <col min="517" max="517" width="14.109375" style="50" customWidth="1"/>
    <col min="518" max="518" width="15.5546875" style="50" customWidth="1"/>
    <col min="519" max="519" width="15.88671875" style="50" customWidth="1"/>
    <col min="520" max="520" width="18.88671875" style="50"/>
    <col min="521" max="521" width="4" style="50" customWidth="1"/>
    <col min="522" max="768" width="18.88671875" style="50"/>
    <col min="769" max="769" width="36.5546875" style="50" customWidth="1"/>
    <col min="770" max="770" width="15.88671875" style="50" customWidth="1"/>
    <col min="771" max="771" width="16.44140625" style="50" customWidth="1"/>
    <col min="772" max="772" width="15.109375" style="50" customWidth="1"/>
    <col min="773" max="773" width="14.109375" style="50" customWidth="1"/>
    <col min="774" max="774" width="15.5546875" style="50" customWidth="1"/>
    <col min="775" max="775" width="15.88671875" style="50" customWidth="1"/>
    <col min="776" max="776" width="18.88671875" style="50"/>
    <col min="777" max="777" width="4" style="50" customWidth="1"/>
    <col min="778" max="1024" width="18.88671875" style="50"/>
    <col min="1025" max="1025" width="36.5546875" style="50" customWidth="1"/>
    <col min="1026" max="1026" width="15.88671875" style="50" customWidth="1"/>
    <col min="1027" max="1027" width="16.44140625" style="50" customWidth="1"/>
    <col min="1028" max="1028" width="15.109375" style="50" customWidth="1"/>
    <col min="1029" max="1029" width="14.109375" style="50" customWidth="1"/>
    <col min="1030" max="1030" width="15.5546875" style="50" customWidth="1"/>
    <col min="1031" max="1031" width="15.88671875" style="50" customWidth="1"/>
    <col min="1032" max="1032" width="18.88671875" style="50"/>
    <col min="1033" max="1033" width="4" style="50" customWidth="1"/>
    <col min="1034" max="1280" width="18.88671875" style="50"/>
    <col min="1281" max="1281" width="36.5546875" style="50" customWidth="1"/>
    <col min="1282" max="1282" width="15.88671875" style="50" customWidth="1"/>
    <col min="1283" max="1283" width="16.44140625" style="50" customWidth="1"/>
    <col min="1284" max="1284" width="15.109375" style="50" customWidth="1"/>
    <col min="1285" max="1285" width="14.109375" style="50" customWidth="1"/>
    <col min="1286" max="1286" width="15.5546875" style="50" customWidth="1"/>
    <col min="1287" max="1287" width="15.88671875" style="50" customWidth="1"/>
    <col min="1288" max="1288" width="18.88671875" style="50"/>
    <col min="1289" max="1289" width="4" style="50" customWidth="1"/>
    <col min="1290" max="1536" width="18.88671875" style="50"/>
    <col min="1537" max="1537" width="36.5546875" style="50" customWidth="1"/>
    <col min="1538" max="1538" width="15.88671875" style="50" customWidth="1"/>
    <col min="1539" max="1539" width="16.44140625" style="50" customWidth="1"/>
    <col min="1540" max="1540" width="15.109375" style="50" customWidth="1"/>
    <col min="1541" max="1541" width="14.109375" style="50" customWidth="1"/>
    <col min="1542" max="1542" width="15.5546875" style="50" customWidth="1"/>
    <col min="1543" max="1543" width="15.88671875" style="50" customWidth="1"/>
    <col min="1544" max="1544" width="18.88671875" style="50"/>
    <col min="1545" max="1545" width="4" style="50" customWidth="1"/>
    <col min="1546" max="1792" width="18.88671875" style="50"/>
    <col min="1793" max="1793" width="36.5546875" style="50" customWidth="1"/>
    <col min="1794" max="1794" width="15.88671875" style="50" customWidth="1"/>
    <col min="1795" max="1795" width="16.44140625" style="50" customWidth="1"/>
    <col min="1796" max="1796" width="15.109375" style="50" customWidth="1"/>
    <col min="1797" max="1797" width="14.109375" style="50" customWidth="1"/>
    <col min="1798" max="1798" width="15.5546875" style="50" customWidth="1"/>
    <col min="1799" max="1799" width="15.88671875" style="50" customWidth="1"/>
    <col min="1800" max="1800" width="18.88671875" style="50"/>
    <col min="1801" max="1801" width="4" style="50" customWidth="1"/>
    <col min="1802" max="2048" width="18.88671875" style="50"/>
    <col min="2049" max="2049" width="36.5546875" style="50" customWidth="1"/>
    <col min="2050" max="2050" width="15.88671875" style="50" customWidth="1"/>
    <col min="2051" max="2051" width="16.44140625" style="50" customWidth="1"/>
    <col min="2052" max="2052" width="15.109375" style="50" customWidth="1"/>
    <col min="2053" max="2053" width="14.109375" style="50" customWidth="1"/>
    <col min="2054" max="2054" width="15.5546875" style="50" customWidth="1"/>
    <col min="2055" max="2055" width="15.88671875" style="50" customWidth="1"/>
    <col min="2056" max="2056" width="18.88671875" style="50"/>
    <col min="2057" max="2057" width="4" style="50" customWidth="1"/>
    <col min="2058" max="2304" width="18.88671875" style="50"/>
    <col min="2305" max="2305" width="36.5546875" style="50" customWidth="1"/>
    <col min="2306" max="2306" width="15.88671875" style="50" customWidth="1"/>
    <col min="2307" max="2307" width="16.44140625" style="50" customWidth="1"/>
    <col min="2308" max="2308" width="15.109375" style="50" customWidth="1"/>
    <col min="2309" max="2309" width="14.109375" style="50" customWidth="1"/>
    <col min="2310" max="2310" width="15.5546875" style="50" customWidth="1"/>
    <col min="2311" max="2311" width="15.88671875" style="50" customWidth="1"/>
    <col min="2312" max="2312" width="18.88671875" style="50"/>
    <col min="2313" max="2313" width="4" style="50" customWidth="1"/>
    <col min="2314" max="2560" width="18.88671875" style="50"/>
    <col min="2561" max="2561" width="36.5546875" style="50" customWidth="1"/>
    <col min="2562" max="2562" width="15.88671875" style="50" customWidth="1"/>
    <col min="2563" max="2563" width="16.44140625" style="50" customWidth="1"/>
    <col min="2564" max="2564" width="15.109375" style="50" customWidth="1"/>
    <col min="2565" max="2565" width="14.109375" style="50" customWidth="1"/>
    <col min="2566" max="2566" width="15.5546875" style="50" customWidth="1"/>
    <col min="2567" max="2567" width="15.88671875" style="50" customWidth="1"/>
    <col min="2568" max="2568" width="18.88671875" style="50"/>
    <col min="2569" max="2569" width="4" style="50" customWidth="1"/>
    <col min="2570" max="2816" width="18.88671875" style="50"/>
    <col min="2817" max="2817" width="36.5546875" style="50" customWidth="1"/>
    <col min="2818" max="2818" width="15.88671875" style="50" customWidth="1"/>
    <col min="2819" max="2819" width="16.44140625" style="50" customWidth="1"/>
    <col min="2820" max="2820" width="15.109375" style="50" customWidth="1"/>
    <col min="2821" max="2821" width="14.109375" style="50" customWidth="1"/>
    <col min="2822" max="2822" width="15.5546875" style="50" customWidth="1"/>
    <col min="2823" max="2823" width="15.88671875" style="50" customWidth="1"/>
    <col min="2824" max="2824" width="18.88671875" style="50"/>
    <col min="2825" max="2825" width="4" style="50" customWidth="1"/>
    <col min="2826" max="3072" width="18.88671875" style="50"/>
    <col min="3073" max="3073" width="36.5546875" style="50" customWidth="1"/>
    <col min="3074" max="3074" width="15.88671875" style="50" customWidth="1"/>
    <col min="3075" max="3075" width="16.44140625" style="50" customWidth="1"/>
    <col min="3076" max="3076" width="15.109375" style="50" customWidth="1"/>
    <col min="3077" max="3077" width="14.109375" style="50" customWidth="1"/>
    <col min="3078" max="3078" width="15.5546875" style="50" customWidth="1"/>
    <col min="3079" max="3079" width="15.88671875" style="50" customWidth="1"/>
    <col min="3080" max="3080" width="18.88671875" style="50"/>
    <col min="3081" max="3081" width="4" style="50" customWidth="1"/>
    <col min="3082" max="3328" width="18.88671875" style="50"/>
    <col min="3329" max="3329" width="36.5546875" style="50" customWidth="1"/>
    <col min="3330" max="3330" width="15.88671875" style="50" customWidth="1"/>
    <col min="3331" max="3331" width="16.44140625" style="50" customWidth="1"/>
    <col min="3332" max="3332" width="15.109375" style="50" customWidth="1"/>
    <col min="3333" max="3333" width="14.109375" style="50" customWidth="1"/>
    <col min="3334" max="3334" width="15.5546875" style="50" customWidth="1"/>
    <col min="3335" max="3335" width="15.88671875" style="50" customWidth="1"/>
    <col min="3336" max="3336" width="18.88671875" style="50"/>
    <col min="3337" max="3337" width="4" style="50" customWidth="1"/>
    <col min="3338" max="3584" width="18.88671875" style="50"/>
    <col min="3585" max="3585" width="36.5546875" style="50" customWidth="1"/>
    <col min="3586" max="3586" width="15.88671875" style="50" customWidth="1"/>
    <col min="3587" max="3587" width="16.44140625" style="50" customWidth="1"/>
    <col min="3588" max="3588" width="15.109375" style="50" customWidth="1"/>
    <col min="3589" max="3589" width="14.109375" style="50" customWidth="1"/>
    <col min="3590" max="3590" width="15.5546875" style="50" customWidth="1"/>
    <col min="3591" max="3591" width="15.88671875" style="50" customWidth="1"/>
    <col min="3592" max="3592" width="18.88671875" style="50"/>
    <col min="3593" max="3593" width="4" style="50" customWidth="1"/>
    <col min="3594" max="3840" width="18.88671875" style="50"/>
    <col min="3841" max="3841" width="36.5546875" style="50" customWidth="1"/>
    <col min="3842" max="3842" width="15.88671875" style="50" customWidth="1"/>
    <col min="3843" max="3843" width="16.44140625" style="50" customWidth="1"/>
    <col min="3844" max="3844" width="15.109375" style="50" customWidth="1"/>
    <col min="3845" max="3845" width="14.109375" style="50" customWidth="1"/>
    <col min="3846" max="3846" width="15.5546875" style="50" customWidth="1"/>
    <col min="3847" max="3847" width="15.88671875" style="50" customWidth="1"/>
    <col min="3848" max="3848" width="18.88671875" style="50"/>
    <col min="3849" max="3849" width="4" style="50" customWidth="1"/>
    <col min="3850" max="4096" width="18.88671875" style="50"/>
    <col min="4097" max="4097" width="36.5546875" style="50" customWidth="1"/>
    <col min="4098" max="4098" width="15.88671875" style="50" customWidth="1"/>
    <col min="4099" max="4099" width="16.44140625" style="50" customWidth="1"/>
    <col min="4100" max="4100" width="15.109375" style="50" customWidth="1"/>
    <col min="4101" max="4101" width="14.109375" style="50" customWidth="1"/>
    <col min="4102" max="4102" width="15.5546875" style="50" customWidth="1"/>
    <col min="4103" max="4103" width="15.88671875" style="50" customWidth="1"/>
    <col min="4104" max="4104" width="18.88671875" style="50"/>
    <col min="4105" max="4105" width="4" style="50" customWidth="1"/>
    <col min="4106" max="4352" width="18.88671875" style="50"/>
    <col min="4353" max="4353" width="36.5546875" style="50" customWidth="1"/>
    <col min="4354" max="4354" width="15.88671875" style="50" customWidth="1"/>
    <col min="4355" max="4355" width="16.44140625" style="50" customWidth="1"/>
    <col min="4356" max="4356" width="15.109375" style="50" customWidth="1"/>
    <col min="4357" max="4357" width="14.109375" style="50" customWidth="1"/>
    <col min="4358" max="4358" width="15.5546875" style="50" customWidth="1"/>
    <col min="4359" max="4359" width="15.88671875" style="50" customWidth="1"/>
    <col min="4360" max="4360" width="18.88671875" style="50"/>
    <col min="4361" max="4361" width="4" style="50" customWidth="1"/>
    <col min="4362" max="4608" width="18.88671875" style="50"/>
    <col min="4609" max="4609" width="36.5546875" style="50" customWidth="1"/>
    <col min="4610" max="4610" width="15.88671875" style="50" customWidth="1"/>
    <col min="4611" max="4611" width="16.44140625" style="50" customWidth="1"/>
    <col min="4612" max="4612" width="15.109375" style="50" customWidth="1"/>
    <col min="4613" max="4613" width="14.109375" style="50" customWidth="1"/>
    <col min="4614" max="4614" width="15.5546875" style="50" customWidth="1"/>
    <col min="4615" max="4615" width="15.88671875" style="50" customWidth="1"/>
    <col min="4616" max="4616" width="18.88671875" style="50"/>
    <col min="4617" max="4617" width="4" style="50" customWidth="1"/>
    <col min="4618" max="4864" width="18.88671875" style="50"/>
    <col min="4865" max="4865" width="36.5546875" style="50" customWidth="1"/>
    <col min="4866" max="4866" width="15.88671875" style="50" customWidth="1"/>
    <col min="4867" max="4867" width="16.44140625" style="50" customWidth="1"/>
    <col min="4868" max="4868" width="15.109375" style="50" customWidth="1"/>
    <col min="4869" max="4869" width="14.109375" style="50" customWidth="1"/>
    <col min="4870" max="4870" width="15.5546875" style="50" customWidth="1"/>
    <col min="4871" max="4871" width="15.88671875" style="50" customWidth="1"/>
    <col min="4872" max="4872" width="18.88671875" style="50"/>
    <col min="4873" max="4873" width="4" style="50" customWidth="1"/>
    <col min="4874" max="5120" width="18.88671875" style="50"/>
    <col min="5121" max="5121" width="36.5546875" style="50" customWidth="1"/>
    <col min="5122" max="5122" width="15.88671875" style="50" customWidth="1"/>
    <col min="5123" max="5123" width="16.44140625" style="50" customWidth="1"/>
    <col min="5124" max="5124" width="15.109375" style="50" customWidth="1"/>
    <col min="5125" max="5125" width="14.109375" style="50" customWidth="1"/>
    <col min="5126" max="5126" width="15.5546875" style="50" customWidth="1"/>
    <col min="5127" max="5127" width="15.88671875" style="50" customWidth="1"/>
    <col min="5128" max="5128" width="18.88671875" style="50"/>
    <col min="5129" max="5129" width="4" style="50" customWidth="1"/>
    <col min="5130" max="5376" width="18.88671875" style="50"/>
    <col min="5377" max="5377" width="36.5546875" style="50" customWidth="1"/>
    <col min="5378" max="5378" width="15.88671875" style="50" customWidth="1"/>
    <col min="5379" max="5379" width="16.44140625" style="50" customWidth="1"/>
    <col min="5380" max="5380" width="15.109375" style="50" customWidth="1"/>
    <col min="5381" max="5381" width="14.109375" style="50" customWidth="1"/>
    <col min="5382" max="5382" width="15.5546875" style="50" customWidth="1"/>
    <col min="5383" max="5383" width="15.88671875" style="50" customWidth="1"/>
    <col min="5384" max="5384" width="18.88671875" style="50"/>
    <col min="5385" max="5385" width="4" style="50" customWidth="1"/>
    <col min="5386" max="5632" width="18.88671875" style="50"/>
    <col min="5633" max="5633" width="36.5546875" style="50" customWidth="1"/>
    <col min="5634" max="5634" width="15.88671875" style="50" customWidth="1"/>
    <col min="5635" max="5635" width="16.44140625" style="50" customWidth="1"/>
    <col min="5636" max="5636" width="15.109375" style="50" customWidth="1"/>
    <col min="5637" max="5637" width="14.109375" style="50" customWidth="1"/>
    <col min="5638" max="5638" width="15.5546875" style="50" customWidth="1"/>
    <col min="5639" max="5639" width="15.88671875" style="50" customWidth="1"/>
    <col min="5640" max="5640" width="18.88671875" style="50"/>
    <col min="5641" max="5641" width="4" style="50" customWidth="1"/>
    <col min="5642" max="5888" width="18.88671875" style="50"/>
    <col min="5889" max="5889" width="36.5546875" style="50" customWidth="1"/>
    <col min="5890" max="5890" width="15.88671875" style="50" customWidth="1"/>
    <col min="5891" max="5891" width="16.44140625" style="50" customWidth="1"/>
    <col min="5892" max="5892" width="15.109375" style="50" customWidth="1"/>
    <col min="5893" max="5893" width="14.109375" style="50" customWidth="1"/>
    <col min="5894" max="5894" width="15.5546875" style="50" customWidth="1"/>
    <col min="5895" max="5895" width="15.88671875" style="50" customWidth="1"/>
    <col min="5896" max="5896" width="18.88671875" style="50"/>
    <col min="5897" max="5897" width="4" style="50" customWidth="1"/>
    <col min="5898" max="6144" width="18.88671875" style="50"/>
    <col min="6145" max="6145" width="36.5546875" style="50" customWidth="1"/>
    <col min="6146" max="6146" width="15.88671875" style="50" customWidth="1"/>
    <col min="6147" max="6147" width="16.44140625" style="50" customWidth="1"/>
    <col min="6148" max="6148" width="15.109375" style="50" customWidth="1"/>
    <col min="6149" max="6149" width="14.109375" style="50" customWidth="1"/>
    <col min="6150" max="6150" width="15.5546875" style="50" customWidth="1"/>
    <col min="6151" max="6151" width="15.88671875" style="50" customWidth="1"/>
    <col min="6152" max="6152" width="18.88671875" style="50"/>
    <col min="6153" max="6153" width="4" style="50" customWidth="1"/>
    <col min="6154" max="6400" width="18.88671875" style="50"/>
    <col min="6401" max="6401" width="36.5546875" style="50" customWidth="1"/>
    <col min="6402" max="6402" width="15.88671875" style="50" customWidth="1"/>
    <col min="6403" max="6403" width="16.44140625" style="50" customWidth="1"/>
    <col min="6404" max="6404" width="15.109375" style="50" customWidth="1"/>
    <col min="6405" max="6405" width="14.109375" style="50" customWidth="1"/>
    <col min="6406" max="6406" width="15.5546875" style="50" customWidth="1"/>
    <col min="6407" max="6407" width="15.88671875" style="50" customWidth="1"/>
    <col min="6408" max="6408" width="18.88671875" style="50"/>
    <col min="6409" max="6409" width="4" style="50" customWidth="1"/>
    <col min="6410" max="6656" width="18.88671875" style="50"/>
    <col min="6657" max="6657" width="36.5546875" style="50" customWidth="1"/>
    <col min="6658" max="6658" width="15.88671875" style="50" customWidth="1"/>
    <col min="6659" max="6659" width="16.44140625" style="50" customWidth="1"/>
    <col min="6660" max="6660" width="15.109375" style="50" customWidth="1"/>
    <col min="6661" max="6661" width="14.109375" style="50" customWidth="1"/>
    <col min="6662" max="6662" width="15.5546875" style="50" customWidth="1"/>
    <col min="6663" max="6663" width="15.88671875" style="50" customWidth="1"/>
    <col min="6664" max="6664" width="18.88671875" style="50"/>
    <col min="6665" max="6665" width="4" style="50" customWidth="1"/>
    <col min="6666" max="6912" width="18.88671875" style="50"/>
    <col min="6913" max="6913" width="36.5546875" style="50" customWidth="1"/>
    <col min="6914" max="6914" width="15.88671875" style="50" customWidth="1"/>
    <col min="6915" max="6915" width="16.44140625" style="50" customWidth="1"/>
    <col min="6916" max="6916" width="15.109375" style="50" customWidth="1"/>
    <col min="6917" max="6917" width="14.109375" style="50" customWidth="1"/>
    <col min="6918" max="6918" width="15.5546875" style="50" customWidth="1"/>
    <col min="6919" max="6919" width="15.88671875" style="50" customWidth="1"/>
    <col min="6920" max="6920" width="18.88671875" style="50"/>
    <col min="6921" max="6921" width="4" style="50" customWidth="1"/>
    <col min="6922" max="7168" width="18.88671875" style="50"/>
    <col min="7169" max="7169" width="36.5546875" style="50" customWidth="1"/>
    <col min="7170" max="7170" width="15.88671875" style="50" customWidth="1"/>
    <col min="7171" max="7171" width="16.44140625" style="50" customWidth="1"/>
    <col min="7172" max="7172" width="15.109375" style="50" customWidth="1"/>
    <col min="7173" max="7173" width="14.109375" style="50" customWidth="1"/>
    <col min="7174" max="7174" width="15.5546875" style="50" customWidth="1"/>
    <col min="7175" max="7175" width="15.88671875" style="50" customWidth="1"/>
    <col min="7176" max="7176" width="18.88671875" style="50"/>
    <col min="7177" max="7177" width="4" style="50" customWidth="1"/>
    <col min="7178" max="7424" width="18.88671875" style="50"/>
    <col min="7425" max="7425" width="36.5546875" style="50" customWidth="1"/>
    <col min="7426" max="7426" width="15.88671875" style="50" customWidth="1"/>
    <col min="7427" max="7427" width="16.44140625" style="50" customWidth="1"/>
    <col min="7428" max="7428" width="15.109375" style="50" customWidth="1"/>
    <col min="7429" max="7429" width="14.109375" style="50" customWidth="1"/>
    <col min="7430" max="7430" width="15.5546875" style="50" customWidth="1"/>
    <col min="7431" max="7431" width="15.88671875" style="50" customWidth="1"/>
    <col min="7432" max="7432" width="18.88671875" style="50"/>
    <col min="7433" max="7433" width="4" style="50" customWidth="1"/>
    <col min="7434" max="7680" width="18.88671875" style="50"/>
    <col min="7681" max="7681" width="36.5546875" style="50" customWidth="1"/>
    <col min="7682" max="7682" width="15.88671875" style="50" customWidth="1"/>
    <col min="7683" max="7683" width="16.44140625" style="50" customWidth="1"/>
    <col min="7684" max="7684" width="15.109375" style="50" customWidth="1"/>
    <col min="7685" max="7685" width="14.109375" style="50" customWidth="1"/>
    <col min="7686" max="7686" width="15.5546875" style="50" customWidth="1"/>
    <col min="7687" max="7687" width="15.88671875" style="50" customWidth="1"/>
    <col min="7688" max="7688" width="18.88671875" style="50"/>
    <col min="7689" max="7689" width="4" style="50" customWidth="1"/>
    <col min="7690" max="7936" width="18.88671875" style="50"/>
    <col min="7937" max="7937" width="36.5546875" style="50" customWidth="1"/>
    <col min="7938" max="7938" width="15.88671875" style="50" customWidth="1"/>
    <col min="7939" max="7939" width="16.44140625" style="50" customWidth="1"/>
    <col min="7940" max="7940" width="15.109375" style="50" customWidth="1"/>
    <col min="7941" max="7941" width="14.109375" style="50" customWidth="1"/>
    <col min="7942" max="7942" width="15.5546875" style="50" customWidth="1"/>
    <col min="7943" max="7943" width="15.88671875" style="50" customWidth="1"/>
    <col min="7944" max="7944" width="18.88671875" style="50"/>
    <col min="7945" max="7945" width="4" style="50" customWidth="1"/>
    <col min="7946" max="8192" width="18.88671875" style="50"/>
    <col min="8193" max="8193" width="36.5546875" style="50" customWidth="1"/>
    <col min="8194" max="8194" width="15.88671875" style="50" customWidth="1"/>
    <col min="8195" max="8195" width="16.44140625" style="50" customWidth="1"/>
    <col min="8196" max="8196" width="15.109375" style="50" customWidth="1"/>
    <col min="8197" max="8197" width="14.109375" style="50" customWidth="1"/>
    <col min="8198" max="8198" width="15.5546875" style="50" customWidth="1"/>
    <col min="8199" max="8199" width="15.88671875" style="50" customWidth="1"/>
    <col min="8200" max="8200" width="18.88671875" style="50"/>
    <col min="8201" max="8201" width="4" style="50" customWidth="1"/>
    <col min="8202" max="8448" width="18.88671875" style="50"/>
    <col min="8449" max="8449" width="36.5546875" style="50" customWidth="1"/>
    <col min="8450" max="8450" width="15.88671875" style="50" customWidth="1"/>
    <col min="8451" max="8451" width="16.44140625" style="50" customWidth="1"/>
    <col min="8452" max="8452" width="15.109375" style="50" customWidth="1"/>
    <col min="8453" max="8453" width="14.109375" style="50" customWidth="1"/>
    <col min="8454" max="8454" width="15.5546875" style="50" customWidth="1"/>
    <col min="8455" max="8455" width="15.88671875" style="50" customWidth="1"/>
    <col min="8456" max="8456" width="18.88671875" style="50"/>
    <col min="8457" max="8457" width="4" style="50" customWidth="1"/>
    <col min="8458" max="8704" width="18.88671875" style="50"/>
    <col min="8705" max="8705" width="36.5546875" style="50" customWidth="1"/>
    <col min="8706" max="8706" width="15.88671875" style="50" customWidth="1"/>
    <col min="8707" max="8707" width="16.44140625" style="50" customWidth="1"/>
    <col min="8708" max="8708" width="15.109375" style="50" customWidth="1"/>
    <col min="8709" max="8709" width="14.109375" style="50" customWidth="1"/>
    <col min="8710" max="8710" width="15.5546875" style="50" customWidth="1"/>
    <col min="8711" max="8711" width="15.88671875" style="50" customWidth="1"/>
    <col min="8712" max="8712" width="18.88671875" style="50"/>
    <col min="8713" max="8713" width="4" style="50" customWidth="1"/>
    <col min="8714" max="8960" width="18.88671875" style="50"/>
    <col min="8961" max="8961" width="36.5546875" style="50" customWidth="1"/>
    <col min="8962" max="8962" width="15.88671875" style="50" customWidth="1"/>
    <col min="8963" max="8963" width="16.44140625" style="50" customWidth="1"/>
    <col min="8964" max="8964" width="15.109375" style="50" customWidth="1"/>
    <col min="8965" max="8965" width="14.109375" style="50" customWidth="1"/>
    <col min="8966" max="8966" width="15.5546875" style="50" customWidth="1"/>
    <col min="8967" max="8967" width="15.88671875" style="50" customWidth="1"/>
    <col min="8968" max="8968" width="18.88671875" style="50"/>
    <col min="8969" max="8969" width="4" style="50" customWidth="1"/>
    <col min="8970" max="9216" width="18.88671875" style="50"/>
    <col min="9217" max="9217" width="36.5546875" style="50" customWidth="1"/>
    <col min="9218" max="9218" width="15.88671875" style="50" customWidth="1"/>
    <col min="9219" max="9219" width="16.44140625" style="50" customWidth="1"/>
    <col min="9220" max="9220" width="15.109375" style="50" customWidth="1"/>
    <col min="9221" max="9221" width="14.109375" style="50" customWidth="1"/>
    <col min="9222" max="9222" width="15.5546875" style="50" customWidth="1"/>
    <col min="9223" max="9223" width="15.88671875" style="50" customWidth="1"/>
    <col min="9224" max="9224" width="18.88671875" style="50"/>
    <col min="9225" max="9225" width="4" style="50" customWidth="1"/>
    <col min="9226" max="9472" width="18.88671875" style="50"/>
    <col min="9473" max="9473" width="36.5546875" style="50" customWidth="1"/>
    <col min="9474" max="9474" width="15.88671875" style="50" customWidth="1"/>
    <col min="9475" max="9475" width="16.44140625" style="50" customWidth="1"/>
    <col min="9476" max="9476" width="15.109375" style="50" customWidth="1"/>
    <col min="9477" max="9477" width="14.109375" style="50" customWidth="1"/>
    <col min="9478" max="9478" width="15.5546875" style="50" customWidth="1"/>
    <col min="9479" max="9479" width="15.88671875" style="50" customWidth="1"/>
    <col min="9480" max="9480" width="18.88671875" style="50"/>
    <col min="9481" max="9481" width="4" style="50" customWidth="1"/>
    <col min="9482" max="9728" width="18.88671875" style="50"/>
    <col min="9729" max="9729" width="36.5546875" style="50" customWidth="1"/>
    <col min="9730" max="9730" width="15.88671875" style="50" customWidth="1"/>
    <col min="9731" max="9731" width="16.44140625" style="50" customWidth="1"/>
    <col min="9732" max="9732" width="15.109375" style="50" customWidth="1"/>
    <col min="9733" max="9733" width="14.109375" style="50" customWidth="1"/>
    <col min="9734" max="9734" width="15.5546875" style="50" customWidth="1"/>
    <col min="9735" max="9735" width="15.88671875" style="50" customWidth="1"/>
    <col min="9736" max="9736" width="18.88671875" style="50"/>
    <col min="9737" max="9737" width="4" style="50" customWidth="1"/>
    <col min="9738" max="9984" width="18.88671875" style="50"/>
    <col min="9985" max="9985" width="36.5546875" style="50" customWidth="1"/>
    <col min="9986" max="9986" width="15.88671875" style="50" customWidth="1"/>
    <col min="9987" max="9987" width="16.44140625" style="50" customWidth="1"/>
    <col min="9988" max="9988" width="15.109375" style="50" customWidth="1"/>
    <col min="9989" max="9989" width="14.109375" style="50" customWidth="1"/>
    <col min="9990" max="9990" width="15.5546875" style="50" customWidth="1"/>
    <col min="9991" max="9991" width="15.88671875" style="50" customWidth="1"/>
    <col min="9992" max="9992" width="18.88671875" style="50"/>
    <col min="9993" max="9993" width="4" style="50" customWidth="1"/>
    <col min="9994" max="10240" width="18.88671875" style="50"/>
    <col min="10241" max="10241" width="36.5546875" style="50" customWidth="1"/>
    <col min="10242" max="10242" width="15.88671875" style="50" customWidth="1"/>
    <col min="10243" max="10243" width="16.44140625" style="50" customWidth="1"/>
    <col min="10244" max="10244" width="15.109375" style="50" customWidth="1"/>
    <col min="10245" max="10245" width="14.109375" style="50" customWidth="1"/>
    <col min="10246" max="10246" width="15.5546875" style="50" customWidth="1"/>
    <col min="10247" max="10247" width="15.88671875" style="50" customWidth="1"/>
    <col min="10248" max="10248" width="18.88671875" style="50"/>
    <col min="10249" max="10249" width="4" style="50" customWidth="1"/>
    <col min="10250" max="10496" width="18.88671875" style="50"/>
    <col min="10497" max="10497" width="36.5546875" style="50" customWidth="1"/>
    <col min="10498" max="10498" width="15.88671875" style="50" customWidth="1"/>
    <col min="10499" max="10499" width="16.44140625" style="50" customWidth="1"/>
    <col min="10500" max="10500" width="15.109375" style="50" customWidth="1"/>
    <col min="10501" max="10501" width="14.109375" style="50" customWidth="1"/>
    <col min="10502" max="10502" width="15.5546875" style="50" customWidth="1"/>
    <col min="10503" max="10503" width="15.88671875" style="50" customWidth="1"/>
    <col min="10504" max="10504" width="18.88671875" style="50"/>
    <col min="10505" max="10505" width="4" style="50" customWidth="1"/>
    <col min="10506" max="10752" width="18.88671875" style="50"/>
    <col min="10753" max="10753" width="36.5546875" style="50" customWidth="1"/>
    <col min="10754" max="10754" width="15.88671875" style="50" customWidth="1"/>
    <col min="10755" max="10755" width="16.44140625" style="50" customWidth="1"/>
    <col min="10756" max="10756" width="15.109375" style="50" customWidth="1"/>
    <col min="10757" max="10757" width="14.109375" style="50" customWidth="1"/>
    <col min="10758" max="10758" width="15.5546875" style="50" customWidth="1"/>
    <col min="10759" max="10759" width="15.88671875" style="50" customWidth="1"/>
    <col min="10760" max="10760" width="18.88671875" style="50"/>
    <col min="10761" max="10761" width="4" style="50" customWidth="1"/>
    <col min="10762" max="11008" width="18.88671875" style="50"/>
    <col min="11009" max="11009" width="36.5546875" style="50" customWidth="1"/>
    <col min="11010" max="11010" width="15.88671875" style="50" customWidth="1"/>
    <col min="11011" max="11011" width="16.44140625" style="50" customWidth="1"/>
    <col min="11012" max="11012" width="15.109375" style="50" customWidth="1"/>
    <col min="11013" max="11013" width="14.109375" style="50" customWidth="1"/>
    <col min="11014" max="11014" width="15.5546875" style="50" customWidth="1"/>
    <col min="11015" max="11015" width="15.88671875" style="50" customWidth="1"/>
    <col min="11016" max="11016" width="18.88671875" style="50"/>
    <col min="11017" max="11017" width="4" style="50" customWidth="1"/>
    <col min="11018" max="11264" width="18.88671875" style="50"/>
    <col min="11265" max="11265" width="36.5546875" style="50" customWidth="1"/>
    <col min="11266" max="11266" width="15.88671875" style="50" customWidth="1"/>
    <col min="11267" max="11267" width="16.44140625" style="50" customWidth="1"/>
    <col min="11268" max="11268" width="15.109375" style="50" customWidth="1"/>
    <col min="11269" max="11269" width="14.109375" style="50" customWidth="1"/>
    <col min="11270" max="11270" width="15.5546875" style="50" customWidth="1"/>
    <col min="11271" max="11271" width="15.88671875" style="50" customWidth="1"/>
    <col min="11272" max="11272" width="18.88671875" style="50"/>
    <col min="11273" max="11273" width="4" style="50" customWidth="1"/>
    <col min="11274" max="11520" width="18.88671875" style="50"/>
    <col min="11521" max="11521" width="36.5546875" style="50" customWidth="1"/>
    <col min="11522" max="11522" width="15.88671875" style="50" customWidth="1"/>
    <col min="11523" max="11523" width="16.44140625" style="50" customWidth="1"/>
    <col min="11524" max="11524" width="15.109375" style="50" customWidth="1"/>
    <col min="11525" max="11525" width="14.109375" style="50" customWidth="1"/>
    <col min="11526" max="11526" width="15.5546875" style="50" customWidth="1"/>
    <col min="11527" max="11527" width="15.88671875" style="50" customWidth="1"/>
    <col min="11528" max="11528" width="18.88671875" style="50"/>
    <col min="11529" max="11529" width="4" style="50" customWidth="1"/>
    <col min="11530" max="11776" width="18.88671875" style="50"/>
    <col min="11777" max="11777" width="36.5546875" style="50" customWidth="1"/>
    <col min="11778" max="11778" width="15.88671875" style="50" customWidth="1"/>
    <col min="11779" max="11779" width="16.44140625" style="50" customWidth="1"/>
    <col min="11780" max="11780" width="15.109375" style="50" customWidth="1"/>
    <col min="11781" max="11781" width="14.109375" style="50" customWidth="1"/>
    <col min="11782" max="11782" width="15.5546875" style="50" customWidth="1"/>
    <col min="11783" max="11783" width="15.88671875" style="50" customWidth="1"/>
    <col min="11784" max="11784" width="18.88671875" style="50"/>
    <col min="11785" max="11785" width="4" style="50" customWidth="1"/>
    <col min="11786" max="12032" width="18.88671875" style="50"/>
    <col min="12033" max="12033" width="36.5546875" style="50" customWidth="1"/>
    <col min="12034" max="12034" width="15.88671875" style="50" customWidth="1"/>
    <col min="12035" max="12035" width="16.44140625" style="50" customWidth="1"/>
    <col min="12036" max="12036" width="15.109375" style="50" customWidth="1"/>
    <col min="12037" max="12037" width="14.109375" style="50" customWidth="1"/>
    <col min="12038" max="12038" width="15.5546875" style="50" customWidth="1"/>
    <col min="12039" max="12039" width="15.88671875" style="50" customWidth="1"/>
    <col min="12040" max="12040" width="18.88671875" style="50"/>
    <col min="12041" max="12041" width="4" style="50" customWidth="1"/>
    <col min="12042" max="12288" width="18.88671875" style="50"/>
    <col min="12289" max="12289" width="36.5546875" style="50" customWidth="1"/>
    <col min="12290" max="12290" width="15.88671875" style="50" customWidth="1"/>
    <col min="12291" max="12291" width="16.44140625" style="50" customWidth="1"/>
    <col min="12292" max="12292" width="15.109375" style="50" customWidth="1"/>
    <col min="12293" max="12293" width="14.109375" style="50" customWidth="1"/>
    <col min="12294" max="12294" width="15.5546875" style="50" customWidth="1"/>
    <col min="12295" max="12295" width="15.88671875" style="50" customWidth="1"/>
    <col min="12296" max="12296" width="18.88671875" style="50"/>
    <col min="12297" max="12297" width="4" style="50" customWidth="1"/>
    <col min="12298" max="12544" width="18.88671875" style="50"/>
    <col min="12545" max="12545" width="36.5546875" style="50" customWidth="1"/>
    <col min="12546" max="12546" width="15.88671875" style="50" customWidth="1"/>
    <col min="12547" max="12547" width="16.44140625" style="50" customWidth="1"/>
    <col min="12548" max="12548" width="15.109375" style="50" customWidth="1"/>
    <col min="12549" max="12549" width="14.109375" style="50" customWidth="1"/>
    <col min="12550" max="12550" width="15.5546875" style="50" customWidth="1"/>
    <col min="12551" max="12551" width="15.88671875" style="50" customWidth="1"/>
    <col min="12552" max="12552" width="18.88671875" style="50"/>
    <col min="12553" max="12553" width="4" style="50" customWidth="1"/>
    <col min="12554" max="12800" width="18.88671875" style="50"/>
    <col min="12801" max="12801" width="36.5546875" style="50" customWidth="1"/>
    <col min="12802" max="12802" width="15.88671875" style="50" customWidth="1"/>
    <col min="12803" max="12803" width="16.44140625" style="50" customWidth="1"/>
    <col min="12804" max="12804" width="15.109375" style="50" customWidth="1"/>
    <col min="12805" max="12805" width="14.109375" style="50" customWidth="1"/>
    <col min="12806" max="12806" width="15.5546875" style="50" customWidth="1"/>
    <col min="12807" max="12807" width="15.88671875" style="50" customWidth="1"/>
    <col min="12808" max="12808" width="18.88671875" style="50"/>
    <col min="12809" max="12809" width="4" style="50" customWidth="1"/>
    <col min="12810" max="13056" width="18.88671875" style="50"/>
    <col min="13057" max="13057" width="36.5546875" style="50" customWidth="1"/>
    <col min="13058" max="13058" width="15.88671875" style="50" customWidth="1"/>
    <col min="13059" max="13059" width="16.44140625" style="50" customWidth="1"/>
    <col min="13060" max="13060" width="15.109375" style="50" customWidth="1"/>
    <col min="13061" max="13061" width="14.109375" style="50" customWidth="1"/>
    <col min="13062" max="13062" width="15.5546875" style="50" customWidth="1"/>
    <col min="13063" max="13063" width="15.88671875" style="50" customWidth="1"/>
    <col min="13064" max="13064" width="18.88671875" style="50"/>
    <col min="13065" max="13065" width="4" style="50" customWidth="1"/>
    <col min="13066" max="13312" width="18.88671875" style="50"/>
    <col min="13313" max="13313" width="36.5546875" style="50" customWidth="1"/>
    <col min="13314" max="13314" width="15.88671875" style="50" customWidth="1"/>
    <col min="13315" max="13315" width="16.44140625" style="50" customWidth="1"/>
    <col min="13316" max="13316" width="15.109375" style="50" customWidth="1"/>
    <col min="13317" max="13317" width="14.109375" style="50" customWidth="1"/>
    <col min="13318" max="13318" width="15.5546875" style="50" customWidth="1"/>
    <col min="13319" max="13319" width="15.88671875" style="50" customWidth="1"/>
    <col min="13320" max="13320" width="18.88671875" style="50"/>
    <col min="13321" max="13321" width="4" style="50" customWidth="1"/>
    <col min="13322" max="13568" width="18.88671875" style="50"/>
    <col min="13569" max="13569" width="36.5546875" style="50" customWidth="1"/>
    <col min="13570" max="13570" width="15.88671875" style="50" customWidth="1"/>
    <col min="13571" max="13571" width="16.44140625" style="50" customWidth="1"/>
    <col min="13572" max="13572" width="15.109375" style="50" customWidth="1"/>
    <col min="13573" max="13573" width="14.109375" style="50" customWidth="1"/>
    <col min="13574" max="13574" width="15.5546875" style="50" customWidth="1"/>
    <col min="13575" max="13575" width="15.88671875" style="50" customWidth="1"/>
    <col min="13576" max="13576" width="18.88671875" style="50"/>
    <col min="13577" max="13577" width="4" style="50" customWidth="1"/>
    <col min="13578" max="13824" width="18.88671875" style="50"/>
    <col min="13825" max="13825" width="36.5546875" style="50" customWidth="1"/>
    <col min="13826" max="13826" width="15.88671875" style="50" customWidth="1"/>
    <col min="13827" max="13827" width="16.44140625" style="50" customWidth="1"/>
    <col min="13828" max="13828" width="15.109375" style="50" customWidth="1"/>
    <col min="13829" max="13829" width="14.109375" style="50" customWidth="1"/>
    <col min="13830" max="13830" width="15.5546875" style="50" customWidth="1"/>
    <col min="13831" max="13831" width="15.88671875" style="50" customWidth="1"/>
    <col min="13832" max="13832" width="18.88671875" style="50"/>
    <col min="13833" max="13833" width="4" style="50" customWidth="1"/>
    <col min="13834" max="14080" width="18.88671875" style="50"/>
    <col min="14081" max="14081" width="36.5546875" style="50" customWidth="1"/>
    <col min="14082" max="14082" width="15.88671875" style="50" customWidth="1"/>
    <col min="14083" max="14083" width="16.44140625" style="50" customWidth="1"/>
    <col min="14084" max="14084" width="15.109375" style="50" customWidth="1"/>
    <col min="14085" max="14085" width="14.109375" style="50" customWidth="1"/>
    <col min="14086" max="14086" width="15.5546875" style="50" customWidth="1"/>
    <col min="14087" max="14087" width="15.88671875" style="50" customWidth="1"/>
    <col min="14088" max="14088" width="18.88671875" style="50"/>
    <col min="14089" max="14089" width="4" style="50" customWidth="1"/>
    <col min="14090" max="14336" width="18.88671875" style="50"/>
    <col min="14337" max="14337" width="36.5546875" style="50" customWidth="1"/>
    <col min="14338" max="14338" width="15.88671875" style="50" customWidth="1"/>
    <col min="14339" max="14339" width="16.44140625" style="50" customWidth="1"/>
    <col min="14340" max="14340" width="15.109375" style="50" customWidth="1"/>
    <col min="14341" max="14341" width="14.109375" style="50" customWidth="1"/>
    <col min="14342" max="14342" width="15.5546875" style="50" customWidth="1"/>
    <col min="14343" max="14343" width="15.88671875" style="50" customWidth="1"/>
    <col min="14344" max="14344" width="18.88671875" style="50"/>
    <col min="14345" max="14345" width="4" style="50" customWidth="1"/>
    <col min="14346" max="14592" width="18.88671875" style="50"/>
    <col min="14593" max="14593" width="36.5546875" style="50" customWidth="1"/>
    <col min="14594" max="14594" width="15.88671875" style="50" customWidth="1"/>
    <col min="14595" max="14595" width="16.44140625" style="50" customWidth="1"/>
    <col min="14596" max="14596" width="15.109375" style="50" customWidth="1"/>
    <col min="14597" max="14597" width="14.109375" style="50" customWidth="1"/>
    <col min="14598" max="14598" width="15.5546875" style="50" customWidth="1"/>
    <col min="14599" max="14599" width="15.88671875" style="50" customWidth="1"/>
    <col min="14600" max="14600" width="18.88671875" style="50"/>
    <col min="14601" max="14601" width="4" style="50" customWidth="1"/>
    <col min="14602" max="14848" width="18.88671875" style="50"/>
    <col min="14849" max="14849" width="36.5546875" style="50" customWidth="1"/>
    <col min="14850" max="14850" width="15.88671875" style="50" customWidth="1"/>
    <col min="14851" max="14851" width="16.44140625" style="50" customWidth="1"/>
    <col min="14852" max="14852" width="15.109375" style="50" customWidth="1"/>
    <col min="14853" max="14853" width="14.109375" style="50" customWidth="1"/>
    <col min="14854" max="14854" width="15.5546875" style="50" customWidth="1"/>
    <col min="14855" max="14855" width="15.88671875" style="50" customWidth="1"/>
    <col min="14856" max="14856" width="18.88671875" style="50"/>
    <col min="14857" max="14857" width="4" style="50" customWidth="1"/>
    <col min="14858" max="15104" width="18.88671875" style="50"/>
    <col min="15105" max="15105" width="36.5546875" style="50" customWidth="1"/>
    <col min="15106" max="15106" width="15.88671875" style="50" customWidth="1"/>
    <col min="15107" max="15107" width="16.44140625" style="50" customWidth="1"/>
    <col min="15108" max="15108" width="15.109375" style="50" customWidth="1"/>
    <col min="15109" max="15109" width="14.109375" style="50" customWidth="1"/>
    <col min="15110" max="15110" width="15.5546875" style="50" customWidth="1"/>
    <col min="15111" max="15111" width="15.88671875" style="50" customWidth="1"/>
    <col min="15112" max="15112" width="18.88671875" style="50"/>
    <col min="15113" max="15113" width="4" style="50" customWidth="1"/>
    <col min="15114" max="15360" width="18.88671875" style="50"/>
    <col min="15361" max="15361" width="36.5546875" style="50" customWidth="1"/>
    <col min="15362" max="15362" width="15.88671875" style="50" customWidth="1"/>
    <col min="15363" max="15363" width="16.44140625" style="50" customWidth="1"/>
    <col min="15364" max="15364" width="15.109375" style="50" customWidth="1"/>
    <col min="15365" max="15365" width="14.109375" style="50" customWidth="1"/>
    <col min="15366" max="15366" width="15.5546875" style="50" customWidth="1"/>
    <col min="15367" max="15367" width="15.88671875" style="50" customWidth="1"/>
    <col min="15368" max="15368" width="18.88671875" style="50"/>
    <col min="15369" max="15369" width="4" style="50" customWidth="1"/>
    <col min="15370" max="15616" width="18.88671875" style="50"/>
    <col min="15617" max="15617" width="36.5546875" style="50" customWidth="1"/>
    <col min="15618" max="15618" width="15.88671875" style="50" customWidth="1"/>
    <col min="15619" max="15619" width="16.44140625" style="50" customWidth="1"/>
    <col min="15620" max="15620" width="15.109375" style="50" customWidth="1"/>
    <col min="15621" max="15621" width="14.109375" style="50" customWidth="1"/>
    <col min="15622" max="15622" width="15.5546875" style="50" customWidth="1"/>
    <col min="15623" max="15623" width="15.88671875" style="50" customWidth="1"/>
    <col min="15624" max="15624" width="18.88671875" style="50"/>
    <col min="15625" max="15625" width="4" style="50" customWidth="1"/>
    <col min="15626" max="15872" width="18.88671875" style="50"/>
    <col min="15873" max="15873" width="36.5546875" style="50" customWidth="1"/>
    <col min="15874" max="15874" width="15.88671875" style="50" customWidth="1"/>
    <col min="15875" max="15875" width="16.44140625" style="50" customWidth="1"/>
    <col min="15876" max="15876" width="15.109375" style="50" customWidth="1"/>
    <col min="15877" max="15877" width="14.109375" style="50" customWidth="1"/>
    <col min="15878" max="15878" width="15.5546875" style="50" customWidth="1"/>
    <col min="15879" max="15879" width="15.88671875" style="50" customWidth="1"/>
    <col min="15880" max="15880" width="18.88671875" style="50"/>
    <col min="15881" max="15881" width="4" style="50" customWidth="1"/>
    <col min="15882" max="16128" width="18.88671875" style="50"/>
    <col min="16129" max="16129" width="36.5546875" style="50" customWidth="1"/>
    <col min="16130" max="16130" width="15.88671875" style="50" customWidth="1"/>
    <col min="16131" max="16131" width="16.44140625" style="50" customWidth="1"/>
    <col min="16132" max="16132" width="15.109375" style="50" customWidth="1"/>
    <col min="16133" max="16133" width="14.109375" style="50" customWidth="1"/>
    <col min="16134" max="16134" width="15.5546875" style="50" customWidth="1"/>
    <col min="16135" max="16135" width="15.88671875" style="50" customWidth="1"/>
    <col min="16136" max="16136" width="18.88671875" style="50"/>
    <col min="16137" max="16137" width="4" style="50" customWidth="1"/>
    <col min="16138" max="16384" width="18.88671875" style="50"/>
  </cols>
  <sheetData>
    <row r="1" spans="1:10" ht="15.6" x14ac:dyDescent="0.3">
      <c r="A1" s="23" t="s">
        <v>238</v>
      </c>
      <c r="B1" s="2"/>
      <c r="C1" s="2"/>
      <c r="D1" s="2"/>
      <c r="E1" s="2"/>
      <c r="F1" s="894" t="s">
        <v>907</v>
      </c>
      <c r="G1" s="2"/>
      <c r="H1" s="333"/>
    </row>
    <row r="2" spans="1:10" s="51" customFormat="1" ht="15.6" x14ac:dyDescent="0.3">
      <c r="A2" s="10"/>
      <c r="B2" s="6"/>
      <c r="D2" s="55">
        <v>2023</v>
      </c>
      <c r="F2" s="6"/>
      <c r="G2" s="6"/>
      <c r="J2" s="364"/>
    </row>
    <row r="3" spans="1:10" s="51" customFormat="1" ht="13.8" x14ac:dyDescent="0.25">
      <c r="A3" s="69" t="s">
        <v>239</v>
      </c>
      <c r="B3" s="65"/>
      <c r="C3" s="65"/>
      <c r="E3" s="6"/>
      <c r="F3" s="6"/>
      <c r="G3" s="6"/>
      <c r="J3" s="364"/>
    </row>
    <row r="4" spans="1:10" s="51" customFormat="1" ht="13.8" x14ac:dyDescent="0.3">
      <c r="A4" s="1079" t="s">
        <v>17</v>
      </c>
      <c r="B4" s="174" t="s">
        <v>240</v>
      </c>
      <c r="C4" s="174" t="s">
        <v>241</v>
      </c>
      <c r="D4" s="6"/>
      <c r="E4" s="6"/>
      <c r="F4" s="6"/>
      <c r="G4" s="6"/>
    </row>
    <row r="5" spans="1:10" s="51" customFormat="1" ht="17.399999999999999" x14ac:dyDescent="0.3">
      <c r="A5" s="1080"/>
      <c r="B5" s="1017" t="s">
        <v>31</v>
      </c>
      <c r="C5" s="1018"/>
      <c r="D5" s="6"/>
      <c r="E5" s="296"/>
      <c r="F5" s="6"/>
      <c r="G5" s="6"/>
    </row>
    <row r="6" spans="1:10" s="335" customFormat="1" ht="27.6" x14ac:dyDescent="0.25">
      <c r="A6" s="206" t="s">
        <v>635</v>
      </c>
      <c r="B6" s="119">
        <f>'Tabl. 5'!B15</f>
        <v>2.8224913644844052</v>
      </c>
      <c r="C6" s="334">
        <f>100-B6</f>
        <v>97.177508635515593</v>
      </c>
      <c r="D6" s="297"/>
      <c r="E6" s="213"/>
      <c r="F6" s="213"/>
      <c r="G6" s="213"/>
    </row>
    <row r="7" spans="1:10" s="51" customFormat="1" ht="13.2" x14ac:dyDescent="0.3">
      <c r="A7" s="7"/>
      <c r="B7" s="6"/>
      <c r="C7" s="6"/>
      <c r="D7" s="6"/>
      <c r="E7" s="6"/>
      <c r="F7" s="6"/>
      <c r="G7" s="6"/>
    </row>
    <row r="8" spans="1:10" s="51" customFormat="1" ht="13.8" x14ac:dyDescent="0.3">
      <c r="A8" s="69" t="s">
        <v>242</v>
      </c>
      <c r="B8" s="69"/>
      <c r="C8" s="69"/>
      <c r="D8" s="69"/>
      <c r="E8" s="69"/>
      <c r="F8" s="69"/>
      <c r="G8" s="6"/>
    </row>
    <row r="9" spans="1:10" s="338" customFormat="1" ht="27.6" x14ac:dyDescent="0.3">
      <c r="A9" s="1079" t="s">
        <v>17</v>
      </c>
      <c r="B9" s="336" t="s">
        <v>243</v>
      </c>
      <c r="C9" s="336" t="s">
        <v>244</v>
      </c>
      <c r="D9" s="337" t="s">
        <v>245</v>
      </c>
      <c r="E9" s="337" t="s">
        <v>246</v>
      </c>
      <c r="F9" s="336" t="s">
        <v>247</v>
      </c>
      <c r="G9" s="207"/>
    </row>
    <row r="10" spans="1:10" s="51" customFormat="1" ht="13.2" x14ac:dyDescent="0.3">
      <c r="A10" s="1080"/>
      <c r="B10" s="1081" t="s">
        <v>31</v>
      </c>
      <c r="C10" s="1080"/>
      <c r="D10" s="1080"/>
      <c r="E10" s="1080"/>
      <c r="F10" s="1080"/>
      <c r="G10" s="6"/>
    </row>
    <row r="11" spans="1:10" s="335" customFormat="1" ht="27.6" x14ac:dyDescent="0.25">
      <c r="A11" s="206" t="s">
        <v>635</v>
      </c>
      <c r="B11" s="119">
        <v>61.74330000927263</v>
      </c>
      <c r="C11" s="334">
        <v>7.3376867094426217</v>
      </c>
      <c r="D11" s="334">
        <v>0</v>
      </c>
      <c r="E11" s="334">
        <v>2.1507511091814755</v>
      </c>
      <c r="F11" s="334">
        <v>28.768262172103277</v>
      </c>
      <c r="G11" s="214"/>
    </row>
    <row r="12" spans="1:10" s="51" customFormat="1" ht="13.2" x14ac:dyDescent="0.3">
      <c r="A12" s="7"/>
      <c r="B12" s="6"/>
      <c r="C12" s="6"/>
      <c r="D12" s="6"/>
      <c r="E12" s="6"/>
      <c r="F12" s="6"/>
      <c r="G12" s="6"/>
    </row>
    <row r="13" spans="1:10" s="51" customFormat="1" ht="13.8" x14ac:dyDescent="0.3">
      <c r="A13" s="69" t="s">
        <v>248</v>
      </c>
      <c r="B13" s="69"/>
      <c r="C13" s="69"/>
      <c r="D13" s="69"/>
      <c r="E13" s="69"/>
      <c r="F13" s="69"/>
      <c r="G13" s="69"/>
    </row>
    <row r="14" spans="1:10" s="338" customFormat="1" ht="27.6" x14ac:dyDescent="0.3">
      <c r="A14" s="1079" t="s">
        <v>17</v>
      </c>
      <c r="B14" s="336" t="s">
        <v>4</v>
      </c>
      <c r="C14" s="336" t="s">
        <v>5</v>
      </c>
      <c r="D14" s="336" t="s">
        <v>6</v>
      </c>
      <c r="E14" s="336" t="s">
        <v>7</v>
      </c>
      <c r="F14" s="336" t="s">
        <v>8</v>
      </c>
      <c r="G14" s="336" t="s">
        <v>9</v>
      </c>
    </row>
    <row r="15" spans="1:10" s="51" customFormat="1" ht="13.2" x14ac:dyDescent="0.3">
      <c r="A15" s="1080"/>
      <c r="B15" s="1081" t="s">
        <v>249</v>
      </c>
      <c r="C15" s="1080"/>
      <c r="D15" s="1080"/>
      <c r="E15" s="1080"/>
      <c r="F15" s="1080"/>
      <c r="G15" s="1080"/>
    </row>
    <row r="16" spans="1:10" s="335" customFormat="1" ht="27.6" x14ac:dyDescent="0.25">
      <c r="A16" s="206" t="s">
        <v>250</v>
      </c>
      <c r="B16" s="339">
        <v>21.693186155612171</v>
      </c>
      <c r="C16" s="340">
        <v>1.5262856567377758</v>
      </c>
      <c r="D16" s="340">
        <v>2.3097295472285357</v>
      </c>
      <c r="E16" s="340">
        <v>5.8608123022163587</v>
      </c>
      <c r="F16" s="340">
        <v>26.215097701457953</v>
      </c>
      <c r="G16" s="340">
        <v>35.086085787815506</v>
      </c>
    </row>
    <row r="17" spans="1:5" s="51" customFormat="1" x14ac:dyDescent="0.3"/>
    <row r="18" spans="1:5" s="51" customFormat="1" ht="13.8" x14ac:dyDescent="0.3">
      <c r="A18" s="87" t="s">
        <v>251</v>
      </c>
      <c r="B18" s="341"/>
      <c r="C18" s="341"/>
    </row>
    <row r="19" spans="1:5" s="51" customFormat="1" ht="14.4" x14ac:dyDescent="0.3">
      <c r="A19" s="87"/>
      <c r="B19" s="341"/>
      <c r="C19" s="55">
        <v>2023</v>
      </c>
    </row>
    <row r="20" spans="1:5" s="51" customFormat="1" ht="14.4" x14ac:dyDescent="0.3">
      <c r="A20" s="286" t="s">
        <v>491</v>
      </c>
      <c r="B20" s="341"/>
      <c r="C20" s="55"/>
    </row>
    <row r="21" spans="1:5" s="338" customFormat="1" ht="27.6" x14ac:dyDescent="0.3">
      <c r="A21" s="1082" t="s">
        <v>17</v>
      </c>
      <c r="B21" s="327" t="s">
        <v>252</v>
      </c>
      <c r="C21" s="327" t="s">
        <v>253</v>
      </c>
    </row>
    <row r="22" spans="1:5" s="51" customFormat="1" ht="13.8" x14ac:dyDescent="0.3">
      <c r="A22" s="1083"/>
      <c r="B22" s="1084" t="s">
        <v>31</v>
      </c>
      <c r="C22" s="1085"/>
      <c r="E22" s="342"/>
    </row>
    <row r="23" spans="1:5" s="335" customFormat="1" ht="27.6" x14ac:dyDescent="0.25">
      <c r="A23" s="130" t="s">
        <v>635</v>
      </c>
      <c r="B23" s="501">
        <f>'Tabl. 5'!B16</f>
        <v>2.4463906092191881</v>
      </c>
      <c r="C23" s="502">
        <f>100-B23</f>
        <v>97.553609390780807</v>
      </c>
      <c r="D23" s="343"/>
    </row>
    <row r="24" spans="1:5" s="51" customFormat="1" x14ac:dyDescent="0.3"/>
    <row r="25" spans="1:5" s="51" customFormat="1" x14ac:dyDescent="0.3"/>
    <row r="26" spans="1:5" s="51" customFormat="1" x14ac:dyDescent="0.3"/>
    <row r="27" spans="1:5" s="51" customFormat="1" x14ac:dyDescent="0.3"/>
    <row r="28" spans="1:5" s="51" customFormat="1" x14ac:dyDescent="0.3"/>
    <row r="29" spans="1:5" s="51" customFormat="1" x14ac:dyDescent="0.3"/>
    <row r="30" spans="1:5" s="51" customFormat="1" x14ac:dyDescent="0.3"/>
    <row r="31" spans="1:5" s="51" customFormat="1" x14ac:dyDescent="0.3"/>
    <row r="32" spans="1:5" s="51" customFormat="1" x14ac:dyDescent="0.3"/>
    <row r="33" s="51" customFormat="1" x14ac:dyDescent="0.3"/>
    <row r="34" s="51" customFormat="1" x14ac:dyDescent="0.3"/>
    <row r="35" s="51" customFormat="1" x14ac:dyDescent="0.3"/>
    <row r="36" s="51" customFormat="1" x14ac:dyDescent="0.3"/>
    <row r="37" s="51" customFormat="1" x14ac:dyDescent="0.3"/>
    <row r="38" s="51" customFormat="1" x14ac:dyDescent="0.3"/>
    <row r="39" s="51" customFormat="1" x14ac:dyDescent="0.3"/>
    <row r="40" s="51" customFormat="1" x14ac:dyDescent="0.3"/>
    <row r="41" s="51" customFormat="1" x14ac:dyDescent="0.3"/>
    <row r="42" s="51" customFormat="1" x14ac:dyDescent="0.3"/>
    <row r="43" s="51" customFormat="1" x14ac:dyDescent="0.3"/>
    <row r="44" s="51" customFormat="1" x14ac:dyDescent="0.3"/>
    <row r="45" s="51" customFormat="1" x14ac:dyDescent="0.3"/>
    <row r="46" s="51" customFormat="1" x14ac:dyDescent="0.3"/>
    <row r="47" s="51" customFormat="1" x14ac:dyDescent="0.3"/>
    <row r="48" s="51" customFormat="1" x14ac:dyDescent="0.3"/>
    <row r="49" s="51" customFormat="1" x14ac:dyDescent="0.3"/>
    <row r="50" s="51" customFormat="1" x14ac:dyDescent="0.3"/>
    <row r="51" s="51" customFormat="1" x14ac:dyDescent="0.3"/>
    <row r="52" s="51" customFormat="1" x14ac:dyDescent="0.3"/>
    <row r="53" s="51" customFormat="1" x14ac:dyDescent="0.3"/>
    <row r="54" s="51" customFormat="1" x14ac:dyDescent="0.3"/>
    <row r="55" s="51" customFormat="1" x14ac:dyDescent="0.3"/>
    <row r="56" s="51" customFormat="1" x14ac:dyDescent="0.3"/>
    <row r="57" s="51" customFormat="1" x14ac:dyDescent="0.3"/>
    <row r="58" s="51" customFormat="1" x14ac:dyDescent="0.3"/>
    <row r="59" s="51" customFormat="1" x14ac:dyDescent="0.3"/>
    <row r="60" s="51" customFormat="1" x14ac:dyDescent="0.3"/>
    <row r="61" s="51" customFormat="1" x14ac:dyDescent="0.3"/>
    <row r="62" s="51" customFormat="1" x14ac:dyDescent="0.3"/>
    <row r="63" s="51" customFormat="1" x14ac:dyDescent="0.3"/>
    <row r="64" s="51" customFormat="1" x14ac:dyDescent="0.3"/>
    <row r="65" s="51" customFormat="1" x14ac:dyDescent="0.3"/>
    <row r="66" s="51" customFormat="1" x14ac:dyDescent="0.3"/>
    <row r="67" s="51" customFormat="1" x14ac:dyDescent="0.3"/>
    <row r="68" s="51" customFormat="1" x14ac:dyDescent="0.3"/>
    <row r="69" s="51" customFormat="1" x14ac:dyDescent="0.3"/>
    <row r="70" s="51" customFormat="1" x14ac:dyDescent="0.3"/>
    <row r="71" s="51" customFormat="1" x14ac:dyDescent="0.3"/>
    <row r="72" s="51" customFormat="1" x14ac:dyDescent="0.3"/>
    <row r="73" s="51" customFormat="1" x14ac:dyDescent="0.3"/>
    <row r="74" s="51" customFormat="1" x14ac:dyDescent="0.3"/>
    <row r="75" s="51" customFormat="1" x14ac:dyDescent="0.3"/>
    <row r="76" s="51" customFormat="1" x14ac:dyDescent="0.3"/>
    <row r="77" s="51" customFormat="1" x14ac:dyDescent="0.3"/>
    <row r="78" s="51" customFormat="1" x14ac:dyDescent="0.3"/>
    <row r="79" s="51" customFormat="1" x14ac:dyDescent="0.3"/>
    <row r="80" s="51" customFormat="1" x14ac:dyDescent="0.3"/>
    <row r="81" s="51" customFormat="1" x14ac:dyDescent="0.3"/>
    <row r="82" s="51" customFormat="1" x14ac:dyDescent="0.3"/>
    <row r="83" s="51" customFormat="1" x14ac:dyDescent="0.3"/>
    <row r="84" s="51" customFormat="1" x14ac:dyDescent="0.3"/>
    <row r="85" s="51" customFormat="1" x14ac:dyDescent="0.3"/>
    <row r="86" s="51" customFormat="1" x14ac:dyDescent="0.3"/>
    <row r="87" s="51" customFormat="1" x14ac:dyDescent="0.3"/>
    <row r="88" s="51" customFormat="1" x14ac:dyDescent="0.3"/>
    <row r="89" s="51" customFormat="1" x14ac:dyDescent="0.3"/>
    <row r="90" s="51" customFormat="1" x14ac:dyDescent="0.3"/>
    <row r="91" s="51" customFormat="1" x14ac:dyDescent="0.3"/>
    <row r="92" s="51" customFormat="1" x14ac:dyDescent="0.3"/>
    <row r="93" s="51" customFormat="1" x14ac:dyDescent="0.3"/>
    <row r="94" s="51" customFormat="1" x14ac:dyDescent="0.3"/>
    <row r="95" s="51" customFormat="1" x14ac:dyDescent="0.3"/>
    <row r="96" s="51" customFormat="1" x14ac:dyDescent="0.3"/>
    <row r="97" s="51" customFormat="1" x14ac:dyDescent="0.3"/>
    <row r="98" s="51" customFormat="1" x14ac:dyDescent="0.3"/>
    <row r="99" s="51" customFormat="1" x14ac:dyDescent="0.3"/>
    <row r="100" s="51" customFormat="1" x14ac:dyDescent="0.3"/>
    <row r="101" s="51" customFormat="1" x14ac:dyDescent="0.3"/>
    <row r="102" s="51" customFormat="1" x14ac:dyDescent="0.3"/>
    <row r="103" s="51" customFormat="1" x14ac:dyDescent="0.3"/>
    <row r="104" s="51" customFormat="1" x14ac:dyDescent="0.3"/>
    <row r="105" s="51" customFormat="1" x14ac:dyDescent="0.3"/>
    <row r="106" s="51" customFormat="1" x14ac:dyDescent="0.3"/>
    <row r="107" s="51" customFormat="1" x14ac:dyDescent="0.3"/>
    <row r="108" s="51" customFormat="1" x14ac:dyDescent="0.3"/>
    <row r="109" s="51" customFormat="1" x14ac:dyDescent="0.3"/>
    <row r="110" s="51" customFormat="1" x14ac:dyDescent="0.3"/>
    <row r="111" s="51" customFormat="1" x14ac:dyDescent="0.3"/>
    <row r="112" s="51" customFormat="1" x14ac:dyDescent="0.3"/>
    <row r="113" s="51" customFormat="1" x14ac:dyDescent="0.3"/>
    <row r="114" s="51" customFormat="1" x14ac:dyDescent="0.3"/>
    <row r="115" s="51" customFormat="1" x14ac:dyDescent="0.3"/>
    <row r="116" s="51" customFormat="1" x14ac:dyDescent="0.3"/>
    <row r="117" s="51" customFormat="1" x14ac:dyDescent="0.3"/>
    <row r="118" s="51" customFormat="1" x14ac:dyDescent="0.3"/>
    <row r="119" s="51" customFormat="1" x14ac:dyDescent="0.3"/>
    <row r="120" s="51" customFormat="1" x14ac:dyDescent="0.3"/>
    <row r="121" s="51" customFormat="1" x14ac:dyDescent="0.3"/>
    <row r="122" s="51" customFormat="1" x14ac:dyDescent="0.3"/>
    <row r="123" s="51" customFormat="1" x14ac:dyDescent="0.3"/>
    <row r="124" s="51" customFormat="1" x14ac:dyDescent="0.3"/>
    <row r="125" s="51" customFormat="1" x14ac:dyDescent="0.3"/>
    <row r="126" s="51" customFormat="1" x14ac:dyDescent="0.3"/>
    <row r="127" s="51" customFormat="1" x14ac:dyDescent="0.3"/>
    <row r="128" s="51" customFormat="1" x14ac:dyDescent="0.3"/>
    <row r="129" s="51" customFormat="1" x14ac:dyDescent="0.3"/>
    <row r="130" s="51" customFormat="1" x14ac:dyDescent="0.3"/>
    <row r="131" s="51" customFormat="1" x14ac:dyDescent="0.3"/>
    <row r="132" s="51" customFormat="1" x14ac:dyDescent="0.3"/>
    <row r="133" s="51" customFormat="1" x14ac:dyDescent="0.3"/>
    <row r="134" s="51" customFormat="1" x14ac:dyDescent="0.3"/>
    <row r="135" s="51" customFormat="1" x14ac:dyDescent="0.3"/>
    <row r="136" s="51" customFormat="1" x14ac:dyDescent="0.3"/>
    <row r="137" s="51" customFormat="1" x14ac:dyDescent="0.3"/>
    <row r="138" s="51" customFormat="1" x14ac:dyDescent="0.3"/>
    <row r="139" s="51" customFormat="1" x14ac:dyDescent="0.3"/>
    <row r="140" s="51" customFormat="1" x14ac:dyDescent="0.3"/>
    <row r="141" s="51" customFormat="1" x14ac:dyDescent="0.3"/>
    <row r="142" s="51" customFormat="1" x14ac:dyDescent="0.3"/>
    <row r="143" s="51" customFormat="1" x14ac:dyDescent="0.3"/>
    <row r="144" s="51" customFormat="1" x14ac:dyDescent="0.3"/>
    <row r="145" s="51" customFormat="1" x14ac:dyDescent="0.3"/>
    <row r="146" s="51" customFormat="1" x14ac:dyDescent="0.3"/>
    <row r="147" s="51" customFormat="1" x14ac:dyDescent="0.3"/>
    <row r="148" s="51" customFormat="1" x14ac:dyDescent="0.3"/>
    <row r="149" s="51" customFormat="1" x14ac:dyDescent="0.3"/>
    <row r="150" s="51" customFormat="1" x14ac:dyDescent="0.3"/>
    <row r="151" s="51" customFormat="1" x14ac:dyDescent="0.3"/>
    <row r="152" s="51" customFormat="1" x14ac:dyDescent="0.3"/>
    <row r="153" s="51" customFormat="1" x14ac:dyDescent="0.3"/>
    <row r="154" s="51" customFormat="1" x14ac:dyDescent="0.3"/>
    <row r="155" s="51" customFormat="1" x14ac:dyDescent="0.3"/>
    <row r="156" s="51" customFormat="1" x14ac:dyDescent="0.3"/>
    <row r="157" s="51" customFormat="1" x14ac:dyDescent="0.3"/>
    <row r="158" s="51" customFormat="1" x14ac:dyDescent="0.3"/>
    <row r="159" s="51" customFormat="1" x14ac:dyDescent="0.3"/>
    <row r="160" s="51" customFormat="1" x14ac:dyDescent="0.3"/>
    <row r="161" s="51" customFormat="1" x14ac:dyDescent="0.3"/>
    <row r="162" s="51" customFormat="1" x14ac:dyDescent="0.3"/>
    <row r="163" s="51" customFormat="1" x14ac:dyDescent="0.3"/>
    <row r="164" s="51" customFormat="1" x14ac:dyDescent="0.3"/>
    <row r="165" s="51" customFormat="1" x14ac:dyDescent="0.3"/>
    <row r="166" s="51" customFormat="1" x14ac:dyDescent="0.3"/>
    <row r="167" s="51" customFormat="1" x14ac:dyDescent="0.3"/>
    <row r="168" s="51" customFormat="1" x14ac:dyDescent="0.3"/>
    <row r="169" s="51" customFormat="1" x14ac:dyDescent="0.3"/>
    <row r="170" s="51" customFormat="1" x14ac:dyDescent="0.3"/>
    <row r="171" s="51" customFormat="1" x14ac:dyDescent="0.3"/>
    <row r="172" s="51" customFormat="1" x14ac:dyDescent="0.3"/>
    <row r="173" s="51" customFormat="1" x14ac:dyDescent="0.3"/>
    <row r="174" s="51" customFormat="1" x14ac:dyDescent="0.3"/>
    <row r="175" s="51" customFormat="1" x14ac:dyDescent="0.3"/>
    <row r="176" s="51" customFormat="1" x14ac:dyDescent="0.3"/>
    <row r="177" s="51" customFormat="1" x14ac:dyDescent="0.3"/>
    <row r="178" s="51" customFormat="1" x14ac:dyDescent="0.3"/>
    <row r="179" s="51" customFormat="1" x14ac:dyDescent="0.3"/>
    <row r="180" s="51" customFormat="1" x14ac:dyDescent="0.3"/>
    <row r="181" s="51" customFormat="1" x14ac:dyDescent="0.3"/>
    <row r="182" s="51" customFormat="1" x14ac:dyDescent="0.3"/>
    <row r="183" s="51" customFormat="1" x14ac:dyDescent="0.3"/>
    <row r="184" s="51" customFormat="1" x14ac:dyDescent="0.3"/>
    <row r="185" s="51" customFormat="1" x14ac:dyDescent="0.3"/>
    <row r="186" s="51" customFormat="1" x14ac:dyDescent="0.3"/>
    <row r="187" s="51" customFormat="1" x14ac:dyDescent="0.3"/>
    <row r="188" s="51" customFormat="1" x14ac:dyDescent="0.3"/>
    <row r="189" s="51" customFormat="1" x14ac:dyDescent="0.3"/>
    <row r="190" s="51" customFormat="1" x14ac:dyDescent="0.3"/>
    <row r="191" s="51" customFormat="1" x14ac:dyDescent="0.3"/>
    <row r="192" s="51" customFormat="1" x14ac:dyDescent="0.3"/>
    <row r="193" s="51" customFormat="1" x14ac:dyDescent="0.3"/>
    <row r="194" s="51" customFormat="1" x14ac:dyDescent="0.3"/>
    <row r="195" s="51" customFormat="1" x14ac:dyDescent="0.3"/>
    <row r="196" s="51" customFormat="1" x14ac:dyDescent="0.3"/>
    <row r="197" s="51" customFormat="1" x14ac:dyDescent="0.3"/>
    <row r="198" s="51" customFormat="1" x14ac:dyDescent="0.3"/>
    <row r="199" s="51" customFormat="1" x14ac:dyDescent="0.3"/>
    <row r="200" s="51" customFormat="1" x14ac:dyDescent="0.3"/>
    <row r="201" s="51" customFormat="1" x14ac:dyDescent="0.3"/>
    <row r="202" s="51" customFormat="1" x14ac:dyDescent="0.3"/>
    <row r="203" s="51" customFormat="1" x14ac:dyDescent="0.3"/>
    <row r="204" s="51" customFormat="1" x14ac:dyDescent="0.3"/>
    <row r="205" s="51" customFormat="1" x14ac:dyDescent="0.3"/>
    <row r="206" s="51" customFormat="1" x14ac:dyDescent="0.3"/>
    <row r="207" s="51" customFormat="1" x14ac:dyDescent="0.3"/>
    <row r="208" s="51" customFormat="1" x14ac:dyDescent="0.3"/>
    <row r="209" s="51" customFormat="1" x14ac:dyDescent="0.3"/>
    <row r="210" s="51" customFormat="1" x14ac:dyDescent="0.3"/>
    <row r="211" s="51" customFormat="1" x14ac:dyDescent="0.3"/>
    <row r="212" s="51" customFormat="1" x14ac:dyDescent="0.3"/>
    <row r="213" s="51" customFormat="1" x14ac:dyDescent="0.3"/>
    <row r="214" s="51" customFormat="1" x14ac:dyDescent="0.3"/>
    <row r="215" s="51" customFormat="1" x14ac:dyDescent="0.3"/>
    <row r="216" s="51" customFormat="1" x14ac:dyDescent="0.3"/>
    <row r="217" s="51" customFormat="1" x14ac:dyDescent="0.3"/>
    <row r="218" s="51" customFormat="1" x14ac:dyDescent="0.3"/>
    <row r="219" s="51" customFormat="1" x14ac:dyDescent="0.3"/>
    <row r="220" s="51" customFormat="1" x14ac:dyDescent="0.3"/>
    <row r="221" s="51" customFormat="1" x14ac:dyDescent="0.3"/>
    <row r="222" s="51" customFormat="1" x14ac:dyDescent="0.3"/>
    <row r="223" s="51" customFormat="1" x14ac:dyDescent="0.3"/>
    <row r="224" s="51" customFormat="1" x14ac:dyDescent="0.3"/>
    <row r="225" s="51" customFormat="1" x14ac:dyDescent="0.3"/>
    <row r="226" s="51" customFormat="1" x14ac:dyDescent="0.3"/>
    <row r="227" s="51" customFormat="1" x14ac:dyDescent="0.3"/>
    <row r="228" s="51" customFormat="1" x14ac:dyDescent="0.3"/>
    <row r="229" s="51" customFormat="1" x14ac:dyDescent="0.3"/>
    <row r="230" s="51" customFormat="1" x14ac:dyDescent="0.3"/>
    <row r="231" s="51" customFormat="1" x14ac:dyDescent="0.3"/>
    <row r="232" s="51" customFormat="1" x14ac:dyDescent="0.3"/>
    <row r="233" s="51" customFormat="1" x14ac:dyDescent="0.3"/>
    <row r="234" s="51" customFormat="1" x14ac:dyDescent="0.3"/>
    <row r="235" s="51" customFormat="1" x14ac:dyDescent="0.3"/>
    <row r="236" s="51" customFormat="1" x14ac:dyDescent="0.3"/>
    <row r="237" s="51" customFormat="1" x14ac:dyDescent="0.3"/>
    <row r="238" s="51" customFormat="1" x14ac:dyDescent="0.3"/>
    <row r="239" s="51" customFormat="1" x14ac:dyDescent="0.3"/>
    <row r="240" s="51" customFormat="1" x14ac:dyDescent="0.3"/>
    <row r="241" s="51" customFormat="1" x14ac:dyDescent="0.3"/>
    <row r="242" s="51" customFormat="1" x14ac:dyDescent="0.3"/>
    <row r="243" s="51" customFormat="1" x14ac:dyDescent="0.3"/>
    <row r="244" s="51" customFormat="1" x14ac:dyDescent="0.3"/>
    <row r="245" s="51" customFormat="1" x14ac:dyDescent="0.3"/>
    <row r="246" s="51" customFormat="1" x14ac:dyDescent="0.3"/>
    <row r="247" s="51" customFormat="1" x14ac:dyDescent="0.3"/>
    <row r="248" s="51" customFormat="1" x14ac:dyDescent="0.3"/>
    <row r="249" s="51" customFormat="1" x14ac:dyDescent="0.3"/>
    <row r="250" s="51" customFormat="1" x14ac:dyDescent="0.3"/>
    <row r="251" s="51" customFormat="1" x14ac:dyDescent="0.3"/>
    <row r="252" s="51" customFormat="1" x14ac:dyDescent="0.3"/>
    <row r="253" s="51" customFormat="1" x14ac:dyDescent="0.3"/>
    <row r="254" s="51" customFormat="1" x14ac:dyDescent="0.3"/>
    <row r="255" s="51" customFormat="1" x14ac:dyDescent="0.3"/>
    <row r="256" s="51" customFormat="1" x14ac:dyDescent="0.3"/>
    <row r="257" s="51" customFormat="1" x14ac:dyDescent="0.3"/>
    <row r="258" s="51" customFormat="1" x14ac:dyDescent="0.3"/>
    <row r="259" s="51" customFormat="1" x14ac:dyDescent="0.3"/>
    <row r="260" s="51" customFormat="1" x14ac:dyDescent="0.3"/>
    <row r="261" s="51" customFormat="1" x14ac:dyDescent="0.3"/>
    <row r="262" s="51" customFormat="1" x14ac:dyDescent="0.3"/>
    <row r="263" s="51" customFormat="1" x14ac:dyDescent="0.3"/>
    <row r="264" s="51" customFormat="1" x14ac:dyDescent="0.3"/>
    <row r="265" s="51" customFormat="1" x14ac:dyDescent="0.3"/>
    <row r="266" s="51" customFormat="1" x14ac:dyDescent="0.3"/>
    <row r="267" s="51" customFormat="1" x14ac:dyDescent="0.3"/>
    <row r="268" s="51" customFormat="1" x14ac:dyDescent="0.3"/>
    <row r="269" s="51" customFormat="1" x14ac:dyDescent="0.3"/>
    <row r="270" s="51" customFormat="1" x14ac:dyDescent="0.3"/>
    <row r="271" s="51" customFormat="1" x14ac:dyDescent="0.3"/>
    <row r="272" s="51" customFormat="1" x14ac:dyDescent="0.3"/>
    <row r="273" s="51" customFormat="1" x14ac:dyDescent="0.3"/>
    <row r="274" s="51" customFormat="1" x14ac:dyDescent="0.3"/>
    <row r="275" s="51" customFormat="1" x14ac:dyDescent="0.3"/>
    <row r="276" s="51" customFormat="1" x14ac:dyDescent="0.3"/>
    <row r="277" s="51" customFormat="1" x14ac:dyDescent="0.3"/>
    <row r="278" s="51" customFormat="1" x14ac:dyDescent="0.3"/>
    <row r="279" s="51" customFormat="1" x14ac:dyDescent="0.3"/>
    <row r="280" s="51" customFormat="1" x14ac:dyDescent="0.3"/>
    <row r="281" s="51" customFormat="1" x14ac:dyDescent="0.3"/>
    <row r="282" s="51" customFormat="1" x14ac:dyDescent="0.3"/>
    <row r="283" s="51" customFormat="1" x14ac:dyDescent="0.3"/>
    <row r="284" s="51" customFormat="1" x14ac:dyDescent="0.3"/>
    <row r="285" s="51" customFormat="1" x14ac:dyDescent="0.3"/>
    <row r="286" s="51" customFormat="1" x14ac:dyDescent="0.3"/>
    <row r="287" s="51" customFormat="1" x14ac:dyDescent="0.3"/>
    <row r="288" s="51" customFormat="1" x14ac:dyDescent="0.3"/>
    <row r="289" s="51" customFormat="1" x14ac:dyDescent="0.3"/>
    <row r="290" s="51" customFormat="1" x14ac:dyDescent="0.3"/>
    <row r="291" s="51" customFormat="1" x14ac:dyDescent="0.3"/>
    <row r="292" s="51" customFormat="1" x14ac:dyDescent="0.3"/>
    <row r="293" s="51" customFormat="1" x14ac:dyDescent="0.3"/>
    <row r="294" s="51" customFormat="1" x14ac:dyDescent="0.3"/>
    <row r="295" s="51" customFormat="1" x14ac:dyDescent="0.3"/>
    <row r="296" s="51" customFormat="1" x14ac:dyDescent="0.3"/>
    <row r="297" s="51" customFormat="1" x14ac:dyDescent="0.3"/>
    <row r="298" s="51" customFormat="1" x14ac:dyDescent="0.3"/>
    <row r="299" s="51" customFormat="1" x14ac:dyDescent="0.3"/>
    <row r="300" s="51" customFormat="1" x14ac:dyDescent="0.3"/>
    <row r="301" s="51" customFormat="1" x14ac:dyDescent="0.3"/>
    <row r="302" s="51" customFormat="1" x14ac:dyDescent="0.3"/>
    <row r="303" s="51" customFormat="1" x14ac:dyDescent="0.3"/>
    <row r="304" s="51" customFormat="1" x14ac:dyDescent="0.3"/>
    <row r="305" s="51" customFormat="1" x14ac:dyDescent="0.3"/>
    <row r="306" s="51" customFormat="1" x14ac:dyDescent="0.3"/>
    <row r="307" s="51" customFormat="1" x14ac:dyDescent="0.3"/>
    <row r="308" s="51" customFormat="1" x14ac:dyDescent="0.3"/>
    <row r="309" s="51" customFormat="1" x14ac:dyDescent="0.3"/>
    <row r="310" s="51" customFormat="1" x14ac:dyDescent="0.3"/>
    <row r="311" s="51" customFormat="1" x14ac:dyDescent="0.3"/>
    <row r="312" s="51" customFormat="1" x14ac:dyDescent="0.3"/>
    <row r="313" s="51" customFormat="1" x14ac:dyDescent="0.3"/>
    <row r="314" s="51" customFormat="1" x14ac:dyDescent="0.3"/>
    <row r="315" s="51" customFormat="1" x14ac:dyDescent="0.3"/>
    <row r="316" s="51" customFormat="1" x14ac:dyDescent="0.3"/>
    <row r="317" s="51" customFormat="1" x14ac:dyDescent="0.3"/>
    <row r="318" s="51" customFormat="1" x14ac:dyDescent="0.3"/>
    <row r="319" s="51" customFormat="1" x14ac:dyDescent="0.3"/>
    <row r="320" s="51" customFormat="1" x14ac:dyDescent="0.3"/>
    <row r="321" s="51" customFormat="1" x14ac:dyDescent="0.3"/>
    <row r="322" s="51" customFormat="1" x14ac:dyDescent="0.3"/>
    <row r="323" s="51" customFormat="1" x14ac:dyDescent="0.3"/>
    <row r="324" s="51" customFormat="1" x14ac:dyDescent="0.3"/>
    <row r="325" s="51" customFormat="1" x14ac:dyDescent="0.3"/>
    <row r="326" s="51" customFormat="1" x14ac:dyDescent="0.3"/>
    <row r="327" s="51" customFormat="1" x14ac:dyDescent="0.3"/>
    <row r="328" s="51" customFormat="1" x14ac:dyDescent="0.3"/>
    <row r="329" s="51" customFormat="1" x14ac:dyDescent="0.3"/>
    <row r="330" s="51" customFormat="1" x14ac:dyDescent="0.3"/>
    <row r="331" s="51" customFormat="1" x14ac:dyDescent="0.3"/>
    <row r="332" s="51" customFormat="1" x14ac:dyDescent="0.3"/>
    <row r="333" s="51" customFormat="1" x14ac:dyDescent="0.3"/>
    <row r="334" s="51" customFormat="1" x14ac:dyDescent="0.3"/>
    <row r="335" s="51" customFormat="1" x14ac:dyDescent="0.3"/>
    <row r="336" s="51" customFormat="1" x14ac:dyDescent="0.3"/>
    <row r="337" s="51" customFormat="1" x14ac:dyDescent="0.3"/>
    <row r="338" s="51" customFormat="1" x14ac:dyDescent="0.3"/>
    <row r="339" s="51" customFormat="1" x14ac:dyDescent="0.3"/>
    <row r="340" s="51" customFormat="1" x14ac:dyDescent="0.3"/>
    <row r="341" s="51" customFormat="1" x14ac:dyDescent="0.3"/>
    <row r="342" s="51" customFormat="1" x14ac:dyDescent="0.3"/>
    <row r="343" s="51" customFormat="1" x14ac:dyDescent="0.3"/>
    <row r="344" s="51" customFormat="1" x14ac:dyDescent="0.3"/>
    <row r="345" s="51" customFormat="1" x14ac:dyDescent="0.3"/>
    <row r="346" s="51" customFormat="1" x14ac:dyDescent="0.3"/>
    <row r="347" s="51" customFormat="1" x14ac:dyDescent="0.3"/>
    <row r="348" s="51" customFormat="1" x14ac:dyDescent="0.3"/>
    <row r="349" s="51" customFormat="1" x14ac:dyDescent="0.3"/>
    <row r="350" s="51" customFormat="1" x14ac:dyDescent="0.3"/>
    <row r="351" s="51" customFormat="1" x14ac:dyDescent="0.3"/>
    <row r="352" s="51" customFormat="1" x14ac:dyDescent="0.3"/>
    <row r="353" s="51" customFormat="1" x14ac:dyDescent="0.3"/>
    <row r="354" s="51" customFormat="1" x14ac:dyDescent="0.3"/>
    <row r="355" s="51" customFormat="1" x14ac:dyDescent="0.3"/>
    <row r="356" s="51" customFormat="1" x14ac:dyDescent="0.3"/>
    <row r="357" s="51" customFormat="1" x14ac:dyDescent="0.3"/>
    <row r="358" s="51" customFormat="1" x14ac:dyDescent="0.3"/>
    <row r="359" s="51" customFormat="1" x14ac:dyDescent="0.3"/>
    <row r="360" s="51" customFormat="1" x14ac:dyDescent="0.3"/>
    <row r="361" s="51" customFormat="1" x14ac:dyDescent="0.3"/>
    <row r="362" s="51" customFormat="1" x14ac:dyDescent="0.3"/>
    <row r="363" s="51" customFormat="1" x14ac:dyDescent="0.3"/>
    <row r="364" s="51" customFormat="1" x14ac:dyDescent="0.3"/>
    <row r="365" s="51" customFormat="1" x14ac:dyDescent="0.3"/>
    <row r="366" s="51" customFormat="1" x14ac:dyDescent="0.3"/>
    <row r="367" s="51" customFormat="1" x14ac:dyDescent="0.3"/>
    <row r="368" s="51" customFormat="1" x14ac:dyDescent="0.3"/>
    <row r="369" s="51" customFormat="1" x14ac:dyDescent="0.3"/>
    <row r="370" s="51" customFormat="1" x14ac:dyDescent="0.3"/>
    <row r="371" s="51" customFormat="1" x14ac:dyDescent="0.3"/>
    <row r="372" s="51" customFormat="1" x14ac:dyDescent="0.3"/>
    <row r="373" s="51" customFormat="1" x14ac:dyDescent="0.3"/>
    <row r="374" s="51" customFormat="1" x14ac:dyDescent="0.3"/>
    <row r="375" s="51" customFormat="1" x14ac:dyDescent="0.3"/>
    <row r="376" s="51" customFormat="1" x14ac:dyDescent="0.3"/>
    <row r="377" s="51" customFormat="1" x14ac:dyDescent="0.3"/>
    <row r="378" s="51" customFormat="1" x14ac:dyDescent="0.3"/>
    <row r="379" s="51" customFormat="1" x14ac:dyDescent="0.3"/>
    <row r="380" s="51" customFormat="1" x14ac:dyDescent="0.3"/>
    <row r="381" s="51" customFormat="1" x14ac:dyDescent="0.3"/>
    <row r="382" s="51" customFormat="1" x14ac:dyDescent="0.3"/>
    <row r="383" s="51" customFormat="1" x14ac:dyDescent="0.3"/>
    <row r="384" s="51" customFormat="1" x14ac:dyDescent="0.3"/>
    <row r="385" s="51" customFormat="1" x14ac:dyDescent="0.3"/>
    <row r="386" s="51" customFormat="1" x14ac:dyDescent="0.3"/>
    <row r="387" s="51" customFormat="1" x14ac:dyDescent="0.3"/>
    <row r="388" s="51" customFormat="1" x14ac:dyDescent="0.3"/>
    <row r="389" s="51" customFormat="1" x14ac:dyDescent="0.3"/>
    <row r="390" s="51" customFormat="1" x14ac:dyDescent="0.3"/>
    <row r="391" s="51" customFormat="1" x14ac:dyDescent="0.3"/>
    <row r="392" s="51" customFormat="1" x14ac:dyDescent="0.3"/>
    <row r="393" s="51" customFormat="1" x14ac:dyDescent="0.3"/>
    <row r="394" s="51" customFormat="1" x14ac:dyDescent="0.3"/>
    <row r="395" s="51" customFormat="1" x14ac:dyDescent="0.3"/>
    <row r="396" s="51" customFormat="1" x14ac:dyDescent="0.3"/>
    <row r="397" s="51" customFormat="1" x14ac:dyDescent="0.3"/>
    <row r="398" s="51" customFormat="1" x14ac:dyDescent="0.3"/>
    <row r="399" s="51" customFormat="1" x14ac:dyDescent="0.3"/>
    <row r="400" s="51" customFormat="1" x14ac:dyDescent="0.3"/>
    <row r="401" s="51" customFormat="1" x14ac:dyDescent="0.3"/>
    <row r="402" s="51" customFormat="1" x14ac:dyDescent="0.3"/>
    <row r="403" s="51" customFormat="1" x14ac:dyDescent="0.3"/>
    <row r="404" s="51" customFormat="1" x14ac:dyDescent="0.3"/>
    <row r="405" s="51" customFormat="1" x14ac:dyDescent="0.3"/>
    <row r="406" s="51" customFormat="1" x14ac:dyDescent="0.3"/>
    <row r="407" s="51" customFormat="1" x14ac:dyDescent="0.3"/>
    <row r="408" s="51" customFormat="1" x14ac:dyDescent="0.3"/>
    <row r="409" s="51" customFormat="1" x14ac:dyDescent="0.3"/>
    <row r="410" s="51" customFormat="1" x14ac:dyDescent="0.3"/>
    <row r="411" s="51" customFormat="1" x14ac:dyDescent="0.3"/>
    <row r="412" s="51" customFormat="1" x14ac:dyDescent="0.3"/>
    <row r="413" s="51" customFormat="1" x14ac:dyDescent="0.3"/>
    <row r="414" s="51" customFormat="1" x14ac:dyDescent="0.3"/>
    <row r="415" s="51" customFormat="1" x14ac:dyDescent="0.3"/>
    <row r="416" s="51" customFormat="1" x14ac:dyDescent="0.3"/>
    <row r="417" s="51" customFormat="1" x14ac:dyDescent="0.3"/>
    <row r="418" s="51" customFormat="1" x14ac:dyDescent="0.3"/>
    <row r="419" s="51" customFormat="1" x14ac:dyDescent="0.3"/>
    <row r="420" s="51" customFormat="1" x14ac:dyDescent="0.3"/>
    <row r="421" s="51" customFormat="1" x14ac:dyDescent="0.3"/>
    <row r="422" s="51" customFormat="1" x14ac:dyDescent="0.3"/>
    <row r="423" s="51" customFormat="1" x14ac:dyDescent="0.3"/>
    <row r="424" s="51" customFormat="1" x14ac:dyDescent="0.3"/>
    <row r="425" s="51" customFormat="1" x14ac:dyDescent="0.3"/>
    <row r="426" s="51" customFormat="1" x14ac:dyDescent="0.3"/>
    <row r="427" s="51" customFormat="1" x14ac:dyDescent="0.3"/>
    <row r="428" s="51" customFormat="1" x14ac:dyDescent="0.3"/>
    <row r="429" s="51" customFormat="1" x14ac:dyDescent="0.3"/>
    <row r="430" s="51" customFormat="1" x14ac:dyDescent="0.3"/>
    <row r="431" s="51" customFormat="1" x14ac:dyDescent="0.3"/>
    <row r="432" s="51" customFormat="1" x14ac:dyDescent="0.3"/>
    <row r="433" s="51" customFormat="1" x14ac:dyDescent="0.3"/>
    <row r="434" s="51" customFormat="1" x14ac:dyDescent="0.3"/>
    <row r="435" s="51" customFormat="1" x14ac:dyDescent="0.3"/>
    <row r="436" s="51" customFormat="1" x14ac:dyDescent="0.3"/>
    <row r="437" s="51" customFormat="1" x14ac:dyDescent="0.3"/>
    <row r="438" s="51" customFormat="1" x14ac:dyDescent="0.3"/>
    <row r="439" s="51" customFormat="1" x14ac:dyDescent="0.3"/>
    <row r="440" s="51" customFormat="1" x14ac:dyDescent="0.3"/>
    <row r="441" s="51" customFormat="1" x14ac:dyDescent="0.3"/>
    <row r="442" s="51" customFormat="1" x14ac:dyDescent="0.3"/>
    <row r="443" s="51" customFormat="1" x14ac:dyDescent="0.3"/>
    <row r="444" s="51" customFormat="1" x14ac:dyDescent="0.3"/>
    <row r="445" s="51" customFormat="1" x14ac:dyDescent="0.3"/>
    <row r="446" s="51" customFormat="1" x14ac:dyDescent="0.3"/>
    <row r="447" s="51" customFormat="1" x14ac:dyDescent="0.3"/>
    <row r="448" s="51" customFormat="1" x14ac:dyDescent="0.3"/>
    <row r="449" s="51" customFormat="1" x14ac:dyDescent="0.3"/>
    <row r="450" s="51" customFormat="1" x14ac:dyDescent="0.3"/>
    <row r="451" s="51" customFormat="1" x14ac:dyDescent="0.3"/>
    <row r="452" s="51" customFormat="1" x14ac:dyDescent="0.3"/>
    <row r="453" s="51" customFormat="1" x14ac:dyDescent="0.3"/>
    <row r="454" s="51" customFormat="1" x14ac:dyDescent="0.3"/>
    <row r="455" s="51" customFormat="1" x14ac:dyDescent="0.3"/>
    <row r="456" s="51" customFormat="1" x14ac:dyDescent="0.3"/>
    <row r="457" s="51" customFormat="1" x14ac:dyDescent="0.3"/>
    <row r="458" s="51" customFormat="1" x14ac:dyDescent="0.3"/>
    <row r="459" s="51" customFormat="1" x14ac:dyDescent="0.3"/>
    <row r="460" s="51" customFormat="1" x14ac:dyDescent="0.3"/>
    <row r="461" s="51" customFormat="1" x14ac:dyDescent="0.3"/>
    <row r="462" s="51" customFormat="1" x14ac:dyDescent="0.3"/>
    <row r="463" s="51" customFormat="1" x14ac:dyDescent="0.3"/>
    <row r="464" s="51" customFormat="1" x14ac:dyDescent="0.3"/>
    <row r="465" s="51" customFormat="1" x14ac:dyDescent="0.3"/>
    <row r="466" s="51" customFormat="1" x14ac:dyDescent="0.3"/>
    <row r="467" s="51" customFormat="1" x14ac:dyDescent="0.3"/>
    <row r="468" s="51" customFormat="1" x14ac:dyDescent="0.3"/>
    <row r="469" s="51" customFormat="1" x14ac:dyDescent="0.3"/>
    <row r="470" s="51" customFormat="1" x14ac:dyDescent="0.3"/>
    <row r="471" s="51" customFormat="1" x14ac:dyDescent="0.3"/>
    <row r="472" s="51" customFormat="1" x14ac:dyDescent="0.3"/>
    <row r="473" s="51" customFormat="1" x14ac:dyDescent="0.3"/>
    <row r="474" s="51" customFormat="1" x14ac:dyDescent="0.3"/>
    <row r="475" s="51" customFormat="1" x14ac:dyDescent="0.3"/>
    <row r="476" s="51" customFormat="1" x14ac:dyDescent="0.3"/>
    <row r="477" s="51" customFormat="1" x14ac:dyDescent="0.3"/>
    <row r="478" s="51" customFormat="1" x14ac:dyDescent="0.3"/>
    <row r="479" s="51" customFormat="1" x14ac:dyDescent="0.3"/>
    <row r="480" s="51" customFormat="1" x14ac:dyDescent="0.3"/>
    <row r="481" s="51" customFormat="1" x14ac:dyDescent="0.3"/>
    <row r="482" s="51" customFormat="1" x14ac:dyDescent="0.3"/>
    <row r="483" s="51" customFormat="1" x14ac:dyDescent="0.3"/>
    <row r="484" s="51" customFormat="1" x14ac:dyDescent="0.3"/>
    <row r="485" s="51" customFormat="1" x14ac:dyDescent="0.3"/>
    <row r="486" s="51" customFormat="1" x14ac:dyDescent="0.3"/>
    <row r="487" s="51" customFormat="1" x14ac:dyDescent="0.3"/>
    <row r="488" s="51" customFormat="1" x14ac:dyDescent="0.3"/>
    <row r="489" s="51" customFormat="1" x14ac:dyDescent="0.3"/>
    <row r="490" s="51" customFormat="1" x14ac:dyDescent="0.3"/>
    <row r="491" s="51" customFormat="1" x14ac:dyDescent="0.3"/>
    <row r="492" s="51" customFormat="1" x14ac:dyDescent="0.3"/>
    <row r="493" s="51" customFormat="1" x14ac:dyDescent="0.3"/>
    <row r="494" s="51" customFormat="1" x14ac:dyDescent="0.3"/>
    <row r="495" s="51" customFormat="1" x14ac:dyDescent="0.3"/>
    <row r="496" s="51" customFormat="1" x14ac:dyDescent="0.3"/>
    <row r="497" s="51" customFormat="1" x14ac:dyDescent="0.3"/>
    <row r="498" s="51" customFormat="1" x14ac:dyDescent="0.3"/>
    <row r="499" s="51" customFormat="1" x14ac:dyDescent="0.3"/>
    <row r="500" s="51" customFormat="1" x14ac:dyDescent="0.3"/>
    <row r="501" s="51" customFormat="1" x14ac:dyDescent="0.3"/>
    <row r="502" s="51" customFormat="1" x14ac:dyDescent="0.3"/>
    <row r="503" s="51" customFormat="1" x14ac:dyDescent="0.3"/>
    <row r="504" s="51" customFormat="1" x14ac:dyDescent="0.3"/>
    <row r="505" s="51" customFormat="1" x14ac:dyDescent="0.3"/>
    <row r="506" s="51" customFormat="1" x14ac:dyDescent="0.3"/>
    <row r="507" s="51" customFormat="1" x14ac:dyDescent="0.3"/>
    <row r="508" s="51" customFormat="1" x14ac:dyDescent="0.3"/>
    <row r="509" s="51" customFormat="1" x14ac:dyDescent="0.3"/>
    <row r="510" s="51" customFormat="1" x14ac:dyDescent="0.3"/>
    <row r="511" s="51" customFormat="1" x14ac:dyDescent="0.3"/>
    <row r="512" s="51" customFormat="1" x14ac:dyDescent="0.3"/>
    <row r="513" s="51" customFormat="1" x14ac:dyDescent="0.3"/>
    <row r="514" s="51" customFormat="1" x14ac:dyDescent="0.3"/>
    <row r="515" s="51" customFormat="1" x14ac:dyDescent="0.3"/>
    <row r="516" s="51" customFormat="1" x14ac:dyDescent="0.3"/>
    <row r="517" s="51" customFormat="1" x14ac:dyDescent="0.3"/>
    <row r="518" s="51" customFormat="1" x14ac:dyDescent="0.3"/>
    <row r="519" s="51" customFormat="1" x14ac:dyDescent="0.3"/>
    <row r="520" s="51" customFormat="1" x14ac:dyDescent="0.3"/>
    <row r="521" s="51" customFormat="1" x14ac:dyDescent="0.3"/>
    <row r="522" s="51" customFormat="1" x14ac:dyDescent="0.3"/>
    <row r="523" s="51" customFormat="1" x14ac:dyDescent="0.3"/>
    <row r="524" s="51" customFormat="1" x14ac:dyDescent="0.3"/>
    <row r="525" s="51" customFormat="1" x14ac:dyDescent="0.3"/>
    <row r="526" s="51" customFormat="1" x14ac:dyDescent="0.3"/>
    <row r="527" s="51" customFormat="1" x14ac:dyDescent="0.3"/>
    <row r="528" s="51" customFormat="1" x14ac:dyDescent="0.3"/>
    <row r="529" s="51" customFormat="1" x14ac:dyDescent="0.3"/>
    <row r="530" s="51" customFormat="1" x14ac:dyDescent="0.3"/>
    <row r="531" s="51" customFormat="1" x14ac:dyDescent="0.3"/>
    <row r="532" s="51" customFormat="1" x14ac:dyDescent="0.3"/>
    <row r="533" s="51" customFormat="1" x14ac:dyDescent="0.3"/>
    <row r="534" s="51" customFormat="1" x14ac:dyDescent="0.3"/>
    <row r="535" s="51" customFormat="1" x14ac:dyDescent="0.3"/>
    <row r="536" s="51" customFormat="1" x14ac:dyDescent="0.3"/>
    <row r="537" s="51" customFormat="1" x14ac:dyDescent="0.3"/>
    <row r="538" s="51" customFormat="1" x14ac:dyDescent="0.3"/>
    <row r="539" s="51" customFormat="1" x14ac:dyDescent="0.3"/>
    <row r="540" s="51" customFormat="1" x14ac:dyDescent="0.3"/>
    <row r="541" s="51" customFormat="1" x14ac:dyDescent="0.3"/>
    <row r="542" s="51" customFormat="1" x14ac:dyDescent="0.3"/>
    <row r="543" s="51" customFormat="1" x14ac:dyDescent="0.3"/>
    <row r="544" s="51" customFormat="1" x14ac:dyDescent="0.3"/>
    <row r="545" s="51" customFormat="1" x14ac:dyDescent="0.3"/>
    <row r="546" s="51" customFormat="1" x14ac:dyDescent="0.3"/>
    <row r="547" s="51" customFormat="1" x14ac:dyDescent="0.3"/>
    <row r="548" s="51" customFormat="1" x14ac:dyDescent="0.3"/>
    <row r="549" s="51" customFormat="1" x14ac:dyDescent="0.3"/>
    <row r="550" s="51" customFormat="1" x14ac:dyDescent="0.3"/>
    <row r="551" s="51" customFormat="1" x14ac:dyDescent="0.3"/>
    <row r="552" s="51" customFormat="1" x14ac:dyDescent="0.3"/>
    <row r="553" s="51" customFormat="1" x14ac:dyDescent="0.3"/>
    <row r="554" s="51" customFormat="1" x14ac:dyDescent="0.3"/>
    <row r="555" s="51" customFormat="1" x14ac:dyDescent="0.3"/>
    <row r="556" s="51" customFormat="1" x14ac:dyDescent="0.3"/>
    <row r="557" s="51" customFormat="1" x14ac:dyDescent="0.3"/>
    <row r="558" s="51" customFormat="1" x14ac:dyDescent="0.3"/>
    <row r="559" s="51" customFormat="1" x14ac:dyDescent="0.3"/>
    <row r="560" s="51" customFormat="1" x14ac:dyDescent="0.3"/>
    <row r="561" s="51" customFormat="1" x14ac:dyDescent="0.3"/>
    <row r="562" s="51" customFormat="1" x14ac:dyDescent="0.3"/>
    <row r="563" s="51" customFormat="1" x14ac:dyDescent="0.3"/>
    <row r="564" s="51" customFormat="1" x14ac:dyDescent="0.3"/>
    <row r="565" s="51" customFormat="1" x14ac:dyDescent="0.3"/>
    <row r="566" s="51" customFormat="1" x14ac:dyDescent="0.3"/>
    <row r="567" s="51" customFormat="1" x14ac:dyDescent="0.3"/>
    <row r="568" s="51" customFormat="1" x14ac:dyDescent="0.3"/>
    <row r="569" s="51" customFormat="1" x14ac:dyDescent="0.3"/>
    <row r="570" s="51" customFormat="1" x14ac:dyDescent="0.3"/>
    <row r="571" s="51" customFormat="1" x14ac:dyDescent="0.3"/>
    <row r="572" s="51" customFormat="1" x14ac:dyDescent="0.3"/>
    <row r="573" s="51" customFormat="1" x14ac:dyDescent="0.3"/>
    <row r="574" s="51" customFormat="1" x14ac:dyDescent="0.3"/>
    <row r="575" s="51" customFormat="1" x14ac:dyDescent="0.3"/>
    <row r="576" s="51" customFormat="1" x14ac:dyDescent="0.3"/>
    <row r="577" s="51" customFormat="1" x14ac:dyDescent="0.3"/>
    <row r="578" s="51" customFormat="1" x14ac:dyDescent="0.3"/>
    <row r="579" s="51" customFormat="1" x14ac:dyDescent="0.3"/>
    <row r="580" s="51" customFormat="1" x14ac:dyDescent="0.3"/>
    <row r="581" s="51" customFormat="1" x14ac:dyDescent="0.3"/>
    <row r="582" s="51" customFormat="1" x14ac:dyDescent="0.3"/>
    <row r="583" s="51" customFormat="1" x14ac:dyDescent="0.3"/>
    <row r="584" s="51" customFormat="1" x14ac:dyDescent="0.3"/>
    <row r="585" s="51" customFormat="1" x14ac:dyDescent="0.3"/>
    <row r="586" s="51" customFormat="1" x14ac:dyDescent="0.3"/>
    <row r="587" s="51" customFormat="1" x14ac:dyDescent="0.3"/>
    <row r="588" s="51" customFormat="1" x14ac:dyDescent="0.3"/>
    <row r="589" s="51" customFormat="1" x14ac:dyDescent="0.3"/>
    <row r="590" s="51" customFormat="1" x14ac:dyDescent="0.3"/>
    <row r="591" s="51" customFormat="1" x14ac:dyDescent="0.3"/>
    <row r="592" s="51" customFormat="1" x14ac:dyDescent="0.3"/>
    <row r="593" s="51" customFormat="1" x14ac:dyDescent="0.3"/>
    <row r="594" s="51" customFormat="1" x14ac:dyDescent="0.3"/>
    <row r="595" s="51" customFormat="1" x14ac:dyDescent="0.3"/>
    <row r="596" s="51" customFormat="1" x14ac:dyDescent="0.3"/>
    <row r="597" s="51" customFormat="1" x14ac:dyDescent="0.3"/>
    <row r="598" s="51" customFormat="1" x14ac:dyDescent="0.3"/>
    <row r="599" s="51" customFormat="1" x14ac:dyDescent="0.3"/>
    <row r="600" s="51" customFormat="1" x14ac:dyDescent="0.3"/>
    <row r="601" s="51" customFormat="1" x14ac:dyDescent="0.3"/>
    <row r="602" s="51" customFormat="1" x14ac:dyDescent="0.3"/>
    <row r="603" s="51" customFormat="1" x14ac:dyDescent="0.3"/>
    <row r="604" s="51" customFormat="1" x14ac:dyDescent="0.3"/>
    <row r="605" s="51" customFormat="1" x14ac:dyDescent="0.3"/>
    <row r="606" s="51" customFormat="1" x14ac:dyDescent="0.3"/>
    <row r="607" s="51" customFormat="1" x14ac:dyDescent="0.3"/>
    <row r="608" s="51" customFormat="1" x14ac:dyDescent="0.3"/>
    <row r="609" s="51" customFormat="1" x14ac:dyDescent="0.3"/>
    <row r="610" s="51" customFormat="1" x14ac:dyDescent="0.3"/>
    <row r="611" s="51" customFormat="1" x14ac:dyDescent="0.3"/>
    <row r="612" s="51" customFormat="1" x14ac:dyDescent="0.3"/>
    <row r="613" s="51" customFormat="1" x14ac:dyDescent="0.3"/>
    <row r="614" s="51" customFormat="1" x14ac:dyDescent="0.3"/>
    <row r="615" s="51" customFormat="1" x14ac:dyDescent="0.3"/>
    <row r="616" s="51" customFormat="1" x14ac:dyDescent="0.3"/>
    <row r="617" s="51" customFormat="1" x14ac:dyDescent="0.3"/>
    <row r="618" s="51" customFormat="1" x14ac:dyDescent="0.3"/>
    <row r="619" s="51" customFormat="1" x14ac:dyDescent="0.3"/>
    <row r="620" s="51" customFormat="1" x14ac:dyDescent="0.3"/>
    <row r="621" s="51" customFormat="1" x14ac:dyDescent="0.3"/>
    <row r="622" s="51" customFormat="1" x14ac:dyDescent="0.3"/>
    <row r="623" s="51" customFormat="1" x14ac:dyDescent="0.3"/>
    <row r="624" s="51" customFormat="1" x14ac:dyDescent="0.3"/>
    <row r="625" s="51" customFormat="1" x14ac:dyDescent="0.3"/>
    <row r="626" s="51" customFormat="1" x14ac:dyDescent="0.3"/>
    <row r="627" s="51" customFormat="1" x14ac:dyDescent="0.3"/>
    <row r="628" s="51" customFormat="1" x14ac:dyDescent="0.3"/>
    <row r="629" s="51" customFormat="1" x14ac:dyDescent="0.3"/>
    <row r="630" s="51" customFormat="1" x14ac:dyDescent="0.3"/>
    <row r="631" s="51" customFormat="1" x14ac:dyDescent="0.3"/>
    <row r="632" s="51" customFormat="1" x14ac:dyDescent="0.3"/>
    <row r="633" s="51" customFormat="1" x14ac:dyDescent="0.3"/>
    <row r="634" s="51" customFormat="1" x14ac:dyDescent="0.3"/>
    <row r="635" s="51" customFormat="1" x14ac:dyDescent="0.3"/>
    <row r="636" s="51" customFormat="1" x14ac:dyDescent="0.3"/>
    <row r="637" s="51" customFormat="1" x14ac:dyDescent="0.3"/>
    <row r="638" s="51" customFormat="1" x14ac:dyDescent="0.3"/>
    <row r="639" s="51" customFormat="1" x14ac:dyDescent="0.3"/>
    <row r="640" s="51" customFormat="1" x14ac:dyDescent="0.3"/>
    <row r="641" s="51" customFormat="1" x14ac:dyDescent="0.3"/>
    <row r="642" s="51" customFormat="1" x14ac:dyDescent="0.3"/>
    <row r="643" s="51" customFormat="1" x14ac:dyDescent="0.3"/>
    <row r="644" s="51" customFormat="1" x14ac:dyDescent="0.3"/>
    <row r="645" s="51" customFormat="1" x14ac:dyDescent="0.3"/>
    <row r="646" s="51" customFormat="1" x14ac:dyDescent="0.3"/>
    <row r="647" s="51" customFormat="1" x14ac:dyDescent="0.3"/>
    <row r="648" s="51" customFormat="1" x14ac:dyDescent="0.3"/>
    <row r="649" s="51" customFormat="1" x14ac:dyDescent="0.3"/>
    <row r="650" s="51" customFormat="1" x14ac:dyDescent="0.3"/>
    <row r="651" s="51" customFormat="1" x14ac:dyDescent="0.3"/>
    <row r="652" s="51" customFormat="1" x14ac:dyDescent="0.3"/>
    <row r="653" s="51" customFormat="1" x14ac:dyDescent="0.3"/>
    <row r="654" s="51" customFormat="1" x14ac:dyDescent="0.3"/>
    <row r="655" s="51" customFormat="1" x14ac:dyDescent="0.3"/>
    <row r="656" s="51" customFormat="1" x14ac:dyDescent="0.3"/>
    <row r="657" s="51" customFormat="1" x14ac:dyDescent="0.3"/>
    <row r="658" s="51" customFormat="1" x14ac:dyDescent="0.3"/>
    <row r="659" s="51" customFormat="1" x14ac:dyDescent="0.3"/>
    <row r="660" s="51" customFormat="1" x14ac:dyDescent="0.3"/>
    <row r="661" s="51" customFormat="1" x14ac:dyDescent="0.3"/>
    <row r="662" s="51" customFormat="1" x14ac:dyDescent="0.3"/>
    <row r="663" s="51" customFormat="1" x14ac:dyDescent="0.3"/>
    <row r="664" s="51" customFormat="1" x14ac:dyDescent="0.3"/>
    <row r="665" s="51" customFormat="1" x14ac:dyDescent="0.3"/>
    <row r="666" s="51" customFormat="1" x14ac:dyDescent="0.3"/>
    <row r="667" s="51" customFormat="1" x14ac:dyDescent="0.3"/>
    <row r="668" s="51" customFormat="1" x14ac:dyDescent="0.3"/>
    <row r="669" s="51" customFormat="1" x14ac:dyDescent="0.3"/>
    <row r="670" s="51" customFormat="1" x14ac:dyDescent="0.3"/>
    <row r="671" s="51" customFormat="1" x14ac:dyDescent="0.3"/>
    <row r="672" s="51" customFormat="1" x14ac:dyDescent="0.3"/>
    <row r="673" s="51" customFormat="1" x14ac:dyDescent="0.3"/>
    <row r="674" s="51" customFormat="1" x14ac:dyDescent="0.3"/>
    <row r="675" s="51" customFormat="1" x14ac:dyDescent="0.3"/>
    <row r="676" s="51" customFormat="1" x14ac:dyDescent="0.3"/>
    <row r="677" s="51" customFormat="1" x14ac:dyDescent="0.3"/>
    <row r="678" s="51" customFormat="1" x14ac:dyDescent="0.3"/>
    <row r="679" s="51" customFormat="1" x14ac:dyDescent="0.3"/>
    <row r="680" s="51" customFormat="1" x14ac:dyDescent="0.3"/>
    <row r="681" s="51" customFormat="1" x14ac:dyDescent="0.3"/>
    <row r="682" s="51" customFormat="1" x14ac:dyDescent="0.3"/>
    <row r="683" s="51" customFormat="1" x14ac:dyDescent="0.3"/>
    <row r="684" s="51" customFormat="1" x14ac:dyDescent="0.3"/>
    <row r="685" s="51" customFormat="1" x14ac:dyDescent="0.3"/>
    <row r="686" s="51" customFormat="1" x14ac:dyDescent="0.3"/>
    <row r="687" s="51" customFormat="1" x14ac:dyDescent="0.3"/>
    <row r="688" s="51" customFormat="1" x14ac:dyDescent="0.3"/>
    <row r="689" s="51" customFormat="1" x14ac:dyDescent="0.3"/>
    <row r="690" s="51" customFormat="1" x14ac:dyDescent="0.3"/>
    <row r="691" s="51" customFormat="1" x14ac:dyDescent="0.3"/>
    <row r="692" s="51" customFormat="1" x14ac:dyDescent="0.3"/>
    <row r="693" s="51" customFormat="1" x14ac:dyDescent="0.3"/>
    <row r="694" s="51" customFormat="1" x14ac:dyDescent="0.3"/>
    <row r="695" s="51" customFormat="1" x14ac:dyDescent="0.3"/>
    <row r="696" s="51" customFormat="1" x14ac:dyDescent="0.3"/>
    <row r="697" s="51" customFormat="1" x14ac:dyDescent="0.3"/>
    <row r="698" s="51" customFormat="1" x14ac:dyDescent="0.3"/>
    <row r="699" s="51" customFormat="1" x14ac:dyDescent="0.3"/>
    <row r="700" s="51" customFormat="1" x14ac:dyDescent="0.3"/>
    <row r="701" s="51" customFormat="1" x14ac:dyDescent="0.3"/>
    <row r="702" s="51" customFormat="1" x14ac:dyDescent="0.3"/>
    <row r="703" s="51" customFormat="1" x14ac:dyDescent="0.3"/>
    <row r="704" s="51" customFormat="1" x14ac:dyDescent="0.3"/>
    <row r="705" s="51" customFormat="1" x14ac:dyDescent="0.3"/>
    <row r="706" s="51" customFormat="1" x14ac:dyDescent="0.3"/>
    <row r="707" s="51" customFormat="1" x14ac:dyDescent="0.3"/>
    <row r="708" s="51" customFormat="1" x14ac:dyDescent="0.3"/>
    <row r="709" s="51" customFormat="1" x14ac:dyDescent="0.3"/>
    <row r="710" s="51" customFormat="1" x14ac:dyDescent="0.3"/>
    <row r="711" s="51" customFormat="1" x14ac:dyDescent="0.3"/>
    <row r="712" s="51" customFormat="1" x14ac:dyDescent="0.3"/>
    <row r="713" s="51" customFormat="1" x14ac:dyDescent="0.3"/>
    <row r="714" s="51" customFormat="1" x14ac:dyDescent="0.3"/>
    <row r="715" s="51" customFormat="1" x14ac:dyDescent="0.3"/>
    <row r="716" s="51" customFormat="1" x14ac:dyDescent="0.3"/>
    <row r="717" s="51" customFormat="1" x14ac:dyDescent="0.3"/>
    <row r="718" s="51" customFormat="1" x14ac:dyDescent="0.3"/>
    <row r="719" s="51" customFormat="1" x14ac:dyDescent="0.3"/>
    <row r="720" s="51" customFormat="1" x14ac:dyDescent="0.3"/>
    <row r="721" s="51" customFormat="1" x14ac:dyDescent="0.3"/>
    <row r="722" s="51" customFormat="1" x14ac:dyDescent="0.3"/>
    <row r="723" s="51" customFormat="1" x14ac:dyDescent="0.3"/>
    <row r="724" s="51" customFormat="1" x14ac:dyDescent="0.3"/>
    <row r="725" s="51" customFormat="1" x14ac:dyDescent="0.3"/>
    <row r="726" s="51" customFormat="1" x14ac:dyDescent="0.3"/>
    <row r="727" s="51" customFormat="1" x14ac:dyDescent="0.3"/>
    <row r="728" s="51" customFormat="1" x14ac:dyDescent="0.3"/>
    <row r="729" s="51" customFormat="1" x14ac:dyDescent="0.3"/>
    <row r="730" s="51" customFormat="1" x14ac:dyDescent="0.3"/>
    <row r="731" s="51" customFormat="1" x14ac:dyDescent="0.3"/>
    <row r="732" s="51" customFormat="1" x14ac:dyDescent="0.3"/>
    <row r="733" s="51" customFormat="1" x14ac:dyDescent="0.3"/>
    <row r="734" s="51" customFormat="1" x14ac:dyDescent="0.3"/>
    <row r="735" s="51" customFormat="1" x14ac:dyDescent="0.3"/>
    <row r="736" s="51" customFormat="1" x14ac:dyDescent="0.3"/>
    <row r="737" s="51" customFormat="1" x14ac:dyDescent="0.3"/>
    <row r="738" s="51" customFormat="1" x14ac:dyDescent="0.3"/>
    <row r="739" s="51" customFormat="1" x14ac:dyDescent="0.3"/>
    <row r="740" s="51" customFormat="1" x14ac:dyDescent="0.3"/>
    <row r="741" s="51" customFormat="1" x14ac:dyDescent="0.3"/>
    <row r="742" s="51" customFormat="1" x14ac:dyDescent="0.3"/>
    <row r="743" s="51" customFormat="1" x14ac:dyDescent="0.3"/>
    <row r="744" s="51" customFormat="1" x14ac:dyDescent="0.3"/>
    <row r="745" s="51" customFormat="1" x14ac:dyDescent="0.3"/>
    <row r="746" s="51" customFormat="1" x14ac:dyDescent="0.3"/>
    <row r="747" s="51" customFormat="1" x14ac:dyDescent="0.3"/>
    <row r="748" s="51" customFormat="1" x14ac:dyDescent="0.3"/>
    <row r="749" s="51" customFormat="1" x14ac:dyDescent="0.3"/>
    <row r="750" s="51" customFormat="1" x14ac:dyDescent="0.3"/>
    <row r="751" s="51" customFormat="1" x14ac:dyDescent="0.3"/>
    <row r="752" s="51" customFormat="1" x14ac:dyDescent="0.3"/>
    <row r="753" s="51" customFormat="1" x14ac:dyDescent="0.3"/>
    <row r="754" s="51" customFormat="1" x14ac:dyDescent="0.3"/>
    <row r="755" s="51" customFormat="1" x14ac:dyDescent="0.3"/>
    <row r="756" s="51" customFormat="1" x14ac:dyDescent="0.3"/>
    <row r="757" s="51" customFormat="1" x14ac:dyDescent="0.3"/>
    <row r="758" s="51" customFormat="1" x14ac:dyDescent="0.3"/>
    <row r="759" s="51" customFormat="1" x14ac:dyDescent="0.3"/>
    <row r="760" s="51" customFormat="1" x14ac:dyDescent="0.3"/>
    <row r="761" s="51" customFormat="1" x14ac:dyDescent="0.3"/>
    <row r="762" s="51" customFormat="1" x14ac:dyDescent="0.3"/>
    <row r="763" s="51" customFormat="1" x14ac:dyDescent="0.3"/>
    <row r="764" s="51" customFormat="1" x14ac:dyDescent="0.3"/>
    <row r="765" s="51" customFormat="1" x14ac:dyDescent="0.3"/>
    <row r="766" s="51" customFormat="1" x14ac:dyDescent="0.3"/>
    <row r="767" s="51" customFormat="1" x14ac:dyDescent="0.3"/>
    <row r="768" s="51" customFormat="1" x14ac:dyDescent="0.3"/>
    <row r="769" s="51" customFormat="1" x14ac:dyDescent="0.3"/>
    <row r="770" s="51" customFormat="1" x14ac:dyDescent="0.3"/>
    <row r="771" s="51" customFormat="1" x14ac:dyDescent="0.3"/>
    <row r="772" s="51" customFormat="1" x14ac:dyDescent="0.3"/>
    <row r="773" s="51" customFormat="1" x14ac:dyDescent="0.3"/>
    <row r="774" s="51" customFormat="1" x14ac:dyDescent="0.3"/>
    <row r="775" s="51" customFormat="1" x14ac:dyDescent="0.3"/>
    <row r="776" s="51" customFormat="1" x14ac:dyDescent="0.3"/>
    <row r="777" s="51" customFormat="1" x14ac:dyDescent="0.3"/>
    <row r="778" s="51" customFormat="1" x14ac:dyDescent="0.3"/>
    <row r="779" s="51" customFormat="1" x14ac:dyDescent="0.3"/>
    <row r="780" s="51" customFormat="1" x14ac:dyDescent="0.3"/>
    <row r="781" s="51" customFormat="1" x14ac:dyDescent="0.3"/>
    <row r="782" s="51" customFormat="1" x14ac:dyDescent="0.3"/>
    <row r="783" s="51" customFormat="1" x14ac:dyDescent="0.3"/>
    <row r="784" s="51" customFormat="1" x14ac:dyDescent="0.3"/>
    <row r="785" s="51" customFormat="1" x14ac:dyDescent="0.3"/>
    <row r="786" s="51" customFormat="1" x14ac:dyDescent="0.3"/>
    <row r="787" s="51" customFormat="1" x14ac:dyDescent="0.3"/>
    <row r="788" s="51" customFormat="1" x14ac:dyDescent="0.3"/>
    <row r="789" s="51" customFormat="1" x14ac:dyDescent="0.3"/>
    <row r="790" s="51" customFormat="1" x14ac:dyDescent="0.3"/>
    <row r="791" s="51" customFormat="1" x14ac:dyDescent="0.3"/>
    <row r="792" s="51" customFormat="1" x14ac:dyDescent="0.3"/>
    <row r="793" s="51" customFormat="1" x14ac:dyDescent="0.3"/>
    <row r="794" s="51" customFormat="1" x14ac:dyDescent="0.3"/>
    <row r="795" s="51" customFormat="1" x14ac:dyDescent="0.3"/>
    <row r="796" s="51" customFormat="1" x14ac:dyDescent="0.3"/>
    <row r="797" s="51" customFormat="1" x14ac:dyDescent="0.3"/>
    <row r="798" s="51" customFormat="1" x14ac:dyDescent="0.3"/>
    <row r="799" s="51" customFormat="1" x14ac:dyDescent="0.3"/>
    <row r="800" s="51" customFormat="1" x14ac:dyDescent="0.3"/>
    <row r="801" s="51" customFormat="1" x14ac:dyDescent="0.3"/>
    <row r="802" s="51" customFormat="1" x14ac:dyDescent="0.3"/>
    <row r="803" s="51" customFormat="1" x14ac:dyDescent="0.3"/>
    <row r="804" s="51" customFormat="1" x14ac:dyDescent="0.3"/>
    <row r="805" s="51" customFormat="1" x14ac:dyDescent="0.3"/>
    <row r="806" s="51" customFormat="1" x14ac:dyDescent="0.3"/>
    <row r="807" s="51" customFormat="1" x14ac:dyDescent="0.3"/>
    <row r="808" s="51" customFormat="1" x14ac:dyDescent="0.3"/>
    <row r="809" s="51" customFormat="1" x14ac:dyDescent="0.3"/>
    <row r="810" s="51" customFormat="1" x14ac:dyDescent="0.3"/>
    <row r="811" s="51" customFormat="1" x14ac:dyDescent="0.3"/>
    <row r="812" s="51" customFormat="1" x14ac:dyDescent="0.3"/>
    <row r="813" s="51" customFormat="1" x14ac:dyDescent="0.3"/>
    <row r="814" s="51" customFormat="1" x14ac:dyDescent="0.3"/>
    <row r="815" s="51" customFormat="1" x14ac:dyDescent="0.3"/>
    <row r="816" s="51" customFormat="1" x14ac:dyDescent="0.3"/>
    <row r="817" s="51" customFormat="1" x14ac:dyDescent="0.3"/>
    <row r="818" s="51" customFormat="1" x14ac:dyDescent="0.3"/>
    <row r="819" s="51" customFormat="1" x14ac:dyDescent="0.3"/>
    <row r="820" s="51" customFormat="1" x14ac:dyDescent="0.3"/>
    <row r="821" s="51" customFormat="1" x14ac:dyDescent="0.3"/>
    <row r="822" s="51" customFormat="1" x14ac:dyDescent="0.3"/>
    <row r="823" s="51" customFormat="1" x14ac:dyDescent="0.3"/>
    <row r="824" s="51" customFormat="1" x14ac:dyDescent="0.3"/>
    <row r="825" s="51" customFormat="1" x14ac:dyDescent="0.3"/>
    <row r="826" s="51" customFormat="1" x14ac:dyDescent="0.3"/>
    <row r="827" s="51" customFormat="1" x14ac:dyDescent="0.3"/>
    <row r="828" s="51" customFormat="1" x14ac:dyDescent="0.3"/>
    <row r="829" s="51" customFormat="1" x14ac:dyDescent="0.3"/>
    <row r="830" s="51" customFormat="1" x14ac:dyDescent="0.3"/>
    <row r="831" s="51" customFormat="1" x14ac:dyDescent="0.3"/>
    <row r="832" s="51" customFormat="1" x14ac:dyDescent="0.3"/>
    <row r="833" s="51" customFormat="1" x14ac:dyDescent="0.3"/>
    <row r="834" s="51" customFormat="1" x14ac:dyDescent="0.3"/>
    <row r="835" s="51" customFormat="1" x14ac:dyDescent="0.3"/>
    <row r="836" s="51" customFormat="1" x14ac:dyDescent="0.3"/>
    <row r="837" s="51" customFormat="1" x14ac:dyDescent="0.3"/>
    <row r="838" s="51" customFormat="1" x14ac:dyDescent="0.3"/>
    <row r="839" s="51" customFormat="1" x14ac:dyDescent="0.3"/>
    <row r="840" s="51" customFormat="1" x14ac:dyDescent="0.3"/>
    <row r="841" s="51" customFormat="1" x14ac:dyDescent="0.3"/>
    <row r="842" s="51" customFormat="1" x14ac:dyDescent="0.3"/>
    <row r="843" s="51" customFormat="1" x14ac:dyDescent="0.3"/>
    <row r="844" s="51" customFormat="1" x14ac:dyDescent="0.3"/>
    <row r="845" s="51" customFormat="1" x14ac:dyDescent="0.3"/>
    <row r="846" s="51" customFormat="1" x14ac:dyDescent="0.3"/>
    <row r="847" s="51" customFormat="1" x14ac:dyDescent="0.3"/>
    <row r="848" s="51" customFormat="1" x14ac:dyDescent="0.3"/>
    <row r="849" s="51" customFormat="1" x14ac:dyDescent="0.3"/>
    <row r="850" s="51" customFormat="1" x14ac:dyDescent="0.3"/>
    <row r="851" s="51" customFormat="1" x14ac:dyDescent="0.3"/>
    <row r="852" s="51" customFormat="1" x14ac:dyDescent="0.3"/>
    <row r="853" s="51" customFormat="1" x14ac:dyDescent="0.3"/>
    <row r="854" s="51" customFormat="1" x14ac:dyDescent="0.3"/>
    <row r="855" s="51" customFormat="1" x14ac:dyDescent="0.3"/>
    <row r="856" s="51" customFormat="1" x14ac:dyDescent="0.3"/>
    <row r="857" s="51" customFormat="1" x14ac:dyDescent="0.3"/>
    <row r="858" s="51" customFormat="1" x14ac:dyDescent="0.3"/>
    <row r="859" s="51" customFormat="1" x14ac:dyDescent="0.3"/>
    <row r="860" s="51" customFormat="1" x14ac:dyDescent="0.3"/>
    <row r="861" s="51" customFormat="1" x14ac:dyDescent="0.3"/>
    <row r="862" s="51" customFormat="1" x14ac:dyDescent="0.3"/>
    <row r="863" s="51" customFormat="1" x14ac:dyDescent="0.3"/>
    <row r="864" s="51" customFormat="1" x14ac:dyDescent="0.3"/>
    <row r="865" s="51" customFormat="1" x14ac:dyDescent="0.3"/>
    <row r="866" s="51" customFormat="1" x14ac:dyDescent="0.3"/>
    <row r="867" s="51" customFormat="1" x14ac:dyDescent="0.3"/>
    <row r="868" s="51" customFormat="1" x14ac:dyDescent="0.3"/>
    <row r="869" s="51" customFormat="1" x14ac:dyDescent="0.3"/>
    <row r="870" s="51" customFormat="1" x14ac:dyDescent="0.3"/>
    <row r="871" s="51" customFormat="1" x14ac:dyDescent="0.3"/>
    <row r="872" s="51" customFormat="1" x14ac:dyDescent="0.3"/>
    <row r="873" s="51" customFormat="1" x14ac:dyDescent="0.3"/>
    <row r="874" s="51" customFormat="1" x14ac:dyDescent="0.3"/>
    <row r="875" s="51" customFormat="1" x14ac:dyDescent="0.3"/>
    <row r="876" s="51" customFormat="1" x14ac:dyDescent="0.3"/>
    <row r="877" s="51" customFormat="1" x14ac:dyDescent="0.3"/>
    <row r="878" s="51" customFormat="1" x14ac:dyDescent="0.3"/>
    <row r="879" s="51" customFormat="1" x14ac:dyDescent="0.3"/>
    <row r="880" s="51" customFormat="1" x14ac:dyDescent="0.3"/>
    <row r="881" s="51" customFormat="1" x14ac:dyDescent="0.3"/>
    <row r="882" s="51" customFormat="1" x14ac:dyDescent="0.3"/>
    <row r="883" s="51" customFormat="1" x14ac:dyDescent="0.3"/>
    <row r="884" s="51" customFormat="1" x14ac:dyDescent="0.3"/>
    <row r="885" s="51" customFormat="1" x14ac:dyDescent="0.3"/>
    <row r="886" s="51" customFormat="1" x14ac:dyDescent="0.3"/>
    <row r="887" s="51" customFormat="1" x14ac:dyDescent="0.3"/>
    <row r="888" s="51" customFormat="1" x14ac:dyDescent="0.3"/>
    <row r="889" s="51" customFormat="1" x14ac:dyDescent="0.3"/>
    <row r="890" s="51" customFormat="1" x14ac:dyDescent="0.3"/>
    <row r="891" s="51" customFormat="1" x14ac:dyDescent="0.3"/>
    <row r="892" s="51" customFormat="1" x14ac:dyDescent="0.3"/>
    <row r="893" s="51" customFormat="1" x14ac:dyDescent="0.3"/>
    <row r="894" s="51" customFormat="1" x14ac:dyDescent="0.3"/>
    <row r="895" s="51" customFormat="1" x14ac:dyDescent="0.3"/>
    <row r="896" s="51" customFormat="1" x14ac:dyDescent="0.3"/>
    <row r="897" s="51" customFormat="1" x14ac:dyDescent="0.3"/>
    <row r="898" s="51" customFormat="1" x14ac:dyDescent="0.3"/>
    <row r="899" s="51" customFormat="1" x14ac:dyDescent="0.3"/>
    <row r="900" s="51" customFormat="1" x14ac:dyDescent="0.3"/>
    <row r="901" s="51" customFormat="1" x14ac:dyDescent="0.3"/>
    <row r="902" s="51" customFormat="1" x14ac:dyDescent="0.3"/>
    <row r="903" s="51" customFormat="1" x14ac:dyDescent="0.3"/>
    <row r="904" s="51" customFormat="1" x14ac:dyDescent="0.3"/>
    <row r="905" s="51" customFormat="1" x14ac:dyDescent="0.3"/>
    <row r="906" s="51" customFormat="1" x14ac:dyDescent="0.3"/>
    <row r="907" s="51" customFormat="1" x14ac:dyDescent="0.3"/>
    <row r="908" s="51" customFormat="1" x14ac:dyDescent="0.3"/>
    <row r="909" s="51" customFormat="1" x14ac:dyDescent="0.3"/>
    <row r="910" s="51" customFormat="1" x14ac:dyDescent="0.3"/>
    <row r="911" s="51" customFormat="1" x14ac:dyDescent="0.3"/>
    <row r="912" s="51" customFormat="1" x14ac:dyDescent="0.3"/>
    <row r="913" s="51" customFormat="1" x14ac:dyDescent="0.3"/>
    <row r="914" s="51" customFormat="1" x14ac:dyDescent="0.3"/>
    <row r="915" s="51" customFormat="1" x14ac:dyDescent="0.3"/>
    <row r="916" s="51" customFormat="1" x14ac:dyDescent="0.3"/>
    <row r="917" s="51" customFormat="1" x14ac:dyDescent="0.3"/>
    <row r="918" s="51" customFormat="1" x14ac:dyDescent="0.3"/>
    <row r="919" s="51" customFormat="1" x14ac:dyDescent="0.3"/>
    <row r="920" s="51" customFormat="1" x14ac:dyDescent="0.3"/>
    <row r="921" s="51" customFormat="1" x14ac:dyDescent="0.3"/>
    <row r="922" s="51" customFormat="1" x14ac:dyDescent="0.3"/>
    <row r="923" s="51" customFormat="1" x14ac:dyDescent="0.3"/>
    <row r="924" s="51" customFormat="1" x14ac:dyDescent="0.3"/>
    <row r="925" s="51" customFormat="1" x14ac:dyDescent="0.3"/>
    <row r="926" s="51" customFormat="1" x14ac:dyDescent="0.3"/>
    <row r="927" s="51" customFormat="1" x14ac:dyDescent="0.3"/>
    <row r="928" s="51" customFormat="1" x14ac:dyDescent="0.3"/>
    <row r="929" s="51" customFormat="1" x14ac:dyDescent="0.3"/>
    <row r="930" s="51" customFormat="1" x14ac:dyDescent="0.3"/>
    <row r="931" s="51" customFormat="1" x14ac:dyDescent="0.3"/>
    <row r="932" s="51" customFormat="1" x14ac:dyDescent="0.3"/>
    <row r="933" s="51" customFormat="1" x14ac:dyDescent="0.3"/>
    <row r="934" s="51" customFormat="1" x14ac:dyDescent="0.3"/>
    <row r="935" s="51" customFormat="1" x14ac:dyDescent="0.3"/>
    <row r="936" s="51" customFormat="1" x14ac:dyDescent="0.3"/>
    <row r="937" s="51" customFormat="1" x14ac:dyDescent="0.3"/>
    <row r="938" s="51" customFormat="1" x14ac:dyDescent="0.3"/>
    <row r="939" s="51" customFormat="1" x14ac:dyDescent="0.3"/>
    <row r="940" s="51" customFormat="1" x14ac:dyDescent="0.3"/>
    <row r="941" s="51" customFormat="1" x14ac:dyDescent="0.3"/>
    <row r="942" s="51" customFormat="1" x14ac:dyDescent="0.3"/>
    <row r="943" s="51" customFormat="1" x14ac:dyDescent="0.3"/>
    <row r="944" s="51" customFormat="1" x14ac:dyDescent="0.3"/>
    <row r="945" s="51" customFormat="1" x14ac:dyDescent="0.3"/>
    <row r="946" s="51" customFormat="1" x14ac:dyDescent="0.3"/>
    <row r="947" s="51" customFormat="1" x14ac:dyDescent="0.3"/>
    <row r="948" s="51" customFormat="1" x14ac:dyDescent="0.3"/>
    <row r="949" s="51" customFormat="1" x14ac:dyDescent="0.3"/>
    <row r="950" s="51" customFormat="1" x14ac:dyDescent="0.3"/>
    <row r="951" s="51" customFormat="1" x14ac:dyDescent="0.3"/>
    <row r="952" s="51" customFormat="1" x14ac:dyDescent="0.3"/>
    <row r="953" s="51" customFormat="1" x14ac:dyDescent="0.3"/>
    <row r="954" s="51" customFormat="1" x14ac:dyDescent="0.3"/>
    <row r="955" s="51" customFormat="1" x14ac:dyDescent="0.3"/>
    <row r="956" s="51" customFormat="1" x14ac:dyDescent="0.3"/>
    <row r="957" s="51" customFormat="1" x14ac:dyDescent="0.3"/>
    <row r="958" s="51" customFormat="1" x14ac:dyDescent="0.3"/>
    <row r="959" s="51" customFormat="1" x14ac:dyDescent="0.3"/>
    <row r="960" s="51" customFormat="1" x14ac:dyDescent="0.3"/>
    <row r="961" s="51" customFormat="1" x14ac:dyDescent="0.3"/>
    <row r="962" s="51" customFormat="1" x14ac:dyDescent="0.3"/>
    <row r="963" s="51" customFormat="1" x14ac:dyDescent="0.3"/>
    <row r="964" s="51" customFormat="1" x14ac:dyDescent="0.3"/>
    <row r="965" s="51" customFormat="1" x14ac:dyDescent="0.3"/>
    <row r="966" s="51" customFormat="1" x14ac:dyDescent="0.3"/>
    <row r="967" s="51" customFormat="1" x14ac:dyDescent="0.3"/>
    <row r="968" s="51" customFormat="1" x14ac:dyDescent="0.3"/>
    <row r="969" s="51" customFormat="1" x14ac:dyDescent="0.3"/>
    <row r="970" s="51" customFormat="1" x14ac:dyDescent="0.3"/>
    <row r="971" s="51" customFormat="1" x14ac:dyDescent="0.3"/>
    <row r="972" s="51" customFormat="1" x14ac:dyDescent="0.3"/>
    <row r="973" s="51" customFormat="1" x14ac:dyDescent="0.3"/>
    <row r="974" s="51" customFormat="1" x14ac:dyDescent="0.3"/>
    <row r="975" s="51" customFormat="1" x14ac:dyDescent="0.3"/>
    <row r="976" s="51" customFormat="1" x14ac:dyDescent="0.3"/>
    <row r="977" s="51" customFormat="1" x14ac:dyDescent="0.3"/>
    <row r="978" s="51" customFormat="1" x14ac:dyDescent="0.3"/>
    <row r="979" s="51" customFormat="1" x14ac:dyDescent="0.3"/>
    <row r="980" s="51" customFormat="1" x14ac:dyDescent="0.3"/>
    <row r="981" s="51" customFormat="1" x14ac:dyDescent="0.3"/>
    <row r="982" s="51" customFormat="1" x14ac:dyDescent="0.3"/>
    <row r="983" s="51" customFormat="1" x14ac:dyDescent="0.3"/>
    <row r="984" s="51" customFormat="1" x14ac:dyDescent="0.3"/>
    <row r="985" s="51" customFormat="1" x14ac:dyDescent="0.3"/>
    <row r="986" s="51" customFormat="1" x14ac:dyDescent="0.3"/>
    <row r="987" s="51" customFormat="1" x14ac:dyDescent="0.3"/>
    <row r="988" s="51" customFormat="1" x14ac:dyDescent="0.3"/>
    <row r="989" s="51" customFormat="1" x14ac:dyDescent="0.3"/>
    <row r="990" s="51" customFormat="1" x14ac:dyDescent="0.3"/>
    <row r="991" s="51" customFormat="1" x14ac:dyDescent="0.3"/>
    <row r="992" s="51" customFormat="1" x14ac:dyDescent="0.3"/>
    <row r="993" s="51" customFormat="1" x14ac:dyDescent="0.3"/>
    <row r="994" s="51" customFormat="1" x14ac:dyDescent="0.3"/>
    <row r="995" s="51" customFormat="1" x14ac:dyDescent="0.3"/>
    <row r="996" s="51" customFormat="1" x14ac:dyDescent="0.3"/>
    <row r="997" s="51" customFormat="1" x14ac:dyDescent="0.3"/>
    <row r="998" s="51" customFormat="1" x14ac:dyDescent="0.3"/>
    <row r="999" s="51" customFormat="1" x14ac:dyDescent="0.3"/>
    <row r="1000" s="51" customFormat="1" x14ac:dyDescent="0.3"/>
    <row r="1001" s="51" customFormat="1" x14ac:dyDescent="0.3"/>
    <row r="1002" s="51" customFormat="1" x14ac:dyDescent="0.3"/>
    <row r="1003" s="51" customFormat="1" x14ac:dyDescent="0.3"/>
    <row r="1004" s="51" customFormat="1" x14ac:dyDescent="0.3"/>
    <row r="1005" s="51" customFormat="1" x14ac:dyDescent="0.3"/>
    <row r="1006" s="51" customFormat="1" x14ac:dyDescent="0.3"/>
    <row r="1007" s="51" customFormat="1" x14ac:dyDescent="0.3"/>
    <row r="1008" s="51" customFormat="1" x14ac:dyDescent="0.3"/>
    <row r="1009" s="51" customFormat="1" x14ac:dyDescent="0.3"/>
    <row r="1010" s="51" customFormat="1" x14ac:dyDescent="0.3"/>
    <row r="1011" s="51" customFormat="1" x14ac:dyDescent="0.3"/>
    <row r="1012" s="51" customFormat="1" x14ac:dyDescent="0.3"/>
    <row r="1013" s="51" customFormat="1" x14ac:dyDescent="0.3"/>
    <row r="1014" s="51" customFormat="1" x14ac:dyDescent="0.3"/>
    <row r="1015" s="51" customFormat="1" x14ac:dyDescent="0.3"/>
    <row r="1016" s="51" customFormat="1" x14ac:dyDescent="0.3"/>
    <row r="1017" s="51" customFormat="1" x14ac:dyDescent="0.3"/>
    <row r="1018" s="51" customFormat="1" x14ac:dyDescent="0.3"/>
    <row r="1019" s="51" customFormat="1" x14ac:dyDescent="0.3"/>
    <row r="1020" s="51" customFormat="1" x14ac:dyDescent="0.3"/>
    <row r="1021" s="51" customFormat="1" x14ac:dyDescent="0.3"/>
    <row r="1022" s="51" customFormat="1" x14ac:dyDescent="0.3"/>
    <row r="1023" s="51" customFormat="1" x14ac:dyDescent="0.3"/>
    <row r="1024" s="51" customFormat="1" x14ac:dyDescent="0.3"/>
    <row r="1025" s="51" customFormat="1" x14ac:dyDescent="0.3"/>
    <row r="1026" s="51" customFormat="1" x14ac:dyDescent="0.3"/>
    <row r="1027" s="51" customFormat="1" x14ac:dyDescent="0.3"/>
    <row r="1028" s="51" customFormat="1" x14ac:dyDescent="0.3"/>
    <row r="1029" s="51" customFormat="1" x14ac:dyDescent="0.3"/>
    <row r="1030" s="51" customFormat="1" x14ac:dyDescent="0.3"/>
    <row r="1031" s="51" customFormat="1" x14ac:dyDescent="0.3"/>
    <row r="1032" s="51" customFormat="1" x14ac:dyDescent="0.3"/>
    <row r="1033" s="51" customFormat="1" x14ac:dyDescent="0.3"/>
    <row r="1034" s="51" customFormat="1" x14ac:dyDescent="0.3"/>
    <row r="1035" s="51" customFormat="1" x14ac:dyDescent="0.3"/>
    <row r="1036" s="51" customFormat="1" x14ac:dyDescent="0.3"/>
    <row r="1037" s="51" customFormat="1" x14ac:dyDescent="0.3"/>
    <row r="1038" s="51" customFormat="1" x14ac:dyDescent="0.3"/>
    <row r="1039" s="51" customFormat="1" x14ac:dyDescent="0.3"/>
    <row r="1040" s="51" customFormat="1" x14ac:dyDescent="0.3"/>
    <row r="1041" s="51" customFormat="1" x14ac:dyDescent="0.3"/>
    <row r="1042" s="51" customFormat="1" x14ac:dyDescent="0.3"/>
    <row r="1043" s="51" customFormat="1" x14ac:dyDescent="0.3"/>
    <row r="1044" s="51" customFormat="1" x14ac:dyDescent="0.3"/>
    <row r="1045" s="51" customFormat="1" x14ac:dyDescent="0.3"/>
    <row r="1046" s="51" customFormat="1" x14ac:dyDescent="0.3"/>
    <row r="1047" s="51" customFormat="1" x14ac:dyDescent="0.3"/>
    <row r="1048" s="51" customFormat="1" x14ac:dyDescent="0.3"/>
    <row r="1049" s="51" customFormat="1" x14ac:dyDescent="0.3"/>
    <row r="1050" s="51" customFormat="1" x14ac:dyDescent="0.3"/>
    <row r="1051" s="51" customFormat="1" x14ac:dyDescent="0.3"/>
    <row r="1052" s="51" customFormat="1" x14ac:dyDescent="0.3"/>
    <row r="1053" s="51" customFormat="1" x14ac:dyDescent="0.3"/>
    <row r="1054" s="51" customFormat="1" x14ac:dyDescent="0.3"/>
    <row r="1055" s="51" customFormat="1" x14ac:dyDescent="0.3"/>
    <row r="1056" s="51" customFormat="1" x14ac:dyDescent="0.3"/>
    <row r="1057" s="51" customFormat="1" x14ac:dyDescent="0.3"/>
    <row r="1058" s="51" customFormat="1" x14ac:dyDescent="0.3"/>
    <row r="1059" s="51" customFormat="1" x14ac:dyDescent="0.3"/>
    <row r="1060" s="51" customFormat="1" x14ac:dyDescent="0.3"/>
    <row r="1061" s="51" customFormat="1" x14ac:dyDescent="0.3"/>
    <row r="1062" s="51" customFormat="1" x14ac:dyDescent="0.3"/>
    <row r="1063" s="51" customFormat="1" x14ac:dyDescent="0.3"/>
    <row r="1064" s="51" customFormat="1" x14ac:dyDescent="0.3"/>
    <row r="1065" s="51" customFormat="1" x14ac:dyDescent="0.3"/>
    <row r="1066" s="51" customFormat="1" x14ac:dyDescent="0.3"/>
    <row r="1067" s="51" customFormat="1" x14ac:dyDescent="0.3"/>
    <row r="1068" s="51" customFormat="1" x14ac:dyDescent="0.3"/>
    <row r="1069" s="51" customFormat="1" x14ac:dyDescent="0.3"/>
    <row r="1070" s="51" customFormat="1" x14ac:dyDescent="0.3"/>
    <row r="1071" s="51" customFormat="1" x14ac:dyDescent="0.3"/>
    <row r="1072" s="51" customFormat="1" x14ac:dyDescent="0.3"/>
    <row r="1073" s="51" customFormat="1" x14ac:dyDescent="0.3"/>
    <row r="1074" s="51" customFormat="1" x14ac:dyDescent="0.3"/>
    <row r="1075" s="51" customFormat="1" x14ac:dyDescent="0.3"/>
    <row r="1076" s="51" customFormat="1" x14ac:dyDescent="0.3"/>
    <row r="1077" s="51" customFormat="1" x14ac:dyDescent="0.3"/>
    <row r="1078" s="51" customFormat="1" x14ac:dyDescent="0.3"/>
    <row r="1079" s="51" customFormat="1" x14ac:dyDescent="0.3"/>
    <row r="1080" s="51" customFormat="1" x14ac:dyDescent="0.3"/>
    <row r="1081" s="51" customFormat="1" x14ac:dyDescent="0.3"/>
    <row r="1082" s="51" customFormat="1" x14ac:dyDescent="0.3"/>
    <row r="1083" s="51" customFormat="1" x14ac:dyDescent="0.3"/>
    <row r="1084" s="51" customFormat="1" x14ac:dyDescent="0.3"/>
    <row r="1085" s="51" customFormat="1" x14ac:dyDescent="0.3"/>
    <row r="1086" s="51" customFormat="1" x14ac:dyDescent="0.3"/>
    <row r="1087" s="51" customFormat="1" x14ac:dyDescent="0.3"/>
    <row r="1088" s="51" customFormat="1" x14ac:dyDescent="0.3"/>
    <row r="1089" s="51" customFormat="1" x14ac:dyDescent="0.3"/>
    <row r="1090" s="51" customFormat="1" x14ac:dyDescent="0.3"/>
    <row r="1091" s="51" customFormat="1" x14ac:dyDescent="0.3"/>
    <row r="1092" s="51" customFormat="1" x14ac:dyDescent="0.3"/>
    <row r="1093" s="51" customFormat="1" x14ac:dyDescent="0.3"/>
    <row r="1094" s="51" customFormat="1" x14ac:dyDescent="0.3"/>
    <row r="1095" s="51" customFormat="1" x14ac:dyDescent="0.3"/>
    <row r="1096" s="51" customFormat="1" x14ac:dyDescent="0.3"/>
    <row r="1097" s="51" customFormat="1" x14ac:dyDescent="0.3"/>
    <row r="1098" s="51" customFormat="1" x14ac:dyDescent="0.3"/>
    <row r="1099" s="51" customFormat="1" x14ac:dyDescent="0.3"/>
    <row r="1100" s="51" customFormat="1" x14ac:dyDescent="0.3"/>
    <row r="1101" s="51" customFormat="1" x14ac:dyDescent="0.3"/>
    <row r="1102" s="51" customFormat="1" x14ac:dyDescent="0.3"/>
    <row r="1103" s="51" customFormat="1" x14ac:dyDescent="0.3"/>
    <row r="1104" s="51" customFormat="1" x14ac:dyDescent="0.3"/>
    <row r="1105" s="51" customFormat="1" x14ac:dyDescent="0.3"/>
    <row r="1106" s="51" customFormat="1" x14ac:dyDescent="0.3"/>
    <row r="1107" s="51" customFormat="1" x14ac:dyDescent="0.3"/>
    <row r="1108" s="51" customFormat="1" x14ac:dyDescent="0.3"/>
    <row r="1109" s="51" customFormat="1" x14ac:dyDescent="0.3"/>
    <row r="1110" s="51" customFormat="1" x14ac:dyDescent="0.3"/>
    <row r="1111" s="51" customFormat="1" x14ac:dyDescent="0.3"/>
    <row r="1112" s="51" customFormat="1" x14ac:dyDescent="0.3"/>
    <row r="1113" s="51" customFormat="1" x14ac:dyDescent="0.3"/>
    <row r="1114" s="51" customFormat="1" x14ac:dyDescent="0.3"/>
    <row r="1115" s="51" customFormat="1" x14ac:dyDescent="0.3"/>
    <row r="1116" s="51" customFormat="1" x14ac:dyDescent="0.3"/>
    <row r="1117" s="51" customFormat="1" x14ac:dyDescent="0.3"/>
    <row r="1118" s="51" customFormat="1" x14ac:dyDescent="0.3"/>
    <row r="1119" s="51" customFormat="1" x14ac:dyDescent="0.3"/>
    <row r="1120" s="51" customFormat="1" x14ac:dyDescent="0.3"/>
    <row r="1121" s="51" customFormat="1" x14ac:dyDescent="0.3"/>
    <row r="1122" s="51" customFormat="1" x14ac:dyDescent="0.3"/>
    <row r="1123" s="51" customFormat="1" x14ac:dyDescent="0.3"/>
    <row r="1124" s="51" customFormat="1" x14ac:dyDescent="0.3"/>
    <row r="1125" s="51" customFormat="1" x14ac:dyDescent="0.3"/>
    <row r="1126" s="51" customFormat="1" x14ac:dyDescent="0.3"/>
    <row r="1127" s="51" customFormat="1" x14ac:dyDescent="0.3"/>
    <row r="1128" s="51" customFormat="1" x14ac:dyDescent="0.3"/>
    <row r="1129" s="51" customFormat="1" x14ac:dyDescent="0.3"/>
    <row r="1130" s="51" customFormat="1" x14ac:dyDescent="0.3"/>
    <row r="1131" s="51" customFormat="1" x14ac:dyDescent="0.3"/>
    <row r="1132" s="51" customFormat="1" x14ac:dyDescent="0.3"/>
    <row r="1133" s="51" customFormat="1" x14ac:dyDescent="0.3"/>
    <row r="1134" s="51" customFormat="1" x14ac:dyDescent="0.3"/>
    <row r="1135" s="51" customFormat="1" x14ac:dyDescent="0.3"/>
    <row r="1136" s="51" customFormat="1" x14ac:dyDescent="0.3"/>
    <row r="1137" s="51" customFormat="1" x14ac:dyDescent="0.3"/>
    <row r="1138" s="51" customFormat="1" x14ac:dyDescent="0.3"/>
    <row r="1139" s="51" customFormat="1" x14ac:dyDescent="0.3"/>
    <row r="1140" s="51" customFormat="1" x14ac:dyDescent="0.3"/>
    <row r="1141" s="51" customFormat="1" x14ac:dyDescent="0.3"/>
    <row r="1142" s="51" customFormat="1" x14ac:dyDescent="0.3"/>
    <row r="1143" s="51" customFormat="1" x14ac:dyDescent="0.3"/>
    <row r="1144" s="51" customFormat="1" x14ac:dyDescent="0.3"/>
    <row r="1145" s="51" customFormat="1" x14ac:dyDescent="0.3"/>
    <row r="1146" s="51" customFormat="1" x14ac:dyDescent="0.3"/>
    <row r="1147" s="51" customFormat="1" x14ac:dyDescent="0.3"/>
    <row r="1148" s="51" customFormat="1" x14ac:dyDescent="0.3"/>
    <row r="1149" s="51" customFormat="1" x14ac:dyDescent="0.3"/>
    <row r="1150" s="51" customFormat="1" x14ac:dyDescent="0.3"/>
    <row r="1151" s="51" customFormat="1" x14ac:dyDescent="0.3"/>
    <row r="1152" s="51" customFormat="1" x14ac:dyDescent="0.3"/>
    <row r="1153" s="51" customFormat="1" x14ac:dyDescent="0.3"/>
    <row r="1154" s="51" customFormat="1" x14ac:dyDescent="0.3"/>
    <row r="1155" s="51" customFormat="1" x14ac:dyDescent="0.3"/>
    <row r="1156" s="51" customFormat="1" x14ac:dyDescent="0.3"/>
    <row r="1157" s="51" customFormat="1" x14ac:dyDescent="0.3"/>
    <row r="1158" s="51" customFormat="1" x14ac:dyDescent="0.3"/>
    <row r="1159" s="51" customFormat="1" x14ac:dyDescent="0.3"/>
    <row r="1160" s="51" customFormat="1" x14ac:dyDescent="0.3"/>
    <row r="1161" s="51" customFormat="1" x14ac:dyDescent="0.3"/>
    <row r="1162" s="51" customFormat="1" x14ac:dyDescent="0.3"/>
    <row r="1163" s="51" customFormat="1" x14ac:dyDescent="0.3"/>
    <row r="1164" s="51" customFormat="1" x14ac:dyDescent="0.3"/>
    <row r="1165" s="51" customFormat="1" x14ac:dyDescent="0.3"/>
    <row r="1166" s="51" customFormat="1" x14ac:dyDescent="0.3"/>
    <row r="1167" s="51" customFormat="1" x14ac:dyDescent="0.3"/>
    <row r="1168" s="51" customFormat="1" x14ac:dyDescent="0.3"/>
    <row r="1169" s="51" customFormat="1" x14ac:dyDescent="0.3"/>
    <row r="1170" s="51" customFormat="1" x14ac:dyDescent="0.3"/>
    <row r="1171" s="51" customFormat="1" x14ac:dyDescent="0.3"/>
    <row r="1172" s="51" customFormat="1" x14ac:dyDescent="0.3"/>
    <row r="1173" s="51" customFormat="1" x14ac:dyDescent="0.3"/>
    <row r="1174" s="51" customFormat="1" x14ac:dyDescent="0.3"/>
    <row r="1175" s="51" customFormat="1" x14ac:dyDescent="0.3"/>
    <row r="1176" s="51" customFormat="1" x14ac:dyDescent="0.3"/>
    <row r="1177" s="51" customFormat="1" x14ac:dyDescent="0.3"/>
    <row r="1178" s="51" customFormat="1" x14ac:dyDescent="0.3"/>
    <row r="1179" s="51" customFormat="1" x14ac:dyDescent="0.3"/>
    <row r="1180" s="51" customFormat="1" x14ac:dyDescent="0.3"/>
    <row r="1181" s="51" customFormat="1" x14ac:dyDescent="0.3"/>
    <row r="1182" s="51" customFormat="1" x14ac:dyDescent="0.3"/>
    <row r="1183" s="51" customFormat="1" x14ac:dyDescent="0.3"/>
    <row r="1184" s="51" customFormat="1" x14ac:dyDescent="0.3"/>
    <row r="1185" s="51" customFormat="1" x14ac:dyDescent="0.3"/>
    <row r="1186" s="51" customFormat="1" x14ac:dyDescent="0.3"/>
    <row r="1187" s="51" customFormat="1" x14ac:dyDescent="0.3"/>
    <row r="1188" s="51" customFormat="1" x14ac:dyDescent="0.3"/>
    <row r="1189" s="51" customFormat="1" x14ac:dyDescent="0.3"/>
    <row r="1190" s="51" customFormat="1" x14ac:dyDescent="0.3"/>
    <row r="1191" s="51" customFormat="1" x14ac:dyDescent="0.3"/>
    <row r="1192" s="51" customFormat="1" x14ac:dyDescent="0.3"/>
    <row r="1193" s="51" customFormat="1" x14ac:dyDescent="0.3"/>
    <row r="1194" s="51" customFormat="1" x14ac:dyDescent="0.3"/>
    <row r="1195" s="51" customFormat="1" x14ac:dyDescent="0.3"/>
    <row r="1196" s="51" customFormat="1" x14ac:dyDescent="0.3"/>
    <row r="1197" s="51" customFormat="1" x14ac:dyDescent="0.3"/>
    <row r="1198" s="51" customFormat="1" x14ac:dyDescent="0.3"/>
    <row r="1199" s="51" customFormat="1" x14ac:dyDescent="0.3"/>
    <row r="1200" s="51" customFormat="1" x14ac:dyDescent="0.3"/>
    <row r="1201" s="51" customFormat="1" x14ac:dyDescent="0.3"/>
    <row r="1202" s="51" customFormat="1" x14ac:dyDescent="0.3"/>
    <row r="1203" s="51" customFormat="1" x14ac:dyDescent="0.3"/>
    <row r="1204" s="51" customFormat="1" x14ac:dyDescent="0.3"/>
    <row r="1205" s="51" customFormat="1" x14ac:dyDescent="0.3"/>
    <row r="1206" s="51" customFormat="1" x14ac:dyDescent="0.3"/>
    <row r="1207" s="51" customFormat="1" x14ac:dyDescent="0.3"/>
    <row r="1208" s="51" customFormat="1" x14ac:dyDescent="0.3"/>
    <row r="1209" s="51" customFormat="1" x14ac:dyDescent="0.3"/>
    <row r="1210" s="51" customFormat="1" x14ac:dyDescent="0.3"/>
    <row r="1211" s="51" customFormat="1" x14ac:dyDescent="0.3"/>
    <row r="1212" s="51" customFormat="1" x14ac:dyDescent="0.3"/>
    <row r="1213" s="51" customFormat="1" x14ac:dyDescent="0.3"/>
    <row r="1214" s="51" customFormat="1" x14ac:dyDescent="0.3"/>
    <row r="1215" s="51" customFormat="1" x14ac:dyDescent="0.3"/>
    <row r="1216" s="51" customFormat="1" x14ac:dyDescent="0.3"/>
    <row r="1217" s="51" customFormat="1" x14ac:dyDescent="0.3"/>
    <row r="1218" s="51" customFormat="1" x14ac:dyDescent="0.3"/>
    <row r="1219" s="51" customFormat="1" x14ac:dyDescent="0.3"/>
    <row r="1220" s="51" customFormat="1" x14ac:dyDescent="0.3"/>
    <row r="1221" s="51" customFormat="1" x14ac:dyDescent="0.3"/>
    <row r="1222" s="51" customFormat="1" x14ac:dyDescent="0.3"/>
    <row r="1223" s="51" customFormat="1" x14ac:dyDescent="0.3"/>
    <row r="1224" s="51" customFormat="1" x14ac:dyDescent="0.3"/>
    <row r="1225" s="51" customFormat="1" x14ac:dyDescent="0.3"/>
    <row r="1226" s="51" customFormat="1" x14ac:dyDescent="0.3"/>
    <row r="1227" s="51" customFormat="1" x14ac:dyDescent="0.3"/>
    <row r="1228" s="51" customFormat="1" x14ac:dyDescent="0.3"/>
    <row r="1229" s="51" customFormat="1" x14ac:dyDescent="0.3"/>
    <row r="1230" s="51" customFormat="1" x14ac:dyDescent="0.3"/>
    <row r="1231" s="51" customFormat="1" x14ac:dyDescent="0.3"/>
    <row r="1232" s="51" customFormat="1" x14ac:dyDescent="0.3"/>
    <row r="1233" s="51" customFormat="1" x14ac:dyDescent="0.3"/>
    <row r="1234" s="51" customFormat="1" x14ac:dyDescent="0.3"/>
    <row r="1235" s="51" customFormat="1" x14ac:dyDescent="0.3"/>
    <row r="1236" s="51" customFormat="1" x14ac:dyDescent="0.3"/>
    <row r="1237" s="51" customFormat="1" x14ac:dyDescent="0.3"/>
    <row r="1238" s="51" customFormat="1" x14ac:dyDescent="0.3"/>
    <row r="1239" s="51" customFormat="1" x14ac:dyDescent="0.3"/>
    <row r="1240" s="51" customFormat="1" x14ac:dyDescent="0.3"/>
    <row r="1241" s="51" customFormat="1" x14ac:dyDescent="0.3"/>
    <row r="1242" s="51" customFormat="1" x14ac:dyDescent="0.3"/>
    <row r="1243" s="51" customFormat="1" x14ac:dyDescent="0.3"/>
    <row r="1244" s="51" customFormat="1" x14ac:dyDescent="0.3"/>
    <row r="1245" s="51" customFormat="1" x14ac:dyDescent="0.3"/>
    <row r="1246" s="51" customFormat="1" x14ac:dyDescent="0.3"/>
    <row r="1247" s="51" customFormat="1" x14ac:dyDescent="0.3"/>
    <row r="1248" s="51" customFormat="1" x14ac:dyDescent="0.3"/>
    <row r="1249" s="51" customFormat="1" x14ac:dyDescent="0.3"/>
    <row r="1250" s="51" customFormat="1" x14ac:dyDescent="0.3"/>
    <row r="1251" s="51" customFormat="1" x14ac:dyDescent="0.3"/>
    <row r="1252" s="51" customFormat="1" x14ac:dyDescent="0.3"/>
    <row r="1253" s="51" customFormat="1" x14ac:dyDescent="0.3"/>
    <row r="1254" s="51" customFormat="1" x14ac:dyDescent="0.3"/>
    <row r="1255" s="51" customFormat="1" x14ac:dyDescent="0.3"/>
    <row r="1256" s="51" customFormat="1" x14ac:dyDescent="0.3"/>
    <row r="1257" s="51" customFormat="1" x14ac:dyDescent="0.3"/>
    <row r="1258" s="51" customFormat="1" x14ac:dyDescent="0.3"/>
    <row r="1259" s="51" customFormat="1" x14ac:dyDescent="0.3"/>
    <row r="1260" s="51" customFormat="1" x14ac:dyDescent="0.3"/>
    <row r="1261" s="51" customFormat="1" x14ac:dyDescent="0.3"/>
    <row r="1262" s="51" customFormat="1" x14ac:dyDescent="0.3"/>
    <row r="1263" s="51" customFormat="1" x14ac:dyDescent="0.3"/>
    <row r="1264" s="51" customFormat="1" x14ac:dyDescent="0.3"/>
    <row r="1265" s="51" customFormat="1" x14ac:dyDescent="0.3"/>
    <row r="1266" s="51" customFormat="1" x14ac:dyDescent="0.3"/>
    <row r="1267" s="51" customFormat="1" x14ac:dyDescent="0.3"/>
    <row r="1268" s="51" customFormat="1" x14ac:dyDescent="0.3"/>
    <row r="1269" s="51" customFormat="1" x14ac:dyDescent="0.3"/>
    <row r="1270" s="51" customFormat="1" x14ac:dyDescent="0.3"/>
    <row r="1271" s="51" customFormat="1" x14ac:dyDescent="0.3"/>
    <row r="1272" s="51" customFormat="1" x14ac:dyDescent="0.3"/>
    <row r="1273" s="51" customFormat="1" x14ac:dyDescent="0.3"/>
    <row r="1274" s="51" customFormat="1" x14ac:dyDescent="0.3"/>
    <row r="1275" s="51" customFormat="1" x14ac:dyDescent="0.3"/>
    <row r="1276" s="51" customFormat="1" x14ac:dyDescent="0.3"/>
    <row r="1277" s="51" customFormat="1" x14ac:dyDescent="0.3"/>
    <row r="1278" s="51" customFormat="1" x14ac:dyDescent="0.3"/>
    <row r="1279" s="51" customFormat="1" x14ac:dyDescent="0.3"/>
    <row r="1280" s="51" customFormat="1" x14ac:dyDescent="0.3"/>
    <row r="1281" s="51" customFormat="1" x14ac:dyDescent="0.3"/>
    <row r="1282" s="51" customFormat="1" x14ac:dyDescent="0.3"/>
    <row r="1283" s="51" customFormat="1" x14ac:dyDescent="0.3"/>
    <row r="1284" s="51" customFormat="1" x14ac:dyDescent="0.3"/>
    <row r="1285" s="51" customFormat="1" x14ac:dyDescent="0.3"/>
    <row r="1286" s="51" customFormat="1" x14ac:dyDescent="0.3"/>
    <row r="1287" s="51" customFormat="1" x14ac:dyDescent="0.3"/>
    <row r="1288" s="51" customFormat="1" x14ac:dyDescent="0.3"/>
    <row r="1289" s="51" customFormat="1" x14ac:dyDescent="0.3"/>
    <row r="1290" s="51" customFormat="1" x14ac:dyDescent="0.3"/>
    <row r="1291" s="51" customFormat="1" x14ac:dyDescent="0.3"/>
    <row r="1292" s="51" customFormat="1" x14ac:dyDescent="0.3"/>
    <row r="1293" s="51" customFormat="1" x14ac:dyDescent="0.3"/>
    <row r="1294" s="51" customFormat="1" x14ac:dyDescent="0.3"/>
    <row r="1295" s="51" customFormat="1" x14ac:dyDescent="0.3"/>
    <row r="1296" s="51" customFormat="1" x14ac:dyDescent="0.3"/>
    <row r="1297" s="51" customFormat="1" x14ac:dyDescent="0.3"/>
    <row r="1298" s="51" customFormat="1" x14ac:dyDescent="0.3"/>
    <row r="1299" s="51" customFormat="1" x14ac:dyDescent="0.3"/>
    <row r="1300" s="51" customFormat="1" x14ac:dyDescent="0.3"/>
    <row r="1301" s="51" customFormat="1" x14ac:dyDescent="0.3"/>
    <row r="1302" s="51" customFormat="1" x14ac:dyDescent="0.3"/>
    <row r="1303" s="51" customFormat="1" x14ac:dyDescent="0.3"/>
    <row r="1304" s="51" customFormat="1" x14ac:dyDescent="0.3"/>
    <row r="1305" s="51" customFormat="1" x14ac:dyDescent="0.3"/>
    <row r="1306" s="51" customFormat="1" x14ac:dyDescent="0.3"/>
    <row r="1307" s="51" customFormat="1" x14ac:dyDescent="0.3"/>
    <row r="1308" s="51" customFormat="1" x14ac:dyDescent="0.3"/>
    <row r="1309" s="51" customFormat="1" x14ac:dyDescent="0.3"/>
    <row r="1310" s="51" customFormat="1" x14ac:dyDescent="0.3"/>
    <row r="1311" s="51" customFormat="1" x14ac:dyDescent="0.3"/>
    <row r="1312" s="51" customFormat="1" x14ac:dyDescent="0.3"/>
    <row r="1313" s="51" customFormat="1" x14ac:dyDescent="0.3"/>
    <row r="1314" s="51" customFormat="1" x14ac:dyDescent="0.3"/>
    <row r="1315" s="51" customFormat="1" x14ac:dyDescent="0.3"/>
    <row r="1316" s="51" customFormat="1" x14ac:dyDescent="0.3"/>
    <row r="1317" s="51" customFormat="1" x14ac:dyDescent="0.3"/>
    <row r="1318" s="51" customFormat="1" x14ac:dyDescent="0.3"/>
    <row r="1319" s="51" customFormat="1" x14ac:dyDescent="0.3"/>
    <row r="1320" s="51" customFormat="1" x14ac:dyDescent="0.3"/>
    <row r="1321" s="51" customFormat="1" x14ac:dyDescent="0.3"/>
    <row r="1322" s="51" customFormat="1" x14ac:dyDescent="0.3"/>
    <row r="1323" s="51" customFormat="1" x14ac:dyDescent="0.3"/>
    <row r="1324" s="51" customFormat="1" x14ac:dyDescent="0.3"/>
    <row r="1325" s="51" customFormat="1" x14ac:dyDescent="0.3"/>
    <row r="1326" s="51" customFormat="1" x14ac:dyDescent="0.3"/>
    <row r="1327" s="51" customFormat="1" x14ac:dyDescent="0.3"/>
    <row r="1328" s="51" customFormat="1" x14ac:dyDescent="0.3"/>
    <row r="1329" s="51" customFormat="1" x14ac:dyDescent="0.3"/>
    <row r="1330" s="51" customFormat="1" x14ac:dyDescent="0.3"/>
    <row r="1331" s="51" customFormat="1" x14ac:dyDescent="0.3"/>
    <row r="1332" s="51" customFormat="1" x14ac:dyDescent="0.3"/>
    <row r="1333" s="51" customFormat="1" x14ac:dyDescent="0.3"/>
    <row r="1334" s="51" customFormat="1" x14ac:dyDescent="0.3"/>
    <row r="1335" s="51" customFormat="1" x14ac:dyDescent="0.3"/>
    <row r="1336" s="51" customFormat="1" x14ac:dyDescent="0.3"/>
    <row r="1337" s="51" customFormat="1" x14ac:dyDescent="0.3"/>
    <row r="1338" s="51" customFormat="1" x14ac:dyDescent="0.3"/>
    <row r="1339" s="51" customFormat="1" x14ac:dyDescent="0.3"/>
    <row r="1340" s="51" customFormat="1" x14ac:dyDescent="0.3"/>
    <row r="1341" s="51" customFormat="1" x14ac:dyDescent="0.3"/>
    <row r="1342" s="51" customFormat="1" x14ac:dyDescent="0.3"/>
    <row r="1343" s="51" customFormat="1" x14ac:dyDescent="0.3"/>
    <row r="1344" s="51" customFormat="1" x14ac:dyDescent="0.3"/>
    <row r="1345" s="51" customFormat="1" x14ac:dyDescent="0.3"/>
    <row r="1346" s="51" customFormat="1" x14ac:dyDescent="0.3"/>
    <row r="1347" s="51" customFormat="1" x14ac:dyDescent="0.3"/>
    <row r="1348" s="51" customFormat="1" x14ac:dyDescent="0.3"/>
    <row r="1349" s="51" customFormat="1" x14ac:dyDescent="0.3"/>
    <row r="1350" s="51" customFormat="1" x14ac:dyDescent="0.3"/>
    <row r="1351" s="51" customFormat="1" x14ac:dyDescent="0.3"/>
    <row r="1352" s="51" customFormat="1" x14ac:dyDescent="0.3"/>
    <row r="1353" s="51" customFormat="1" x14ac:dyDescent="0.3"/>
    <row r="1354" s="51" customFormat="1" x14ac:dyDescent="0.3"/>
    <row r="1355" s="51" customFormat="1" x14ac:dyDescent="0.3"/>
    <row r="1356" s="51" customFormat="1" x14ac:dyDescent="0.3"/>
    <row r="1357" s="51" customFormat="1" x14ac:dyDescent="0.3"/>
    <row r="1358" s="51" customFormat="1" x14ac:dyDescent="0.3"/>
    <row r="1359" s="51" customFormat="1" x14ac:dyDescent="0.3"/>
    <row r="1360" s="51" customFormat="1" x14ac:dyDescent="0.3"/>
    <row r="1361" s="51" customFormat="1" x14ac:dyDescent="0.3"/>
    <row r="1362" s="51" customFormat="1" x14ac:dyDescent="0.3"/>
    <row r="1363" s="51" customFormat="1" x14ac:dyDescent="0.3"/>
    <row r="1364" s="51" customFormat="1" x14ac:dyDescent="0.3"/>
    <row r="1365" s="51" customFormat="1" x14ac:dyDescent="0.3"/>
    <row r="1366" s="51" customFormat="1" x14ac:dyDescent="0.3"/>
    <row r="1367" s="51" customFormat="1" x14ac:dyDescent="0.3"/>
    <row r="1368" s="51" customFormat="1" x14ac:dyDescent="0.3"/>
    <row r="1369" s="51" customFormat="1" x14ac:dyDescent="0.3"/>
    <row r="1370" s="51" customFormat="1" x14ac:dyDescent="0.3"/>
    <row r="1371" s="51" customFormat="1" x14ac:dyDescent="0.3"/>
    <row r="1372" s="51" customFormat="1" x14ac:dyDescent="0.3"/>
    <row r="1373" s="51" customFormat="1" x14ac:dyDescent="0.3"/>
    <row r="1374" s="51" customFormat="1" x14ac:dyDescent="0.3"/>
    <row r="1375" s="51" customFormat="1" x14ac:dyDescent="0.3"/>
    <row r="1376" s="51" customFormat="1" x14ac:dyDescent="0.3"/>
    <row r="1377" s="51" customFormat="1" x14ac:dyDescent="0.3"/>
    <row r="1378" s="51" customFormat="1" x14ac:dyDescent="0.3"/>
    <row r="1379" s="51" customFormat="1" x14ac:dyDescent="0.3"/>
    <row r="1380" s="51" customFormat="1" x14ac:dyDescent="0.3"/>
    <row r="1381" s="51" customFormat="1" x14ac:dyDescent="0.3"/>
    <row r="1382" s="51" customFormat="1" x14ac:dyDescent="0.3"/>
    <row r="1383" s="51" customFormat="1" x14ac:dyDescent="0.3"/>
    <row r="1384" s="51" customFormat="1" x14ac:dyDescent="0.3"/>
    <row r="1385" s="51" customFormat="1" x14ac:dyDescent="0.3"/>
    <row r="1386" s="51" customFormat="1" x14ac:dyDescent="0.3"/>
    <row r="1387" s="51" customFormat="1" x14ac:dyDescent="0.3"/>
    <row r="1388" s="51" customFormat="1" x14ac:dyDescent="0.3"/>
    <row r="1389" s="51" customFormat="1" x14ac:dyDescent="0.3"/>
    <row r="1390" s="51" customFormat="1" x14ac:dyDescent="0.3"/>
    <row r="1391" s="51" customFormat="1" x14ac:dyDescent="0.3"/>
    <row r="1392" s="51" customFormat="1" x14ac:dyDescent="0.3"/>
    <row r="1393" s="51" customFormat="1" x14ac:dyDescent="0.3"/>
    <row r="1394" s="51" customFormat="1" x14ac:dyDescent="0.3"/>
    <row r="1395" s="51" customFormat="1" x14ac:dyDescent="0.3"/>
    <row r="1396" s="51" customFormat="1" x14ac:dyDescent="0.3"/>
    <row r="1397" s="51" customFormat="1" x14ac:dyDescent="0.3"/>
    <row r="1398" s="51" customFormat="1" x14ac:dyDescent="0.3"/>
    <row r="1399" s="51" customFormat="1" x14ac:dyDescent="0.3"/>
    <row r="1400" s="51" customFormat="1" x14ac:dyDescent="0.3"/>
    <row r="1401" s="51" customFormat="1" x14ac:dyDescent="0.3"/>
    <row r="1402" s="51" customFormat="1" x14ac:dyDescent="0.3"/>
    <row r="1403" s="51" customFormat="1" x14ac:dyDescent="0.3"/>
    <row r="1404" s="51" customFormat="1" x14ac:dyDescent="0.3"/>
    <row r="1405" s="51" customFormat="1" x14ac:dyDescent="0.3"/>
    <row r="1406" s="51" customFormat="1" x14ac:dyDescent="0.3"/>
    <row r="1407" s="51" customFormat="1" x14ac:dyDescent="0.3"/>
    <row r="1408" s="51" customFormat="1" x14ac:dyDescent="0.3"/>
    <row r="1409" s="51" customFormat="1" x14ac:dyDescent="0.3"/>
    <row r="1410" s="51" customFormat="1" x14ac:dyDescent="0.3"/>
    <row r="1411" s="51" customFormat="1" x14ac:dyDescent="0.3"/>
    <row r="1412" s="51" customFormat="1" x14ac:dyDescent="0.3"/>
    <row r="1413" s="51" customFormat="1" x14ac:dyDescent="0.3"/>
    <row r="1414" s="51" customFormat="1" x14ac:dyDescent="0.3"/>
    <row r="1415" s="51" customFormat="1" x14ac:dyDescent="0.3"/>
    <row r="1416" s="51" customFormat="1" x14ac:dyDescent="0.3"/>
    <row r="1417" s="51" customFormat="1" x14ac:dyDescent="0.3"/>
    <row r="1418" s="51" customFormat="1" x14ac:dyDescent="0.3"/>
    <row r="1419" s="51" customFormat="1" x14ac:dyDescent="0.3"/>
    <row r="1420" s="51" customFormat="1" x14ac:dyDescent="0.3"/>
    <row r="1421" s="51" customFormat="1" x14ac:dyDescent="0.3"/>
    <row r="1422" s="51" customFormat="1" x14ac:dyDescent="0.3"/>
    <row r="1423" s="51" customFormat="1" x14ac:dyDescent="0.3"/>
    <row r="1424" s="51" customFormat="1" x14ac:dyDescent="0.3"/>
    <row r="1425" s="51" customFormat="1" x14ac:dyDescent="0.3"/>
    <row r="1426" s="51" customFormat="1" x14ac:dyDescent="0.3"/>
    <row r="1427" s="51" customFormat="1" x14ac:dyDescent="0.3"/>
    <row r="1428" s="51" customFormat="1" x14ac:dyDescent="0.3"/>
    <row r="1429" s="51" customFormat="1" x14ac:dyDescent="0.3"/>
    <row r="1430" s="51" customFormat="1" x14ac:dyDescent="0.3"/>
    <row r="1431" s="51" customFormat="1" x14ac:dyDescent="0.3"/>
    <row r="1432" s="51" customFormat="1" x14ac:dyDescent="0.3"/>
    <row r="1433" s="51" customFormat="1" x14ac:dyDescent="0.3"/>
    <row r="1434" s="51" customFormat="1" x14ac:dyDescent="0.3"/>
    <row r="1435" s="51" customFormat="1" x14ac:dyDescent="0.3"/>
    <row r="1436" s="51" customFormat="1" x14ac:dyDescent="0.3"/>
    <row r="1437" s="51" customFormat="1" x14ac:dyDescent="0.3"/>
    <row r="1438" s="51" customFormat="1" x14ac:dyDescent="0.3"/>
    <row r="1439" s="51" customFormat="1" x14ac:dyDescent="0.3"/>
    <row r="1440" s="51" customFormat="1" x14ac:dyDescent="0.3"/>
    <row r="1441" s="51" customFormat="1" x14ac:dyDescent="0.3"/>
    <row r="1442" s="51" customFormat="1" x14ac:dyDescent="0.3"/>
    <row r="1443" s="51" customFormat="1" x14ac:dyDescent="0.3"/>
    <row r="1444" s="51" customFormat="1" x14ac:dyDescent="0.3"/>
    <row r="1445" s="51" customFormat="1" x14ac:dyDescent="0.3"/>
    <row r="1446" s="51" customFormat="1" x14ac:dyDescent="0.3"/>
    <row r="1447" s="51" customFormat="1" x14ac:dyDescent="0.3"/>
    <row r="1448" s="51" customFormat="1" x14ac:dyDescent="0.3"/>
    <row r="1449" s="51" customFormat="1" x14ac:dyDescent="0.3"/>
    <row r="1450" s="51" customFormat="1" x14ac:dyDescent="0.3"/>
    <row r="1451" s="51" customFormat="1" x14ac:dyDescent="0.3"/>
    <row r="1452" s="51" customFormat="1" x14ac:dyDescent="0.3"/>
    <row r="1453" s="51" customFormat="1" x14ac:dyDescent="0.3"/>
    <row r="1454" s="51" customFormat="1" x14ac:dyDescent="0.3"/>
    <row r="1455" s="51" customFormat="1" x14ac:dyDescent="0.3"/>
    <row r="1456" s="51" customFormat="1" x14ac:dyDescent="0.3"/>
    <row r="1457" s="51" customFormat="1" x14ac:dyDescent="0.3"/>
    <row r="1458" s="51" customFormat="1" x14ac:dyDescent="0.3"/>
    <row r="1459" s="51" customFormat="1" x14ac:dyDescent="0.3"/>
    <row r="1460" s="51" customFormat="1" x14ac:dyDescent="0.3"/>
    <row r="1461" s="51" customFormat="1" x14ac:dyDescent="0.3"/>
    <row r="1462" s="51" customFormat="1" x14ac:dyDescent="0.3"/>
    <row r="1463" s="51" customFormat="1" x14ac:dyDescent="0.3"/>
    <row r="1464" s="51" customFormat="1" x14ac:dyDescent="0.3"/>
    <row r="1465" s="51" customFormat="1" x14ac:dyDescent="0.3"/>
    <row r="1466" s="51" customFormat="1" x14ac:dyDescent="0.3"/>
    <row r="1467" s="51" customFormat="1" x14ac:dyDescent="0.3"/>
    <row r="1468" s="51" customFormat="1" x14ac:dyDescent="0.3"/>
    <row r="1469" s="51" customFormat="1" x14ac:dyDescent="0.3"/>
    <row r="1470" s="51" customFormat="1" x14ac:dyDescent="0.3"/>
    <row r="1471" s="51" customFormat="1" x14ac:dyDescent="0.3"/>
    <row r="1472" s="51" customFormat="1" x14ac:dyDescent="0.3"/>
    <row r="1473" s="51" customFormat="1" x14ac:dyDescent="0.3"/>
    <row r="1474" s="51" customFormat="1" x14ac:dyDescent="0.3"/>
    <row r="1475" s="51" customFormat="1" x14ac:dyDescent="0.3"/>
    <row r="1476" s="51" customFormat="1" x14ac:dyDescent="0.3"/>
    <row r="1477" s="51" customFormat="1" x14ac:dyDescent="0.3"/>
    <row r="1478" s="51" customFormat="1" x14ac:dyDescent="0.3"/>
    <row r="1479" s="51" customFormat="1" x14ac:dyDescent="0.3"/>
    <row r="1480" s="51" customFormat="1" x14ac:dyDescent="0.3"/>
    <row r="1481" s="51" customFormat="1" x14ac:dyDescent="0.3"/>
    <row r="1482" s="51" customFormat="1" x14ac:dyDescent="0.3"/>
    <row r="1483" s="51" customFormat="1" x14ac:dyDescent="0.3"/>
    <row r="1484" s="51" customFormat="1" x14ac:dyDescent="0.3"/>
    <row r="1485" s="51" customFormat="1" x14ac:dyDescent="0.3"/>
    <row r="1486" s="51" customFormat="1" x14ac:dyDescent="0.3"/>
    <row r="1487" s="51" customFormat="1" x14ac:dyDescent="0.3"/>
    <row r="1488" s="51" customFormat="1" x14ac:dyDescent="0.3"/>
    <row r="1489" s="51" customFormat="1" x14ac:dyDescent="0.3"/>
    <row r="1490" s="51" customFormat="1" x14ac:dyDescent="0.3"/>
    <row r="1491" s="51" customFormat="1" x14ac:dyDescent="0.3"/>
    <row r="1492" s="51" customFormat="1" x14ac:dyDescent="0.3"/>
    <row r="1493" s="51" customFormat="1" x14ac:dyDescent="0.3"/>
    <row r="1494" s="51" customFormat="1" x14ac:dyDescent="0.3"/>
    <row r="1495" s="51" customFormat="1" x14ac:dyDescent="0.3"/>
    <row r="1496" s="51" customFormat="1" x14ac:dyDescent="0.3"/>
    <row r="1497" s="51" customFormat="1" x14ac:dyDescent="0.3"/>
    <row r="1498" s="51" customFormat="1" x14ac:dyDescent="0.3"/>
    <row r="1499" s="51" customFormat="1" x14ac:dyDescent="0.3"/>
    <row r="1500" s="51" customFormat="1" x14ac:dyDescent="0.3"/>
    <row r="1501" s="51" customFormat="1" x14ac:dyDescent="0.3"/>
    <row r="1502" s="51" customFormat="1" x14ac:dyDescent="0.3"/>
    <row r="1503" s="51" customFormat="1" x14ac:dyDescent="0.3"/>
    <row r="1504" s="51" customFormat="1" x14ac:dyDescent="0.3"/>
    <row r="1505" s="51" customFormat="1" x14ac:dyDescent="0.3"/>
    <row r="1506" s="51" customFormat="1" x14ac:dyDescent="0.3"/>
    <row r="1507" s="51" customFormat="1" x14ac:dyDescent="0.3"/>
    <row r="1508" s="51" customFormat="1" x14ac:dyDescent="0.3"/>
    <row r="1509" s="51" customFormat="1" x14ac:dyDescent="0.3"/>
    <row r="1510" s="51" customFormat="1" x14ac:dyDescent="0.3"/>
    <row r="1511" s="51" customFormat="1" x14ac:dyDescent="0.3"/>
    <row r="1512" s="51" customFormat="1" x14ac:dyDescent="0.3"/>
    <row r="1513" s="51" customFormat="1" x14ac:dyDescent="0.3"/>
    <row r="1514" s="51" customFormat="1" x14ac:dyDescent="0.3"/>
    <row r="1515" s="51" customFormat="1" x14ac:dyDescent="0.3"/>
    <row r="1516" s="51" customFormat="1" x14ac:dyDescent="0.3"/>
    <row r="1517" s="51" customFormat="1" x14ac:dyDescent="0.3"/>
    <row r="1518" s="51" customFormat="1" x14ac:dyDescent="0.3"/>
    <row r="1519" s="51" customFormat="1" x14ac:dyDescent="0.3"/>
    <row r="1520" s="51" customFormat="1" x14ac:dyDescent="0.3"/>
    <row r="1521" s="51" customFormat="1" x14ac:dyDescent="0.3"/>
    <row r="1522" s="51" customFormat="1" x14ac:dyDescent="0.3"/>
    <row r="1523" s="51" customFormat="1" x14ac:dyDescent="0.3"/>
    <row r="1524" s="51" customFormat="1" x14ac:dyDescent="0.3"/>
    <row r="1525" s="51" customFormat="1" x14ac:dyDescent="0.3"/>
    <row r="1526" s="51" customFormat="1" x14ac:dyDescent="0.3"/>
    <row r="1527" s="51" customFormat="1" x14ac:dyDescent="0.3"/>
    <row r="1528" s="51" customFormat="1" x14ac:dyDescent="0.3"/>
    <row r="1529" s="51" customFormat="1" x14ac:dyDescent="0.3"/>
    <row r="1530" s="51" customFormat="1" x14ac:dyDescent="0.3"/>
    <row r="1531" s="51" customFormat="1" x14ac:dyDescent="0.3"/>
    <row r="1532" s="51" customFormat="1" x14ac:dyDescent="0.3"/>
    <row r="1533" s="51" customFormat="1" x14ac:dyDescent="0.3"/>
    <row r="1534" s="51" customFormat="1" x14ac:dyDescent="0.3"/>
    <row r="1535" s="51" customFormat="1" x14ac:dyDescent="0.3"/>
    <row r="1536" s="51" customFormat="1" x14ac:dyDescent="0.3"/>
    <row r="1537" s="51" customFormat="1" x14ac:dyDescent="0.3"/>
    <row r="1538" s="51" customFormat="1" x14ac:dyDescent="0.3"/>
    <row r="1539" s="51" customFormat="1" x14ac:dyDescent="0.3"/>
    <row r="1540" s="51" customFormat="1" x14ac:dyDescent="0.3"/>
    <row r="1541" s="51" customFormat="1" x14ac:dyDescent="0.3"/>
    <row r="1542" s="51" customFormat="1" x14ac:dyDescent="0.3"/>
    <row r="1543" s="51" customFormat="1" x14ac:dyDescent="0.3"/>
    <row r="1544" s="51" customFormat="1" x14ac:dyDescent="0.3"/>
    <row r="1545" s="51" customFormat="1" x14ac:dyDescent="0.3"/>
    <row r="1546" s="51" customFormat="1" x14ac:dyDescent="0.3"/>
    <row r="1547" s="51" customFormat="1" x14ac:dyDescent="0.3"/>
    <row r="1548" s="51" customFormat="1" x14ac:dyDescent="0.3"/>
    <row r="1549" s="51" customFormat="1" x14ac:dyDescent="0.3"/>
    <row r="1550" s="51" customFormat="1" x14ac:dyDescent="0.3"/>
    <row r="1551" s="51" customFormat="1" x14ac:dyDescent="0.3"/>
    <row r="1552" s="51" customFormat="1" x14ac:dyDescent="0.3"/>
    <row r="1553" s="51" customFormat="1" x14ac:dyDescent="0.3"/>
    <row r="1554" s="51" customFormat="1" x14ac:dyDescent="0.3"/>
    <row r="1555" s="51" customFormat="1" x14ac:dyDescent="0.3"/>
    <row r="1556" s="51" customFormat="1" x14ac:dyDescent="0.3"/>
    <row r="1557" s="51" customFormat="1" x14ac:dyDescent="0.3"/>
    <row r="1558" s="51" customFormat="1" x14ac:dyDescent="0.3"/>
    <row r="1559" s="51" customFormat="1" x14ac:dyDescent="0.3"/>
    <row r="1560" s="51" customFormat="1" x14ac:dyDescent="0.3"/>
    <row r="1561" s="51" customFormat="1" x14ac:dyDescent="0.3"/>
    <row r="1562" s="51" customFormat="1" x14ac:dyDescent="0.3"/>
    <row r="1563" s="51" customFormat="1" x14ac:dyDescent="0.3"/>
    <row r="1564" s="51" customFormat="1" x14ac:dyDescent="0.3"/>
    <row r="1565" s="51" customFormat="1" x14ac:dyDescent="0.3"/>
    <row r="1566" s="51" customFormat="1" x14ac:dyDescent="0.3"/>
    <row r="1567" s="51" customFormat="1" x14ac:dyDescent="0.3"/>
    <row r="1568" s="51" customFormat="1" x14ac:dyDescent="0.3"/>
    <row r="1569" s="51" customFormat="1" x14ac:dyDescent="0.3"/>
    <row r="1570" s="51" customFormat="1" x14ac:dyDescent="0.3"/>
    <row r="1571" s="51" customFormat="1" x14ac:dyDescent="0.3"/>
    <row r="1572" s="51" customFormat="1" x14ac:dyDescent="0.3"/>
    <row r="1573" s="51" customFormat="1" x14ac:dyDescent="0.3"/>
    <row r="1574" s="51" customFormat="1" x14ac:dyDescent="0.3"/>
    <row r="1575" s="51" customFormat="1" x14ac:dyDescent="0.3"/>
    <row r="1576" s="51" customFormat="1" x14ac:dyDescent="0.3"/>
    <row r="1577" s="51" customFormat="1" x14ac:dyDescent="0.3"/>
    <row r="1578" s="51" customFormat="1" x14ac:dyDescent="0.3"/>
    <row r="1579" s="51" customFormat="1" x14ac:dyDescent="0.3"/>
    <row r="1580" s="51" customFormat="1" x14ac:dyDescent="0.3"/>
    <row r="1581" s="51" customFormat="1" x14ac:dyDescent="0.3"/>
    <row r="1582" s="51" customFormat="1" x14ac:dyDescent="0.3"/>
    <row r="1583" s="51" customFormat="1" x14ac:dyDescent="0.3"/>
    <row r="1584" s="51" customFormat="1" x14ac:dyDescent="0.3"/>
    <row r="1585" s="51" customFormat="1" x14ac:dyDescent="0.3"/>
    <row r="1586" s="51" customFormat="1" x14ac:dyDescent="0.3"/>
    <row r="1587" s="51" customFormat="1" x14ac:dyDescent="0.3"/>
    <row r="1588" s="51" customFormat="1" x14ac:dyDescent="0.3"/>
    <row r="1589" s="51" customFormat="1" x14ac:dyDescent="0.3"/>
    <row r="1590" s="51" customFormat="1" x14ac:dyDescent="0.3"/>
    <row r="1591" s="51" customFormat="1" x14ac:dyDescent="0.3"/>
    <row r="1592" s="51" customFormat="1" x14ac:dyDescent="0.3"/>
    <row r="1593" s="51" customFormat="1" x14ac:dyDescent="0.3"/>
    <row r="1594" s="51" customFormat="1" x14ac:dyDescent="0.3"/>
    <row r="1595" s="51" customFormat="1" x14ac:dyDescent="0.3"/>
    <row r="1596" s="51" customFormat="1" x14ac:dyDescent="0.3"/>
    <row r="1597" s="51" customFormat="1" x14ac:dyDescent="0.3"/>
    <row r="1598" s="51" customFormat="1" x14ac:dyDescent="0.3"/>
    <row r="1599" s="51" customFormat="1" x14ac:dyDescent="0.3"/>
    <row r="1600" s="51" customFormat="1" x14ac:dyDescent="0.3"/>
    <row r="1601" s="51" customFormat="1" x14ac:dyDescent="0.3"/>
    <row r="1602" s="51" customFormat="1" x14ac:dyDescent="0.3"/>
    <row r="1603" s="51" customFormat="1" x14ac:dyDescent="0.3"/>
    <row r="1604" s="51" customFormat="1" x14ac:dyDescent="0.3"/>
    <row r="1605" s="51" customFormat="1" x14ac:dyDescent="0.3"/>
    <row r="1606" s="51" customFormat="1" x14ac:dyDescent="0.3"/>
    <row r="1607" s="51" customFormat="1" x14ac:dyDescent="0.3"/>
    <row r="1608" s="51" customFormat="1" x14ac:dyDescent="0.3"/>
    <row r="1609" s="51" customFormat="1" x14ac:dyDescent="0.3"/>
    <row r="1610" s="51" customFormat="1" x14ac:dyDescent="0.3"/>
    <row r="1611" s="51" customFormat="1" x14ac:dyDescent="0.3"/>
    <row r="1612" s="51" customFormat="1" x14ac:dyDescent="0.3"/>
    <row r="1613" s="51" customFormat="1" x14ac:dyDescent="0.3"/>
    <row r="1614" s="51" customFormat="1" x14ac:dyDescent="0.3"/>
    <row r="1615" s="51" customFormat="1" x14ac:dyDescent="0.3"/>
    <row r="1616" s="51" customFormat="1" x14ac:dyDescent="0.3"/>
    <row r="1617" s="51" customFormat="1" x14ac:dyDescent="0.3"/>
    <row r="1618" s="51" customFormat="1" x14ac:dyDescent="0.3"/>
    <row r="1619" s="51" customFormat="1" x14ac:dyDescent="0.3"/>
    <row r="1620" s="51" customFormat="1" x14ac:dyDescent="0.3"/>
    <row r="1621" s="51" customFormat="1" x14ac:dyDescent="0.3"/>
    <row r="1622" s="51" customFormat="1" x14ac:dyDescent="0.3"/>
    <row r="1623" s="51" customFormat="1" x14ac:dyDescent="0.3"/>
    <row r="1624" s="51" customFormat="1" x14ac:dyDescent="0.3"/>
    <row r="1625" s="51" customFormat="1" x14ac:dyDescent="0.3"/>
    <row r="1626" s="51" customFormat="1" x14ac:dyDescent="0.3"/>
    <row r="1627" s="51" customFormat="1" x14ac:dyDescent="0.3"/>
    <row r="1628" s="51" customFormat="1" x14ac:dyDescent="0.3"/>
    <row r="1629" s="51" customFormat="1" x14ac:dyDescent="0.3"/>
    <row r="1630" s="51" customFormat="1" x14ac:dyDescent="0.3"/>
    <row r="1631" s="51" customFormat="1" x14ac:dyDescent="0.3"/>
    <row r="1632" s="51" customFormat="1" x14ac:dyDescent="0.3"/>
    <row r="1633" s="51" customFormat="1" x14ac:dyDescent="0.3"/>
    <row r="1634" s="51" customFormat="1" x14ac:dyDescent="0.3"/>
    <row r="1635" s="51" customFormat="1" x14ac:dyDescent="0.3"/>
    <row r="1636" s="51" customFormat="1" x14ac:dyDescent="0.3"/>
    <row r="1637" s="51" customFormat="1" x14ac:dyDescent="0.3"/>
    <row r="1638" s="51" customFormat="1" x14ac:dyDescent="0.3"/>
    <row r="1639" s="51" customFormat="1" x14ac:dyDescent="0.3"/>
    <row r="1640" s="51" customFormat="1" x14ac:dyDescent="0.3"/>
    <row r="1641" s="51" customFormat="1" x14ac:dyDescent="0.3"/>
    <row r="1642" s="51" customFormat="1" x14ac:dyDescent="0.3"/>
    <row r="1643" s="51" customFormat="1" x14ac:dyDescent="0.3"/>
    <row r="1644" s="51" customFormat="1" x14ac:dyDescent="0.3"/>
    <row r="1645" s="51" customFormat="1" x14ac:dyDescent="0.3"/>
    <row r="1646" s="51" customFormat="1" x14ac:dyDescent="0.3"/>
    <row r="1647" s="51" customFormat="1" x14ac:dyDescent="0.3"/>
    <row r="1648" s="51" customFormat="1" x14ac:dyDescent="0.3"/>
    <row r="1649" s="51" customFormat="1" x14ac:dyDescent="0.3"/>
    <row r="1650" s="51" customFormat="1" x14ac:dyDescent="0.3"/>
    <row r="1651" s="51" customFormat="1" x14ac:dyDescent="0.3"/>
    <row r="1652" s="51" customFormat="1" x14ac:dyDescent="0.3"/>
    <row r="1653" s="51" customFormat="1" x14ac:dyDescent="0.3"/>
    <row r="1654" s="51" customFormat="1" x14ac:dyDescent="0.3"/>
    <row r="1655" s="51" customFormat="1" x14ac:dyDescent="0.3"/>
    <row r="1656" s="51" customFormat="1" x14ac:dyDescent="0.3"/>
    <row r="1657" s="51" customFormat="1" x14ac:dyDescent="0.3"/>
    <row r="1658" s="51" customFormat="1" x14ac:dyDescent="0.3"/>
    <row r="1659" s="51" customFormat="1" x14ac:dyDescent="0.3"/>
    <row r="1660" s="51" customFormat="1" x14ac:dyDescent="0.3"/>
    <row r="1661" s="51" customFormat="1" x14ac:dyDescent="0.3"/>
    <row r="1662" s="51" customFormat="1" x14ac:dyDescent="0.3"/>
    <row r="1663" s="51" customFormat="1" x14ac:dyDescent="0.3"/>
    <row r="1664" s="51" customFormat="1" x14ac:dyDescent="0.3"/>
    <row r="1665" s="51" customFormat="1" x14ac:dyDescent="0.3"/>
    <row r="1666" s="51" customFormat="1" x14ac:dyDescent="0.3"/>
    <row r="1667" s="51" customFormat="1" x14ac:dyDescent="0.3"/>
    <row r="1668" s="51" customFormat="1" x14ac:dyDescent="0.3"/>
    <row r="1669" s="51" customFormat="1" x14ac:dyDescent="0.3"/>
    <row r="1670" s="51" customFormat="1" x14ac:dyDescent="0.3"/>
    <row r="1671" s="51" customFormat="1" x14ac:dyDescent="0.3"/>
    <row r="1672" s="51" customFormat="1" x14ac:dyDescent="0.3"/>
    <row r="1673" s="51" customFormat="1" x14ac:dyDescent="0.3"/>
    <row r="1674" s="51" customFormat="1" x14ac:dyDescent="0.3"/>
    <row r="1675" s="51" customFormat="1" x14ac:dyDescent="0.3"/>
    <row r="1676" s="51" customFormat="1" x14ac:dyDescent="0.3"/>
    <row r="1677" s="51" customFormat="1" x14ac:dyDescent="0.3"/>
    <row r="1678" s="51" customFormat="1" x14ac:dyDescent="0.3"/>
    <row r="1679" s="51" customFormat="1" x14ac:dyDescent="0.3"/>
    <row r="1680" s="51" customFormat="1" x14ac:dyDescent="0.3"/>
    <row r="1681" s="51" customFormat="1" x14ac:dyDescent="0.3"/>
    <row r="1682" s="51" customFormat="1" x14ac:dyDescent="0.3"/>
    <row r="1683" s="51" customFormat="1" x14ac:dyDescent="0.3"/>
    <row r="1684" s="51" customFormat="1" x14ac:dyDescent="0.3"/>
    <row r="1685" s="51" customFormat="1" x14ac:dyDescent="0.3"/>
    <row r="1686" s="51" customFormat="1" x14ac:dyDescent="0.3"/>
    <row r="1687" s="51" customFormat="1" x14ac:dyDescent="0.3"/>
    <row r="1688" s="51" customFormat="1" x14ac:dyDescent="0.3"/>
    <row r="1689" s="51" customFormat="1" x14ac:dyDescent="0.3"/>
    <row r="1690" s="51" customFormat="1" x14ac:dyDescent="0.3"/>
    <row r="1691" s="51" customFormat="1" x14ac:dyDescent="0.3"/>
    <row r="1692" s="51" customFormat="1" x14ac:dyDescent="0.3"/>
    <row r="1693" s="51" customFormat="1" x14ac:dyDescent="0.3"/>
    <row r="1694" s="51" customFormat="1" x14ac:dyDescent="0.3"/>
    <row r="1695" s="51" customFormat="1" x14ac:dyDescent="0.3"/>
    <row r="1696" s="51" customFormat="1" x14ac:dyDescent="0.3"/>
    <row r="1697" s="51" customFormat="1" x14ac:dyDescent="0.3"/>
    <row r="1698" s="51" customFormat="1" x14ac:dyDescent="0.3"/>
    <row r="1699" s="51" customFormat="1" x14ac:dyDescent="0.3"/>
    <row r="1700" s="51" customFormat="1" x14ac:dyDescent="0.3"/>
    <row r="1701" s="51" customFormat="1" x14ac:dyDescent="0.3"/>
    <row r="1702" s="51" customFormat="1" x14ac:dyDescent="0.3"/>
    <row r="1703" s="51" customFormat="1" x14ac:dyDescent="0.3"/>
    <row r="1704" s="51" customFormat="1" x14ac:dyDescent="0.3"/>
    <row r="1705" s="51" customFormat="1" x14ac:dyDescent="0.3"/>
    <row r="1706" s="51" customFormat="1" x14ac:dyDescent="0.3"/>
    <row r="1707" s="51" customFormat="1" x14ac:dyDescent="0.3"/>
    <row r="1708" s="51" customFormat="1" x14ac:dyDescent="0.3"/>
    <row r="1709" s="51" customFormat="1" x14ac:dyDescent="0.3"/>
    <row r="1710" s="51" customFormat="1" x14ac:dyDescent="0.3"/>
    <row r="1711" s="51" customFormat="1" x14ac:dyDescent="0.3"/>
    <row r="1712" s="51" customFormat="1" x14ac:dyDescent="0.3"/>
    <row r="1713" s="51" customFormat="1" x14ac:dyDescent="0.3"/>
    <row r="1714" s="51" customFormat="1" x14ac:dyDescent="0.3"/>
    <row r="1715" s="51" customFormat="1" x14ac:dyDescent="0.3"/>
    <row r="1716" s="51" customFormat="1" x14ac:dyDescent="0.3"/>
    <row r="1717" s="51" customFormat="1" x14ac:dyDescent="0.3"/>
    <row r="1718" s="51" customFormat="1" x14ac:dyDescent="0.3"/>
    <row r="1719" s="51" customFormat="1" x14ac:dyDescent="0.3"/>
    <row r="1720" s="51" customFormat="1" x14ac:dyDescent="0.3"/>
    <row r="1721" s="51" customFormat="1" x14ac:dyDescent="0.3"/>
    <row r="1722" s="51" customFormat="1" x14ac:dyDescent="0.3"/>
    <row r="1723" s="51" customFormat="1" x14ac:dyDescent="0.3"/>
    <row r="1724" s="51" customFormat="1" x14ac:dyDescent="0.3"/>
    <row r="1725" s="51" customFormat="1" x14ac:dyDescent="0.3"/>
    <row r="1726" s="51" customFormat="1" x14ac:dyDescent="0.3"/>
    <row r="1727" s="51" customFormat="1" x14ac:dyDescent="0.3"/>
    <row r="1728" s="51" customFormat="1" x14ac:dyDescent="0.3"/>
    <row r="1729" s="51" customFormat="1" x14ac:dyDescent="0.3"/>
    <row r="1730" s="51" customFormat="1" x14ac:dyDescent="0.3"/>
    <row r="1731" s="51" customFormat="1" x14ac:dyDescent="0.3"/>
    <row r="1732" s="51" customFormat="1" x14ac:dyDescent="0.3"/>
    <row r="1733" s="51" customFormat="1" x14ac:dyDescent="0.3"/>
    <row r="1734" s="51" customFormat="1" x14ac:dyDescent="0.3"/>
    <row r="1735" s="51" customFormat="1" x14ac:dyDescent="0.3"/>
    <row r="1736" s="51" customFormat="1" x14ac:dyDescent="0.3"/>
    <row r="1737" s="51" customFormat="1" x14ac:dyDescent="0.3"/>
    <row r="1738" s="51" customFormat="1" x14ac:dyDescent="0.3"/>
    <row r="1739" s="51" customFormat="1" x14ac:dyDescent="0.3"/>
    <row r="1740" s="51" customFormat="1" x14ac:dyDescent="0.3"/>
    <row r="1741" s="51" customFormat="1" x14ac:dyDescent="0.3"/>
    <row r="1742" s="51" customFormat="1" x14ac:dyDescent="0.3"/>
    <row r="1743" s="51" customFormat="1" x14ac:dyDescent="0.3"/>
    <row r="1744" s="51" customFormat="1" x14ac:dyDescent="0.3"/>
    <row r="1745" s="51" customFormat="1" x14ac:dyDescent="0.3"/>
    <row r="1746" s="51" customFormat="1" x14ac:dyDescent="0.3"/>
    <row r="1747" s="51" customFormat="1" x14ac:dyDescent="0.3"/>
    <row r="1748" s="51" customFormat="1" x14ac:dyDescent="0.3"/>
    <row r="1749" s="51" customFormat="1" x14ac:dyDescent="0.3"/>
    <row r="1750" s="51" customFormat="1" x14ac:dyDescent="0.3"/>
    <row r="1751" s="51" customFormat="1" x14ac:dyDescent="0.3"/>
    <row r="1752" s="51" customFormat="1" x14ac:dyDescent="0.3"/>
    <row r="1753" s="51" customFormat="1" x14ac:dyDescent="0.3"/>
    <row r="1754" s="51" customFormat="1" x14ac:dyDescent="0.3"/>
    <row r="1755" s="51" customFormat="1" x14ac:dyDescent="0.3"/>
    <row r="1756" s="51" customFormat="1" x14ac:dyDescent="0.3"/>
    <row r="1757" s="51" customFormat="1" x14ac:dyDescent="0.3"/>
    <row r="1758" s="51" customFormat="1" x14ac:dyDescent="0.3"/>
    <row r="1759" s="51" customFormat="1" x14ac:dyDescent="0.3"/>
    <row r="1760" s="51" customFormat="1" x14ac:dyDescent="0.3"/>
    <row r="1761" s="51" customFormat="1" x14ac:dyDescent="0.3"/>
    <row r="1762" s="51" customFormat="1" x14ac:dyDescent="0.3"/>
    <row r="1763" s="51" customFormat="1" x14ac:dyDescent="0.3"/>
    <row r="1764" s="51" customFormat="1" x14ac:dyDescent="0.3"/>
    <row r="1765" s="51" customFormat="1" x14ac:dyDescent="0.3"/>
    <row r="1766" s="51" customFormat="1" x14ac:dyDescent="0.3"/>
    <row r="1767" s="51" customFormat="1" x14ac:dyDescent="0.3"/>
    <row r="1768" s="51" customFormat="1" x14ac:dyDescent="0.3"/>
    <row r="1769" s="51" customFormat="1" x14ac:dyDescent="0.3"/>
    <row r="1770" s="51" customFormat="1" x14ac:dyDescent="0.3"/>
    <row r="1771" s="51" customFormat="1" x14ac:dyDescent="0.3"/>
    <row r="1772" s="51" customFormat="1" x14ac:dyDescent="0.3"/>
    <row r="1773" s="51" customFormat="1" x14ac:dyDescent="0.3"/>
    <row r="1774" s="51" customFormat="1" x14ac:dyDescent="0.3"/>
    <row r="1775" s="51" customFormat="1" x14ac:dyDescent="0.3"/>
    <row r="1776" s="51" customFormat="1" x14ac:dyDescent="0.3"/>
    <row r="1777" s="51" customFormat="1" x14ac:dyDescent="0.3"/>
    <row r="1778" s="51" customFormat="1" x14ac:dyDescent="0.3"/>
    <row r="1779" s="51" customFormat="1" x14ac:dyDescent="0.3"/>
    <row r="1780" s="51" customFormat="1" x14ac:dyDescent="0.3"/>
    <row r="1781" s="51" customFormat="1" x14ac:dyDescent="0.3"/>
    <row r="1782" s="51" customFormat="1" x14ac:dyDescent="0.3"/>
    <row r="1783" s="51" customFormat="1" x14ac:dyDescent="0.3"/>
    <row r="1784" s="51" customFormat="1" x14ac:dyDescent="0.3"/>
    <row r="1785" s="51" customFormat="1" x14ac:dyDescent="0.3"/>
    <row r="1786" s="51" customFormat="1" x14ac:dyDescent="0.3"/>
    <row r="1787" s="51" customFormat="1" x14ac:dyDescent="0.3"/>
    <row r="1788" s="51" customFormat="1" x14ac:dyDescent="0.3"/>
    <row r="1789" s="51" customFormat="1" x14ac:dyDescent="0.3"/>
    <row r="1790" s="51" customFormat="1" x14ac:dyDescent="0.3"/>
    <row r="1791" s="51" customFormat="1" x14ac:dyDescent="0.3"/>
    <row r="1792" s="51" customFormat="1" x14ac:dyDescent="0.3"/>
    <row r="1793" s="51" customFormat="1" x14ac:dyDescent="0.3"/>
    <row r="1794" s="51" customFormat="1" x14ac:dyDescent="0.3"/>
    <row r="1795" s="51" customFormat="1" x14ac:dyDescent="0.3"/>
    <row r="1796" s="51" customFormat="1" x14ac:dyDescent="0.3"/>
    <row r="1797" s="51" customFormat="1" x14ac:dyDescent="0.3"/>
    <row r="1798" s="51" customFormat="1" x14ac:dyDescent="0.3"/>
    <row r="1799" s="51" customFormat="1" x14ac:dyDescent="0.3"/>
    <row r="1800" s="51" customFormat="1" x14ac:dyDescent="0.3"/>
    <row r="1801" s="51" customFormat="1" x14ac:dyDescent="0.3"/>
    <row r="1802" s="51" customFormat="1" x14ac:dyDescent="0.3"/>
    <row r="1803" s="51" customFormat="1" x14ac:dyDescent="0.3"/>
    <row r="1804" s="51" customFormat="1" x14ac:dyDescent="0.3"/>
    <row r="1805" s="51" customFormat="1" x14ac:dyDescent="0.3"/>
    <row r="1806" s="51" customFormat="1" x14ac:dyDescent="0.3"/>
    <row r="1807" s="51" customFormat="1" x14ac:dyDescent="0.3"/>
    <row r="1808" s="51" customFormat="1" x14ac:dyDescent="0.3"/>
    <row r="1809" s="51" customFormat="1" x14ac:dyDescent="0.3"/>
    <row r="1810" s="51" customFormat="1" x14ac:dyDescent="0.3"/>
    <row r="1811" s="51" customFormat="1" x14ac:dyDescent="0.3"/>
    <row r="1812" s="51" customFormat="1" x14ac:dyDescent="0.3"/>
    <row r="1813" s="51" customFormat="1" x14ac:dyDescent="0.3"/>
    <row r="1814" s="51" customFormat="1" x14ac:dyDescent="0.3"/>
    <row r="1815" s="51" customFormat="1" x14ac:dyDescent="0.3"/>
    <row r="1816" s="51" customFormat="1" x14ac:dyDescent="0.3"/>
    <row r="1817" s="51" customFormat="1" x14ac:dyDescent="0.3"/>
    <row r="1818" s="51" customFormat="1" x14ac:dyDescent="0.3"/>
    <row r="1819" s="51" customFormat="1" x14ac:dyDescent="0.3"/>
    <row r="1820" s="51" customFormat="1" x14ac:dyDescent="0.3"/>
    <row r="1821" s="51" customFormat="1" x14ac:dyDescent="0.3"/>
    <row r="1822" s="51" customFormat="1" x14ac:dyDescent="0.3"/>
    <row r="1823" s="51" customFormat="1" x14ac:dyDescent="0.3"/>
    <row r="1824" s="51" customFormat="1" x14ac:dyDescent="0.3"/>
    <row r="1825" s="51" customFormat="1" x14ac:dyDescent="0.3"/>
    <row r="1826" s="51" customFormat="1" x14ac:dyDescent="0.3"/>
    <row r="1827" s="51" customFormat="1" x14ac:dyDescent="0.3"/>
    <row r="1828" s="51" customFormat="1" x14ac:dyDescent="0.3"/>
    <row r="1829" s="51" customFormat="1" x14ac:dyDescent="0.3"/>
    <row r="1830" s="51" customFormat="1" x14ac:dyDescent="0.3"/>
    <row r="1831" s="51" customFormat="1" x14ac:dyDescent="0.3"/>
    <row r="1832" s="51" customFormat="1" x14ac:dyDescent="0.3"/>
    <row r="1833" s="51" customFormat="1" x14ac:dyDescent="0.3"/>
    <row r="1834" s="51" customFormat="1" x14ac:dyDescent="0.3"/>
    <row r="1835" s="51" customFormat="1" x14ac:dyDescent="0.3"/>
    <row r="1836" s="51" customFormat="1" x14ac:dyDescent="0.3"/>
    <row r="1837" s="51" customFormat="1" x14ac:dyDescent="0.3"/>
    <row r="1838" s="51" customFormat="1" x14ac:dyDescent="0.3"/>
    <row r="1839" s="51" customFormat="1" x14ac:dyDescent="0.3"/>
    <row r="1840" s="51" customFormat="1" x14ac:dyDescent="0.3"/>
    <row r="1841" s="51" customFormat="1" x14ac:dyDescent="0.3"/>
    <row r="1842" s="51" customFormat="1" x14ac:dyDescent="0.3"/>
    <row r="1843" s="51" customFormat="1" x14ac:dyDescent="0.3"/>
    <row r="1844" s="51" customFormat="1" x14ac:dyDescent="0.3"/>
    <row r="1845" s="51" customFormat="1" x14ac:dyDescent="0.3"/>
    <row r="1846" s="51" customFormat="1" x14ac:dyDescent="0.3"/>
    <row r="1847" s="51" customFormat="1" x14ac:dyDescent="0.3"/>
    <row r="1848" s="51" customFormat="1" x14ac:dyDescent="0.3"/>
    <row r="1849" s="51" customFormat="1" x14ac:dyDescent="0.3"/>
    <row r="1850" s="51" customFormat="1" x14ac:dyDescent="0.3"/>
    <row r="1851" s="51" customFormat="1" x14ac:dyDescent="0.3"/>
    <row r="1852" s="51" customFormat="1" x14ac:dyDescent="0.3"/>
    <row r="1853" s="51" customFormat="1" x14ac:dyDescent="0.3"/>
    <row r="1854" s="51" customFormat="1" x14ac:dyDescent="0.3"/>
    <row r="1855" s="51" customFormat="1" x14ac:dyDescent="0.3"/>
    <row r="1856" s="51" customFormat="1" x14ac:dyDescent="0.3"/>
    <row r="1857" s="51" customFormat="1" x14ac:dyDescent="0.3"/>
    <row r="1858" s="51" customFormat="1" x14ac:dyDescent="0.3"/>
    <row r="1859" s="51" customFormat="1" x14ac:dyDescent="0.3"/>
    <row r="1860" s="51" customFormat="1" x14ac:dyDescent="0.3"/>
    <row r="1861" s="51" customFormat="1" x14ac:dyDescent="0.3"/>
    <row r="1862" s="51" customFormat="1" x14ac:dyDescent="0.3"/>
    <row r="1863" s="51" customFormat="1" x14ac:dyDescent="0.3"/>
    <row r="1864" s="51" customFormat="1" x14ac:dyDescent="0.3"/>
    <row r="1865" s="51" customFormat="1" x14ac:dyDescent="0.3"/>
    <row r="1866" s="51" customFormat="1" x14ac:dyDescent="0.3"/>
    <row r="1867" s="51" customFormat="1" x14ac:dyDescent="0.3"/>
    <row r="1868" s="51" customFormat="1" x14ac:dyDescent="0.3"/>
    <row r="1869" s="51" customFormat="1" x14ac:dyDescent="0.3"/>
    <row r="1870" s="51" customFormat="1" x14ac:dyDescent="0.3"/>
    <row r="1871" s="51" customFormat="1" x14ac:dyDescent="0.3"/>
    <row r="1872" s="51" customFormat="1" x14ac:dyDescent="0.3"/>
    <row r="1873" s="51" customFormat="1" x14ac:dyDescent="0.3"/>
    <row r="1874" s="51" customFormat="1" x14ac:dyDescent="0.3"/>
    <row r="1875" s="51" customFormat="1" x14ac:dyDescent="0.3"/>
    <row r="1876" s="51" customFormat="1" x14ac:dyDescent="0.3"/>
    <row r="1877" s="51" customFormat="1" x14ac:dyDescent="0.3"/>
    <row r="1878" s="51" customFormat="1" x14ac:dyDescent="0.3"/>
    <row r="1879" s="51" customFormat="1" x14ac:dyDescent="0.3"/>
    <row r="1880" s="51" customFormat="1" x14ac:dyDescent="0.3"/>
    <row r="1881" s="51" customFormat="1" x14ac:dyDescent="0.3"/>
    <row r="1882" s="51" customFormat="1" x14ac:dyDescent="0.3"/>
    <row r="1883" s="51" customFormat="1" x14ac:dyDescent="0.3"/>
    <row r="1884" s="51" customFormat="1" x14ac:dyDescent="0.3"/>
    <row r="1885" s="51" customFormat="1" x14ac:dyDescent="0.3"/>
    <row r="1886" s="51" customFormat="1" x14ac:dyDescent="0.3"/>
    <row r="1887" s="51" customFormat="1" x14ac:dyDescent="0.3"/>
    <row r="1888" s="51" customFormat="1" x14ac:dyDescent="0.3"/>
    <row r="1889" s="51" customFormat="1" x14ac:dyDescent="0.3"/>
    <row r="1890" s="51" customFormat="1" x14ac:dyDescent="0.3"/>
    <row r="1891" s="51" customFormat="1" x14ac:dyDescent="0.3"/>
    <row r="1892" s="51" customFormat="1" x14ac:dyDescent="0.3"/>
    <row r="1893" s="51" customFormat="1" x14ac:dyDescent="0.3"/>
    <row r="1894" s="51" customFormat="1" x14ac:dyDescent="0.3"/>
    <row r="1895" s="51" customFormat="1" x14ac:dyDescent="0.3"/>
    <row r="1896" s="51" customFormat="1" x14ac:dyDescent="0.3"/>
    <row r="1897" s="51" customFormat="1" x14ac:dyDescent="0.3"/>
    <row r="1898" s="51" customFormat="1" x14ac:dyDescent="0.3"/>
    <row r="1899" s="51" customFormat="1" x14ac:dyDescent="0.3"/>
    <row r="1900" s="51" customFormat="1" x14ac:dyDescent="0.3"/>
    <row r="1901" s="51" customFormat="1" x14ac:dyDescent="0.3"/>
    <row r="1902" s="51" customFormat="1" x14ac:dyDescent="0.3"/>
    <row r="1903" s="51" customFormat="1" x14ac:dyDescent="0.3"/>
    <row r="1904" s="51" customFormat="1" x14ac:dyDescent="0.3"/>
    <row r="1905" s="51" customFormat="1" x14ac:dyDescent="0.3"/>
    <row r="1906" s="51" customFormat="1" x14ac:dyDescent="0.3"/>
    <row r="1907" s="51" customFormat="1" x14ac:dyDescent="0.3"/>
    <row r="1908" s="51" customFormat="1" x14ac:dyDescent="0.3"/>
    <row r="1909" s="51" customFormat="1" x14ac:dyDescent="0.3"/>
    <row r="1910" s="51" customFormat="1" x14ac:dyDescent="0.3"/>
    <row r="1911" s="51" customFormat="1" x14ac:dyDescent="0.3"/>
    <row r="1912" s="51" customFormat="1" x14ac:dyDescent="0.3"/>
    <row r="1913" s="51" customFormat="1" x14ac:dyDescent="0.3"/>
    <row r="1914" s="51" customFormat="1" x14ac:dyDescent="0.3"/>
    <row r="1915" s="51" customFormat="1" x14ac:dyDescent="0.3"/>
    <row r="1916" s="51" customFormat="1" x14ac:dyDescent="0.3"/>
    <row r="1917" s="51" customFormat="1" x14ac:dyDescent="0.3"/>
    <row r="1918" s="51" customFormat="1" x14ac:dyDescent="0.3"/>
    <row r="1919" s="51" customFormat="1" x14ac:dyDescent="0.3"/>
    <row r="1920" s="51" customFormat="1" x14ac:dyDescent="0.3"/>
    <row r="1921" s="51" customFormat="1" x14ac:dyDescent="0.3"/>
    <row r="1922" s="51" customFormat="1" x14ac:dyDescent="0.3"/>
    <row r="1923" s="51" customFormat="1" x14ac:dyDescent="0.3"/>
    <row r="1924" s="51" customFormat="1" x14ac:dyDescent="0.3"/>
    <row r="1925" s="51" customFormat="1" x14ac:dyDescent="0.3"/>
    <row r="1926" s="51" customFormat="1" x14ac:dyDescent="0.3"/>
    <row r="1927" s="51" customFormat="1" x14ac:dyDescent="0.3"/>
    <row r="1928" s="51" customFormat="1" x14ac:dyDescent="0.3"/>
    <row r="1929" s="51" customFormat="1" x14ac:dyDescent="0.3"/>
    <row r="1930" s="51" customFormat="1" x14ac:dyDescent="0.3"/>
    <row r="1931" s="51" customFormat="1" x14ac:dyDescent="0.3"/>
    <row r="1932" s="51" customFormat="1" x14ac:dyDescent="0.3"/>
    <row r="1933" s="51" customFormat="1" x14ac:dyDescent="0.3"/>
    <row r="1934" s="51" customFormat="1" x14ac:dyDescent="0.3"/>
    <row r="1935" s="51" customFormat="1" x14ac:dyDescent="0.3"/>
    <row r="1936" s="51" customFormat="1" x14ac:dyDescent="0.3"/>
    <row r="1937" s="51" customFormat="1" x14ac:dyDescent="0.3"/>
    <row r="1938" s="51" customFormat="1" x14ac:dyDescent="0.3"/>
    <row r="1939" s="51" customFormat="1" x14ac:dyDescent="0.3"/>
    <row r="1940" s="51" customFormat="1" x14ac:dyDescent="0.3"/>
    <row r="1941" s="51" customFormat="1" x14ac:dyDescent="0.3"/>
    <row r="1942" s="51" customFormat="1" x14ac:dyDescent="0.3"/>
    <row r="1943" s="51" customFormat="1" x14ac:dyDescent="0.3"/>
    <row r="1944" s="51" customFormat="1" x14ac:dyDescent="0.3"/>
    <row r="1945" s="51" customFormat="1" x14ac:dyDescent="0.3"/>
    <row r="1946" s="51" customFormat="1" x14ac:dyDescent="0.3"/>
    <row r="1947" s="51" customFormat="1" x14ac:dyDescent="0.3"/>
    <row r="1948" s="51" customFormat="1" x14ac:dyDescent="0.3"/>
    <row r="1949" s="51" customFormat="1" x14ac:dyDescent="0.3"/>
    <row r="1950" s="51" customFormat="1" x14ac:dyDescent="0.3"/>
    <row r="1951" s="51" customFormat="1" x14ac:dyDescent="0.3"/>
    <row r="1952" s="51" customFormat="1" x14ac:dyDescent="0.3"/>
    <row r="1953" s="51" customFormat="1" x14ac:dyDescent="0.3"/>
    <row r="1954" s="51" customFormat="1" x14ac:dyDescent="0.3"/>
    <row r="1955" s="51" customFormat="1" x14ac:dyDescent="0.3"/>
    <row r="1956" s="51" customFormat="1" x14ac:dyDescent="0.3"/>
    <row r="1957" s="51" customFormat="1" x14ac:dyDescent="0.3"/>
    <row r="1958" s="51" customFormat="1" x14ac:dyDescent="0.3"/>
    <row r="1959" s="51" customFormat="1" x14ac:dyDescent="0.3"/>
    <row r="1960" s="51" customFormat="1" x14ac:dyDescent="0.3"/>
    <row r="1961" s="51" customFormat="1" x14ac:dyDescent="0.3"/>
    <row r="1962" s="51" customFormat="1" x14ac:dyDescent="0.3"/>
    <row r="1963" s="51" customFormat="1" x14ac:dyDescent="0.3"/>
    <row r="1964" s="51" customFormat="1" x14ac:dyDescent="0.3"/>
    <row r="1965" s="51" customFormat="1" x14ac:dyDescent="0.3"/>
    <row r="1966" s="51" customFormat="1" x14ac:dyDescent="0.3"/>
    <row r="1967" s="51" customFormat="1" x14ac:dyDescent="0.3"/>
    <row r="1968" s="51" customFormat="1" x14ac:dyDescent="0.3"/>
    <row r="1969" s="51" customFormat="1" x14ac:dyDescent="0.3"/>
    <row r="1970" s="51" customFormat="1" x14ac:dyDescent="0.3"/>
    <row r="1971" s="51" customFormat="1" x14ac:dyDescent="0.3"/>
    <row r="1972" s="51" customFormat="1" x14ac:dyDescent="0.3"/>
    <row r="1973" s="51" customFormat="1" x14ac:dyDescent="0.3"/>
    <row r="1974" s="51" customFormat="1" x14ac:dyDescent="0.3"/>
    <row r="1975" s="51" customFormat="1" x14ac:dyDescent="0.3"/>
    <row r="1976" s="51" customFormat="1" x14ac:dyDescent="0.3"/>
    <row r="1977" s="51" customFormat="1" x14ac:dyDescent="0.3"/>
    <row r="1978" s="51" customFormat="1" x14ac:dyDescent="0.3"/>
    <row r="1979" s="51" customFormat="1" x14ac:dyDescent="0.3"/>
    <row r="1980" s="51" customFormat="1" x14ac:dyDescent="0.3"/>
    <row r="1981" s="51" customFormat="1" x14ac:dyDescent="0.3"/>
    <row r="1982" s="51" customFormat="1" x14ac:dyDescent="0.3"/>
    <row r="1983" s="51" customFormat="1" x14ac:dyDescent="0.3"/>
    <row r="1984" s="51" customFormat="1" x14ac:dyDescent="0.3"/>
    <row r="1985" s="51" customFormat="1" x14ac:dyDescent="0.3"/>
    <row r="1986" s="51" customFormat="1" x14ac:dyDescent="0.3"/>
    <row r="1987" s="51" customFormat="1" x14ac:dyDescent="0.3"/>
    <row r="1988" s="51" customFormat="1" x14ac:dyDescent="0.3"/>
    <row r="1989" s="51" customFormat="1" x14ac:dyDescent="0.3"/>
    <row r="1990" s="51" customFormat="1" x14ac:dyDescent="0.3"/>
    <row r="1991" s="51" customFormat="1" x14ac:dyDescent="0.3"/>
    <row r="1992" s="51" customFormat="1" x14ac:dyDescent="0.3"/>
    <row r="1993" s="51" customFormat="1" x14ac:dyDescent="0.3"/>
    <row r="1994" s="51" customFormat="1" x14ac:dyDescent="0.3"/>
    <row r="1995" s="51" customFormat="1" x14ac:dyDescent="0.3"/>
    <row r="1996" s="51" customFormat="1" x14ac:dyDescent="0.3"/>
    <row r="1997" s="51" customFormat="1" x14ac:dyDescent="0.3"/>
    <row r="1998" s="51" customFormat="1" x14ac:dyDescent="0.3"/>
    <row r="1999" s="51" customFormat="1" x14ac:dyDescent="0.3"/>
    <row r="2000" s="51" customFormat="1" x14ac:dyDescent="0.3"/>
    <row r="2001" s="51" customFormat="1" x14ac:dyDescent="0.3"/>
    <row r="2002" s="51" customFormat="1" x14ac:dyDescent="0.3"/>
    <row r="2003" s="51" customFormat="1" x14ac:dyDescent="0.3"/>
    <row r="2004" s="51" customFormat="1" x14ac:dyDescent="0.3"/>
    <row r="2005" s="51" customFormat="1" x14ac:dyDescent="0.3"/>
    <row r="2006" s="51" customFormat="1" x14ac:dyDescent="0.3"/>
    <row r="2007" s="51" customFormat="1" x14ac:dyDescent="0.3"/>
    <row r="2008" s="51" customFormat="1" x14ac:dyDescent="0.3"/>
    <row r="2009" s="51" customFormat="1" x14ac:dyDescent="0.3"/>
    <row r="2010" s="51" customFormat="1" x14ac:dyDescent="0.3"/>
    <row r="2011" s="51" customFormat="1" x14ac:dyDescent="0.3"/>
    <row r="2012" s="51" customFormat="1" x14ac:dyDescent="0.3"/>
    <row r="2013" s="51" customFormat="1" x14ac:dyDescent="0.3"/>
    <row r="2014" s="51" customFormat="1" x14ac:dyDescent="0.3"/>
    <row r="2015" s="51" customFormat="1" x14ac:dyDescent="0.3"/>
    <row r="2016" s="51" customFormat="1" x14ac:dyDescent="0.3"/>
    <row r="2017" s="51" customFormat="1" x14ac:dyDescent="0.3"/>
    <row r="2018" s="51" customFormat="1" x14ac:dyDescent="0.3"/>
    <row r="2019" s="51" customFormat="1" x14ac:dyDescent="0.3"/>
    <row r="2020" s="51" customFormat="1" x14ac:dyDescent="0.3"/>
    <row r="2021" s="51" customFormat="1" x14ac:dyDescent="0.3"/>
    <row r="2022" s="51" customFormat="1" x14ac:dyDescent="0.3"/>
    <row r="2023" s="51" customFormat="1" x14ac:dyDescent="0.3"/>
    <row r="2024" s="51" customFormat="1" x14ac:dyDescent="0.3"/>
    <row r="2025" s="51" customFormat="1" x14ac:dyDescent="0.3"/>
    <row r="2026" s="51" customFormat="1" x14ac:dyDescent="0.3"/>
    <row r="2027" s="51" customFormat="1" x14ac:dyDescent="0.3"/>
    <row r="2028" s="51" customFormat="1" x14ac:dyDescent="0.3"/>
    <row r="2029" s="51" customFormat="1" x14ac:dyDescent="0.3"/>
    <row r="2030" s="51" customFormat="1" x14ac:dyDescent="0.3"/>
    <row r="2031" s="51" customFormat="1" x14ac:dyDescent="0.3"/>
    <row r="2032" s="51" customFormat="1" x14ac:dyDescent="0.3"/>
    <row r="2033" s="51" customFormat="1" x14ac:dyDescent="0.3"/>
    <row r="2034" s="51" customFormat="1" x14ac:dyDescent="0.3"/>
    <row r="2035" s="51" customFormat="1" x14ac:dyDescent="0.3"/>
    <row r="2036" s="51" customFormat="1" x14ac:dyDescent="0.3"/>
    <row r="2037" s="51" customFormat="1" x14ac:dyDescent="0.3"/>
    <row r="2038" s="51" customFormat="1" x14ac:dyDescent="0.3"/>
    <row r="2039" s="51" customFormat="1" x14ac:dyDescent="0.3"/>
    <row r="2040" s="51" customFormat="1" x14ac:dyDescent="0.3"/>
    <row r="2041" s="51" customFormat="1" x14ac:dyDescent="0.3"/>
    <row r="2042" s="51" customFormat="1" x14ac:dyDescent="0.3"/>
    <row r="2043" s="51" customFormat="1" x14ac:dyDescent="0.3"/>
    <row r="2044" s="51" customFormat="1" x14ac:dyDescent="0.3"/>
    <row r="2045" s="51" customFormat="1" x14ac:dyDescent="0.3"/>
    <row r="2046" s="51" customFormat="1" x14ac:dyDescent="0.3"/>
    <row r="2047" s="51" customFormat="1" x14ac:dyDescent="0.3"/>
    <row r="2048" s="51" customFormat="1" x14ac:dyDescent="0.3"/>
    <row r="2049" s="51" customFormat="1" x14ac:dyDescent="0.3"/>
    <row r="2050" s="51" customFormat="1" x14ac:dyDescent="0.3"/>
    <row r="2051" s="51" customFormat="1" x14ac:dyDescent="0.3"/>
    <row r="2052" s="51" customFormat="1" x14ac:dyDescent="0.3"/>
    <row r="2053" s="51" customFormat="1" x14ac:dyDescent="0.3"/>
    <row r="2054" s="51" customFormat="1" x14ac:dyDescent="0.3"/>
    <row r="2055" s="51" customFormat="1" x14ac:dyDescent="0.3"/>
    <row r="2056" s="51" customFormat="1" x14ac:dyDescent="0.3"/>
    <row r="2057" s="51" customFormat="1" x14ac:dyDescent="0.3"/>
    <row r="2058" s="51" customFormat="1" x14ac:dyDescent="0.3"/>
    <row r="2059" s="51" customFormat="1" x14ac:dyDescent="0.3"/>
    <row r="2060" s="51" customFormat="1" x14ac:dyDescent="0.3"/>
    <row r="2061" s="51" customFormat="1" x14ac:dyDescent="0.3"/>
    <row r="2062" s="51" customFormat="1" x14ac:dyDescent="0.3"/>
    <row r="2063" s="51" customFormat="1" x14ac:dyDescent="0.3"/>
    <row r="2064" s="51" customFormat="1" x14ac:dyDescent="0.3"/>
    <row r="2065" s="51" customFormat="1" x14ac:dyDescent="0.3"/>
    <row r="2066" s="51" customFormat="1" x14ac:dyDescent="0.3"/>
    <row r="2067" s="51" customFormat="1" x14ac:dyDescent="0.3"/>
    <row r="2068" s="51" customFormat="1" x14ac:dyDescent="0.3"/>
    <row r="2069" s="51" customFormat="1" x14ac:dyDescent="0.3"/>
    <row r="2070" s="51" customFormat="1" x14ac:dyDescent="0.3"/>
    <row r="2071" s="51" customFormat="1" x14ac:dyDescent="0.3"/>
    <row r="2072" s="51" customFormat="1" x14ac:dyDescent="0.3"/>
    <row r="2073" s="51" customFormat="1" x14ac:dyDescent="0.3"/>
    <row r="2074" s="51" customFormat="1" x14ac:dyDescent="0.3"/>
    <row r="2075" s="51" customFormat="1" x14ac:dyDescent="0.3"/>
    <row r="2076" s="51" customFormat="1" x14ac:dyDescent="0.3"/>
    <row r="2077" s="51" customFormat="1" x14ac:dyDescent="0.3"/>
    <row r="2078" s="51" customFormat="1" x14ac:dyDescent="0.3"/>
    <row r="2079" s="51" customFormat="1" x14ac:dyDescent="0.3"/>
    <row r="2080" s="51" customFormat="1" x14ac:dyDescent="0.3"/>
    <row r="2081" s="51" customFormat="1" x14ac:dyDescent="0.3"/>
    <row r="2082" s="51" customFormat="1" x14ac:dyDescent="0.3"/>
    <row r="2083" s="51" customFormat="1" x14ac:dyDescent="0.3"/>
    <row r="2084" s="51" customFormat="1" x14ac:dyDescent="0.3"/>
    <row r="2085" s="51" customFormat="1" x14ac:dyDescent="0.3"/>
    <row r="2086" s="51" customFormat="1" x14ac:dyDescent="0.3"/>
    <row r="2087" s="51" customFormat="1" x14ac:dyDescent="0.3"/>
    <row r="2088" s="51" customFormat="1" x14ac:dyDescent="0.3"/>
    <row r="2089" s="51" customFormat="1" x14ac:dyDescent="0.3"/>
    <row r="2090" s="51" customFormat="1" x14ac:dyDescent="0.3"/>
    <row r="2091" s="51" customFormat="1" x14ac:dyDescent="0.3"/>
    <row r="2092" s="51" customFormat="1" x14ac:dyDescent="0.3"/>
    <row r="2093" s="51" customFormat="1" x14ac:dyDescent="0.3"/>
    <row r="2094" s="51" customFormat="1" x14ac:dyDescent="0.3"/>
    <row r="2095" s="51" customFormat="1" x14ac:dyDescent="0.3"/>
    <row r="2096" s="51" customFormat="1" x14ac:dyDescent="0.3"/>
    <row r="2097" s="51" customFormat="1" x14ac:dyDescent="0.3"/>
    <row r="2098" s="51" customFormat="1" x14ac:dyDescent="0.3"/>
    <row r="2099" s="51" customFormat="1" x14ac:dyDescent="0.3"/>
    <row r="2100" s="51" customFormat="1" x14ac:dyDescent="0.3"/>
    <row r="2101" s="51" customFormat="1" x14ac:dyDescent="0.3"/>
    <row r="2102" s="51" customFormat="1" x14ac:dyDescent="0.3"/>
    <row r="2103" s="51" customFormat="1" x14ac:dyDescent="0.3"/>
    <row r="2104" s="51" customFormat="1" x14ac:dyDescent="0.3"/>
    <row r="2105" s="51" customFormat="1" x14ac:dyDescent="0.3"/>
    <row r="2106" s="51" customFormat="1" x14ac:dyDescent="0.3"/>
    <row r="2107" s="51" customFormat="1" x14ac:dyDescent="0.3"/>
    <row r="2108" s="51" customFormat="1" x14ac:dyDescent="0.3"/>
    <row r="2109" s="51" customFormat="1" x14ac:dyDescent="0.3"/>
    <row r="2110" s="51" customFormat="1" x14ac:dyDescent="0.3"/>
    <row r="2111" s="51" customFormat="1" x14ac:dyDescent="0.3"/>
    <row r="2112" s="51" customFormat="1" x14ac:dyDescent="0.3"/>
    <row r="2113" s="51" customFormat="1" x14ac:dyDescent="0.3"/>
    <row r="2114" s="51" customFormat="1" x14ac:dyDescent="0.3"/>
    <row r="2115" s="51" customFormat="1" x14ac:dyDescent="0.3"/>
    <row r="2116" s="51" customFormat="1" x14ac:dyDescent="0.3"/>
    <row r="2117" s="51" customFormat="1" x14ac:dyDescent="0.3"/>
    <row r="2118" s="51" customFormat="1" x14ac:dyDescent="0.3"/>
    <row r="2119" s="51" customFormat="1" x14ac:dyDescent="0.3"/>
    <row r="2120" s="51" customFormat="1" x14ac:dyDescent="0.3"/>
    <row r="2121" s="51" customFormat="1" x14ac:dyDescent="0.3"/>
    <row r="2122" s="51" customFormat="1" x14ac:dyDescent="0.3"/>
    <row r="2123" s="51" customFormat="1" x14ac:dyDescent="0.3"/>
    <row r="2124" s="51" customFormat="1" x14ac:dyDescent="0.3"/>
    <row r="2125" s="51" customFormat="1" x14ac:dyDescent="0.3"/>
    <row r="2126" s="51" customFormat="1" x14ac:dyDescent="0.3"/>
    <row r="2127" s="51" customFormat="1" x14ac:dyDescent="0.3"/>
    <row r="2128" s="51" customFormat="1" x14ac:dyDescent="0.3"/>
    <row r="2129" s="51" customFormat="1" x14ac:dyDescent="0.3"/>
    <row r="2130" s="51" customFormat="1" x14ac:dyDescent="0.3"/>
    <row r="2131" s="51" customFormat="1" x14ac:dyDescent="0.3"/>
    <row r="2132" s="51" customFormat="1" x14ac:dyDescent="0.3"/>
    <row r="2133" s="51" customFormat="1" x14ac:dyDescent="0.3"/>
    <row r="2134" s="51" customFormat="1" x14ac:dyDescent="0.3"/>
    <row r="2135" s="51" customFormat="1" x14ac:dyDescent="0.3"/>
    <row r="2136" s="51" customFormat="1" x14ac:dyDescent="0.3"/>
    <row r="2137" s="51" customFormat="1" x14ac:dyDescent="0.3"/>
    <row r="2138" s="51" customFormat="1" x14ac:dyDescent="0.3"/>
    <row r="2139" s="51" customFormat="1" x14ac:dyDescent="0.3"/>
    <row r="2140" s="51" customFormat="1" x14ac:dyDescent="0.3"/>
    <row r="2141" s="51" customFormat="1" x14ac:dyDescent="0.3"/>
    <row r="2142" s="51" customFormat="1" x14ac:dyDescent="0.3"/>
    <row r="2143" s="51" customFormat="1" x14ac:dyDescent="0.3"/>
    <row r="2144" s="51" customFormat="1" x14ac:dyDescent="0.3"/>
    <row r="2145" s="51" customFormat="1" x14ac:dyDescent="0.3"/>
    <row r="2146" s="51" customFormat="1" x14ac:dyDescent="0.3"/>
    <row r="2147" s="51" customFormat="1" x14ac:dyDescent="0.3"/>
    <row r="2148" s="51" customFormat="1" x14ac:dyDescent="0.3"/>
    <row r="2149" s="51" customFormat="1" x14ac:dyDescent="0.3"/>
    <row r="2150" s="51" customFormat="1" x14ac:dyDescent="0.3"/>
    <row r="2151" s="51" customFormat="1" x14ac:dyDescent="0.3"/>
    <row r="2152" s="51" customFormat="1" x14ac:dyDescent="0.3"/>
    <row r="2153" s="51" customFormat="1" x14ac:dyDescent="0.3"/>
    <row r="2154" s="51" customFormat="1" x14ac:dyDescent="0.3"/>
    <row r="2155" s="51" customFormat="1" x14ac:dyDescent="0.3"/>
    <row r="2156" s="51" customFormat="1" x14ac:dyDescent="0.3"/>
    <row r="2157" s="51" customFormat="1" x14ac:dyDescent="0.3"/>
    <row r="2158" s="51" customFormat="1" x14ac:dyDescent="0.3"/>
    <row r="2159" s="51" customFormat="1" x14ac:dyDescent="0.3"/>
    <row r="2160" s="51" customFormat="1" x14ac:dyDescent="0.3"/>
    <row r="2161" s="51" customFormat="1" x14ac:dyDescent="0.3"/>
    <row r="2162" s="51" customFormat="1" x14ac:dyDescent="0.3"/>
    <row r="2163" s="51" customFormat="1" x14ac:dyDescent="0.3"/>
    <row r="2164" s="51" customFormat="1" x14ac:dyDescent="0.3"/>
    <row r="2165" s="51" customFormat="1" x14ac:dyDescent="0.3"/>
    <row r="2166" s="51" customFormat="1" x14ac:dyDescent="0.3"/>
    <row r="2167" s="51" customFormat="1" x14ac:dyDescent="0.3"/>
    <row r="2168" s="51" customFormat="1" x14ac:dyDescent="0.3"/>
    <row r="2169" s="51" customFormat="1" x14ac:dyDescent="0.3"/>
    <row r="2170" s="51" customFormat="1" x14ac:dyDescent="0.3"/>
    <row r="2171" s="51" customFormat="1" x14ac:dyDescent="0.3"/>
    <row r="2172" s="51" customFormat="1" x14ac:dyDescent="0.3"/>
    <row r="2173" s="51" customFormat="1" x14ac:dyDescent="0.3"/>
    <row r="2174" s="51" customFormat="1" x14ac:dyDescent="0.3"/>
    <row r="2175" s="51" customFormat="1" x14ac:dyDescent="0.3"/>
    <row r="2176" s="51" customFormat="1" x14ac:dyDescent="0.3"/>
    <row r="2177" s="51" customFormat="1" x14ac:dyDescent="0.3"/>
    <row r="2178" s="51" customFormat="1" x14ac:dyDescent="0.3"/>
    <row r="2179" s="51" customFormat="1" x14ac:dyDescent="0.3"/>
    <row r="2180" s="51" customFormat="1" x14ac:dyDescent="0.3"/>
    <row r="2181" s="51" customFormat="1" x14ac:dyDescent="0.3"/>
    <row r="2182" s="51" customFormat="1" x14ac:dyDescent="0.3"/>
    <row r="2183" s="51" customFormat="1" x14ac:dyDescent="0.3"/>
    <row r="2184" s="51" customFormat="1" x14ac:dyDescent="0.3"/>
    <row r="2185" s="51" customFormat="1" x14ac:dyDescent="0.3"/>
    <row r="2186" s="51" customFormat="1" x14ac:dyDescent="0.3"/>
    <row r="2187" s="51" customFormat="1" x14ac:dyDescent="0.3"/>
    <row r="2188" s="51" customFormat="1" x14ac:dyDescent="0.3"/>
    <row r="2189" s="51" customFormat="1" x14ac:dyDescent="0.3"/>
    <row r="2190" s="51" customFormat="1" x14ac:dyDescent="0.3"/>
    <row r="2191" s="51" customFormat="1" x14ac:dyDescent="0.3"/>
    <row r="2192" s="51" customFormat="1" x14ac:dyDescent="0.3"/>
    <row r="2193" s="51" customFormat="1" x14ac:dyDescent="0.3"/>
    <row r="2194" s="51" customFormat="1" x14ac:dyDescent="0.3"/>
    <row r="2195" s="51" customFormat="1" x14ac:dyDescent="0.3"/>
    <row r="2196" s="51" customFormat="1" x14ac:dyDescent="0.3"/>
    <row r="2197" s="51" customFormat="1" x14ac:dyDescent="0.3"/>
    <row r="2198" s="51" customFormat="1" x14ac:dyDescent="0.3"/>
    <row r="2199" s="51" customFormat="1" x14ac:dyDescent="0.3"/>
    <row r="2200" s="51" customFormat="1" x14ac:dyDescent="0.3"/>
    <row r="2201" s="51" customFormat="1" x14ac:dyDescent="0.3"/>
    <row r="2202" s="51" customFormat="1" x14ac:dyDescent="0.3"/>
    <row r="2203" s="51" customFormat="1" x14ac:dyDescent="0.3"/>
    <row r="2204" s="51" customFormat="1" x14ac:dyDescent="0.3"/>
    <row r="2205" s="51" customFormat="1" x14ac:dyDescent="0.3"/>
    <row r="2206" s="51" customFormat="1" x14ac:dyDescent="0.3"/>
    <row r="2207" s="51" customFormat="1" x14ac:dyDescent="0.3"/>
    <row r="2208" s="51" customFormat="1" x14ac:dyDescent="0.3"/>
    <row r="2209" s="51" customFormat="1" x14ac:dyDescent="0.3"/>
    <row r="2210" s="51" customFormat="1" x14ac:dyDescent="0.3"/>
    <row r="2211" s="51" customFormat="1" x14ac:dyDescent="0.3"/>
    <row r="2212" s="51" customFormat="1" x14ac:dyDescent="0.3"/>
    <row r="2213" s="51" customFormat="1" x14ac:dyDescent="0.3"/>
    <row r="2214" s="51" customFormat="1" x14ac:dyDescent="0.3"/>
    <row r="2215" s="51" customFormat="1" x14ac:dyDescent="0.3"/>
    <row r="2216" s="51" customFormat="1" x14ac:dyDescent="0.3"/>
    <row r="2217" s="51" customFormat="1" x14ac:dyDescent="0.3"/>
    <row r="2218" s="51" customFormat="1" x14ac:dyDescent="0.3"/>
    <row r="2219" s="51" customFormat="1" x14ac:dyDescent="0.3"/>
    <row r="2220" s="51" customFormat="1" x14ac:dyDescent="0.3"/>
    <row r="2221" s="51" customFormat="1" x14ac:dyDescent="0.3"/>
    <row r="2222" s="51" customFormat="1" x14ac:dyDescent="0.3"/>
    <row r="2223" s="51" customFormat="1" x14ac:dyDescent="0.3"/>
    <row r="2224" s="51" customFormat="1" x14ac:dyDescent="0.3"/>
    <row r="2225" s="51" customFormat="1" x14ac:dyDescent="0.3"/>
    <row r="2226" s="51" customFormat="1" x14ac:dyDescent="0.3"/>
    <row r="2227" s="51" customFormat="1" x14ac:dyDescent="0.3"/>
    <row r="2228" s="51" customFormat="1" x14ac:dyDescent="0.3"/>
    <row r="2229" s="51" customFormat="1" x14ac:dyDescent="0.3"/>
    <row r="2230" s="51" customFormat="1" x14ac:dyDescent="0.3"/>
    <row r="2231" s="51" customFormat="1" x14ac:dyDescent="0.3"/>
    <row r="2232" s="51" customFormat="1" x14ac:dyDescent="0.3"/>
    <row r="2233" s="51" customFormat="1" x14ac:dyDescent="0.3"/>
    <row r="2234" s="51" customFormat="1" x14ac:dyDescent="0.3"/>
    <row r="2235" s="51" customFormat="1" x14ac:dyDescent="0.3"/>
    <row r="2236" s="51" customFormat="1" x14ac:dyDescent="0.3"/>
    <row r="2237" s="51" customFormat="1" x14ac:dyDescent="0.3"/>
    <row r="2238" s="51" customFormat="1" x14ac:dyDescent="0.3"/>
    <row r="2239" s="51" customFormat="1" x14ac:dyDescent="0.3"/>
    <row r="2240" s="51" customFormat="1" x14ac:dyDescent="0.3"/>
    <row r="2241" s="51" customFormat="1" x14ac:dyDescent="0.3"/>
    <row r="2242" s="51" customFormat="1" x14ac:dyDescent="0.3"/>
    <row r="2243" s="51" customFormat="1" x14ac:dyDescent="0.3"/>
    <row r="2244" s="51" customFormat="1" x14ac:dyDescent="0.3"/>
    <row r="2245" s="51" customFormat="1" x14ac:dyDescent="0.3"/>
    <row r="2246" s="51" customFormat="1" x14ac:dyDescent="0.3"/>
    <row r="2247" s="51" customFormat="1" x14ac:dyDescent="0.3"/>
    <row r="2248" s="51" customFormat="1" x14ac:dyDescent="0.3"/>
    <row r="2249" s="51" customFormat="1" x14ac:dyDescent="0.3"/>
    <row r="2250" s="51" customFormat="1" x14ac:dyDescent="0.3"/>
    <row r="2251" s="51" customFormat="1" x14ac:dyDescent="0.3"/>
    <row r="2252" s="51" customFormat="1" x14ac:dyDescent="0.3"/>
    <row r="2253" s="51" customFormat="1" x14ac:dyDescent="0.3"/>
    <row r="2254" s="51" customFormat="1" x14ac:dyDescent="0.3"/>
    <row r="2255" s="51" customFormat="1" x14ac:dyDescent="0.3"/>
    <row r="2256" s="51" customFormat="1" x14ac:dyDescent="0.3"/>
    <row r="2257" s="51" customFormat="1" x14ac:dyDescent="0.3"/>
    <row r="2258" s="51" customFormat="1" x14ac:dyDescent="0.3"/>
    <row r="2259" s="51" customFormat="1" x14ac:dyDescent="0.3"/>
    <row r="2260" s="51" customFormat="1" x14ac:dyDescent="0.3"/>
    <row r="2261" s="51" customFormat="1" x14ac:dyDescent="0.3"/>
    <row r="2262" s="51" customFormat="1" x14ac:dyDescent="0.3"/>
    <row r="2263" s="51" customFormat="1" x14ac:dyDescent="0.3"/>
    <row r="2264" s="51" customFormat="1" x14ac:dyDescent="0.3"/>
    <row r="2265" s="51" customFormat="1" x14ac:dyDescent="0.3"/>
    <row r="2266" s="51" customFormat="1" x14ac:dyDescent="0.3"/>
    <row r="2267" s="51" customFormat="1" x14ac:dyDescent="0.3"/>
    <row r="2268" s="51" customFormat="1" x14ac:dyDescent="0.3"/>
    <row r="2269" s="51" customFormat="1" x14ac:dyDescent="0.3"/>
    <row r="2270" s="51" customFormat="1" x14ac:dyDescent="0.3"/>
    <row r="2271" s="51" customFormat="1" x14ac:dyDescent="0.3"/>
    <row r="2272" s="51" customFormat="1" x14ac:dyDescent="0.3"/>
    <row r="2273" s="51" customFormat="1" x14ac:dyDescent="0.3"/>
    <row r="2274" s="51" customFormat="1" x14ac:dyDescent="0.3"/>
    <row r="2275" s="51" customFormat="1" x14ac:dyDescent="0.3"/>
    <row r="2276" s="51" customFormat="1" x14ac:dyDescent="0.3"/>
    <row r="2277" s="51" customFormat="1" x14ac:dyDescent="0.3"/>
    <row r="2278" s="51" customFormat="1" x14ac:dyDescent="0.3"/>
    <row r="2279" s="51" customFormat="1" x14ac:dyDescent="0.3"/>
    <row r="2280" s="51" customFormat="1" x14ac:dyDescent="0.3"/>
    <row r="2281" s="51" customFormat="1" x14ac:dyDescent="0.3"/>
    <row r="2282" s="51" customFormat="1" x14ac:dyDescent="0.3"/>
    <row r="2283" s="51" customFormat="1" x14ac:dyDescent="0.3"/>
    <row r="2284" s="51" customFormat="1" x14ac:dyDescent="0.3"/>
    <row r="2285" s="51" customFormat="1" x14ac:dyDescent="0.3"/>
    <row r="2286" s="51" customFormat="1" x14ac:dyDescent="0.3"/>
    <row r="2287" s="51" customFormat="1" x14ac:dyDescent="0.3"/>
    <row r="2288" s="51" customFormat="1" x14ac:dyDescent="0.3"/>
    <row r="2289" s="51" customFormat="1" x14ac:dyDescent="0.3"/>
    <row r="2290" s="51" customFormat="1" x14ac:dyDescent="0.3"/>
    <row r="2291" s="51" customFormat="1" x14ac:dyDescent="0.3"/>
    <row r="2292" s="51" customFormat="1" x14ac:dyDescent="0.3"/>
    <row r="2293" s="51" customFormat="1" x14ac:dyDescent="0.3"/>
    <row r="2294" s="51" customFormat="1" x14ac:dyDescent="0.3"/>
    <row r="2295" s="51" customFormat="1" x14ac:dyDescent="0.3"/>
    <row r="2296" s="51" customFormat="1" x14ac:dyDescent="0.3"/>
    <row r="2297" s="51" customFormat="1" x14ac:dyDescent="0.3"/>
    <row r="2298" s="51" customFormat="1" x14ac:dyDescent="0.3"/>
    <row r="2299" s="51" customFormat="1" x14ac:dyDescent="0.3"/>
    <row r="2300" s="51" customFormat="1" x14ac:dyDescent="0.3"/>
    <row r="2301" s="51" customFormat="1" x14ac:dyDescent="0.3"/>
    <row r="2302" s="51" customFormat="1" x14ac:dyDescent="0.3"/>
    <row r="2303" s="51" customFormat="1" x14ac:dyDescent="0.3"/>
    <row r="2304" s="51" customFormat="1" x14ac:dyDescent="0.3"/>
    <row r="2305" s="51" customFormat="1" x14ac:dyDescent="0.3"/>
    <row r="2306" s="51" customFormat="1" x14ac:dyDescent="0.3"/>
    <row r="2307" s="51" customFormat="1" x14ac:dyDescent="0.3"/>
    <row r="2308" s="51" customFormat="1" x14ac:dyDescent="0.3"/>
    <row r="2309" s="51" customFormat="1" x14ac:dyDescent="0.3"/>
    <row r="2310" s="51" customFormat="1" x14ac:dyDescent="0.3"/>
    <row r="2311" s="51" customFormat="1" x14ac:dyDescent="0.3"/>
    <row r="2312" s="51" customFormat="1" x14ac:dyDescent="0.3"/>
    <row r="2313" s="51" customFormat="1" x14ac:dyDescent="0.3"/>
    <row r="2314" s="51" customFormat="1" x14ac:dyDescent="0.3"/>
    <row r="2315" s="51" customFormat="1" x14ac:dyDescent="0.3"/>
    <row r="2316" s="51" customFormat="1" x14ac:dyDescent="0.3"/>
    <row r="2317" s="51" customFormat="1" x14ac:dyDescent="0.3"/>
    <row r="2318" s="51" customFormat="1" x14ac:dyDescent="0.3"/>
    <row r="2319" s="51" customFormat="1" x14ac:dyDescent="0.3"/>
    <row r="2320" s="51" customFormat="1" x14ac:dyDescent="0.3"/>
    <row r="2321" s="51" customFormat="1" x14ac:dyDescent="0.3"/>
    <row r="2322" s="51" customFormat="1" x14ac:dyDescent="0.3"/>
    <row r="2323" s="51" customFormat="1" x14ac:dyDescent="0.3"/>
    <row r="2324" s="51" customFormat="1" x14ac:dyDescent="0.3"/>
    <row r="2325" s="51" customFormat="1" x14ac:dyDescent="0.3"/>
    <row r="2326" s="51" customFormat="1" x14ac:dyDescent="0.3"/>
    <row r="2327" s="51" customFormat="1" x14ac:dyDescent="0.3"/>
    <row r="2328" s="51" customFormat="1" x14ac:dyDescent="0.3"/>
    <row r="2329" s="51" customFormat="1" x14ac:dyDescent="0.3"/>
    <row r="2330" s="51" customFormat="1" x14ac:dyDescent="0.3"/>
    <row r="2331" s="51" customFormat="1" x14ac:dyDescent="0.3"/>
    <row r="2332" s="51" customFormat="1" x14ac:dyDescent="0.3"/>
    <row r="2333" s="51" customFormat="1" x14ac:dyDescent="0.3"/>
    <row r="2334" s="51" customFormat="1" x14ac:dyDescent="0.3"/>
    <row r="2335" s="51" customFormat="1" x14ac:dyDescent="0.3"/>
    <row r="2336" s="51" customFormat="1" x14ac:dyDescent="0.3"/>
    <row r="2337" s="51" customFormat="1" x14ac:dyDescent="0.3"/>
    <row r="2338" s="51" customFormat="1" x14ac:dyDescent="0.3"/>
    <row r="2339" s="51" customFormat="1" x14ac:dyDescent="0.3"/>
    <row r="2340" s="51" customFormat="1" x14ac:dyDescent="0.3"/>
    <row r="2341" s="51" customFormat="1" x14ac:dyDescent="0.3"/>
    <row r="2342" s="51" customFormat="1" x14ac:dyDescent="0.3"/>
    <row r="2343" s="51" customFormat="1" x14ac:dyDescent="0.3"/>
    <row r="2344" s="51" customFormat="1" x14ac:dyDescent="0.3"/>
    <row r="2345" s="51" customFormat="1" x14ac:dyDescent="0.3"/>
    <row r="2346" s="51" customFormat="1" x14ac:dyDescent="0.3"/>
    <row r="2347" s="51" customFormat="1" x14ac:dyDescent="0.3"/>
    <row r="2348" s="51" customFormat="1" x14ac:dyDescent="0.3"/>
    <row r="2349" s="51" customFormat="1" x14ac:dyDescent="0.3"/>
    <row r="2350" s="51" customFormat="1" x14ac:dyDescent="0.3"/>
    <row r="2351" s="51" customFormat="1" x14ac:dyDescent="0.3"/>
    <row r="2352" s="51" customFormat="1" x14ac:dyDescent="0.3"/>
    <row r="2353" s="51" customFormat="1" x14ac:dyDescent="0.3"/>
    <row r="2354" s="51" customFormat="1" x14ac:dyDescent="0.3"/>
    <row r="2355" s="51" customFormat="1" x14ac:dyDescent="0.3"/>
    <row r="2356" s="51" customFormat="1" x14ac:dyDescent="0.3"/>
    <row r="2357" s="51" customFormat="1" x14ac:dyDescent="0.3"/>
    <row r="2358" s="51" customFormat="1" x14ac:dyDescent="0.3"/>
    <row r="2359" s="51" customFormat="1" x14ac:dyDescent="0.3"/>
    <row r="2360" s="51" customFormat="1" x14ac:dyDescent="0.3"/>
    <row r="2361" s="51" customFormat="1" x14ac:dyDescent="0.3"/>
    <row r="2362" s="51" customFormat="1" x14ac:dyDescent="0.3"/>
    <row r="2363" s="51" customFormat="1" x14ac:dyDescent="0.3"/>
    <row r="2364" s="51" customFormat="1" x14ac:dyDescent="0.3"/>
    <row r="2365" s="51" customFormat="1" x14ac:dyDescent="0.3"/>
    <row r="2366" s="51" customFormat="1" x14ac:dyDescent="0.3"/>
    <row r="2367" s="51" customFormat="1" x14ac:dyDescent="0.3"/>
    <row r="2368" s="51" customFormat="1" x14ac:dyDescent="0.3"/>
    <row r="2369" s="51" customFormat="1" x14ac:dyDescent="0.3"/>
    <row r="2370" s="51" customFormat="1" x14ac:dyDescent="0.3"/>
    <row r="2371" s="51" customFormat="1" x14ac:dyDescent="0.3"/>
    <row r="2372" s="51" customFormat="1" x14ac:dyDescent="0.3"/>
    <row r="2373" s="51" customFormat="1" x14ac:dyDescent="0.3"/>
    <row r="2374" s="51" customFormat="1" x14ac:dyDescent="0.3"/>
    <row r="2375" s="51" customFormat="1" x14ac:dyDescent="0.3"/>
    <row r="2376" s="51" customFormat="1" x14ac:dyDescent="0.3"/>
    <row r="2377" s="51" customFormat="1" x14ac:dyDescent="0.3"/>
    <row r="2378" s="51" customFormat="1" x14ac:dyDescent="0.3"/>
    <row r="2379" s="51" customFormat="1" x14ac:dyDescent="0.3"/>
    <row r="2380" s="51" customFormat="1" x14ac:dyDescent="0.3"/>
    <row r="2381" s="51" customFormat="1" x14ac:dyDescent="0.3"/>
    <row r="2382" s="51" customFormat="1" x14ac:dyDescent="0.3"/>
    <row r="2383" s="51" customFormat="1" x14ac:dyDescent="0.3"/>
    <row r="2384" s="51" customFormat="1" x14ac:dyDescent="0.3"/>
    <row r="2385" s="51" customFormat="1" x14ac:dyDescent="0.3"/>
    <row r="2386" s="51" customFormat="1" x14ac:dyDescent="0.3"/>
    <row r="2387" s="51" customFormat="1" x14ac:dyDescent="0.3"/>
    <row r="2388" s="51" customFormat="1" x14ac:dyDescent="0.3"/>
    <row r="2389" s="51" customFormat="1" x14ac:dyDescent="0.3"/>
    <row r="2390" s="51" customFormat="1" x14ac:dyDescent="0.3"/>
    <row r="2391" s="51" customFormat="1" x14ac:dyDescent="0.3"/>
    <row r="2392" s="51" customFormat="1" x14ac:dyDescent="0.3"/>
    <row r="2393" s="51" customFormat="1" x14ac:dyDescent="0.3"/>
    <row r="2394" s="51" customFormat="1" x14ac:dyDescent="0.3"/>
    <row r="2395" s="51" customFormat="1" x14ac:dyDescent="0.3"/>
    <row r="2396" s="51" customFormat="1" x14ac:dyDescent="0.3"/>
    <row r="2397" s="51" customFormat="1" x14ac:dyDescent="0.3"/>
    <row r="2398" s="51" customFormat="1" x14ac:dyDescent="0.3"/>
    <row r="2399" s="51" customFormat="1" x14ac:dyDescent="0.3"/>
    <row r="2400" s="51" customFormat="1" x14ac:dyDescent="0.3"/>
    <row r="2401" s="51" customFormat="1" x14ac:dyDescent="0.3"/>
    <row r="2402" s="51" customFormat="1" x14ac:dyDescent="0.3"/>
    <row r="2403" s="51" customFormat="1" x14ac:dyDescent="0.3"/>
    <row r="2404" s="51" customFormat="1" x14ac:dyDescent="0.3"/>
    <row r="2405" s="51" customFormat="1" x14ac:dyDescent="0.3"/>
    <row r="2406" s="51" customFormat="1" x14ac:dyDescent="0.3"/>
    <row r="2407" s="51" customFormat="1" x14ac:dyDescent="0.3"/>
    <row r="2408" s="51" customFormat="1" x14ac:dyDescent="0.3"/>
    <row r="2409" s="51" customFormat="1" x14ac:dyDescent="0.3"/>
    <row r="2410" s="51" customFormat="1" x14ac:dyDescent="0.3"/>
    <row r="2411" s="51" customFormat="1" x14ac:dyDescent="0.3"/>
    <row r="2412" s="51" customFormat="1" x14ac:dyDescent="0.3"/>
    <row r="2413" s="51" customFormat="1" x14ac:dyDescent="0.3"/>
    <row r="2414" s="51" customFormat="1" x14ac:dyDescent="0.3"/>
    <row r="2415" s="51" customFormat="1" x14ac:dyDescent="0.3"/>
    <row r="2416" s="51" customFormat="1" x14ac:dyDescent="0.3"/>
    <row r="2417" s="51" customFormat="1" x14ac:dyDescent="0.3"/>
    <row r="2418" s="51" customFormat="1" x14ac:dyDescent="0.3"/>
    <row r="2419" s="51" customFormat="1" x14ac:dyDescent="0.3"/>
    <row r="2420" s="51" customFormat="1" x14ac:dyDescent="0.3"/>
    <row r="2421" s="51" customFormat="1" x14ac:dyDescent="0.3"/>
    <row r="2422" s="51" customFormat="1" x14ac:dyDescent="0.3"/>
    <row r="2423" s="51" customFormat="1" x14ac:dyDescent="0.3"/>
    <row r="2424" s="51" customFormat="1" x14ac:dyDescent="0.3"/>
    <row r="2425" s="51" customFormat="1" x14ac:dyDescent="0.3"/>
    <row r="2426" s="51" customFormat="1" x14ac:dyDescent="0.3"/>
    <row r="2427" s="51" customFormat="1" x14ac:dyDescent="0.3"/>
    <row r="2428" s="51" customFormat="1" x14ac:dyDescent="0.3"/>
    <row r="2429" s="51" customFormat="1" x14ac:dyDescent="0.3"/>
    <row r="2430" s="51" customFormat="1" x14ac:dyDescent="0.3"/>
    <row r="2431" s="51" customFormat="1" x14ac:dyDescent="0.3"/>
    <row r="2432" s="51" customFormat="1" x14ac:dyDescent="0.3"/>
    <row r="2433" s="51" customFormat="1" x14ac:dyDescent="0.3"/>
    <row r="2434" s="51" customFormat="1" x14ac:dyDescent="0.3"/>
    <row r="2435" s="51" customFormat="1" x14ac:dyDescent="0.3"/>
    <row r="2436" s="51" customFormat="1" x14ac:dyDescent="0.3"/>
    <row r="2437" s="51" customFormat="1" x14ac:dyDescent="0.3"/>
    <row r="2438" s="51" customFormat="1" x14ac:dyDescent="0.3"/>
    <row r="2439" s="51" customFormat="1" x14ac:dyDescent="0.3"/>
    <row r="2440" s="51" customFormat="1" x14ac:dyDescent="0.3"/>
    <row r="2441" s="51" customFormat="1" x14ac:dyDescent="0.3"/>
    <row r="2442" s="51" customFormat="1" x14ac:dyDescent="0.3"/>
    <row r="2443" s="51" customFormat="1" x14ac:dyDescent="0.3"/>
    <row r="2444" s="51" customFormat="1" x14ac:dyDescent="0.3"/>
    <row r="2445" s="51" customFormat="1" x14ac:dyDescent="0.3"/>
    <row r="2446" s="51" customFormat="1" x14ac:dyDescent="0.3"/>
    <row r="2447" s="51" customFormat="1" x14ac:dyDescent="0.3"/>
    <row r="2448" s="51" customFormat="1" x14ac:dyDescent="0.3"/>
    <row r="2449" s="51" customFormat="1" x14ac:dyDescent="0.3"/>
    <row r="2450" s="51" customFormat="1" x14ac:dyDescent="0.3"/>
    <row r="2451" s="51" customFormat="1" x14ac:dyDescent="0.3"/>
    <row r="2452" s="51" customFormat="1" x14ac:dyDescent="0.3"/>
    <row r="2453" s="51" customFormat="1" x14ac:dyDescent="0.3"/>
    <row r="2454" s="51" customFormat="1" x14ac:dyDescent="0.3"/>
    <row r="2455" s="51" customFormat="1" x14ac:dyDescent="0.3"/>
    <row r="2456" s="51" customFormat="1" x14ac:dyDescent="0.3"/>
    <row r="2457" s="51" customFormat="1" x14ac:dyDescent="0.3"/>
    <row r="2458" s="51" customFormat="1" x14ac:dyDescent="0.3"/>
    <row r="2459" s="51" customFormat="1" x14ac:dyDescent="0.3"/>
    <row r="2460" s="51" customFormat="1" x14ac:dyDescent="0.3"/>
    <row r="2461" s="51" customFormat="1" x14ac:dyDescent="0.3"/>
    <row r="2462" s="51" customFormat="1" x14ac:dyDescent="0.3"/>
    <row r="2463" s="51" customFormat="1" x14ac:dyDescent="0.3"/>
    <row r="2464" s="51" customFormat="1" x14ac:dyDescent="0.3"/>
    <row r="2465" s="51" customFormat="1" x14ac:dyDescent="0.3"/>
    <row r="2466" s="51" customFormat="1" x14ac:dyDescent="0.3"/>
    <row r="2467" s="51" customFormat="1" x14ac:dyDescent="0.3"/>
    <row r="2468" s="51" customFormat="1" x14ac:dyDescent="0.3"/>
    <row r="2469" s="51" customFormat="1" x14ac:dyDescent="0.3"/>
    <row r="2470" s="51" customFormat="1" x14ac:dyDescent="0.3"/>
    <row r="2471" s="51" customFormat="1" x14ac:dyDescent="0.3"/>
    <row r="2472" s="51" customFormat="1" x14ac:dyDescent="0.3"/>
    <row r="2473" s="51" customFormat="1" x14ac:dyDescent="0.3"/>
    <row r="2474" s="51" customFormat="1" x14ac:dyDescent="0.3"/>
    <row r="2475" s="51" customFormat="1" x14ac:dyDescent="0.3"/>
    <row r="2476" s="51" customFormat="1" x14ac:dyDescent="0.3"/>
    <row r="2477" s="51" customFormat="1" x14ac:dyDescent="0.3"/>
    <row r="2478" s="51" customFormat="1" x14ac:dyDescent="0.3"/>
    <row r="2479" s="51" customFormat="1" x14ac:dyDescent="0.3"/>
    <row r="2480" s="51" customFormat="1" x14ac:dyDescent="0.3"/>
    <row r="2481" s="51" customFormat="1" x14ac:dyDescent="0.3"/>
    <row r="2482" s="51" customFormat="1" x14ac:dyDescent="0.3"/>
    <row r="2483" s="51" customFormat="1" x14ac:dyDescent="0.3"/>
    <row r="2484" s="51" customFormat="1" x14ac:dyDescent="0.3"/>
    <row r="2485" s="51" customFormat="1" x14ac:dyDescent="0.3"/>
    <row r="2486" s="51" customFormat="1" x14ac:dyDescent="0.3"/>
    <row r="2487" s="51" customFormat="1" x14ac:dyDescent="0.3"/>
    <row r="2488" s="51" customFormat="1" x14ac:dyDescent="0.3"/>
    <row r="2489" s="51" customFormat="1" x14ac:dyDescent="0.3"/>
    <row r="2490" s="51" customFormat="1" x14ac:dyDescent="0.3"/>
    <row r="2491" s="51" customFormat="1" x14ac:dyDescent="0.3"/>
    <row r="2492" s="51" customFormat="1" x14ac:dyDescent="0.3"/>
    <row r="2493" s="51" customFormat="1" x14ac:dyDescent="0.3"/>
    <row r="2494" s="51" customFormat="1" x14ac:dyDescent="0.3"/>
    <row r="2495" s="51" customFormat="1" x14ac:dyDescent="0.3"/>
    <row r="2496" s="51" customFormat="1" x14ac:dyDescent="0.3"/>
    <row r="2497" s="51" customFormat="1" x14ac:dyDescent="0.3"/>
    <row r="2498" s="51" customFormat="1" x14ac:dyDescent="0.3"/>
    <row r="2499" s="51" customFormat="1" x14ac:dyDescent="0.3"/>
    <row r="2500" s="51" customFormat="1" x14ac:dyDescent="0.3"/>
    <row r="2501" s="51" customFormat="1" x14ac:dyDescent="0.3"/>
    <row r="2502" s="51" customFormat="1" x14ac:dyDescent="0.3"/>
    <row r="2503" s="51" customFormat="1" x14ac:dyDescent="0.3"/>
    <row r="2504" s="51" customFormat="1" x14ac:dyDescent="0.3"/>
    <row r="2505" s="51" customFormat="1" x14ac:dyDescent="0.3"/>
    <row r="2506" s="51" customFormat="1" x14ac:dyDescent="0.3"/>
    <row r="2507" s="51" customFormat="1" x14ac:dyDescent="0.3"/>
    <row r="2508" s="51" customFormat="1" x14ac:dyDescent="0.3"/>
    <row r="2509" s="51" customFormat="1" x14ac:dyDescent="0.3"/>
    <row r="2510" s="51" customFormat="1" x14ac:dyDescent="0.3"/>
    <row r="2511" s="51" customFormat="1" x14ac:dyDescent="0.3"/>
    <row r="2512" s="51" customFormat="1" x14ac:dyDescent="0.3"/>
    <row r="2513" s="51" customFormat="1" x14ac:dyDescent="0.3"/>
    <row r="2514" s="51" customFormat="1" x14ac:dyDescent="0.3"/>
    <row r="2515" s="51" customFormat="1" x14ac:dyDescent="0.3"/>
    <row r="2516" s="51" customFormat="1" x14ac:dyDescent="0.3"/>
    <row r="2517" s="51" customFormat="1" x14ac:dyDescent="0.3"/>
    <row r="2518" s="51" customFormat="1" x14ac:dyDescent="0.3"/>
    <row r="2519" s="51" customFormat="1" x14ac:dyDescent="0.3"/>
    <row r="2520" s="51" customFormat="1" x14ac:dyDescent="0.3"/>
    <row r="2521" s="51" customFormat="1" x14ac:dyDescent="0.3"/>
    <row r="2522" s="51" customFormat="1" x14ac:dyDescent="0.3"/>
    <row r="2523" s="51" customFormat="1" x14ac:dyDescent="0.3"/>
    <row r="2524" s="51" customFormat="1" x14ac:dyDescent="0.3"/>
    <row r="2525" s="51" customFormat="1" x14ac:dyDescent="0.3"/>
    <row r="2526" s="51" customFormat="1" x14ac:dyDescent="0.3"/>
    <row r="2527" s="51" customFormat="1" x14ac:dyDescent="0.3"/>
    <row r="2528" s="51" customFormat="1" x14ac:dyDescent="0.3"/>
    <row r="2529" s="51" customFormat="1" x14ac:dyDescent="0.3"/>
    <row r="2530" s="51" customFormat="1" x14ac:dyDescent="0.3"/>
    <row r="2531" s="51" customFormat="1" x14ac:dyDescent="0.3"/>
    <row r="2532" s="51" customFormat="1" x14ac:dyDescent="0.3"/>
    <row r="2533" s="51" customFormat="1" x14ac:dyDescent="0.3"/>
    <row r="2534" s="51" customFormat="1" x14ac:dyDescent="0.3"/>
    <row r="2535" s="51" customFormat="1" x14ac:dyDescent="0.3"/>
    <row r="2536" s="51" customFormat="1" x14ac:dyDescent="0.3"/>
    <row r="2537" s="51" customFormat="1" x14ac:dyDescent="0.3"/>
    <row r="2538" s="51" customFormat="1" x14ac:dyDescent="0.3"/>
    <row r="2539" s="51" customFormat="1" x14ac:dyDescent="0.3"/>
    <row r="2540" s="51" customFormat="1" x14ac:dyDescent="0.3"/>
    <row r="2541" s="51" customFormat="1" x14ac:dyDescent="0.3"/>
    <row r="2542" s="51" customFormat="1" x14ac:dyDescent="0.3"/>
    <row r="2543" s="51" customFormat="1" x14ac:dyDescent="0.3"/>
    <row r="2544" s="51" customFormat="1" x14ac:dyDescent="0.3"/>
    <row r="2545" s="51" customFormat="1" x14ac:dyDescent="0.3"/>
    <row r="2546" s="51" customFormat="1" x14ac:dyDescent="0.3"/>
    <row r="2547" s="51" customFormat="1" x14ac:dyDescent="0.3"/>
    <row r="2548" s="51" customFormat="1" x14ac:dyDescent="0.3"/>
    <row r="2549" s="51" customFormat="1" x14ac:dyDescent="0.3"/>
    <row r="2550" s="51" customFormat="1" x14ac:dyDescent="0.3"/>
    <row r="2551" s="51" customFormat="1" x14ac:dyDescent="0.3"/>
    <row r="2552" s="51" customFormat="1" x14ac:dyDescent="0.3"/>
    <row r="2553" s="51" customFormat="1" x14ac:dyDescent="0.3"/>
    <row r="2554" s="51" customFormat="1" x14ac:dyDescent="0.3"/>
    <row r="2555" s="51" customFormat="1" x14ac:dyDescent="0.3"/>
    <row r="2556" s="51" customFormat="1" x14ac:dyDescent="0.3"/>
    <row r="2557" s="51" customFormat="1" x14ac:dyDescent="0.3"/>
    <row r="2558" s="51" customFormat="1" x14ac:dyDescent="0.3"/>
    <row r="2559" s="51" customFormat="1" x14ac:dyDescent="0.3"/>
    <row r="2560" s="51" customFormat="1" x14ac:dyDescent="0.3"/>
    <row r="2561" s="51" customFormat="1" x14ac:dyDescent="0.3"/>
    <row r="2562" s="51" customFormat="1" x14ac:dyDescent="0.3"/>
    <row r="2563" s="51" customFormat="1" x14ac:dyDescent="0.3"/>
    <row r="2564" s="51" customFormat="1" x14ac:dyDescent="0.3"/>
    <row r="2565" s="51" customFormat="1" x14ac:dyDescent="0.3"/>
    <row r="2566" s="51" customFormat="1" x14ac:dyDescent="0.3"/>
    <row r="2567" s="51" customFormat="1" x14ac:dyDescent="0.3"/>
    <row r="2568" s="51" customFormat="1" x14ac:dyDescent="0.3"/>
    <row r="2569" s="51" customFormat="1" x14ac:dyDescent="0.3"/>
    <row r="2570" s="51" customFormat="1" x14ac:dyDescent="0.3"/>
    <row r="2571" s="51" customFormat="1" x14ac:dyDescent="0.3"/>
    <row r="2572" s="51" customFormat="1" x14ac:dyDescent="0.3"/>
    <row r="2573" s="51" customFormat="1" x14ac:dyDescent="0.3"/>
    <row r="2574" s="51" customFormat="1" x14ac:dyDescent="0.3"/>
    <row r="2575" s="51" customFormat="1" x14ac:dyDescent="0.3"/>
    <row r="2576" s="51" customFormat="1" x14ac:dyDescent="0.3"/>
    <row r="2577" s="51" customFormat="1" x14ac:dyDescent="0.3"/>
    <row r="2578" s="51" customFormat="1" x14ac:dyDescent="0.3"/>
    <row r="2579" s="51" customFormat="1" x14ac:dyDescent="0.3"/>
    <row r="2580" s="51" customFormat="1" x14ac:dyDescent="0.3"/>
    <row r="2581" s="51" customFormat="1" x14ac:dyDescent="0.3"/>
    <row r="2582" s="51" customFormat="1" x14ac:dyDescent="0.3"/>
    <row r="2583" s="51" customFormat="1" x14ac:dyDescent="0.3"/>
    <row r="2584" s="51" customFormat="1" x14ac:dyDescent="0.3"/>
    <row r="2585" s="51" customFormat="1" x14ac:dyDescent="0.3"/>
    <row r="2586" s="51" customFormat="1" x14ac:dyDescent="0.3"/>
    <row r="2587" s="51" customFormat="1" x14ac:dyDescent="0.3"/>
    <row r="2588" s="51" customFormat="1" x14ac:dyDescent="0.3"/>
    <row r="2589" s="51" customFormat="1" x14ac:dyDescent="0.3"/>
    <row r="2590" s="51" customFormat="1" x14ac:dyDescent="0.3"/>
    <row r="2591" s="51" customFormat="1" x14ac:dyDescent="0.3"/>
    <row r="2592" s="51" customFormat="1" x14ac:dyDescent="0.3"/>
    <row r="2593" s="51" customFormat="1" x14ac:dyDescent="0.3"/>
    <row r="2594" s="51" customFormat="1" x14ac:dyDescent="0.3"/>
    <row r="2595" s="51" customFormat="1" x14ac:dyDescent="0.3"/>
    <row r="2596" s="51" customFormat="1" x14ac:dyDescent="0.3"/>
    <row r="2597" s="51" customFormat="1" x14ac:dyDescent="0.3"/>
    <row r="2598" s="51" customFormat="1" x14ac:dyDescent="0.3"/>
    <row r="2599" s="51" customFormat="1" x14ac:dyDescent="0.3"/>
    <row r="2600" s="51" customFormat="1" x14ac:dyDescent="0.3"/>
    <row r="2601" s="51" customFormat="1" x14ac:dyDescent="0.3"/>
    <row r="2602" s="51" customFormat="1" x14ac:dyDescent="0.3"/>
    <row r="2603" s="51" customFormat="1" x14ac:dyDescent="0.3"/>
    <row r="2604" s="51" customFormat="1" x14ac:dyDescent="0.3"/>
    <row r="2605" s="51" customFormat="1" x14ac:dyDescent="0.3"/>
    <row r="2606" s="51" customFormat="1" x14ac:dyDescent="0.3"/>
    <row r="2607" s="51" customFormat="1" x14ac:dyDescent="0.3"/>
    <row r="2608" s="51" customFormat="1" x14ac:dyDescent="0.3"/>
    <row r="2609" s="51" customFormat="1" x14ac:dyDescent="0.3"/>
    <row r="2610" s="51" customFormat="1" x14ac:dyDescent="0.3"/>
    <row r="2611" s="51" customFormat="1" x14ac:dyDescent="0.3"/>
    <row r="2612" s="51" customFormat="1" x14ac:dyDescent="0.3"/>
    <row r="2613" s="51" customFormat="1" x14ac:dyDescent="0.3"/>
    <row r="2614" s="51" customFormat="1" x14ac:dyDescent="0.3"/>
    <row r="2615" s="51" customFormat="1" x14ac:dyDescent="0.3"/>
    <row r="2616" s="51" customFormat="1" x14ac:dyDescent="0.3"/>
    <row r="2617" s="51" customFormat="1" x14ac:dyDescent="0.3"/>
    <row r="2618" s="51" customFormat="1" x14ac:dyDescent="0.3"/>
    <row r="2619" s="51" customFormat="1" x14ac:dyDescent="0.3"/>
    <row r="2620" s="51" customFormat="1" x14ac:dyDescent="0.3"/>
    <row r="2621" s="51" customFormat="1" x14ac:dyDescent="0.3"/>
    <row r="2622" s="51" customFormat="1" x14ac:dyDescent="0.3"/>
    <row r="2623" s="51" customFormat="1" x14ac:dyDescent="0.3"/>
    <row r="2624" s="51" customFormat="1" x14ac:dyDescent="0.3"/>
    <row r="2625" s="51" customFormat="1" x14ac:dyDescent="0.3"/>
    <row r="2626" s="51" customFormat="1" x14ac:dyDescent="0.3"/>
    <row r="2627" s="51" customFormat="1" x14ac:dyDescent="0.3"/>
    <row r="2628" s="51" customFormat="1" x14ac:dyDescent="0.3"/>
    <row r="2629" s="51" customFormat="1" x14ac:dyDescent="0.3"/>
    <row r="2630" s="51" customFormat="1" x14ac:dyDescent="0.3"/>
    <row r="2631" s="51" customFormat="1" x14ac:dyDescent="0.3"/>
    <row r="2632" s="51" customFormat="1" x14ac:dyDescent="0.3"/>
    <row r="2633" s="51" customFormat="1" x14ac:dyDescent="0.3"/>
    <row r="2634" s="51" customFormat="1" x14ac:dyDescent="0.3"/>
    <row r="2635" s="51" customFormat="1" x14ac:dyDescent="0.3"/>
    <row r="2636" s="51" customFormat="1" x14ac:dyDescent="0.3"/>
    <row r="2637" s="51" customFormat="1" x14ac:dyDescent="0.3"/>
    <row r="2638" s="51" customFormat="1" x14ac:dyDescent="0.3"/>
    <row r="2639" s="51" customFormat="1" x14ac:dyDescent="0.3"/>
    <row r="2640" s="51" customFormat="1" x14ac:dyDescent="0.3"/>
    <row r="2641" s="51" customFormat="1" x14ac:dyDescent="0.3"/>
    <row r="2642" s="51" customFormat="1" x14ac:dyDescent="0.3"/>
    <row r="2643" s="51" customFormat="1" x14ac:dyDescent="0.3"/>
    <row r="2644" s="51" customFormat="1" x14ac:dyDescent="0.3"/>
    <row r="2645" s="51" customFormat="1" x14ac:dyDescent="0.3"/>
    <row r="2646" s="51" customFormat="1" x14ac:dyDescent="0.3"/>
    <row r="2647" s="51" customFormat="1" x14ac:dyDescent="0.3"/>
    <row r="2648" s="51" customFormat="1" x14ac:dyDescent="0.3"/>
    <row r="2649" s="51" customFormat="1" x14ac:dyDescent="0.3"/>
    <row r="2650" s="51" customFormat="1" x14ac:dyDescent="0.3"/>
    <row r="2651" s="51" customFormat="1" x14ac:dyDescent="0.3"/>
    <row r="2652" s="51" customFormat="1" x14ac:dyDescent="0.3"/>
    <row r="2653" s="51" customFormat="1" x14ac:dyDescent="0.3"/>
    <row r="2654" s="51" customFormat="1" x14ac:dyDescent="0.3"/>
    <row r="2655" s="51" customFormat="1" x14ac:dyDescent="0.3"/>
    <row r="2656" s="51" customFormat="1" x14ac:dyDescent="0.3"/>
    <row r="2657" s="51" customFormat="1" x14ac:dyDescent="0.3"/>
    <row r="2658" s="51" customFormat="1" x14ac:dyDescent="0.3"/>
    <row r="2659" s="51" customFormat="1" x14ac:dyDescent="0.3"/>
    <row r="2660" s="51" customFormat="1" x14ac:dyDescent="0.3"/>
    <row r="2661" s="51" customFormat="1" x14ac:dyDescent="0.3"/>
    <row r="2662" s="51" customFormat="1" x14ac:dyDescent="0.3"/>
    <row r="2663" s="51" customFormat="1" x14ac:dyDescent="0.3"/>
    <row r="2664" s="51" customFormat="1" x14ac:dyDescent="0.3"/>
    <row r="2665" s="51" customFormat="1" x14ac:dyDescent="0.3"/>
    <row r="2666" s="51" customFormat="1" x14ac:dyDescent="0.3"/>
    <row r="2667" s="51" customFormat="1" x14ac:dyDescent="0.3"/>
    <row r="2668" s="51" customFormat="1" x14ac:dyDescent="0.3"/>
    <row r="2669" s="51" customFormat="1" x14ac:dyDescent="0.3"/>
    <row r="2670" s="51" customFormat="1" x14ac:dyDescent="0.3"/>
    <row r="2671" s="51" customFormat="1" x14ac:dyDescent="0.3"/>
    <row r="2672" s="51" customFormat="1" x14ac:dyDescent="0.3"/>
    <row r="2673" s="51" customFormat="1" x14ac:dyDescent="0.3"/>
    <row r="2674" s="51" customFormat="1" x14ac:dyDescent="0.3"/>
    <row r="2675" s="51" customFormat="1" x14ac:dyDescent="0.3"/>
    <row r="2676" s="51" customFormat="1" x14ac:dyDescent="0.3"/>
    <row r="2677" s="51" customFormat="1" x14ac:dyDescent="0.3"/>
    <row r="2678" s="51" customFormat="1" x14ac:dyDescent="0.3"/>
    <row r="2679" s="51" customFormat="1" x14ac:dyDescent="0.3"/>
    <row r="2680" s="51" customFormat="1" x14ac:dyDescent="0.3"/>
    <row r="2681" s="51" customFormat="1" x14ac:dyDescent="0.3"/>
    <row r="2682" s="51" customFormat="1" x14ac:dyDescent="0.3"/>
    <row r="2683" s="51" customFormat="1" x14ac:dyDescent="0.3"/>
    <row r="2684" s="51" customFormat="1" x14ac:dyDescent="0.3"/>
    <row r="2685" s="51" customFormat="1" x14ac:dyDescent="0.3"/>
    <row r="2686" s="51" customFormat="1" x14ac:dyDescent="0.3"/>
    <row r="2687" s="51" customFormat="1" x14ac:dyDescent="0.3"/>
    <row r="2688" s="51" customFormat="1" x14ac:dyDescent="0.3"/>
    <row r="2689" s="51" customFormat="1" x14ac:dyDescent="0.3"/>
    <row r="2690" s="51" customFormat="1" x14ac:dyDescent="0.3"/>
    <row r="2691" s="51" customFormat="1" x14ac:dyDescent="0.3"/>
    <row r="2692" s="51" customFormat="1" x14ac:dyDescent="0.3"/>
    <row r="2693" s="51" customFormat="1" x14ac:dyDescent="0.3"/>
    <row r="2694" s="51" customFormat="1" x14ac:dyDescent="0.3"/>
    <row r="2695" s="51" customFormat="1" x14ac:dyDescent="0.3"/>
    <row r="2696" s="51" customFormat="1" x14ac:dyDescent="0.3"/>
    <row r="2697" s="51" customFormat="1" x14ac:dyDescent="0.3"/>
    <row r="2698" s="51" customFormat="1" x14ac:dyDescent="0.3"/>
    <row r="2699" s="51" customFormat="1" x14ac:dyDescent="0.3"/>
    <row r="2700" s="51" customFormat="1" x14ac:dyDescent="0.3"/>
    <row r="2701" s="51" customFormat="1" x14ac:dyDescent="0.3"/>
    <row r="2702" s="51" customFormat="1" x14ac:dyDescent="0.3"/>
    <row r="2703" s="51" customFormat="1" x14ac:dyDescent="0.3"/>
    <row r="2704" s="51" customFormat="1" x14ac:dyDescent="0.3"/>
    <row r="2705" s="51" customFormat="1" x14ac:dyDescent="0.3"/>
    <row r="2706" s="51" customFormat="1" x14ac:dyDescent="0.3"/>
    <row r="2707" s="51" customFormat="1" x14ac:dyDescent="0.3"/>
    <row r="2708" s="51" customFormat="1" x14ac:dyDescent="0.3"/>
    <row r="2709" s="51" customFormat="1" x14ac:dyDescent="0.3"/>
    <row r="2710" s="51" customFormat="1" x14ac:dyDescent="0.3"/>
    <row r="2711" s="51" customFormat="1" x14ac:dyDescent="0.3"/>
    <row r="2712" s="51" customFormat="1" x14ac:dyDescent="0.3"/>
    <row r="2713" s="51" customFormat="1" x14ac:dyDescent="0.3"/>
    <row r="2714" s="51" customFormat="1" x14ac:dyDescent="0.3"/>
    <row r="2715" s="51" customFormat="1" x14ac:dyDescent="0.3"/>
    <row r="2716" s="51" customFormat="1" x14ac:dyDescent="0.3"/>
    <row r="2717" s="51" customFormat="1" x14ac:dyDescent="0.3"/>
    <row r="2718" s="51" customFormat="1" x14ac:dyDescent="0.3"/>
    <row r="2719" s="51" customFormat="1" x14ac:dyDescent="0.3"/>
    <row r="2720" s="51" customFormat="1" x14ac:dyDescent="0.3"/>
    <row r="2721" s="51" customFormat="1" x14ac:dyDescent="0.3"/>
    <row r="2722" s="51" customFormat="1" x14ac:dyDescent="0.3"/>
    <row r="2723" s="51" customFormat="1" x14ac:dyDescent="0.3"/>
    <row r="2724" s="51" customFormat="1" x14ac:dyDescent="0.3"/>
    <row r="2725" s="51" customFormat="1" x14ac:dyDescent="0.3"/>
    <row r="2726" s="51" customFormat="1" x14ac:dyDescent="0.3"/>
    <row r="2727" s="51" customFormat="1" x14ac:dyDescent="0.3"/>
    <row r="2728" s="51" customFormat="1" x14ac:dyDescent="0.3"/>
    <row r="2729" s="51" customFormat="1" x14ac:dyDescent="0.3"/>
    <row r="2730" s="51" customFormat="1" x14ac:dyDescent="0.3"/>
    <row r="2731" s="51" customFormat="1" x14ac:dyDescent="0.3"/>
    <row r="2732" s="51" customFormat="1" x14ac:dyDescent="0.3"/>
    <row r="2733" s="51" customFormat="1" x14ac:dyDescent="0.3"/>
    <row r="2734" s="51" customFormat="1" x14ac:dyDescent="0.3"/>
    <row r="2735" s="51" customFormat="1" x14ac:dyDescent="0.3"/>
    <row r="2736" s="51" customFormat="1" x14ac:dyDescent="0.3"/>
    <row r="2737" s="51" customFormat="1" x14ac:dyDescent="0.3"/>
    <row r="2738" s="51" customFormat="1" x14ac:dyDescent="0.3"/>
    <row r="2739" s="51" customFormat="1" x14ac:dyDescent="0.3"/>
    <row r="2740" s="51" customFormat="1" x14ac:dyDescent="0.3"/>
    <row r="2741" s="51" customFormat="1" x14ac:dyDescent="0.3"/>
    <row r="2742" s="51" customFormat="1" x14ac:dyDescent="0.3"/>
    <row r="2743" s="51" customFormat="1" x14ac:dyDescent="0.3"/>
    <row r="2744" s="51" customFormat="1" x14ac:dyDescent="0.3"/>
    <row r="2745" s="51" customFormat="1" x14ac:dyDescent="0.3"/>
    <row r="2746" s="51" customFormat="1" x14ac:dyDescent="0.3"/>
    <row r="2747" s="51" customFormat="1" x14ac:dyDescent="0.3"/>
    <row r="2748" s="51" customFormat="1" x14ac:dyDescent="0.3"/>
    <row r="2749" s="51" customFormat="1" x14ac:dyDescent="0.3"/>
    <row r="2750" s="51" customFormat="1" x14ac:dyDescent="0.3"/>
    <row r="2751" s="51" customFormat="1" x14ac:dyDescent="0.3"/>
    <row r="2752" s="51" customFormat="1" x14ac:dyDescent="0.3"/>
    <row r="2753" s="51" customFormat="1" x14ac:dyDescent="0.3"/>
    <row r="2754" s="51" customFormat="1" x14ac:dyDescent="0.3"/>
    <row r="2755" s="51" customFormat="1" x14ac:dyDescent="0.3"/>
    <row r="2756" s="51" customFormat="1" x14ac:dyDescent="0.3"/>
    <row r="2757" s="51" customFormat="1" x14ac:dyDescent="0.3"/>
    <row r="2758" s="51" customFormat="1" x14ac:dyDescent="0.3"/>
    <row r="2759" s="51" customFormat="1" x14ac:dyDescent="0.3"/>
    <row r="2760" s="51" customFormat="1" x14ac:dyDescent="0.3"/>
    <row r="2761" s="51" customFormat="1" x14ac:dyDescent="0.3"/>
    <row r="2762" s="51" customFormat="1" x14ac:dyDescent="0.3"/>
    <row r="2763" s="51" customFormat="1" x14ac:dyDescent="0.3"/>
    <row r="2764" s="51" customFormat="1" x14ac:dyDescent="0.3"/>
    <row r="2765" s="51" customFormat="1" x14ac:dyDescent="0.3"/>
    <row r="2766" s="51" customFormat="1" x14ac:dyDescent="0.3"/>
    <row r="2767" s="51" customFormat="1" x14ac:dyDescent="0.3"/>
    <row r="2768" s="51" customFormat="1" x14ac:dyDescent="0.3"/>
    <row r="2769" s="51" customFormat="1" x14ac:dyDescent="0.3"/>
    <row r="2770" s="51" customFormat="1" x14ac:dyDescent="0.3"/>
    <row r="2771" s="51" customFormat="1" x14ac:dyDescent="0.3"/>
    <row r="2772" s="51" customFormat="1" x14ac:dyDescent="0.3"/>
    <row r="2773" s="51" customFormat="1" x14ac:dyDescent="0.3"/>
    <row r="2774" s="51" customFormat="1" x14ac:dyDescent="0.3"/>
    <row r="2775" s="51" customFormat="1" x14ac:dyDescent="0.3"/>
    <row r="2776" s="51" customFormat="1" x14ac:dyDescent="0.3"/>
    <row r="2777" s="51" customFormat="1" x14ac:dyDescent="0.3"/>
    <row r="2778" s="51" customFormat="1" x14ac:dyDescent="0.3"/>
    <row r="2779" s="51" customFormat="1" x14ac:dyDescent="0.3"/>
    <row r="2780" s="51" customFormat="1" x14ac:dyDescent="0.3"/>
    <row r="2781" s="51" customFormat="1" x14ac:dyDescent="0.3"/>
    <row r="2782" s="51" customFormat="1" x14ac:dyDescent="0.3"/>
    <row r="2783" s="51" customFormat="1" x14ac:dyDescent="0.3"/>
    <row r="2784" s="51" customFormat="1" x14ac:dyDescent="0.3"/>
    <row r="2785" s="51" customFormat="1" x14ac:dyDescent="0.3"/>
    <row r="2786" s="51" customFormat="1" x14ac:dyDescent="0.3"/>
    <row r="2787" s="51" customFormat="1" x14ac:dyDescent="0.3"/>
    <row r="2788" s="51" customFormat="1" x14ac:dyDescent="0.3"/>
    <row r="2789" s="51" customFormat="1" x14ac:dyDescent="0.3"/>
    <row r="2790" s="51" customFormat="1" x14ac:dyDescent="0.3"/>
    <row r="2791" s="51" customFormat="1" x14ac:dyDescent="0.3"/>
    <row r="2792" s="51" customFormat="1" x14ac:dyDescent="0.3"/>
    <row r="2793" s="51" customFormat="1" x14ac:dyDescent="0.3"/>
    <row r="2794" s="51" customFormat="1" x14ac:dyDescent="0.3"/>
    <row r="2795" s="51" customFormat="1" x14ac:dyDescent="0.3"/>
    <row r="2796" s="51" customFormat="1" x14ac:dyDescent="0.3"/>
    <row r="2797" s="51" customFormat="1" x14ac:dyDescent="0.3"/>
    <row r="2798" s="51" customFormat="1" x14ac:dyDescent="0.3"/>
    <row r="2799" s="51" customFormat="1" x14ac:dyDescent="0.3"/>
    <row r="2800" s="51" customFormat="1" x14ac:dyDescent="0.3"/>
    <row r="2801" s="51" customFormat="1" x14ac:dyDescent="0.3"/>
    <row r="2802" s="51" customFormat="1" x14ac:dyDescent="0.3"/>
    <row r="2803" s="51" customFormat="1" x14ac:dyDescent="0.3"/>
    <row r="2804" s="51" customFormat="1" x14ac:dyDescent="0.3"/>
    <row r="2805" s="51" customFormat="1" x14ac:dyDescent="0.3"/>
    <row r="2806" s="51" customFormat="1" x14ac:dyDescent="0.3"/>
    <row r="2807" s="51" customFormat="1" x14ac:dyDescent="0.3"/>
    <row r="2808" s="51" customFormat="1" x14ac:dyDescent="0.3"/>
    <row r="2809" s="51" customFormat="1" x14ac:dyDescent="0.3"/>
    <row r="2810" s="51" customFormat="1" x14ac:dyDescent="0.3"/>
    <row r="2811" s="51" customFormat="1" x14ac:dyDescent="0.3"/>
    <row r="2812" s="51" customFormat="1" x14ac:dyDescent="0.3"/>
    <row r="2813" s="51" customFormat="1" x14ac:dyDescent="0.3"/>
    <row r="2814" s="51" customFormat="1" x14ac:dyDescent="0.3"/>
    <row r="2815" s="51" customFormat="1" x14ac:dyDescent="0.3"/>
    <row r="2816" s="51" customFormat="1" x14ac:dyDescent="0.3"/>
    <row r="2817" s="51" customFormat="1" x14ac:dyDescent="0.3"/>
    <row r="2818" s="51" customFormat="1" x14ac:dyDescent="0.3"/>
    <row r="2819" s="51" customFormat="1" x14ac:dyDescent="0.3"/>
    <row r="2820" s="51" customFormat="1" x14ac:dyDescent="0.3"/>
    <row r="2821" s="51" customFormat="1" x14ac:dyDescent="0.3"/>
    <row r="2822" s="51" customFormat="1" x14ac:dyDescent="0.3"/>
    <row r="2823" s="51" customFormat="1" x14ac:dyDescent="0.3"/>
    <row r="2824" s="51" customFormat="1" x14ac:dyDescent="0.3"/>
    <row r="2825" s="51" customFormat="1" x14ac:dyDescent="0.3"/>
    <row r="2826" s="51" customFormat="1" x14ac:dyDescent="0.3"/>
    <row r="2827" s="51" customFormat="1" x14ac:dyDescent="0.3"/>
    <row r="2828" s="51" customFormat="1" x14ac:dyDescent="0.3"/>
    <row r="2829" s="51" customFormat="1" x14ac:dyDescent="0.3"/>
    <row r="2830" s="51" customFormat="1" x14ac:dyDescent="0.3"/>
    <row r="2831" s="51" customFormat="1" x14ac:dyDescent="0.3"/>
    <row r="2832" s="51" customFormat="1" x14ac:dyDescent="0.3"/>
    <row r="2833" s="51" customFormat="1" x14ac:dyDescent="0.3"/>
    <row r="2834" s="51" customFormat="1" x14ac:dyDescent="0.3"/>
    <row r="2835" s="51" customFormat="1" x14ac:dyDescent="0.3"/>
    <row r="2836" s="51" customFormat="1" x14ac:dyDescent="0.3"/>
    <row r="2837" s="51" customFormat="1" x14ac:dyDescent="0.3"/>
    <row r="2838" s="51" customFormat="1" x14ac:dyDescent="0.3"/>
    <row r="2839" s="51" customFormat="1" x14ac:dyDescent="0.3"/>
    <row r="2840" s="51" customFormat="1" x14ac:dyDescent="0.3"/>
    <row r="2841" s="51" customFormat="1" x14ac:dyDescent="0.3"/>
    <row r="2842" s="51" customFormat="1" x14ac:dyDescent="0.3"/>
    <row r="2843" s="51" customFormat="1" x14ac:dyDescent="0.3"/>
    <row r="2844" s="51" customFormat="1" x14ac:dyDescent="0.3"/>
    <row r="2845" s="51" customFormat="1" x14ac:dyDescent="0.3"/>
    <row r="2846" s="51" customFormat="1" x14ac:dyDescent="0.3"/>
    <row r="2847" s="51" customFormat="1" x14ac:dyDescent="0.3"/>
    <row r="2848" s="51" customFormat="1" x14ac:dyDescent="0.3"/>
    <row r="2849" s="51" customFormat="1" x14ac:dyDescent="0.3"/>
    <row r="2850" s="51" customFormat="1" x14ac:dyDescent="0.3"/>
    <row r="2851" s="51" customFormat="1" x14ac:dyDescent="0.3"/>
    <row r="2852" s="51" customFormat="1" x14ac:dyDescent="0.3"/>
    <row r="2853" s="51" customFormat="1" x14ac:dyDescent="0.3"/>
    <row r="2854" s="51" customFormat="1" x14ac:dyDescent="0.3"/>
    <row r="2855" s="51" customFormat="1" x14ac:dyDescent="0.3"/>
    <row r="2856" s="51" customFormat="1" x14ac:dyDescent="0.3"/>
    <row r="2857" s="51" customFormat="1" x14ac:dyDescent="0.3"/>
    <row r="2858" s="51" customFormat="1" x14ac:dyDescent="0.3"/>
    <row r="2859" s="51" customFormat="1" x14ac:dyDescent="0.3"/>
    <row r="2860" s="51" customFormat="1" x14ac:dyDescent="0.3"/>
    <row r="2861" s="51" customFormat="1" x14ac:dyDescent="0.3"/>
    <row r="2862" s="51" customFormat="1" x14ac:dyDescent="0.3"/>
    <row r="2863" s="51" customFormat="1" x14ac:dyDescent="0.3"/>
    <row r="2864" s="51" customFormat="1" x14ac:dyDescent="0.3"/>
    <row r="2865" s="51" customFormat="1" x14ac:dyDescent="0.3"/>
    <row r="2866" s="51" customFormat="1" x14ac:dyDescent="0.3"/>
    <row r="2867" s="51" customFormat="1" x14ac:dyDescent="0.3"/>
    <row r="2868" s="51" customFormat="1" x14ac:dyDescent="0.3"/>
    <row r="2869" s="51" customFormat="1" x14ac:dyDescent="0.3"/>
    <row r="2870" s="51" customFormat="1" x14ac:dyDescent="0.3"/>
    <row r="2871" s="51" customFormat="1" x14ac:dyDescent="0.3"/>
    <row r="2872" s="51" customFormat="1" x14ac:dyDescent="0.3"/>
    <row r="2873" s="51" customFormat="1" x14ac:dyDescent="0.3"/>
    <row r="2874" s="51" customFormat="1" x14ac:dyDescent="0.3"/>
    <row r="2875" s="51" customFormat="1" x14ac:dyDescent="0.3"/>
    <row r="2876" s="51" customFormat="1" x14ac:dyDescent="0.3"/>
    <row r="2877" s="51" customFormat="1" x14ac:dyDescent="0.3"/>
    <row r="2878" s="51" customFormat="1" x14ac:dyDescent="0.3"/>
    <row r="2879" s="51" customFormat="1" x14ac:dyDescent="0.3"/>
    <row r="2880" s="51" customFormat="1" x14ac:dyDescent="0.3"/>
    <row r="2881" s="51" customFormat="1" x14ac:dyDescent="0.3"/>
    <row r="2882" s="51" customFormat="1" x14ac:dyDescent="0.3"/>
    <row r="2883" s="51" customFormat="1" x14ac:dyDescent="0.3"/>
    <row r="2884" s="51" customFormat="1" x14ac:dyDescent="0.3"/>
    <row r="2885" s="51" customFormat="1" x14ac:dyDescent="0.3"/>
    <row r="2886" s="51" customFormat="1" x14ac:dyDescent="0.3"/>
    <row r="2887" s="51" customFormat="1" x14ac:dyDescent="0.3"/>
    <row r="2888" s="51" customFormat="1" x14ac:dyDescent="0.3"/>
    <row r="2889" s="51" customFormat="1" x14ac:dyDescent="0.3"/>
    <row r="2890" s="51" customFormat="1" x14ac:dyDescent="0.3"/>
    <row r="2891" s="51" customFormat="1" x14ac:dyDescent="0.3"/>
    <row r="2892" s="51" customFormat="1" x14ac:dyDescent="0.3"/>
    <row r="2893" s="51" customFormat="1" x14ac:dyDescent="0.3"/>
    <row r="2894" s="51" customFormat="1" x14ac:dyDescent="0.3"/>
    <row r="2895" s="51" customFormat="1" x14ac:dyDescent="0.3"/>
    <row r="2896" s="51" customFormat="1" x14ac:dyDescent="0.3"/>
    <row r="2897" s="51" customFormat="1" x14ac:dyDescent="0.3"/>
    <row r="2898" s="51" customFormat="1" x14ac:dyDescent="0.3"/>
    <row r="2899" s="51" customFormat="1" x14ac:dyDescent="0.3"/>
    <row r="2900" s="51" customFormat="1" x14ac:dyDescent="0.3"/>
    <row r="2901" s="51" customFormat="1" x14ac:dyDescent="0.3"/>
    <row r="2902" s="51" customFormat="1" x14ac:dyDescent="0.3"/>
    <row r="2903" s="51" customFormat="1" x14ac:dyDescent="0.3"/>
    <row r="2904" s="51" customFormat="1" x14ac:dyDescent="0.3"/>
    <row r="2905" s="51" customFormat="1" x14ac:dyDescent="0.3"/>
    <row r="2906" s="51" customFormat="1" x14ac:dyDescent="0.3"/>
    <row r="2907" s="51" customFormat="1" x14ac:dyDescent="0.3"/>
    <row r="2908" s="51" customFormat="1" x14ac:dyDescent="0.3"/>
    <row r="2909" s="51" customFormat="1" x14ac:dyDescent="0.3"/>
    <row r="2910" s="51" customFormat="1" x14ac:dyDescent="0.3"/>
    <row r="2911" s="51" customFormat="1" x14ac:dyDescent="0.3"/>
    <row r="2912" s="51" customFormat="1" x14ac:dyDescent="0.3"/>
    <row r="2913" s="51" customFormat="1" x14ac:dyDescent="0.3"/>
    <row r="2914" s="51" customFormat="1" x14ac:dyDescent="0.3"/>
    <row r="2915" s="51" customFormat="1" x14ac:dyDescent="0.3"/>
    <row r="2916" s="51" customFormat="1" x14ac:dyDescent="0.3"/>
    <row r="2917" s="51" customFormat="1" x14ac:dyDescent="0.3"/>
    <row r="2918" s="51" customFormat="1" x14ac:dyDescent="0.3"/>
    <row r="2919" s="51" customFormat="1" x14ac:dyDescent="0.3"/>
    <row r="2920" s="51" customFormat="1" x14ac:dyDescent="0.3"/>
    <row r="2921" s="51" customFormat="1" x14ac:dyDescent="0.3"/>
    <row r="2922" s="51" customFormat="1" x14ac:dyDescent="0.3"/>
    <row r="2923" s="51" customFormat="1" x14ac:dyDescent="0.3"/>
    <row r="2924" s="51" customFormat="1" x14ac:dyDescent="0.3"/>
    <row r="2925" s="51" customFormat="1" x14ac:dyDescent="0.3"/>
    <row r="2926" s="51" customFormat="1" x14ac:dyDescent="0.3"/>
    <row r="2927" s="51" customFormat="1" x14ac:dyDescent="0.3"/>
    <row r="2928" s="51" customFormat="1" x14ac:dyDescent="0.3"/>
    <row r="2929" s="51" customFormat="1" x14ac:dyDescent="0.3"/>
    <row r="2930" s="51" customFormat="1" x14ac:dyDescent="0.3"/>
    <row r="2931" s="51" customFormat="1" x14ac:dyDescent="0.3"/>
    <row r="2932" s="51" customFormat="1" x14ac:dyDescent="0.3"/>
    <row r="2933" s="51" customFormat="1" x14ac:dyDescent="0.3"/>
    <row r="2934" s="51" customFormat="1" x14ac:dyDescent="0.3"/>
    <row r="2935" s="51" customFormat="1" x14ac:dyDescent="0.3"/>
    <row r="2936" s="51" customFormat="1" x14ac:dyDescent="0.3"/>
    <row r="2937" s="51" customFormat="1" x14ac:dyDescent="0.3"/>
    <row r="2938" s="51" customFormat="1" x14ac:dyDescent="0.3"/>
    <row r="2939" s="51" customFormat="1" x14ac:dyDescent="0.3"/>
    <row r="2940" s="51" customFormat="1" x14ac:dyDescent="0.3"/>
    <row r="2941" s="51" customFormat="1" x14ac:dyDescent="0.3"/>
    <row r="2942" s="51" customFormat="1" x14ac:dyDescent="0.3"/>
    <row r="2943" s="51" customFormat="1" x14ac:dyDescent="0.3"/>
    <row r="2944" s="51" customFormat="1" x14ac:dyDescent="0.3"/>
    <row r="2945" s="51" customFormat="1" x14ac:dyDescent="0.3"/>
    <row r="2946" s="51" customFormat="1" x14ac:dyDescent="0.3"/>
    <row r="2947" s="51" customFormat="1" x14ac:dyDescent="0.3"/>
    <row r="2948" s="51" customFormat="1" x14ac:dyDescent="0.3"/>
    <row r="2949" s="51" customFormat="1" x14ac:dyDescent="0.3"/>
    <row r="2950" s="51" customFormat="1" x14ac:dyDescent="0.3"/>
    <row r="2951" s="51" customFormat="1" x14ac:dyDescent="0.3"/>
    <row r="2952" s="51" customFormat="1" x14ac:dyDescent="0.3"/>
    <row r="2953" s="51" customFormat="1" x14ac:dyDescent="0.3"/>
    <row r="2954" s="51" customFormat="1" x14ac:dyDescent="0.3"/>
    <row r="2955" s="51" customFormat="1" x14ac:dyDescent="0.3"/>
    <row r="2956" s="51" customFormat="1" x14ac:dyDescent="0.3"/>
    <row r="2957" s="51" customFormat="1" x14ac:dyDescent="0.3"/>
    <row r="2958" s="51" customFormat="1" x14ac:dyDescent="0.3"/>
    <row r="2959" s="51" customFormat="1" x14ac:dyDescent="0.3"/>
    <row r="2960" s="51" customFormat="1" x14ac:dyDescent="0.3"/>
    <row r="2961" s="51" customFormat="1" x14ac:dyDescent="0.3"/>
    <row r="2962" s="51" customFormat="1" x14ac:dyDescent="0.3"/>
    <row r="2963" s="51" customFormat="1" x14ac:dyDescent="0.3"/>
    <row r="2964" s="51" customFormat="1" x14ac:dyDescent="0.3"/>
    <row r="2965" s="51" customFormat="1" x14ac:dyDescent="0.3"/>
    <row r="2966" s="51" customFormat="1" x14ac:dyDescent="0.3"/>
    <row r="2967" s="51" customFormat="1" x14ac:dyDescent="0.3"/>
    <row r="2968" s="51" customFormat="1" x14ac:dyDescent="0.3"/>
    <row r="2969" s="51" customFormat="1" x14ac:dyDescent="0.3"/>
    <row r="2970" s="51" customFormat="1" x14ac:dyDescent="0.3"/>
    <row r="2971" s="51" customFormat="1" x14ac:dyDescent="0.3"/>
    <row r="2972" s="51" customFormat="1" x14ac:dyDescent="0.3"/>
    <row r="2973" s="51" customFormat="1" x14ac:dyDescent="0.3"/>
    <row r="2974" s="51" customFormat="1" x14ac:dyDescent="0.3"/>
    <row r="2975" s="51" customFormat="1" x14ac:dyDescent="0.3"/>
    <row r="2976" s="51" customFormat="1" x14ac:dyDescent="0.3"/>
    <row r="2977" s="51" customFormat="1" x14ac:dyDescent="0.3"/>
    <row r="2978" s="51" customFormat="1" x14ac:dyDescent="0.3"/>
    <row r="2979" s="51" customFormat="1" x14ac:dyDescent="0.3"/>
    <row r="2980" s="51" customFormat="1" x14ac:dyDescent="0.3"/>
    <row r="2981" s="51" customFormat="1" x14ac:dyDescent="0.3"/>
    <row r="2982" s="51" customFormat="1" x14ac:dyDescent="0.3"/>
    <row r="2983" s="51" customFormat="1" x14ac:dyDescent="0.3"/>
    <row r="2984" s="51" customFormat="1" x14ac:dyDescent="0.3"/>
    <row r="2985" s="51" customFormat="1" x14ac:dyDescent="0.3"/>
    <row r="2986" s="51" customFormat="1" x14ac:dyDescent="0.3"/>
    <row r="2987" s="51" customFormat="1" x14ac:dyDescent="0.3"/>
    <row r="2988" s="51" customFormat="1" x14ac:dyDescent="0.3"/>
    <row r="2989" s="51" customFormat="1" x14ac:dyDescent="0.3"/>
    <row r="2990" s="51" customFormat="1" x14ac:dyDescent="0.3"/>
    <row r="2991" s="51" customFormat="1" x14ac:dyDescent="0.3"/>
    <row r="2992" s="51" customFormat="1" x14ac:dyDescent="0.3"/>
    <row r="2993" s="51" customFormat="1" x14ac:dyDescent="0.3"/>
    <row r="2994" s="51" customFormat="1" x14ac:dyDescent="0.3"/>
    <row r="2995" s="51" customFormat="1" x14ac:dyDescent="0.3"/>
    <row r="2996" s="51" customFormat="1" x14ac:dyDescent="0.3"/>
    <row r="2997" s="51" customFormat="1" x14ac:dyDescent="0.3"/>
    <row r="2998" s="51" customFormat="1" x14ac:dyDescent="0.3"/>
    <row r="2999" s="51" customFormat="1" x14ac:dyDescent="0.3"/>
    <row r="3000" s="51" customFormat="1" x14ac:dyDescent="0.3"/>
    <row r="3001" s="51" customFormat="1" x14ac:dyDescent="0.3"/>
    <row r="3002" s="51" customFormat="1" x14ac:dyDescent="0.3"/>
    <row r="3003" s="51" customFormat="1" x14ac:dyDescent="0.3"/>
    <row r="3004" s="51" customFormat="1" x14ac:dyDescent="0.3"/>
    <row r="3005" s="51" customFormat="1" x14ac:dyDescent="0.3"/>
    <row r="3006" s="51" customFormat="1" x14ac:dyDescent="0.3"/>
    <row r="3007" s="51" customFormat="1" x14ac:dyDescent="0.3"/>
    <row r="3008" s="51" customFormat="1" x14ac:dyDescent="0.3"/>
    <row r="3009" s="51" customFormat="1" x14ac:dyDescent="0.3"/>
    <row r="3010" s="51" customFormat="1" x14ac:dyDescent="0.3"/>
    <row r="3011" s="51" customFormat="1" x14ac:dyDescent="0.3"/>
    <row r="3012" s="51" customFormat="1" x14ac:dyDescent="0.3"/>
    <row r="3013" s="51" customFormat="1" x14ac:dyDescent="0.3"/>
    <row r="3014" s="51" customFormat="1" x14ac:dyDescent="0.3"/>
    <row r="3015" s="51" customFormat="1" x14ac:dyDescent="0.3"/>
    <row r="3016" s="51" customFormat="1" x14ac:dyDescent="0.3"/>
    <row r="3017" s="51" customFormat="1" x14ac:dyDescent="0.3"/>
    <row r="3018" s="51" customFormat="1" x14ac:dyDescent="0.3"/>
    <row r="3019" s="51" customFormat="1" x14ac:dyDescent="0.3"/>
    <row r="3020" s="51" customFormat="1" x14ac:dyDescent="0.3"/>
    <row r="3021" s="51" customFormat="1" x14ac:dyDescent="0.3"/>
    <row r="3022" s="51" customFormat="1" x14ac:dyDescent="0.3"/>
    <row r="3023" s="51" customFormat="1" x14ac:dyDescent="0.3"/>
    <row r="3024" s="51" customFormat="1" x14ac:dyDescent="0.3"/>
    <row r="3025" s="51" customFormat="1" x14ac:dyDescent="0.3"/>
    <row r="3026" s="51" customFormat="1" x14ac:dyDescent="0.3"/>
    <row r="3027" s="51" customFormat="1" x14ac:dyDescent="0.3"/>
    <row r="3028" s="51" customFormat="1" x14ac:dyDescent="0.3"/>
    <row r="3029" s="51" customFormat="1" x14ac:dyDescent="0.3"/>
    <row r="3030" s="51" customFormat="1" x14ac:dyDescent="0.3"/>
    <row r="3031" s="51" customFormat="1" x14ac:dyDescent="0.3"/>
    <row r="3032" s="51" customFormat="1" x14ac:dyDescent="0.3"/>
    <row r="3033" s="51" customFormat="1" x14ac:dyDescent="0.3"/>
    <row r="3034" s="51" customFormat="1" x14ac:dyDescent="0.3"/>
    <row r="3035" s="51" customFormat="1" x14ac:dyDescent="0.3"/>
    <row r="3036" s="51" customFormat="1" x14ac:dyDescent="0.3"/>
    <row r="3037" s="51" customFormat="1" x14ac:dyDescent="0.3"/>
    <row r="3038" s="51" customFormat="1" x14ac:dyDescent="0.3"/>
    <row r="3039" s="51" customFormat="1" x14ac:dyDescent="0.3"/>
    <row r="3040" s="51" customFormat="1" x14ac:dyDescent="0.3"/>
    <row r="3041" s="51" customFormat="1" x14ac:dyDescent="0.3"/>
    <row r="3042" s="51" customFormat="1" x14ac:dyDescent="0.3"/>
    <row r="3043" s="51" customFormat="1" x14ac:dyDescent="0.3"/>
    <row r="3044" s="51" customFormat="1" x14ac:dyDescent="0.3"/>
    <row r="3045" s="51" customFormat="1" x14ac:dyDescent="0.3"/>
    <row r="3046" s="51" customFormat="1" x14ac:dyDescent="0.3"/>
    <row r="3047" s="51" customFormat="1" x14ac:dyDescent="0.3"/>
    <row r="3048" s="51" customFormat="1" x14ac:dyDescent="0.3"/>
    <row r="3049" s="51" customFormat="1" x14ac:dyDescent="0.3"/>
    <row r="3050" s="51" customFormat="1" x14ac:dyDescent="0.3"/>
    <row r="3051" s="51" customFormat="1" x14ac:dyDescent="0.3"/>
    <row r="3052" s="51" customFormat="1" x14ac:dyDescent="0.3"/>
    <row r="3053" s="51" customFormat="1" x14ac:dyDescent="0.3"/>
    <row r="3054" s="51" customFormat="1" x14ac:dyDescent="0.3"/>
    <row r="3055" s="51" customFormat="1" x14ac:dyDescent="0.3"/>
    <row r="3056" s="51" customFormat="1" x14ac:dyDescent="0.3"/>
    <row r="3057" s="51" customFormat="1" x14ac:dyDescent="0.3"/>
    <row r="3058" s="51" customFormat="1" x14ac:dyDescent="0.3"/>
    <row r="3059" s="51" customFormat="1" x14ac:dyDescent="0.3"/>
    <row r="3060" s="51" customFormat="1" x14ac:dyDescent="0.3"/>
    <row r="3061" s="51" customFormat="1" x14ac:dyDescent="0.3"/>
    <row r="3062" s="51" customFormat="1" x14ac:dyDescent="0.3"/>
    <row r="3063" s="51" customFormat="1" x14ac:dyDescent="0.3"/>
    <row r="3064" s="51" customFormat="1" x14ac:dyDescent="0.3"/>
    <row r="3065" s="51" customFormat="1" x14ac:dyDescent="0.3"/>
    <row r="3066" s="51" customFormat="1" x14ac:dyDescent="0.3"/>
    <row r="3067" s="51" customFormat="1" x14ac:dyDescent="0.3"/>
    <row r="3068" s="51" customFormat="1" x14ac:dyDescent="0.3"/>
    <row r="3069" s="51" customFormat="1" x14ac:dyDescent="0.3"/>
    <row r="3070" s="51" customFormat="1" x14ac:dyDescent="0.3"/>
    <row r="3071" s="51" customFormat="1" x14ac:dyDescent="0.3"/>
    <row r="3072" s="51" customFormat="1" x14ac:dyDescent="0.3"/>
    <row r="3073" s="51" customFormat="1" x14ac:dyDescent="0.3"/>
    <row r="3074" s="51" customFormat="1" x14ac:dyDescent="0.3"/>
    <row r="3075" s="51" customFormat="1" x14ac:dyDescent="0.3"/>
    <row r="3076" s="51" customFormat="1" x14ac:dyDescent="0.3"/>
    <row r="3077" s="51" customFormat="1" x14ac:dyDescent="0.3"/>
    <row r="3078" s="51" customFormat="1" x14ac:dyDescent="0.3"/>
    <row r="3079" s="51" customFormat="1" x14ac:dyDescent="0.3"/>
    <row r="3080" s="51" customFormat="1" x14ac:dyDescent="0.3"/>
    <row r="3081" s="51" customFormat="1" x14ac:dyDescent="0.3"/>
    <row r="3082" s="51" customFormat="1" x14ac:dyDescent="0.3"/>
    <row r="3083" s="51" customFormat="1" x14ac:dyDescent="0.3"/>
    <row r="3084" s="51" customFormat="1" x14ac:dyDescent="0.3"/>
    <row r="3085" s="51" customFormat="1" x14ac:dyDescent="0.3"/>
    <row r="3086" s="51" customFormat="1" x14ac:dyDescent="0.3"/>
    <row r="3087" s="51" customFormat="1" x14ac:dyDescent="0.3"/>
    <row r="3088" s="51" customFormat="1" x14ac:dyDescent="0.3"/>
    <row r="3089" s="51" customFormat="1" x14ac:dyDescent="0.3"/>
    <row r="3090" s="51" customFormat="1" x14ac:dyDescent="0.3"/>
    <row r="3091" s="51" customFormat="1" x14ac:dyDescent="0.3"/>
    <row r="3092" s="51" customFormat="1" x14ac:dyDescent="0.3"/>
    <row r="3093" s="51" customFormat="1" x14ac:dyDescent="0.3"/>
    <row r="3094" s="51" customFormat="1" x14ac:dyDescent="0.3"/>
    <row r="3095" s="51" customFormat="1" x14ac:dyDescent="0.3"/>
    <row r="3096" s="51" customFormat="1" x14ac:dyDescent="0.3"/>
    <row r="3097" s="51" customFormat="1" x14ac:dyDescent="0.3"/>
    <row r="3098" s="51" customFormat="1" x14ac:dyDescent="0.3"/>
    <row r="3099" s="51" customFormat="1" x14ac:dyDescent="0.3"/>
    <row r="3100" s="51" customFormat="1" x14ac:dyDescent="0.3"/>
    <row r="3101" s="51" customFormat="1" x14ac:dyDescent="0.3"/>
    <row r="3102" s="51" customFormat="1" x14ac:dyDescent="0.3"/>
    <row r="3103" s="51" customFormat="1" x14ac:dyDescent="0.3"/>
    <row r="3104" s="51" customFormat="1" x14ac:dyDescent="0.3"/>
    <row r="3105" s="51" customFormat="1" x14ac:dyDescent="0.3"/>
    <row r="3106" s="51" customFormat="1" x14ac:dyDescent="0.3"/>
    <row r="3107" s="51" customFormat="1" x14ac:dyDescent="0.3"/>
    <row r="3108" s="51" customFormat="1" x14ac:dyDescent="0.3"/>
    <row r="3109" s="51" customFormat="1" x14ac:dyDescent="0.3"/>
    <row r="3110" s="51" customFormat="1" x14ac:dyDescent="0.3"/>
    <row r="3111" s="51" customFormat="1" x14ac:dyDescent="0.3"/>
    <row r="3112" s="51" customFormat="1" x14ac:dyDescent="0.3"/>
    <row r="3113" s="51" customFormat="1" x14ac:dyDescent="0.3"/>
    <row r="3114" s="51" customFormat="1" x14ac:dyDescent="0.3"/>
    <row r="3115" s="51" customFormat="1" x14ac:dyDescent="0.3"/>
    <row r="3116" s="51" customFormat="1" x14ac:dyDescent="0.3"/>
    <row r="3117" s="51" customFormat="1" x14ac:dyDescent="0.3"/>
    <row r="3118" s="51" customFormat="1" x14ac:dyDescent="0.3"/>
    <row r="3119" s="51" customFormat="1" x14ac:dyDescent="0.3"/>
    <row r="3120" s="51" customFormat="1" x14ac:dyDescent="0.3"/>
    <row r="3121" s="51" customFormat="1" x14ac:dyDescent="0.3"/>
    <row r="3122" s="51" customFormat="1" x14ac:dyDescent="0.3"/>
    <row r="3123" s="51" customFormat="1" x14ac:dyDescent="0.3"/>
    <row r="3124" s="51" customFormat="1" x14ac:dyDescent="0.3"/>
    <row r="3125" s="51" customFormat="1" x14ac:dyDescent="0.3"/>
    <row r="3126" s="51" customFormat="1" x14ac:dyDescent="0.3"/>
    <row r="3127" s="51" customFormat="1" x14ac:dyDescent="0.3"/>
    <row r="3128" s="51" customFormat="1" x14ac:dyDescent="0.3"/>
    <row r="3129" s="51" customFormat="1" x14ac:dyDescent="0.3"/>
    <row r="3130" s="51" customFormat="1" x14ac:dyDescent="0.3"/>
    <row r="3131" s="51" customFormat="1" x14ac:dyDescent="0.3"/>
    <row r="3132" s="51" customFormat="1" x14ac:dyDescent="0.3"/>
    <row r="3133" s="51" customFormat="1" x14ac:dyDescent="0.3"/>
    <row r="3134" s="51" customFormat="1" x14ac:dyDescent="0.3"/>
    <row r="3135" s="51" customFormat="1" x14ac:dyDescent="0.3"/>
    <row r="3136" s="51" customFormat="1" x14ac:dyDescent="0.3"/>
    <row r="3137" s="51" customFormat="1" x14ac:dyDescent="0.3"/>
    <row r="3138" s="51" customFormat="1" x14ac:dyDescent="0.3"/>
    <row r="3139" s="51" customFormat="1" x14ac:dyDescent="0.3"/>
    <row r="3140" s="51" customFormat="1" x14ac:dyDescent="0.3"/>
    <row r="3141" s="51" customFormat="1" x14ac:dyDescent="0.3"/>
    <row r="3142" s="51" customFormat="1" x14ac:dyDescent="0.3"/>
    <row r="3143" s="51" customFormat="1" x14ac:dyDescent="0.3"/>
    <row r="3144" s="51" customFormat="1" x14ac:dyDescent="0.3"/>
    <row r="3145" s="51" customFormat="1" x14ac:dyDescent="0.3"/>
    <row r="3146" s="51" customFormat="1" x14ac:dyDescent="0.3"/>
    <row r="3147" s="51" customFormat="1" x14ac:dyDescent="0.3"/>
    <row r="3148" s="51" customFormat="1" x14ac:dyDescent="0.3"/>
    <row r="3149" s="51" customFormat="1" x14ac:dyDescent="0.3"/>
    <row r="3150" s="51" customFormat="1" x14ac:dyDescent="0.3"/>
    <row r="3151" s="51" customFormat="1" x14ac:dyDescent="0.3"/>
    <row r="3152" s="51" customFormat="1" x14ac:dyDescent="0.3"/>
    <row r="3153" s="51" customFormat="1" x14ac:dyDescent="0.3"/>
    <row r="3154" s="51" customFormat="1" x14ac:dyDescent="0.3"/>
    <row r="3155" s="51" customFormat="1" x14ac:dyDescent="0.3"/>
    <row r="3156" s="51" customFormat="1" x14ac:dyDescent="0.3"/>
    <row r="3157" s="51" customFormat="1" x14ac:dyDescent="0.3"/>
    <row r="3158" s="51" customFormat="1" x14ac:dyDescent="0.3"/>
    <row r="3159" s="51" customFormat="1" x14ac:dyDescent="0.3"/>
    <row r="3160" s="51" customFormat="1" x14ac:dyDescent="0.3"/>
    <row r="3161" s="51" customFormat="1" x14ac:dyDescent="0.3"/>
    <row r="3162" s="51" customFormat="1" x14ac:dyDescent="0.3"/>
    <row r="3163" s="51" customFormat="1" x14ac:dyDescent="0.3"/>
    <row r="3164" s="51" customFormat="1" x14ac:dyDescent="0.3"/>
    <row r="3165" s="51" customFormat="1" x14ac:dyDescent="0.3"/>
    <row r="3166" s="51" customFormat="1" x14ac:dyDescent="0.3"/>
    <row r="3167" s="51" customFormat="1" x14ac:dyDescent="0.3"/>
    <row r="3168" s="51" customFormat="1" x14ac:dyDescent="0.3"/>
    <row r="3169" s="51" customFormat="1" x14ac:dyDescent="0.3"/>
    <row r="3170" s="51" customFormat="1" x14ac:dyDescent="0.3"/>
    <row r="3171" s="51" customFormat="1" x14ac:dyDescent="0.3"/>
    <row r="3172" s="51" customFormat="1" x14ac:dyDescent="0.3"/>
    <row r="3173" s="51" customFormat="1" x14ac:dyDescent="0.3"/>
    <row r="3174" s="51" customFormat="1" x14ac:dyDescent="0.3"/>
    <row r="3175" s="51" customFormat="1" x14ac:dyDescent="0.3"/>
    <row r="3176" s="51" customFormat="1" x14ac:dyDescent="0.3"/>
    <row r="3177" s="51" customFormat="1" x14ac:dyDescent="0.3"/>
    <row r="3178" s="51" customFormat="1" x14ac:dyDescent="0.3"/>
    <row r="3179" s="51" customFormat="1" x14ac:dyDescent="0.3"/>
    <row r="3180" s="51" customFormat="1" x14ac:dyDescent="0.3"/>
    <row r="3181" s="51" customFormat="1" x14ac:dyDescent="0.3"/>
    <row r="3182" s="51" customFormat="1" x14ac:dyDescent="0.3"/>
    <row r="3183" s="51" customFormat="1" x14ac:dyDescent="0.3"/>
    <row r="3184" s="51" customFormat="1" x14ac:dyDescent="0.3"/>
    <row r="3185" s="51" customFormat="1" x14ac:dyDescent="0.3"/>
    <row r="3186" s="51" customFormat="1" x14ac:dyDescent="0.3"/>
    <row r="3187" s="51" customFormat="1" x14ac:dyDescent="0.3"/>
    <row r="3188" s="51" customFormat="1" x14ac:dyDescent="0.3"/>
    <row r="3189" s="51" customFormat="1" x14ac:dyDescent="0.3"/>
    <row r="3190" s="51" customFormat="1" x14ac:dyDescent="0.3"/>
    <row r="3191" s="51" customFormat="1" x14ac:dyDescent="0.3"/>
    <row r="3192" s="51" customFormat="1" x14ac:dyDescent="0.3"/>
    <row r="3193" s="51" customFormat="1" x14ac:dyDescent="0.3"/>
    <row r="3194" s="51" customFormat="1" x14ac:dyDescent="0.3"/>
    <row r="3195" s="51" customFormat="1" x14ac:dyDescent="0.3"/>
    <row r="3196" s="51" customFormat="1" x14ac:dyDescent="0.3"/>
    <row r="3197" s="51" customFormat="1" x14ac:dyDescent="0.3"/>
    <row r="3198" s="51" customFormat="1" x14ac:dyDescent="0.3"/>
    <row r="3199" s="51" customFormat="1" x14ac:dyDescent="0.3"/>
    <row r="3200" s="51" customFormat="1" x14ac:dyDescent="0.3"/>
    <row r="3201" s="51" customFormat="1" x14ac:dyDescent="0.3"/>
    <row r="3202" s="51" customFormat="1" x14ac:dyDescent="0.3"/>
    <row r="3203" s="51" customFormat="1" x14ac:dyDescent="0.3"/>
    <row r="3204" s="51" customFormat="1" x14ac:dyDescent="0.3"/>
    <row r="3205" s="51" customFormat="1" x14ac:dyDescent="0.3"/>
    <row r="3206" s="51" customFormat="1" x14ac:dyDescent="0.3"/>
    <row r="3207" s="51" customFormat="1" x14ac:dyDescent="0.3"/>
    <row r="3208" s="51" customFormat="1" x14ac:dyDescent="0.3"/>
    <row r="3209" s="51" customFormat="1" x14ac:dyDescent="0.3"/>
    <row r="3210" s="51" customFormat="1" x14ac:dyDescent="0.3"/>
    <row r="3211" s="51" customFormat="1" x14ac:dyDescent="0.3"/>
    <row r="3212" s="51" customFormat="1" x14ac:dyDescent="0.3"/>
    <row r="3213" s="51" customFormat="1" x14ac:dyDescent="0.3"/>
    <row r="3214" s="51" customFormat="1" x14ac:dyDescent="0.3"/>
    <row r="3215" s="51" customFormat="1" x14ac:dyDescent="0.3"/>
    <row r="3216" s="51" customFormat="1" x14ac:dyDescent="0.3"/>
    <row r="3217" s="51" customFormat="1" x14ac:dyDescent="0.3"/>
    <row r="3218" s="51" customFormat="1" x14ac:dyDescent="0.3"/>
    <row r="3219" s="51" customFormat="1" x14ac:dyDescent="0.3"/>
    <row r="3220" s="51" customFormat="1" x14ac:dyDescent="0.3"/>
    <row r="3221" s="51" customFormat="1" x14ac:dyDescent="0.3"/>
    <row r="3222" s="51" customFormat="1" x14ac:dyDescent="0.3"/>
    <row r="3223" s="51" customFormat="1" x14ac:dyDescent="0.3"/>
  </sheetData>
  <mergeCells count="8">
    <mergeCell ref="A4:A5"/>
    <mergeCell ref="B5:C5"/>
    <mergeCell ref="A9:A10"/>
    <mergeCell ref="B10:F10"/>
    <mergeCell ref="A21:A22"/>
    <mergeCell ref="B22:C22"/>
    <mergeCell ref="A14:A15"/>
    <mergeCell ref="B15:G15"/>
  </mergeCells>
  <hyperlinks>
    <hyperlink ref="F1" location="INFO!A1" display="POWRÓT" xr:uid="{81B208DE-0F3B-438F-9D9B-5D0C47738DC5}"/>
  </hyperlinks>
  <printOptions horizontalCentered="1"/>
  <pageMargins left="0.78740157480314965" right="0.78740157480314965" top="0.78740157480314965" bottom="0.78740157480314965" header="0.51181102362204722" footer="0.51181102362204722"/>
  <pageSetup paperSize="9" scale="66" fitToWidth="2" fitToHeight="2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4">
    <pageSetUpPr fitToPage="1"/>
  </sheetPr>
  <dimension ref="A1:I3250"/>
  <sheetViews>
    <sheetView showGridLines="0" zoomScaleNormal="100" workbookViewId="0">
      <selection activeCell="G1" sqref="G1"/>
    </sheetView>
  </sheetViews>
  <sheetFormatPr defaultColWidth="18.88671875" defaultRowHeight="11.4" x14ac:dyDescent="0.2"/>
  <cols>
    <col min="1" max="1" width="30.109375" style="50" customWidth="1"/>
    <col min="2" max="2" width="15.88671875" style="50" customWidth="1"/>
    <col min="3" max="3" width="17.5546875" style="50" customWidth="1"/>
    <col min="4" max="4" width="16.88671875" style="50" customWidth="1"/>
    <col min="5" max="5" width="17.5546875" style="50" customWidth="1"/>
    <col min="6" max="6" width="15.5546875" style="50" customWidth="1"/>
    <col min="7" max="7" width="10" style="50" customWidth="1"/>
    <col min="8" max="8" width="18.88671875" style="50"/>
    <col min="9" max="9" width="9.5546875" style="50" customWidth="1"/>
    <col min="10" max="11" width="10.88671875" style="50" customWidth="1"/>
    <col min="12" max="12" width="9.88671875" style="50" customWidth="1"/>
    <col min="13" max="13" width="6.88671875" style="50" customWidth="1"/>
    <col min="14" max="14" width="18.88671875" style="50"/>
    <col min="15" max="19" width="9.88671875" style="50" customWidth="1"/>
    <col min="20" max="256" width="18.88671875" style="50"/>
    <col min="257" max="257" width="30.109375" style="50" customWidth="1"/>
    <col min="258" max="258" width="15.88671875" style="50" customWidth="1"/>
    <col min="259" max="259" width="17.5546875" style="50" customWidth="1"/>
    <col min="260" max="260" width="16.88671875" style="50" customWidth="1"/>
    <col min="261" max="261" width="17.5546875" style="50" customWidth="1"/>
    <col min="262" max="262" width="15.5546875" style="50" customWidth="1"/>
    <col min="263" max="263" width="15.88671875" style="50" customWidth="1"/>
    <col min="264" max="264" width="18.88671875" style="50"/>
    <col min="265" max="265" width="4" style="50" customWidth="1"/>
    <col min="266" max="512" width="18.88671875" style="50"/>
    <col min="513" max="513" width="30.109375" style="50" customWidth="1"/>
    <col min="514" max="514" width="15.88671875" style="50" customWidth="1"/>
    <col min="515" max="515" width="17.5546875" style="50" customWidth="1"/>
    <col min="516" max="516" width="16.88671875" style="50" customWidth="1"/>
    <col min="517" max="517" width="17.5546875" style="50" customWidth="1"/>
    <col min="518" max="518" width="15.5546875" style="50" customWidth="1"/>
    <col min="519" max="519" width="15.88671875" style="50" customWidth="1"/>
    <col min="520" max="520" width="18.88671875" style="50"/>
    <col min="521" max="521" width="4" style="50" customWidth="1"/>
    <col min="522" max="768" width="18.88671875" style="50"/>
    <col min="769" max="769" width="30.109375" style="50" customWidth="1"/>
    <col min="770" max="770" width="15.88671875" style="50" customWidth="1"/>
    <col min="771" max="771" width="17.5546875" style="50" customWidth="1"/>
    <col min="772" max="772" width="16.88671875" style="50" customWidth="1"/>
    <col min="773" max="773" width="17.5546875" style="50" customWidth="1"/>
    <col min="774" max="774" width="15.5546875" style="50" customWidth="1"/>
    <col min="775" max="775" width="15.88671875" style="50" customWidth="1"/>
    <col min="776" max="776" width="18.88671875" style="50"/>
    <col min="777" max="777" width="4" style="50" customWidth="1"/>
    <col min="778" max="1024" width="18.88671875" style="50"/>
    <col min="1025" max="1025" width="30.109375" style="50" customWidth="1"/>
    <col min="1026" max="1026" width="15.88671875" style="50" customWidth="1"/>
    <col min="1027" max="1027" width="17.5546875" style="50" customWidth="1"/>
    <col min="1028" max="1028" width="16.88671875" style="50" customWidth="1"/>
    <col min="1029" max="1029" width="17.5546875" style="50" customWidth="1"/>
    <col min="1030" max="1030" width="15.5546875" style="50" customWidth="1"/>
    <col min="1031" max="1031" width="15.88671875" style="50" customWidth="1"/>
    <col min="1032" max="1032" width="18.88671875" style="50"/>
    <col min="1033" max="1033" width="4" style="50" customWidth="1"/>
    <col min="1034" max="1280" width="18.88671875" style="50"/>
    <col min="1281" max="1281" width="30.109375" style="50" customWidth="1"/>
    <col min="1282" max="1282" width="15.88671875" style="50" customWidth="1"/>
    <col min="1283" max="1283" width="17.5546875" style="50" customWidth="1"/>
    <col min="1284" max="1284" width="16.88671875" style="50" customWidth="1"/>
    <col min="1285" max="1285" width="17.5546875" style="50" customWidth="1"/>
    <col min="1286" max="1286" width="15.5546875" style="50" customWidth="1"/>
    <col min="1287" max="1287" width="15.88671875" style="50" customWidth="1"/>
    <col min="1288" max="1288" width="18.88671875" style="50"/>
    <col min="1289" max="1289" width="4" style="50" customWidth="1"/>
    <col min="1290" max="1536" width="18.88671875" style="50"/>
    <col min="1537" max="1537" width="30.109375" style="50" customWidth="1"/>
    <col min="1538" max="1538" width="15.88671875" style="50" customWidth="1"/>
    <col min="1539" max="1539" width="17.5546875" style="50" customWidth="1"/>
    <col min="1540" max="1540" width="16.88671875" style="50" customWidth="1"/>
    <col min="1541" max="1541" width="17.5546875" style="50" customWidth="1"/>
    <col min="1542" max="1542" width="15.5546875" style="50" customWidth="1"/>
    <col min="1543" max="1543" width="15.88671875" style="50" customWidth="1"/>
    <col min="1544" max="1544" width="18.88671875" style="50"/>
    <col min="1545" max="1545" width="4" style="50" customWidth="1"/>
    <col min="1546" max="1792" width="18.88671875" style="50"/>
    <col min="1793" max="1793" width="30.109375" style="50" customWidth="1"/>
    <col min="1794" max="1794" width="15.88671875" style="50" customWidth="1"/>
    <col min="1795" max="1795" width="17.5546875" style="50" customWidth="1"/>
    <col min="1796" max="1796" width="16.88671875" style="50" customWidth="1"/>
    <col min="1797" max="1797" width="17.5546875" style="50" customWidth="1"/>
    <col min="1798" max="1798" width="15.5546875" style="50" customWidth="1"/>
    <col min="1799" max="1799" width="15.88671875" style="50" customWidth="1"/>
    <col min="1800" max="1800" width="18.88671875" style="50"/>
    <col min="1801" max="1801" width="4" style="50" customWidth="1"/>
    <col min="1802" max="2048" width="18.88671875" style="50"/>
    <col min="2049" max="2049" width="30.109375" style="50" customWidth="1"/>
    <col min="2050" max="2050" width="15.88671875" style="50" customWidth="1"/>
    <col min="2051" max="2051" width="17.5546875" style="50" customWidth="1"/>
    <col min="2052" max="2052" width="16.88671875" style="50" customWidth="1"/>
    <col min="2053" max="2053" width="17.5546875" style="50" customWidth="1"/>
    <col min="2054" max="2054" width="15.5546875" style="50" customWidth="1"/>
    <col min="2055" max="2055" width="15.88671875" style="50" customWidth="1"/>
    <col min="2056" max="2056" width="18.88671875" style="50"/>
    <col min="2057" max="2057" width="4" style="50" customWidth="1"/>
    <col min="2058" max="2304" width="18.88671875" style="50"/>
    <col min="2305" max="2305" width="30.109375" style="50" customWidth="1"/>
    <col min="2306" max="2306" width="15.88671875" style="50" customWidth="1"/>
    <col min="2307" max="2307" width="17.5546875" style="50" customWidth="1"/>
    <col min="2308" max="2308" width="16.88671875" style="50" customWidth="1"/>
    <col min="2309" max="2309" width="17.5546875" style="50" customWidth="1"/>
    <col min="2310" max="2310" width="15.5546875" style="50" customWidth="1"/>
    <col min="2311" max="2311" width="15.88671875" style="50" customWidth="1"/>
    <col min="2312" max="2312" width="18.88671875" style="50"/>
    <col min="2313" max="2313" width="4" style="50" customWidth="1"/>
    <col min="2314" max="2560" width="18.88671875" style="50"/>
    <col min="2561" max="2561" width="30.109375" style="50" customWidth="1"/>
    <col min="2562" max="2562" width="15.88671875" style="50" customWidth="1"/>
    <col min="2563" max="2563" width="17.5546875" style="50" customWidth="1"/>
    <col min="2564" max="2564" width="16.88671875" style="50" customWidth="1"/>
    <col min="2565" max="2565" width="17.5546875" style="50" customWidth="1"/>
    <col min="2566" max="2566" width="15.5546875" style="50" customWidth="1"/>
    <col min="2567" max="2567" width="15.88671875" style="50" customWidth="1"/>
    <col min="2568" max="2568" width="18.88671875" style="50"/>
    <col min="2569" max="2569" width="4" style="50" customWidth="1"/>
    <col min="2570" max="2816" width="18.88671875" style="50"/>
    <col min="2817" max="2817" width="30.109375" style="50" customWidth="1"/>
    <col min="2818" max="2818" width="15.88671875" style="50" customWidth="1"/>
    <col min="2819" max="2819" width="17.5546875" style="50" customWidth="1"/>
    <col min="2820" max="2820" width="16.88671875" style="50" customWidth="1"/>
    <col min="2821" max="2821" width="17.5546875" style="50" customWidth="1"/>
    <col min="2822" max="2822" width="15.5546875" style="50" customWidth="1"/>
    <col min="2823" max="2823" width="15.88671875" style="50" customWidth="1"/>
    <col min="2824" max="2824" width="18.88671875" style="50"/>
    <col min="2825" max="2825" width="4" style="50" customWidth="1"/>
    <col min="2826" max="3072" width="18.88671875" style="50"/>
    <col min="3073" max="3073" width="30.109375" style="50" customWidth="1"/>
    <col min="3074" max="3074" width="15.88671875" style="50" customWidth="1"/>
    <col min="3075" max="3075" width="17.5546875" style="50" customWidth="1"/>
    <col min="3076" max="3076" width="16.88671875" style="50" customWidth="1"/>
    <col min="3077" max="3077" width="17.5546875" style="50" customWidth="1"/>
    <col min="3078" max="3078" width="15.5546875" style="50" customWidth="1"/>
    <col min="3079" max="3079" width="15.88671875" style="50" customWidth="1"/>
    <col min="3080" max="3080" width="18.88671875" style="50"/>
    <col min="3081" max="3081" width="4" style="50" customWidth="1"/>
    <col min="3082" max="3328" width="18.88671875" style="50"/>
    <col min="3329" max="3329" width="30.109375" style="50" customWidth="1"/>
    <col min="3330" max="3330" width="15.88671875" style="50" customWidth="1"/>
    <col min="3331" max="3331" width="17.5546875" style="50" customWidth="1"/>
    <col min="3332" max="3332" width="16.88671875" style="50" customWidth="1"/>
    <col min="3333" max="3333" width="17.5546875" style="50" customWidth="1"/>
    <col min="3334" max="3334" width="15.5546875" style="50" customWidth="1"/>
    <col min="3335" max="3335" width="15.88671875" style="50" customWidth="1"/>
    <col min="3336" max="3336" width="18.88671875" style="50"/>
    <col min="3337" max="3337" width="4" style="50" customWidth="1"/>
    <col min="3338" max="3584" width="18.88671875" style="50"/>
    <col min="3585" max="3585" width="30.109375" style="50" customWidth="1"/>
    <col min="3586" max="3586" width="15.88671875" style="50" customWidth="1"/>
    <col min="3587" max="3587" width="17.5546875" style="50" customWidth="1"/>
    <col min="3588" max="3588" width="16.88671875" style="50" customWidth="1"/>
    <col min="3589" max="3589" width="17.5546875" style="50" customWidth="1"/>
    <col min="3590" max="3590" width="15.5546875" style="50" customWidth="1"/>
    <col min="3591" max="3591" width="15.88671875" style="50" customWidth="1"/>
    <col min="3592" max="3592" width="18.88671875" style="50"/>
    <col min="3593" max="3593" width="4" style="50" customWidth="1"/>
    <col min="3594" max="3840" width="18.88671875" style="50"/>
    <col min="3841" max="3841" width="30.109375" style="50" customWidth="1"/>
    <col min="3842" max="3842" width="15.88671875" style="50" customWidth="1"/>
    <col min="3843" max="3843" width="17.5546875" style="50" customWidth="1"/>
    <col min="3844" max="3844" width="16.88671875" style="50" customWidth="1"/>
    <col min="3845" max="3845" width="17.5546875" style="50" customWidth="1"/>
    <col min="3846" max="3846" width="15.5546875" style="50" customWidth="1"/>
    <col min="3847" max="3847" width="15.88671875" style="50" customWidth="1"/>
    <col min="3848" max="3848" width="18.88671875" style="50"/>
    <col min="3849" max="3849" width="4" style="50" customWidth="1"/>
    <col min="3850" max="4096" width="18.88671875" style="50"/>
    <col min="4097" max="4097" width="30.109375" style="50" customWidth="1"/>
    <col min="4098" max="4098" width="15.88671875" style="50" customWidth="1"/>
    <col min="4099" max="4099" width="17.5546875" style="50" customWidth="1"/>
    <col min="4100" max="4100" width="16.88671875" style="50" customWidth="1"/>
    <col min="4101" max="4101" width="17.5546875" style="50" customWidth="1"/>
    <col min="4102" max="4102" width="15.5546875" style="50" customWidth="1"/>
    <col min="4103" max="4103" width="15.88671875" style="50" customWidth="1"/>
    <col min="4104" max="4104" width="18.88671875" style="50"/>
    <col min="4105" max="4105" width="4" style="50" customWidth="1"/>
    <col min="4106" max="4352" width="18.88671875" style="50"/>
    <col min="4353" max="4353" width="30.109375" style="50" customWidth="1"/>
    <col min="4354" max="4354" width="15.88671875" style="50" customWidth="1"/>
    <col min="4355" max="4355" width="17.5546875" style="50" customWidth="1"/>
    <col min="4356" max="4356" width="16.88671875" style="50" customWidth="1"/>
    <col min="4357" max="4357" width="17.5546875" style="50" customWidth="1"/>
    <col min="4358" max="4358" width="15.5546875" style="50" customWidth="1"/>
    <col min="4359" max="4359" width="15.88671875" style="50" customWidth="1"/>
    <col min="4360" max="4360" width="18.88671875" style="50"/>
    <col min="4361" max="4361" width="4" style="50" customWidth="1"/>
    <col min="4362" max="4608" width="18.88671875" style="50"/>
    <col min="4609" max="4609" width="30.109375" style="50" customWidth="1"/>
    <col min="4610" max="4610" width="15.88671875" style="50" customWidth="1"/>
    <col min="4611" max="4611" width="17.5546875" style="50" customWidth="1"/>
    <col min="4612" max="4612" width="16.88671875" style="50" customWidth="1"/>
    <col min="4613" max="4613" width="17.5546875" style="50" customWidth="1"/>
    <col min="4614" max="4614" width="15.5546875" style="50" customWidth="1"/>
    <col min="4615" max="4615" width="15.88671875" style="50" customWidth="1"/>
    <col min="4616" max="4616" width="18.88671875" style="50"/>
    <col min="4617" max="4617" width="4" style="50" customWidth="1"/>
    <col min="4618" max="4864" width="18.88671875" style="50"/>
    <col min="4865" max="4865" width="30.109375" style="50" customWidth="1"/>
    <col min="4866" max="4866" width="15.88671875" style="50" customWidth="1"/>
    <col min="4867" max="4867" width="17.5546875" style="50" customWidth="1"/>
    <col min="4868" max="4868" width="16.88671875" style="50" customWidth="1"/>
    <col min="4869" max="4869" width="17.5546875" style="50" customWidth="1"/>
    <col min="4870" max="4870" width="15.5546875" style="50" customWidth="1"/>
    <col min="4871" max="4871" width="15.88671875" style="50" customWidth="1"/>
    <col min="4872" max="4872" width="18.88671875" style="50"/>
    <col min="4873" max="4873" width="4" style="50" customWidth="1"/>
    <col min="4874" max="5120" width="18.88671875" style="50"/>
    <col min="5121" max="5121" width="30.109375" style="50" customWidth="1"/>
    <col min="5122" max="5122" width="15.88671875" style="50" customWidth="1"/>
    <col min="5123" max="5123" width="17.5546875" style="50" customWidth="1"/>
    <col min="5124" max="5124" width="16.88671875" style="50" customWidth="1"/>
    <col min="5125" max="5125" width="17.5546875" style="50" customWidth="1"/>
    <col min="5126" max="5126" width="15.5546875" style="50" customWidth="1"/>
    <col min="5127" max="5127" width="15.88671875" style="50" customWidth="1"/>
    <col min="5128" max="5128" width="18.88671875" style="50"/>
    <col min="5129" max="5129" width="4" style="50" customWidth="1"/>
    <col min="5130" max="5376" width="18.88671875" style="50"/>
    <col min="5377" max="5377" width="30.109375" style="50" customWidth="1"/>
    <col min="5378" max="5378" width="15.88671875" style="50" customWidth="1"/>
    <col min="5379" max="5379" width="17.5546875" style="50" customWidth="1"/>
    <col min="5380" max="5380" width="16.88671875" style="50" customWidth="1"/>
    <col min="5381" max="5381" width="17.5546875" style="50" customWidth="1"/>
    <col min="5382" max="5382" width="15.5546875" style="50" customWidth="1"/>
    <col min="5383" max="5383" width="15.88671875" style="50" customWidth="1"/>
    <col min="5384" max="5384" width="18.88671875" style="50"/>
    <col min="5385" max="5385" width="4" style="50" customWidth="1"/>
    <col min="5386" max="5632" width="18.88671875" style="50"/>
    <col min="5633" max="5633" width="30.109375" style="50" customWidth="1"/>
    <col min="5634" max="5634" width="15.88671875" style="50" customWidth="1"/>
    <col min="5635" max="5635" width="17.5546875" style="50" customWidth="1"/>
    <col min="5636" max="5636" width="16.88671875" style="50" customWidth="1"/>
    <col min="5637" max="5637" width="17.5546875" style="50" customWidth="1"/>
    <col min="5638" max="5638" width="15.5546875" style="50" customWidth="1"/>
    <col min="5639" max="5639" width="15.88671875" style="50" customWidth="1"/>
    <col min="5640" max="5640" width="18.88671875" style="50"/>
    <col min="5641" max="5641" width="4" style="50" customWidth="1"/>
    <col min="5642" max="5888" width="18.88671875" style="50"/>
    <col min="5889" max="5889" width="30.109375" style="50" customWidth="1"/>
    <col min="5890" max="5890" width="15.88671875" style="50" customWidth="1"/>
    <col min="5891" max="5891" width="17.5546875" style="50" customWidth="1"/>
    <col min="5892" max="5892" width="16.88671875" style="50" customWidth="1"/>
    <col min="5893" max="5893" width="17.5546875" style="50" customWidth="1"/>
    <col min="5894" max="5894" width="15.5546875" style="50" customWidth="1"/>
    <col min="5895" max="5895" width="15.88671875" style="50" customWidth="1"/>
    <col min="5896" max="5896" width="18.88671875" style="50"/>
    <col min="5897" max="5897" width="4" style="50" customWidth="1"/>
    <col min="5898" max="6144" width="18.88671875" style="50"/>
    <col min="6145" max="6145" width="30.109375" style="50" customWidth="1"/>
    <col min="6146" max="6146" width="15.88671875" style="50" customWidth="1"/>
    <col min="6147" max="6147" width="17.5546875" style="50" customWidth="1"/>
    <col min="6148" max="6148" width="16.88671875" style="50" customWidth="1"/>
    <col min="6149" max="6149" width="17.5546875" style="50" customWidth="1"/>
    <col min="6150" max="6150" width="15.5546875" style="50" customWidth="1"/>
    <col min="6151" max="6151" width="15.88671875" style="50" customWidth="1"/>
    <col min="6152" max="6152" width="18.88671875" style="50"/>
    <col min="6153" max="6153" width="4" style="50" customWidth="1"/>
    <col min="6154" max="6400" width="18.88671875" style="50"/>
    <col min="6401" max="6401" width="30.109375" style="50" customWidth="1"/>
    <col min="6402" max="6402" width="15.88671875" style="50" customWidth="1"/>
    <col min="6403" max="6403" width="17.5546875" style="50" customWidth="1"/>
    <col min="6404" max="6404" width="16.88671875" style="50" customWidth="1"/>
    <col min="6405" max="6405" width="17.5546875" style="50" customWidth="1"/>
    <col min="6406" max="6406" width="15.5546875" style="50" customWidth="1"/>
    <col min="6407" max="6407" width="15.88671875" style="50" customWidth="1"/>
    <col min="6408" max="6408" width="18.88671875" style="50"/>
    <col min="6409" max="6409" width="4" style="50" customWidth="1"/>
    <col min="6410" max="6656" width="18.88671875" style="50"/>
    <col min="6657" max="6657" width="30.109375" style="50" customWidth="1"/>
    <col min="6658" max="6658" width="15.88671875" style="50" customWidth="1"/>
    <col min="6659" max="6659" width="17.5546875" style="50" customWidth="1"/>
    <col min="6660" max="6660" width="16.88671875" style="50" customWidth="1"/>
    <col min="6661" max="6661" width="17.5546875" style="50" customWidth="1"/>
    <col min="6662" max="6662" width="15.5546875" style="50" customWidth="1"/>
    <col min="6663" max="6663" width="15.88671875" style="50" customWidth="1"/>
    <col min="6664" max="6664" width="18.88671875" style="50"/>
    <col min="6665" max="6665" width="4" style="50" customWidth="1"/>
    <col min="6666" max="6912" width="18.88671875" style="50"/>
    <col min="6913" max="6913" width="30.109375" style="50" customWidth="1"/>
    <col min="6914" max="6914" width="15.88671875" style="50" customWidth="1"/>
    <col min="6915" max="6915" width="17.5546875" style="50" customWidth="1"/>
    <col min="6916" max="6916" width="16.88671875" style="50" customWidth="1"/>
    <col min="6917" max="6917" width="17.5546875" style="50" customWidth="1"/>
    <col min="6918" max="6918" width="15.5546875" style="50" customWidth="1"/>
    <col min="6919" max="6919" width="15.88671875" style="50" customWidth="1"/>
    <col min="6920" max="6920" width="18.88671875" style="50"/>
    <col min="6921" max="6921" width="4" style="50" customWidth="1"/>
    <col min="6922" max="7168" width="18.88671875" style="50"/>
    <col min="7169" max="7169" width="30.109375" style="50" customWidth="1"/>
    <col min="7170" max="7170" width="15.88671875" style="50" customWidth="1"/>
    <col min="7171" max="7171" width="17.5546875" style="50" customWidth="1"/>
    <col min="7172" max="7172" width="16.88671875" style="50" customWidth="1"/>
    <col min="7173" max="7173" width="17.5546875" style="50" customWidth="1"/>
    <col min="7174" max="7174" width="15.5546875" style="50" customWidth="1"/>
    <col min="7175" max="7175" width="15.88671875" style="50" customWidth="1"/>
    <col min="7176" max="7176" width="18.88671875" style="50"/>
    <col min="7177" max="7177" width="4" style="50" customWidth="1"/>
    <col min="7178" max="7424" width="18.88671875" style="50"/>
    <col min="7425" max="7425" width="30.109375" style="50" customWidth="1"/>
    <col min="7426" max="7426" width="15.88671875" style="50" customWidth="1"/>
    <col min="7427" max="7427" width="17.5546875" style="50" customWidth="1"/>
    <col min="7428" max="7428" width="16.88671875" style="50" customWidth="1"/>
    <col min="7429" max="7429" width="17.5546875" style="50" customWidth="1"/>
    <col min="7430" max="7430" width="15.5546875" style="50" customWidth="1"/>
    <col min="7431" max="7431" width="15.88671875" style="50" customWidth="1"/>
    <col min="7432" max="7432" width="18.88671875" style="50"/>
    <col min="7433" max="7433" width="4" style="50" customWidth="1"/>
    <col min="7434" max="7680" width="18.88671875" style="50"/>
    <col min="7681" max="7681" width="30.109375" style="50" customWidth="1"/>
    <col min="7682" max="7682" width="15.88671875" style="50" customWidth="1"/>
    <col min="7683" max="7683" width="17.5546875" style="50" customWidth="1"/>
    <col min="7684" max="7684" width="16.88671875" style="50" customWidth="1"/>
    <col min="7685" max="7685" width="17.5546875" style="50" customWidth="1"/>
    <col min="7686" max="7686" width="15.5546875" style="50" customWidth="1"/>
    <col min="7687" max="7687" width="15.88671875" style="50" customWidth="1"/>
    <col min="7688" max="7688" width="18.88671875" style="50"/>
    <col min="7689" max="7689" width="4" style="50" customWidth="1"/>
    <col min="7690" max="7936" width="18.88671875" style="50"/>
    <col min="7937" max="7937" width="30.109375" style="50" customWidth="1"/>
    <col min="7938" max="7938" width="15.88671875" style="50" customWidth="1"/>
    <col min="7939" max="7939" width="17.5546875" style="50" customWidth="1"/>
    <col min="7940" max="7940" width="16.88671875" style="50" customWidth="1"/>
    <col min="7941" max="7941" width="17.5546875" style="50" customWidth="1"/>
    <col min="7942" max="7942" width="15.5546875" style="50" customWidth="1"/>
    <col min="7943" max="7943" width="15.88671875" style="50" customWidth="1"/>
    <col min="7944" max="7944" width="18.88671875" style="50"/>
    <col min="7945" max="7945" width="4" style="50" customWidth="1"/>
    <col min="7946" max="8192" width="18.88671875" style="50"/>
    <col min="8193" max="8193" width="30.109375" style="50" customWidth="1"/>
    <col min="8194" max="8194" width="15.88671875" style="50" customWidth="1"/>
    <col min="8195" max="8195" width="17.5546875" style="50" customWidth="1"/>
    <col min="8196" max="8196" width="16.88671875" style="50" customWidth="1"/>
    <col min="8197" max="8197" width="17.5546875" style="50" customWidth="1"/>
    <col min="8198" max="8198" width="15.5546875" style="50" customWidth="1"/>
    <col min="8199" max="8199" width="15.88671875" style="50" customWidth="1"/>
    <col min="8200" max="8200" width="18.88671875" style="50"/>
    <col min="8201" max="8201" width="4" style="50" customWidth="1"/>
    <col min="8202" max="8448" width="18.88671875" style="50"/>
    <col min="8449" max="8449" width="30.109375" style="50" customWidth="1"/>
    <col min="8450" max="8450" width="15.88671875" style="50" customWidth="1"/>
    <col min="8451" max="8451" width="17.5546875" style="50" customWidth="1"/>
    <col min="8452" max="8452" width="16.88671875" style="50" customWidth="1"/>
    <col min="8453" max="8453" width="17.5546875" style="50" customWidth="1"/>
    <col min="8454" max="8454" width="15.5546875" style="50" customWidth="1"/>
    <col min="8455" max="8455" width="15.88671875" style="50" customWidth="1"/>
    <col min="8456" max="8456" width="18.88671875" style="50"/>
    <col min="8457" max="8457" width="4" style="50" customWidth="1"/>
    <col min="8458" max="8704" width="18.88671875" style="50"/>
    <col min="8705" max="8705" width="30.109375" style="50" customWidth="1"/>
    <col min="8706" max="8706" width="15.88671875" style="50" customWidth="1"/>
    <col min="8707" max="8707" width="17.5546875" style="50" customWidth="1"/>
    <col min="8708" max="8708" width="16.88671875" style="50" customWidth="1"/>
    <col min="8709" max="8709" width="17.5546875" style="50" customWidth="1"/>
    <col min="8710" max="8710" width="15.5546875" style="50" customWidth="1"/>
    <col min="8711" max="8711" width="15.88671875" style="50" customWidth="1"/>
    <col min="8712" max="8712" width="18.88671875" style="50"/>
    <col min="8713" max="8713" width="4" style="50" customWidth="1"/>
    <col min="8714" max="8960" width="18.88671875" style="50"/>
    <col min="8961" max="8961" width="30.109375" style="50" customWidth="1"/>
    <col min="8962" max="8962" width="15.88671875" style="50" customWidth="1"/>
    <col min="8963" max="8963" width="17.5546875" style="50" customWidth="1"/>
    <col min="8964" max="8964" width="16.88671875" style="50" customWidth="1"/>
    <col min="8965" max="8965" width="17.5546875" style="50" customWidth="1"/>
    <col min="8966" max="8966" width="15.5546875" style="50" customWidth="1"/>
    <col min="8967" max="8967" width="15.88671875" style="50" customWidth="1"/>
    <col min="8968" max="8968" width="18.88671875" style="50"/>
    <col min="8969" max="8969" width="4" style="50" customWidth="1"/>
    <col min="8970" max="9216" width="18.88671875" style="50"/>
    <col min="9217" max="9217" width="30.109375" style="50" customWidth="1"/>
    <col min="9218" max="9218" width="15.88671875" style="50" customWidth="1"/>
    <col min="9219" max="9219" width="17.5546875" style="50" customWidth="1"/>
    <col min="9220" max="9220" width="16.88671875" style="50" customWidth="1"/>
    <col min="9221" max="9221" width="17.5546875" style="50" customWidth="1"/>
    <col min="9222" max="9222" width="15.5546875" style="50" customWidth="1"/>
    <col min="9223" max="9223" width="15.88671875" style="50" customWidth="1"/>
    <col min="9224" max="9224" width="18.88671875" style="50"/>
    <col min="9225" max="9225" width="4" style="50" customWidth="1"/>
    <col min="9226" max="9472" width="18.88671875" style="50"/>
    <col min="9473" max="9473" width="30.109375" style="50" customWidth="1"/>
    <col min="9474" max="9474" width="15.88671875" style="50" customWidth="1"/>
    <col min="9475" max="9475" width="17.5546875" style="50" customWidth="1"/>
    <col min="9476" max="9476" width="16.88671875" style="50" customWidth="1"/>
    <col min="9477" max="9477" width="17.5546875" style="50" customWidth="1"/>
    <col min="9478" max="9478" width="15.5546875" style="50" customWidth="1"/>
    <col min="9479" max="9479" width="15.88671875" style="50" customWidth="1"/>
    <col min="9480" max="9480" width="18.88671875" style="50"/>
    <col min="9481" max="9481" width="4" style="50" customWidth="1"/>
    <col min="9482" max="9728" width="18.88671875" style="50"/>
    <col min="9729" max="9729" width="30.109375" style="50" customWidth="1"/>
    <col min="9730" max="9730" width="15.88671875" style="50" customWidth="1"/>
    <col min="9731" max="9731" width="17.5546875" style="50" customWidth="1"/>
    <col min="9732" max="9732" width="16.88671875" style="50" customWidth="1"/>
    <col min="9733" max="9733" width="17.5546875" style="50" customWidth="1"/>
    <col min="9734" max="9734" width="15.5546875" style="50" customWidth="1"/>
    <col min="9735" max="9735" width="15.88671875" style="50" customWidth="1"/>
    <col min="9736" max="9736" width="18.88671875" style="50"/>
    <col min="9737" max="9737" width="4" style="50" customWidth="1"/>
    <col min="9738" max="9984" width="18.88671875" style="50"/>
    <col min="9985" max="9985" width="30.109375" style="50" customWidth="1"/>
    <col min="9986" max="9986" width="15.88671875" style="50" customWidth="1"/>
    <col min="9987" max="9987" width="17.5546875" style="50" customWidth="1"/>
    <col min="9988" max="9988" width="16.88671875" style="50" customWidth="1"/>
    <col min="9989" max="9989" width="17.5546875" style="50" customWidth="1"/>
    <col min="9990" max="9990" width="15.5546875" style="50" customWidth="1"/>
    <col min="9991" max="9991" width="15.88671875" style="50" customWidth="1"/>
    <col min="9992" max="9992" width="18.88671875" style="50"/>
    <col min="9993" max="9993" width="4" style="50" customWidth="1"/>
    <col min="9994" max="10240" width="18.88671875" style="50"/>
    <col min="10241" max="10241" width="30.109375" style="50" customWidth="1"/>
    <col min="10242" max="10242" width="15.88671875" style="50" customWidth="1"/>
    <col min="10243" max="10243" width="17.5546875" style="50" customWidth="1"/>
    <col min="10244" max="10244" width="16.88671875" style="50" customWidth="1"/>
    <col min="10245" max="10245" width="17.5546875" style="50" customWidth="1"/>
    <col min="10246" max="10246" width="15.5546875" style="50" customWidth="1"/>
    <col min="10247" max="10247" width="15.88671875" style="50" customWidth="1"/>
    <col min="10248" max="10248" width="18.88671875" style="50"/>
    <col min="10249" max="10249" width="4" style="50" customWidth="1"/>
    <col min="10250" max="10496" width="18.88671875" style="50"/>
    <col min="10497" max="10497" width="30.109375" style="50" customWidth="1"/>
    <col min="10498" max="10498" width="15.88671875" style="50" customWidth="1"/>
    <col min="10499" max="10499" width="17.5546875" style="50" customWidth="1"/>
    <col min="10500" max="10500" width="16.88671875" style="50" customWidth="1"/>
    <col min="10501" max="10501" width="17.5546875" style="50" customWidth="1"/>
    <col min="10502" max="10502" width="15.5546875" style="50" customWidth="1"/>
    <col min="10503" max="10503" width="15.88671875" style="50" customWidth="1"/>
    <col min="10504" max="10504" width="18.88671875" style="50"/>
    <col min="10505" max="10505" width="4" style="50" customWidth="1"/>
    <col min="10506" max="10752" width="18.88671875" style="50"/>
    <col min="10753" max="10753" width="30.109375" style="50" customWidth="1"/>
    <col min="10754" max="10754" width="15.88671875" style="50" customWidth="1"/>
    <col min="10755" max="10755" width="17.5546875" style="50" customWidth="1"/>
    <col min="10756" max="10756" width="16.88671875" style="50" customWidth="1"/>
    <col min="10757" max="10757" width="17.5546875" style="50" customWidth="1"/>
    <col min="10758" max="10758" width="15.5546875" style="50" customWidth="1"/>
    <col min="10759" max="10759" width="15.88671875" style="50" customWidth="1"/>
    <col min="10760" max="10760" width="18.88671875" style="50"/>
    <col min="10761" max="10761" width="4" style="50" customWidth="1"/>
    <col min="10762" max="11008" width="18.88671875" style="50"/>
    <col min="11009" max="11009" width="30.109375" style="50" customWidth="1"/>
    <col min="11010" max="11010" width="15.88671875" style="50" customWidth="1"/>
    <col min="11011" max="11011" width="17.5546875" style="50" customWidth="1"/>
    <col min="11012" max="11012" width="16.88671875" style="50" customWidth="1"/>
    <col min="11013" max="11013" width="17.5546875" style="50" customWidth="1"/>
    <col min="11014" max="11014" width="15.5546875" style="50" customWidth="1"/>
    <col min="11015" max="11015" width="15.88671875" style="50" customWidth="1"/>
    <col min="11016" max="11016" width="18.88671875" style="50"/>
    <col min="11017" max="11017" width="4" style="50" customWidth="1"/>
    <col min="11018" max="11264" width="18.88671875" style="50"/>
    <col min="11265" max="11265" width="30.109375" style="50" customWidth="1"/>
    <col min="11266" max="11266" width="15.88671875" style="50" customWidth="1"/>
    <col min="11267" max="11267" width="17.5546875" style="50" customWidth="1"/>
    <col min="11268" max="11268" width="16.88671875" style="50" customWidth="1"/>
    <col min="11269" max="11269" width="17.5546875" style="50" customWidth="1"/>
    <col min="11270" max="11270" width="15.5546875" style="50" customWidth="1"/>
    <col min="11271" max="11271" width="15.88671875" style="50" customWidth="1"/>
    <col min="11272" max="11272" width="18.88671875" style="50"/>
    <col min="11273" max="11273" width="4" style="50" customWidth="1"/>
    <col min="11274" max="11520" width="18.88671875" style="50"/>
    <col min="11521" max="11521" width="30.109375" style="50" customWidth="1"/>
    <col min="11522" max="11522" width="15.88671875" style="50" customWidth="1"/>
    <col min="11523" max="11523" width="17.5546875" style="50" customWidth="1"/>
    <col min="11524" max="11524" width="16.88671875" style="50" customWidth="1"/>
    <col min="11525" max="11525" width="17.5546875" style="50" customWidth="1"/>
    <col min="11526" max="11526" width="15.5546875" style="50" customWidth="1"/>
    <col min="11527" max="11527" width="15.88671875" style="50" customWidth="1"/>
    <col min="11528" max="11528" width="18.88671875" style="50"/>
    <col min="11529" max="11529" width="4" style="50" customWidth="1"/>
    <col min="11530" max="11776" width="18.88671875" style="50"/>
    <col min="11777" max="11777" width="30.109375" style="50" customWidth="1"/>
    <col min="11778" max="11778" width="15.88671875" style="50" customWidth="1"/>
    <col min="11779" max="11779" width="17.5546875" style="50" customWidth="1"/>
    <col min="11780" max="11780" width="16.88671875" style="50" customWidth="1"/>
    <col min="11781" max="11781" width="17.5546875" style="50" customWidth="1"/>
    <col min="11782" max="11782" width="15.5546875" style="50" customWidth="1"/>
    <col min="11783" max="11783" width="15.88671875" style="50" customWidth="1"/>
    <col min="11784" max="11784" width="18.88671875" style="50"/>
    <col min="11785" max="11785" width="4" style="50" customWidth="1"/>
    <col min="11786" max="12032" width="18.88671875" style="50"/>
    <col min="12033" max="12033" width="30.109375" style="50" customWidth="1"/>
    <col min="12034" max="12034" width="15.88671875" style="50" customWidth="1"/>
    <col min="12035" max="12035" width="17.5546875" style="50" customWidth="1"/>
    <col min="12036" max="12036" width="16.88671875" style="50" customWidth="1"/>
    <col min="12037" max="12037" width="17.5546875" style="50" customWidth="1"/>
    <col min="12038" max="12038" width="15.5546875" style="50" customWidth="1"/>
    <col min="12039" max="12039" width="15.88671875" style="50" customWidth="1"/>
    <col min="12040" max="12040" width="18.88671875" style="50"/>
    <col min="12041" max="12041" width="4" style="50" customWidth="1"/>
    <col min="12042" max="12288" width="18.88671875" style="50"/>
    <col min="12289" max="12289" width="30.109375" style="50" customWidth="1"/>
    <col min="12290" max="12290" width="15.88671875" style="50" customWidth="1"/>
    <col min="12291" max="12291" width="17.5546875" style="50" customWidth="1"/>
    <col min="12292" max="12292" width="16.88671875" style="50" customWidth="1"/>
    <col min="12293" max="12293" width="17.5546875" style="50" customWidth="1"/>
    <col min="12294" max="12294" width="15.5546875" style="50" customWidth="1"/>
    <col min="12295" max="12295" width="15.88671875" style="50" customWidth="1"/>
    <col min="12296" max="12296" width="18.88671875" style="50"/>
    <col min="12297" max="12297" width="4" style="50" customWidth="1"/>
    <col min="12298" max="12544" width="18.88671875" style="50"/>
    <col min="12545" max="12545" width="30.109375" style="50" customWidth="1"/>
    <col min="12546" max="12546" width="15.88671875" style="50" customWidth="1"/>
    <col min="12547" max="12547" width="17.5546875" style="50" customWidth="1"/>
    <col min="12548" max="12548" width="16.88671875" style="50" customWidth="1"/>
    <col min="12549" max="12549" width="17.5546875" style="50" customWidth="1"/>
    <col min="12550" max="12550" width="15.5546875" style="50" customWidth="1"/>
    <col min="12551" max="12551" width="15.88671875" style="50" customWidth="1"/>
    <col min="12552" max="12552" width="18.88671875" style="50"/>
    <col min="12553" max="12553" width="4" style="50" customWidth="1"/>
    <col min="12554" max="12800" width="18.88671875" style="50"/>
    <col min="12801" max="12801" width="30.109375" style="50" customWidth="1"/>
    <col min="12802" max="12802" width="15.88671875" style="50" customWidth="1"/>
    <col min="12803" max="12803" width="17.5546875" style="50" customWidth="1"/>
    <col min="12804" max="12804" width="16.88671875" style="50" customWidth="1"/>
    <col min="12805" max="12805" width="17.5546875" style="50" customWidth="1"/>
    <col min="12806" max="12806" width="15.5546875" style="50" customWidth="1"/>
    <col min="12807" max="12807" width="15.88671875" style="50" customWidth="1"/>
    <col min="12808" max="12808" width="18.88671875" style="50"/>
    <col min="12809" max="12809" width="4" style="50" customWidth="1"/>
    <col min="12810" max="13056" width="18.88671875" style="50"/>
    <col min="13057" max="13057" width="30.109375" style="50" customWidth="1"/>
    <col min="13058" max="13058" width="15.88671875" style="50" customWidth="1"/>
    <col min="13059" max="13059" width="17.5546875" style="50" customWidth="1"/>
    <col min="13060" max="13060" width="16.88671875" style="50" customWidth="1"/>
    <col min="13061" max="13061" width="17.5546875" style="50" customWidth="1"/>
    <col min="13062" max="13062" width="15.5546875" style="50" customWidth="1"/>
    <col min="13063" max="13063" width="15.88671875" style="50" customWidth="1"/>
    <col min="13064" max="13064" width="18.88671875" style="50"/>
    <col min="13065" max="13065" width="4" style="50" customWidth="1"/>
    <col min="13066" max="13312" width="18.88671875" style="50"/>
    <col min="13313" max="13313" width="30.109375" style="50" customWidth="1"/>
    <col min="13314" max="13314" width="15.88671875" style="50" customWidth="1"/>
    <col min="13315" max="13315" width="17.5546875" style="50" customWidth="1"/>
    <col min="13316" max="13316" width="16.88671875" style="50" customWidth="1"/>
    <col min="13317" max="13317" width="17.5546875" style="50" customWidth="1"/>
    <col min="13318" max="13318" width="15.5546875" style="50" customWidth="1"/>
    <col min="13319" max="13319" width="15.88671875" style="50" customWidth="1"/>
    <col min="13320" max="13320" width="18.88671875" style="50"/>
    <col min="13321" max="13321" width="4" style="50" customWidth="1"/>
    <col min="13322" max="13568" width="18.88671875" style="50"/>
    <col min="13569" max="13569" width="30.109375" style="50" customWidth="1"/>
    <col min="13570" max="13570" width="15.88671875" style="50" customWidth="1"/>
    <col min="13571" max="13571" width="17.5546875" style="50" customWidth="1"/>
    <col min="13572" max="13572" width="16.88671875" style="50" customWidth="1"/>
    <col min="13573" max="13573" width="17.5546875" style="50" customWidth="1"/>
    <col min="13574" max="13574" width="15.5546875" style="50" customWidth="1"/>
    <col min="13575" max="13575" width="15.88671875" style="50" customWidth="1"/>
    <col min="13576" max="13576" width="18.88671875" style="50"/>
    <col min="13577" max="13577" width="4" style="50" customWidth="1"/>
    <col min="13578" max="13824" width="18.88671875" style="50"/>
    <col min="13825" max="13825" width="30.109375" style="50" customWidth="1"/>
    <col min="13826" max="13826" width="15.88671875" style="50" customWidth="1"/>
    <col min="13827" max="13827" width="17.5546875" style="50" customWidth="1"/>
    <col min="13828" max="13828" width="16.88671875" style="50" customWidth="1"/>
    <col min="13829" max="13829" width="17.5546875" style="50" customWidth="1"/>
    <col min="13830" max="13830" width="15.5546875" style="50" customWidth="1"/>
    <col min="13831" max="13831" width="15.88671875" style="50" customWidth="1"/>
    <col min="13832" max="13832" width="18.88671875" style="50"/>
    <col min="13833" max="13833" width="4" style="50" customWidth="1"/>
    <col min="13834" max="14080" width="18.88671875" style="50"/>
    <col min="14081" max="14081" width="30.109375" style="50" customWidth="1"/>
    <col min="14082" max="14082" width="15.88671875" style="50" customWidth="1"/>
    <col min="14083" max="14083" width="17.5546875" style="50" customWidth="1"/>
    <col min="14084" max="14084" width="16.88671875" style="50" customWidth="1"/>
    <col min="14085" max="14085" width="17.5546875" style="50" customWidth="1"/>
    <col min="14086" max="14086" width="15.5546875" style="50" customWidth="1"/>
    <col min="14087" max="14087" width="15.88671875" style="50" customWidth="1"/>
    <col min="14088" max="14088" width="18.88671875" style="50"/>
    <col min="14089" max="14089" width="4" style="50" customWidth="1"/>
    <col min="14090" max="14336" width="18.88671875" style="50"/>
    <col min="14337" max="14337" width="30.109375" style="50" customWidth="1"/>
    <col min="14338" max="14338" width="15.88671875" style="50" customWidth="1"/>
    <col min="14339" max="14339" width="17.5546875" style="50" customWidth="1"/>
    <col min="14340" max="14340" width="16.88671875" style="50" customWidth="1"/>
    <col min="14341" max="14341" width="17.5546875" style="50" customWidth="1"/>
    <col min="14342" max="14342" width="15.5546875" style="50" customWidth="1"/>
    <col min="14343" max="14343" width="15.88671875" style="50" customWidth="1"/>
    <col min="14344" max="14344" width="18.88671875" style="50"/>
    <col min="14345" max="14345" width="4" style="50" customWidth="1"/>
    <col min="14346" max="14592" width="18.88671875" style="50"/>
    <col min="14593" max="14593" width="30.109375" style="50" customWidth="1"/>
    <col min="14594" max="14594" width="15.88671875" style="50" customWidth="1"/>
    <col min="14595" max="14595" width="17.5546875" style="50" customWidth="1"/>
    <col min="14596" max="14596" width="16.88671875" style="50" customWidth="1"/>
    <col min="14597" max="14597" width="17.5546875" style="50" customWidth="1"/>
    <col min="14598" max="14598" width="15.5546875" style="50" customWidth="1"/>
    <col min="14599" max="14599" width="15.88671875" style="50" customWidth="1"/>
    <col min="14600" max="14600" width="18.88671875" style="50"/>
    <col min="14601" max="14601" width="4" style="50" customWidth="1"/>
    <col min="14602" max="14848" width="18.88671875" style="50"/>
    <col min="14849" max="14849" width="30.109375" style="50" customWidth="1"/>
    <col min="14850" max="14850" width="15.88671875" style="50" customWidth="1"/>
    <col min="14851" max="14851" width="17.5546875" style="50" customWidth="1"/>
    <col min="14852" max="14852" width="16.88671875" style="50" customWidth="1"/>
    <col min="14853" max="14853" width="17.5546875" style="50" customWidth="1"/>
    <col min="14854" max="14854" width="15.5546875" style="50" customWidth="1"/>
    <col min="14855" max="14855" width="15.88671875" style="50" customWidth="1"/>
    <col min="14856" max="14856" width="18.88671875" style="50"/>
    <col min="14857" max="14857" width="4" style="50" customWidth="1"/>
    <col min="14858" max="15104" width="18.88671875" style="50"/>
    <col min="15105" max="15105" width="30.109375" style="50" customWidth="1"/>
    <col min="15106" max="15106" width="15.88671875" style="50" customWidth="1"/>
    <col min="15107" max="15107" width="17.5546875" style="50" customWidth="1"/>
    <col min="15108" max="15108" width="16.88671875" style="50" customWidth="1"/>
    <col min="15109" max="15109" width="17.5546875" style="50" customWidth="1"/>
    <col min="15110" max="15110" width="15.5546875" style="50" customWidth="1"/>
    <col min="15111" max="15111" width="15.88671875" style="50" customWidth="1"/>
    <col min="15112" max="15112" width="18.88671875" style="50"/>
    <col min="15113" max="15113" width="4" style="50" customWidth="1"/>
    <col min="15114" max="15360" width="18.88671875" style="50"/>
    <col min="15361" max="15361" width="30.109375" style="50" customWidth="1"/>
    <col min="15362" max="15362" width="15.88671875" style="50" customWidth="1"/>
    <col min="15363" max="15363" width="17.5546875" style="50" customWidth="1"/>
    <col min="15364" max="15364" width="16.88671875" style="50" customWidth="1"/>
    <col min="15365" max="15365" width="17.5546875" style="50" customWidth="1"/>
    <col min="15366" max="15366" width="15.5546875" style="50" customWidth="1"/>
    <col min="15367" max="15367" width="15.88671875" style="50" customWidth="1"/>
    <col min="15368" max="15368" width="18.88671875" style="50"/>
    <col min="15369" max="15369" width="4" style="50" customWidth="1"/>
    <col min="15370" max="15616" width="18.88671875" style="50"/>
    <col min="15617" max="15617" width="30.109375" style="50" customWidth="1"/>
    <col min="15618" max="15618" width="15.88671875" style="50" customWidth="1"/>
    <col min="15619" max="15619" width="17.5546875" style="50" customWidth="1"/>
    <col min="15620" max="15620" width="16.88671875" style="50" customWidth="1"/>
    <col min="15621" max="15621" width="17.5546875" style="50" customWidth="1"/>
    <col min="15622" max="15622" width="15.5546875" style="50" customWidth="1"/>
    <col min="15623" max="15623" width="15.88671875" style="50" customWidth="1"/>
    <col min="15624" max="15624" width="18.88671875" style="50"/>
    <col min="15625" max="15625" width="4" style="50" customWidth="1"/>
    <col min="15626" max="15872" width="18.88671875" style="50"/>
    <col min="15873" max="15873" width="30.109375" style="50" customWidth="1"/>
    <col min="15874" max="15874" width="15.88671875" style="50" customWidth="1"/>
    <col min="15875" max="15875" width="17.5546875" style="50" customWidth="1"/>
    <col min="15876" max="15876" width="16.88671875" style="50" customWidth="1"/>
    <col min="15877" max="15877" width="17.5546875" style="50" customWidth="1"/>
    <col min="15878" max="15878" width="15.5546875" style="50" customWidth="1"/>
    <col min="15879" max="15879" width="15.88671875" style="50" customWidth="1"/>
    <col min="15880" max="15880" width="18.88671875" style="50"/>
    <col min="15881" max="15881" width="4" style="50" customWidth="1"/>
    <col min="15882" max="16128" width="18.88671875" style="50"/>
    <col min="16129" max="16129" width="30.109375" style="50" customWidth="1"/>
    <col min="16130" max="16130" width="15.88671875" style="50" customWidth="1"/>
    <col min="16131" max="16131" width="17.5546875" style="50" customWidth="1"/>
    <col min="16132" max="16132" width="16.88671875" style="50" customWidth="1"/>
    <col min="16133" max="16133" width="17.5546875" style="50" customWidth="1"/>
    <col min="16134" max="16134" width="15.5546875" style="50" customWidth="1"/>
    <col min="16135" max="16135" width="15.88671875" style="50" customWidth="1"/>
    <col min="16136" max="16136" width="18.88671875" style="50"/>
    <col min="16137" max="16137" width="4" style="50" customWidth="1"/>
    <col min="16138" max="16384" width="18.88671875" style="50"/>
  </cols>
  <sheetData>
    <row r="1" spans="1:9" ht="15.6" x14ac:dyDescent="0.3">
      <c r="A1" s="23" t="s">
        <v>895</v>
      </c>
      <c r="B1" s="2"/>
      <c r="C1" s="2"/>
      <c r="D1" s="2"/>
      <c r="E1" s="2"/>
      <c r="F1" s="2"/>
      <c r="G1" s="894" t="s">
        <v>907</v>
      </c>
      <c r="H1" s="64"/>
      <c r="I1" s="2"/>
    </row>
    <row r="2" spans="1:9" s="51" customFormat="1" ht="13.2" x14ac:dyDescent="0.3">
      <c r="A2" s="52"/>
      <c r="B2" s="6"/>
      <c r="C2" s="6"/>
      <c r="D2" s="6"/>
      <c r="E2" s="6"/>
    </row>
    <row r="3" spans="1:9" s="51" customFormat="1" ht="14.4" x14ac:dyDescent="0.3">
      <c r="A3" s="70" t="s">
        <v>254</v>
      </c>
      <c r="B3" s="65"/>
      <c r="C3" s="65"/>
      <c r="D3" s="65"/>
      <c r="E3" s="65"/>
      <c r="F3" s="55">
        <v>2023</v>
      </c>
    </row>
    <row r="4" spans="1:9" s="51" customFormat="1" ht="13.8" x14ac:dyDescent="0.3">
      <c r="A4" s="1086" t="s">
        <v>255</v>
      </c>
      <c r="B4" s="1089" t="s">
        <v>256</v>
      </c>
      <c r="C4" s="1078" t="s">
        <v>257</v>
      </c>
      <c r="D4" s="1078"/>
      <c r="E4" s="1078"/>
      <c r="F4" s="1078"/>
    </row>
    <row r="5" spans="1:9" s="51" customFormat="1" ht="66" x14ac:dyDescent="0.3">
      <c r="A5" s="1088"/>
      <c r="B5" s="1090"/>
      <c r="C5" s="9" t="s">
        <v>258</v>
      </c>
      <c r="D5" s="9" t="s">
        <v>259</v>
      </c>
      <c r="E5" s="9" t="s">
        <v>260</v>
      </c>
      <c r="F5" s="49" t="s">
        <v>261</v>
      </c>
    </row>
    <row r="6" spans="1:9" s="51" customFormat="1" ht="13.8" x14ac:dyDescent="0.3">
      <c r="A6" s="1087"/>
      <c r="B6" s="173" t="s">
        <v>31</v>
      </c>
      <c r="C6" s="1077" t="s">
        <v>262</v>
      </c>
      <c r="D6" s="1078"/>
      <c r="E6" s="1078"/>
      <c r="F6" s="1078"/>
    </row>
    <row r="7" spans="1:9" s="51" customFormat="1" ht="13.8" x14ac:dyDescent="0.25">
      <c r="A7" s="215" t="s">
        <v>263</v>
      </c>
      <c r="B7" s="194">
        <v>75.619101115612679</v>
      </c>
      <c r="C7" s="216">
        <v>1.2157223171734333</v>
      </c>
      <c r="D7" s="216">
        <v>0.94490815274188211</v>
      </c>
      <c r="E7" s="216">
        <v>0.36989586195017171</v>
      </c>
      <c r="F7" s="217">
        <v>0.31472239965846927</v>
      </c>
      <c r="G7" s="355"/>
    </row>
    <row r="8" spans="1:9" s="51" customFormat="1" ht="13.8" x14ac:dyDescent="0.25">
      <c r="A8" s="204" t="s">
        <v>264</v>
      </c>
      <c r="B8" s="179"/>
      <c r="C8" s="179"/>
      <c r="D8" s="179"/>
      <c r="E8" s="179"/>
      <c r="F8" s="181"/>
      <c r="G8" s="355"/>
    </row>
    <row r="9" spans="1:9" s="51" customFormat="1" ht="13.8" x14ac:dyDescent="0.25">
      <c r="A9" s="218" t="s">
        <v>311</v>
      </c>
      <c r="B9" s="179">
        <v>48.705337616868263</v>
      </c>
      <c r="C9" s="179">
        <v>0.68071728928409159</v>
      </c>
      <c r="D9" s="179">
        <v>0.52811452916084711</v>
      </c>
      <c r="E9" s="179">
        <v>0.20693107919121259</v>
      </c>
      <c r="F9" s="181">
        <v>0.17590013529855461</v>
      </c>
      <c r="G9" s="355"/>
    </row>
    <row r="10" spans="1:9" s="51" customFormat="1" ht="13.8" x14ac:dyDescent="0.25">
      <c r="A10" s="218" t="s">
        <v>312</v>
      </c>
      <c r="B10" s="179">
        <v>9.5304390396871739</v>
      </c>
      <c r="C10" s="179">
        <v>0.13093821893818014</v>
      </c>
      <c r="D10" s="179">
        <v>0.10158457399608842</v>
      </c>
      <c r="E10" s="179">
        <v>3.9803876556079365E-2</v>
      </c>
      <c r="F10" s="181">
        <v>3.383497200607382E-2</v>
      </c>
      <c r="G10" s="355"/>
    </row>
    <row r="11" spans="1:9" s="51" customFormat="1" ht="13.8" x14ac:dyDescent="0.25">
      <c r="A11" s="219" t="s">
        <v>310</v>
      </c>
      <c r="B11" s="179">
        <v>27.512901880035106</v>
      </c>
      <c r="C11" s="179">
        <v>0.40257983679714143</v>
      </c>
      <c r="D11" s="179">
        <v>0.31232975026001353</v>
      </c>
      <c r="E11" s="179">
        <v>0.12238014429847602</v>
      </c>
      <c r="F11" s="181">
        <v>0.10402827851715447</v>
      </c>
      <c r="G11" s="355"/>
      <c r="H11" s="125"/>
    </row>
    <row r="12" spans="1:9" s="51" customFormat="1" ht="13.8" x14ac:dyDescent="0.25">
      <c r="A12" s="219" t="s">
        <v>356</v>
      </c>
      <c r="B12" s="180">
        <v>0.23331338068597238</v>
      </c>
      <c r="C12" s="181">
        <v>3.0073107874275195E-3</v>
      </c>
      <c r="D12" s="181">
        <v>2.3331338068597238E-3</v>
      </c>
      <c r="E12" s="181">
        <v>9.1419165709780831E-4</v>
      </c>
      <c r="F12" s="181">
        <v>7.7710142333778235E-4</v>
      </c>
      <c r="H12" s="72"/>
    </row>
    <row r="13" spans="1:9" s="51" customFormat="1" ht="13.8" x14ac:dyDescent="0.25">
      <c r="A13" s="219" t="s">
        <v>357</v>
      </c>
      <c r="B13" s="180">
        <v>0.14219515136392169</v>
      </c>
      <c r="C13" s="181">
        <v>1.8328353537175449E-3</v>
      </c>
      <c r="D13" s="181">
        <v>1.421951513639217E-3</v>
      </c>
      <c r="E13" s="181">
        <v>5.5716316258612854E-4</v>
      </c>
      <c r="F13" s="181">
        <v>4.7361216142747804E-4</v>
      </c>
      <c r="G13" s="6"/>
      <c r="H13" s="72"/>
    </row>
    <row r="14" spans="1:9" s="51" customFormat="1" ht="13.2" x14ac:dyDescent="0.3">
      <c r="A14" s="7"/>
      <c r="B14" s="6"/>
      <c r="C14" s="6"/>
      <c r="D14" s="6"/>
      <c r="E14" s="6"/>
      <c r="F14" s="6"/>
      <c r="G14" s="6"/>
      <c r="H14" s="6"/>
      <c r="I14" s="6"/>
    </row>
    <row r="15" spans="1:9" s="51" customFormat="1" ht="13.8" x14ac:dyDescent="0.3">
      <c r="A15" s="1091" t="s">
        <v>265</v>
      </c>
      <c r="B15" s="1091"/>
      <c r="C15" s="1091"/>
      <c r="D15" s="1091"/>
      <c r="E15" s="6"/>
      <c r="F15" s="6"/>
      <c r="G15" s="6"/>
      <c r="H15" s="6"/>
      <c r="I15" s="6"/>
    </row>
    <row r="16" spans="1:9" s="257" customFormat="1" ht="26.4" x14ac:dyDescent="0.3">
      <c r="A16" s="1086" t="s">
        <v>255</v>
      </c>
      <c r="B16" s="9" t="s">
        <v>266</v>
      </c>
      <c r="C16" s="9" t="s">
        <v>267</v>
      </c>
      <c r="D16" s="42" t="s">
        <v>268</v>
      </c>
      <c r="E16" s="256"/>
      <c r="F16" s="256"/>
      <c r="G16" s="256"/>
      <c r="H16" s="256"/>
      <c r="I16" s="256"/>
    </row>
    <row r="17" spans="1:7" s="51" customFormat="1" ht="16.8" x14ac:dyDescent="0.3">
      <c r="A17" s="1087"/>
      <c r="B17" s="229" t="s">
        <v>269</v>
      </c>
      <c r="C17" s="229" t="s">
        <v>85</v>
      </c>
      <c r="D17" s="212" t="s">
        <v>476</v>
      </c>
      <c r="E17" s="6"/>
      <c r="F17" s="6"/>
      <c r="G17" s="6"/>
    </row>
    <row r="18" spans="1:7" s="51" customFormat="1" ht="13.8" x14ac:dyDescent="0.25">
      <c r="A18" s="220" t="s">
        <v>263</v>
      </c>
      <c r="B18" s="221">
        <v>13256.450340718835</v>
      </c>
      <c r="C18" s="222">
        <v>12.490497547221224</v>
      </c>
      <c r="D18" s="223">
        <v>1616.0407782066613</v>
      </c>
      <c r="E18" s="6"/>
      <c r="F18" s="6"/>
      <c r="G18" s="6"/>
    </row>
    <row r="19" spans="1:7" s="51" customFormat="1" ht="13.8" x14ac:dyDescent="0.25">
      <c r="A19" s="224" t="s">
        <v>271</v>
      </c>
      <c r="B19" s="182"/>
      <c r="C19" s="81"/>
      <c r="D19" s="225"/>
      <c r="E19" s="6"/>
      <c r="F19" s="6"/>
      <c r="G19" s="6"/>
    </row>
    <row r="20" spans="1:7" s="51" customFormat="1" ht="13.8" x14ac:dyDescent="0.25">
      <c r="A20" s="226" t="s">
        <v>311</v>
      </c>
      <c r="B20" s="182">
        <v>13369.687902358712</v>
      </c>
      <c r="C20" s="81">
        <v>11.637750817811906</v>
      </c>
      <c r="D20" s="227">
        <v>1484.9067886425335</v>
      </c>
      <c r="E20" s="6"/>
      <c r="F20" s="6"/>
      <c r="G20" s="6"/>
    </row>
    <row r="21" spans="1:7" s="51" customFormat="1" ht="13.8" x14ac:dyDescent="0.25">
      <c r="A21" s="226" t="s">
        <v>312</v>
      </c>
      <c r="B21" s="182">
        <v>14561.5328588798</v>
      </c>
      <c r="C21" s="81">
        <v>15.773419263420912</v>
      </c>
      <c r="D21" s="227">
        <v>1785.7345248820172</v>
      </c>
      <c r="E21" s="6"/>
      <c r="F21" s="6"/>
      <c r="G21" s="6"/>
    </row>
    <row r="22" spans="1:7" s="51" customFormat="1" ht="13.8" x14ac:dyDescent="0.25">
      <c r="A22" s="226" t="s">
        <v>310</v>
      </c>
      <c r="B22" s="182">
        <v>12869.202500648731</v>
      </c>
      <c r="C22" s="81">
        <v>12.981640946645436</v>
      </c>
      <c r="D22" s="227">
        <v>1789.5495835104284</v>
      </c>
      <c r="E22" s="6"/>
      <c r="F22" s="6"/>
      <c r="G22" s="6"/>
    </row>
    <row r="23" spans="1:7" s="51" customFormat="1" ht="13.8" x14ac:dyDescent="0.25">
      <c r="A23" s="226" t="s">
        <v>356</v>
      </c>
      <c r="B23" s="182">
        <v>21092.235863031161</v>
      </c>
      <c r="C23" s="183">
        <v>3.4543561493263994</v>
      </c>
      <c r="D23" s="228">
        <v>1628.7274393948765</v>
      </c>
      <c r="F23" s="105"/>
    </row>
    <row r="24" spans="1:7" s="51" customFormat="1" ht="13.8" x14ac:dyDescent="0.25">
      <c r="A24" s="226" t="s">
        <v>357</v>
      </c>
      <c r="B24" s="182">
        <v>12101.493841838292</v>
      </c>
      <c r="C24" s="183">
        <v>4.6660976944574291</v>
      </c>
      <c r="D24" s="503" t="s">
        <v>272</v>
      </c>
      <c r="F24" s="126"/>
    </row>
    <row r="25" spans="1:7" s="51" customFormat="1" x14ac:dyDescent="0.3">
      <c r="F25" s="126"/>
    </row>
    <row r="26" spans="1:7" s="51" customFormat="1" x14ac:dyDescent="0.3"/>
    <row r="27" spans="1:7" s="51" customFormat="1" x14ac:dyDescent="0.3"/>
    <row r="28" spans="1:7" s="51" customFormat="1" x14ac:dyDescent="0.3"/>
    <row r="29" spans="1:7" s="51" customFormat="1" x14ac:dyDescent="0.3"/>
    <row r="30" spans="1:7" s="51" customFormat="1" x14ac:dyDescent="0.3"/>
    <row r="31" spans="1:7" s="51" customFormat="1" x14ac:dyDescent="0.3"/>
    <row r="32" spans="1:7" s="51" customFormat="1" x14ac:dyDescent="0.3"/>
    <row r="33" s="51" customFormat="1" x14ac:dyDescent="0.3"/>
    <row r="34" s="51" customFormat="1" x14ac:dyDescent="0.3"/>
    <row r="35" s="51" customFormat="1" x14ac:dyDescent="0.3"/>
    <row r="36" s="51" customFormat="1" x14ac:dyDescent="0.3"/>
    <row r="37" s="51" customFormat="1" x14ac:dyDescent="0.3"/>
    <row r="38" s="51" customFormat="1" x14ac:dyDescent="0.3"/>
    <row r="39" s="51" customFormat="1" x14ac:dyDescent="0.3"/>
    <row r="40" s="51" customFormat="1" x14ac:dyDescent="0.3"/>
    <row r="41" s="51" customFormat="1" x14ac:dyDescent="0.3"/>
    <row r="42" s="51" customFormat="1" x14ac:dyDescent="0.3"/>
    <row r="43" s="51" customFormat="1" x14ac:dyDescent="0.3"/>
    <row r="44" s="51" customFormat="1" x14ac:dyDescent="0.3"/>
    <row r="45" s="51" customFormat="1" x14ac:dyDescent="0.3"/>
    <row r="46" s="51" customFormat="1" x14ac:dyDescent="0.3"/>
    <row r="47" s="51" customFormat="1" x14ac:dyDescent="0.3"/>
    <row r="48" s="51" customFormat="1" x14ac:dyDescent="0.3"/>
    <row r="49" s="51" customFormat="1" x14ac:dyDescent="0.3"/>
    <row r="50" s="51" customFormat="1" x14ac:dyDescent="0.3"/>
    <row r="51" s="51" customFormat="1" x14ac:dyDescent="0.3"/>
    <row r="52" s="51" customFormat="1" x14ac:dyDescent="0.3"/>
    <row r="53" s="51" customFormat="1" x14ac:dyDescent="0.3"/>
    <row r="54" s="51" customFormat="1" x14ac:dyDescent="0.3"/>
    <row r="55" s="51" customFormat="1" x14ac:dyDescent="0.3"/>
    <row r="56" s="51" customFormat="1" x14ac:dyDescent="0.3"/>
    <row r="57" s="51" customFormat="1" x14ac:dyDescent="0.3"/>
    <row r="58" s="51" customFormat="1" x14ac:dyDescent="0.3"/>
    <row r="59" s="51" customFormat="1" x14ac:dyDescent="0.3"/>
    <row r="60" s="51" customFormat="1" x14ac:dyDescent="0.3"/>
    <row r="61" s="51" customFormat="1" x14ac:dyDescent="0.3"/>
    <row r="62" s="51" customFormat="1" x14ac:dyDescent="0.3"/>
    <row r="63" s="51" customFormat="1" x14ac:dyDescent="0.3"/>
    <row r="64" s="51" customFormat="1" x14ac:dyDescent="0.3"/>
    <row r="65" s="51" customFormat="1" x14ac:dyDescent="0.3"/>
    <row r="66" s="51" customFormat="1" x14ac:dyDescent="0.3"/>
    <row r="67" s="51" customFormat="1" x14ac:dyDescent="0.3"/>
    <row r="68" s="51" customFormat="1" x14ac:dyDescent="0.3"/>
    <row r="69" s="51" customFormat="1" x14ac:dyDescent="0.3"/>
    <row r="70" s="51" customFormat="1" x14ac:dyDescent="0.3"/>
    <row r="71" s="51" customFormat="1" x14ac:dyDescent="0.3"/>
    <row r="72" s="51" customFormat="1" x14ac:dyDescent="0.3"/>
    <row r="73" s="51" customFormat="1" x14ac:dyDescent="0.3"/>
    <row r="74" s="51" customFormat="1" x14ac:dyDescent="0.3"/>
    <row r="75" s="51" customFormat="1" x14ac:dyDescent="0.3"/>
    <row r="76" s="51" customFormat="1" x14ac:dyDescent="0.3"/>
    <row r="77" s="51" customFormat="1" x14ac:dyDescent="0.3"/>
    <row r="78" s="51" customFormat="1" x14ac:dyDescent="0.3"/>
    <row r="79" s="51" customFormat="1" x14ac:dyDescent="0.3"/>
    <row r="80" s="51" customFormat="1" x14ac:dyDescent="0.3"/>
    <row r="81" s="51" customFormat="1" x14ac:dyDescent="0.3"/>
    <row r="82" s="51" customFormat="1" x14ac:dyDescent="0.3"/>
    <row r="83" s="51" customFormat="1" x14ac:dyDescent="0.3"/>
    <row r="84" s="51" customFormat="1" x14ac:dyDescent="0.3"/>
    <row r="85" s="51" customFormat="1" x14ac:dyDescent="0.3"/>
    <row r="86" s="51" customFormat="1" x14ac:dyDescent="0.3"/>
    <row r="87" s="51" customFormat="1" x14ac:dyDescent="0.3"/>
    <row r="88" s="51" customFormat="1" x14ac:dyDescent="0.3"/>
    <row r="89" s="51" customFormat="1" x14ac:dyDescent="0.3"/>
    <row r="90" s="51" customFormat="1" x14ac:dyDescent="0.3"/>
    <row r="91" s="51" customFormat="1" x14ac:dyDescent="0.3"/>
    <row r="92" s="51" customFormat="1" x14ac:dyDescent="0.3"/>
    <row r="93" s="51" customFormat="1" x14ac:dyDescent="0.3"/>
    <row r="94" s="51" customFormat="1" x14ac:dyDescent="0.3"/>
    <row r="95" s="51" customFormat="1" x14ac:dyDescent="0.3"/>
    <row r="96" s="51" customFormat="1" x14ac:dyDescent="0.3"/>
    <row r="97" s="51" customFormat="1" x14ac:dyDescent="0.3"/>
    <row r="98" s="51" customFormat="1" x14ac:dyDescent="0.3"/>
    <row r="99" s="51" customFormat="1" x14ac:dyDescent="0.3"/>
    <row r="100" s="51" customFormat="1" x14ac:dyDescent="0.3"/>
    <row r="101" s="51" customFormat="1" x14ac:dyDescent="0.3"/>
    <row r="102" s="51" customFormat="1" x14ac:dyDescent="0.3"/>
    <row r="103" s="51" customFormat="1" x14ac:dyDescent="0.3"/>
    <row r="104" s="51" customFormat="1" x14ac:dyDescent="0.3"/>
    <row r="105" s="51" customFormat="1" x14ac:dyDescent="0.3"/>
    <row r="106" s="51" customFormat="1" x14ac:dyDescent="0.3"/>
    <row r="107" s="51" customFormat="1" x14ac:dyDescent="0.3"/>
    <row r="108" s="51" customFormat="1" x14ac:dyDescent="0.3"/>
    <row r="109" s="51" customFormat="1" x14ac:dyDescent="0.3"/>
    <row r="110" s="51" customFormat="1" x14ac:dyDescent="0.3"/>
    <row r="111" s="51" customFormat="1" x14ac:dyDescent="0.3"/>
    <row r="112" s="51" customFormat="1" x14ac:dyDescent="0.3"/>
    <row r="113" s="51" customFormat="1" x14ac:dyDescent="0.3"/>
    <row r="114" s="51" customFormat="1" x14ac:dyDescent="0.3"/>
    <row r="115" s="51" customFormat="1" x14ac:dyDescent="0.3"/>
    <row r="116" s="51" customFormat="1" x14ac:dyDescent="0.3"/>
    <row r="117" s="51" customFormat="1" x14ac:dyDescent="0.3"/>
    <row r="118" s="51" customFormat="1" x14ac:dyDescent="0.3"/>
    <row r="119" s="51" customFormat="1" x14ac:dyDescent="0.3"/>
    <row r="120" s="51" customFormat="1" x14ac:dyDescent="0.3"/>
    <row r="121" s="51" customFormat="1" x14ac:dyDescent="0.3"/>
    <row r="122" s="51" customFormat="1" x14ac:dyDescent="0.3"/>
    <row r="123" s="51" customFormat="1" x14ac:dyDescent="0.3"/>
    <row r="124" s="51" customFormat="1" x14ac:dyDescent="0.3"/>
    <row r="125" s="51" customFormat="1" x14ac:dyDescent="0.3"/>
    <row r="126" s="51" customFormat="1" x14ac:dyDescent="0.3"/>
    <row r="127" s="51" customFormat="1" x14ac:dyDescent="0.3"/>
    <row r="128" s="51" customFormat="1" x14ac:dyDescent="0.3"/>
    <row r="129" s="51" customFormat="1" x14ac:dyDescent="0.3"/>
    <row r="130" s="51" customFormat="1" x14ac:dyDescent="0.3"/>
    <row r="131" s="51" customFormat="1" x14ac:dyDescent="0.3"/>
    <row r="132" s="51" customFormat="1" x14ac:dyDescent="0.3"/>
    <row r="133" s="51" customFormat="1" x14ac:dyDescent="0.3"/>
    <row r="134" s="51" customFormat="1" x14ac:dyDescent="0.3"/>
    <row r="135" s="51" customFormat="1" x14ac:dyDescent="0.3"/>
    <row r="136" s="51" customFormat="1" x14ac:dyDescent="0.3"/>
    <row r="137" s="51" customFormat="1" x14ac:dyDescent="0.3"/>
    <row r="138" s="51" customFormat="1" x14ac:dyDescent="0.3"/>
    <row r="139" s="51" customFormat="1" x14ac:dyDescent="0.3"/>
    <row r="140" s="51" customFormat="1" x14ac:dyDescent="0.3"/>
    <row r="141" s="51" customFormat="1" x14ac:dyDescent="0.3"/>
    <row r="142" s="51" customFormat="1" x14ac:dyDescent="0.3"/>
    <row r="143" s="51" customFormat="1" x14ac:dyDescent="0.3"/>
    <row r="144" s="51" customFormat="1" x14ac:dyDescent="0.3"/>
    <row r="145" s="51" customFormat="1" x14ac:dyDescent="0.3"/>
    <row r="146" s="51" customFormat="1" x14ac:dyDescent="0.3"/>
    <row r="147" s="51" customFormat="1" x14ac:dyDescent="0.3"/>
    <row r="148" s="51" customFormat="1" x14ac:dyDescent="0.3"/>
    <row r="149" s="51" customFormat="1" x14ac:dyDescent="0.3"/>
    <row r="150" s="51" customFormat="1" x14ac:dyDescent="0.3"/>
    <row r="151" s="51" customFormat="1" x14ac:dyDescent="0.3"/>
    <row r="152" s="51" customFormat="1" x14ac:dyDescent="0.3"/>
    <row r="153" s="51" customFormat="1" x14ac:dyDescent="0.3"/>
    <row r="154" s="51" customFormat="1" x14ac:dyDescent="0.3"/>
    <row r="155" s="51" customFormat="1" x14ac:dyDescent="0.3"/>
    <row r="156" s="51" customFormat="1" x14ac:dyDescent="0.3"/>
    <row r="157" s="51" customFormat="1" x14ac:dyDescent="0.3"/>
    <row r="158" s="51" customFormat="1" x14ac:dyDescent="0.3"/>
    <row r="159" s="51" customFormat="1" x14ac:dyDescent="0.3"/>
    <row r="160" s="51" customFormat="1" x14ac:dyDescent="0.3"/>
    <row r="161" s="51" customFormat="1" x14ac:dyDescent="0.3"/>
    <row r="162" s="51" customFormat="1" x14ac:dyDescent="0.3"/>
    <row r="163" s="51" customFormat="1" x14ac:dyDescent="0.3"/>
    <row r="164" s="51" customFormat="1" x14ac:dyDescent="0.3"/>
    <row r="165" s="51" customFormat="1" x14ac:dyDescent="0.3"/>
    <row r="166" s="51" customFormat="1" x14ac:dyDescent="0.3"/>
    <row r="167" s="51" customFormat="1" x14ac:dyDescent="0.3"/>
    <row r="168" s="51" customFormat="1" x14ac:dyDescent="0.3"/>
    <row r="169" s="51" customFormat="1" x14ac:dyDescent="0.3"/>
    <row r="170" s="51" customFormat="1" x14ac:dyDescent="0.3"/>
    <row r="171" s="51" customFormat="1" x14ac:dyDescent="0.3"/>
    <row r="172" s="51" customFormat="1" x14ac:dyDescent="0.3"/>
    <row r="173" s="51" customFormat="1" x14ac:dyDescent="0.3"/>
    <row r="174" s="51" customFormat="1" x14ac:dyDescent="0.3"/>
    <row r="175" s="51" customFormat="1" x14ac:dyDescent="0.3"/>
    <row r="176" s="51" customFormat="1" x14ac:dyDescent="0.3"/>
    <row r="177" s="51" customFormat="1" x14ac:dyDescent="0.3"/>
    <row r="178" s="51" customFormat="1" x14ac:dyDescent="0.3"/>
    <row r="179" s="51" customFormat="1" x14ac:dyDescent="0.3"/>
    <row r="180" s="51" customFormat="1" x14ac:dyDescent="0.3"/>
    <row r="181" s="51" customFormat="1" x14ac:dyDescent="0.3"/>
    <row r="182" s="51" customFormat="1" x14ac:dyDescent="0.3"/>
    <row r="183" s="51" customFormat="1" x14ac:dyDescent="0.3"/>
    <row r="184" s="51" customFormat="1" x14ac:dyDescent="0.3"/>
    <row r="185" s="51" customFormat="1" x14ac:dyDescent="0.3"/>
    <row r="186" s="51" customFormat="1" x14ac:dyDescent="0.3"/>
    <row r="187" s="51" customFormat="1" x14ac:dyDescent="0.3"/>
    <row r="188" s="51" customFormat="1" x14ac:dyDescent="0.3"/>
    <row r="189" s="51" customFormat="1" x14ac:dyDescent="0.3"/>
    <row r="190" s="51" customFormat="1" x14ac:dyDescent="0.3"/>
    <row r="191" s="51" customFormat="1" x14ac:dyDescent="0.3"/>
    <row r="192" s="51" customFormat="1" x14ac:dyDescent="0.3"/>
    <row r="193" s="51" customFormat="1" x14ac:dyDescent="0.3"/>
    <row r="194" s="51" customFormat="1" x14ac:dyDescent="0.3"/>
    <row r="195" s="51" customFormat="1" x14ac:dyDescent="0.3"/>
    <row r="196" s="51" customFormat="1" x14ac:dyDescent="0.3"/>
    <row r="197" s="51" customFormat="1" x14ac:dyDescent="0.3"/>
    <row r="198" s="51" customFormat="1" x14ac:dyDescent="0.3"/>
    <row r="199" s="51" customFormat="1" x14ac:dyDescent="0.3"/>
    <row r="200" s="51" customFormat="1" x14ac:dyDescent="0.3"/>
    <row r="201" s="51" customFormat="1" x14ac:dyDescent="0.3"/>
    <row r="202" s="51" customFormat="1" x14ac:dyDescent="0.3"/>
    <row r="203" s="51" customFormat="1" x14ac:dyDescent="0.3"/>
    <row r="204" s="51" customFormat="1" x14ac:dyDescent="0.3"/>
    <row r="205" s="51" customFormat="1" x14ac:dyDescent="0.3"/>
    <row r="206" s="51" customFormat="1" x14ac:dyDescent="0.3"/>
    <row r="207" s="51" customFormat="1" x14ac:dyDescent="0.3"/>
    <row r="208" s="51" customFormat="1" x14ac:dyDescent="0.3"/>
    <row r="209" s="51" customFormat="1" x14ac:dyDescent="0.3"/>
    <row r="210" s="51" customFormat="1" x14ac:dyDescent="0.3"/>
    <row r="211" s="51" customFormat="1" x14ac:dyDescent="0.3"/>
    <row r="212" s="51" customFormat="1" x14ac:dyDescent="0.3"/>
    <row r="213" s="51" customFormat="1" x14ac:dyDescent="0.3"/>
    <row r="214" s="51" customFormat="1" x14ac:dyDescent="0.3"/>
    <row r="215" s="51" customFormat="1" x14ac:dyDescent="0.3"/>
    <row r="216" s="51" customFormat="1" x14ac:dyDescent="0.3"/>
    <row r="217" s="51" customFormat="1" x14ac:dyDescent="0.3"/>
    <row r="218" s="51" customFormat="1" x14ac:dyDescent="0.3"/>
    <row r="219" s="51" customFormat="1" x14ac:dyDescent="0.3"/>
    <row r="220" s="51" customFormat="1" x14ac:dyDescent="0.3"/>
    <row r="221" s="51" customFormat="1" x14ac:dyDescent="0.3"/>
    <row r="222" s="51" customFormat="1" x14ac:dyDescent="0.3"/>
    <row r="223" s="51" customFormat="1" x14ac:dyDescent="0.3"/>
    <row r="224" s="51" customFormat="1" x14ac:dyDescent="0.3"/>
    <row r="225" s="51" customFormat="1" x14ac:dyDescent="0.3"/>
    <row r="226" s="51" customFormat="1" x14ac:dyDescent="0.3"/>
    <row r="227" s="51" customFormat="1" x14ac:dyDescent="0.3"/>
    <row r="228" s="51" customFormat="1" x14ac:dyDescent="0.3"/>
    <row r="229" s="51" customFormat="1" x14ac:dyDescent="0.3"/>
    <row r="230" s="51" customFormat="1" x14ac:dyDescent="0.3"/>
    <row r="231" s="51" customFormat="1" x14ac:dyDescent="0.3"/>
    <row r="232" s="51" customFormat="1" x14ac:dyDescent="0.3"/>
    <row r="233" s="51" customFormat="1" x14ac:dyDescent="0.3"/>
    <row r="234" s="51" customFormat="1" x14ac:dyDescent="0.3"/>
    <row r="235" s="51" customFormat="1" x14ac:dyDescent="0.3"/>
    <row r="236" s="51" customFormat="1" x14ac:dyDescent="0.3"/>
    <row r="237" s="51" customFormat="1" x14ac:dyDescent="0.3"/>
    <row r="238" s="51" customFormat="1" x14ac:dyDescent="0.3"/>
    <row r="239" s="51" customFormat="1" x14ac:dyDescent="0.3"/>
    <row r="240" s="51" customFormat="1" x14ac:dyDescent="0.3"/>
    <row r="241" s="51" customFormat="1" x14ac:dyDescent="0.3"/>
    <row r="242" s="51" customFormat="1" x14ac:dyDescent="0.3"/>
    <row r="243" s="51" customFormat="1" x14ac:dyDescent="0.3"/>
    <row r="244" s="51" customFormat="1" x14ac:dyDescent="0.3"/>
    <row r="245" s="51" customFormat="1" x14ac:dyDescent="0.3"/>
    <row r="246" s="51" customFormat="1" x14ac:dyDescent="0.3"/>
    <row r="247" s="51" customFormat="1" x14ac:dyDescent="0.3"/>
    <row r="248" s="51" customFormat="1" x14ac:dyDescent="0.3"/>
    <row r="249" s="51" customFormat="1" x14ac:dyDescent="0.3"/>
    <row r="250" s="51" customFormat="1" x14ac:dyDescent="0.3"/>
    <row r="251" s="51" customFormat="1" x14ac:dyDescent="0.3"/>
    <row r="252" s="51" customFormat="1" x14ac:dyDescent="0.3"/>
    <row r="253" s="51" customFormat="1" x14ac:dyDescent="0.3"/>
    <row r="254" s="51" customFormat="1" x14ac:dyDescent="0.3"/>
    <row r="255" s="51" customFormat="1" x14ac:dyDescent="0.3"/>
    <row r="256" s="51" customFormat="1" x14ac:dyDescent="0.3"/>
    <row r="257" s="51" customFormat="1" x14ac:dyDescent="0.3"/>
    <row r="258" s="51" customFormat="1" x14ac:dyDescent="0.3"/>
    <row r="259" s="51" customFormat="1" x14ac:dyDescent="0.3"/>
    <row r="260" s="51" customFormat="1" x14ac:dyDescent="0.3"/>
    <row r="261" s="51" customFormat="1" x14ac:dyDescent="0.3"/>
    <row r="262" s="51" customFormat="1" x14ac:dyDescent="0.3"/>
    <row r="263" s="51" customFormat="1" x14ac:dyDescent="0.3"/>
    <row r="264" s="51" customFormat="1" x14ac:dyDescent="0.3"/>
    <row r="265" s="51" customFormat="1" x14ac:dyDescent="0.3"/>
    <row r="266" s="51" customFormat="1" x14ac:dyDescent="0.3"/>
    <row r="267" s="51" customFormat="1" x14ac:dyDescent="0.3"/>
    <row r="268" s="51" customFormat="1" x14ac:dyDescent="0.3"/>
    <row r="269" s="51" customFormat="1" x14ac:dyDescent="0.3"/>
    <row r="270" s="51" customFormat="1" x14ac:dyDescent="0.3"/>
    <row r="271" s="51" customFormat="1" x14ac:dyDescent="0.3"/>
    <row r="272" s="51" customFormat="1" x14ac:dyDescent="0.3"/>
    <row r="273" s="51" customFormat="1" x14ac:dyDescent="0.3"/>
    <row r="274" s="51" customFormat="1" x14ac:dyDescent="0.3"/>
    <row r="275" s="51" customFormat="1" x14ac:dyDescent="0.3"/>
    <row r="276" s="51" customFormat="1" x14ac:dyDescent="0.3"/>
    <row r="277" s="51" customFormat="1" x14ac:dyDescent="0.3"/>
    <row r="278" s="51" customFormat="1" x14ac:dyDescent="0.3"/>
    <row r="279" s="51" customFormat="1" x14ac:dyDescent="0.3"/>
    <row r="280" s="51" customFormat="1" x14ac:dyDescent="0.3"/>
    <row r="281" s="51" customFormat="1" x14ac:dyDescent="0.3"/>
    <row r="282" s="51" customFormat="1" x14ac:dyDescent="0.3"/>
    <row r="283" s="51" customFormat="1" x14ac:dyDescent="0.3"/>
    <row r="284" s="51" customFormat="1" x14ac:dyDescent="0.3"/>
    <row r="285" s="51" customFormat="1" x14ac:dyDescent="0.3"/>
    <row r="286" s="51" customFormat="1" x14ac:dyDescent="0.3"/>
    <row r="287" s="51" customFormat="1" x14ac:dyDescent="0.3"/>
    <row r="288" s="51" customFormat="1" x14ac:dyDescent="0.3"/>
    <row r="289" s="51" customFormat="1" x14ac:dyDescent="0.3"/>
    <row r="290" s="51" customFormat="1" x14ac:dyDescent="0.3"/>
    <row r="291" s="51" customFormat="1" x14ac:dyDescent="0.3"/>
    <row r="292" s="51" customFormat="1" x14ac:dyDescent="0.3"/>
    <row r="293" s="51" customFormat="1" x14ac:dyDescent="0.3"/>
    <row r="294" s="51" customFormat="1" x14ac:dyDescent="0.3"/>
    <row r="295" s="51" customFormat="1" x14ac:dyDescent="0.3"/>
    <row r="296" s="51" customFormat="1" x14ac:dyDescent="0.3"/>
    <row r="297" s="51" customFormat="1" x14ac:dyDescent="0.3"/>
    <row r="298" s="51" customFormat="1" x14ac:dyDescent="0.3"/>
    <row r="299" s="51" customFormat="1" x14ac:dyDescent="0.3"/>
    <row r="300" s="51" customFormat="1" x14ac:dyDescent="0.3"/>
    <row r="301" s="51" customFormat="1" x14ac:dyDescent="0.3"/>
    <row r="302" s="51" customFormat="1" x14ac:dyDescent="0.3"/>
    <row r="303" s="51" customFormat="1" x14ac:dyDescent="0.3"/>
    <row r="304" s="51" customFormat="1" x14ac:dyDescent="0.3"/>
    <row r="305" s="51" customFormat="1" x14ac:dyDescent="0.3"/>
    <row r="306" s="51" customFormat="1" x14ac:dyDescent="0.3"/>
    <row r="307" s="51" customFormat="1" x14ac:dyDescent="0.3"/>
    <row r="308" s="51" customFormat="1" x14ac:dyDescent="0.3"/>
    <row r="309" s="51" customFormat="1" x14ac:dyDescent="0.3"/>
    <row r="310" s="51" customFormat="1" x14ac:dyDescent="0.3"/>
    <row r="311" s="51" customFormat="1" x14ac:dyDescent="0.3"/>
    <row r="312" s="51" customFormat="1" x14ac:dyDescent="0.3"/>
    <row r="313" s="51" customFormat="1" x14ac:dyDescent="0.3"/>
    <row r="314" s="51" customFormat="1" x14ac:dyDescent="0.3"/>
    <row r="315" s="51" customFormat="1" x14ac:dyDescent="0.3"/>
    <row r="316" s="51" customFormat="1" x14ac:dyDescent="0.3"/>
    <row r="317" s="51" customFormat="1" x14ac:dyDescent="0.3"/>
    <row r="318" s="51" customFormat="1" x14ac:dyDescent="0.3"/>
    <row r="319" s="51" customFormat="1" x14ac:dyDescent="0.3"/>
    <row r="320" s="51" customFormat="1" x14ac:dyDescent="0.3"/>
    <row r="321" s="51" customFormat="1" x14ac:dyDescent="0.3"/>
    <row r="322" s="51" customFormat="1" x14ac:dyDescent="0.3"/>
    <row r="323" s="51" customFormat="1" x14ac:dyDescent="0.3"/>
    <row r="324" s="51" customFormat="1" x14ac:dyDescent="0.3"/>
    <row r="325" s="51" customFormat="1" x14ac:dyDescent="0.3"/>
    <row r="326" s="51" customFormat="1" x14ac:dyDescent="0.3"/>
    <row r="327" s="51" customFormat="1" x14ac:dyDescent="0.3"/>
    <row r="328" s="51" customFormat="1" x14ac:dyDescent="0.3"/>
    <row r="329" s="51" customFormat="1" x14ac:dyDescent="0.3"/>
    <row r="330" s="51" customFormat="1" x14ac:dyDescent="0.3"/>
    <row r="331" s="51" customFormat="1" x14ac:dyDescent="0.3"/>
    <row r="332" s="51" customFormat="1" x14ac:dyDescent="0.3"/>
    <row r="333" s="51" customFormat="1" x14ac:dyDescent="0.3"/>
    <row r="334" s="51" customFormat="1" x14ac:dyDescent="0.3"/>
    <row r="335" s="51" customFormat="1" x14ac:dyDescent="0.3"/>
    <row r="336" s="51" customFormat="1" x14ac:dyDescent="0.3"/>
    <row r="337" s="51" customFormat="1" x14ac:dyDescent="0.3"/>
    <row r="338" s="51" customFormat="1" x14ac:dyDescent="0.3"/>
    <row r="339" s="51" customFormat="1" x14ac:dyDescent="0.3"/>
    <row r="340" s="51" customFormat="1" x14ac:dyDescent="0.3"/>
    <row r="341" s="51" customFormat="1" x14ac:dyDescent="0.3"/>
    <row r="342" s="51" customFormat="1" x14ac:dyDescent="0.3"/>
    <row r="343" s="51" customFormat="1" x14ac:dyDescent="0.3"/>
    <row r="344" s="51" customFormat="1" x14ac:dyDescent="0.3"/>
    <row r="345" s="51" customFormat="1" x14ac:dyDescent="0.3"/>
    <row r="346" s="51" customFormat="1" x14ac:dyDescent="0.3"/>
    <row r="347" s="51" customFormat="1" x14ac:dyDescent="0.3"/>
    <row r="348" s="51" customFormat="1" x14ac:dyDescent="0.3"/>
    <row r="349" s="51" customFormat="1" x14ac:dyDescent="0.3"/>
    <row r="350" s="51" customFormat="1" x14ac:dyDescent="0.3"/>
    <row r="351" s="51" customFormat="1" x14ac:dyDescent="0.3"/>
    <row r="352" s="51" customFormat="1" x14ac:dyDescent="0.3"/>
    <row r="353" s="51" customFormat="1" x14ac:dyDescent="0.3"/>
    <row r="354" s="51" customFormat="1" x14ac:dyDescent="0.3"/>
    <row r="355" s="51" customFormat="1" x14ac:dyDescent="0.3"/>
    <row r="356" s="51" customFormat="1" x14ac:dyDescent="0.3"/>
    <row r="357" s="51" customFormat="1" x14ac:dyDescent="0.3"/>
    <row r="358" s="51" customFormat="1" x14ac:dyDescent="0.3"/>
    <row r="359" s="51" customFormat="1" x14ac:dyDescent="0.3"/>
    <row r="360" s="51" customFormat="1" x14ac:dyDescent="0.3"/>
    <row r="361" s="51" customFormat="1" x14ac:dyDescent="0.3"/>
    <row r="362" s="51" customFormat="1" x14ac:dyDescent="0.3"/>
    <row r="363" s="51" customFormat="1" x14ac:dyDescent="0.3"/>
    <row r="364" s="51" customFormat="1" x14ac:dyDescent="0.3"/>
    <row r="365" s="51" customFormat="1" x14ac:dyDescent="0.3"/>
    <row r="366" s="51" customFormat="1" x14ac:dyDescent="0.3"/>
    <row r="367" s="51" customFormat="1" x14ac:dyDescent="0.3"/>
    <row r="368" s="51" customFormat="1" x14ac:dyDescent="0.3"/>
    <row r="369" s="51" customFormat="1" x14ac:dyDescent="0.3"/>
    <row r="370" s="51" customFormat="1" x14ac:dyDescent="0.3"/>
    <row r="371" s="51" customFormat="1" x14ac:dyDescent="0.3"/>
    <row r="372" s="51" customFormat="1" x14ac:dyDescent="0.3"/>
    <row r="373" s="51" customFormat="1" x14ac:dyDescent="0.3"/>
    <row r="374" s="51" customFormat="1" x14ac:dyDescent="0.3"/>
    <row r="375" s="51" customFormat="1" x14ac:dyDescent="0.3"/>
    <row r="376" s="51" customFormat="1" x14ac:dyDescent="0.3"/>
    <row r="377" s="51" customFormat="1" x14ac:dyDescent="0.3"/>
    <row r="378" s="51" customFormat="1" x14ac:dyDescent="0.3"/>
    <row r="379" s="51" customFormat="1" x14ac:dyDescent="0.3"/>
    <row r="380" s="51" customFormat="1" x14ac:dyDescent="0.3"/>
    <row r="381" s="51" customFormat="1" x14ac:dyDescent="0.3"/>
    <row r="382" s="51" customFormat="1" x14ac:dyDescent="0.3"/>
    <row r="383" s="51" customFormat="1" x14ac:dyDescent="0.3"/>
    <row r="384" s="51" customFormat="1" x14ac:dyDescent="0.3"/>
    <row r="385" s="51" customFormat="1" x14ac:dyDescent="0.3"/>
    <row r="386" s="51" customFormat="1" x14ac:dyDescent="0.3"/>
    <row r="387" s="51" customFormat="1" x14ac:dyDescent="0.3"/>
    <row r="388" s="51" customFormat="1" x14ac:dyDescent="0.3"/>
    <row r="389" s="51" customFormat="1" x14ac:dyDescent="0.3"/>
    <row r="390" s="51" customFormat="1" x14ac:dyDescent="0.3"/>
    <row r="391" s="51" customFormat="1" x14ac:dyDescent="0.3"/>
    <row r="392" s="51" customFormat="1" x14ac:dyDescent="0.3"/>
    <row r="393" s="51" customFormat="1" x14ac:dyDescent="0.3"/>
    <row r="394" s="51" customFormat="1" x14ac:dyDescent="0.3"/>
    <row r="395" s="51" customFormat="1" x14ac:dyDescent="0.3"/>
    <row r="396" s="51" customFormat="1" x14ac:dyDescent="0.3"/>
    <row r="397" s="51" customFormat="1" x14ac:dyDescent="0.3"/>
    <row r="398" s="51" customFormat="1" x14ac:dyDescent="0.3"/>
    <row r="399" s="51" customFormat="1" x14ac:dyDescent="0.3"/>
    <row r="400" s="51" customFormat="1" x14ac:dyDescent="0.3"/>
    <row r="401" s="51" customFormat="1" x14ac:dyDescent="0.3"/>
    <row r="402" s="51" customFormat="1" x14ac:dyDescent="0.3"/>
    <row r="403" s="51" customFormat="1" x14ac:dyDescent="0.3"/>
    <row r="404" s="51" customFormat="1" x14ac:dyDescent="0.3"/>
    <row r="405" s="51" customFormat="1" x14ac:dyDescent="0.3"/>
    <row r="406" s="51" customFormat="1" x14ac:dyDescent="0.3"/>
    <row r="407" s="51" customFormat="1" x14ac:dyDescent="0.3"/>
    <row r="408" s="51" customFormat="1" x14ac:dyDescent="0.3"/>
    <row r="409" s="51" customFormat="1" x14ac:dyDescent="0.3"/>
    <row r="410" s="51" customFormat="1" x14ac:dyDescent="0.3"/>
    <row r="411" s="51" customFormat="1" x14ac:dyDescent="0.3"/>
    <row r="412" s="51" customFormat="1" x14ac:dyDescent="0.3"/>
    <row r="413" s="51" customFormat="1" x14ac:dyDescent="0.3"/>
    <row r="414" s="51" customFormat="1" x14ac:dyDescent="0.3"/>
    <row r="415" s="51" customFormat="1" x14ac:dyDescent="0.3"/>
    <row r="416" s="51" customFormat="1" x14ac:dyDescent="0.3"/>
    <row r="417" s="51" customFormat="1" x14ac:dyDescent="0.3"/>
    <row r="418" s="51" customFormat="1" x14ac:dyDescent="0.3"/>
    <row r="419" s="51" customFormat="1" x14ac:dyDescent="0.3"/>
    <row r="420" s="51" customFormat="1" x14ac:dyDescent="0.3"/>
    <row r="421" s="51" customFormat="1" x14ac:dyDescent="0.3"/>
    <row r="422" s="51" customFormat="1" x14ac:dyDescent="0.3"/>
    <row r="423" s="51" customFormat="1" x14ac:dyDescent="0.3"/>
    <row r="424" s="51" customFormat="1" x14ac:dyDescent="0.3"/>
    <row r="425" s="51" customFormat="1" x14ac:dyDescent="0.3"/>
    <row r="426" s="51" customFormat="1" x14ac:dyDescent="0.3"/>
    <row r="427" s="51" customFormat="1" x14ac:dyDescent="0.3"/>
    <row r="428" s="51" customFormat="1" x14ac:dyDescent="0.3"/>
    <row r="429" s="51" customFormat="1" x14ac:dyDescent="0.3"/>
    <row r="430" s="51" customFormat="1" x14ac:dyDescent="0.3"/>
    <row r="431" s="51" customFormat="1" x14ac:dyDescent="0.3"/>
    <row r="432" s="51" customFormat="1" x14ac:dyDescent="0.3"/>
    <row r="433" s="51" customFormat="1" x14ac:dyDescent="0.3"/>
    <row r="434" s="51" customFormat="1" x14ac:dyDescent="0.3"/>
    <row r="435" s="51" customFormat="1" x14ac:dyDescent="0.3"/>
    <row r="436" s="51" customFormat="1" x14ac:dyDescent="0.3"/>
    <row r="437" s="51" customFormat="1" x14ac:dyDescent="0.3"/>
    <row r="438" s="51" customFormat="1" x14ac:dyDescent="0.3"/>
    <row r="439" s="51" customFormat="1" x14ac:dyDescent="0.3"/>
    <row r="440" s="51" customFormat="1" x14ac:dyDescent="0.3"/>
    <row r="441" s="51" customFormat="1" x14ac:dyDescent="0.3"/>
    <row r="442" s="51" customFormat="1" x14ac:dyDescent="0.3"/>
    <row r="443" s="51" customFormat="1" x14ac:dyDescent="0.3"/>
    <row r="444" s="51" customFormat="1" x14ac:dyDescent="0.3"/>
    <row r="445" s="51" customFormat="1" x14ac:dyDescent="0.3"/>
    <row r="446" s="51" customFormat="1" x14ac:dyDescent="0.3"/>
    <row r="447" s="51" customFormat="1" x14ac:dyDescent="0.3"/>
    <row r="448" s="51" customFormat="1" x14ac:dyDescent="0.3"/>
    <row r="449" s="51" customFormat="1" x14ac:dyDescent="0.3"/>
    <row r="450" s="51" customFormat="1" x14ac:dyDescent="0.3"/>
    <row r="451" s="51" customFormat="1" x14ac:dyDescent="0.3"/>
    <row r="452" s="51" customFormat="1" x14ac:dyDescent="0.3"/>
    <row r="453" s="51" customFormat="1" x14ac:dyDescent="0.3"/>
    <row r="454" s="51" customFormat="1" x14ac:dyDescent="0.3"/>
    <row r="455" s="51" customFormat="1" x14ac:dyDescent="0.3"/>
    <row r="456" s="51" customFormat="1" x14ac:dyDescent="0.3"/>
    <row r="457" s="51" customFormat="1" x14ac:dyDescent="0.3"/>
    <row r="458" s="51" customFormat="1" x14ac:dyDescent="0.3"/>
    <row r="459" s="51" customFormat="1" x14ac:dyDescent="0.3"/>
    <row r="460" s="51" customFormat="1" x14ac:dyDescent="0.3"/>
    <row r="461" s="51" customFormat="1" x14ac:dyDescent="0.3"/>
    <row r="462" s="51" customFormat="1" x14ac:dyDescent="0.3"/>
    <row r="463" s="51" customFormat="1" x14ac:dyDescent="0.3"/>
    <row r="464" s="51" customFormat="1" x14ac:dyDescent="0.3"/>
    <row r="465" s="51" customFormat="1" x14ac:dyDescent="0.3"/>
    <row r="466" s="51" customFormat="1" x14ac:dyDescent="0.3"/>
    <row r="467" s="51" customFormat="1" x14ac:dyDescent="0.3"/>
    <row r="468" s="51" customFormat="1" x14ac:dyDescent="0.3"/>
    <row r="469" s="51" customFormat="1" x14ac:dyDescent="0.3"/>
    <row r="470" s="51" customFormat="1" x14ac:dyDescent="0.3"/>
    <row r="471" s="51" customFormat="1" x14ac:dyDescent="0.3"/>
    <row r="472" s="51" customFormat="1" x14ac:dyDescent="0.3"/>
    <row r="473" s="51" customFormat="1" x14ac:dyDescent="0.3"/>
    <row r="474" s="51" customFormat="1" x14ac:dyDescent="0.3"/>
    <row r="475" s="51" customFormat="1" x14ac:dyDescent="0.3"/>
    <row r="476" s="51" customFormat="1" x14ac:dyDescent="0.3"/>
    <row r="477" s="51" customFormat="1" x14ac:dyDescent="0.3"/>
    <row r="478" s="51" customFormat="1" x14ac:dyDescent="0.3"/>
    <row r="479" s="51" customFormat="1" x14ac:dyDescent="0.3"/>
    <row r="480" s="51" customFormat="1" x14ac:dyDescent="0.3"/>
    <row r="481" s="51" customFormat="1" x14ac:dyDescent="0.3"/>
    <row r="482" s="51" customFormat="1" x14ac:dyDescent="0.3"/>
    <row r="483" s="51" customFormat="1" x14ac:dyDescent="0.3"/>
    <row r="484" s="51" customFormat="1" x14ac:dyDescent="0.3"/>
    <row r="485" s="51" customFormat="1" x14ac:dyDescent="0.3"/>
    <row r="486" s="51" customFormat="1" x14ac:dyDescent="0.3"/>
    <row r="487" s="51" customFormat="1" x14ac:dyDescent="0.3"/>
    <row r="488" s="51" customFormat="1" x14ac:dyDescent="0.3"/>
    <row r="489" s="51" customFormat="1" x14ac:dyDescent="0.3"/>
    <row r="490" s="51" customFormat="1" x14ac:dyDescent="0.3"/>
    <row r="491" s="51" customFormat="1" x14ac:dyDescent="0.3"/>
    <row r="492" s="51" customFormat="1" x14ac:dyDescent="0.3"/>
    <row r="493" s="51" customFormat="1" x14ac:dyDescent="0.3"/>
    <row r="494" s="51" customFormat="1" x14ac:dyDescent="0.3"/>
    <row r="495" s="51" customFormat="1" x14ac:dyDescent="0.3"/>
    <row r="496" s="51" customFormat="1" x14ac:dyDescent="0.3"/>
    <row r="497" s="51" customFormat="1" x14ac:dyDescent="0.3"/>
    <row r="498" s="51" customFormat="1" x14ac:dyDescent="0.3"/>
    <row r="499" s="51" customFormat="1" x14ac:dyDescent="0.3"/>
    <row r="500" s="51" customFormat="1" x14ac:dyDescent="0.3"/>
    <row r="501" s="51" customFormat="1" x14ac:dyDescent="0.3"/>
    <row r="502" s="51" customFormat="1" x14ac:dyDescent="0.3"/>
    <row r="503" s="51" customFormat="1" x14ac:dyDescent="0.3"/>
    <row r="504" s="51" customFormat="1" x14ac:dyDescent="0.3"/>
    <row r="505" s="51" customFormat="1" x14ac:dyDescent="0.3"/>
    <row r="506" s="51" customFormat="1" x14ac:dyDescent="0.3"/>
    <row r="507" s="51" customFormat="1" x14ac:dyDescent="0.3"/>
    <row r="508" s="51" customFormat="1" x14ac:dyDescent="0.3"/>
    <row r="509" s="51" customFormat="1" x14ac:dyDescent="0.3"/>
    <row r="510" s="51" customFormat="1" x14ac:dyDescent="0.3"/>
    <row r="511" s="51" customFormat="1" x14ac:dyDescent="0.3"/>
    <row r="512" s="51" customFormat="1" x14ac:dyDescent="0.3"/>
    <row r="513" s="51" customFormat="1" x14ac:dyDescent="0.3"/>
    <row r="514" s="51" customFormat="1" x14ac:dyDescent="0.3"/>
    <row r="515" s="51" customFormat="1" x14ac:dyDescent="0.3"/>
    <row r="516" s="51" customFormat="1" x14ac:dyDescent="0.3"/>
    <row r="517" s="51" customFormat="1" x14ac:dyDescent="0.3"/>
    <row r="518" s="51" customFormat="1" x14ac:dyDescent="0.3"/>
    <row r="519" s="51" customFormat="1" x14ac:dyDescent="0.3"/>
    <row r="520" s="51" customFormat="1" x14ac:dyDescent="0.3"/>
    <row r="521" s="51" customFormat="1" x14ac:dyDescent="0.3"/>
    <row r="522" s="51" customFormat="1" x14ac:dyDescent="0.3"/>
    <row r="523" s="51" customFormat="1" x14ac:dyDescent="0.3"/>
    <row r="524" s="51" customFormat="1" x14ac:dyDescent="0.3"/>
    <row r="525" s="51" customFormat="1" x14ac:dyDescent="0.3"/>
    <row r="526" s="51" customFormat="1" x14ac:dyDescent="0.3"/>
    <row r="527" s="51" customFormat="1" x14ac:dyDescent="0.3"/>
    <row r="528" s="51" customFormat="1" x14ac:dyDescent="0.3"/>
    <row r="529" s="51" customFormat="1" x14ac:dyDescent="0.3"/>
    <row r="530" s="51" customFormat="1" x14ac:dyDescent="0.3"/>
    <row r="531" s="51" customFormat="1" x14ac:dyDescent="0.3"/>
    <row r="532" s="51" customFormat="1" x14ac:dyDescent="0.3"/>
    <row r="533" s="51" customFormat="1" x14ac:dyDescent="0.3"/>
    <row r="534" s="51" customFormat="1" x14ac:dyDescent="0.3"/>
    <row r="535" s="51" customFormat="1" x14ac:dyDescent="0.3"/>
    <row r="536" s="51" customFormat="1" x14ac:dyDescent="0.3"/>
    <row r="537" s="51" customFormat="1" x14ac:dyDescent="0.3"/>
    <row r="538" s="51" customFormat="1" x14ac:dyDescent="0.3"/>
    <row r="539" s="51" customFormat="1" x14ac:dyDescent="0.3"/>
    <row r="540" s="51" customFormat="1" x14ac:dyDescent="0.3"/>
    <row r="541" s="51" customFormat="1" x14ac:dyDescent="0.3"/>
    <row r="542" s="51" customFormat="1" x14ac:dyDescent="0.3"/>
    <row r="543" s="51" customFormat="1" x14ac:dyDescent="0.3"/>
    <row r="544" s="51" customFormat="1" x14ac:dyDescent="0.3"/>
    <row r="545" s="51" customFormat="1" x14ac:dyDescent="0.3"/>
    <row r="546" s="51" customFormat="1" x14ac:dyDescent="0.3"/>
    <row r="547" s="51" customFormat="1" x14ac:dyDescent="0.3"/>
    <row r="548" s="51" customFormat="1" x14ac:dyDescent="0.3"/>
    <row r="549" s="51" customFormat="1" x14ac:dyDescent="0.3"/>
    <row r="550" s="51" customFormat="1" x14ac:dyDescent="0.3"/>
    <row r="551" s="51" customFormat="1" x14ac:dyDescent="0.3"/>
    <row r="552" s="51" customFormat="1" x14ac:dyDescent="0.3"/>
    <row r="553" s="51" customFormat="1" x14ac:dyDescent="0.3"/>
    <row r="554" s="51" customFormat="1" x14ac:dyDescent="0.3"/>
    <row r="555" s="51" customFormat="1" x14ac:dyDescent="0.3"/>
    <row r="556" s="51" customFormat="1" x14ac:dyDescent="0.3"/>
    <row r="557" s="51" customFormat="1" x14ac:dyDescent="0.3"/>
    <row r="558" s="51" customFormat="1" x14ac:dyDescent="0.3"/>
    <row r="559" s="51" customFormat="1" x14ac:dyDescent="0.3"/>
    <row r="560" s="51" customFormat="1" x14ac:dyDescent="0.3"/>
    <row r="561" s="51" customFormat="1" x14ac:dyDescent="0.3"/>
    <row r="562" s="51" customFormat="1" x14ac:dyDescent="0.3"/>
    <row r="563" s="51" customFormat="1" x14ac:dyDescent="0.3"/>
    <row r="564" s="51" customFormat="1" x14ac:dyDescent="0.3"/>
    <row r="565" s="51" customFormat="1" x14ac:dyDescent="0.3"/>
    <row r="566" s="51" customFormat="1" x14ac:dyDescent="0.3"/>
    <row r="567" s="51" customFormat="1" x14ac:dyDescent="0.3"/>
    <row r="568" s="51" customFormat="1" x14ac:dyDescent="0.3"/>
    <row r="569" s="51" customFormat="1" x14ac:dyDescent="0.3"/>
    <row r="570" s="51" customFormat="1" x14ac:dyDescent="0.3"/>
    <row r="571" s="51" customFormat="1" x14ac:dyDescent="0.3"/>
    <row r="572" s="51" customFormat="1" x14ac:dyDescent="0.3"/>
    <row r="573" s="51" customFormat="1" x14ac:dyDescent="0.3"/>
    <row r="574" s="51" customFormat="1" x14ac:dyDescent="0.3"/>
    <row r="575" s="51" customFormat="1" x14ac:dyDescent="0.3"/>
    <row r="576" s="51" customFormat="1" x14ac:dyDescent="0.3"/>
    <row r="577" s="51" customFormat="1" x14ac:dyDescent="0.3"/>
    <row r="578" s="51" customFormat="1" x14ac:dyDescent="0.3"/>
    <row r="579" s="51" customFormat="1" x14ac:dyDescent="0.3"/>
    <row r="580" s="51" customFormat="1" x14ac:dyDescent="0.3"/>
    <row r="581" s="51" customFormat="1" x14ac:dyDescent="0.3"/>
    <row r="582" s="51" customFormat="1" x14ac:dyDescent="0.3"/>
    <row r="583" s="51" customFormat="1" x14ac:dyDescent="0.3"/>
    <row r="584" s="51" customFormat="1" x14ac:dyDescent="0.3"/>
    <row r="585" s="51" customFormat="1" x14ac:dyDescent="0.3"/>
    <row r="586" s="51" customFormat="1" x14ac:dyDescent="0.3"/>
    <row r="587" s="51" customFormat="1" x14ac:dyDescent="0.3"/>
    <row r="588" s="51" customFormat="1" x14ac:dyDescent="0.3"/>
    <row r="589" s="51" customFormat="1" x14ac:dyDescent="0.3"/>
    <row r="590" s="51" customFormat="1" x14ac:dyDescent="0.3"/>
    <row r="591" s="51" customFormat="1" x14ac:dyDescent="0.3"/>
    <row r="592" s="51" customFormat="1" x14ac:dyDescent="0.3"/>
    <row r="593" s="51" customFormat="1" x14ac:dyDescent="0.3"/>
    <row r="594" s="51" customFormat="1" x14ac:dyDescent="0.3"/>
    <row r="595" s="51" customFormat="1" x14ac:dyDescent="0.3"/>
    <row r="596" s="51" customFormat="1" x14ac:dyDescent="0.3"/>
    <row r="597" s="51" customFormat="1" x14ac:dyDescent="0.3"/>
    <row r="598" s="51" customFormat="1" x14ac:dyDescent="0.3"/>
    <row r="599" s="51" customFormat="1" x14ac:dyDescent="0.3"/>
    <row r="600" s="51" customFormat="1" x14ac:dyDescent="0.3"/>
    <row r="601" s="51" customFormat="1" x14ac:dyDescent="0.3"/>
    <row r="602" s="51" customFormat="1" x14ac:dyDescent="0.3"/>
    <row r="603" s="51" customFormat="1" x14ac:dyDescent="0.3"/>
    <row r="604" s="51" customFormat="1" x14ac:dyDescent="0.3"/>
    <row r="605" s="51" customFormat="1" x14ac:dyDescent="0.3"/>
    <row r="606" s="51" customFormat="1" x14ac:dyDescent="0.3"/>
    <row r="607" s="51" customFormat="1" x14ac:dyDescent="0.3"/>
    <row r="608" s="51" customFormat="1" x14ac:dyDescent="0.3"/>
    <row r="609" s="51" customFormat="1" x14ac:dyDescent="0.3"/>
    <row r="610" s="51" customFormat="1" x14ac:dyDescent="0.3"/>
    <row r="611" s="51" customFormat="1" x14ac:dyDescent="0.3"/>
    <row r="612" s="51" customFormat="1" x14ac:dyDescent="0.3"/>
    <row r="613" s="51" customFormat="1" x14ac:dyDescent="0.3"/>
    <row r="614" s="51" customFormat="1" x14ac:dyDescent="0.3"/>
    <row r="615" s="51" customFormat="1" x14ac:dyDescent="0.3"/>
    <row r="616" s="51" customFormat="1" x14ac:dyDescent="0.3"/>
    <row r="617" s="51" customFormat="1" x14ac:dyDescent="0.3"/>
    <row r="618" s="51" customFormat="1" x14ac:dyDescent="0.3"/>
    <row r="619" s="51" customFormat="1" x14ac:dyDescent="0.3"/>
    <row r="620" s="51" customFormat="1" x14ac:dyDescent="0.3"/>
    <row r="621" s="51" customFormat="1" x14ac:dyDescent="0.3"/>
    <row r="622" s="51" customFormat="1" x14ac:dyDescent="0.3"/>
    <row r="623" s="51" customFormat="1" x14ac:dyDescent="0.3"/>
    <row r="624" s="51" customFormat="1" x14ac:dyDescent="0.3"/>
    <row r="625" s="51" customFormat="1" x14ac:dyDescent="0.3"/>
    <row r="626" s="51" customFormat="1" x14ac:dyDescent="0.3"/>
    <row r="627" s="51" customFormat="1" x14ac:dyDescent="0.3"/>
    <row r="628" s="51" customFormat="1" x14ac:dyDescent="0.3"/>
    <row r="629" s="51" customFormat="1" x14ac:dyDescent="0.3"/>
    <row r="630" s="51" customFormat="1" x14ac:dyDescent="0.3"/>
    <row r="631" s="51" customFormat="1" x14ac:dyDescent="0.3"/>
    <row r="632" s="51" customFormat="1" x14ac:dyDescent="0.3"/>
    <row r="633" s="51" customFormat="1" x14ac:dyDescent="0.3"/>
    <row r="634" s="51" customFormat="1" x14ac:dyDescent="0.3"/>
    <row r="635" s="51" customFormat="1" x14ac:dyDescent="0.3"/>
    <row r="636" s="51" customFormat="1" x14ac:dyDescent="0.3"/>
    <row r="637" s="51" customFormat="1" x14ac:dyDescent="0.3"/>
    <row r="638" s="51" customFormat="1" x14ac:dyDescent="0.3"/>
    <row r="639" s="51" customFormat="1" x14ac:dyDescent="0.3"/>
    <row r="640" s="51" customFormat="1" x14ac:dyDescent="0.3"/>
    <row r="641" s="51" customFormat="1" x14ac:dyDescent="0.3"/>
    <row r="642" s="51" customFormat="1" x14ac:dyDescent="0.3"/>
    <row r="643" s="51" customFormat="1" x14ac:dyDescent="0.3"/>
    <row r="644" s="51" customFormat="1" x14ac:dyDescent="0.3"/>
    <row r="645" s="51" customFormat="1" x14ac:dyDescent="0.3"/>
    <row r="646" s="51" customFormat="1" x14ac:dyDescent="0.3"/>
    <row r="647" s="51" customFormat="1" x14ac:dyDescent="0.3"/>
    <row r="648" s="51" customFormat="1" x14ac:dyDescent="0.3"/>
    <row r="649" s="51" customFormat="1" x14ac:dyDescent="0.3"/>
    <row r="650" s="51" customFormat="1" x14ac:dyDescent="0.3"/>
    <row r="651" s="51" customFormat="1" x14ac:dyDescent="0.3"/>
    <row r="652" s="51" customFormat="1" x14ac:dyDescent="0.3"/>
    <row r="653" s="51" customFormat="1" x14ac:dyDescent="0.3"/>
    <row r="654" s="51" customFormat="1" x14ac:dyDescent="0.3"/>
    <row r="655" s="51" customFormat="1" x14ac:dyDescent="0.3"/>
    <row r="656" s="51" customFormat="1" x14ac:dyDescent="0.3"/>
    <row r="657" s="51" customFormat="1" x14ac:dyDescent="0.3"/>
    <row r="658" s="51" customFormat="1" x14ac:dyDescent="0.3"/>
    <row r="659" s="51" customFormat="1" x14ac:dyDescent="0.3"/>
    <row r="660" s="51" customFormat="1" x14ac:dyDescent="0.3"/>
    <row r="661" s="51" customFormat="1" x14ac:dyDescent="0.3"/>
    <row r="662" s="51" customFormat="1" x14ac:dyDescent="0.3"/>
    <row r="663" s="51" customFormat="1" x14ac:dyDescent="0.3"/>
    <row r="664" s="51" customFormat="1" x14ac:dyDescent="0.3"/>
    <row r="665" s="51" customFormat="1" x14ac:dyDescent="0.3"/>
    <row r="666" s="51" customFormat="1" x14ac:dyDescent="0.3"/>
    <row r="667" s="51" customFormat="1" x14ac:dyDescent="0.3"/>
    <row r="668" s="51" customFormat="1" x14ac:dyDescent="0.3"/>
    <row r="669" s="51" customFormat="1" x14ac:dyDescent="0.3"/>
    <row r="670" s="51" customFormat="1" x14ac:dyDescent="0.3"/>
    <row r="671" s="51" customFormat="1" x14ac:dyDescent="0.3"/>
    <row r="672" s="51" customFormat="1" x14ac:dyDescent="0.3"/>
    <row r="673" s="51" customFormat="1" x14ac:dyDescent="0.3"/>
    <row r="674" s="51" customFormat="1" x14ac:dyDescent="0.3"/>
    <row r="675" s="51" customFormat="1" x14ac:dyDescent="0.3"/>
    <row r="676" s="51" customFormat="1" x14ac:dyDescent="0.3"/>
    <row r="677" s="51" customFormat="1" x14ac:dyDescent="0.3"/>
    <row r="678" s="51" customFormat="1" x14ac:dyDescent="0.3"/>
    <row r="679" s="51" customFormat="1" x14ac:dyDescent="0.3"/>
    <row r="680" s="51" customFormat="1" x14ac:dyDescent="0.3"/>
    <row r="681" s="51" customFormat="1" x14ac:dyDescent="0.3"/>
    <row r="682" s="51" customFormat="1" x14ac:dyDescent="0.3"/>
    <row r="683" s="51" customFormat="1" x14ac:dyDescent="0.3"/>
    <row r="684" s="51" customFormat="1" x14ac:dyDescent="0.3"/>
    <row r="685" s="51" customFormat="1" x14ac:dyDescent="0.3"/>
    <row r="686" s="51" customFormat="1" x14ac:dyDescent="0.3"/>
    <row r="687" s="51" customFormat="1" x14ac:dyDescent="0.3"/>
    <row r="688" s="51" customFormat="1" x14ac:dyDescent="0.3"/>
    <row r="689" s="51" customFormat="1" x14ac:dyDescent="0.3"/>
    <row r="690" s="51" customFormat="1" x14ac:dyDescent="0.3"/>
    <row r="691" s="51" customFormat="1" x14ac:dyDescent="0.3"/>
    <row r="692" s="51" customFormat="1" x14ac:dyDescent="0.3"/>
    <row r="693" s="51" customFormat="1" x14ac:dyDescent="0.3"/>
    <row r="694" s="51" customFormat="1" x14ac:dyDescent="0.3"/>
    <row r="695" s="51" customFormat="1" x14ac:dyDescent="0.3"/>
    <row r="696" s="51" customFormat="1" x14ac:dyDescent="0.3"/>
    <row r="697" s="51" customFormat="1" x14ac:dyDescent="0.3"/>
    <row r="698" s="51" customFormat="1" x14ac:dyDescent="0.3"/>
    <row r="699" s="51" customFormat="1" x14ac:dyDescent="0.3"/>
    <row r="700" s="51" customFormat="1" x14ac:dyDescent="0.3"/>
    <row r="701" s="51" customFormat="1" x14ac:dyDescent="0.3"/>
    <row r="702" s="51" customFormat="1" x14ac:dyDescent="0.3"/>
    <row r="703" s="51" customFormat="1" x14ac:dyDescent="0.3"/>
    <row r="704" s="51" customFormat="1" x14ac:dyDescent="0.3"/>
    <row r="705" s="51" customFormat="1" x14ac:dyDescent="0.3"/>
    <row r="706" s="51" customFormat="1" x14ac:dyDescent="0.3"/>
    <row r="707" s="51" customFormat="1" x14ac:dyDescent="0.3"/>
    <row r="708" s="51" customFormat="1" x14ac:dyDescent="0.3"/>
    <row r="709" s="51" customFormat="1" x14ac:dyDescent="0.3"/>
    <row r="710" s="51" customFormat="1" x14ac:dyDescent="0.3"/>
    <row r="711" s="51" customFormat="1" x14ac:dyDescent="0.3"/>
    <row r="712" s="51" customFormat="1" x14ac:dyDescent="0.3"/>
    <row r="713" s="51" customFormat="1" x14ac:dyDescent="0.3"/>
    <row r="714" s="51" customFormat="1" x14ac:dyDescent="0.3"/>
    <row r="715" s="51" customFormat="1" x14ac:dyDescent="0.3"/>
    <row r="716" s="51" customFormat="1" x14ac:dyDescent="0.3"/>
    <row r="717" s="51" customFormat="1" x14ac:dyDescent="0.3"/>
    <row r="718" s="51" customFormat="1" x14ac:dyDescent="0.3"/>
    <row r="719" s="51" customFormat="1" x14ac:dyDescent="0.3"/>
    <row r="720" s="51" customFormat="1" x14ac:dyDescent="0.3"/>
    <row r="721" s="51" customFormat="1" x14ac:dyDescent="0.3"/>
    <row r="722" s="51" customFormat="1" x14ac:dyDescent="0.3"/>
    <row r="723" s="51" customFormat="1" x14ac:dyDescent="0.3"/>
    <row r="724" s="51" customFormat="1" x14ac:dyDescent="0.3"/>
    <row r="725" s="51" customFormat="1" x14ac:dyDescent="0.3"/>
    <row r="726" s="51" customFormat="1" x14ac:dyDescent="0.3"/>
    <row r="727" s="51" customFormat="1" x14ac:dyDescent="0.3"/>
    <row r="728" s="51" customFormat="1" x14ac:dyDescent="0.3"/>
    <row r="729" s="51" customFormat="1" x14ac:dyDescent="0.3"/>
    <row r="730" s="51" customFormat="1" x14ac:dyDescent="0.3"/>
    <row r="731" s="51" customFormat="1" x14ac:dyDescent="0.3"/>
    <row r="732" s="51" customFormat="1" x14ac:dyDescent="0.3"/>
    <row r="733" s="51" customFormat="1" x14ac:dyDescent="0.3"/>
    <row r="734" s="51" customFormat="1" x14ac:dyDescent="0.3"/>
    <row r="735" s="51" customFormat="1" x14ac:dyDescent="0.3"/>
    <row r="736" s="51" customFormat="1" x14ac:dyDescent="0.3"/>
    <row r="737" s="51" customFormat="1" x14ac:dyDescent="0.3"/>
    <row r="738" s="51" customFormat="1" x14ac:dyDescent="0.3"/>
    <row r="739" s="51" customFormat="1" x14ac:dyDescent="0.3"/>
    <row r="740" s="51" customFormat="1" x14ac:dyDescent="0.3"/>
    <row r="741" s="51" customFormat="1" x14ac:dyDescent="0.3"/>
    <row r="742" s="51" customFormat="1" x14ac:dyDescent="0.3"/>
    <row r="743" s="51" customFormat="1" x14ac:dyDescent="0.3"/>
    <row r="744" s="51" customFormat="1" x14ac:dyDescent="0.3"/>
    <row r="745" s="51" customFormat="1" x14ac:dyDescent="0.3"/>
    <row r="746" s="51" customFormat="1" x14ac:dyDescent="0.3"/>
    <row r="747" s="51" customFormat="1" x14ac:dyDescent="0.3"/>
    <row r="748" s="51" customFormat="1" x14ac:dyDescent="0.3"/>
    <row r="749" s="51" customFormat="1" x14ac:dyDescent="0.3"/>
    <row r="750" s="51" customFormat="1" x14ac:dyDescent="0.3"/>
    <row r="751" s="51" customFormat="1" x14ac:dyDescent="0.3"/>
    <row r="752" s="51" customFormat="1" x14ac:dyDescent="0.3"/>
    <row r="753" s="51" customFormat="1" x14ac:dyDescent="0.3"/>
    <row r="754" s="51" customFormat="1" x14ac:dyDescent="0.3"/>
    <row r="755" s="51" customFormat="1" x14ac:dyDescent="0.3"/>
    <row r="756" s="51" customFormat="1" x14ac:dyDescent="0.3"/>
    <row r="757" s="51" customFormat="1" x14ac:dyDescent="0.3"/>
    <row r="758" s="51" customFormat="1" x14ac:dyDescent="0.3"/>
    <row r="759" s="51" customFormat="1" x14ac:dyDescent="0.3"/>
    <row r="760" s="51" customFormat="1" x14ac:dyDescent="0.3"/>
    <row r="761" s="51" customFormat="1" x14ac:dyDescent="0.3"/>
    <row r="762" s="51" customFormat="1" x14ac:dyDescent="0.3"/>
    <row r="763" s="51" customFormat="1" x14ac:dyDescent="0.3"/>
    <row r="764" s="51" customFormat="1" x14ac:dyDescent="0.3"/>
    <row r="765" s="51" customFormat="1" x14ac:dyDescent="0.3"/>
    <row r="766" s="51" customFormat="1" x14ac:dyDescent="0.3"/>
    <row r="767" s="51" customFormat="1" x14ac:dyDescent="0.3"/>
    <row r="768" s="51" customFormat="1" x14ac:dyDescent="0.3"/>
    <row r="769" s="51" customFormat="1" x14ac:dyDescent="0.3"/>
    <row r="770" s="51" customFormat="1" x14ac:dyDescent="0.3"/>
    <row r="771" s="51" customFormat="1" x14ac:dyDescent="0.3"/>
    <row r="772" s="51" customFormat="1" x14ac:dyDescent="0.3"/>
    <row r="773" s="51" customFormat="1" x14ac:dyDescent="0.3"/>
    <row r="774" s="51" customFormat="1" x14ac:dyDescent="0.3"/>
    <row r="775" s="51" customFormat="1" x14ac:dyDescent="0.3"/>
    <row r="776" s="51" customFormat="1" x14ac:dyDescent="0.3"/>
    <row r="777" s="51" customFormat="1" x14ac:dyDescent="0.3"/>
    <row r="778" s="51" customFormat="1" x14ac:dyDescent="0.3"/>
    <row r="779" s="51" customFormat="1" x14ac:dyDescent="0.3"/>
    <row r="780" s="51" customFormat="1" x14ac:dyDescent="0.3"/>
    <row r="781" s="51" customFormat="1" x14ac:dyDescent="0.3"/>
    <row r="782" s="51" customFormat="1" x14ac:dyDescent="0.3"/>
    <row r="783" s="51" customFormat="1" x14ac:dyDescent="0.3"/>
    <row r="784" s="51" customFormat="1" x14ac:dyDescent="0.3"/>
    <row r="785" s="51" customFormat="1" x14ac:dyDescent="0.3"/>
    <row r="786" s="51" customFormat="1" x14ac:dyDescent="0.3"/>
    <row r="787" s="51" customFormat="1" x14ac:dyDescent="0.3"/>
    <row r="788" s="51" customFormat="1" x14ac:dyDescent="0.3"/>
    <row r="789" s="51" customFormat="1" x14ac:dyDescent="0.3"/>
    <row r="790" s="51" customFormat="1" x14ac:dyDescent="0.3"/>
    <row r="791" s="51" customFormat="1" x14ac:dyDescent="0.3"/>
    <row r="792" s="51" customFormat="1" x14ac:dyDescent="0.3"/>
    <row r="793" s="51" customFormat="1" x14ac:dyDescent="0.3"/>
    <row r="794" s="51" customFormat="1" x14ac:dyDescent="0.3"/>
    <row r="795" s="51" customFormat="1" x14ac:dyDescent="0.3"/>
    <row r="796" s="51" customFormat="1" x14ac:dyDescent="0.3"/>
    <row r="797" s="51" customFormat="1" x14ac:dyDescent="0.3"/>
    <row r="798" s="51" customFormat="1" x14ac:dyDescent="0.3"/>
    <row r="799" s="51" customFormat="1" x14ac:dyDescent="0.3"/>
    <row r="800" s="51" customFormat="1" x14ac:dyDescent="0.3"/>
    <row r="801" s="51" customFormat="1" x14ac:dyDescent="0.3"/>
    <row r="802" s="51" customFormat="1" x14ac:dyDescent="0.3"/>
    <row r="803" s="51" customFormat="1" x14ac:dyDescent="0.3"/>
    <row r="804" s="51" customFormat="1" x14ac:dyDescent="0.3"/>
    <row r="805" s="51" customFormat="1" x14ac:dyDescent="0.3"/>
    <row r="806" s="51" customFormat="1" x14ac:dyDescent="0.3"/>
    <row r="807" s="51" customFormat="1" x14ac:dyDescent="0.3"/>
    <row r="808" s="51" customFormat="1" x14ac:dyDescent="0.3"/>
    <row r="809" s="51" customFormat="1" x14ac:dyDescent="0.3"/>
    <row r="810" s="51" customFormat="1" x14ac:dyDescent="0.3"/>
    <row r="811" s="51" customFormat="1" x14ac:dyDescent="0.3"/>
    <row r="812" s="51" customFormat="1" x14ac:dyDescent="0.3"/>
    <row r="813" s="51" customFormat="1" x14ac:dyDescent="0.3"/>
    <row r="814" s="51" customFormat="1" x14ac:dyDescent="0.3"/>
    <row r="815" s="51" customFormat="1" x14ac:dyDescent="0.3"/>
    <row r="816" s="51" customFormat="1" x14ac:dyDescent="0.3"/>
    <row r="817" s="51" customFormat="1" x14ac:dyDescent="0.3"/>
    <row r="818" s="51" customFormat="1" x14ac:dyDescent="0.3"/>
    <row r="819" s="51" customFormat="1" x14ac:dyDescent="0.3"/>
    <row r="820" s="51" customFormat="1" x14ac:dyDescent="0.3"/>
    <row r="821" s="51" customFormat="1" x14ac:dyDescent="0.3"/>
    <row r="822" s="51" customFormat="1" x14ac:dyDescent="0.3"/>
    <row r="823" s="51" customFormat="1" x14ac:dyDescent="0.3"/>
    <row r="824" s="51" customFormat="1" x14ac:dyDescent="0.3"/>
    <row r="825" s="51" customFormat="1" x14ac:dyDescent="0.3"/>
    <row r="826" s="51" customFormat="1" x14ac:dyDescent="0.3"/>
    <row r="827" s="51" customFormat="1" x14ac:dyDescent="0.3"/>
    <row r="828" s="51" customFormat="1" x14ac:dyDescent="0.3"/>
    <row r="829" s="51" customFormat="1" x14ac:dyDescent="0.3"/>
    <row r="830" s="51" customFormat="1" x14ac:dyDescent="0.3"/>
    <row r="831" s="51" customFormat="1" x14ac:dyDescent="0.3"/>
    <row r="832" s="51" customFormat="1" x14ac:dyDescent="0.3"/>
    <row r="833" s="51" customFormat="1" x14ac:dyDescent="0.3"/>
    <row r="834" s="51" customFormat="1" x14ac:dyDescent="0.3"/>
    <row r="835" s="51" customFormat="1" x14ac:dyDescent="0.3"/>
    <row r="836" s="51" customFormat="1" x14ac:dyDescent="0.3"/>
    <row r="837" s="51" customFormat="1" x14ac:dyDescent="0.3"/>
    <row r="838" s="51" customFormat="1" x14ac:dyDescent="0.3"/>
    <row r="839" s="51" customFormat="1" x14ac:dyDescent="0.3"/>
    <row r="840" s="51" customFormat="1" x14ac:dyDescent="0.3"/>
    <row r="841" s="51" customFormat="1" x14ac:dyDescent="0.3"/>
    <row r="842" s="51" customFormat="1" x14ac:dyDescent="0.3"/>
    <row r="843" s="51" customFormat="1" x14ac:dyDescent="0.3"/>
    <row r="844" s="51" customFormat="1" x14ac:dyDescent="0.3"/>
    <row r="845" s="51" customFormat="1" x14ac:dyDescent="0.3"/>
    <row r="846" s="51" customFormat="1" x14ac:dyDescent="0.3"/>
    <row r="847" s="51" customFormat="1" x14ac:dyDescent="0.3"/>
    <row r="848" s="51" customFormat="1" x14ac:dyDescent="0.3"/>
    <row r="849" s="51" customFormat="1" x14ac:dyDescent="0.3"/>
    <row r="850" s="51" customFormat="1" x14ac:dyDescent="0.3"/>
    <row r="851" s="51" customFormat="1" x14ac:dyDescent="0.3"/>
    <row r="852" s="51" customFormat="1" x14ac:dyDescent="0.3"/>
    <row r="853" s="51" customFormat="1" x14ac:dyDescent="0.3"/>
    <row r="854" s="51" customFormat="1" x14ac:dyDescent="0.3"/>
    <row r="855" s="51" customFormat="1" x14ac:dyDescent="0.3"/>
    <row r="856" s="51" customFormat="1" x14ac:dyDescent="0.3"/>
    <row r="857" s="51" customFormat="1" x14ac:dyDescent="0.3"/>
    <row r="858" s="51" customFormat="1" x14ac:dyDescent="0.3"/>
    <row r="859" s="51" customFormat="1" x14ac:dyDescent="0.3"/>
    <row r="860" s="51" customFormat="1" x14ac:dyDescent="0.3"/>
    <row r="861" s="51" customFormat="1" x14ac:dyDescent="0.3"/>
    <row r="862" s="51" customFormat="1" x14ac:dyDescent="0.3"/>
    <row r="863" s="51" customFormat="1" x14ac:dyDescent="0.3"/>
    <row r="864" s="51" customFormat="1" x14ac:dyDescent="0.3"/>
    <row r="865" s="51" customFormat="1" x14ac:dyDescent="0.3"/>
    <row r="866" s="51" customFormat="1" x14ac:dyDescent="0.3"/>
    <row r="867" s="51" customFormat="1" x14ac:dyDescent="0.3"/>
    <row r="868" s="51" customFormat="1" x14ac:dyDescent="0.3"/>
    <row r="869" s="51" customFormat="1" x14ac:dyDescent="0.3"/>
    <row r="870" s="51" customFormat="1" x14ac:dyDescent="0.3"/>
    <row r="871" s="51" customFormat="1" x14ac:dyDescent="0.3"/>
    <row r="872" s="51" customFormat="1" x14ac:dyDescent="0.3"/>
    <row r="873" s="51" customFormat="1" x14ac:dyDescent="0.3"/>
    <row r="874" s="51" customFormat="1" x14ac:dyDescent="0.3"/>
    <row r="875" s="51" customFormat="1" x14ac:dyDescent="0.3"/>
    <row r="876" s="51" customFormat="1" x14ac:dyDescent="0.3"/>
    <row r="877" s="51" customFormat="1" x14ac:dyDescent="0.3"/>
    <row r="878" s="51" customFormat="1" x14ac:dyDescent="0.3"/>
    <row r="879" s="51" customFormat="1" x14ac:dyDescent="0.3"/>
    <row r="880" s="51" customFormat="1" x14ac:dyDescent="0.3"/>
    <row r="881" s="51" customFormat="1" x14ac:dyDescent="0.3"/>
    <row r="882" s="51" customFormat="1" x14ac:dyDescent="0.3"/>
    <row r="883" s="51" customFormat="1" x14ac:dyDescent="0.3"/>
    <row r="884" s="51" customFormat="1" x14ac:dyDescent="0.3"/>
    <row r="885" s="51" customFormat="1" x14ac:dyDescent="0.3"/>
    <row r="886" s="51" customFormat="1" x14ac:dyDescent="0.3"/>
    <row r="887" s="51" customFormat="1" x14ac:dyDescent="0.3"/>
    <row r="888" s="51" customFormat="1" x14ac:dyDescent="0.3"/>
    <row r="889" s="51" customFormat="1" x14ac:dyDescent="0.3"/>
    <row r="890" s="51" customFormat="1" x14ac:dyDescent="0.3"/>
    <row r="891" s="51" customFormat="1" x14ac:dyDescent="0.3"/>
    <row r="892" s="51" customFormat="1" x14ac:dyDescent="0.3"/>
    <row r="893" s="51" customFormat="1" x14ac:dyDescent="0.3"/>
    <row r="894" s="51" customFormat="1" x14ac:dyDescent="0.3"/>
    <row r="895" s="51" customFormat="1" x14ac:dyDescent="0.3"/>
    <row r="896" s="51" customFormat="1" x14ac:dyDescent="0.3"/>
    <row r="897" s="51" customFormat="1" x14ac:dyDescent="0.3"/>
    <row r="898" s="51" customFormat="1" x14ac:dyDescent="0.3"/>
    <row r="899" s="51" customFormat="1" x14ac:dyDescent="0.3"/>
    <row r="900" s="51" customFormat="1" x14ac:dyDescent="0.3"/>
    <row r="901" s="51" customFormat="1" x14ac:dyDescent="0.3"/>
    <row r="902" s="51" customFormat="1" x14ac:dyDescent="0.3"/>
    <row r="903" s="51" customFormat="1" x14ac:dyDescent="0.3"/>
    <row r="904" s="51" customFormat="1" x14ac:dyDescent="0.3"/>
    <row r="905" s="51" customFormat="1" x14ac:dyDescent="0.3"/>
    <row r="906" s="51" customFormat="1" x14ac:dyDescent="0.3"/>
    <row r="907" s="51" customFormat="1" x14ac:dyDescent="0.3"/>
    <row r="908" s="51" customFormat="1" x14ac:dyDescent="0.3"/>
    <row r="909" s="51" customFormat="1" x14ac:dyDescent="0.3"/>
    <row r="910" s="51" customFormat="1" x14ac:dyDescent="0.3"/>
    <row r="911" s="51" customFormat="1" x14ac:dyDescent="0.3"/>
    <row r="912" s="51" customFormat="1" x14ac:dyDescent="0.3"/>
    <row r="913" s="51" customFormat="1" x14ac:dyDescent="0.3"/>
    <row r="914" s="51" customFormat="1" x14ac:dyDescent="0.3"/>
    <row r="915" s="51" customFormat="1" x14ac:dyDescent="0.3"/>
    <row r="916" s="51" customFormat="1" x14ac:dyDescent="0.3"/>
    <row r="917" s="51" customFormat="1" x14ac:dyDescent="0.3"/>
    <row r="918" s="51" customFormat="1" x14ac:dyDescent="0.3"/>
    <row r="919" s="51" customFormat="1" x14ac:dyDescent="0.3"/>
    <row r="920" s="51" customFormat="1" x14ac:dyDescent="0.3"/>
    <row r="921" s="51" customFormat="1" x14ac:dyDescent="0.3"/>
    <row r="922" s="51" customFormat="1" x14ac:dyDescent="0.3"/>
    <row r="923" s="51" customFormat="1" x14ac:dyDescent="0.3"/>
    <row r="924" s="51" customFormat="1" x14ac:dyDescent="0.3"/>
    <row r="925" s="51" customFormat="1" x14ac:dyDescent="0.3"/>
    <row r="926" s="51" customFormat="1" x14ac:dyDescent="0.3"/>
    <row r="927" s="51" customFormat="1" x14ac:dyDescent="0.3"/>
    <row r="928" s="51" customFormat="1" x14ac:dyDescent="0.3"/>
    <row r="929" s="51" customFormat="1" x14ac:dyDescent="0.3"/>
    <row r="930" s="51" customFormat="1" x14ac:dyDescent="0.3"/>
    <row r="931" s="51" customFormat="1" x14ac:dyDescent="0.3"/>
    <row r="932" s="51" customFormat="1" x14ac:dyDescent="0.3"/>
    <row r="933" s="51" customFormat="1" x14ac:dyDescent="0.3"/>
    <row r="934" s="51" customFormat="1" x14ac:dyDescent="0.3"/>
    <row r="935" s="51" customFormat="1" x14ac:dyDescent="0.3"/>
    <row r="936" s="51" customFormat="1" x14ac:dyDescent="0.3"/>
    <row r="937" s="51" customFormat="1" x14ac:dyDescent="0.3"/>
    <row r="938" s="51" customFormat="1" x14ac:dyDescent="0.3"/>
    <row r="939" s="51" customFormat="1" x14ac:dyDescent="0.3"/>
    <row r="940" s="51" customFormat="1" x14ac:dyDescent="0.3"/>
    <row r="941" s="51" customFormat="1" x14ac:dyDescent="0.3"/>
    <row r="942" s="51" customFormat="1" x14ac:dyDescent="0.3"/>
    <row r="943" s="51" customFormat="1" x14ac:dyDescent="0.3"/>
    <row r="944" s="51" customFormat="1" x14ac:dyDescent="0.3"/>
    <row r="945" s="51" customFormat="1" x14ac:dyDescent="0.3"/>
    <row r="946" s="51" customFormat="1" x14ac:dyDescent="0.3"/>
    <row r="947" s="51" customFormat="1" x14ac:dyDescent="0.3"/>
    <row r="948" s="51" customFormat="1" x14ac:dyDescent="0.3"/>
    <row r="949" s="51" customFormat="1" x14ac:dyDescent="0.3"/>
    <row r="950" s="51" customFormat="1" x14ac:dyDescent="0.3"/>
    <row r="951" s="51" customFormat="1" x14ac:dyDescent="0.3"/>
    <row r="952" s="51" customFormat="1" x14ac:dyDescent="0.3"/>
    <row r="953" s="51" customFormat="1" x14ac:dyDescent="0.3"/>
    <row r="954" s="51" customFormat="1" x14ac:dyDescent="0.3"/>
    <row r="955" s="51" customFormat="1" x14ac:dyDescent="0.3"/>
    <row r="956" s="51" customFormat="1" x14ac:dyDescent="0.3"/>
    <row r="957" s="51" customFormat="1" x14ac:dyDescent="0.3"/>
    <row r="958" s="51" customFormat="1" x14ac:dyDescent="0.3"/>
    <row r="959" s="51" customFormat="1" x14ac:dyDescent="0.3"/>
    <row r="960" s="51" customFormat="1" x14ac:dyDescent="0.3"/>
    <row r="961" s="51" customFormat="1" x14ac:dyDescent="0.3"/>
    <row r="962" s="51" customFormat="1" x14ac:dyDescent="0.3"/>
    <row r="963" s="51" customFormat="1" x14ac:dyDescent="0.3"/>
    <row r="964" s="51" customFormat="1" x14ac:dyDescent="0.3"/>
    <row r="965" s="51" customFormat="1" x14ac:dyDescent="0.3"/>
    <row r="966" s="51" customFormat="1" x14ac:dyDescent="0.3"/>
    <row r="967" s="51" customFormat="1" x14ac:dyDescent="0.3"/>
    <row r="968" s="51" customFormat="1" x14ac:dyDescent="0.3"/>
    <row r="969" s="51" customFormat="1" x14ac:dyDescent="0.3"/>
    <row r="970" s="51" customFormat="1" x14ac:dyDescent="0.3"/>
    <row r="971" s="51" customFormat="1" x14ac:dyDescent="0.3"/>
    <row r="972" s="51" customFormat="1" x14ac:dyDescent="0.3"/>
    <row r="973" s="51" customFormat="1" x14ac:dyDescent="0.3"/>
    <row r="974" s="51" customFormat="1" x14ac:dyDescent="0.3"/>
    <row r="975" s="51" customFormat="1" x14ac:dyDescent="0.3"/>
    <row r="976" s="51" customFormat="1" x14ac:dyDescent="0.3"/>
    <row r="977" s="51" customFormat="1" x14ac:dyDescent="0.3"/>
    <row r="978" s="51" customFormat="1" x14ac:dyDescent="0.3"/>
    <row r="979" s="51" customFormat="1" x14ac:dyDescent="0.3"/>
    <row r="980" s="51" customFormat="1" x14ac:dyDescent="0.3"/>
    <row r="981" s="51" customFormat="1" x14ac:dyDescent="0.3"/>
    <row r="982" s="51" customFormat="1" x14ac:dyDescent="0.3"/>
    <row r="983" s="51" customFormat="1" x14ac:dyDescent="0.3"/>
    <row r="984" s="51" customFormat="1" x14ac:dyDescent="0.3"/>
    <row r="985" s="51" customFormat="1" x14ac:dyDescent="0.3"/>
    <row r="986" s="51" customFormat="1" x14ac:dyDescent="0.3"/>
    <row r="987" s="51" customFormat="1" x14ac:dyDescent="0.3"/>
    <row r="988" s="51" customFormat="1" x14ac:dyDescent="0.3"/>
    <row r="989" s="51" customFormat="1" x14ac:dyDescent="0.3"/>
    <row r="990" s="51" customFormat="1" x14ac:dyDescent="0.3"/>
    <row r="991" s="51" customFormat="1" x14ac:dyDescent="0.3"/>
    <row r="992" s="51" customFormat="1" x14ac:dyDescent="0.3"/>
    <row r="993" s="51" customFormat="1" x14ac:dyDescent="0.3"/>
    <row r="994" s="51" customFormat="1" x14ac:dyDescent="0.3"/>
    <row r="995" s="51" customFormat="1" x14ac:dyDescent="0.3"/>
    <row r="996" s="51" customFormat="1" x14ac:dyDescent="0.3"/>
    <row r="997" s="51" customFormat="1" x14ac:dyDescent="0.3"/>
    <row r="998" s="51" customFormat="1" x14ac:dyDescent="0.3"/>
    <row r="999" s="51" customFormat="1" x14ac:dyDescent="0.3"/>
    <row r="1000" s="51" customFormat="1" x14ac:dyDescent="0.3"/>
    <row r="1001" s="51" customFormat="1" x14ac:dyDescent="0.3"/>
    <row r="1002" s="51" customFormat="1" x14ac:dyDescent="0.3"/>
    <row r="1003" s="51" customFormat="1" x14ac:dyDescent="0.3"/>
    <row r="1004" s="51" customFormat="1" x14ac:dyDescent="0.3"/>
    <row r="1005" s="51" customFormat="1" x14ac:dyDescent="0.3"/>
    <row r="1006" s="51" customFormat="1" x14ac:dyDescent="0.3"/>
    <row r="1007" s="51" customFormat="1" x14ac:dyDescent="0.3"/>
    <row r="1008" s="51" customFormat="1" x14ac:dyDescent="0.3"/>
    <row r="1009" s="51" customFormat="1" x14ac:dyDescent="0.3"/>
    <row r="1010" s="51" customFormat="1" x14ac:dyDescent="0.3"/>
    <row r="1011" s="51" customFormat="1" x14ac:dyDescent="0.3"/>
    <row r="1012" s="51" customFormat="1" x14ac:dyDescent="0.3"/>
    <row r="1013" s="51" customFormat="1" x14ac:dyDescent="0.3"/>
    <row r="1014" s="51" customFormat="1" x14ac:dyDescent="0.3"/>
    <row r="1015" s="51" customFormat="1" x14ac:dyDescent="0.3"/>
    <row r="1016" s="51" customFormat="1" x14ac:dyDescent="0.3"/>
    <row r="1017" s="51" customFormat="1" x14ac:dyDescent="0.3"/>
    <row r="1018" s="51" customFormat="1" x14ac:dyDescent="0.3"/>
    <row r="1019" s="51" customFormat="1" x14ac:dyDescent="0.3"/>
    <row r="1020" s="51" customFormat="1" x14ac:dyDescent="0.3"/>
    <row r="1021" s="51" customFormat="1" x14ac:dyDescent="0.3"/>
    <row r="1022" s="51" customFormat="1" x14ac:dyDescent="0.3"/>
    <row r="1023" s="51" customFormat="1" x14ac:dyDescent="0.3"/>
    <row r="1024" s="51" customFormat="1" x14ac:dyDescent="0.3"/>
    <row r="1025" s="51" customFormat="1" x14ac:dyDescent="0.3"/>
    <row r="1026" s="51" customFormat="1" x14ac:dyDescent="0.3"/>
    <row r="1027" s="51" customFormat="1" x14ac:dyDescent="0.3"/>
    <row r="1028" s="51" customFormat="1" x14ac:dyDescent="0.3"/>
    <row r="1029" s="51" customFormat="1" x14ac:dyDescent="0.3"/>
    <row r="1030" s="51" customFormat="1" x14ac:dyDescent="0.3"/>
    <row r="1031" s="51" customFormat="1" x14ac:dyDescent="0.3"/>
    <row r="1032" s="51" customFormat="1" x14ac:dyDescent="0.3"/>
    <row r="1033" s="51" customFormat="1" x14ac:dyDescent="0.3"/>
    <row r="1034" s="51" customFormat="1" x14ac:dyDescent="0.3"/>
    <row r="1035" s="51" customFormat="1" x14ac:dyDescent="0.3"/>
    <row r="1036" s="51" customFormat="1" x14ac:dyDescent="0.3"/>
    <row r="1037" s="51" customFormat="1" x14ac:dyDescent="0.3"/>
    <row r="1038" s="51" customFormat="1" x14ac:dyDescent="0.3"/>
    <row r="1039" s="51" customFormat="1" x14ac:dyDescent="0.3"/>
    <row r="1040" s="51" customFormat="1" x14ac:dyDescent="0.3"/>
    <row r="1041" s="51" customFormat="1" x14ac:dyDescent="0.3"/>
    <row r="1042" s="51" customFormat="1" x14ac:dyDescent="0.3"/>
    <row r="1043" s="51" customFormat="1" x14ac:dyDescent="0.3"/>
    <row r="1044" s="51" customFormat="1" x14ac:dyDescent="0.3"/>
    <row r="1045" s="51" customFormat="1" x14ac:dyDescent="0.3"/>
    <row r="1046" s="51" customFormat="1" x14ac:dyDescent="0.3"/>
    <row r="1047" s="51" customFormat="1" x14ac:dyDescent="0.3"/>
    <row r="1048" s="51" customFormat="1" x14ac:dyDescent="0.3"/>
    <row r="1049" s="51" customFormat="1" x14ac:dyDescent="0.3"/>
    <row r="1050" s="51" customFormat="1" x14ac:dyDescent="0.3"/>
    <row r="1051" s="51" customFormat="1" x14ac:dyDescent="0.3"/>
    <row r="1052" s="51" customFormat="1" x14ac:dyDescent="0.3"/>
    <row r="1053" s="51" customFormat="1" x14ac:dyDescent="0.3"/>
    <row r="1054" s="51" customFormat="1" x14ac:dyDescent="0.3"/>
    <row r="1055" s="51" customFormat="1" x14ac:dyDescent="0.3"/>
    <row r="1056" s="51" customFormat="1" x14ac:dyDescent="0.3"/>
    <row r="1057" s="51" customFormat="1" x14ac:dyDescent="0.3"/>
    <row r="1058" s="51" customFormat="1" x14ac:dyDescent="0.3"/>
    <row r="1059" s="51" customFormat="1" x14ac:dyDescent="0.3"/>
    <row r="1060" s="51" customFormat="1" x14ac:dyDescent="0.3"/>
    <row r="1061" s="51" customFormat="1" x14ac:dyDescent="0.3"/>
    <row r="1062" s="51" customFormat="1" x14ac:dyDescent="0.3"/>
    <row r="1063" s="51" customFormat="1" x14ac:dyDescent="0.3"/>
    <row r="1064" s="51" customFormat="1" x14ac:dyDescent="0.3"/>
    <row r="1065" s="51" customFormat="1" x14ac:dyDescent="0.3"/>
    <row r="1066" s="51" customFormat="1" x14ac:dyDescent="0.3"/>
    <row r="1067" s="51" customFormat="1" x14ac:dyDescent="0.3"/>
    <row r="1068" s="51" customFormat="1" x14ac:dyDescent="0.3"/>
    <row r="1069" s="51" customFormat="1" x14ac:dyDescent="0.3"/>
    <row r="1070" s="51" customFormat="1" x14ac:dyDescent="0.3"/>
    <row r="1071" s="51" customFormat="1" x14ac:dyDescent="0.3"/>
    <row r="1072" s="51" customFormat="1" x14ac:dyDescent="0.3"/>
    <row r="1073" s="51" customFormat="1" x14ac:dyDescent="0.3"/>
    <row r="1074" s="51" customFormat="1" x14ac:dyDescent="0.3"/>
    <row r="1075" s="51" customFormat="1" x14ac:dyDescent="0.3"/>
    <row r="1076" s="51" customFormat="1" x14ac:dyDescent="0.3"/>
    <row r="1077" s="51" customFormat="1" x14ac:dyDescent="0.3"/>
    <row r="1078" s="51" customFormat="1" x14ac:dyDescent="0.3"/>
    <row r="1079" s="51" customFormat="1" x14ac:dyDescent="0.3"/>
    <row r="1080" s="51" customFormat="1" x14ac:dyDescent="0.3"/>
    <row r="1081" s="51" customFormat="1" x14ac:dyDescent="0.3"/>
    <row r="1082" s="51" customFormat="1" x14ac:dyDescent="0.3"/>
    <row r="1083" s="51" customFormat="1" x14ac:dyDescent="0.3"/>
    <row r="1084" s="51" customFormat="1" x14ac:dyDescent="0.3"/>
    <row r="1085" s="51" customFormat="1" x14ac:dyDescent="0.3"/>
    <row r="1086" s="51" customFormat="1" x14ac:dyDescent="0.3"/>
    <row r="1087" s="51" customFormat="1" x14ac:dyDescent="0.3"/>
    <row r="1088" s="51" customFormat="1" x14ac:dyDescent="0.3"/>
    <row r="1089" s="51" customFormat="1" x14ac:dyDescent="0.3"/>
    <row r="1090" s="51" customFormat="1" x14ac:dyDescent="0.3"/>
    <row r="1091" s="51" customFormat="1" x14ac:dyDescent="0.3"/>
    <row r="1092" s="51" customFormat="1" x14ac:dyDescent="0.3"/>
    <row r="1093" s="51" customFormat="1" x14ac:dyDescent="0.3"/>
    <row r="1094" s="51" customFormat="1" x14ac:dyDescent="0.3"/>
    <row r="1095" s="51" customFormat="1" x14ac:dyDescent="0.3"/>
    <row r="1096" s="51" customFormat="1" x14ac:dyDescent="0.3"/>
    <row r="1097" s="51" customFormat="1" x14ac:dyDescent="0.3"/>
    <row r="1098" s="51" customFormat="1" x14ac:dyDescent="0.3"/>
    <row r="1099" s="51" customFormat="1" x14ac:dyDescent="0.3"/>
    <row r="1100" s="51" customFormat="1" x14ac:dyDescent="0.3"/>
    <row r="1101" s="51" customFormat="1" x14ac:dyDescent="0.3"/>
    <row r="1102" s="51" customFormat="1" x14ac:dyDescent="0.3"/>
    <row r="1103" s="51" customFormat="1" x14ac:dyDescent="0.3"/>
    <row r="1104" s="51" customFormat="1" x14ac:dyDescent="0.3"/>
    <row r="1105" s="51" customFormat="1" x14ac:dyDescent="0.3"/>
    <row r="1106" s="51" customFormat="1" x14ac:dyDescent="0.3"/>
    <row r="1107" s="51" customFormat="1" x14ac:dyDescent="0.3"/>
    <row r="1108" s="51" customFormat="1" x14ac:dyDescent="0.3"/>
    <row r="1109" s="51" customFormat="1" x14ac:dyDescent="0.3"/>
    <row r="1110" s="51" customFormat="1" x14ac:dyDescent="0.3"/>
    <row r="1111" s="51" customFormat="1" x14ac:dyDescent="0.3"/>
    <row r="1112" s="51" customFormat="1" x14ac:dyDescent="0.3"/>
    <row r="1113" s="51" customFormat="1" x14ac:dyDescent="0.3"/>
    <row r="1114" s="51" customFormat="1" x14ac:dyDescent="0.3"/>
    <row r="1115" s="51" customFormat="1" x14ac:dyDescent="0.3"/>
    <row r="1116" s="51" customFormat="1" x14ac:dyDescent="0.3"/>
    <row r="1117" s="51" customFormat="1" x14ac:dyDescent="0.3"/>
    <row r="1118" s="51" customFormat="1" x14ac:dyDescent="0.3"/>
    <row r="1119" s="51" customFormat="1" x14ac:dyDescent="0.3"/>
    <row r="1120" s="51" customFormat="1" x14ac:dyDescent="0.3"/>
    <row r="1121" s="51" customFormat="1" x14ac:dyDescent="0.3"/>
    <row r="1122" s="51" customFormat="1" x14ac:dyDescent="0.3"/>
    <row r="1123" s="51" customFormat="1" x14ac:dyDescent="0.3"/>
    <row r="1124" s="51" customFormat="1" x14ac:dyDescent="0.3"/>
    <row r="1125" s="51" customFormat="1" x14ac:dyDescent="0.3"/>
    <row r="1126" s="51" customFormat="1" x14ac:dyDescent="0.3"/>
    <row r="1127" s="51" customFormat="1" x14ac:dyDescent="0.3"/>
    <row r="1128" s="51" customFormat="1" x14ac:dyDescent="0.3"/>
    <row r="1129" s="51" customFormat="1" x14ac:dyDescent="0.3"/>
    <row r="1130" s="51" customFormat="1" x14ac:dyDescent="0.3"/>
    <row r="1131" s="51" customFormat="1" x14ac:dyDescent="0.3"/>
    <row r="1132" s="51" customFormat="1" x14ac:dyDescent="0.3"/>
    <row r="1133" s="51" customFormat="1" x14ac:dyDescent="0.3"/>
    <row r="1134" s="51" customFormat="1" x14ac:dyDescent="0.3"/>
    <row r="1135" s="51" customFormat="1" x14ac:dyDescent="0.3"/>
    <row r="1136" s="51" customFormat="1" x14ac:dyDescent="0.3"/>
    <row r="1137" s="51" customFormat="1" x14ac:dyDescent="0.3"/>
    <row r="1138" s="51" customFormat="1" x14ac:dyDescent="0.3"/>
    <row r="1139" s="51" customFormat="1" x14ac:dyDescent="0.3"/>
    <row r="1140" s="51" customFormat="1" x14ac:dyDescent="0.3"/>
    <row r="1141" s="51" customFormat="1" x14ac:dyDescent="0.3"/>
    <row r="1142" s="51" customFormat="1" x14ac:dyDescent="0.3"/>
    <row r="1143" s="51" customFormat="1" x14ac:dyDescent="0.3"/>
    <row r="1144" s="51" customFormat="1" x14ac:dyDescent="0.3"/>
    <row r="1145" s="51" customFormat="1" x14ac:dyDescent="0.3"/>
    <row r="1146" s="51" customFormat="1" x14ac:dyDescent="0.3"/>
    <row r="1147" s="51" customFormat="1" x14ac:dyDescent="0.3"/>
    <row r="1148" s="51" customFormat="1" x14ac:dyDescent="0.3"/>
    <row r="1149" s="51" customFormat="1" x14ac:dyDescent="0.3"/>
    <row r="1150" s="51" customFormat="1" x14ac:dyDescent="0.3"/>
    <row r="1151" s="51" customFormat="1" x14ac:dyDescent="0.3"/>
    <row r="1152" s="51" customFormat="1" x14ac:dyDescent="0.3"/>
    <row r="1153" s="51" customFormat="1" x14ac:dyDescent="0.3"/>
    <row r="1154" s="51" customFormat="1" x14ac:dyDescent="0.3"/>
    <row r="1155" s="51" customFormat="1" x14ac:dyDescent="0.3"/>
    <row r="1156" s="51" customFormat="1" x14ac:dyDescent="0.3"/>
    <row r="1157" s="51" customFormat="1" x14ac:dyDescent="0.3"/>
    <row r="1158" s="51" customFormat="1" x14ac:dyDescent="0.3"/>
    <row r="1159" s="51" customFormat="1" x14ac:dyDescent="0.3"/>
    <row r="1160" s="51" customFormat="1" x14ac:dyDescent="0.3"/>
    <row r="1161" s="51" customFormat="1" x14ac:dyDescent="0.3"/>
    <row r="1162" s="51" customFormat="1" x14ac:dyDescent="0.3"/>
    <row r="1163" s="51" customFormat="1" x14ac:dyDescent="0.3"/>
    <row r="1164" s="51" customFormat="1" x14ac:dyDescent="0.3"/>
    <row r="1165" s="51" customFormat="1" x14ac:dyDescent="0.3"/>
    <row r="1166" s="51" customFormat="1" x14ac:dyDescent="0.3"/>
    <row r="1167" s="51" customFormat="1" x14ac:dyDescent="0.3"/>
    <row r="1168" s="51" customFormat="1" x14ac:dyDescent="0.3"/>
    <row r="1169" s="51" customFormat="1" x14ac:dyDescent="0.3"/>
    <row r="1170" s="51" customFormat="1" x14ac:dyDescent="0.3"/>
    <row r="1171" s="51" customFormat="1" x14ac:dyDescent="0.3"/>
    <row r="1172" s="51" customFormat="1" x14ac:dyDescent="0.3"/>
    <row r="1173" s="51" customFormat="1" x14ac:dyDescent="0.3"/>
    <row r="1174" s="51" customFormat="1" x14ac:dyDescent="0.3"/>
    <row r="1175" s="51" customFormat="1" x14ac:dyDescent="0.3"/>
    <row r="1176" s="51" customFormat="1" x14ac:dyDescent="0.3"/>
    <row r="1177" s="51" customFormat="1" x14ac:dyDescent="0.3"/>
    <row r="1178" s="51" customFormat="1" x14ac:dyDescent="0.3"/>
    <row r="1179" s="51" customFormat="1" x14ac:dyDescent="0.3"/>
    <row r="1180" s="51" customFormat="1" x14ac:dyDescent="0.3"/>
    <row r="1181" s="51" customFormat="1" x14ac:dyDescent="0.3"/>
    <row r="1182" s="51" customFormat="1" x14ac:dyDescent="0.3"/>
    <row r="1183" s="51" customFormat="1" x14ac:dyDescent="0.3"/>
    <row r="1184" s="51" customFormat="1" x14ac:dyDescent="0.3"/>
    <row r="1185" s="51" customFormat="1" x14ac:dyDescent="0.3"/>
    <row r="1186" s="51" customFormat="1" x14ac:dyDescent="0.3"/>
    <row r="1187" s="51" customFormat="1" x14ac:dyDescent="0.3"/>
    <row r="1188" s="51" customFormat="1" x14ac:dyDescent="0.3"/>
    <row r="1189" s="51" customFormat="1" x14ac:dyDescent="0.3"/>
    <row r="1190" s="51" customFormat="1" x14ac:dyDescent="0.3"/>
    <row r="1191" s="51" customFormat="1" x14ac:dyDescent="0.3"/>
    <row r="1192" s="51" customFormat="1" x14ac:dyDescent="0.3"/>
    <row r="1193" s="51" customFormat="1" x14ac:dyDescent="0.3"/>
    <row r="1194" s="51" customFormat="1" x14ac:dyDescent="0.3"/>
    <row r="1195" s="51" customFormat="1" x14ac:dyDescent="0.3"/>
    <row r="1196" s="51" customFormat="1" x14ac:dyDescent="0.3"/>
    <row r="1197" s="51" customFormat="1" x14ac:dyDescent="0.3"/>
    <row r="1198" s="51" customFormat="1" x14ac:dyDescent="0.3"/>
    <row r="1199" s="51" customFormat="1" x14ac:dyDescent="0.3"/>
    <row r="1200" s="51" customFormat="1" x14ac:dyDescent="0.3"/>
    <row r="1201" s="51" customFormat="1" x14ac:dyDescent="0.3"/>
    <row r="1202" s="51" customFormat="1" x14ac:dyDescent="0.3"/>
    <row r="1203" s="51" customFormat="1" x14ac:dyDescent="0.3"/>
    <row r="1204" s="51" customFormat="1" x14ac:dyDescent="0.3"/>
    <row r="1205" s="51" customFormat="1" x14ac:dyDescent="0.3"/>
    <row r="1206" s="51" customFormat="1" x14ac:dyDescent="0.3"/>
    <row r="1207" s="51" customFormat="1" x14ac:dyDescent="0.3"/>
    <row r="1208" s="51" customFormat="1" x14ac:dyDescent="0.3"/>
    <row r="1209" s="51" customFormat="1" x14ac:dyDescent="0.3"/>
    <row r="1210" s="51" customFormat="1" x14ac:dyDescent="0.3"/>
    <row r="1211" s="51" customFormat="1" x14ac:dyDescent="0.3"/>
    <row r="1212" s="51" customFormat="1" x14ac:dyDescent="0.3"/>
    <row r="1213" s="51" customFormat="1" x14ac:dyDescent="0.3"/>
    <row r="1214" s="51" customFormat="1" x14ac:dyDescent="0.3"/>
    <row r="1215" s="51" customFormat="1" x14ac:dyDescent="0.3"/>
    <row r="1216" s="51" customFormat="1" x14ac:dyDescent="0.3"/>
    <row r="1217" s="51" customFormat="1" x14ac:dyDescent="0.3"/>
    <row r="1218" s="51" customFormat="1" x14ac:dyDescent="0.3"/>
    <row r="1219" s="51" customFormat="1" x14ac:dyDescent="0.3"/>
    <row r="1220" s="51" customFormat="1" x14ac:dyDescent="0.3"/>
    <row r="1221" s="51" customFormat="1" x14ac:dyDescent="0.3"/>
    <row r="1222" s="51" customFormat="1" x14ac:dyDescent="0.3"/>
    <row r="1223" s="51" customFormat="1" x14ac:dyDescent="0.3"/>
    <row r="1224" s="51" customFormat="1" x14ac:dyDescent="0.3"/>
    <row r="1225" s="51" customFormat="1" x14ac:dyDescent="0.3"/>
    <row r="1226" s="51" customFormat="1" x14ac:dyDescent="0.3"/>
    <row r="1227" s="51" customFormat="1" x14ac:dyDescent="0.3"/>
    <row r="1228" s="51" customFormat="1" x14ac:dyDescent="0.3"/>
    <row r="1229" s="51" customFormat="1" x14ac:dyDescent="0.3"/>
    <row r="1230" s="51" customFormat="1" x14ac:dyDescent="0.3"/>
    <row r="1231" s="51" customFormat="1" x14ac:dyDescent="0.3"/>
    <row r="1232" s="51" customFormat="1" x14ac:dyDescent="0.3"/>
    <row r="1233" s="51" customFormat="1" x14ac:dyDescent="0.3"/>
    <row r="1234" s="51" customFormat="1" x14ac:dyDescent="0.3"/>
    <row r="1235" s="51" customFormat="1" x14ac:dyDescent="0.3"/>
    <row r="1236" s="51" customFormat="1" x14ac:dyDescent="0.3"/>
    <row r="1237" s="51" customFormat="1" x14ac:dyDescent="0.3"/>
    <row r="1238" s="51" customFormat="1" x14ac:dyDescent="0.3"/>
    <row r="1239" s="51" customFormat="1" x14ac:dyDescent="0.3"/>
    <row r="1240" s="51" customFormat="1" x14ac:dyDescent="0.3"/>
    <row r="1241" s="51" customFormat="1" x14ac:dyDescent="0.3"/>
    <row r="1242" s="51" customFormat="1" x14ac:dyDescent="0.3"/>
    <row r="1243" s="51" customFormat="1" x14ac:dyDescent="0.3"/>
    <row r="1244" s="51" customFormat="1" x14ac:dyDescent="0.3"/>
    <row r="1245" s="51" customFormat="1" x14ac:dyDescent="0.3"/>
    <row r="1246" s="51" customFormat="1" x14ac:dyDescent="0.3"/>
    <row r="1247" s="51" customFormat="1" x14ac:dyDescent="0.3"/>
    <row r="1248" s="51" customFormat="1" x14ac:dyDescent="0.3"/>
    <row r="1249" s="51" customFormat="1" x14ac:dyDescent="0.3"/>
    <row r="1250" s="51" customFormat="1" x14ac:dyDescent="0.3"/>
    <row r="1251" s="51" customFormat="1" x14ac:dyDescent="0.3"/>
    <row r="1252" s="51" customFormat="1" x14ac:dyDescent="0.3"/>
    <row r="1253" s="51" customFormat="1" x14ac:dyDescent="0.3"/>
    <row r="1254" s="51" customFormat="1" x14ac:dyDescent="0.3"/>
    <row r="1255" s="51" customFormat="1" x14ac:dyDescent="0.3"/>
    <row r="1256" s="51" customFormat="1" x14ac:dyDescent="0.3"/>
    <row r="1257" s="51" customFormat="1" x14ac:dyDescent="0.3"/>
    <row r="1258" s="51" customFormat="1" x14ac:dyDescent="0.3"/>
    <row r="1259" s="51" customFormat="1" x14ac:dyDescent="0.3"/>
    <row r="1260" s="51" customFormat="1" x14ac:dyDescent="0.3"/>
    <row r="1261" s="51" customFormat="1" x14ac:dyDescent="0.3"/>
    <row r="1262" s="51" customFormat="1" x14ac:dyDescent="0.3"/>
    <row r="1263" s="51" customFormat="1" x14ac:dyDescent="0.3"/>
    <row r="1264" s="51" customFormat="1" x14ac:dyDescent="0.3"/>
    <row r="1265" s="51" customFormat="1" x14ac:dyDescent="0.3"/>
    <row r="1266" s="51" customFormat="1" x14ac:dyDescent="0.3"/>
    <row r="1267" s="51" customFormat="1" x14ac:dyDescent="0.3"/>
    <row r="1268" s="51" customFormat="1" x14ac:dyDescent="0.3"/>
    <row r="1269" s="51" customFormat="1" x14ac:dyDescent="0.3"/>
    <row r="1270" s="51" customFormat="1" x14ac:dyDescent="0.3"/>
    <row r="1271" s="51" customFormat="1" x14ac:dyDescent="0.3"/>
    <row r="1272" s="51" customFormat="1" x14ac:dyDescent="0.3"/>
    <row r="1273" s="51" customFormat="1" x14ac:dyDescent="0.3"/>
    <row r="1274" s="51" customFormat="1" x14ac:dyDescent="0.3"/>
    <row r="1275" s="51" customFormat="1" x14ac:dyDescent="0.3"/>
    <row r="1276" s="51" customFormat="1" x14ac:dyDescent="0.3"/>
    <row r="1277" s="51" customFormat="1" x14ac:dyDescent="0.3"/>
    <row r="1278" s="51" customFormat="1" x14ac:dyDescent="0.3"/>
    <row r="1279" s="51" customFormat="1" x14ac:dyDescent="0.3"/>
    <row r="1280" s="51" customFormat="1" x14ac:dyDescent="0.3"/>
    <row r="1281" s="51" customFormat="1" x14ac:dyDescent="0.3"/>
    <row r="1282" s="51" customFormat="1" x14ac:dyDescent="0.3"/>
    <row r="1283" s="51" customFormat="1" x14ac:dyDescent="0.3"/>
    <row r="1284" s="51" customFormat="1" x14ac:dyDescent="0.3"/>
    <row r="1285" s="51" customFormat="1" x14ac:dyDescent="0.3"/>
    <row r="1286" s="51" customFormat="1" x14ac:dyDescent="0.3"/>
    <row r="1287" s="51" customFormat="1" x14ac:dyDescent="0.3"/>
    <row r="1288" s="51" customFormat="1" x14ac:dyDescent="0.3"/>
    <row r="1289" s="51" customFormat="1" x14ac:dyDescent="0.3"/>
    <row r="1290" s="51" customFormat="1" x14ac:dyDescent="0.3"/>
    <row r="1291" s="51" customFormat="1" x14ac:dyDescent="0.3"/>
    <row r="1292" s="51" customFormat="1" x14ac:dyDescent="0.3"/>
    <row r="1293" s="51" customFormat="1" x14ac:dyDescent="0.3"/>
    <row r="1294" s="51" customFormat="1" x14ac:dyDescent="0.3"/>
    <row r="1295" s="51" customFormat="1" x14ac:dyDescent="0.3"/>
    <row r="1296" s="51" customFormat="1" x14ac:dyDescent="0.3"/>
    <row r="1297" s="51" customFormat="1" x14ac:dyDescent="0.3"/>
    <row r="1298" s="51" customFormat="1" x14ac:dyDescent="0.3"/>
    <row r="1299" s="51" customFormat="1" x14ac:dyDescent="0.3"/>
    <row r="1300" s="51" customFormat="1" x14ac:dyDescent="0.3"/>
    <row r="1301" s="51" customFormat="1" x14ac:dyDescent="0.3"/>
    <row r="1302" s="51" customFormat="1" x14ac:dyDescent="0.3"/>
    <row r="1303" s="51" customFormat="1" x14ac:dyDescent="0.3"/>
    <row r="1304" s="51" customFormat="1" x14ac:dyDescent="0.3"/>
    <row r="1305" s="51" customFormat="1" x14ac:dyDescent="0.3"/>
    <row r="1306" s="51" customFormat="1" x14ac:dyDescent="0.3"/>
    <row r="1307" s="51" customFormat="1" x14ac:dyDescent="0.3"/>
    <row r="1308" s="51" customFormat="1" x14ac:dyDescent="0.3"/>
    <row r="1309" s="51" customFormat="1" x14ac:dyDescent="0.3"/>
    <row r="1310" s="51" customFormat="1" x14ac:dyDescent="0.3"/>
    <row r="1311" s="51" customFormat="1" x14ac:dyDescent="0.3"/>
    <row r="1312" s="51" customFormat="1" x14ac:dyDescent="0.3"/>
    <row r="1313" s="51" customFormat="1" x14ac:dyDescent="0.3"/>
    <row r="1314" s="51" customFormat="1" x14ac:dyDescent="0.3"/>
    <row r="1315" s="51" customFormat="1" x14ac:dyDescent="0.3"/>
    <row r="1316" s="51" customFormat="1" x14ac:dyDescent="0.3"/>
    <row r="1317" s="51" customFormat="1" x14ac:dyDescent="0.3"/>
    <row r="1318" s="51" customFormat="1" x14ac:dyDescent="0.3"/>
    <row r="1319" s="51" customFormat="1" x14ac:dyDescent="0.3"/>
    <row r="1320" s="51" customFormat="1" x14ac:dyDescent="0.3"/>
    <row r="1321" s="51" customFormat="1" x14ac:dyDescent="0.3"/>
    <row r="1322" s="51" customFormat="1" x14ac:dyDescent="0.3"/>
    <row r="1323" s="51" customFormat="1" x14ac:dyDescent="0.3"/>
    <row r="1324" s="51" customFormat="1" x14ac:dyDescent="0.3"/>
    <row r="1325" s="51" customFormat="1" x14ac:dyDescent="0.3"/>
    <row r="1326" s="51" customFormat="1" x14ac:dyDescent="0.3"/>
    <row r="1327" s="51" customFormat="1" x14ac:dyDescent="0.3"/>
    <row r="1328" s="51" customFormat="1" x14ac:dyDescent="0.3"/>
    <row r="1329" s="51" customFormat="1" x14ac:dyDescent="0.3"/>
    <row r="1330" s="51" customFormat="1" x14ac:dyDescent="0.3"/>
    <row r="1331" s="51" customFormat="1" x14ac:dyDescent="0.3"/>
    <row r="1332" s="51" customFormat="1" x14ac:dyDescent="0.3"/>
    <row r="1333" s="51" customFormat="1" x14ac:dyDescent="0.3"/>
    <row r="1334" s="51" customFormat="1" x14ac:dyDescent="0.3"/>
    <row r="1335" s="51" customFormat="1" x14ac:dyDescent="0.3"/>
    <row r="1336" s="51" customFormat="1" x14ac:dyDescent="0.3"/>
    <row r="1337" s="51" customFormat="1" x14ac:dyDescent="0.3"/>
    <row r="1338" s="51" customFormat="1" x14ac:dyDescent="0.3"/>
    <row r="1339" s="51" customFormat="1" x14ac:dyDescent="0.3"/>
    <row r="1340" s="51" customFormat="1" x14ac:dyDescent="0.3"/>
    <row r="1341" s="51" customFormat="1" x14ac:dyDescent="0.3"/>
    <row r="1342" s="51" customFormat="1" x14ac:dyDescent="0.3"/>
    <row r="1343" s="51" customFormat="1" x14ac:dyDescent="0.3"/>
    <row r="1344" s="51" customFormat="1" x14ac:dyDescent="0.3"/>
    <row r="1345" s="51" customFormat="1" x14ac:dyDescent="0.3"/>
    <row r="1346" s="51" customFormat="1" x14ac:dyDescent="0.3"/>
    <row r="1347" s="51" customFormat="1" x14ac:dyDescent="0.3"/>
    <row r="1348" s="51" customFormat="1" x14ac:dyDescent="0.3"/>
    <row r="1349" s="51" customFormat="1" x14ac:dyDescent="0.3"/>
    <row r="1350" s="51" customFormat="1" x14ac:dyDescent="0.3"/>
    <row r="1351" s="51" customFormat="1" x14ac:dyDescent="0.3"/>
    <row r="1352" s="51" customFormat="1" x14ac:dyDescent="0.3"/>
    <row r="1353" s="51" customFormat="1" x14ac:dyDescent="0.3"/>
    <row r="1354" s="51" customFormat="1" x14ac:dyDescent="0.3"/>
    <row r="1355" s="51" customFormat="1" x14ac:dyDescent="0.3"/>
    <row r="1356" s="51" customFormat="1" x14ac:dyDescent="0.3"/>
    <row r="1357" s="51" customFormat="1" x14ac:dyDescent="0.3"/>
    <row r="1358" s="51" customFormat="1" x14ac:dyDescent="0.3"/>
    <row r="1359" s="51" customFormat="1" x14ac:dyDescent="0.3"/>
    <row r="1360" s="51" customFormat="1" x14ac:dyDescent="0.3"/>
    <row r="1361" s="51" customFormat="1" x14ac:dyDescent="0.3"/>
    <row r="1362" s="51" customFormat="1" x14ac:dyDescent="0.3"/>
    <row r="1363" s="51" customFormat="1" x14ac:dyDescent="0.3"/>
    <row r="1364" s="51" customFormat="1" x14ac:dyDescent="0.3"/>
    <row r="1365" s="51" customFormat="1" x14ac:dyDescent="0.3"/>
    <row r="1366" s="51" customFormat="1" x14ac:dyDescent="0.3"/>
    <row r="1367" s="51" customFormat="1" x14ac:dyDescent="0.3"/>
    <row r="1368" s="51" customFormat="1" x14ac:dyDescent="0.3"/>
    <row r="1369" s="51" customFormat="1" x14ac:dyDescent="0.3"/>
    <row r="1370" s="51" customFormat="1" x14ac:dyDescent="0.3"/>
    <row r="1371" s="51" customFormat="1" x14ac:dyDescent="0.3"/>
    <row r="1372" s="51" customFormat="1" x14ac:dyDescent="0.3"/>
    <row r="1373" s="51" customFormat="1" x14ac:dyDescent="0.3"/>
    <row r="1374" s="51" customFormat="1" x14ac:dyDescent="0.3"/>
    <row r="1375" s="51" customFormat="1" x14ac:dyDescent="0.3"/>
    <row r="1376" s="51" customFormat="1" x14ac:dyDescent="0.3"/>
    <row r="1377" s="51" customFormat="1" x14ac:dyDescent="0.3"/>
    <row r="1378" s="51" customFormat="1" x14ac:dyDescent="0.3"/>
    <row r="1379" s="51" customFormat="1" x14ac:dyDescent="0.3"/>
    <row r="1380" s="51" customFormat="1" x14ac:dyDescent="0.3"/>
    <row r="1381" s="51" customFormat="1" x14ac:dyDescent="0.3"/>
    <row r="1382" s="51" customFormat="1" x14ac:dyDescent="0.3"/>
    <row r="1383" s="51" customFormat="1" x14ac:dyDescent="0.3"/>
    <row r="1384" s="51" customFormat="1" x14ac:dyDescent="0.3"/>
    <row r="1385" s="51" customFormat="1" x14ac:dyDescent="0.3"/>
    <row r="1386" s="51" customFormat="1" x14ac:dyDescent="0.3"/>
    <row r="1387" s="51" customFormat="1" x14ac:dyDescent="0.3"/>
    <row r="1388" s="51" customFormat="1" x14ac:dyDescent="0.3"/>
    <row r="1389" s="51" customFormat="1" x14ac:dyDescent="0.3"/>
    <row r="1390" s="51" customFormat="1" x14ac:dyDescent="0.3"/>
    <row r="1391" s="51" customFormat="1" x14ac:dyDescent="0.3"/>
    <row r="1392" s="51" customFormat="1" x14ac:dyDescent="0.3"/>
    <row r="1393" s="51" customFormat="1" x14ac:dyDescent="0.3"/>
    <row r="1394" s="51" customFormat="1" x14ac:dyDescent="0.3"/>
    <row r="1395" s="51" customFormat="1" x14ac:dyDescent="0.3"/>
    <row r="1396" s="51" customFormat="1" x14ac:dyDescent="0.3"/>
    <row r="1397" s="51" customFormat="1" x14ac:dyDescent="0.3"/>
    <row r="1398" s="51" customFormat="1" x14ac:dyDescent="0.3"/>
    <row r="1399" s="51" customFormat="1" x14ac:dyDescent="0.3"/>
    <row r="1400" s="51" customFormat="1" x14ac:dyDescent="0.3"/>
    <row r="1401" s="51" customFormat="1" x14ac:dyDescent="0.3"/>
    <row r="1402" s="51" customFormat="1" x14ac:dyDescent="0.3"/>
    <row r="1403" s="51" customFormat="1" x14ac:dyDescent="0.3"/>
    <row r="1404" s="51" customFormat="1" x14ac:dyDescent="0.3"/>
    <row r="1405" s="51" customFormat="1" x14ac:dyDescent="0.3"/>
    <row r="1406" s="51" customFormat="1" x14ac:dyDescent="0.3"/>
    <row r="1407" s="51" customFormat="1" x14ac:dyDescent="0.3"/>
    <row r="1408" s="51" customFormat="1" x14ac:dyDescent="0.3"/>
    <row r="1409" s="51" customFormat="1" x14ac:dyDescent="0.3"/>
    <row r="1410" s="51" customFormat="1" x14ac:dyDescent="0.3"/>
    <row r="1411" s="51" customFormat="1" x14ac:dyDescent="0.3"/>
    <row r="1412" s="51" customFormat="1" x14ac:dyDescent="0.3"/>
    <row r="1413" s="51" customFormat="1" x14ac:dyDescent="0.3"/>
    <row r="1414" s="51" customFormat="1" x14ac:dyDescent="0.3"/>
    <row r="1415" s="51" customFormat="1" x14ac:dyDescent="0.3"/>
    <row r="1416" s="51" customFormat="1" x14ac:dyDescent="0.3"/>
    <row r="1417" s="51" customFormat="1" x14ac:dyDescent="0.3"/>
    <row r="1418" s="51" customFormat="1" x14ac:dyDescent="0.3"/>
    <row r="1419" s="51" customFormat="1" x14ac:dyDescent="0.3"/>
    <row r="1420" s="51" customFormat="1" x14ac:dyDescent="0.3"/>
    <row r="1421" s="51" customFormat="1" x14ac:dyDescent="0.3"/>
    <row r="1422" s="51" customFormat="1" x14ac:dyDescent="0.3"/>
    <row r="1423" s="51" customFormat="1" x14ac:dyDescent="0.3"/>
    <row r="1424" s="51" customFormat="1" x14ac:dyDescent="0.3"/>
    <row r="1425" s="51" customFormat="1" x14ac:dyDescent="0.3"/>
    <row r="1426" s="51" customFormat="1" x14ac:dyDescent="0.3"/>
    <row r="1427" s="51" customFormat="1" x14ac:dyDescent="0.3"/>
    <row r="1428" s="51" customFormat="1" x14ac:dyDescent="0.3"/>
    <row r="1429" s="51" customFormat="1" x14ac:dyDescent="0.3"/>
    <row r="1430" s="51" customFormat="1" x14ac:dyDescent="0.3"/>
    <row r="1431" s="51" customFormat="1" x14ac:dyDescent="0.3"/>
    <row r="1432" s="51" customFormat="1" x14ac:dyDescent="0.3"/>
    <row r="1433" s="51" customFormat="1" x14ac:dyDescent="0.3"/>
    <row r="1434" s="51" customFormat="1" x14ac:dyDescent="0.3"/>
    <row r="1435" s="51" customFormat="1" x14ac:dyDescent="0.3"/>
    <row r="1436" s="51" customFormat="1" x14ac:dyDescent="0.3"/>
    <row r="1437" s="51" customFormat="1" x14ac:dyDescent="0.3"/>
    <row r="1438" s="51" customFormat="1" x14ac:dyDescent="0.3"/>
    <row r="1439" s="51" customFormat="1" x14ac:dyDescent="0.3"/>
    <row r="1440" s="51" customFormat="1" x14ac:dyDescent="0.3"/>
    <row r="1441" s="51" customFormat="1" x14ac:dyDescent="0.3"/>
    <row r="1442" s="51" customFormat="1" x14ac:dyDescent="0.3"/>
    <row r="1443" s="51" customFormat="1" x14ac:dyDescent="0.3"/>
    <row r="1444" s="51" customFormat="1" x14ac:dyDescent="0.3"/>
    <row r="1445" s="51" customFormat="1" x14ac:dyDescent="0.3"/>
    <row r="1446" s="51" customFormat="1" x14ac:dyDescent="0.3"/>
    <row r="1447" s="51" customFormat="1" x14ac:dyDescent="0.3"/>
    <row r="1448" s="51" customFormat="1" x14ac:dyDescent="0.3"/>
    <row r="1449" s="51" customFormat="1" x14ac:dyDescent="0.3"/>
    <row r="1450" s="51" customFormat="1" x14ac:dyDescent="0.3"/>
    <row r="1451" s="51" customFormat="1" x14ac:dyDescent="0.3"/>
    <row r="1452" s="51" customFormat="1" x14ac:dyDescent="0.3"/>
    <row r="1453" s="51" customFormat="1" x14ac:dyDescent="0.3"/>
    <row r="1454" s="51" customFormat="1" x14ac:dyDescent="0.3"/>
    <row r="1455" s="51" customFormat="1" x14ac:dyDescent="0.3"/>
    <row r="1456" s="51" customFormat="1" x14ac:dyDescent="0.3"/>
    <row r="1457" s="51" customFormat="1" x14ac:dyDescent="0.3"/>
    <row r="1458" s="51" customFormat="1" x14ac:dyDescent="0.3"/>
    <row r="1459" s="51" customFormat="1" x14ac:dyDescent="0.3"/>
    <row r="1460" s="51" customFormat="1" x14ac:dyDescent="0.3"/>
    <row r="1461" s="51" customFormat="1" x14ac:dyDescent="0.3"/>
    <row r="1462" s="51" customFormat="1" x14ac:dyDescent="0.3"/>
    <row r="1463" s="51" customFormat="1" x14ac:dyDescent="0.3"/>
    <row r="1464" s="51" customFormat="1" x14ac:dyDescent="0.3"/>
    <row r="1465" s="51" customFormat="1" x14ac:dyDescent="0.3"/>
    <row r="1466" s="51" customFormat="1" x14ac:dyDescent="0.3"/>
    <row r="1467" s="51" customFormat="1" x14ac:dyDescent="0.3"/>
    <row r="1468" s="51" customFormat="1" x14ac:dyDescent="0.3"/>
    <row r="1469" s="51" customFormat="1" x14ac:dyDescent="0.3"/>
    <row r="1470" s="51" customFormat="1" x14ac:dyDescent="0.3"/>
    <row r="1471" s="51" customFormat="1" x14ac:dyDescent="0.3"/>
    <row r="1472" s="51" customFormat="1" x14ac:dyDescent="0.3"/>
    <row r="1473" s="51" customFormat="1" x14ac:dyDescent="0.3"/>
    <row r="1474" s="51" customFormat="1" x14ac:dyDescent="0.3"/>
    <row r="1475" s="51" customFormat="1" x14ac:dyDescent="0.3"/>
    <row r="1476" s="51" customFormat="1" x14ac:dyDescent="0.3"/>
    <row r="1477" s="51" customFormat="1" x14ac:dyDescent="0.3"/>
    <row r="1478" s="51" customFormat="1" x14ac:dyDescent="0.3"/>
    <row r="1479" s="51" customFormat="1" x14ac:dyDescent="0.3"/>
    <row r="1480" s="51" customFormat="1" x14ac:dyDescent="0.3"/>
    <row r="1481" s="51" customFormat="1" x14ac:dyDescent="0.3"/>
    <row r="1482" s="51" customFormat="1" x14ac:dyDescent="0.3"/>
    <row r="1483" s="51" customFormat="1" x14ac:dyDescent="0.3"/>
    <row r="1484" s="51" customFormat="1" x14ac:dyDescent="0.3"/>
    <row r="1485" s="51" customFormat="1" x14ac:dyDescent="0.3"/>
    <row r="1486" s="51" customFormat="1" x14ac:dyDescent="0.3"/>
    <row r="1487" s="51" customFormat="1" x14ac:dyDescent="0.3"/>
    <row r="1488" s="51" customFormat="1" x14ac:dyDescent="0.3"/>
    <row r="1489" s="51" customFormat="1" x14ac:dyDescent="0.3"/>
    <row r="1490" s="51" customFormat="1" x14ac:dyDescent="0.3"/>
    <row r="1491" s="51" customFormat="1" x14ac:dyDescent="0.3"/>
    <row r="1492" s="51" customFormat="1" x14ac:dyDescent="0.3"/>
    <row r="1493" s="51" customFormat="1" x14ac:dyDescent="0.3"/>
    <row r="1494" s="51" customFormat="1" x14ac:dyDescent="0.3"/>
    <row r="1495" s="51" customFormat="1" x14ac:dyDescent="0.3"/>
    <row r="1496" s="51" customFormat="1" x14ac:dyDescent="0.3"/>
    <row r="1497" s="51" customFormat="1" x14ac:dyDescent="0.3"/>
    <row r="1498" s="51" customFormat="1" x14ac:dyDescent="0.3"/>
    <row r="1499" s="51" customFormat="1" x14ac:dyDescent="0.3"/>
    <row r="1500" s="51" customFormat="1" x14ac:dyDescent="0.3"/>
    <row r="1501" s="51" customFormat="1" x14ac:dyDescent="0.3"/>
    <row r="1502" s="51" customFormat="1" x14ac:dyDescent="0.3"/>
    <row r="1503" s="51" customFormat="1" x14ac:dyDescent="0.3"/>
    <row r="1504" s="51" customFormat="1" x14ac:dyDescent="0.3"/>
    <row r="1505" s="51" customFormat="1" x14ac:dyDescent="0.3"/>
    <row r="1506" s="51" customFormat="1" x14ac:dyDescent="0.3"/>
    <row r="1507" s="51" customFormat="1" x14ac:dyDescent="0.3"/>
    <row r="1508" s="51" customFormat="1" x14ac:dyDescent="0.3"/>
    <row r="1509" s="51" customFormat="1" x14ac:dyDescent="0.3"/>
    <row r="1510" s="51" customFormat="1" x14ac:dyDescent="0.3"/>
    <row r="1511" s="51" customFormat="1" x14ac:dyDescent="0.3"/>
    <row r="1512" s="51" customFormat="1" x14ac:dyDescent="0.3"/>
    <row r="1513" s="51" customFormat="1" x14ac:dyDescent="0.3"/>
    <row r="1514" s="51" customFormat="1" x14ac:dyDescent="0.3"/>
    <row r="1515" s="51" customFormat="1" x14ac:dyDescent="0.3"/>
    <row r="1516" s="51" customFormat="1" x14ac:dyDescent="0.3"/>
    <row r="1517" s="51" customFormat="1" x14ac:dyDescent="0.3"/>
    <row r="1518" s="51" customFormat="1" x14ac:dyDescent="0.3"/>
    <row r="1519" s="51" customFormat="1" x14ac:dyDescent="0.3"/>
    <row r="1520" s="51" customFormat="1" x14ac:dyDescent="0.3"/>
    <row r="1521" s="51" customFormat="1" x14ac:dyDescent="0.3"/>
    <row r="1522" s="51" customFormat="1" x14ac:dyDescent="0.3"/>
    <row r="1523" s="51" customFormat="1" x14ac:dyDescent="0.3"/>
    <row r="1524" s="51" customFormat="1" x14ac:dyDescent="0.3"/>
    <row r="1525" s="51" customFormat="1" x14ac:dyDescent="0.3"/>
    <row r="1526" s="51" customFormat="1" x14ac:dyDescent="0.3"/>
    <row r="1527" s="51" customFormat="1" x14ac:dyDescent="0.3"/>
    <row r="1528" s="51" customFormat="1" x14ac:dyDescent="0.3"/>
    <row r="1529" s="51" customFormat="1" x14ac:dyDescent="0.3"/>
    <row r="1530" s="51" customFormat="1" x14ac:dyDescent="0.3"/>
    <row r="1531" s="51" customFormat="1" x14ac:dyDescent="0.3"/>
    <row r="1532" s="51" customFormat="1" x14ac:dyDescent="0.3"/>
    <row r="1533" s="51" customFormat="1" x14ac:dyDescent="0.3"/>
    <row r="1534" s="51" customFormat="1" x14ac:dyDescent="0.3"/>
    <row r="1535" s="51" customFormat="1" x14ac:dyDescent="0.3"/>
    <row r="1536" s="51" customFormat="1" x14ac:dyDescent="0.3"/>
    <row r="1537" s="51" customFormat="1" x14ac:dyDescent="0.3"/>
    <row r="1538" s="51" customFormat="1" x14ac:dyDescent="0.3"/>
    <row r="1539" s="51" customFormat="1" x14ac:dyDescent="0.3"/>
    <row r="1540" s="51" customFormat="1" x14ac:dyDescent="0.3"/>
    <row r="1541" s="51" customFormat="1" x14ac:dyDescent="0.3"/>
    <row r="1542" s="51" customFormat="1" x14ac:dyDescent="0.3"/>
    <row r="1543" s="51" customFormat="1" x14ac:dyDescent="0.3"/>
    <row r="1544" s="51" customFormat="1" x14ac:dyDescent="0.3"/>
    <row r="1545" s="51" customFormat="1" x14ac:dyDescent="0.3"/>
    <row r="1546" s="51" customFormat="1" x14ac:dyDescent="0.3"/>
    <row r="1547" s="51" customFormat="1" x14ac:dyDescent="0.3"/>
    <row r="1548" s="51" customFormat="1" x14ac:dyDescent="0.3"/>
    <row r="1549" s="51" customFormat="1" x14ac:dyDescent="0.3"/>
    <row r="1550" s="51" customFormat="1" x14ac:dyDescent="0.3"/>
    <row r="1551" s="51" customFormat="1" x14ac:dyDescent="0.3"/>
    <row r="1552" s="51" customFormat="1" x14ac:dyDescent="0.3"/>
    <row r="1553" s="51" customFormat="1" x14ac:dyDescent="0.3"/>
    <row r="1554" s="51" customFormat="1" x14ac:dyDescent="0.3"/>
    <row r="1555" s="51" customFormat="1" x14ac:dyDescent="0.3"/>
    <row r="1556" s="51" customFormat="1" x14ac:dyDescent="0.3"/>
    <row r="1557" s="51" customFormat="1" x14ac:dyDescent="0.3"/>
    <row r="1558" s="51" customFormat="1" x14ac:dyDescent="0.3"/>
    <row r="1559" s="51" customFormat="1" x14ac:dyDescent="0.3"/>
    <row r="1560" s="51" customFormat="1" x14ac:dyDescent="0.3"/>
    <row r="1561" s="51" customFormat="1" x14ac:dyDescent="0.3"/>
    <row r="1562" s="51" customFormat="1" x14ac:dyDescent="0.3"/>
    <row r="1563" s="51" customFormat="1" x14ac:dyDescent="0.3"/>
    <row r="1564" s="51" customFormat="1" x14ac:dyDescent="0.3"/>
    <row r="1565" s="51" customFormat="1" x14ac:dyDescent="0.3"/>
    <row r="1566" s="51" customFormat="1" x14ac:dyDescent="0.3"/>
    <row r="1567" s="51" customFormat="1" x14ac:dyDescent="0.3"/>
    <row r="1568" s="51" customFormat="1" x14ac:dyDescent="0.3"/>
    <row r="1569" s="51" customFormat="1" x14ac:dyDescent="0.3"/>
    <row r="1570" s="51" customFormat="1" x14ac:dyDescent="0.3"/>
    <row r="1571" s="51" customFormat="1" x14ac:dyDescent="0.3"/>
    <row r="1572" s="51" customFormat="1" x14ac:dyDescent="0.3"/>
    <row r="1573" s="51" customFormat="1" x14ac:dyDescent="0.3"/>
    <row r="1574" s="51" customFormat="1" x14ac:dyDescent="0.3"/>
    <row r="1575" s="51" customFormat="1" x14ac:dyDescent="0.3"/>
    <row r="1576" s="51" customFormat="1" x14ac:dyDescent="0.3"/>
    <row r="1577" s="51" customFormat="1" x14ac:dyDescent="0.3"/>
    <row r="1578" s="51" customFormat="1" x14ac:dyDescent="0.3"/>
    <row r="1579" s="51" customFormat="1" x14ac:dyDescent="0.3"/>
    <row r="1580" s="51" customFormat="1" x14ac:dyDescent="0.3"/>
    <row r="1581" s="51" customFormat="1" x14ac:dyDescent="0.3"/>
    <row r="1582" s="51" customFormat="1" x14ac:dyDescent="0.3"/>
    <row r="1583" s="51" customFormat="1" x14ac:dyDescent="0.3"/>
    <row r="1584" s="51" customFormat="1" x14ac:dyDescent="0.3"/>
    <row r="1585" s="51" customFormat="1" x14ac:dyDescent="0.3"/>
    <row r="1586" s="51" customFormat="1" x14ac:dyDescent="0.3"/>
    <row r="1587" s="51" customFormat="1" x14ac:dyDescent="0.3"/>
    <row r="1588" s="51" customFormat="1" x14ac:dyDescent="0.3"/>
    <row r="1589" s="51" customFormat="1" x14ac:dyDescent="0.3"/>
    <row r="1590" s="51" customFormat="1" x14ac:dyDescent="0.3"/>
    <row r="1591" s="51" customFormat="1" x14ac:dyDescent="0.3"/>
    <row r="1592" s="51" customFormat="1" x14ac:dyDescent="0.3"/>
    <row r="1593" s="51" customFormat="1" x14ac:dyDescent="0.3"/>
    <row r="1594" s="51" customFormat="1" x14ac:dyDescent="0.3"/>
    <row r="1595" s="51" customFormat="1" x14ac:dyDescent="0.3"/>
    <row r="1596" s="51" customFormat="1" x14ac:dyDescent="0.3"/>
    <row r="1597" s="51" customFormat="1" x14ac:dyDescent="0.3"/>
    <row r="1598" s="51" customFormat="1" x14ac:dyDescent="0.3"/>
    <row r="1599" s="51" customFormat="1" x14ac:dyDescent="0.3"/>
    <row r="1600" s="51" customFormat="1" x14ac:dyDescent="0.3"/>
    <row r="1601" s="51" customFormat="1" x14ac:dyDescent="0.3"/>
    <row r="1602" s="51" customFormat="1" x14ac:dyDescent="0.3"/>
    <row r="1603" s="51" customFormat="1" x14ac:dyDescent="0.3"/>
    <row r="1604" s="51" customFormat="1" x14ac:dyDescent="0.3"/>
    <row r="1605" s="51" customFormat="1" x14ac:dyDescent="0.3"/>
    <row r="1606" s="51" customFormat="1" x14ac:dyDescent="0.3"/>
    <row r="1607" s="51" customFormat="1" x14ac:dyDescent="0.3"/>
    <row r="1608" s="51" customFormat="1" x14ac:dyDescent="0.3"/>
    <row r="1609" s="51" customFormat="1" x14ac:dyDescent="0.3"/>
    <row r="1610" s="51" customFormat="1" x14ac:dyDescent="0.3"/>
    <row r="1611" s="51" customFormat="1" x14ac:dyDescent="0.3"/>
    <row r="1612" s="51" customFormat="1" x14ac:dyDescent="0.3"/>
    <row r="1613" s="51" customFormat="1" x14ac:dyDescent="0.3"/>
    <row r="1614" s="51" customFormat="1" x14ac:dyDescent="0.3"/>
    <row r="1615" s="51" customFormat="1" x14ac:dyDescent="0.3"/>
    <row r="1616" s="51" customFormat="1" x14ac:dyDescent="0.3"/>
    <row r="1617" s="51" customFormat="1" x14ac:dyDescent="0.3"/>
    <row r="1618" s="51" customFormat="1" x14ac:dyDescent="0.3"/>
    <row r="1619" s="51" customFormat="1" x14ac:dyDescent="0.3"/>
    <row r="1620" s="51" customFormat="1" x14ac:dyDescent="0.3"/>
    <row r="1621" s="51" customFormat="1" x14ac:dyDescent="0.3"/>
    <row r="1622" s="51" customFormat="1" x14ac:dyDescent="0.3"/>
    <row r="1623" s="51" customFormat="1" x14ac:dyDescent="0.3"/>
    <row r="1624" s="51" customFormat="1" x14ac:dyDescent="0.3"/>
    <row r="1625" s="51" customFormat="1" x14ac:dyDescent="0.3"/>
    <row r="1626" s="51" customFormat="1" x14ac:dyDescent="0.3"/>
    <row r="1627" s="51" customFormat="1" x14ac:dyDescent="0.3"/>
    <row r="1628" s="51" customFormat="1" x14ac:dyDescent="0.3"/>
    <row r="1629" s="51" customFormat="1" x14ac:dyDescent="0.3"/>
    <row r="1630" s="51" customFormat="1" x14ac:dyDescent="0.3"/>
    <row r="1631" s="51" customFormat="1" x14ac:dyDescent="0.3"/>
    <row r="1632" s="51" customFormat="1" x14ac:dyDescent="0.3"/>
    <row r="1633" s="51" customFormat="1" x14ac:dyDescent="0.3"/>
    <row r="1634" s="51" customFormat="1" x14ac:dyDescent="0.3"/>
    <row r="1635" s="51" customFormat="1" x14ac:dyDescent="0.3"/>
    <row r="1636" s="51" customFormat="1" x14ac:dyDescent="0.3"/>
    <row r="1637" s="51" customFormat="1" x14ac:dyDescent="0.3"/>
    <row r="1638" s="51" customFormat="1" x14ac:dyDescent="0.3"/>
    <row r="1639" s="51" customFormat="1" x14ac:dyDescent="0.3"/>
    <row r="1640" s="51" customFormat="1" x14ac:dyDescent="0.3"/>
    <row r="1641" s="51" customFormat="1" x14ac:dyDescent="0.3"/>
    <row r="1642" s="51" customFormat="1" x14ac:dyDescent="0.3"/>
    <row r="1643" s="51" customFormat="1" x14ac:dyDescent="0.3"/>
    <row r="1644" s="51" customFormat="1" x14ac:dyDescent="0.3"/>
    <row r="1645" s="51" customFormat="1" x14ac:dyDescent="0.3"/>
    <row r="1646" s="51" customFormat="1" x14ac:dyDescent="0.3"/>
    <row r="1647" s="51" customFormat="1" x14ac:dyDescent="0.3"/>
    <row r="1648" s="51" customFormat="1" x14ac:dyDescent="0.3"/>
    <row r="1649" s="51" customFormat="1" x14ac:dyDescent="0.3"/>
    <row r="1650" s="51" customFormat="1" x14ac:dyDescent="0.3"/>
    <row r="1651" s="51" customFormat="1" x14ac:dyDescent="0.3"/>
    <row r="1652" s="51" customFormat="1" x14ac:dyDescent="0.3"/>
    <row r="1653" s="51" customFormat="1" x14ac:dyDescent="0.3"/>
    <row r="1654" s="51" customFormat="1" x14ac:dyDescent="0.3"/>
    <row r="1655" s="51" customFormat="1" x14ac:dyDescent="0.3"/>
    <row r="1656" s="51" customFormat="1" x14ac:dyDescent="0.3"/>
    <row r="1657" s="51" customFormat="1" x14ac:dyDescent="0.3"/>
    <row r="1658" s="51" customFormat="1" x14ac:dyDescent="0.3"/>
    <row r="1659" s="51" customFormat="1" x14ac:dyDescent="0.3"/>
    <row r="1660" s="51" customFormat="1" x14ac:dyDescent="0.3"/>
    <row r="1661" s="51" customFormat="1" x14ac:dyDescent="0.3"/>
    <row r="1662" s="51" customFormat="1" x14ac:dyDescent="0.3"/>
    <row r="1663" s="51" customFormat="1" x14ac:dyDescent="0.3"/>
    <row r="1664" s="51" customFormat="1" x14ac:dyDescent="0.3"/>
    <row r="1665" s="51" customFormat="1" x14ac:dyDescent="0.3"/>
    <row r="1666" s="51" customFormat="1" x14ac:dyDescent="0.3"/>
    <row r="1667" s="51" customFormat="1" x14ac:dyDescent="0.3"/>
    <row r="1668" s="51" customFormat="1" x14ac:dyDescent="0.3"/>
    <row r="1669" s="51" customFormat="1" x14ac:dyDescent="0.3"/>
    <row r="1670" s="51" customFormat="1" x14ac:dyDescent="0.3"/>
    <row r="1671" s="51" customFormat="1" x14ac:dyDescent="0.3"/>
    <row r="1672" s="51" customFormat="1" x14ac:dyDescent="0.3"/>
    <row r="1673" s="51" customFormat="1" x14ac:dyDescent="0.3"/>
    <row r="1674" s="51" customFormat="1" x14ac:dyDescent="0.3"/>
    <row r="1675" s="51" customFormat="1" x14ac:dyDescent="0.3"/>
    <row r="1676" s="51" customFormat="1" x14ac:dyDescent="0.3"/>
    <row r="1677" s="51" customFormat="1" x14ac:dyDescent="0.3"/>
    <row r="1678" s="51" customFormat="1" x14ac:dyDescent="0.3"/>
    <row r="1679" s="51" customFormat="1" x14ac:dyDescent="0.3"/>
    <row r="1680" s="51" customFormat="1" x14ac:dyDescent="0.3"/>
    <row r="1681" s="51" customFormat="1" x14ac:dyDescent="0.3"/>
    <row r="1682" s="51" customFormat="1" x14ac:dyDescent="0.3"/>
    <row r="1683" s="51" customFormat="1" x14ac:dyDescent="0.3"/>
    <row r="1684" s="51" customFormat="1" x14ac:dyDescent="0.3"/>
    <row r="1685" s="51" customFormat="1" x14ac:dyDescent="0.3"/>
    <row r="1686" s="51" customFormat="1" x14ac:dyDescent="0.3"/>
    <row r="1687" s="51" customFormat="1" x14ac:dyDescent="0.3"/>
    <row r="1688" s="51" customFormat="1" x14ac:dyDescent="0.3"/>
    <row r="1689" s="51" customFormat="1" x14ac:dyDescent="0.3"/>
    <row r="1690" s="51" customFormat="1" x14ac:dyDescent="0.3"/>
    <row r="1691" s="51" customFormat="1" x14ac:dyDescent="0.3"/>
    <row r="1692" s="51" customFormat="1" x14ac:dyDescent="0.3"/>
    <row r="1693" s="51" customFormat="1" x14ac:dyDescent="0.3"/>
    <row r="1694" s="51" customFormat="1" x14ac:dyDescent="0.3"/>
    <row r="1695" s="51" customFormat="1" x14ac:dyDescent="0.3"/>
    <row r="1696" s="51" customFormat="1" x14ac:dyDescent="0.3"/>
    <row r="1697" s="51" customFormat="1" x14ac:dyDescent="0.3"/>
    <row r="1698" s="51" customFormat="1" x14ac:dyDescent="0.3"/>
    <row r="1699" s="51" customFormat="1" x14ac:dyDescent="0.3"/>
    <row r="1700" s="51" customFormat="1" x14ac:dyDescent="0.3"/>
    <row r="1701" s="51" customFormat="1" x14ac:dyDescent="0.3"/>
    <row r="1702" s="51" customFormat="1" x14ac:dyDescent="0.3"/>
    <row r="1703" s="51" customFormat="1" x14ac:dyDescent="0.3"/>
    <row r="1704" s="51" customFormat="1" x14ac:dyDescent="0.3"/>
    <row r="1705" s="51" customFormat="1" x14ac:dyDescent="0.3"/>
    <row r="1706" s="51" customFormat="1" x14ac:dyDescent="0.3"/>
    <row r="1707" s="51" customFormat="1" x14ac:dyDescent="0.3"/>
    <row r="1708" s="51" customFormat="1" x14ac:dyDescent="0.3"/>
    <row r="1709" s="51" customFormat="1" x14ac:dyDescent="0.3"/>
    <row r="1710" s="51" customFormat="1" x14ac:dyDescent="0.3"/>
    <row r="1711" s="51" customFormat="1" x14ac:dyDescent="0.3"/>
    <row r="1712" s="51" customFormat="1" x14ac:dyDescent="0.3"/>
    <row r="1713" s="51" customFormat="1" x14ac:dyDescent="0.3"/>
    <row r="1714" s="51" customFormat="1" x14ac:dyDescent="0.3"/>
    <row r="1715" s="51" customFormat="1" x14ac:dyDescent="0.3"/>
    <row r="1716" s="51" customFormat="1" x14ac:dyDescent="0.3"/>
    <row r="1717" s="51" customFormat="1" x14ac:dyDescent="0.3"/>
    <row r="1718" s="51" customFormat="1" x14ac:dyDescent="0.3"/>
    <row r="1719" s="51" customFormat="1" x14ac:dyDescent="0.3"/>
    <row r="1720" s="51" customFormat="1" x14ac:dyDescent="0.3"/>
    <row r="1721" s="51" customFormat="1" x14ac:dyDescent="0.3"/>
    <row r="1722" s="51" customFormat="1" x14ac:dyDescent="0.3"/>
    <row r="1723" s="51" customFormat="1" x14ac:dyDescent="0.3"/>
    <row r="1724" s="51" customFormat="1" x14ac:dyDescent="0.3"/>
    <row r="1725" s="51" customFormat="1" x14ac:dyDescent="0.3"/>
    <row r="1726" s="51" customFormat="1" x14ac:dyDescent="0.3"/>
    <row r="1727" s="51" customFormat="1" x14ac:dyDescent="0.3"/>
    <row r="1728" s="51" customFormat="1" x14ac:dyDescent="0.3"/>
    <row r="1729" s="51" customFormat="1" x14ac:dyDescent="0.3"/>
    <row r="1730" s="51" customFormat="1" x14ac:dyDescent="0.3"/>
    <row r="1731" s="51" customFormat="1" x14ac:dyDescent="0.3"/>
    <row r="1732" s="51" customFormat="1" x14ac:dyDescent="0.3"/>
    <row r="1733" s="51" customFormat="1" x14ac:dyDescent="0.3"/>
    <row r="1734" s="51" customFormat="1" x14ac:dyDescent="0.3"/>
    <row r="1735" s="51" customFormat="1" x14ac:dyDescent="0.3"/>
    <row r="1736" s="51" customFormat="1" x14ac:dyDescent="0.3"/>
    <row r="1737" s="51" customFormat="1" x14ac:dyDescent="0.3"/>
    <row r="1738" s="51" customFormat="1" x14ac:dyDescent="0.3"/>
    <row r="1739" s="51" customFormat="1" x14ac:dyDescent="0.3"/>
    <row r="1740" s="51" customFormat="1" x14ac:dyDescent="0.3"/>
    <row r="1741" s="51" customFormat="1" x14ac:dyDescent="0.3"/>
    <row r="1742" s="51" customFormat="1" x14ac:dyDescent="0.3"/>
    <row r="1743" s="51" customFormat="1" x14ac:dyDescent="0.3"/>
    <row r="1744" s="51" customFormat="1" x14ac:dyDescent="0.3"/>
    <row r="1745" s="51" customFormat="1" x14ac:dyDescent="0.3"/>
    <row r="1746" s="51" customFormat="1" x14ac:dyDescent="0.3"/>
    <row r="1747" s="51" customFormat="1" x14ac:dyDescent="0.3"/>
    <row r="1748" s="51" customFormat="1" x14ac:dyDescent="0.3"/>
    <row r="1749" s="51" customFormat="1" x14ac:dyDescent="0.3"/>
    <row r="1750" s="51" customFormat="1" x14ac:dyDescent="0.3"/>
    <row r="1751" s="51" customFormat="1" x14ac:dyDescent="0.3"/>
    <row r="1752" s="51" customFormat="1" x14ac:dyDescent="0.3"/>
    <row r="1753" s="51" customFormat="1" x14ac:dyDescent="0.3"/>
    <row r="1754" s="51" customFormat="1" x14ac:dyDescent="0.3"/>
    <row r="1755" s="51" customFormat="1" x14ac:dyDescent="0.3"/>
    <row r="1756" s="51" customFormat="1" x14ac:dyDescent="0.3"/>
    <row r="1757" s="51" customFormat="1" x14ac:dyDescent="0.3"/>
    <row r="1758" s="51" customFormat="1" x14ac:dyDescent="0.3"/>
    <row r="1759" s="51" customFormat="1" x14ac:dyDescent="0.3"/>
    <row r="1760" s="51" customFormat="1" x14ac:dyDescent="0.3"/>
    <row r="1761" s="51" customFormat="1" x14ac:dyDescent="0.3"/>
    <row r="1762" s="51" customFormat="1" x14ac:dyDescent="0.3"/>
    <row r="1763" s="51" customFormat="1" x14ac:dyDescent="0.3"/>
    <row r="1764" s="51" customFormat="1" x14ac:dyDescent="0.3"/>
    <row r="1765" s="51" customFormat="1" x14ac:dyDescent="0.3"/>
    <row r="1766" s="51" customFormat="1" x14ac:dyDescent="0.3"/>
    <row r="1767" s="51" customFormat="1" x14ac:dyDescent="0.3"/>
    <row r="1768" s="51" customFormat="1" x14ac:dyDescent="0.3"/>
    <row r="1769" s="51" customFormat="1" x14ac:dyDescent="0.3"/>
    <row r="1770" s="51" customFormat="1" x14ac:dyDescent="0.3"/>
    <row r="1771" s="51" customFormat="1" x14ac:dyDescent="0.3"/>
    <row r="1772" s="51" customFormat="1" x14ac:dyDescent="0.3"/>
    <row r="1773" s="51" customFormat="1" x14ac:dyDescent="0.3"/>
    <row r="1774" s="51" customFormat="1" x14ac:dyDescent="0.3"/>
    <row r="1775" s="51" customFormat="1" x14ac:dyDescent="0.3"/>
    <row r="1776" s="51" customFormat="1" x14ac:dyDescent="0.3"/>
    <row r="1777" s="51" customFormat="1" x14ac:dyDescent="0.3"/>
    <row r="1778" s="51" customFormat="1" x14ac:dyDescent="0.3"/>
    <row r="1779" s="51" customFormat="1" x14ac:dyDescent="0.3"/>
    <row r="1780" s="51" customFormat="1" x14ac:dyDescent="0.3"/>
    <row r="1781" s="51" customFormat="1" x14ac:dyDescent="0.3"/>
    <row r="1782" s="51" customFormat="1" x14ac:dyDescent="0.3"/>
    <row r="1783" s="51" customFormat="1" x14ac:dyDescent="0.3"/>
    <row r="1784" s="51" customFormat="1" x14ac:dyDescent="0.3"/>
    <row r="1785" s="51" customFormat="1" x14ac:dyDescent="0.3"/>
    <row r="1786" s="51" customFormat="1" x14ac:dyDescent="0.3"/>
    <row r="1787" s="51" customFormat="1" x14ac:dyDescent="0.3"/>
    <row r="1788" s="51" customFormat="1" x14ac:dyDescent="0.3"/>
    <row r="1789" s="51" customFormat="1" x14ac:dyDescent="0.3"/>
    <row r="1790" s="51" customFormat="1" x14ac:dyDescent="0.3"/>
    <row r="1791" s="51" customFormat="1" x14ac:dyDescent="0.3"/>
    <row r="1792" s="51" customFormat="1" x14ac:dyDescent="0.3"/>
    <row r="1793" s="51" customFormat="1" x14ac:dyDescent="0.3"/>
    <row r="1794" s="51" customFormat="1" x14ac:dyDescent="0.3"/>
    <row r="1795" s="51" customFormat="1" x14ac:dyDescent="0.3"/>
    <row r="1796" s="51" customFormat="1" x14ac:dyDescent="0.3"/>
    <row r="1797" s="51" customFormat="1" x14ac:dyDescent="0.3"/>
    <row r="1798" s="51" customFormat="1" x14ac:dyDescent="0.3"/>
    <row r="1799" s="51" customFormat="1" x14ac:dyDescent="0.3"/>
    <row r="1800" s="51" customFormat="1" x14ac:dyDescent="0.3"/>
    <row r="1801" s="51" customFormat="1" x14ac:dyDescent="0.3"/>
    <row r="1802" s="51" customFormat="1" x14ac:dyDescent="0.3"/>
    <row r="1803" s="51" customFormat="1" x14ac:dyDescent="0.3"/>
    <row r="1804" s="51" customFormat="1" x14ac:dyDescent="0.3"/>
    <row r="1805" s="51" customFormat="1" x14ac:dyDescent="0.3"/>
    <row r="1806" s="51" customFormat="1" x14ac:dyDescent="0.3"/>
    <row r="1807" s="51" customFormat="1" x14ac:dyDescent="0.3"/>
    <row r="1808" s="51" customFormat="1" x14ac:dyDescent="0.3"/>
    <row r="1809" s="51" customFormat="1" x14ac:dyDescent="0.3"/>
    <row r="1810" s="51" customFormat="1" x14ac:dyDescent="0.3"/>
    <row r="1811" s="51" customFormat="1" x14ac:dyDescent="0.3"/>
    <row r="1812" s="51" customFormat="1" x14ac:dyDescent="0.3"/>
    <row r="1813" s="51" customFormat="1" x14ac:dyDescent="0.3"/>
    <row r="1814" s="51" customFormat="1" x14ac:dyDescent="0.3"/>
    <row r="1815" s="51" customFormat="1" x14ac:dyDescent="0.3"/>
    <row r="1816" s="51" customFormat="1" x14ac:dyDescent="0.3"/>
    <row r="1817" s="51" customFormat="1" x14ac:dyDescent="0.3"/>
    <row r="1818" s="51" customFormat="1" x14ac:dyDescent="0.3"/>
    <row r="1819" s="51" customFormat="1" x14ac:dyDescent="0.3"/>
    <row r="1820" s="51" customFormat="1" x14ac:dyDescent="0.3"/>
    <row r="1821" s="51" customFormat="1" x14ac:dyDescent="0.3"/>
    <row r="1822" s="51" customFormat="1" x14ac:dyDescent="0.3"/>
    <row r="1823" s="51" customFormat="1" x14ac:dyDescent="0.3"/>
    <row r="1824" s="51" customFormat="1" x14ac:dyDescent="0.3"/>
    <row r="1825" s="51" customFormat="1" x14ac:dyDescent="0.3"/>
    <row r="1826" s="51" customFormat="1" x14ac:dyDescent="0.3"/>
    <row r="1827" s="51" customFormat="1" x14ac:dyDescent="0.3"/>
    <row r="1828" s="51" customFormat="1" x14ac:dyDescent="0.3"/>
    <row r="1829" s="51" customFormat="1" x14ac:dyDescent="0.3"/>
    <row r="1830" s="51" customFormat="1" x14ac:dyDescent="0.3"/>
    <row r="1831" s="51" customFormat="1" x14ac:dyDescent="0.3"/>
    <row r="1832" s="51" customFormat="1" x14ac:dyDescent="0.3"/>
    <row r="1833" s="51" customFormat="1" x14ac:dyDescent="0.3"/>
    <row r="1834" s="51" customFormat="1" x14ac:dyDescent="0.3"/>
    <row r="1835" s="51" customFormat="1" x14ac:dyDescent="0.3"/>
    <row r="1836" s="51" customFormat="1" x14ac:dyDescent="0.3"/>
    <row r="1837" s="51" customFormat="1" x14ac:dyDescent="0.3"/>
    <row r="1838" s="51" customFormat="1" x14ac:dyDescent="0.3"/>
    <row r="1839" s="51" customFormat="1" x14ac:dyDescent="0.3"/>
    <row r="1840" s="51" customFormat="1" x14ac:dyDescent="0.3"/>
    <row r="1841" s="51" customFormat="1" x14ac:dyDescent="0.3"/>
    <row r="1842" s="51" customFormat="1" x14ac:dyDescent="0.3"/>
    <row r="1843" s="51" customFormat="1" x14ac:dyDescent="0.3"/>
    <row r="1844" s="51" customFormat="1" x14ac:dyDescent="0.3"/>
    <row r="1845" s="51" customFormat="1" x14ac:dyDescent="0.3"/>
    <row r="1846" s="51" customFormat="1" x14ac:dyDescent="0.3"/>
    <row r="1847" s="51" customFormat="1" x14ac:dyDescent="0.3"/>
    <row r="1848" s="51" customFormat="1" x14ac:dyDescent="0.3"/>
    <row r="1849" s="51" customFormat="1" x14ac:dyDescent="0.3"/>
    <row r="1850" s="51" customFormat="1" x14ac:dyDescent="0.3"/>
    <row r="1851" s="51" customFormat="1" x14ac:dyDescent="0.3"/>
    <row r="1852" s="51" customFormat="1" x14ac:dyDescent="0.3"/>
    <row r="1853" s="51" customFormat="1" x14ac:dyDescent="0.3"/>
    <row r="1854" s="51" customFormat="1" x14ac:dyDescent="0.3"/>
    <row r="1855" s="51" customFormat="1" x14ac:dyDescent="0.3"/>
    <row r="1856" s="51" customFormat="1" x14ac:dyDescent="0.3"/>
    <row r="1857" s="51" customFormat="1" x14ac:dyDescent="0.3"/>
    <row r="1858" s="51" customFormat="1" x14ac:dyDescent="0.3"/>
    <row r="1859" s="51" customFormat="1" x14ac:dyDescent="0.3"/>
    <row r="1860" s="51" customFormat="1" x14ac:dyDescent="0.3"/>
    <row r="1861" s="51" customFormat="1" x14ac:dyDescent="0.3"/>
    <row r="1862" s="51" customFormat="1" x14ac:dyDescent="0.3"/>
    <row r="1863" s="51" customFormat="1" x14ac:dyDescent="0.3"/>
    <row r="1864" s="51" customFormat="1" x14ac:dyDescent="0.3"/>
    <row r="1865" s="51" customFormat="1" x14ac:dyDescent="0.3"/>
    <row r="1866" s="51" customFormat="1" x14ac:dyDescent="0.3"/>
    <row r="1867" s="51" customFormat="1" x14ac:dyDescent="0.3"/>
    <row r="1868" s="51" customFormat="1" x14ac:dyDescent="0.3"/>
    <row r="1869" s="51" customFormat="1" x14ac:dyDescent="0.3"/>
    <row r="1870" s="51" customFormat="1" x14ac:dyDescent="0.3"/>
    <row r="1871" s="51" customFormat="1" x14ac:dyDescent="0.3"/>
    <row r="1872" s="51" customFormat="1" x14ac:dyDescent="0.3"/>
    <row r="1873" s="51" customFormat="1" x14ac:dyDescent="0.3"/>
    <row r="1874" s="51" customFormat="1" x14ac:dyDescent="0.3"/>
    <row r="1875" s="51" customFormat="1" x14ac:dyDescent="0.3"/>
    <row r="1876" s="51" customFormat="1" x14ac:dyDescent="0.3"/>
    <row r="1877" s="51" customFormat="1" x14ac:dyDescent="0.3"/>
    <row r="1878" s="51" customFormat="1" x14ac:dyDescent="0.3"/>
    <row r="1879" s="51" customFormat="1" x14ac:dyDescent="0.3"/>
    <row r="1880" s="51" customFormat="1" x14ac:dyDescent="0.3"/>
    <row r="1881" s="51" customFormat="1" x14ac:dyDescent="0.3"/>
    <row r="1882" s="51" customFormat="1" x14ac:dyDescent="0.3"/>
    <row r="1883" s="51" customFormat="1" x14ac:dyDescent="0.3"/>
    <row r="1884" s="51" customFormat="1" x14ac:dyDescent="0.3"/>
    <row r="1885" s="51" customFormat="1" x14ac:dyDescent="0.3"/>
    <row r="1886" s="51" customFormat="1" x14ac:dyDescent="0.3"/>
    <row r="1887" s="51" customFormat="1" x14ac:dyDescent="0.3"/>
    <row r="1888" s="51" customFormat="1" x14ac:dyDescent="0.3"/>
    <row r="1889" s="51" customFormat="1" x14ac:dyDescent="0.3"/>
    <row r="1890" s="51" customFormat="1" x14ac:dyDescent="0.3"/>
    <row r="1891" s="51" customFormat="1" x14ac:dyDescent="0.3"/>
    <row r="1892" s="51" customFormat="1" x14ac:dyDescent="0.3"/>
    <row r="1893" s="51" customFormat="1" x14ac:dyDescent="0.3"/>
    <row r="1894" s="51" customFormat="1" x14ac:dyDescent="0.3"/>
    <row r="1895" s="51" customFormat="1" x14ac:dyDescent="0.3"/>
    <row r="1896" s="51" customFormat="1" x14ac:dyDescent="0.3"/>
    <row r="1897" s="51" customFormat="1" x14ac:dyDescent="0.3"/>
    <row r="1898" s="51" customFormat="1" x14ac:dyDescent="0.3"/>
    <row r="1899" s="51" customFormat="1" x14ac:dyDescent="0.3"/>
    <row r="1900" s="51" customFormat="1" x14ac:dyDescent="0.3"/>
    <row r="1901" s="51" customFormat="1" x14ac:dyDescent="0.3"/>
    <row r="1902" s="51" customFormat="1" x14ac:dyDescent="0.3"/>
    <row r="1903" s="51" customFormat="1" x14ac:dyDescent="0.3"/>
    <row r="1904" s="51" customFormat="1" x14ac:dyDescent="0.3"/>
    <row r="1905" s="51" customFormat="1" x14ac:dyDescent="0.3"/>
    <row r="1906" s="51" customFormat="1" x14ac:dyDescent="0.3"/>
    <row r="1907" s="51" customFormat="1" x14ac:dyDescent="0.3"/>
    <row r="1908" s="51" customFormat="1" x14ac:dyDescent="0.3"/>
    <row r="1909" s="51" customFormat="1" x14ac:dyDescent="0.3"/>
    <row r="1910" s="51" customFormat="1" x14ac:dyDescent="0.3"/>
    <row r="1911" s="51" customFormat="1" x14ac:dyDescent="0.3"/>
    <row r="1912" s="51" customFormat="1" x14ac:dyDescent="0.3"/>
    <row r="1913" s="51" customFormat="1" x14ac:dyDescent="0.3"/>
    <row r="1914" s="51" customFormat="1" x14ac:dyDescent="0.3"/>
    <row r="1915" s="51" customFormat="1" x14ac:dyDescent="0.3"/>
    <row r="1916" s="51" customFormat="1" x14ac:dyDescent="0.3"/>
    <row r="1917" s="51" customFormat="1" x14ac:dyDescent="0.3"/>
    <row r="1918" s="51" customFormat="1" x14ac:dyDescent="0.3"/>
    <row r="1919" s="51" customFormat="1" x14ac:dyDescent="0.3"/>
    <row r="1920" s="51" customFormat="1" x14ac:dyDescent="0.3"/>
    <row r="1921" s="51" customFormat="1" x14ac:dyDescent="0.3"/>
    <row r="1922" s="51" customFormat="1" x14ac:dyDescent="0.3"/>
    <row r="1923" s="51" customFormat="1" x14ac:dyDescent="0.3"/>
    <row r="1924" s="51" customFormat="1" x14ac:dyDescent="0.3"/>
    <row r="1925" s="51" customFormat="1" x14ac:dyDescent="0.3"/>
    <row r="1926" s="51" customFormat="1" x14ac:dyDescent="0.3"/>
    <row r="1927" s="51" customFormat="1" x14ac:dyDescent="0.3"/>
    <row r="1928" s="51" customFormat="1" x14ac:dyDescent="0.3"/>
    <row r="1929" s="51" customFormat="1" x14ac:dyDescent="0.3"/>
    <row r="1930" s="51" customFormat="1" x14ac:dyDescent="0.3"/>
    <row r="1931" s="51" customFormat="1" x14ac:dyDescent="0.3"/>
    <row r="1932" s="51" customFormat="1" x14ac:dyDescent="0.3"/>
    <row r="1933" s="51" customFormat="1" x14ac:dyDescent="0.3"/>
    <row r="1934" s="51" customFormat="1" x14ac:dyDescent="0.3"/>
    <row r="1935" s="51" customFormat="1" x14ac:dyDescent="0.3"/>
    <row r="1936" s="51" customFormat="1" x14ac:dyDescent="0.3"/>
    <row r="1937" s="51" customFormat="1" x14ac:dyDescent="0.3"/>
    <row r="1938" s="51" customFormat="1" x14ac:dyDescent="0.3"/>
    <row r="1939" s="51" customFormat="1" x14ac:dyDescent="0.3"/>
    <row r="1940" s="51" customFormat="1" x14ac:dyDescent="0.3"/>
    <row r="1941" s="51" customFormat="1" x14ac:dyDescent="0.3"/>
    <row r="1942" s="51" customFormat="1" x14ac:dyDescent="0.3"/>
    <row r="1943" s="51" customFormat="1" x14ac:dyDescent="0.3"/>
    <row r="1944" s="51" customFormat="1" x14ac:dyDescent="0.3"/>
    <row r="1945" s="51" customFormat="1" x14ac:dyDescent="0.3"/>
    <row r="1946" s="51" customFormat="1" x14ac:dyDescent="0.3"/>
    <row r="1947" s="51" customFormat="1" x14ac:dyDescent="0.3"/>
    <row r="1948" s="51" customFormat="1" x14ac:dyDescent="0.3"/>
    <row r="1949" s="51" customFormat="1" x14ac:dyDescent="0.3"/>
    <row r="1950" s="51" customFormat="1" x14ac:dyDescent="0.3"/>
    <row r="1951" s="51" customFormat="1" x14ac:dyDescent="0.3"/>
    <row r="1952" s="51" customFormat="1" x14ac:dyDescent="0.3"/>
    <row r="1953" s="51" customFormat="1" x14ac:dyDescent="0.3"/>
    <row r="1954" s="51" customFormat="1" x14ac:dyDescent="0.3"/>
    <row r="1955" s="51" customFormat="1" x14ac:dyDescent="0.3"/>
    <row r="1956" s="51" customFormat="1" x14ac:dyDescent="0.3"/>
    <row r="1957" s="51" customFormat="1" x14ac:dyDescent="0.3"/>
    <row r="1958" s="51" customFormat="1" x14ac:dyDescent="0.3"/>
    <row r="1959" s="51" customFormat="1" x14ac:dyDescent="0.3"/>
    <row r="1960" s="51" customFormat="1" x14ac:dyDescent="0.3"/>
    <row r="1961" s="51" customFormat="1" x14ac:dyDescent="0.3"/>
    <row r="1962" s="51" customFormat="1" x14ac:dyDescent="0.3"/>
    <row r="1963" s="51" customFormat="1" x14ac:dyDescent="0.3"/>
    <row r="1964" s="51" customFormat="1" x14ac:dyDescent="0.3"/>
    <row r="1965" s="51" customFormat="1" x14ac:dyDescent="0.3"/>
    <row r="1966" s="51" customFormat="1" x14ac:dyDescent="0.3"/>
    <row r="1967" s="51" customFormat="1" x14ac:dyDescent="0.3"/>
    <row r="1968" s="51" customFormat="1" x14ac:dyDescent="0.3"/>
    <row r="1969" s="51" customFormat="1" x14ac:dyDescent="0.3"/>
    <row r="1970" s="51" customFormat="1" x14ac:dyDescent="0.3"/>
    <row r="1971" s="51" customFormat="1" x14ac:dyDescent="0.3"/>
    <row r="1972" s="51" customFormat="1" x14ac:dyDescent="0.3"/>
    <row r="1973" s="51" customFormat="1" x14ac:dyDescent="0.3"/>
    <row r="1974" s="51" customFormat="1" x14ac:dyDescent="0.3"/>
    <row r="1975" s="51" customFormat="1" x14ac:dyDescent="0.3"/>
    <row r="1976" s="51" customFormat="1" x14ac:dyDescent="0.3"/>
    <row r="1977" s="51" customFormat="1" x14ac:dyDescent="0.3"/>
    <row r="1978" s="51" customFormat="1" x14ac:dyDescent="0.3"/>
    <row r="1979" s="51" customFormat="1" x14ac:dyDescent="0.3"/>
    <row r="1980" s="51" customFormat="1" x14ac:dyDescent="0.3"/>
    <row r="1981" s="51" customFormat="1" x14ac:dyDescent="0.3"/>
    <row r="1982" s="51" customFormat="1" x14ac:dyDescent="0.3"/>
    <row r="1983" s="51" customFormat="1" x14ac:dyDescent="0.3"/>
    <row r="1984" s="51" customFormat="1" x14ac:dyDescent="0.3"/>
    <row r="1985" s="51" customFormat="1" x14ac:dyDescent="0.3"/>
    <row r="1986" s="51" customFormat="1" x14ac:dyDescent="0.3"/>
    <row r="1987" s="51" customFormat="1" x14ac:dyDescent="0.3"/>
    <row r="1988" s="51" customFormat="1" x14ac:dyDescent="0.3"/>
    <row r="1989" s="51" customFormat="1" x14ac:dyDescent="0.3"/>
    <row r="1990" s="51" customFormat="1" x14ac:dyDescent="0.3"/>
    <row r="1991" s="51" customFormat="1" x14ac:dyDescent="0.3"/>
    <row r="1992" s="51" customFormat="1" x14ac:dyDescent="0.3"/>
    <row r="1993" s="51" customFormat="1" x14ac:dyDescent="0.3"/>
    <row r="1994" s="51" customFormat="1" x14ac:dyDescent="0.3"/>
    <row r="1995" s="51" customFormat="1" x14ac:dyDescent="0.3"/>
    <row r="1996" s="51" customFormat="1" x14ac:dyDescent="0.3"/>
    <row r="1997" s="51" customFormat="1" x14ac:dyDescent="0.3"/>
    <row r="1998" s="51" customFormat="1" x14ac:dyDescent="0.3"/>
    <row r="1999" s="51" customFormat="1" x14ac:dyDescent="0.3"/>
    <row r="2000" s="51" customFormat="1" x14ac:dyDescent="0.3"/>
    <row r="2001" s="51" customFormat="1" x14ac:dyDescent="0.3"/>
    <row r="2002" s="51" customFormat="1" x14ac:dyDescent="0.3"/>
    <row r="2003" s="51" customFormat="1" x14ac:dyDescent="0.3"/>
    <row r="2004" s="51" customFormat="1" x14ac:dyDescent="0.3"/>
    <row r="2005" s="51" customFormat="1" x14ac:dyDescent="0.3"/>
    <row r="2006" s="51" customFormat="1" x14ac:dyDescent="0.3"/>
    <row r="2007" s="51" customFormat="1" x14ac:dyDescent="0.3"/>
    <row r="2008" s="51" customFormat="1" x14ac:dyDescent="0.3"/>
    <row r="2009" s="51" customFormat="1" x14ac:dyDescent="0.3"/>
    <row r="2010" s="51" customFormat="1" x14ac:dyDescent="0.3"/>
    <row r="2011" s="51" customFormat="1" x14ac:dyDescent="0.3"/>
    <row r="2012" s="51" customFormat="1" x14ac:dyDescent="0.3"/>
    <row r="2013" s="51" customFormat="1" x14ac:dyDescent="0.3"/>
    <row r="2014" s="51" customFormat="1" x14ac:dyDescent="0.3"/>
    <row r="2015" s="51" customFormat="1" x14ac:dyDescent="0.3"/>
    <row r="2016" s="51" customFormat="1" x14ac:dyDescent="0.3"/>
    <row r="2017" s="51" customFormat="1" x14ac:dyDescent="0.3"/>
    <row r="2018" s="51" customFormat="1" x14ac:dyDescent="0.3"/>
    <row r="2019" s="51" customFormat="1" x14ac:dyDescent="0.3"/>
    <row r="2020" s="51" customFormat="1" x14ac:dyDescent="0.3"/>
    <row r="2021" s="51" customFormat="1" x14ac:dyDescent="0.3"/>
    <row r="2022" s="51" customFormat="1" x14ac:dyDescent="0.3"/>
    <row r="2023" s="51" customFormat="1" x14ac:dyDescent="0.3"/>
    <row r="2024" s="51" customFormat="1" x14ac:dyDescent="0.3"/>
    <row r="2025" s="51" customFormat="1" x14ac:dyDescent="0.3"/>
    <row r="2026" s="51" customFormat="1" x14ac:dyDescent="0.3"/>
    <row r="2027" s="51" customFormat="1" x14ac:dyDescent="0.3"/>
    <row r="2028" s="51" customFormat="1" x14ac:dyDescent="0.3"/>
    <row r="2029" s="51" customFormat="1" x14ac:dyDescent="0.3"/>
    <row r="2030" s="51" customFormat="1" x14ac:dyDescent="0.3"/>
    <row r="2031" s="51" customFormat="1" x14ac:dyDescent="0.3"/>
    <row r="2032" s="51" customFormat="1" x14ac:dyDescent="0.3"/>
    <row r="2033" s="51" customFormat="1" x14ac:dyDescent="0.3"/>
    <row r="2034" s="51" customFormat="1" x14ac:dyDescent="0.3"/>
    <row r="2035" s="51" customFormat="1" x14ac:dyDescent="0.3"/>
    <row r="2036" s="51" customFormat="1" x14ac:dyDescent="0.3"/>
    <row r="2037" s="51" customFormat="1" x14ac:dyDescent="0.3"/>
    <row r="2038" s="51" customFormat="1" x14ac:dyDescent="0.3"/>
    <row r="2039" s="51" customFormat="1" x14ac:dyDescent="0.3"/>
    <row r="2040" s="51" customFormat="1" x14ac:dyDescent="0.3"/>
    <row r="2041" s="51" customFormat="1" x14ac:dyDescent="0.3"/>
    <row r="2042" s="51" customFormat="1" x14ac:dyDescent="0.3"/>
    <row r="2043" s="51" customFormat="1" x14ac:dyDescent="0.3"/>
    <row r="2044" s="51" customFormat="1" x14ac:dyDescent="0.3"/>
    <row r="2045" s="51" customFormat="1" x14ac:dyDescent="0.3"/>
    <row r="2046" s="51" customFormat="1" x14ac:dyDescent="0.3"/>
    <row r="2047" s="51" customFormat="1" x14ac:dyDescent="0.3"/>
    <row r="2048" s="51" customFormat="1" x14ac:dyDescent="0.3"/>
    <row r="2049" s="51" customFormat="1" x14ac:dyDescent="0.3"/>
    <row r="2050" s="51" customFormat="1" x14ac:dyDescent="0.3"/>
    <row r="2051" s="51" customFormat="1" x14ac:dyDescent="0.3"/>
    <row r="2052" s="51" customFormat="1" x14ac:dyDescent="0.3"/>
    <row r="2053" s="51" customFormat="1" x14ac:dyDescent="0.3"/>
    <row r="2054" s="51" customFormat="1" x14ac:dyDescent="0.3"/>
    <row r="2055" s="51" customFormat="1" x14ac:dyDescent="0.3"/>
    <row r="2056" s="51" customFormat="1" x14ac:dyDescent="0.3"/>
    <row r="2057" s="51" customFormat="1" x14ac:dyDescent="0.3"/>
    <row r="2058" s="51" customFormat="1" x14ac:dyDescent="0.3"/>
    <row r="2059" s="51" customFormat="1" x14ac:dyDescent="0.3"/>
    <row r="2060" s="51" customFormat="1" x14ac:dyDescent="0.3"/>
    <row r="2061" s="51" customFormat="1" x14ac:dyDescent="0.3"/>
    <row r="2062" s="51" customFormat="1" x14ac:dyDescent="0.3"/>
    <row r="2063" s="51" customFormat="1" x14ac:dyDescent="0.3"/>
    <row r="2064" s="51" customFormat="1" x14ac:dyDescent="0.3"/>
    <row r="2065" s="51" customFormat="1" x14ac:dyDescent="0.3"/>
    <row r="2066" s="51" customFormat="1" x14ac:dyDescent="0.3"/>
    <row r="2067" s="51" customFormat="1" x14ac:dyDescent="0.3"/>
    <row r="2068" s="51" customFormat="1" x14ac:dyDescent="0.3"/>
    <row r="2069" s="51" customFormat="1" x14ac:dyDescent="0.3"/>
    <row r="2070" s="51" customFormat="1" x14ac:dyDescent="0.3"/>
    <row r="2071" s="51" customFormat="1" x14ac:dyDescent="0.3"/>
    <row r="2072" s="51" customFormat="1" x14ac:dyDescent="0.3"/>
    <row r="2073" s="51" customFormat="1" x14ac:dyDescent="0.3"/>
    <row r="2074" s="51" customFormat="1" x14ac:dyDescent="0.3"/>
    <row r="2075" s="51" customFormat="1" x14ac:dyDescent="0.3"/>
    <row r="2076" s="51" customFormat="1" x14ac:dyDescent="0.3"/>
    <row r="2077" s="51" customFormat="1" x14ac:dyDescent="0.3"/>
    <row r="2078" s="51" customFormat="1" x14ac:dyDescent="0.3"/>
    <row r="2079" s="51" customFormat="1" x14ac:dyDescent="0.3"/>
    <row r="2080" s="51" customFormat="1" x14ac:dyDescent="0.3"/>
    <row r="2081" s="51" customFormat="1" x14ac:dyDescent="0.3"/>
    <row r="2082" s="51" customFormat="1" x14ac:dyDescent="0.3"/>
    <row r="2083" s="51" customFormat="1" x14ac:dyDescent="0.3"/>
    <row r="2084" s="51" customFormat="1" x14ac:dyDescent="0.3"/>
    <row r="2085" s="51" customFormat="1" x14ac:dyDescent="0.3"/>
    <row r="2086" s="51" customFormat="1" x14ac:dyDescent="0.3"/>
    <row r="2087" s="51" customFormat="1" x14ac:dyDescent="0.3"/>
    <row r="2088" s="51" customFormat="1" x14ac:dyDescent="0.3"/>
    <row r="2089" s="51" customFormat="1" x14ac:dyDescent="0.3"/>
    <row r="2090" s="51" customFormat="1" x14ac:dyDescent="0.3"/>
    <row r="2091" s="51" customFormat="1" x14ac:dyDescent="0.3"/>
    <row r="2092" s="51" customFormat="1" x14ac:dyDescent="0.3"/>
    <row r="2093" s="51" customFormat="1" x14ac:dyDescent="0.3"/>
    <row r="2094" s="51" customFormat="1" x14ac:dyDescent="0.3"/>
    <row r="2095" s="51" customFormat="1" x14ac:dyDescent="0.3"/>
    <row r="2096" s="51" customFormat="1" x14ac:dyDescent="0.3"/>
    <row r="2097" s="51" customFormat="1" x14ac:dyDescent="0.3"/>
    <row r="2098" s="51" customFormat="1" x14ac:dyDescent="0.3"/>
    <row r="2099" s="51" customFormat="1" x14ac:dyDescent="0.3"/>
    <row r="2100" s="51" customFormat="1" x14ac:dyDescent="0.3"/>
    <row r="2101" s="51" customFormat="1" x14ac:dyDescent="0.3"/>
    <row r="2102" s="51" customFormat="1" x14ac:dyDescent="0.3"/>
    <row r="2103" s="51" customFormat="1" x14ac:dyDescent="0.3"/>
    <row r="2104" s="51" customFormat="1" x14ac:dyDescent="0.3"/>
    <row r="2105" s="51" customFormat="1" x14ac:dyDescent="0.3"/>
    <row r="2106" s="51" customFormat="1" x14ac:dyDescent="0.3"/>
    <row r="2107" s="51" customFormat="1" x14ac:dyDescent="0.3"/>
    <row r="2108" s="51" customFormat="1" x14ac:dyDescent="0.3"/>
    <row r="2109" s="51" customFormat="1" x14ac:dyDescent="0.3"/>
    <row r="2110" s="51" customFormat="1" x14ac:dyDescent="0.3"/>
    <row r="2111" s="51" customFormat="1" x14ac:dyDescent="0.3"/>
    <row r="2112" s="51" customFormat="1" x14ac:dyDescent="0.3"/>
    <row r="2113" s="51" customFormat="1" x14ac:dyDescent="0.3"/>
    <row r="2114" s="51" customFormat="1" x14ac:dyDescent="0.3"/>
    <row r="2115" s="51" customFormat="1" x14ac:dyDescent="0.3"/>
    <row r="2116" s="51" customFormat="1" x14ac:dyDescent="0.3"/>
    <row r="2117" s="51" customFormat="1" x14ac:dyDescent="0.3"/>
    <row r="2118" s="51" customFormat="1" x14ac:dyDescent="0.3"/>
    <row r="2119" s="51" customFormat="1" x14ac:dyDescent="0.3"/>
    <row r="2120" s="51" customFormat="1" x14ac:dyDescent="0.3"/>
    <row r="2121" s="51" customFormat="1" x14ac:dyDescent="0.3"/>
    <row r="2122" s="51" customFormat="1" x14ac:dyDescent="0.3"/>
    <row r="2123" s="51" customFormat="1" x14ac:dyDescent="0.3"/>
    <row r="2124" s="51" customFormat="1" x14ac:dyDescent="0.3"/>
    <row r="2125" s="51" customFormat="1" x14ac:dyDescent="0.3"/>
    <row r="2126" s="51" customFormat="1" x14ac:dyDescent="0.3"/>
    <row r="2127" s="51" customFormat="1" x14ac:dyDescent="0.3"/>
    <row r="2128" s="51" customFormat="1" x14ac:dyDescent="0.3"/>
    <row r="2129" s="51" customFormat="1" x14ac:dyDescent="0.3"/>
    <row r="2130" s="51" customFormat="1" x14ac:dyDescent="0.3"/>
    <row r="2131" s="51" customFormat="1" x14ac:dyDescent="0.3"/>
    <row r="2132" s="51" customFormat="1" x14ac:dyDescent="0.3"/>
    <row r="2133" s="51" customFormat="1" x14ac:dyDescent="0.3"/>
    <row r="2134" s="51" customFormat="1" x14ac:dyDescent="0.3"/>
    <row r="2135" s="51" customFormat="1" x14ac:dyDescent="0.3"/>
    <row r="2136" s="51" customFormat="1" x14ac:dyDescent="0.3"/>
    <row r="2137" s="51" customFormat="1" x14ac:dyDescent="0.3"/>
    <row r="2138" s="51" customFormat="1" x14ac:dyDescent="0.3"/>
    <row r="2139" s="51" customFormat="1" x14ac:dyDescent="0.3"/>
    <row r="2140" s="51" customFormat="1" x14ac:dyDescent="0.3"/>
    <row r="2141" s="51" customFormat="1" x14ac:dyDescent="0.3"/>
    <row r="2142" s="51" customFormat="1" x14ac:dyDescent="0.3"/>
    <row r="2143" s="51" customFormat="1" x14ac:dyDescent="0.3"/>
    <row r="2144" s="51" customFormat="1" x14ac:dyDescent="0.3"/>
    <row r="2145" s="51" customFormat="1" x14ac:dyDescent="0.3"/>
    <row r="2146" s="51" customFormat="1" x14ac:dyDescent="0.3"/>
    <row r="2147" s="51" customFormat="1" x14ac:dyDescent="0.3"/>
    <row r="2148" s="51" customFormat="1" x14ac:dyDescent="0.3"/>
    <row r="2149" s="51" customFormat="1" x14ac:dyDescent="0.3"/>
    <row r="2150" s="51" customFormat="1" x14ac:dyDescent="0.3"/>
    <row r="2151" s="51" customFormat="1" x14ac:dyDescent="0.3"/>
    <row r="2152" s="51" customFormat="1" x14ac:dyDescent="0.3"/>
    <row r="2153" s="51" customFormat="1" x14ac:dyDescent="0.3"/>
    <row r="2154" s="51" customFormat="1" x14ac:dyDescent="0.3"/>
    <row r="2155" s="51" customFormat="1" x14ac:dyDescent="0.3"/>
    <row r="2156" s="51" customFormat="1" x14ac:dyDescent="0.3"/>
    <row r="2157" s="51" customFormat="1" x14ac:dyDescent="0.3"/>
    <row r="2158" s="51" customFormat="1" x14ac:dyDescent="0.3"/>
    <row r="2159" s="51" customFormat="1" x14ac:dyDescent="0.3"/>
    <row r="2160" s="51" customFormat="1" x14ac:dyDescent="0.3"/>
    <row r="2161" s="51" customFormat="1" x14ac:dyDescent="0.3"/>
    <row r="2162" s="51" customFormat="1" x14ac:dyDescent="0.3"/>
    <row r="2163" s="51" customFormat="1" x14ac:dyDescent="0.3"/>
    <row r="2164" s="51" customFormat="1" x14ac:dyDescent="0.3"/>
    <row r="2165" s="51" customFormat="1" x14ac:dyDescent="0.3"/>
    <row r="2166" s="51" customFormat="1" x14ac:dyDescent="0.3"/>
    <row r="2167" s="51" customFormat="1" x14ac:dyDescent="0.3"/>
    <row r="2168" s="51" customFormat="1" x14ac:dyDescent="0.3"/>
    <row r="2169" s="51" customFormat="1" x14ac:dyDescent="0.3"/>
    <row r="2170" s="51" customFormat="1" x14ac:dyDescent="0.3"/>
    <row r="2171" s="51" customFormat="1" x14ac:dyDescent="0.3"/>
    <row r="2172" s="51" customFormat="1" x14ac:dyDescent="0.3"/>
    <row r="2173" s="51" customFormat="1" x14ac:dyDescent="0.3"/>
    <row r="2174" s="51" customFormat="1" x14ac:dyDescent="0.3"/>
    <row r="2175" s="51" customFormat="1" x14ac:dyDescent="0.3"/>
    <row r="2176" s="51" customFormat="1" x14ac:dyDescent="0.3"/>
    <row r="2177" s="51" customFormat="1" x14ac:dyDescent="0.3"/>
    <row r="2178" s="51" customFormat="1" x14ac:dyDescent="0.3"/>
    <row r="2179" s="51" customFormat="1" x14ac:dyDescent="0.3"/>
    <row r="2180" s="51" customFormat="1" x14ac:dyDescent="0.3"/>
    <row r="2181" s="51" customFormat="1" x14ac:dyDescent="0.3"/>
    <row r="2182" s="51" customFormat="1" x14ac:dyDescent="0.3"/>
    <row r="2183" s="51" customFormat="1" x14ac:dyDescent="0.3"/>
    <row r="2184" s="51" customFormat="1" x14ac:dyDescent="0.3"/>
    <row r="2185" s="51" customFormat="1" x14ac:dyDescent="0.3"/>
    <row r="2186" s="51" customFormat="1" x14ac:dyDescent="0.3"/>
    <row r="2187" s="51" customFormat="1" x14ac:dyDescent="0.3"/>
    <row r="2188" s="51" customFormat="1" x14ac:dyDescent="0.3"/>
    <row r="2189" s="51" customFormat="1" x14ac:dyDescent="0.3"/>
    <row r="2190" s="51" customFormat="1" x14ac:dyDescent="0.3"/>
    <row r="2191" s="51" customFormat="1" x14ac:dyDescent="0.3"/>
    <row r="2192" s="51" customFormat="1" x14ac:dyDescent="0.3"/>
    <row r="2193" s="51" customFormat="1" x14ac:dyDescent="0.3"/>
    <row r="2194" s="51" customFormat="1" x14ac:dyDescent="0.3"/>
    <row r="2195" s="51" customFormat="1" x14ac:dyDescent="0.3"/>
    <row r="2196" s="51" customFormat="1" x14ac:dyDescent="0.3"/>
    <row r="2197" s="51" customFormat="1" x14ac:dyDescent="0.3"/>
    <row r="2198" s="51" customFormat="1" x14ac:dyDescent="0.3"/>
    <row r="2199" s="51" customFormat="1" x14ac:dyDescent="0.3"/>
    <row r="2200" s="51" customFormat="1" x14ac:dyDescent="0.3"/>
    <row r="2201" s="51" customFormat="1" x14ac:dyDescent="0.3"/>
    <row r="2202" s="51" customFormat="1" x14ac:dyDescent="0.3"/>
    <row r="2203" s="51" customFormat="1" x14ac:dyDescent="0.3"/>
    <row r="2204" s="51" customFormat="1" x14ac:dyDescent="0.3"/>
    <row r="2205" s="51" customFormat="1" x14ac:dyDescent="0.3"/>
    <row r="2206" s="51" customFormat="1" x14ac:dyDescent="0.3"/>
    <row r="2207" s="51" customFormat="1" x14ac:dyDescent="0.3"/>
    <row r="2208" s="51" customFormat="1" x14ac:dyDescent="0.3"/>
    <row r="2209" s="51" customFormat="1" x14ac:dyDescent="0.3"/>
    <row r="2210" s="51" customFormat="1" x14ac:dyDescent="0.3"/>
    <row r="2211" s="51" customFormat="1" x14ac:dyDescent="0.3"/>
    <row r="2212" s="51" customFormat="1" x14ac:dyDescent="0.3"/>
    <row r="2213" s="51" customFormat="1" x14ac:dyDescent="0.3"/>
    <row r="2214" s="51" customFormat="1" x14ac:dyDescent="0.3"/>
    <row r="2215" s="51" customFormat="1" x14ac:dyDescent="0.3"/>
    <row r="2216" s="51" customFormat="1" x14ac:dyDescent="0.3"/>
    <row r="2217" s="51" customFormat="1" x14ac:dyDescent="0.3"/>
    <row r="2218" s="51" customFormat="1" x14ac:dyDescent="0.3"/>
    <row r="2219" s="51" customFormat="1" x14ac:dyDescent="0.3"/>
    <row r="2220" s="51" customFormat="1" x14ac:dyDescent="0.3"/>
    <row r="2221" s="51" customFormat="1" x14ac:dyDescent="0.3"/>
    <row r="2222" s="51" customFormat="1" x14ac:dyDescent="0.3"/>
    <row r="2223" s="51" customFormat="1" x14ac:dyDescent="0.3"/>
    <row r="2224" s="51" customFormat="1" x14ac:dyDescent="0.3"/>
    <row r="2225" s="51" customFormat="1" x14ac:dyDescent="0.3"/>
    <row r="2226" s="51" customFormat="1" x14ac:dyDescent="0.3"/>
    <row r="2227" s="51" customFormat="1" x14ac:dyDescent="0.3"/>
    <row r="2228" s="51" customFormat="1" x14ac:dyDescent="0.3"/>
    <row r="2229" s="51" customFormat="1" x14ac:dyDescent="0.3"/>
    <row r="2230" s="51" customFormat="1" x14ac:dyDescent="0.3"/>
    <row r="2231" s="51" customFormat="1" x14ac:dyDescent="0.3"/>
    <row r="2232" s="51" customFormat="1" x14ac:dyDescent="0.3"/>
    <row r="2233" s="51" customFormat="1" x14ac:dyDescent="0.3"/>
    <row r="2234" s="51" customFormat="1" x14ac:dyDescent="0.3"/>
    <row r="2235" s="51" customFormat="1" x14ac:dyDescent="0.3"/>
    <row r="2236" s="51" customFormat="1" x14ac:dyDescent="0.3"/>
    <row r="2237" s="51" customFormat="1" x14ac:dyDescent="0.3"/>
    <row r="2238" s="51" customFormat="1" x14ac:dyDescent="0.3"/>
    <row r="2239" s="51" customFormat="1" x14ac:dyDescent="0.3"/>
    <row r="2240" s="51" customFormat="1" x14ac:dyDescent="0.3"/>
    <row r="2241" s="51" customFormat="1" x14ac:dyDescent="0.3"/>
    <row r="2242" s="51" customFormat="1" x14ac:dyDescent="0.3"/>
    <row r="2243" s="51" customFormat="1" x14ac:dyDescent="0.3"/>
    <row r="2244" s="51" customFormat="1" x14ac:dyDescent="0.3"/>
    <row r="2245" s="51" customFormat="1" x14ac:dyDescent="0.3"/>
    <row r="2246" s="51" customFormat="1" x14ac:dyDescent="0.3"/>
    <row r="2247" s="51" customFormat="1" x14ac:dyDescent="0.3"/>
    <row r="2248" s="51" customFormat="1" x14ac:dyDescent="0.3"/>
    <row r="2249" s="51" customFormat="1" x14ac:dyDescent="0.3"/>
    <row r="2250" s="51" customFormat="1" x14ac:dyDescent="0.3"/>
    <row r="2251" s="51" customFormat="1" x14ac:dyDescent="0.3"/>
    <row r="2252" s="51" customFormat="1" x14ac:dyDescent="0.3"/>
    <row r="2253" s="51" customFormat="1" x14ac:dyDescent="0.3"/>
    <row r="2254" s="51" customFormat="1" x14ac:dyDescent="0.3"/>
    <row r="2255" s="51" customFormat="1" x14ac:dyDescent="0.3"/>
    <row r="2256" s="51" customFormat="1" x14ac:dyDescent="0.3"/>
    <row r="2257" s="51" customFormat="1" x14ac:dyDescent="0.3"/>
    <row r="2258" s="51" customFormat="1" x14ac:dyDescent="0.3"/>
    <row r="2259" s="51" customFormat="1" x14ac:dyDescent="0.3"/>
    <row r="2260" s="51" customFormat="1" x14ac:dyDescent="0.3"/>
    <row r="2261" s="51" customFormat="1" x14ac:dyDescent="0.3"/>
    <row r="2262" s="51" customFormat="1" x14ac:dyDescent="0.3"/>
    <row r="2263" s="51" customFormat="1" x14ac:dyDescent="0.3"/>
    <row r="2264" s="51" customFormat="1" x14ac:dyDescent="0.3"/>
    <row r="2265" s="51" customFormat="1" x14ac:dyDescent="0.3"/>
    <row r="2266" s="51" customFormat="1" x14ac:dyDescent="0.3"/>
    <row r="2267" s="51" customFormat="1" x14ac:dyDescent="0.3"/>
    <row r="2268" s="51" customFormat="1" x14ac:dyDescent="0.3"/>
    <row r="2269" s="51" customFormat="1" x14ac:dyDescent="0.3"/>
    <row r="2270" s="51" customFormat="1" x14ac:dyDescent="0.3"/>
    <row r="2271" s="51" customFormat="1" x14ac:dyDescent="0.3"/>
    <row r="2272" s="51" customFormat="1" x14ac:dyDescent="0.3"/>
    <row r="2273" s="51" customFormat="1" x14ac:dyDescent="0.3"/>
    <row r="2274" s="51" customFormat="1" x14ac:dyDescent="0.3"/>
    <row r="2275" s="51" customFormat="1" x14ac:dyDescent="0.3"/>
    <row r="2276" s="51" customFormat="1" x14ac:dyDescent="0.3"/>
    <row r="2277" s="51" customFormat="1" x14ac:dyDescent="0.3"/>
    <row r="2278" s="51" customFormat="1" x14ac:dyDescent="0.3"/>
    <row r="2279" s="51" customFormat="1" x14ac:dyDescent="0.3"/>
    <row r="2280" s="51" customFormat="1" x14ac:dyDescent="0.3"/>
    <row r="2281" s="51" customFormat="1" x14ac:dyDescent="0.3"/>
    <row r="2282" s="51" customFormat="1" x14ac:dyDescent="0.3"/>
    <row r="2283" s="51" customFormat="1" x14ac:dyDescent="0.3"/>
    <row r="2284" s="51" customFormat="1" x14ac:dyDescent="0.3"/>
    <row r="2285" s="51" customFormat="1" x14ac:dyDescent="0.3"/>
    <row r="2286" s="51" customFormat="1" x14ac:dyDescent="0.3"/>
    <row r="2287" s="51" customFormat="1" x14ac:dyDescent="0.3"/>
    <row r="2288" s="51" customFormat="1" x14ac:dyDescent="0.3"/>
    <row r="2289" s="51" customFormat="1" x14ac:dyDescent="0.3"/>
    <row r="2290" s="51" customFormat="1" x14ac:dyDescent="0.3"/>
    <row r="2291" s="51" customFormat="1" x14ac:dyDescent="0.3"/>
    <row r="2292" s="51" customFormat="1" x14ac:dyDescent="0.3"/>
    <row r="2293" s="51" customFormat="1" x14ac:dyDescent="0.3"/>
    <row r="2294" s="51" customFormat="1" x14ac:dyDescent="0.3"/>
    <row r="2295" s="51" customFormat="1" x14ac:dyDescent="0.3"/>
    <row r="2296" s="51" customFormat="1" x14ac:dyDescent="0.3"/>
    <row r="2297" s="51" customFormat="1" x14ac:dyDescent="0.3"/>
    <row r="2298" s="51" customFormat="1" x14ac:dyDescent="0.3"/>
    <row r="2299" s="51" customFormat="1" x14ac:dyDescent="0.3"/>
    <row r="2300" s="51" customFormat="1" x14ac:dyDescent="0.3"/>
    <row r="2301" s="51" customFormat="1" x14ac:dyDescent="0.3"/>
    <row r="2302" s="51" customFormat="1" x14ac:dyDescent="0.3"/>
    <row r="2303" s="51" customFormat="1" x14ac:dyDescent="0.3"/>
    <row r="2304" s="51" customFormat="1" x14ac:dyDescent="0.3"/>
    <row r="2305" s="51" customFormat="1" x14ac:dyDescent="0.3"/>
    <row r="2306" s="51" customFormat="1" x14ac:dyDescent="0.3"/>
    <row r="2307" s="51" customFormat="1" x14ac:dyDescent="0.3"/>
    <row r="2308" s="51" customFormat="1" x14ac:dyDescent="0.3"/>
    <row r="2309" s="51" customFormat="1" x14ac:dyDescent="0.3"/>
    <row r="2310" s="51" customFormat="1" x14ac:dyDescent="0.3"/>
    <row r="2311" s="51" customFormat="1" x14ac:dyDescent="0.3"/>
    <row r="2312" s="51" customFormat="1" x14ac:dyDescent="0.3"/>
    <row r="2313" s="51" customFormat="1" x14ac:dyDescent="0.3"/>
    <row r="2314" s="51" customFormat="1" x14ac:dyDescent="0.3"/>
    <row r="2315" s="51" customFormat="1" x14ac:dyDescent="0.3"/>
    <row r="2316" s="51" customFormat="1" x14ac:dyDescent="0.3"/>
    <row r="2317" s="51" customFormat="1" x14ac:dyDescent="0.3"/>
    <row r="2318" s="51" customFormat="1" x14ac:dyDescent="0.3"/>
    <row r="2319" s="51" customFormat="1" x14ac:dyDescent="0.3"/>
    <row r="2320" s="51" customFormat="1" x14ac:dyDescent="0.3"/>
    <row r="2321" s="51" customFormat="1" x14ac:dyDescent="0.3"/>
    <row r="2322" s="51" customFormat="1" x14ac:dyDescent="0.3"/>
    <row r="2323" s="51" customFormat="1" x14ac:dyDescent="0.3"/>
    <row r="2324" s="51" customFormat="1" x14ac:dyDescent="0.3"/>
    <row r="2325" s="51" customFormat="1" x14ac:dyDescent="0.3"/>
    <row r="2326" s="51" customFormat="1" x14ac:dyDescent="0.3"/>
    <row r="2327" s="51" customFormat="1" x14ac:dyDescent="0.3"/>
    <row r="2328" s="51" customFormat="1" x14ac:dyDescent="0.3"/>
    <row r="2329" s="51" customFormat="1" x14ac:dyDescent="0.3"/>
    <row r="2330" s="51" customFormat="1" x14ac:dyDescent="0.3"/>
    <row r="2331" s="51" customFormat="1" x14ac:dyDescent="0.3"/>
    <row r="2332" s="51" customFormat="1" x14ac:dyDescent="0.3"/>
    <row r="2333" s="51" customFormat="1" x14ac:dyDescent="0.3"/>
    <row r="2334" s="51" customFormat="1" x14ac:dyDescent="0.3"/>
    <row r="2335" s="51" customFormat="1" x14ac:dyDescent="0.3"/>
    <row r="2336" s="51" customFormat="1" x14ac:dyDescent="0.3"/>
    <row r="2337" s="51" customFormat="1" x14ac:dyDescent="0.3"/>
    <row r="2338" s="51" customFormat="1" x14ac:dyDescent="0.3"/>
    <row r="2339" s="51" customFormat="1" x14ac:dyDescent="0.3"/>
    <row r="2340" s="51" customFormat="1" x14ac:dyDescent="0.3"/>
    <row r="2341" s="51" customFormat="1" x14ac:dyDescent="0.3"/>
    <row r="2342" s="51" customFormat="1" x14ac:dyDescent="0.3"/>
    <row r="2343" s="51" customFormat="1" x14ac:dyDescent="0.3"/>
    <row r="2344" s="51" customFormat="1" x14ac:dyDescent="0.3"/>
    <row r="2345" s="51" customFormat="1" x14ac:dyDescent="0.3"/>
    <row r="2346" s="51" customFormat="1" x14ac:dyDescent="0.3"/>
    <row r="2347" s="51" customFormat="1" x14ac:dyDescent="0.3"/>
    <row r="2348" s="51" customFormat="1" x14ac:dyDescent="0.3"/>
    <row r="2349" s="51" customFormat="1" x14ac:dyDescent="0.3"/>
    <row r="2350" s="51" customFormat="1" x14ac:dyDescent="0.3"/>
    <row r="2351" s="51" customFormat="1" x14ac:dyDescent="0.3"/>
    <row r="2352" s="51" customFormat="1" x14ac:dyDescent="0.3"/>
    <row r="2353" s="51" customFormat="1" x14ac:dyDescent="0.3"/>
    <row r="2354" s="51" customFormat="1" x14ac:dyDescent="0.3"/>
    <row r="2355" s="51" customFormat="1" x14ac:dyDescent="0.3"/>
    <row r="2356" s="51" customFormat="1" x14ac:dyDescent="0.3"/>
    <row r="2357" s="51" customFormat="1" x14ac:dyDescent="0.3"/>
    <row r="2358" s="51" customFormat="1" x14ac:dyDescent="0.3"/>
    <row r="2359" s="51" customFormat="1" x14ac:dyDescent="0.3"/>
    <row r="2360" s="51" customFormat="1" x14ac:dyDescent="0.3"/>
    <row r="2361" s="51" customFormat="1" x14ac:dyDescent="0.3"/>
    <row r="2362" s="51" customFormat="1" x14ac:dyDescent="0.3"/>
    <row r="2363" s="51" customFormat="1" x14ac:dyDescent="0.3"/>
    <row r="2364" s="51" customFormat="1" x14ac:dyDescent="0.3"/>
    <row r="2365" s="51" customFormat="1" x14ac:dyDescent="0.3"/>
    <row r="2366" s="51" customFormat="1" x14ac:dyDescent="0.3"/>
    <row r="2367" s="51" customFormat="1" x14ac:dyDescent="0.3"/>
    <row r="2368" s="51" customFormat="1" x14ac:dyDescent="0.3"/>
    <row r="2369" s="51" customFormat="1" x14ac:dyDescent="0.3"/>
    <row r="2370" s="51" customFormat="1" x14ac:dyDescent="0.3"/>
    <row r="2371" s="51" customFormat="1" x14ac:dyDescent="0.3"/>
    <row r="2372" s="51" customFormat="1" x14ac:dyDescent="0.3"/>
    <row r="2373" s="51" customFormat="1" x14ac:dyDescent="0.3"/>
    <row r="2374" s="51" customFormat="1" x14ac:dyDescent="0.3"/>
    <row r="2375" s="51" customFormat="1" x14ac:dyDescent="0.3"/>
    <row r="2376" s="51" customFormat="1" x14ac:dyDescent="0.3"/>
    <row r="2377" s="51" customFormat="1" x14ac:dyDescent="0.3"/>
    <row r="2378" s="51" customFormat="1" x14ac:dyDescent="0.3"/>
    <row r="2379" s="51" customFormat="1" x14ac:dyDescent="0.3"/>
    <row r="2380" s="51" customFormat="1" x14ac:dyDescent="0.3"/>
    <row r="2381" s="51" customFormat="1" x14ac:dyDescent="0.3"/>
    <row r="2382" s="51" customFormat="1" x14ac:dyDescent="0.3"/>
    <row r="2383" s="51" customFormat="1" x14ac:dyDescent="0.3"/>
    <row r="2384" s="51" customFormat="1" x14ac:dyDescent="0.3"/>
    <row r="2385" s="51" customFormat="1" x14ac:dyDescent="0.3"/>
    <row r="2386" s="51" customFormat="1" x14ac:dyDescent="0.3"/>
    <row r="2387" s="51" customFormat="1" x14ac:dyDescent="0.3"/>
    <row r="2388" s="51" customFormat="1" x14ac:dyDescent="0.3"/>
    <row r="2389" s="51" customFormat="1" x14ac:dyDescent="0.3"/>
    <row r="2390" s="51" customFormat="1" x14ac:dyDescent="0.3"/>
    <row r="2391" s="51" customFormat="1" x14ac:dyDescent="0.3"/>
    <row r="2392" s="51" customFormat="1" x14ac:dyDescent="0.3"/>
    <row r="2393" s="51" customFormat="1" x14ac:dyDescent="0.3"/>
    <row r="2394" s="51" customFormat="1" x14ac:dyDescent="0.3"/>
    <row r="2395" s="51" customFormat="1" x14ac:dyDescent="0.3"/>
    <row r="2396" s="51" customFormat="1" x14ac:dyDescent="0.3"/>
    <row r="2397" s="51" customFormat="1" x14ac:dyDescent="0.3"/>
    <row r="2398" s="51" customFormat="1" x14ac:dyDescent="0.3"/>
    <row r="2399" s="51" customFormat="1" x14ac:dyDescent="0.3"/>
    <row r="2400" s="51" customFormat="1" x14ac:dyDescent="0.3"/>
    <row r="2401" s="51" customFormat="1" x14ac:dyDescent="0.3"/>
    <row r="2402" s="51" customFormat="1" x14ac:dyDescent="0.3"/>
    <row r="2403" s="51" customFormat="1" x14ac:dyDescent="0.3"/>
    <row r="2404" s="51" customFormat="1" x14ac:dyDescent="0.3"/>
    <row r="2405" s="51" customFormat="1" x14ac:dyDescent="0.3"/>
    <row r="2406" s="51" customFormat="1" x14ac:dyDescent="0.3"/>
    <row r="2407" s="51" customFormat="1" x14ac:dyDescent="0.3"/>
    <row r="2408" s="51" customFormat="1" x14ac:dyDescent="0.3"/>
    <row r="2409" s="51" customFormat="1" x14ac:dyDescent="0.3"/>
    <row r="2410" s="51" customFormat="1" x14ac:dyDescent="0.3"/>
    <row r="2411" s="51" customFormat="1" x14ac:dyDescent="0.3"/>
    <row r="2412" s="51" customFormat="1" x14ac:dyDescent="0.3"/>
    <row r="2413" s="51" customFormat="1" x14ac:dyDescent="0.3"/>
    <row r="2414" s="51" customFormat="1" x14ac:dyDescent="0.3"/>
    <row r="2415" s="51" customFormat="1" x14ac:dyDescent="0.3"/>
    <row r="2416" s="51" customFormat="1" x14ac:dyDescent="0.3"/>
    <row r="2417" s="51" customFormat="1" x14ac:dyDescent="0.3"/>
    <row r="2418" s="51" customFormat="1" x14ac:dyDescent="0.3"/>
    <row r="2419" s="51" customFormat="1" x14ac:dyDescent="0.3"/>
    <row r="2420" s="51" customFormat="1" x14ac:dyDescent="0.3"/>
    <row r="2421" s="51" customFormat="1" x14ac:dyDescent="0.3"/>
    <row r="2422" s="51" customFormat="1" x14ac:dyDescent="0.3"/>
    <row r="2423" s="51" customFormat="1" x14ac:dyDescent="0.3"/>
    <row r="2424" s="51" customFormat="1" x14ac:dyDescent="0.3"/>
    <row r="2425" s="51" customFormat="1" x14ac:dyDescent="0.3"/>
    <row r="2426" s="51" customFormat="1" x14ac:dyDescent="0.3"/>
    <row r="2427" s="51" customFormat="1" x14ac:dyDescent="0.3"/>
    <row r="2428" s="51" customFormat="1" x14ac:dyDescent="0.3"/>
    <row r="2429" s="51" customFormat="1" x14ac:dyDescent="0.3"/>
    <row r="2430" s="51" customFormat="1" x14ac:dyDescent="0.3"/>
    <row r="2431" s="51" customFormat="1" x14ac:dyDescent="0.3"/>
    <row r="2432" s="51" customFormat="1" x14ac:dyDescent="0.3"/>
    <row r="2433" s="51" customFormat="1" x14ac:dyDescent="0.3"/>
    <row r="2434" s="51" customFormat="1" x14ac:dyDescent="0.3"/>
    <row r="2435" s="51" customFormat="1" x14ac:dyDescent="0.3"/>
    <row r="2436" s="51" customFormat="1" x14ac:dyDescent="0.3"/>
    <row r="2437" s="51" customFormat="1" x14ac:dyDescent="0.3"/>
    <row r="2438" s="51" customFormat="1" x14ac:dyDescent="0.3"/>
    <row r="2439" s="51" customFormat="1" x14ac:dyDescent="0.3"/>
    <row r="2440" s="51" customFormat="1" x14ac:dyDescent="0.3"/>
    <row r="2441" s="51" customFormat="1" x14ac:dyDescent="0.3"/>
    <row r="2442" s="51" customFormat="1" x14ac:dyDescent="0.3"/>
    <row r="2443" s="51" customFormat="1" x14ac:dyDescent="0.3"/>
    <row r="2444" s="51" customFormat="1" x14ac:dyDescent="0.3"/>
    <row r="2445" s="51" customFormat="1" x14ac:dyDescent="0.3"/>
    <row r="2446" s="51" customFormat="1" x14ac:dyDescent="0.3"/>
    <row r="2447" s="51" customFormat="1" x14ac:dyDescent="0.3"/>
    <row r="2448" s="51" customFormat="1" x14ac:dyDescent="0.3"/>
    <row r="2449" s="51" customFormat="1" x14ac:dyDescent="0.3"/>
    <row r="2450" s="51" customFormat="1" x14ac:dyDescent="0.3"/>
    <row r="2451" s="51" customFormat="1" x14ac:dyDescent="0.3"/>
    <row r="2452" s="51" customFormat="1" x14ac:dyDescent="0.3"/>
    <row r="2453" s="51" customFormat="1" x14ac:dyDescent="0.3"/>
    <row r="2454" s="51" customFormat="1" x14ac:dyDescent="0.3"/>
    <row r="2455" s="51" customFormat="1" x14ac:dyDescent="0.3"/>
    <row r="2456" s="51" customFormat="1" x14ac:dyDescent="0.3"/>
    <row r="2457" s="51" customFormat="1" x14ac:dyDescent="0.3"/>
    <row r="2458" s="51" customFormat="1" x14ac:dyDescent="0.3"/>
    <row r="2459" s="51" customFormat="1" x14ac:dyDescent="0.3"/>
    <row r="2460" s="51" customFormat="1" x14ac:dyDescent="0.3"/>
    <row r="2461" s="51" customFormat="1" x14ac:dyDescent="0.3"/>
    <row r="2462" s="51" customFormat="1" x14ac:dyDescent="0.3"/>
    <row r="2463" s="51" customFormat="1" x14ac:dyDescent="0.3"/>
    <row r="2464" s="51" customFormat="1" x14ac:dyDescent="0.3"/>
    <row r="2465" s="51" customFormat="1" x14ac:dyDescent="0.3"/>
    <row r="2466" s="51" customFormat="1" x14ac:dyDescent="0.3"/>
    <row r="2467" s="51" customFormat="1" x14ac:dyDescent="0.3"/>
    <row r="2468" s="51" customFormat="1" x14ac:dyDescent="0.3"/>
    <row r="2469" s="51" customFormat="1" x14ac:dyDescent="0.3"/>
    <row r="2470" s="51" customFormat="1" x14ac:dyDescent="0.3"/>
    <row r="2471" s="51" customFormat="1" x14ac:dyDescent="0.3"/>
    <row r="2472" s="51" customFormat="1" x14ac:dyDescent="0.3"/>
    <row r="2473" s="51" customFormat="1" x14ac:dyDescent="0.3"/>
    <row r="2474" s="51" customFormat="1" x14ac:dyDescent="0.3"/>
    <row r="2475" s="51" customFormat="1" x14ac:dyDescent="0.3"/>
    <row r="2476" s="51" customFormat="1" x14ac:dyDescent="0.3"/>
    <row r="2477" s="51" customFormat="1" x14ac:dyDescent="0.3"/>
    <row r="2478" s="51" customFormat="1" x14ac:dyDescent="0.3"/>
    <row r="2479" s="51" customFormat="1" x14ac:dyDescent="0.3"/>
    <row r="2480" s="51" customFormat="1" x14ac:dyDescent="0.3"/>
    <row r="2481" s="51" customFormat="1" x14ac:dyDescent="0.3"/>
    <row r="2482" s="51" customFormat="1" x14ac:dyDescent="0.3"/>
    <row r="2483" s="51" customFormat="1" x14ac:dyDescent="0.3"/>
    <row r="2484" s="51" customFormat="1" x14ac:dyDescent="0.3"/>
    <row r="2485" s="51" customFormat="1" x14ac:dyDescent="0.3"/>
    <row r="2486" s="51" customFormat="1" x14ac:dyDescent="0.3"/>
    <row r="2487" s="51" customFormat="1" x14ac:dyDescent="0.3"/>
    <row r="2488" s="51" customFormat="1" x14ac:dyDescent="0.3"/>
    <row r="2489" s="51" customFormat="1" x14ac:dyDescent="0.3"/>
    <row r="2490" s="51" customFormat="1" x14ac:dyDescent="0.3"/>
    <row r="2491" s="51" customFormat="1" x14ac:dyDescent="0.3"/>
    <row r="2492" s="51" customFormat="1" x14ac:dyDescent="0.3"/>
    <row r="2493" s="51" customFormat="1" x14ac:dyDescent="0.3"/>
    <row r="2494" s="51" customFormat="1" x14ac:dyDescent="0.3"/>
    <row r="2495" s="51" customFormat="1" x14ac:dyDescent="0.3"/>
    <row r="2496" s="51" customFormat="1" x14ac:dyDescent="0.3"/>
    <row r="2497" s="51" customFormat="1" x14ac:dyDescent="0.3"/>
    <row r="2498" s="51" customFormat="1" x14ac:dyDescent="0.3"/>
    <row r="2499" s="51" customFormat="1" x14ac:dyDescent="0.3"/>
    <row r="2500" s="51" customFormat="1" x14ac:dyDescent="0.3"/>
    <row r="2501" s="51" customFormat="1" x14ac:dyDescent="0.3"/>
    <row r="2502" s="51" customFormat="1" x14ac:dyDescent="0.3"/>
    <row r="2503" s="51" customFormat="1" x14ac:dyDescent="0.3"/>
    <row r="2504" s="51" customFormat="1" x14ac:dyDescent="0.3"/>
    <row r="2505" s="51" customFormat="1" x14ac:dyDescent="0.3"/>
    <row r="2506" s="51" customFormat="1" x14ac:dyDescent="0.3"/>
    <row r="2507" s="51" customFormat="1" x14ac:dyDescent="0.3"/>
    <row r="2508" s="51" customFormat="1" x14ac:dyDescent="0.3"/>
    <row r="2509" s="51" customFormat="1" x14ac:dyDescent="0.3"/>
    <row r="2510" s="51" customFormat="1" x14ac:dyDescent="0.3"/>
    <row r="2511" s="51" customFormat="1" x14ac:dyDescent="0.3"/>
    <row r="2512" s="51" customFormat="1" x14ac:dyDescent="0.3"/>
    <row r="2513" s="51" customFormat="1" x14ac:dyDescent="0.3"/>
    <row r="2514" s="51" customFormat="1" x14ac:dyDescent="0.3"/>
    <row r="2515" s="51" customFormat="1" x14ac:dyDescent="0.3"/>
    <row r="2516" s="51" customFormat="1" x14ac:dyDescent="0.3"/>
    <row r="2517" s="51" customFormat="1" x14ac:dyDescent="0.3"/>
    <row r="2518" s="51" customFormat="1" x14ac:dyDescent="0.3"/>
    <row r="2519" s="51" customFormat="1" x14ac:dyDescent="0.3"/>
    <row r="2520" s="51" customFormat="1" x14ac:dyDescent="0.3"/>
    <row r="2521" s="51" customFormat="1" x14ac:dyDescent="0.3"/>
    <row r="2522" s="51" customFormat="1" x14ac:dyDescent="0.3"/>
    <row r="2523" s="51" customFormat="1" x14ac:dyDescent="0.3"/>
    <row r="2524" s="51" customFormat="1" x14ac:dyDescent="0.3"/>
    <row r="2525" s="51" customFormat="1" x14ac:dyDescent="0.3"/>
    <row r="2526" s="51" customFormat="1" x14ac:dyDescent="0.3"/>
    <row r="2527" s="51" customFormat="1" x14ac:dyDescent="0.3"/>
    <row r="2528" s="51" customFormat="1" x14ac:dyDescent="0.3"/>
    <row r="2529" s="51" customFormat="1" x14ac:dyDescent="0.3"/>
    <row r="2530" s="51" customFormat="1" x14ac:dyDescent="0.3"/>
    <row r="2531" s="51" customFormat="1" x14ac:dyDescent="0.3"/>
    <row r="2532" s="51" customFormat="1" x14ac:dyDescent="0.3"/>
    <row r="2533" s="51" customFormat="1" x14ac:dyDescent="0.3"/>
    <row r="2534" s="51" customFormat="1" x14ac:dyDescent="0.3"/>
    <row r="2535" s="51" customFormat="1" x14ac:dyDescent="0.3"/>
    <row r="2536" s="51" customFormat="1" x14ac:dyDescent="0.3"/>
    <row r="2537" s="51" customFormat="1" x14ac:dyDescent="0.3"/>
    <row r="2538" s="51" customFormat="1" x14ac:dyDescent="0.3"/>
    <row r="2539" s="51" customFormat="1" x14ac:dyDescent="0.3"/>
    <row r="2540" s="51" customFormat="1" x14ac:dyDescent="0.3"/>
    <row r="2541" s="51" customFormat="1" x14ac:dyDescent="0.3"/>
    <row r="2542" s="51" customFormat="1" x14ac:dyDescent="0.3"/>
    <row r="2543" s="51" customFormat="1" x14ac:dyDescent="0.3"/>
    <row r="2544" s="51" customFormat="1" x14ac:dyDescent="0.3"/>
    <row r="2545" s="51" customFormat="1" x14ac:dyDescent="0.3"/>
    <row r="2546" s="51" customFormat="1" x14ac:dyDescent="0.3"/>
    <row r="2547" s="51" customFormat="1" x14ac:dyDescent="0.3"/>
    <row r="2548" s="51" customFormat="1" x14ac:dyDescent="0.3"/>
    <row r="2549" s="51" customFormat="1" x14ac:dyDescent="0.3"/>
    <row r="2550" s="51" customFormat="1" x14ac:dyDescent="0.3"/>
    <row r="2551" s="51" customFormat="1" x14ac:dyDescent="0.3"/>
    <row r="2552" s="51" customFormat="1" x14ac:dyDescent="0.3"/>
    <row r="2553" s="51" customFormat="1" x14ac:dyDescent="0.3"/>
    <row r="2554" s="51" customFormat="1" x14ac:dyDescent="0.3"/>
    <row r="2555" s="51" customFormat="1" x14ac:dyDescent="0.3"/>
    <row r="2556" s="51" customFormat="1" x14ac:dyDescent="0.3"/>
    <row r="2557" s="51" customFormat="1" x14ac:dyDescent="0.3"/>
    <row r="2558" s="51" customFormat="1" x14ac:dyDescent="0.3"/>
    <row r="2559" s="51" customFormat="1" x14ac:dyDescent="0.3"/>
    <row r="2560" s="51" customFormat="1" x14ac:dyDescent="0.3"/>
    <row r="2561" s="51" customFormat="1" x14ac:dyDescent="0.3"/>
    <row r="2562" s="51" customFormat="1" x14ac:dyDescent="0.3"/>
    <row r="2563" s="51" customFormat="1" x14ac:dyDescent="0.3"/>
    <row r="2564" s="51" customFormat="1" x14ac:dyDescent="0.3"/>
    <row r="2565" s="51" customFormat="1" x14ac:dyDescent="0.3"/>
    <row r="2566" s="51" customFormat="1" x14ac:dyDescent="0.3"/>
    <row r="2567" s="51" customFormat="1" x14ac:dyDescent="0.3"/>
    <row r="2568" s="51" customFormat="1" x14ac:dyDescent="0.3"/>
    <row r="2569" s="51" customFormat="1" x14ac:dyDescent="0.3"/>
    <row r="2570" s="51" customFormat="1" x14ac:dyDescent="0.3"/>
    <row r="2571" s="51" customFormat="1" x14ac:dyDescent="0.3"/>
    <row r="2572" s="51" customFormat="1" x14ac:dyDescent="0.3"/>
    <row r="2573" s="51" customFormat="1" x14ac:dyDescent="0.3"/>
    <row r="2574" s="51" customFormat="1" x14ac:dyDescent="0.3"/>
    <row r="2575" s="51" customFormat="1" x14ac:dyDescent="0.3"/>
    <row r="2576" s="51" customFormat="1" x14ac:dyDescent="0.3"/>
    <row r="2577" s="51" customFormat="1" x14ac:dyDescent="0.3"/>
    <row r="2578" s="51" customFormat="1" x14ac:dyDescent="0.3"/>
    <row r="2579" s="51" customFormat="1" x14ac:dyDescent="0.3"/>
    <row r="2580" s="51" customFormat="1" x14ac:dyDescent="0.3"/>
    <row r="2581" s="51" customFormat="1" x14ac:dyDescent="0.3"/>
    <row r="2582" s="51" customFormat="1" x14ac:dyDescent="0.3"/>
    <row r="2583" s="51" customFormat="1" x14ac:dyDescent="0.3"/>
    <row r="2584" s="51" customFormat="1" x14ac:dyDescent="0.3"/>
    <row r="2585" s="51" customFormat="1" x14ac:dyDescent="0.3"/>
    <row r="2586" s="51" customFormat="1" x14ac:dyDescent="0.3"/>
    <row r="2587" s="51" customFormat="1" x14ac:dyDescent="0.3"/>
    <row r="2588" s="51" customFormat="1" x14ac:dyDescent="0.3"/>
    <row r="2589" s="51" customFormat="1" x14ac:dyDescent="0.3"/>
    <row r="2590" s="51" customFormat="1" x14ac:dyDescent="0.3"/>
    <row r="2591" s="51" customFormat="1" x14ac:dyDescent="0.3"/>
    <row r="2592" s="51" customFormat="1" x14ac:dyDescent="0.3"/>
    <row r="2593" s="51" customFormat="1" x14ac:dyDescent="0.3"/>
    <row r="2594" s="51" customFormat="1" x14ac:dyDescent="0.3"/>
    <row r="2595" s="51" customFormat="1" x14ac:dyDescent="0.3"/>
    <row r="2596" s="51" customFormat="1" x14ac:dyDescent="0.3"/>
    <row r="2597" s="51" customFormat="1" x14ac:dyDescent="0.3"/>
    <row r="2598" s="51" customFormat="1" x14ac:dyDescent="0.3"/>
    <row r="2599" s="51" customFormat="1" x14ac:dyDescent="0.3"/>
    <row r="2600" s="51" customFormat="1" x14ac:dyDescent="0.3"/>
    <row r="2601" s="51" customFormat="1" x14ac:dyDescent="0.3"/>
    <row r="2602" s="51" customFormat="1" x14ac:dyDescent="0.3"/>
    <row r="2603" s="51" customFormat="1" x14ac:dyDescent="0.3"/>
    <row r="2604" s="51" customFormat="1" x14ac:dyDescent="0.3"/>
    <row r="2605" s="51" customFormat="1" x14ac:dyDescent="0.3"/>
    <row r="2606" s="51" customFormat="1" x14ac:dyDescent="0.3"/>
    <row r="2607" s="51" customFormat="1" x14ac:dyDescent="0.3"/>
    <row r="2608" s="51" customFormat="1" x14ac:dyDescent="0.3"/>
    <row r="2609" s="51" customFormat="1" x14ac:dyDescent="0.3"/>
    <row r="2610" s="51" customFormat="1" x14ac:dyDescent="0.3"/>
    <row r="2611" s="51" customFormat="1" x14ac:dyDescent="0.3"/>
    <row r="2612" s="51" customFormat="1" x14ac:dyDescent="0.3"/>
    <row r="2613" s="51" customFormat="1" x14ac:dyDescent="0.3"/>
    <row r="2614" s="51" customFormat="1" x14ac:dyDescent="0.3"/>
    <row r="2615" s="51" customFormat="1" x14ac:dyDescent="0.3"/>
    <row r="2616" s="51" customFormat="1" x14ac:dyDescent="0.3"/>
    <row r="2617" s="51" customFormat="1" x14ac:dyDescent="0.3"/>
    <row r="2618" s="51" customFormat="1" x14ac:dyDescent="0.3"/>
    <row r="2619" s="51" customFormat="1" x14ac:dyDescent="0.3"/>
    <row r="2620" s="51" customFormat="1" x14ac:dyDescent="0.3"/>
    <row r="2621" s="51" customFormat="1" x14ac:dyDescent="0.3"/>
    <row r="2622" s="51" customFormat="1" x14ac:dyDescent="0.3"/>
    <row r="2623" s="51" customFormat="1" x14ac:dyDescent="0.3"/>
    <row r="2624" s="51" customFormat="1" x14ac:dyDescent="0.3"/>
    <row r="2625" s="51" customFormat="1" x14ac:dyDescent="0.3"/>
    <row r="2626" s="51" customFormat="1" x14ac:dyDescent="0.3"/>
    <row r="2627" s="51" customFormat="1" x14ac:dyDescent="0.3"/>
    <row r="2628" s="51" customFormat="1" x14ac:dyDescent="0.3"/>
    <row r="2629" s="51" customFormat="1" x14ac:dyDescent="0.3"/>
    <row r="2630" s="51" customFormat="1" x14ac:dyDescent="0.3"/>
    <row r="2631" s="51" customFormat="1" x14ac:dyDescent="0.3"/>
    <row r="2632" s="51" customFormat="1" x14ac:dyDescent="0.3"/>
    <row r="2633" s="51" customFormat="1" x14ac:dyDescent="0.3"/>
    <row r="2634" s="51" customFormat="1" x14ac:dyDescent="0.3"/>
    <row r="2635" s="51" customFormat="1" x14ac:dyDescent="0.3"/>
    <row r="2636" s="51" customFormat="1" x14ac:dyDescent="0.3"/>
    <row r="2637" s="51" customFormat="1" x14ac:dyDescent="0.3"/>
    <row r="2638" s="51" customFormat="1" x14ac:dyDescent="0.3"/>
    <row r="2639" s="51" customFormat="1" x14ac:dyDescent="0.3"/>
    <row r="2640" s="51" customFormat="1" x14ac:dyDescent="0.3"/>
    <row r="2641" s="51" customFormat="1" x14ac:dyDescent="0.3"/>
    <row r="2642" s="51" customFormat="1" x14ac:dyDescent="0.3"/>
    <row r="2643" s="51" customFormat="1" x14ac:dyDescent="0.3"/>
    <row r="2644" s="51" customFormat="1" x14ac:dyDescent="0.3"/>
    <row r="2645" s="51" customFormat="1" x14ac:dyDescent="0.3"/>
    <row r="2646" s="51" customFormat="1" x14ac:dyDescent="0.3"/>
    <row r="2647" s="51" customFormat="1" x14ac:dyDescent="0.3"/>
    <row r="2648" s="51" customFormat="1" x14ac:dyDescent="0.3"/>
    <row r="2649" s="51" customFormat="1" x14ac:dyDescent="0.3"/>
    <row r="2650" s="51" customFormat="1" x14ac:dyDescent="0.3"/>
    <row r="2651" s="51" customFormat="1" x14ac:dyDescent="0.3"/>
    <row r="2652" s="51" customFormat="1" x14ac:dyDescent="0.3"/>
    <row r="2653" s="51" customFormat="1" x14ac:dyDescent="0.3"/>
    <row r="2654" s="51" customFormat="1" x14ac:dyDescent="0.3"/>
    <row r="2655" s="51" customFormat="1" x14ac:dyDescent="0.3"/>
    <row r="2656" s="51" customFormat="1" x14ac:dyDescent="0.3"/>
    <row r="2657" s="51" customFormat="1" x14ac:dyDescent="0.3"/>
    <row r="2658" s="51" customFormat="1" x14ac:dyDescent="0.3"/>
    <row r="2659" s="51" customFormat="1" x14ac:dyDescent="0.3"/>
    <row r="2660" s="51" customFormat="1" x14ac:dyDescent="0.3"/>
    <row r="2661" s="51" customFormat="1" x14ac:dyDescent="0.3"/>
    <row r="2662" s="51" customFormat="1" x14ac:dyDescent="0.3"/>
    <row r="2663" s="51" customFormat="1" x14ac:dyDescent="0.3"/>
    <row r="2664" s="51" customFormat="1" x14ac:dyDescent="0.3"/>
    <row r="2665" s="51" customFormat="1" x14ac:dyDescent="0.3"/>
    <row r="2666" s="51" customFormat="1" x14ac:dyDescent="0.3"/>
    <row r="2667" s="51" customFormat="1" x14ac:dyDescent="0.3"/>
    <row r="2668" s="51" customFormat="1" x14ac:dyDescent="0.3"/>
    <row r="2669" s="51" customFormat="1" x14ac:dyDescent="0.3"/>
    <row r="2670" s="51" customFormat="1" x14ac:dyDescent="0.3"/>
    <row r="2671" s="51" customFormat="1" x14ac:dyDescent="0.3"/>
    <row r="2672" s="51" customFormat="1" x14ac:dyDescent="0.3"/>
    <row r="2673" s="51" customFormat="1" x14ac:dyDescent="0.3"/>
    <row r="2674" s="51" customFormat="1" x14ac:dyDescent="0.3"/>
    <row r="2675" s="51" customFormat="1" x14ac:dyDescent="0.3"/>
    <row r="2676" s="51" customFormat="1" x14ac:dyDescent="0.3"/>
    <row r="2677" s="51" customFormat="1" x14ac:dyDescent="0.3"/>
    <row r="2678" s="51" customFormat="1" x14ac:dyDescent="0.3"/>
    <row r="2679" s="51" customFormat="1" x14ac:dyDescent="0.3"/>
    <row r="2680" s="51" customFormat="1" x14ac:dyDescent="0.3"/>
    <row r="2681" s="51" customFormat="1" x14ac:dyDescent="0.3"/>
    <row r="2682" s="51" customFormat="1" x14ac:dyDescent="0.3"/>
    <row r="2683" s="51" customFormat="1" x14ac:dyDescent="0.3"/>
    <row r="2684" s="51" customFormat="1" x14ac:dyDescent="0.3"/>
    <row r="2685" s="51" customFormat="1" x14ac:dyDescent="0.3"/>
    <row r="2686" s="51" customFormat="1" x14ac:dyDescent="0.3"/>
    <row r="2687" s="51" customFormat="1" x14ac:dyDescent="0.3"/>
    <row r="2688" s="51" customFormat="1" x14ac:dyDescent="0.3"/>
    <row r="2689" s="51" customFormat="1" x14ac:dyDescent="0.3"/>
    <row r="2690" s="51" customFormat="1" x14ac:dyDescent="0.3"/>
    <row r="2691" s="51" customFormat="1" x14ac:dyDescent="0.3"/>
    <row r="2692" s="51" customFormat="1" x14ac:dyDescent="0.3"/>
    <row r="2693" s="51" customFormat="1" x14ac:dyDescent="0.3"/>
    <row r="2694" s="51" customFormat="1" x14ac:dyDescent="0.3"/>
    <row r="2695" s="51" customFormat="1" x14ac:dyDescent="0.3"/>
    <row r="2696" s="51" customFormat="1" x14ac:dyDescent="0.3"/>
    <row r="2697" s="51" customFormat="1" x14ac:dyDescent="0.3"/>
    <row r="2698" s="51" customFormat="1" x14ac:dyDescent="0.3"/>
    <row r="2699" s="51" customFormat="1" x14ac:dyDescent="0.3"/>
    <row r="2700" s="51" customFormat="1" x14ac:dyDescent="0.3"/>
    <row r="2701" s="51" customFormat="1" x14ac:dyDescent="0.3"/>
    <row r="2702" s="51" customFormat="1" x14ac:dyDescent="0.3"/>
    <row r="2703" s="51" customFormat="1" x14ac:dyDescent="0.3"/>
    <row r="2704" s="51" customFormat="1" x14ac:dyDescent="0.3"/>
    <row r="2705" s="51" customFormat="1" x14ac:dyDescent="0.3"/>
    <row r="2706" s="51" customFormat="1" x14ac:dyDescent="0.3"/>
    <row r="2707" s="51" customFormat="1" x14ac:dyDescent="0.3"/>
    <row r="2708" s="51" customFormat="1" x14ac:dyDescent="0.3"/>
    <row r="2709" s="51" customFormat="1" x14ac:dyDescent="0.3"/>
    <row r="2710" s="51" customFormat="1" x14ac:dyDescent="0.3"/>
    <row r="2711" s="51" customFormat="1" x14ac:dyDescent="0.3"/>
    <row r="2712" s="51" customFormat="1" x14ac:dyDescent="0.3"/>
    <row r="2713" s="51" customFormat="1" x14ac:dyDescent="0.3"/>
    <row r="2714" s="51" customFormat="1" x14ac:dyDescent="0.3"/>
    <row r="2715" s="51" customFormat="1" x14ac:dyDescent="0.3"/>
    <row r="2716" s="51" customFormat="1" x14ac:dyDescent="0.3"/>
    <row r="2717" s="51" customFormat="1" x14ac:dyDescent="0.3"/>
    <row r="2718" s="51" customFormat="1" x14ac:dyDescent="0.3"/>
    <row r="2719" s="51" customFormat="1" x14ac:dyDescent="0.3"/>
    <row r="2720" s="51" customFormat="1" x14ac:dyDescent="0.3"/>
    <row r="2721" s="51" customFormat="1" x14ac:dyDescent="0.3"/>
    <row r="2722" s="51" customFormat="1" x14ac:dyDescent="0.3"/>
    <row r="2723" s="51" customFormat="1" x14ac:dyDescent="0.3"/>
    <row r="2724" s="51" customFormat="1" x14ac:dyDescent="0.3"/>
    <row r="2725" s="51" customFormat="1" x14ac:dyDescent="0.3"/>
    <row r="2726" s="51" customFormat="1" x14ac:dyDescent="0.3"/>
    <row r="2727" s="51" customFormat="1" x14ac:dyDescent="0.3"/>
    <row r="2728" s="51" customFormat="1" x14ac:dyDescent="0.3"/>
    <row r="2729" s="51" customFormat="1" x14ac:dyDescent="0.3"/>
    <row r="2730" s="51" customFormat="1" x14ac:dyDescent="0.3"/>
    <row r="2731" s="51" customFormat="1" x14ac:dyDescent="0.3"/>
    <row r="2732" s="51" customFormat="1" x14ac:dyDescent="0.3"/>
    <row r="2733" s="51" customFormat="1" x14ac:dyDescent="0.3"/>
    <row r="2734" s="51" customFormat="1" x14ac:dyDescent="0.3"/>
    <row r="2735" s="51" customFormat="1" x14ac:dyDescent="0.3"/>
    <row r="2736" s="51" customFormat="1" x14ac:dyDescent="0.3"/>
    <row r="2737" s="51" customFormat="1" x14ac:dyDescent="0.3"/>
    <row r="2738" s="51" customFormat="1" x14ac:dyDescent="0.3"/>
    <row r="2739" s="51" customFormat="1" x14ac:dyDescent="0.3"/>
    <row r="2740" s="51" customFormat="1" x14ac:dyDescent="0.3"/>
    <row r="2741" s="51" customFormat="1" x14ac:dyDescent="0.3"/>
    <row r="2742" s="51" customFormat="1" x14ac:dyDescent="0.3"/>
    <row r="2743" s="51" customFormat="1" x14ac:dyDescent="0.3"/>
    <row r="2744" s="51" customFormat="1" x14ac:dyDescent="0.3"/>
    <row r="2745" s="51" customFormat="1" x14ac:dyDescent="0.3"/>
    <row r="2746" s="51" customFormat="1" x14ac:dyDescent="0.3"/>
    <row r="2747" s="51" customFormat="1" x14ac:dyDescent="0.3"/>
    <row r="2748" s="51" customFormat="1" x14ac:dyDescent="0.3"/>
    <row r="2749" s="51" customFormat="1" x14ac:dyDescent="0.3"/>
    <row r="2750" s="51" customFormat="1" x14ac:dyDescent="0.3"/>
    <row r="2751" s="51" customFormat="1" x14ac:dyDescent="0.3"/>
    <row r="2752" s="51" customFormat="1" x14ac:dyDescent="0.3"/>
    <row r="2753" s="51" customFormat="1" x14ac:dyDescent="0.3"/>
    <row r="2754" s="51" customFormat="1" x14ac:dyDescent="0.3"/>
    <row r="2755" s="51" customFormat="1" x14ac:dyDescent="0.3"/>
    <row r="2756" s="51" customFormat="1" x14ac:dyDescent="0.3"/>
    <row r="2757" s="51" customFormat="1" x14ac:dyDescent="0.3"/>
    <row r="2758" s="51" customFormat="1" x14ac:dyDescent="0.3"/>
    <row r="2759" s="51" customFormat="1" x14ac:dyDescent="0.3"/>
    <row r="2760" s="51" customFormat="1" x14ac:dyDescent="0.3"/>
    <row r="2761" s="51" customFormat="1" x14ac:dyDescent="0.3"/>
    <row r="2762" s="51" customFormat="1" x14ac:dyDescent="0.3"/>
    <row r="2763" s="51" customFormat="1" x14ac:dyDescent="0.3"/>
    <row r="2764" s="51" customFormat="1" x14ac:dyDescent="0.3"/>
    <row r="2765" s="51" customFormat="1" x14ac:dyDescent="0.3"/>
    <row r="2766" s="51" customFormat="1" x14ac:dyDescent="0.3"/>
    <row r="2767" s="51" customFormat="1" x14ac:dyDescent="0.3"/>
    <row r="2768" s="51" customFormat="1" x14ac:dyDescent="0.3"/>
    <row r="2769" s="51" customFormat="1" x14ac:dyDescent="0.3"/>
    <row r="2770" s="51" customFormat="1" x14ac:dyDescent="0.3"/>
    <row r="2771" s="51" customFormat="1" x14ac:dyDescent="0.3"/>
    <row r="2772" s="51" customFormat="1" x14ac:dyDescent="0.3"/>
    <row r="2773" s="51" customFormat="1" x14ac:dyDescent="0.3"/>
    <row r="2774" s="51" customFormat="1" x14ac:dyDescent="0.3"/>
    <row r="2775" s="51" customFormat="1" x14ac:dyDescent="0.3"/>
    <row r="2776" s="51" customFormat="1" x14ac:dyDescent="0.3"/>
    <row r="2777" s="51" customFormat="1" x14ac:dyDescent="0.3"/>
    <row r="2778" s="51" customFormat="1" x14ac:dyDescent="0.3"/>
    <row r="2779" s="51" customFormat="1" x14ac:dyDescent="0.3"/>
    <row r="2780" s="51" customFormat="1" x14ac:dyDescent="0.3"/>
    <row r="2781" s="51" customFormat="1" x14ac:dyDescent="0.3"/>
    <row r="2782" s="51" customFormat="1" x14ac:dyDescent="0.3"/>
    <row r="2783" s="51" customFormat="1" x14ac:dyDescent="0.3"/>
    <row r="2784" s="51" customFormat="1" x14ac:dyDescent="0.3"/>
    <row r="2785" s="51" customFormat="1" x14ac:dyDescent="0.3"/>
    <row r="2786" s="51" customFormat="1" x14ac:dyDescent="0.3"/>
    <row r="2787" s="51" customFormat="1" x14ac:dyDescent="0.3"/>
    <row r="2788" s="51" customFormat="1" x14ac:dyDescent="0.3"/>
    <row r="2789" s="51" customFormat="1" x14ac:dyDescent="0.3"/>
    <row r="2790" s="51" customFormat="1" x14ac:dyDescent="0.3"/>
    <row r="2791" s="51" customFormat="1" x14ac:dyDescent="0.3"/>
    <row r="2792" s="51" customFormat="1" x14ac:dyDescent="0.3"/>
    <row r="2793" s="51" customFormat="1" x14ac:dyDescent="0.3"/>
    <row r="2794" s="51" customFormat="1" x14ac:dyDescent="0.3"/>
    <row r="2795" s="51" customFormat="1" x14ac:dyDescent="0.3"/>
    <row r="2796" s="51" customFormat="1" x14ac:dyDescent="0.3"/>
    <row r="2797" s="51" customFormat="1" x14ac:dyDescent="0.3"/>
    <row r="2798" s="51" customFormat="1" x14ac:dyDescent="0.3"/>
    <row r="2799" s="51" customFormat="1" x14ac:dyDescent="0.3"/>
    <row r="2800" s="51" customFormat="1" x14ac:dyDescent="0.3"/>
    <row r="2801" s="51" customFormat="1" x14ac:dyDescent="0.3"/>
    <row r="2802" s="51" customFormat="1" x14ac:dyDescent="0.3"/>
    <row r="2803" s="51" customFormat="1" x14ac:dyDescent="0.3"/>
    <row r="2804" s="51" customFormat="1" x14ac:dyDescent="0.3"/>
    <row r="2805" s="51" customFormat="1" x14ac:dyDescent="0.3"/>
    <row r="2806" s="51" customFormat="1" x14ac:dyDescent="0.3"/>
    <row r="2807" s="51" customFormat="1" x14ac:dyDescent="0.3"/>
    <row r="2808" s="51" customFormat="1" x14ac:dyDescent="0.3"/>
    <row r="2809" s="51" customFormat="1" x14ac:dyDescent="0.3"/>
    <row r="2810" s="51" customFormat="1" x14ac:dyDescent="0.3"/>
    <row r="2811" s="51" customFormat="1" x14ac:dyDescent="0.3"/>
    <row r="2812" s="51" customFormat="1" x14ac:dyDescent="0.3"/>
    <row r="2813" s="51" customFormat="1" x14ac:dyDescent="0.3"/>
    <row r="2814" s="51" customFormat="1" x14ac:dyDescent="0.3"/>
    <row r="2815" s="51" customFormat="1" x14ac:dyDescent="0.3"/>
    <row r="2816" s="51" customFormat="1" x14ac:dyDescent="0.3"/>
    <row r="2817" s="51" customFormat="1" x14ac:dyDescent="0.3"/>
    <row r="2818" s="51" customFormat="1" x14ac:dyDescent="0.3"/>
    <row r="2819" s="51" customFormat="1" x14ac:dyDescent="0.3"/>
    <row r="2820" s="51" customFormat="1" x14ac:dyDescent="0.3"/>
    <row r="2821" s="51" customFormat="1" x14ac:dyDescent="0.3"/>
    <row r="2822" s="51" customFormat="1" x14ac:dyDescent="0.3"/>
    <row r="2823" s="51" customFormat="1" x14ac:dyDescent="0.3"/>
    <row r="2824" s="51" customFormat="1" x14ac:dyDescent="0.3"/>
    <row r="2825" s="51" customFormat="1" x14ac:dyDescent="0.3"/>
    <row r="2826" s="51" customFormat="1" x14ac:dyDescent="0.3"/>
    <row r="2827" s="51" customFormat="1" x14ac:dyDescent="0.3"/>
    <row r="2828" s="51" customFormat="1" x14ac:dyDescent="0.3"/>
    <row r="2829" s="51" customFormat="1" x14ac:dyDescent="0.3"/>
    <row r="2830" s="51" customFormat="1" x14ac:dyDescent="0.3"/>
    <row r="2831" s="51" customFormat="1" x14ac:dyDescent="0.3"/>
    <row r="2832" s="51" customFormat="1" x14ac:dyDescent="0.3"/>
    <row r="2833" s="51" customFormat="1" x14ac:dyDescent="0.3"/>
    <row r="2834" s="51" customFormat="1" x14ac:dyDescent="0.3"/>
    <row r="2835" s="51" customFormat="1" x14ac:dyDescent="0.3"/>
    <row r="2836" s="51" customFormat="1" x14ac:dyDescent="0.3"/>
    <row r="2837" s="51" customFormat="1" x14ac:dyDescent="0.3"/>
    <row r="2838" s="51" customFormat="1" x14ac:dyDescent="0.3"/>
    <row r="2839" s="51" customFormat="1" x14ac:dyDescent="0.3"/>
    <row r="2840" s="51" customFormat="1" x14ac:dyDescent="0.3"/>
    <row r="2841" s="51" customFormat="1" x14ac:dyDescent="0.3"/>
    <row r="2842" s="51" customFormat="1" x14ac:dyDescent="0.3"/>
    <row r="2843" s="51" customFormat="1" x14ac:dyDescent="0.3"/>
    <row r="2844" s="51" customFormat="1" x14ac:dyDescent="0.3"/>
    <row r="2845" s="51" customFormat="1" x14ac:dyDescent="0.3"/>
    <row r="2846" s="51" customFormat="1" x14ac:dyDescent="0.3"/>
    <row r="2847" s="51" customFormat="1" x14ac:dyDescent="0.3"/>
    <row r="2848" s="51" customFormat="1" x14ac:dyDescent="0.3"/>
    <row r="2849" s="51" customFormat="1" x14ac:dyDescent="0.3"/>
    <row r="2850" s="51" customFormat="1" x14ac:dyDescent="0.3"/>
    <row r="2851" s="51" customFormat="1" x14ac:dyDescent="0.3"/>
    <row r="2852" s="51" customFormat="1" x14ac:dyDescent="0.3"/>
    <row r="2853" s="51" customFormat="1" x14ac:dyDescent="0.3"/>
    <row r="2854" s="51" customFormat="1" x14ac:dyDescent="0.3"/>
    <row r="2855" s="51" customFormat="1" x14ac:dyDescent="0.3"/>
    <row r="2856" s="51" customFormat="1" x14ac:dyDescent="0.3"/>
    <row r="2857" s="51" customFormat="1" x14ac:dyDescent="0.3"/>
    <row r="2858" s="51" customFormat="1" x14ac:dyDescent="0.3"/>
    <row r="2859" s="51" customFormat="1" x14ac:dyDescent="0.3"/>
    <row r="2860" s="51" customFormat="1" x14ac:dyDescent="0.3"/>
    <row r="2861" s="51" customFormat="1" x14ac:dyDescent="0.3"/>
    <row r="2862" s="51" customFormat="1" x14ac:dyDescent="0.3"/>
    <row r="2863" s="51" customFormat="1" x14ac:dyDescent="0.3"/>
    <row r="2864" s="51" customFormat="1" x14ac:dyDescent="0.3"/>
    <row r="2865" s="51" customFormat="1" x14ac:dyDescent="0.3"/>
    <row r="2866" s="51" customFormat="1" x14ac:dyDescent="0.3"/>
    <row r="2867" s="51" customFormat="1" x14ac:dyDescent="0.3"/>
    <row r="2868" s="51" customFormat="1" x14ac:dyDescent="0.3"/>
    <row r="2869" s="51" customFormat="1" x14ac:dyDescent="0.3"/>
    <row r="2870" s="51" customFormat="1" x14ac:dyDescent="0.3"/>
    <row r="2871" s="51" customFormat="1" x14ac:dyDescent="0.3"/>
    <row r="2872" s="51" customFormat="1" x14ac:dyDescent="0.3"/>
    <row r="2873" s="51" customFormat="1" x14ac:dyDescent="0.3"/>
    <row r="2874" s="51" customFormat="1" x14ac:dyDescent="0.3"/>
    <row r="2875" s="51" customFormat="1" x14ac:dyDescent="0.3"/>
    <row r="2876" s="51" customFormat="1" x14ac:dyDescent="0.3"/>
    <row r="2877" s="51" customFormat="1" x14ac:dyDescent="0.3"/>
    <row r="2878" s="51" customFormat="1" x14ac:dyDescent="0.3"/>
    <row r="2879" s="51" customFormat="1" x14ac:dyDescent="0.3"/>
    <row r="2880" s="51" customFormat="1" x14ac:dyDescent="0.3"/>
    <row r="2881" s="51" customFormat="1" x14ac:dyDescent="0.3"/>
    <row r="2882" s="51" customFormat="1" x14ac:dyDescent="0.3"/>
    <row r="2883" s="51" customFormat="1" x14ac:dyDescent="0.3"/>
    <row r="2884" s="51" customFormat="1" x14ac:dyDescent="0.3"/>
    <row r="2885" s="51" customFormat="1" x14ac:dyDescent="0.3"/>
    <row r="2886" s="51" customFormat="1" x14ac:dyDescent="0.3"/>
    <row r="2887" s="51" customFormat="1" x14ac:dyDescent="0.3"/>
    <row r="2888" s="51" customFormat="1" x14ac:dyDescent="0.3"/>
    <row r="2889" s="51" customFormat="1" x14ac:dyDescent="0.3"/>
    <row r="2890" s="51" customFormat="1" x14ac:dyDescent="0.3"/>
    <row r="2891" s="51" customFormat="1" x14ac:dyDescent="0.3"/>
    <row r="2892" s="51" customFormat="1" x14ac:dyDescent="0.3"/>
    <row r="2893" s="51" customFormat="1" x14ac:dyDescent="0.3"/>
    <row r="2894" s="51" customFormat="1" x14ac:dyDescent="0.3"/>
    <row r="2895" s="51" customFormat="1" x14ac:dyDescent="0.3"/>
    <row r="2896" s="51" customFormat="1" x14ac:dyDescent="0.3"/>
    <row r="2897" s="51" customFormat="1" x14ac:dyDescent="0.3"/>
    <row r="2898" s="51" customFormat="1" x14ac:dyDescent="0.3"/>
    <row r="2899" s="51" customFormat="1" x14ac:dyDescent="0.3"/>
    <row r="2900" s="51" customFormat="1" x14ac:dyDescent="0.3"/>
    <row r="2901" s="51" customFormat="1" x14ac:dyDescent="0.3"/>
    <row r="2902" s="51" customFormat="1" x14ac:dyDescent="0.3"/>
    <row r="2903" s="51" customFormat="1" x14ac:dyDescent="0.3"/>
    <row r="2904" s="51" customFormat="1" x14ac:dyDescent="0.3"/>
    <row r="2905" s="51" customFormat="1" x14ac:dyDescent="0.3"/>
    <row r="2906" s="51" customFormat="1" x14ac:dyDescent="0.3"/>
    <row r="2907" s="51" customFormat="1" x14ac:dyDescent="0.3"/>
    <row r="2908" s="51" customFormat="1" x14ac:dyDescent="0.3"/>
    <row r="2909" s="51" customFormat="1" x14ac:dyDescent="0.3"/>
    <row r="2910" s="51" customFormat="1" x14ac:dyDescent="0.3"/>
    <row r="2911" s="51" customFormat="1" x14ac:dyDescent="0.3"/>
    <row r="2912" s="51" customFormat="1" x14ac:dyDescent="0.3"/>
    <row r="2913" s="51" customFormat="1" x14ac:dyDescent="0.3"/>
    <row r="2914" s="51" customFormat="1" x14ac:dyDescent="0.3"/>
    <row r="2915" s="51" customFormat="1" x14ac:dyDescent="0.3"/>
    <row r="2916" s="51" customFormat="1" x14ac:dyDescent="0.3"/>
    <row r="2917" s="51" customFormat="1" x14ac:dyDescent="0.3"/>
    <row r="2918" s="51" customFormat="1" x14ac:dyDescent="0.3"/>
    <row r="2919" s="51" customFormat="1" x14ac:dyDescent="0.3"/>
    <row r="2920" s="51" customFormat="1" x14ac:dyDescent="0.3"/>
    <row r="2921" s="51" customFormat="1" x14ac:dyDescent="0.3"/>
    <row r="2922" s="51" customFormat="1" x14ac:dyDescent="0.3"/>
    <row r="2923" s="51" customFormat="1" x14ac:dyDescent="0.3"/>
    <row r="2924" s="51" customFormat="1" x14ac:dyDescent="0.3"/>
    <row r="2925" s="51" customFormat="1" x14ac:dyDescent="0.3"/>
    <row r="2926" s="51" customFormat="1" x14ac:dyDescent="0.3"/>
    <row r="2927" s="51" customFormat="1" x14ac:dyDescent="0.3"/>
    <row r="2928" s="51" customFormat="1" x14ac:dyDescent="0.3"/>
    <row r="2929" s="51" customFormat="1" x14ac:dyDescent="0.3"/>
    <row r="2930" s="51" customFormat="1" x14ac:dyDescent="0.3"/>
    <row r="2931" s="51" customFormat="1" x14ac:dyDescent="0.3"/>
    <row r="2932" s="51" customFormat="1" x14ac:dyDescent="0.3"/>
    <row r="2933" s="51" customFormat="1" x14ac:dyDescent="0.3"/>
    <row r="2934" s="51" customFormat="1" x14ac:dyDescent="0.3"/>
    <row r="2935" s="51" customFormat="1" x14ac:dyDescent="0.3"/>
    <row r="2936" s="51" customFormat="1" x14ac:dyDescent="0.3"/>
    <row r="2937" s="51" customFormat="1" x14ac:dyDescent="0.3"/>
    <row r="2938" s="51" customFormat="1" x14ac:dyDescent="0.3"/>
    <row r="2939" s="51" customFormat="1" x14ac:dyDescent="0.3"/>
    <row r="2940" s="51" customFormat="1" x14ac:dyDescent="0.3"/>
    <row r="2941" s="51" customFormat="1" x14ac:dyDescent="0.3"/>
    <row r="2942" s="51" customFormat="1" x14ac:dyDescent="0.3"/>
    <row r="2943" s="51" customFormat="1" x14ac:dyDescent="0.3"/>
    <row r="2944" s="51" customFormat="1" x14ac:dyDescent="0.3"/>
    <row r="2945" s="51" customFormat="1" x14ac:dyDescent="0.3"/>
    <row r="2946" s="51" customFormat="1" x14ac:dyDescent="0.3"/>
    <row r="2947" s="51" customFormat="1" x14ac:dyDescent="0.3"/>
    <row r="2948" s="51" customFormat="1" x14ac:dyDescent="0.3"/>
    <row r="2949" s="51" customFormat="1" x14ac:dyDescent="0.3"/>
    <row r="2950" s="51" customFormat="1" x14ac:dyDescent="0.3"/>
    <row r="2951" s="51" customFormat="1" x14ac:dyDescent="0.3"/>
    <row r="2952" s="51" customFormat="1" x14ac:dyDescent="0.3"/>
    <row r="2953" s="51" customFormat="1" x14ac:dyDescent="0.3"/>
    <row r="2954" s="51" customFormat="1" x14ac:dyDescent="0.3"/>
    <row r="2955" s="51" customFormat="1" x14ac:dyDescent="0.3"/>
    <row r="2956" s="51" customFormat="1" x14ac:dyDescent="0.3"/>
    <row r="2957" s="51" customFormat="1" x14ac:dyDescent="0.3"/>
    <row r="2958" s="51" customFormat="1" x14ac:dyDescent="0.3"/>
    <row r="2959" s="51" customFormat="1" x14ac:dyDescent="0.3"/>
    <row r="2960" s="51" customFormat="1" x14ac:dyDescent="0.3"/>
    <row r="2961" s="51" customFormat="1" x14ac:dyDescent="0.3"/>
    <row r="2962" s="51" customFormat="1" x14ac:dyDescent="0.3"/>
    <row r="2963" s="51" customFormat="1" x14ac:dyDescent="0.3"/>
    <row r="2964" s="51" customFormat="1" x14ac:dyDescent="0.3"/>
    <row r="2965" s="51" customFormat="1" x14ac:dyDescent="0.3"/>
    <row r="2966" s="51" customFormat="1" x14ac:dyDescent="0.3"/>
    <row r="2967" s="51" customFormat="1" x14ac:dyDescent="0.3"/>
    <row r="2968" s="51" customFormat="1" x14ac:dyDescent="0.3"/>
    <row r="2969" s="51" customFormat="1" x14ac:dyDescent="0.3"/>
    <row r="2970" s="51" customFormat="1" x14ac:dyDescent="0.3"/>
    <row r="2971" s="51" customFormat="1" x14ac:dyDescent="0.3"/>
    <row r="2972" s="51" customFormat="1" x14ac:dyDescent="0.3"/>
    <row r="2973" s="51" customFormat="1" x14ac:dyDescent="0.3"/>
    <row r="2974" s="51" customFormat="1" x14ac:dyDescent="0.3"/>
    <row r="2975" s="51" customFormat="1" x14ac:dyDescent="0.3"/>
    <row r="2976" s="51" customFormat="1" x14ac:dyDescent="0.3"/>
    <row r="2977" s="51" customFormat="1" x14ac:dyDescent="0.3"/>
    <row r="2978" s="51" customFormat="1" x14ac:dyDescent="0.3"/>
    <row r="2979" s="51" customFormat="1" x14ac:dyDescent="0.3"/>
    <row r="2980" s="51" customFormat="1" x14ac:dyDescent="0.3"/>
    <row r="2981" s="51" customFormat="1" x14ac:dyDescent="0.3"/>
    <row r="2982" s="51" customFormat="1" x14ac:dyDescent="0.3"/>
    <row r="2983" s="51" customFormat="1" x14ac:dyDescent="0.3"/>
    <row r="2984" s="51" customFormat="1" x14ac:dyDescent="0.3"/>
    <row r="2985" s="51" customFormat="1" x14ac:dyDescent="0.3"/>
    <row r="2986" s="51" customFormat="1" x14ac:dyDescent="0.3"/>
    <row r="2987" s="51" customFormat="1" x14ac:dyDescent="0.3"/>
    <row r="2988" s="51" customFormat="1" x14ac:dyDescent="0.3"/>
    <row r="2989" s="51" customFormat="1" x14ac:dyDescent="0.3"/>
    <row r="2990" s="51" customFormat="1" x14ac:dyDescent="0.3"/>
    <row r="2991" s="51" customFormat="1" x14ac:dyDescent="0.3"/>
    <row r="2992" s="51" customFormat="1" x14ac:dyDescent="0.3"/>
    <row r="2993" s="51" customFormat="1" x14ac:dyDescent="0.3"/>
    <row r="2994" s="51" customFormat="1" x14ac:dyDescent="0.3"/>
    <row r="2995" s="51" customFormat="1" x14ac:dyDescent="0.3"/>
    <row r="2996" s="51" customFormat="1" x14ac:dyDescent="0.3"/>
    <row r="2997" s="51" customFormat="1" x14ac:dyDescent="0.3"/>
    <row r="2998" s="51" customFormat="1" x14ac:dyDescent="0.3"/>
    <row r="2999" s="51" customFormat="1" x14ac:dyDescent="0.3"/>
    <row r="3000" s="51" customFormat="1" x14ac:dyDescent="0.3"/>
    <row r="3001" s="51" customFormat="1" x14ac:dyDescent="0.3"/>
    <row r="3002" s="51" customFormat="1" x14ac:dyDescent="0.3"/>
    <row r="3003" s="51" customFormat="1" x14ac:dyDescent="0.3"/>
    <row r="3004" s="51" customFormat="1" x14ac:dyDescent="0.3"/>
    <row r="3005" s="51" customFormat="1" x14ac:dyDescent="0.3"/>
    <row r="3006" s="51" customFormat="1" x14ac:dyDescent="0.3"/>
    <row r="3007" s="51" customFormat="1" x14ac:dyDescent="0.3"/>
    <row r="3008" s="51" customFormat="1" x14ac:dyDescent="0.3"/>
    <row r="3009" s="51" customFormat="1" x14ac:dyDescent="0.3"/>
    <row r="3010" s="51" customFormat="1" x14ac:dyDescent="0.3"/>
    <row r="3011" s="51" customFormat="1" x14ac:dyDescent="0.3"/>
    <row r="3012" s="51" customFormat="1" x14ac:dyDescent="0.3"/>
    <row r="3013" s="51" customFormat="1" x14ac:dyDescent="0.3"/>
    <row r="3014" s="51" customFormat="1" x14ac:dyDescent="0.3"/>
    <row r="3015" s="51" customFormat="1" x14ac:dyDescent="0.3"/>
    <row r="3016" s="51" customFormat="1" x14ac:dyDescent="0.3"/>
    <row r="3017" s="51" customFormat="1" x14ac:dyDescent="0.3"/>
    <row r="3018" s="51" customFormat="1" x14ac:dyDescent="0.3"/>
    <row r="3019" s="51" customFormat="1" x14ac:dyDescent="0.3"/>
    <row r="3020" s="51" customFormat="1" x14ac:dyDescent="0.3"/>
    <row r="3021" s="51" customFormat="1" x14ac:dyDescent="0.3"/>
    <row r="3022" s="51" customFormat="1" x14ac:dyDescent="0.3"/>
    <row r="3023" s="51" customFormat="1" x14ac:dyDescent="0.3"/>
    <row r="3024" s="51" customFormat="1" x14ac:dyDescent="0.3"/>
    <row r="3025" s="51" customFormat="1" x14ac:dyDescent="0.3"/>
    <row r="3026" s="51" customFormat="1" x14ac:dyDescent="0.3"/>
    <row r="3027" s="51" customFormat="1" x14ac:dyDescent="0.3"/>
    <row r="3028" s="51" customFormat="1" x14ac:dyDescent="0.3"/>
    <row r="3029" s="51" customFormat="1" x14ac:dyDescent="0.3"/>
    <row r="3030" s="51" customFormat="1" x14ac:dyDescent="0.3"/>
    <row r="3031" s="51" customFormat="1" x14ac:dyDescent="0.3"/>
    <row r="3032" s="51" customFormat="1" x14ac:dyDescent="0.3"/>
    <row r="3033" s="51" customFormat="1" x14ac:dyDescent="0.3"/>
    <row r="3034" s="51" customFormat="1" x14ac:dyDescent="0.3"/>
    <row r="3035" s="51" customFormat="1" x14ac:dyDescent="0.3"/>
    <row r="3036" s="51" customFormat="1" x14ac:dyDescent="0.3"/>
    <row r="3037" s="51" customFormat="1" x14ac:dyDescent="0.3"/>
    <row r="3038" s="51" customFormat="1" x14ac:dyDescent="0.3"/>
    <row r="3039" s="51" customFormat="1" x14ac:dyDescent="0.3"/>
    <row r="3040" s="51" customFormat="1" x14ac:dyDescent="0.3"/>
    <row r="3041" s="51" customFormat="1" x14ac:dyDescent="0.3"/>
    <row r="3042" s="51" customFormat="1" x14ac:dyDescent="0.3"/>
    <row r="3043" s="51" customFormat="1" x14ac:dyDescent="0.3"/>
    <row r="3044" s="51" customFormat="1" x14ac:dyDescent="0.3"/>
    <row r="3045" s="51" customFormat="1" x14ac:dyDescent="0.3"/>
    <row r="3046" s="51" customFormat="1" x14ac:dyDescent="0.3"/>
    <row r="3047" s="51" customFormat="1" x14ac:dyDescent="0.3"/>
    <row r="3048" s="51" customFormat="1" x14ac:dyDescent="0.3"/>
    <row r="3049" s="51" customFormat="1" x14ac:dyDescent="0.3"/>
    <row r="3050" s="51" customFormat="1" x14ac:dyDescent="0.3"/>
    <row r="3051" s="51" customFormat="1" x14ac:dyDescent="0.3"/>
    <row r="3052" s="51" customFormat="1" x14ac:dyDescent="0.3"/>
    <row r="3053" s="51" customFormat="1" x14ac:dyDescent="0.3"/>
    <row r="3054" s="51" customFormat="1" x14ac:dyDescent="0.3"/>
    <row r="3055" s="51" customFormat="1" x14ac:dyDescent="0.3"/>
    <row r="3056" s="51" customFormat="1" x14ac:dyDescent="0.3"/>
    <row r="3057" s="51" customFormat="1" x14ac:dyDescent="0.3"/>
    <row r="3058" s="51" customFormat="1" x14ac:dyDescent="0.3"/>
    <row r="3059" s="51" customFormat="1" x14ac:dyDescent="0.3"/>
    <row r="3060" s="51" customFormat="1" x14ac:dyDescent="0.3"/>
    <row r="3061" s="51" customFormat="1" x14ac:dyDescent="0.3"/>
    <row r="3062" s="51" customFormat="1" x14ac:dyDescent="0.3"/>
    <row r="3063" s="51" customFormat="1" x14ac:dyDescent="0.3"/>
    <row r="3064" s="51" customFormat="1" x14ac:dyDescent="0.3"/>
    <row r="3065" s="51" customFormat="1" x14ac:dyDescent="0.3"/>
    <row r="3066" s="51" customFormat="1" x14ac:dyDescent="0.3"/>
    <row r="3067" s="51" customFormat="1" x14ac:dyDescent="0.3"/>
    <row r="3068" s="51" customFormat="1" x14ac:dyDescent="0.3"/>
    <row r="3069" s="51" customFormat="1" x14ac:dyDescent="0.3"/>
    <row r="3070" s="51" customFormat="1" x14ac:dyDescent="0.3"/>
    <row r="3071" s="51" customFormat="1" x14ac:dyDescent="0.3"/>
    <row r="3072" s="51" customFormat="1" x14ac:dyDescent="0.3"/>
    <row r="3073" s="51" customFormat="1" x14ac:dyDescent="0.3"/>
    <row r="3074" s="51" customFormat="1" x14ac:dyDescent="0.3"/>
    <row r="3075" s="51" customFormat="1" x14ac:dyDescent="0.3"/>
    <row r="3076" s="51" customFormat="1" x14ac:dyDescent="0.3"/>
    <row r="3077" s="51" customFormat="1" x14ac:dyDescent="0.3"/>
    <row r="3078" s="51" customFormat="1" x14ac:dyDescent="0.3"/>
    <row r="3079" s="51" customFormat="1" x14ac:dyDescent="0.3"/>
    <row r="3080" s="51" customFormat="1" x14ac:dyDescent="0.3"/>
    <row r="3081" s="51" customFormat="1" x14ac:dyDescent="0.3"/>
    <row r="3082" s="51" customFormat="1" x14ac:dyDescent="0.3"/>
    <row r="3083" s="51" customFormat="1" x14ac:dyDescent="0.3"/>
    <row r="3084" s="51" customFormat="1" x14ac:dyDescent="0.3"/>
    <row r="3085" s="51" customFormat="1" x14ac:dyDescent="0.3"/>
    <row r="3086" s="51" customFormat="1" x14ac:dyDescent="0.3"/>
    <row r="3087" s="51" customFormat="1" x14ac:dyDescent="0.3"/>
    <row r="3088" s="51" customFormat="1" x14ac:dyDescent="0.3"/>
    <row r="3089" s="51" customFormat="1" x14ac:dyDescent="0.3"/>
    <row r="3090" s="51" customFormat="1" x14ac:dyDescent="0.3"/>
    <row r="3091" s="51" customFormat="1" x14ac:dyDescent="0.3"/>
    <row r="3092" s="51" customFormat="1" x14ac:dyDescent="0.3"/>
    <row r="3093" s="51" customFormat="1" x14ac:dyDescent="0.3"/>
    <row r="3094" s="51" customFormat="1" x14ac:dyDescent="0.3"/>
    <row r="3095" s="51" customFormat="1" x14ac:dyDescent="0.3"/>
    <row r="3096" s="51" customFormat="1" x14ac:dyDescent="0.3"/>
    <row r="3097" s="51" customFormat="1" x14ac:dyDescent="0.3"/>
    <row r="3098" s="51" customFormat="1" x14ac:dyDescent="0.3"/>
    <row r="3099" s="51" customFormat="1" x14ac:dyDescent="0.3"/>
    <row r="3100" s="51" customFormat="1" x14ac:dyDescent="0.3"/>
    <row r="3101" s="51" customFormat="1" x14ac:dyDescent="0.3"/>
    <row r="3102" s="51" customFormat="1" x14ac:dyDescent="0.3"/>
    <row r="3103" s="51" customFormat="1" x14ac:dyDescent="0.3"/>
    <row r="3104" s="51" customFormat="1" x14ac:dyDescent="0.3"/>
    <row r="3105" s="51" customFormat="1" x14ac:dyDescent="0.3"/>
    <row r="3106" s="51" customFormat="1" x14ac:dyDescent="0.3"/>
    <row r="3107" s="51" customFormat="1" x14ac:dyDescent="0.3"/>
    <row r="3108" s="51" customFormat="1" x14ac:dyDescent="0.3"/>
    <row r="3109" s="51" customFormat="1" x14ac:dyDescent="0.3"/>
    <row r="3110" s="51" customFormat="1" x14ac:dyDescent="0.3"/>
    <row r="3111" s="51" customFormat="1" x14ac:dyDescent="0.3"/>
    <row r="3112" s="51" customFormat="1" x14ac:dyDescent="0.3"/>
    <row r="3113" s="51" customFormat="1" x14ac:dyDescent="0.3"/>
    <row r="3114" s="51" customFormat="1" x14ac:dyDescent="0.3"/>
    <row r="3115" s="51" customFormat="1" x14ac:dyDescent="0.3"/>
    <row r="3116" s="51" customFormat="1" x14ac:dyDescent="0.3"/>
    <row r="3117" s="51" customFormat="1" x14ac:dyDescent="0.3"/>
    <row r="3118" s="51" customFormat="1" x14ac:dyDescent="0.3"/>
    <row r="3119" s="51" customFormat="1" x14ac:dyDescent="0.3"/>
    <row r="3120" s="51" customFormat="1" x14ac:dyDescent="0.3"/>
    <row r="3121" s="51" customFormat="1" x14ac:dyDescent="0.3"/>
    <row r="3122" s="51" customFormat="1" x14ac:dyDescent="0.3"/>
    <row r="3123" s="51" customFormat="1" x14ac:dyDescent="0.3"/>
    <row r="3124" s="51" customFormat="1" x14ac:dyDescent="0.3"/>
    <row r="3125" s="51" customFormat="1" x14ac:dyDescent="0.3"/>
    <row r="3126" s="51" customFormat="1" x14ac:dyDescent="0.3"/>
    <row r="3127" s="51" customFormat="1" x14ac:dyDescent="0.3"/>
    <row r="3128" s="51" customFormat="1" x14ac:dyDescent="0.3"/>
    <row r="3129" s="51" customFormat="1" x14ac:dyDescent="0.3"/>
    <row r="3130" s="51" customFormat="1" x14ac:dyDescent="0.3"/>
    <row r="3131" s="51" customFormat="1" x14ac:dyDescent="0.3"/>
    <row r="3132" s="51" customFormat="1" x14ac:dyDescent="0.3"/>
    <row r="3133" s="51" customFormat="1" x14ac:dyDescent="0.3"/>
    <row r="3134" s="51" customFormat="1" x14ac:dyDescent="0.3"/>
    <row r="3135" s="51" customFormat="1" x14ac:dyDescent="0.3"/>
    <row r="3136" s="51" customFormat="1" x14ac:dyDescent="0.3"/>
    <row r="3137" s="51" customFormat="1" x14ac:dyDescent="0.3"/>
    <row r="3138" s="51" customFormat="1" x14ac:dyDescent="0.3"/>
    <row r="3139" s="51" customFormat="1" x14ac:dyDescent="0.3"/>
    <row r="3140" s="51" customFormat="1" x14ac:dyDescent="0.3"/>
    <row r="3141" s="51" customFormat="1" x14ac:dyDescent="0.3"/>
    <row r="3142" s="51" customFormat="1" x14ac:dyDescent="0.3"/>
    <row r="3143" s="51" customFormat="1" x14ac:dyDescent="0.3"/>
    <row r="3144" s="51" customFormat="1" x14ac:dyDescent="0.3"/>
    <row r="3145" s="51" customFormat="1" x14ac:dyDescent="0.3"/>
    <row r="3146" s="51" customFormat="1" x14ac:dyDescent="0.3"/>
    <row r="3147" s="51" customFormat="1" x14ac:dyDescent="0.3"/>
    <row r="3148" s="51" customFormat="1" x14ac:dyDescent="0.3"/>
    <row r="3149" s="51" customFormat="1" x14ac:dyDescent="0.3"/>
    <row r="3150" s="51" customFormat="1" x14ac:dyDescent="0.3"/>
    <row r="3151" s="51" customFormat="1" x14ac:dyDescent="0.3"/>
    <row r="3152" s="51" customFormat="1" x14ac:dyDescent="0.3"/>
    <row r="3153" s="51" customFormat="1" x14ac:dyDescent="0.3"/>
    <row r="3154" s="51" customFormat="1" x14ac:dyDescent="0.3"/>
    <row r="3155" s="51" customFormat="1" x14ac:dyDescent="0.3"/>
    <row r="3156" s="51" customFormat="1" x14ac:dyDescent="0.3"/>
    <row r="3157" s="51" customFormat="1" x14ac:dyDescent="0.3"/>
    <row r="3158" s="51" customFormat="1" x14ac:dyDescent="0.3"/>
    <row r="3159" s="51" customFormat="1" x14ac:dyDescent="0.3"/>
    <row r="3160" s="51" customFormat="1" x14ac:dyDescent="0.3"/>
    <row r="3161" s="51" customFormat="1" x14ac:dyDescent="0.3"/>
    <row r="3162" s="51" customFormat="1" x14ac:dyDescent="0.3"/>
    <row r="3163" s="51" customFormat="1" x14ac:dyDescent="0.3"/>
    <row r="3164" s="51" customFormat="1" x14ac:dyDescent="0.3"/>
    <row r="3165" s="51" customFormat="1" x14ac:dyDescent="0.3"/>
    <row r="3166" s="51" customFormat="1" x14ac:dyDescent="0.3"/>
    <row r="3167" s="51" customFormat="1" x14ac:dyDescent="0.3"/>
    <row r="3168" s="51" customFormat="1" x14ac:dyDescent="0.3"/>
    <row r="3169" s="51" customFormat="1" x14ac:dyDescent="0.3"/>
    <row r="3170" s="51" customFormat="1" x14ac:dyDescent="0.3"/>
    <row r="3171" s="51" customFormat="1" x14ac:dyDescent="0.3"/>
    <row r="3172" s="51" customFormat="1" x14ac:dyDescent="0.3"/>
    <row r="3173" s="51" customFormat="1" x14ac:dyDescent="0.3"/>
    <row r="3174" s="51" customFormat="1" x14ac:dyDescent="0.3"/>
    <row r="3175" s="51" customFormat="1" x14ac:dyDescent="0.3"/>
    <row r="3176" s="51" customFormat="1" x14ac:dyDescent="0.3"/>
    <row r="3177" s="51" customFormat="1" x14ac:dyDescent="0.3"/>
    <row r="3178" s="51" customFormat="1" x14ac:dyDescent="0.3"/>
    <row r="3179" s="51" customFormat="1" x14ac:dyDescent="0.3"/>
    <row r="3180" s="51" customFormat="1" x14ac:dyDescent="0.3"/>
    <row r="3181" s="51" customFormat="1" x14ac:dyDescent="0.3"/>
    <row r="3182" s="51" customFormat="1" x14ac:dyDescent="0.3"/>
    <row r="3183" s="51" customFormat="1" x14ac:dyDescent="0.3"/>
    <row r="3184" s="51" customFormat="1" x14ac:dyDescent="0.3"/>
    <row r="3185" s="51" customFormat="1" x14ac:dyDescent="0.3"/>
    <row r="3186" s="51" customFormat="1" x14ac:dyDescent="0.3"/>
    <row r="3187" s="51" customFormat="1" x14ac:dyDescent="0.3"/>
    <row r="3188" s="51" customFormat="1" x14ac:dyDescent="0.3"/>
    <row r="3189" s="51" customFormat="1" x14ac:dyDescent="0.3"/>
    <row r="3190" s="51" customFormat="1" x14ac:dyDescent="0.3"/>
    <row r="3191" s="51" customFormat="1" x14ac:dyDescent="0.3"/>
    <row r="3192" s="51" customFormat="1" x14ac:dyDescent="0.3"/>
    <row r="3193" s="51" customFormat="1" x14ac:dyDescent="0.3"/>
    <row r="3194" s="51" customFormat="1" x14ac:dyDescent="0.3"/>
    <row r="3195" s="51" customFormat="1" x14ac:dyDescent="0.3"/>
    <row r="3196" s="51" customFormat="1" x14ac:dyDescent="0.3"/>
    <row r="3197" s="51" customFormat="1" x14ac:dyDescent="0.3"/>
    <row r="3198" s="51" customFormat="1" x14ac:dyDescent="0.3"/>
    <row r="3199" s="51" customFormat="1" x14ac:dyDescent="0.3"/>
    <row r="3200" s="51" customFormat="1" x14ac:dyDescent="0.3"/>
    <row r="3201" s="51" customFormat="1" x14ac:dyDescent="0.3"/>
    <row r="3202" s="51" customFormat="1" x14ac:dyDescent="0.3"/>
    <row r="3203" s="51" customFormat="1" x14ac:dyDescent="0.3"/>
    <row r="3204" s="51" customFormat="1" x14ac:dyDescent="0.3"/>
    <row r="3205" s="51" customFormat="1" x14ac:dyDescent="0.3"/>
    <row r="3206" s="51" customFormat="1" x14ac:dyDescent="0.3"/>
    <row r="3207" s="51" customFormat="1" x14ac:dyDescent="0.3"/>
    <row r="3208" s="51" customFormat="1" x14ac:dyDescent="0.3"/>
    <row r="3209" s="51" customFormat="1" x14ac:dyDescent="0.3"/>
    <row r="3210" s="51" customFormat="1" x14ac:dyDescent="0.3"/>
    <row r="3211" s="51" customFormat="1" x14ac:dyDescent="0.3"/>
    <row r="3212" s="51" customFormat="1" x14ac:dyDescent="0.3"/>
    <row r="3213" s="51" customFormat="1" x14ac:dyDescent="0.3"/>
    <row r="3214" s="51" customFormat="1" x14ac:dyDescent="0.3"/>
    <row r="3215" s="51" customFormat="1" x14ac:dyDescent="0.3"/>
    <row r="3216" s="51" customFormat="1" x14ac:dyDescent="0.3"/>
    <row r="3217" s="51" customFormat="1" x14ac:dyDescent="0.3"/>
    <row r="3218" s="51" customFormat="1" x14ac:dyDescent="0.3"/>
    <row r="3219" s="51" customFormat="1" x14ac:dyDescent="0.3"/>
    <row r="3220" s="51" customFormat="1" x14ac:dyDescent="0.3"/>
    <row r="3221" s="51" customFormat="1" x14ac:dyDescent="0.3"/>
    <row r="3222" s="51" customFormat="1" x14ac:dyDescent="0.3"/>
    <row r="3223" s="51" customFormat="1" x14ac:dyDescent="0.3"/>
    <row r="3224" s="51" customFormat="1" x14ac:dyDescent="0.3"/>
    <row r="3225" s="51" customFormat="1" x14ac:dyDescent="0.3"/>
    <row r="3226" s="51" customFormat="1" x14ac:dyDescent="0.3"/>
    <row r="3227" s="51" customFormat="1" x14ac:dyDescent="0.3"/>
    <row r="3228" s="51" customFormat="1" x14ac:dyDescent="0.3"/>
    <row r="3229" s="51" customFormat="1" x14ac:dyDescent="0.3"/>
    <row r="3230" s="51" customFormat="1" x14ac:dyDescent="0.3"/>
    <row r="3231" s="51" customFormat="1" x14ac:dyDescent="0.3"/>
    <row r="3232" s="51" customFormat="1" x14ac:dyDescent="0.3"/>
    <row r="3233" s="51" customFormat="1" x14ac:dyDescent="0.3"/>
    <row r="3234" s="51" customFormat="1" x14ac:dyDescent="0.3"/>
    <row r="3235" s="51" customFormat="1" x14ac:dyDescent="0.3"/>
    <row r="3236" s="51" customFormat="1" x14ac:dyDescent="0.3"/>
    <row r="3237" s="51" customFormat="1" x14ac:dyDescent="0.3"/>
    <row r="3238" s="51" customFormat="1" x14ac:dyDescent="0.3"/>
    <row r="3239" s="51" customFormat="1" x14ac:dyDescent="0.3"/>
    <row r="3240" s="51" customFormat="1" x14ac:dyDescent="0.3"/>
    <row r="3241" s="51" customFormat="1" x14ac:dyDescent="0.3"/>
    <row r="3242" s="51" customFormat="1" x14ac:dyDescent="0.3"/>
    <row r="3243" s="51" customFormat="1" x14ac:dyDescent="0.3"/>
    <row r="3244" s="51" customFormat="1" x14ac:dyDescent="0.3"/>
    <row r="3245" s="51" customFormat="1" x14ac:dyDescent="0.3"/>
    <row r="3246" s="51" customFormat="1" x14ac:dyDescent="0.3"/>
    <row r="3247" s="51" customFormat="1" x14ac:dyDescent="0.3"/>
    <row r="3248" s="51" customFormat="1" x14ac:dyDescent="0.3"/>
    <row r="3249" s="51" customFormat="1" x14ac:dyDescent="0.3"/>
    <row r="3250" s="51" customFormat="1" x14ac:dyDescent="0.3"/>
  </sheetData>
  <mergeCells count="6">
    <mergeCell ref="A16:A17"/>
    <mergeCell ref="A4:A6"/>
    <mergeCell ref="B4:B5"/>
    <mergeCell ref="C4:F4"/>
    <mergeCell ref="A15:D15"/>
    <mergeCell ref="C6:F6"/>
  </mergeCells>
  <hyperlinks>
    <hyperlink ref="G1" location="INFO!A1" display="POWRÓT" xr:uid="{05E2345B-195E-4A94-9F62-9831F9DD0452}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27"/>
  <dimension ref="A1:I3253"/>
  <sheetViews>
    <sheetView showGridLines="0" zoomScaleNormal="100" workbookViewId="0">
      <selection activeCell="H1" sqref="H1"/>
    </sheetView>
  </sheetViews>
  <sheetFormatPr defaultRowHeight="14.4" x14ac:dyDescent="0.3"/>
  <cols>
    <col min="1" max="1" width="23.109375" style="50" customWidth="1"/>
    <col min="2" max="2" width="12.109375" style="50" customWidth="1"/>
    <col min="3" max="3" width="11.88671875" style="50" customWidth="1"/>
    <col min="4" max="4" width="13.44140625" style="50" customWidth="1"/>
    <col min="5" max="5" width="13.6640625" style="50" customWidth="1"/>
    <col min="6" max="6" width="9.88671875" style="50" customWidth="1"/>
    <col min="7" max="7" width="10.88671875" style="50" customWidth="1"/>
    <col min="8" max="8" width="8.109375" style="50" customWidth="1"/>
    <col min="15" max="15" width="5.88671875" customWidth="1"/>
  </cols>
  <sheetData>
    <row r="1" spans="1:8" s="88" customFormat="1" ht="15.6" x14ac:dyDescent="0.3">
      <c r="A1" s="522" t="s">
        <v>896</v>
      </c>
      <c r="B1" s="5"/>
      <c r="C1" s="5"/>
      <c r="D1" s="5"/>
      <c r="E1" s="5"/>
      <c r="F1" s="5"/>
      <c r="G1" s="5"/>
      <c r="H1" s="894" t="s">
        <v>907</v>
      </c>
    </row>
    <row r="2" spans="1:8" ht="15.6" x14ac:dyDescent="0.3">
      <c r="A2" s="30" t="s">
        <v>664</v>
      </c>
      <c r="B2" s="2"/>
      <c r="C2" s="2"/>
      <c r="D2" s="2"/>
      <c r="E2" s="2"/>
      <c r="F2" s="2"/>
      <c r="G2" s="2"/>
      <c r="H2" s="2"/>
    </row>
    <row r="3" spans="1:8" x14ac:dyDescent="0.3">
      <c r="B3" s="20"/>
      <c r="C3" s="20"/>
      <c r="D3" s="20"/>
      <c r="F3" s="55">
        <v>2023</v>
      </c>
      <c r="G3" s="6"/>
      <c r="H3" s="6"/>
    </row>
    <row r="4" spans="1:8" x14ac:dyDescent="0.3">
      <c r="A4" s="20" t="s">
        <v>390</v>
      </c>
      <c r="B4" s="176"/>
      <c r="C4" s="176"/>
      <c r="D4" s="176"/>
      <c r="F4" s="6"/>
      <c r="G4" s="6"/>
      <c r="H4" s="6"/>
    </row>
    <row r="5" spans="1:8" x14ac:dyDescent="0.3">
      <c r="A5" s="1086" t="s">
        <v>17</v>
      </c>
      <c r="B5" s="1077" t="s">
        <v>358</v>
      </c>
      <c r="C5" s="1078"/>
      <c r="D5" s="1096"/>
      <c r="E5" s="1079" t="s">
        <v>359</v>
      </c>
      <c r="F5" s="6"/>
      <c r="G5" s="6"/>
      <c r="H5" s="6"/>
    </row>
    <row r="6" spans="1:8" x14ac:dyDescent="0.3">
      <c r="A6" s="1088"/>
      <c r="B6" s="9" t="s">
        <v>360</v>
      </c>
      <c r="C6" s="27" t="s">
        <v>361</v>
      </c>
      <c r="D6" s="27" t="s">
        <v>362</v>
      </c>
      <c r="E6" s="1080"/>
      <c r="F6" s="6"/>
      <c r="G6" s="6"/>
      <c r="H6" s="6"/>
    </row>
    <row r="7" spans="1:8" x14ac:dyDescent="0.3">
      <c r="A7" s="1087"/>
      <c r="B7" s="1080" t="s">
        <v>31</v>
      </c>
      <c r="C7" s="1080"/>
      <c r="D7" s="1080"/>
      <c r="E7" s="1080"/>
      <c r="F7" s="6"/>
      <c r="G7" s="6"/>
      <c r="H7" s="6"/>
    </row>
    <row r="8" spans="1:8" s="192" customFormat="1" ht="28.2" x14ac:dyDescent="0.3">
      <c r="A8" s="204" t="s">
        <v>635</v>
      </c>
      <c r="B8" s="210">
        <v>1.4422493601061936</v>
      </c>
      <c r="C8" s="210">
        <v>13.873794090972991</v>
      </c>
      <c r="D8" s="233">
        <v>59.76646516479515</v>
      </c>
      <c r="E8" s="180">
        <v>24.917491384125654</v>
      </c>
      <c r="F8" s="234"/>
      <c r="G8" s="235"/>
      <c r="H8" s="213"/>
    </row>
    <row r="9" spans="1:8" x14ac:dyDescent="0.3">
      <c r="A9" s="7"/>
      <c r="B9" s="6"/>
      <c r="C9" s="6"/>
      <c r="D9" s="6"/>
      <c r="E9" s="6"/>
      <c r="F9" s="6"/>
      <c r="G9" s="6"/>
      <c r="H9" s="6"/>
    </row>
    <row r="10" spans="1:8" x14ac:dyDescent="0.3">
      <c r="A10" s="1091" t="s">
        <v>363</v>
      </c>
      <c r="B10" s="1091"/>
      <c r="C10" s="1091"/>
      <c r="D10" s="1091"/>
      <c r="E10" s="1091"/>
      <c r="F10" s="6"/>
      <c r="G10" s="6"/>
      <c r="H10" s="6"/>
    </row>
    <row r="11" spans="1:8" ht="26.4" x14ac:dyDescent="0.3">
      <c r="A11" s="1097" t="s">
        <v>17</v>
      </c>
      <c r="B11" s="9" t="s">
        <v>364</v>
      </c>
      <c r="C11" s="9" t="s">
        <v>365</v>
      </c>
      <c r="D11" s="9" t="s">
        <v>366</v>
      </c>
      <c r="E11" s="95" t="s">
        <v>391</v>
      </c>
      <c r="F11" s="95" t="s">
        <v>392</v>
      </c>
      <c r="G11" s="6"/>
      <c r="H11" s="6"/>
    </row>
    <row r="12" spans="1:8" x14ac:dyDescent="0.3">
      <c r="A12" s="1098"/>
      <c r="B12" s="1099" t="s">
        <v>31</v>
      </c>
      <c r="C12" s="1079"/>
      <c r="D12" s="1079"/>
      <c r="E12" s="1079"/>
      <c r="F12" s="1079"/>
      <c r="G12" s="5"/>
      <c r="H12" s="6"/>
    </row>
    <row r="13" spans="1:8" s="192" customFormat="1" x14ac:dyDescent="0.3">
      <c r="A13" s="204" t="s">
        <v>636</v>
      </c>
      <c r="B13" s="210">
        <v>55.891309832170691</v>
      </c>
      <c r="C13" s="210">
        <v>10.72801214905021</v>
      </c>
      <c r="D13" s="210">
        <v>32.984115830699402</v>
      </c>
      <c r="E13" s="230">
        <v>0.24639457390759534</v>
      </c>
      <c r="F13" s="230">
        <v>0.23</v>
      </c>
      <c r="G13" s="332"/>
      <c r="H13" s="213"/>
    </row>
    <row r="14" spans="1:8" x14ac:dyDescent="0.3">
      <c r="A14" s="7"/>
      <c r="B14" s="6"/>
      <c r="C14" s="6"/>
      <c r="D14" s="6"/>
      <c r="E14" s="6"/>
      <c r="F14" s="6"/>
      <c r="G14" s="6"/>
      <c r="H14" s="6"/>
    </row>
    <row r="15" spans="1:8" x14ac:dyDescent="0.3">
      <c r="A15" s="1091" t="s">
        <v>367</v>
      </c>
      <c r="B15" s="1091"/>
      <c r="C15" s="1091"/>
      <c r="D15" s="1091"/>
      <c r="E15" s="1091"/>
      <c r="F15" s="1091"/>
      <c r="G15" s="1091"/>
      <c r="H15" s="6"/>
    </row>
    <row r="16" spans="1:8" ht="26.4" x14ac:dyDescent="0.3">
      <c r="A16" s="1086" t="s">
        <v>368</v>
      </c>
      <c r="B16" s="9" t="s">
        <v>4</v>
      </c>
      <c r="C16" s="9" t="s">
        <v>5</v>
      </c>
      <c r="D16" s="9" t="s">
        <v>6</v>
      </c>
      <c r="E16" s="9" t="s">
        <v>7</v>
      </c>
      <c r="F16" s="9" t="s">
        <v>8</v>
      </c>
      <c r="G16" s="42" t="s">
        <v>9</v>
      </c>
      <c r="H16" s="6"/>
    </row>
    <row r="17" spans="1:9" x14ac:dyDescent="0.3">
      <c r="A17" s="1087"/>
      <c r="B17" s="1018" t="s">
        <v>369</v>
      </c>
      <c r="C17" s="1018"/>
      <c r="D17" s="1018"/>
      <c r="E17" s="1018"/>
      <c r="F17" s="1018"/>
      <c r="G17" s="1018"/>
      <c r="H17" s="6"/>
    </row>
    <row r="18" spans="1:9" s="192" customFormat="1" x14ac:dyDescent="0.3">
      <c r="A18" s="215" t="s">
        <v>370</v>
      </c>
      <c r="B18" s="216">
        <v>7.7922689452870832</v>
      </c>
      <c r="C18" s="216">
        <v>4.5812329794936559</v>
      </c>
      <c r="D18" s="216">
        <v>5.6938593587470487</v>
      </c>
      <c r="E18" s="216">
        <v>6.1866692863648129</v>
      </c>
      <c r="F18" s="216">
        <v>8.2878827731551841</v>
      </c>
      <c r="G18" s="232">
        <v>9.5162839780899802</v>
      </c>
      <c r="H18" s="213"/>
      <c r="I18" s="214"/>
    </row>
    <row r="19" spans="1:9" s="192" customFormat="1" ht="17.399999999999999" x14ac:dyDescent="0.3">
      <c r="A19" s="204" t="s">
        <v>477</v>
      </c>
      <c r="B19" s="179">
        <v>7.5913188533910496</v>
      </c>
      <c r="C19" s="179">
        <v>4.6482345413838697</v>
      </c>
      <c r="D19" s="179">
        <v>5.7403830966489418</v>
      </c>
      <c r="E19" s="179">
        <v>6.1866692863648129</v>
      </c>
      <c r="F19" s="179">
        <v>7.7752322552353403</v>
      </c>
      <c r="G19" s="180">
        <v>8.7367920300102231</v>
      </c>
      <c r="H19" s="213"/>
      <c r="I19" s="110"/>
    </row>
    <row r="20" spans="1:9" s="192" customFormat="1" x14ac:dyDescent="0.3">
      <c r="A20" s="204" t="s">
        <v>371</v>
      </c>
      <c r="B20" s="179">
        <v>10.387274931905113</v>
      </c>
      <c r="C20" s="179">
        <v>6.560240250367066</v>
      </c>
      <c r="D20" s="179">
        <v>7.9363056044812019</v>
      </c>
      <c r="E20" s="179">
        <v>9.1806340329246865</v>
      </c>
      <c r="F20" s="179">
        <v>11.450851504819219</v>
      </c>
      <c r="G20" s="180">
        <v>12.207137519534569</v>
      </c>
      <c r="H20" s="213"/>
    </row>
    <row r="21" spans="1:9" s="192" customFormat="1" x14ac:dyDescent="0.3">
      <c r="A21" s="204" t="s">
        <v>372</v>
      </c>
      <c r="B21" s="179">
        <v>7.3524988490792289</v>
      </c>
      <c r="C21" s="179">
        <v>5.0650475690098666</v>
      </c>
      <c r="D21" s="179">
        <v>5.2676077552619365</v>
      </c>
      <c r="E21" s="179">
        <v>6.1866692863648129</v>
      </c>
      <c r="F21" s="179">
        <v>7.366888651005838</v>
      </c>
      <c r="G21" s="180">
        <v>9.0666682052715952</v>
      </c>
      <c r="H21" s="213"/>
    </row>
    <row r="22" spans="1:9" s="110" customFormat="1" ht="28.2" x14ac:dyDescent="0.3">
      <c r="A22" s="344" t="s">
        <v>499</v>
      </c>
      <c r="B22" s="1100" t="s">
        <v>500</v>
      </c>
      <c r="C22" s="1101"/>
      <c r="D22" s="1101"/>
      <c r="E22" s="1101"/>
      <c r="F22" s="1101"/>
      <c r="G22" s="1101"/>
      <c r="H22" s="303"/>
    </row>
    <row r="23" spans="1:9" s="110" customFormat="1" x14ac:dyDescent="0.3">
      <c r="A23" s="98" t="s">
        <v>187</v>
      </c>
      <c r="B23" s="345">
        <v>17.523604125025091</v>
      </c>
      <c r="C23" s="345">
        <v>8.0588594774542184</v>
      </c>
      <c r="D23" s="345">
        <v>10.555815325385831</v>
      </c>
      <c r="E23" s="345">
        <v>14.494627922877996</v>
      </c>
      <c r="F23" s="345">
        <v>17.690683268934222</v>
      </c>
      <c r="G23" s="346">
        <v>24.406823100294229</v>
      </c>
      <c r="H23" s="302"/>
    </row>
    <row r="24" spans="1:9" ht="15.6" x14ac:dyDescent="0.3">
      <c r="A24" s="48"/>
      <c r="B24" s="6"/>
      <c r="C24" s="6"/>
      <c r="D24" s="6"/>
      <c r="E24" s="6"/>
      <c r="F24" s="6"/>
      <c r="G24" s="6"/>
      <c r="H24" s="6"/>
    </row>
    <row r="25" spans="1:9" x14ac:dyDescent="0.3">
      <c r="A25" s="1092" t="s">
        <v>637</v>
      </c>
      <c r="B25" s="1093"/>
      <c r="C25" s="1093"/>
      <c r="D25" s="6"/>
      <c r="E25" s="6"/>
      <c r="F25" s="6"/>
      <c r="G25" s="6"/>
      <c r="H25" s="6"/>
    </row>
    <row r="26" spans="1:9" x14ac:dyDescent="0.3">
      <c r="A26" s="7"/>
      <c r="B26" s="6"/>
      <c r="C26" s="6"/>
      <c r="D26" s="6"/>
      <c r="E26" s="6"/>
      <c r="F26" s="6"/>
      <c r="G26" s="6"/>
      <c r="H26" s="6"/>
    </row>
    <row r="27" spans="1:9" x14ac:dyDescent="0.3">
      <c r="A27" s="1091" t="s">
        <v>373</v>
      </c>
      <c r="B27" s="1091"/>
      <c r="C27" s="1091"/>
      <c r="D27" s="1091"/>
      <c r="E27" s="1091"/>
      <c r="F27" s="1091"/>
      <c r="G27" s="1091"/>
      <c r="H27" s="6"/>
    </row>
    <row r="28" spans="1:9" ht="26.4" x14ac:dyDescent="0.3">
      <c r="A28" s="1094" t="s">
        <v>17</v>
      </c>
      <c r="B28" s="9" t="s">
        <v>4</v>
      </c>
      <c r="C28" s="9" t="s">
        <v>5</v>
      </c>
      <c r="D28" s="9" t="s">
        <v>6</v>
      </c>
      <c r="E28" s="9" t="s">
        <v>7</v>
      </c>
      <c r="F28" s="9" t="s">
        <v>8</v>
      </c>
      <c r="G28" s="22" t="s">
        <v>9</v>
      </c>
      <c r="H28" s="10"/>
    </row>
    <row r="29" spans="1:9" ht="15.6" x14ac:dyDescent="0.3">
      <c r="A29" s="1095"/>
      <c r="B29" s="1017" t="s">
        <v>369</v>
      </c>
      <c r="C29" s="1018"/>
      <c r="D29" s="1018"/>
      <c r="E29" s="1018"/>
      <c r="F29" s="1018"/>
      <c r="G29" s="1018"/>
      <c r="H29" s="10"/>
    </row>
    <row r="30" spans="1:9" s="192" customFormat="1" ht="28.2" x14ac:dyDescent="0.3">
      <c r="A30" s="76" t="s">
        <v>374</v>
      </c>
      <c r="B30" s="179">
        <v>1.8087739309885502</v>
      </c>
      <c r="C30" s="179">
        <v>-2.23814502592609</v>
      </c>
      <c r="D30" s="179">
        <v>3.3503131945384151E-2</v>
      </c>
      <c r="E30" s="179">
        <v>0.94494078742115484</v>
      </c>
      <c r="F30" s="179">
        <v>2.5028643479840778</v>
      </c>
      <c r="G30" s="180">
        <v>5.17529972370781</v>
      </c>
      <c r="H30" s="231"/>
    </row>
    <row r="31" spans="1:9" x14ac:dyDescent="0.3">
      <c r="A31" s="51"/>
      <c r="B31" s="51"/>
      <c r="C31" s="51"/>
      <c r="D31" s="51"/>
      <c r="E31" s="51"/>
      <c r="F31" s="51"/>
      <c r="G31" s="51"/>
      <c r="H31" s="51"/>
    </row>
    <row r="32" spans="1:9" x14ac:dyDescent="0.3">
      <c r="A32" s="51"/>
      <c r="B32" s="51"/>
      <c r="C32" s="51"/>
      <c r="D32" s="51"/>
      <c r="E32" s="51"/>
      <c r="F32" s="51"/>
      <c r="G32" s="51"/>
      <c r="H32" s="51"/>
    </row>
    <row r="33" spans="1:8" x14ac:dyDescent="0.3">
      <c r="A33" s="51"/>
      <c r="B33" s="51"/>
      <c r="C33" s="51"/>
      <c r="D33" s="51"/>
      <c r="E33" s="51"/>
      <c r="F33" s="51"/>
      <c r="G33" s="51"/>
      <c r="H33" s="51"/>
    </row>
    <row r="34" spans="1:8" x14ac:dyDescent="0.3">
      <c r="A34" s="51"/>
      <c r="B34" s="51"/>
      <c r="C34" s="51"/>
      <c r="D34" s="51"/>
      <c r="E34" s="51"/>
      <c r="F34" s="51"/>
      <c r="G34" s="51"/>
      <c r="H34" s="51"/>
    </row>
    <row r="35" spans="1:8" x14ac:dyDescent="0.3">
      <c r="A35" s="51"/>
      <c r="B35" s="51"/>
      <c r="C35" s="51"/>
      <c r="D35" s="51"/>
      <c r="E35" s="51"/>
      <c r="F35" s="51"/>
      <c r="G35" s="51"/>
      <c r="H35" s="51"/>
    </row>
    <row r="36" spans="1:8" x14ac:dyDescent="0.3">
      <c r="A36" s="51"/>
      <c r="B36" s="51"/>
      <c r="C36" s="51"/>
      <c r="D36" s="51"/>
      <c r="E36" s="51"/>
      <c r="F36" s="51"/>
      <c r="G36" s="51"/>
      <c r="H36" s="51"/>
    </row>
    <row r="37" spans="1:8" x14ac:dyDescent="0.3">
      <c r="A37" s="51"/>
      <c r="B37" s="51"/>
      <c r="C37" s="51"/>
      <c r="D37" s="51"/>
      <c r="E37" s="51"/>
      <c r="F37" s="51"/>
      <c r="G37" s="51"/>
      <c r="H37" s="51"/>
    </row>
    <row r="38" spans="1:8" x14ac:dyDescent="0.3">
      <c r="A38" s="51"/>
      <c r="B38" s="51"/>
      <c r="C38" s="51"/>
      <c r="D38" s="51"/>
      <c r="E38" s="51"/>
      <c r="F38" s="51"/>
      <c r="G38" s="51"/>
      <c r="H38" s="51"/>
    </row>
    <row r="39" spans="1:8" x14ac:dyDescent="0.3">
      <c r="A39" s="51"/>
      <c r="B39" s="51"/>
      <c r="C39" s="51"/>
      <c r="D39" s="51"/>
      <c r="E39" s="51"/>
      <c r="F39" s="51"/>
      <c r="G39" s="51"/>
      <c r="H39" s="51"/>
    </row>
    <row r="40" spans="1:8" x14ac:dyDescent="0.3">
      <c r="A40" s="51"/>
      <c r="B40" s="51"/>
      <c r="C40" s="51"/>
      <c r="D40" s="51"/>
      <c r="E40" s="51"/>
      <c r="F40" s="51"/>
      <c r="G40" s="51"/>
      <c r="H40" s="51"/>
    </row>
    <row r="41" spans="1:8" x14ac:dyDescent="0.3">
      <c r="A41" s="51"/>
      <c r="B41" s="51"/>
      <c r="C41" s="51"/>
      <c r="D41" s="51"/>
      <c r="E41" s="51"/>
      <c r="F41" s="51"/>
      <c r="G41" s="51"/>
      <c r="H41" s="51"/>
    </row>
    <row r="42" spans="1:8" x14ac:dyDescent="0.3">
      <c r="A42" s="51"/>
      <c r="B42" s="51"/>
      <c r="C42" s="51"/>
      <c r="D42" s="51"/>
      <c r="E42" s="51"/>
      <c r="F42" s="51"/>
      <c r="G42" s="51"/>
      <c r="H42" s="51"/>
    </row>
    <row r="43" spans="1:8" x14ac:dyDescent="0.3">
      <c r="A43" s="51"/>
      <c r="B43" s="51"/>
      <c r="C43" s="51"/>
      <c r="D43" s="51"/>
      <c r="E43" s="51"/>
      <c r="F43" s="51"/>
      <c r="G43" s="51"/>
      <c r="H43" s="51"/>
    </row>
    <row r="44" spans="1:8" x14ac:dyDescent="0.3">
      <c r="A44" s="51"/>
      <c r="B44" s="51"/>
      <c r="C44" s="51"/>
      <c r="D44" s="51"/>
      <c r="E44" s="51"/>
      <c r="F44" s="51"/>
      <c r="G44" s="51"/>
      <c r="H44" s="51"/>
    </row>
    <row r="45" spans="1:8" x14ac:dyDescent="0.3">
      <c r="A45" s="51"/>
      <c r="B45" s="51"/>
      <c r="C45" s="51"/>
      <c r="D45" s="51"/>
      <c r="E45" s="51"/>
      <c r="F45" s="51"/>
      <c r="G45" s="51"/>
      <c r="H45" s="51"/>
    </row>
    <row r="46" spans="1:8" x14ac:dyDescent="0.3">
      <c r="A46" s="51"/>
      <c r="B46" s="51"/>
      <c r="C46" s="51"/>
      <c r="D46" s="51"/>
      <c r="E46" s="51"/>
      <c r="F46" s="51"/>
      <c r="G46" s="51"/>
      <c r="H46" s="51"/>
    </row>
    <row r="47" spans="1:8" x14ac:dyDescent="0.3">
      <c r="A47" s="51"/>
      <c r="B47" s="51"/>
      <c r="C47" s="51"/>
      <c r="D47" s="51"/>
      <c r="E47" s="51"/>
      <c r="F47" s="51"/>
      <c r="G47" s="51"/>
      <c r="H47" s="51"/>
    </row>
    <row r="48" spans="1:8" x14ac:dyDescent="0.3">
      <c r="A48" s="51"/>
      <c r="B48" s="51"/>
      <c r="C48" s="51"/>
      <c r="D48" s="51"/>
      <c r="E48" s="51"/>
      <c r="F48" s="51"/>
      <c r="G48" s="51"/>
      <c r="H48" s="51"/>
    </row>
    <row r="49" spans="1:8" x14ac:dyDescent="0.3">
      <c r="A49" s="51"/>
      <c r="B49" s="51"/>
      <c r="C49" s="51"/>
      <c r="D49" s="51"/>
      <c r="E49" s="51"/>
      <c r="F49" s="51"/>
      <c r="G49" s="51"/>
      <c r="H49" s="51"/>
    </row>
    <row r="50" spans="1:8" x14ac:dyDescent="0.3">
      <c r="A50" s="51"/>
      <c r="B50" s="51"/>
      <c r="C50" s="51"/>
      <c r="D50" s="51"/>
      <c r="E50" s="51"/>
      <c r="F50" s="51"/>
      <c r="G50" s="51"/>
      <c r="H50" s="51"/>
    </row>
    <row r="51" spans="1:8" x14ac:dyDescent="0.3">
      <c r="A51" s="51"/>
      <c r="B51" s="51"/>
      <c r="C51" s="51"/>
      <c r="D51" s="51"/>
      <c r="E51" s="51"/>
      <c r="F51" s="51"/>
      <c r="G51" s="51"/>
      <c r="H51" s="51"/>
    </row>
    <row r="52" spans="1:8" x14ac:dyDescent="0.3">
      <c r="A52" s="51"/>
      <c r="B52" s="51"/>
      <c r="C52" s="51"/>
      <c r="D52" s="51"/>
      <c r="E52" s="51"/>
      <c r="F52" s="51"/>
      <c r="G52" s="51"/>
      <c r="H52" s="51"/>
    </row>
    <row r="53" spans="1:8" x14ac:dyDescent="0.3">
      <c r="A53" s="51"/>
      <c r="B53" s="51"/>
      <c r="C53" s="51"/>
      <c r="D53" s="51"/>
      <c r="E53" s="51"/>
      <c r="F53" s="51"/>
      <c r="G53" s="51"/>
      <c r="H53" s="51"/>
    </row>
    <row r="54" spans="1:8" x14ac:dyDescent="0.3">
      <c r="A54" s="51"/>
      <c r="B54" s="51"/>
      <c r="C54" s="51"/>
      <c r="D54" s="51"/>
      <c r="E54" s="51"/>
      <c r="F54" s="51"/>
      <c r="G54" s="51"/>
      <c r="H54" s="51"/>
    </row>
    <row r="55" spans="1:8" x14ac:dyDescent="0.3">
      <c r="A55" s="51"/>
      <c r="B55" s="51"/>
      <c r="C55" s="51"/>
      <c r="D55" s="51"/>
      <c r="E55" s="51"/>
      <c r="F55" s="51"/>
      <c r="G55" s="51"/>
      <c r="H55" s="51"/>
    </row>
    <row r="56" spans="1:8" x14ac:dyDescent="0.3">
      <c r="A56" s="51"/>
      <c r="B56" s="51"/>
      <c r="C56" s="51"/>
      <c r="D56" s="51"/>
      <c r="E56" s="51"/>
      <c r="F56" s="51"/>
      <c r="G56" s="51"/>
      <c r="H56" s="51"/>
    </row>
    <row r="57" spans="1:8" x14ac:dyDescent="0.3">
      <c r="A57" s="51"/>
      <c r="B57" s="51"/>
      <c r="C57" s="51"/>
      <c r="D57" s="51"/>
      <c r="E57" s="51"/>
      <c r="F57" s="51"/>
      <c r="G57" s="51"/>
      <c r="H57" s="51"/>
    </row>
    <row r="58" spans="1:8" x14ac:dyDescent="0.3">
      <c r="A58" s="51"/>
      <c r="B58" s="51"/>
      <c r="C58" s="51"/>
      <c r="D58" s="51"/>
      <c r="E58" s="51"/>
      <c r="F58" s="51"/>
      <c r="G58" s="51"/>
      <c r="H58" s="51"/>
    </row>
    <row r="59" spans="1:8" x14ac:dyDescent="0.3">
      <c r="A59" s="51"/>
      <c r="B59" s="51"/>
      <c r="C59" s="51"/>
      <c r="D59" s="51"/>
      <c r="E59" s="51"/>
      <c r="F59" s="51"/>
      <c r="G59" s="51"/>
      <c r="H59" s="51"/>
    </row>
    <row r="60" spans="1:8" x14ac:dyDescent="0.3">
      <c r="A60" s="51"/>
      <c r="B60" s="51"/>
      <c r="C60" s="51"/>
      <c r="D60" s="51"/>
      <c r="E60" s="51"/>
      <c r="F60" s="51"/>
      <c r="G60" s="51"/>
      <c r="H60" s="51"/>
    </row>
    <row r="61" spans="1:8" x14ac:dyDescent="0.3">
      <c r="A61" s="51"/>
      <c r="B61" s="51"/>
      <c r="C61" s="51"/>
      <c r="D61" s="51"/>
      <c r="E61" s="51"/>
      <c r="F61" s="51"/>
      <c r="G61" s="51"/>
      <c r="H61" s="51"/>
    </row>
    <row r="62" spans="1:8" x14ac:dyDescent="0.3">
      <c r="A62" s="51"/>
      <c r="B62" s="51"/>
      <c r="C62" s="51"/>
      <c r="D62" s="51"/>
      <c r="E62" s="51"/>
      <c r="F62" s="51"/>
      <c r="G62" s="51"/>
      <c r="H62" s="51"/>
    </row>
    <row r="63" spans="1:8" x14ac:dyDescent="0.3">
      <c r="A63" s="51"/>
      <c r="B63" s="51"/>
      <c r="C63" s="51"/>
      <c r="D63" s="51"/>
      <c r="E63" s="51"/>
      <c r="F63" s="51"/>
      <c r="G63" s="51"/>
      <c r="H63" s="51"/>
    </row>
    <row r="64" spans="1:8" x14ac:dyDescent="0.3">
      <c r="A64" s="51"/>
      <c r="B64" s="51"/>
      <c r="C64" s="51"/>
      <c r="D64" s="51"/>
      <c r="E64" s="51"/>
      <c r="F64" s="51"/>
      <c r="G64" s="51"/>
      <c r="H64" s="51"/>
    </row>
    <row r="65" spans="1:8" x14ac:dyDescent="0.3">
      <c r="A65" s="51"/>
      <c r="B65" s="51"/>
      <c r="C65" s="51"/>
      <c r="D65" s="51"/>
      <c r="E65" s="51"/>
      <c r="F65" s="51"/>
      <c r="G65" s="51"/>
      <c r="H65" s="51"/>
    </row>
    <row r="66" spans="1:8" x14ac:dyDescent="0.3">
      <c r="A66" s="51"/>
      <c r="B66" s="51"/>
      <c r="C66" s="51"/>
      <c r="D66" s="51"/>
      <c r="E66" s="51"/>
      <c r="F66" s="51"/>
      <c r="G66" s="51"/>
      <c r="H66" s="51"/>
    </row>
    <row r="67" spans="1:8" x14ac:dyDescent="0.3">
      <c r="A67" s="51"/>
      <c r="B67" s="51"/>
      <c r="C67" s="51"/>
      <c r="D67" s="51"/>
      <c r="E67" s="51"/>
      <c r="F67" s="51"/>
      <c r="G67" s="51"/>
      <c r="H67" s="51"/>
    </row>
    <row r="68" spans="1:8" x14ac:dyDescent="0.3">
      <c r="A68" s="51"/>
      <c r="B68" s="51"/>
      <c r="C68" s="51"/>
      <c r="D68" s="51"/>
      <c r="E68" s="51"/>
      <c r="F68" s="51"/>
      <c r="G68" s="51"/>
      <c r="H68" s="51"/>
    </row>
    <row r="69" spans="1:8" x14ac:dyDescent="0.3">
      <c r="A69" s="51"/>
      <c r="B69" s="51"/>
      <c r="C69" s="51"/>
      <c r="D69" s="51"/>
      <c r="E69" s="51"/>
      <c r="F69" s="51"/>
      <c r="G69" s="51"/>
      <c r="H69" s="51"/>
    </row>
    <row r="70" spans="1:8" x14ac:dyDescent="0.3">
      <c r="A70" s="51"/>
      <c r="B70" s="51"/>
      <c r="C70" s="51"/>
      <c r="D70" s="51"/>
      <c r="E70" s="51"/>
      <c r="F70" s="51"/>
      <c r="G70" s="51"/>
      <c r="H70" s="51"/>
    </row>
    <row r="71" spans="1:8" x14ac:dyDescent="0.3">
      <c r="A71" s="51"/>
      <c r="B71" s="51"/>
      <c r="C71" s="51"/>
      <c r="D71" s="51"/>
      <c r="E71" s="51"/>
      <c r="F71" s="51"/>
      <c r="G71" s="51"/>
      <c r="H71" s="51"/>
    </row>
    <row r="72" spans="1:8" x14ac:dyDescent="0.3">
      <c r="A72" s="51"/>
      <c r="B72" s="51"/>
      <c r="C72" s="51"/>
      <c r="D72" s="51"/>
      <c r="E72" s="51"/>
      <c r="F72" s="51"/>
      <c r="G72" s="51"/>
      <c r="H72" s="51"/>
    </row>
    <row r="73" spans="1:8" x14ac:dyDescent="0.3">
      <c r="A73" s="51"/>
      <c r="B73" s="51"/>
      <c r="C73" s="51"/>
      <c r="D73" s="51"/>
      <c r="E73" s="51"/>
      <c r="F73" s="51"/>
      <c r="G73" s="51"/>
      <c r="H73" s="51"/>
    </row>
    <row r="74" spans="1:8" x14ac:dyDescent="0.3">
      <c r="A74" s="51"/>
      <c r="B74" s="51"/>
      <c r="C74" s="51"/>
      <c r="D74" s="51"/>
      <c r="E74" s="51"/>
      <c r="F74" s="51"/>
      <c r="G74" s="51"/>
      <c r="H74" s="51"/>
    </row>
    <row r="75" spans="1:8" x14ac:dyDescent="0.3">
      <c r="A75" s="51"/>
      <c r="B75" s="51"/>
      <c r="C75" s="51"/>
      <c r="D75" s="51"/>
      <c r="E75" s="51"/>
      <c r="F75" s="51"/>
      <c r="G75" s="51"/>
      <c r="H75" s="51"/>
    </row>
    <row r="76" spans="1:8" x14ac:dyDescent="0.3">
      <c r="A76" s="51"/>
      <c r="B76" s="51"/>
      <c r="C76" s="51"/>
      <c r="D76" s="51"/>
      <c r="E76" s="51"/>
      <c r="F76" s="51"/>
      <c r="G76" s="51"/>
      <c r="H76" s="51"/>
    </row>
    <row r="77" spans="1:8" x14ac:dyDescent="0.3">
      <c r="A77" s="51"/>
      <c r="B77" s="51"/>
      <c r="C77" s="51"/>
      <c r="D77" s="51"/>
      <c r="E77" s="51"/>
      <c r="F77" s="51"/>
      <c r="G77" s="51"/>
      <c r="H77" s="51"/>
    </row>
    <row r="78" spans="1:8" x14ac:dyDescent="0.3">
      <c r="A78" s="51"/>
      <c r="B78" s="51"/>
      <c r="C78" s="51"/>
      <c r="D78" s="51"/>
      <c r="E78" s="51"/>
      <c r="F78" s="51"/>
      <c r="G78" s="51"/>
      <c r="H78" s="51"/>
    </row>
    <row r="79" spans="1:8" x14ac:dyDescent="0.3">
      <c r="A79" s="51"/>
      <c r="B79" s="51"/>
      <c r="C79" s="51"/>
      <c r="D79" s="51"/>
      <c r="E79" s="51"/>
      <c r="F79" s="51"/>
      <c r="G79" s="51"/>
      <c r="H79" s="51"/>
    </row>
    <row r="80" spans="1:8" x14ac:dyDescent="0.3">
      <c r="A80" s="51"/>
      <c r="B80" s="51"/>
      <c r="C80" s="51"/>
      <c r="D80" s="51"/>
      <c r="E80" s="51"/>
      <c r="F80" s="51"/>
      <c r="G80" s="51"/>
      <c r="H80" s="51"/>
    </row>
    <row r="81" spans="1:8" x14ac:dyDescent="0.3">
      <c r="A81" s="51"/>
      <c r="B81" s="51"/>
      <c r="C81" s="51"/>
      <c r="D81" s="51"/>
      <c r="E81" s="51"/>
      <c r="F81" s="51"/>
      <c r="G81" s="51"/>
      <c r="H81" s="51"/>
    </row>
    <row r="82" spans="1:8" x14ac:dyDescent="0.3">
      <c r="A82" s="51"/>
      <c r="B82" s="51"/>
      <c r="C82" s="51"/>
      <c r="D82" s="51"/>
      <c r="E82" s="51"/>
      <c r="F82" s="51"/>
      <c r="G82" s="51"/>
      <c r="H82" s="51"/>
    </row>
    <row r="83" spans="1:8" x14ac:dyDescent="0.3">
      <c r="A83" s="51"/>
      <c r="B83" s="51"/>
      <c r="C83" s="51"/>
      <c r="D83" s="51"/>
      <c r="E83" s="51"/>
      <c r="F83" s="51"/>
      <c r="G83" s="51"/>
      <c r="H83" s="51"/>
    </row>
    <row r="84" spans="1:8" x14ac:dyDescent="0.3">
      <c r="A84" s="51"/>
      <c r="B84" s="51"/>
      <c r="C84" s="51"/>
      <c r="D84" s="51"/>
      <c r="E84" s="51"/>
      <c r="F84" s="51"/>
      <c r="G84" s="51"/>
      <c r="H84" s="51"/>
    </row>
    <row r="85" spans="1:8" x14ac:dyDescent="0.3">
      <c r="A85" s="51"/>
      <c r="B85" s="51"/>
      <c r="C85" s="51"/>
      <c r="D85" s="51"/>
      <c r="E85" s="51"/>
      <c r="F85" s="51"/>
      <c r="G85" s="51"/>
      <c r="H85" s="51"/>
    </row>
    <row r="86" spans="1:8" x14ac:dyDescent="0.3">
      <c r="A86" s="51"/>
      <c r="B86" s="51"/>
      <c r="C86" s="51"/>
      <c r="D86" s="51"/>
      <c r="E86" s="51"/>
      <c r="F86" s="51"/>
      <c r="G86" s="51"/>
      <c r="H86" s="51"/>
    </row>
    <row r="87" spans="1:8" x14ac:dyDescent="0.3">
      <c r="A87" s="51"/>
      <c r="B87" s="51"/>
      <c r="C87" s="51"/>
      <c r="D87" s="51"/>
      <c r="E87" s="51"/>
      <c r="F87" s="51"/>
      <c r="G87" s="51"/>
      <c r="H87" s="51"/>
    </row>
    <row r="88" spans="1:8" x14ac:dyDescent="0.3">
      <c r="A88" s="51"/>
      <c r="B88" s="51"/>
      <c r="C88" s="51"/>
      <c r="D88" s="51"/>
      <c r="E88" s="51"/>
      <c r="F88" s="51"/>
      <c r="G88" s="51"/>
      <c r="H88" s="51"/>
    </row>
    <row r="89" spans="1:8" x14ac:dyDescent="0.3">
      <c r="A89" s="51"/>
      <c r="B89" s="51"/>
      <c r="C89" s="51"/>
      <c r="D89" s="51"/>
      <c r="E89" s="51"/>
      <c r="F89" s="51"/>
      <c r="G89" s="51"/>
      <c r="H89" s="51"/>
    </row>
    <row r="90" spans="1:8" x14ac:dyDescent="0.3">
      <c r="A90" s="51"/>
      <c r="B90" s="51"/>
      <c r="C90" s="51"/>
      <c r="D90" s="51"/>
      <c r="E90" s="51"/>
      <c r="F90" s="51"/>
      <c r="G90" s="51"/>
      <c r="H90" s="51"/>
    </row>
    <row r="91" spans="1:8" x14ac:dyDescent="0.3">
      <c r="A91" s="51"/>
      <c r="B91" s="51"/>
      <c r="C91" s="51"/>
      <c r="D91" s="51"/>
      <c r="E91" s="51"/>
      <c r="F91" s="51"/>
      <c r="G91" s="51"/>
      <c r="H91" s="51"/>
    </row>
    <row r="92" spans="1:8" x14ac:dyDescent="0.3">
      <c r="A92" s="51"/>
      <c r="B92" s="51"/>
      <c r="C92" s="51"/>
      <c r="D92" s="51"/>
      <c r="E92" s="51"/>
      <c r="F92" s="51"/>
      <c r="G92" s="51"/>
      <c r="H92" s="51"/>
    </row>
    <row r="93" spans="1:8" x14ac:dyDescent="0.3">
      <c r="A93" s="51"/>
      <c r="B93" s="51"/>
      <c r="C93" s="51"/>
      <c r="D93" s="51"/>
      <c r="E93" s="51"/>
      <c r="F93" s="51"/>
      <c r="G93" s="51"/>
      <c r="H93" s="51"/>
    </row>
    <row r="94" spans="1:8" x14ac:dyDescent="0.3">
      <c r="A94" s="51"/>
      <c r="B94" s="51"/>
      <c r="C94" s="51"/>
      <c r="D94" s="51"/>
      <c r="E94" s="51"/>
      <c r="F94" s="51"/>
      <c r="G94" s="51"/>
      <c r="H94" s="51"/>
    </row>
    <row r="95" spans="1:8" x14ac:dyDescent="0.3">
      <c r="A95" s="51"/>
      <c r="B95" s="51"/>
      <c r="C95" s="51"/>
      <c r="D95" s="51"/>
      <c r="E95" s="51"/>
      <c r="F95" s="51"/>
      <c r="G95" s="51"/>
      <c r="H95" s="51"/>
    </row>
    <row r="96" spans="1:8" x14ac:dyDescent="0.3">
      <c r="A96" s="51"/>
      <c r="B96" s="51"/>
      <c r="C96" s="51"/>
      <c r="D96" s="51"/>
      <c r="E96" s="51"/>
      <c r="F96" s="51"/>
      <c r="G96" s="51"/>
      <c r="H96" s="51"/>
    </row>
    <row r="97" spans="1:8" x14ac:dyDescent="0.3">
      <c r="A97" s="51"/>
      <c r="B97" s="51"/>
      <c r="C97" s="51"/>
      <c r="D97" s="51"/>
      <c r="E97" s="51"/>
      <c r="F97" s="51"/>
      <c r="G97" s="51"/>
      <c r="H97" s="51"/>
    </row>
    <row r="98" spans="1:8" x14ac:dyDescent="0.3">
      <c r="A98" s="51"/>
      <c r="B98" s="51"/>
      <c r="C98" s="51"/>
      <c r="D98" s="51"/>
      <c r="E98" s="51"/>
      <c r="F98" s="51"/>
      <c r="G98" s="51"/>
      <c r="H98" s="51"/>
    </row>
    <row r="99" spans="1:8" x14ac:dyDescent="0.3">
      <c r="A99" s="51"/>
      <c r="B99" s="51"/>
      <c r="C99" s="51"/>
      <c r="D99" s="51"/>
      <c r="E99" s="51"/>
      <c r="F99" s="51"/>
      <c r="G99" s="51"/>
      <c r="H99" s="51"/>
    </row>
    <row r="100" spans="1:8" x14ac:dyDescent="0.3">
      <c r="A100" s="51"/>
      <c r="B100" s="51"/>
      <c r="C100" s="51"/>
      <c r="D100" s="51"/>
      <c r="E100" s="51"/>
      <c r="F100" s="51"/>
      <c r="G100" s="51"/>
      <c r="H100" s="51"/>
    </row>
    <row r="101" spans="1:8" x14ac:dyDescent="0.3">
      <c r="A101" s="51"/>
      <c r="B101" s="51"/>
      <c r="C101" s="51"/>
      <c r="D101" s="51"/>
      <c r="E101" s="51"/>
      <c r="F101" s="51"/>
      <c r="G101" s="51"/>
      <c r="H101" s="51"/>
    </row>
    <row r="102" spans="1:8" x14ac:dyDescent="0.3">
      <c r="A102" s="51"/>
      <c r="B102" s="51"/>
      <c r="C102" s="51"/>
      <c r="D102" s="51"/>
      <c r="E102" s="51"/>
      <c r="F102" s="51"/>
      <c r="G102" s="51"/>
      <c r="H102" s="51"/>
    </row>
    <row r="103" spans="1:8" x14ac:dyDescent="0.3">
      <c r="A103" s="51"/>
      <c r="B103" s="51"/>
      <c r="C103" s="51"/>
      <c r="D103" s="51"/>
      <c r="E103" s="51"/>
      <c r="F103" s="51"/>
      <c r="G103" s="51"/>
      <c r="H103" s="51"/>
    </row>
    <row r="104" spans="1:8" x14ac:dyDescent="0.3">
      <c r="A104" s="51"/>
      <c r="B104" s="51"/>
      <c r="C104" s="51"/>
      <c r="D104" s="51"/>
      <c r="E104" s="51"/>
      <c r="F104" s="51"/>
      <c r="G104" s="51"/>
      <c r="H104" s="51"/>
    </row>
    <row r="105" spans="1:8" x14ac:dyDescent="0.3">
      <c r="A105" s="51"/>
      <c r="B105" s="51"/>
      <c r="C105" s="51"/>
      <c r="D105" s="51"/>
      <c r="E105" s="51"/>
      <c r="F105" s="51"/>
      <c r="G105" s="51"/>
      <c r="H105" s="51"/>
    </row>
    <row r="106" spans="1:8" x14ac:dyDescent="0.3">
      <c r="A106" s="51"/>
      <c r="B106" s="51"/>
      <c r="C106" s="51"/>
      <c r="D106" s="51"/>
      <c r="E106" s="51"/>
      <c r="F106" s="51"/>
      <c r="G106" s="51"/>
      <c r="H106" s="51"/>
    </row>
    <row r="107" spans="1:8" x14ac:dyDescent="0.3">
      <c r="A107" s="51"/>
      <c r="B107" s="51"/>
      <c r="C107" s="51"/>
      <c r="D107" s="51"/>
      <c r="E107" s="51"/>
      <c r="F107" s="51"/>
      <c r="G107" s="51"/>
      <c r="H107" s="51"/>
    </row>
    <row r="108" spans="1:8" x14ac:dyDescent="0.3">
      <c r="A108" s="51"/>
      <c r="B108" s="51"/>
      <c r="C108" s="51"/>
      <c r="D108" s="51"/>
      <c r="E108" s="51"/>
      <c r="F108" s="51"/>
      <c r="G108" s="51"/>
      <c r="H108" s="51"/>
    </row>
    <row r="109" spans="1:8" x14ac:dyDescent="0.3">
      <c r="A109" s="51"/>
      <c r="B109" s="51"/>
      <c r="C109" s="51"/>
      <c r="D109" s="51"/>
      <c r="E109" s="51"/>
      <c r="F109" s="51"/>
      <c r="G109" s="51"/>
      <c r="H109" s="51"/>
    </row>
    <row r="110" spans="1:8" x14ac:dyDescent="0.3">
      <c r="A110" s="51"/>
      <c r="B110" s="51"/>
      <c r="C110" s="51"/>
      <c r="D110" s="51"/>
      <c r="E110" s="51"/>
      <c r="F110" s="51"/>
      <c r="G110" s="51"/>
      <c r="H110" s="51"/>
    </row>
    <row r="111" spans="1:8" x14ac:dyDescent="0.3">
      <c r="A111" s="51"/>
      <c r="B111" s="51"/>
      <c r="C111" s="51"/>
      <c r="D111" s="51"/>
      <c r="E111" s="51"/>
      <c r="F111" s="51"/>
      <c r="G111" s="51"/>
      <c r="H111" s="51"/>
    </row>
    <row r="112" spans="1:8" x14ac:dyDescent="0.3">
      <c r="A112" s="51"/>
      <c r="B112" s="51"/>
      <c r="C112" s="51"/>
      <c r="D112" s="51"/>
      <c r="E112" s="51"/>
      <c r="F112" s="51"/>
      <c r="G112" s="51"/>
      <c r="H112" s="51"/>
    </row>
    <row r="113" spans="1:8" x14ac:dyDescent="0.3">
      <c r="A113" s="51"/>
      <c r="B113" s="51"/>
      <c r="C113" s="51"/>
      <c r="D113" s="51"/>
      <c r="E113" s="51"/>
      <c r="F113" s="51"/>
      <c r="G113" s="51"/>
      <c r="H113" s="51"/>
    </row>
    <row r="114" spans="1:8" x14ac:dyDescent="0.3">
      <c r="A114" s="51"/>
      <c r="B114" s="51"/>
      <c r="C114" s="51"/>
      <c r="D114" s="51"/>
      <c r="E114" s="51"/>
      <c r="F114" s="51"/>
      <c r="G114" s="51"/>
      <c r="H114" s="51"/>
    </row>
    <row r="115" spans="1:8" x14ac:dyDescent="0.3">
      <c r="A115" s="51"/>
      <c r="B115" s="51"/>
      <c r="C115" s="51"/>
      <c r="D115" s="51"/>
      <c r="E115" s="51"/>
      <c r="F115" s="51"/>
      <c r="G115" s="51"/>
      <c r="H115" s="51"/>
    </row>
    <row r="116" spans="1:8" x14ac:dyDescent="0.3">
      <c r="A116" s="51"/>
      <c r="B116" s="51"/>
      <c r="C116" s="51"/>
      <c r="D116" s="51"/>
      <c r="E116" s="51"/>
      <c r="F116" s="51"/>
      <c r="G116" s="51"/>
      <c r="H116" s="51"/>
    </row>
    <row r="117" spans="1:8" x14ac:dyDescent="0.3">
      <c r="A117" s="51"/>
      <c r="B117" s="51"/>
      <c r="C117" s="51"/>
      <c r="D117" s="51"/>
      <c r="E117" s="51"/>
      <c r="F117" s="51"/>
      <c r="G117" s="51"/>
      <c r="H117" s="51"/>
    </row>
    <row r="118" spans="1:8" x14ac:dyDescent="0.3">
      <c r="A118" s="51"/>
      <c r="B118" s="51"/>
      <c r="C118" s="51"/>
      <c r="D118" s="51"/>
      <c r="E118" s="51"/>
      <c r="F118" s="51"/>
      <c r="G118" s="51"/>
      <c r="H118" s="51"/>
    </row>
    <row r="119" spans="1:8" x14ac:dyDescent="0.3">
      <c r="A119" s="51"/>
      <c r="B119" s="51"/>
      <c r="C119" s="51"/>
      <c r="D119" s="51"/>
      <c r="E119" s="51"/>
      <c r="F119" s="51"/>
      <c r="G119" s="51"/>
      <c r="H119" s="51"/>
    </row>
    <row r="120" spans="1:8" x14ac:dyDescent="0.3">
      <c r="A120" s="51"/>
      <c r="B120" s="51"/>
      <c r="C120" s="51"/>
      <c r="D120" s="51"/>
      <c r="E120" s="51"/>
      <c r="F120" s="51"/>
      <c r="G120" s="51"/>
      <c r="H120" s="51"/>
    </row>
    <row r="121" spans="1:8" x14ac:dyDescent="0.3">
      <c r="A121" s="51"/>
      <c r="B121" s="51"/>
      <c r="C121" s="51"/>
      <c r="D121" s="51"/>
      <c r="E121" s="51"/>
      <c r="F121" s="51"/>
      <c r="G121" s="51"/>
      <c r="H121" s="51"/>
    </row>
    <row r="122" spans="1:8" x14ac:dyDescent="0.3">
      <c r="A122" s="51"/>
      <c r="B122" s="51"/>
      <c r="C122" s="51"/>
      <c r="D122" s="51"/>
      <c r="E122" s="51"/>
      <c r="F122" s="51"/>
      <c r="G122" s="51"/>
      <c r="H122" s="51"/>
    </row>
    <row r="123" spans="1:8" x14ac:dyDescent="0.3">
      <c r="A123" s="51"/>
      <c r="B123" s="51"/>
      <c r="C123" s="51"/>
      <c r="D123" s="51"/>
      <c r="E123" s="51"/>
      <c r="F123" s="51"/>
      <c r="G123" s="51"/>
      <c r="H123" s="51"/>
    </row>
    <row r="124" spans="1:8" x14ac:dyDescent="0.3">
      <c r="A124" s="51"/>
      <c r="B124" s="51"/>
      <c r="C124" s="51"/>
      <c r="D124" s="51"/>
      <c r="E124" s="51"/>
      <c r="F124" s="51"/>
      <c r="G124" s="51"/>
      <c r="H124" s="51"/>
    </row>
    <row r="125" spans="1:8" x14ac:dyDescent="0.3">
      <c r="A125" s="51"/>
      <c r="B125" s="51"/>
      <c r="C125" s="51"/>
      <c r="D125" s="51"/>
      <c r="E125" s="51"/>
      <c r="F125" s="51"/>
      <c r="G125" s="51"/>
      <c r="H125" s="51"/>
    </row>
    <row r="126" spans="1:8" x14ac:dyDescent="0.3">
      <c r="A126" s="51"/>
      <c r="B126" s="51"/>
      <c r="C126" s="51"/>
      <c r="D126" s="51"/>
      <c r="E126" s="51"/>
      <c r="F126" s="51"/>
      <c r="G126" s="51"/>
      <c r="H126" s="51"/>
    </row>
    <row r="127" spans="1:8" x14ac:dyDescent="0.3">
      <c r="A127" s="51"/>
      <c r="B127" s="51"/>
      <c r="C127" s="51"/>
      <c r="D127" s="51"/>
      <c r="E127" s="51"/>
      <c r="F127" s="51"/>
      <c r="G127" s="51"/>
      <c r="H127" s="51"/>
    </row>
    <row r="128" spans="1:8" x14ac:dyDescent="0.3">
      <c r="A128" s="51"/>
      <c r="B128" s="51"/>
      <c r="C128" s="51"/>
      <c r="D128" s="51"/>
      <c r="E128" s="51"/>
      <c r="F128" s="51"/>
      <c r="G128" s="51"/>
      <c r="H128" s="51"/>
    </row>
    <row r="129" spans="1:8" x14ac:dyDescent="0.3">
      <c r="A129" s="51"/>
      <c r="B129" s="51"/>
      <c r="C129" s="51"/>
      <c r="D129" s="51"/>
      <c r="E129" s="51"/>
      <c r="F129" s="51"/>
      <c r="G129" s="51"/>
      <c r="H129" s="51"/>
    </row>
    <row r="130" spans="1:8" x14ac:dyDescent="0.3">
      <c r="A130" s="51"/>
      <c r="B130" s="51"/>
      <c r="C130" s="51"/>
      <c r="D130" s="51"/>
      <c r="E130" s="51"/>
      <c r="F130" s="51"/>
      <c r="G130" s="51"/>
      <c r="H130" s="51"/>
    </row>
    <row r="131" spans="1:8" x14ac:dyDescent="0.3">
      <c r="A131" s="51"/>
      <c r="B131" s="51"/>
      <c r="C131" s="51"/>
      <c r="D131" s="51"/>
      <c r="E131" s="51"/>
      <c r="F131" s="51"/>
      <c r="G131" s="51"/>
      <c r="H131" s="51"/>
    </row>
    <row r="132" spans="1:8" x14ac:dyDescent="0.3">
      <c r="A132" s="51"/>
      <c r="B132" s="51"/>
      <c r="C132" s="51"/>
      <c r="D132" s="51"/>
      <c r="E132" s="51"/>
      <c r="F132" s="51"/>
      <c r="G132" s="51"/>
      <c r="H132" s="51"/>
    </row>
    <row r="133" spans="1:8" x14ac:dyDescent="0.3">
      <c r="A133" s="51"/>
      <c r="B133" s="51"/>
      <c r="C133" s="51"/>
      <c r="D133" s="51"/>
      <c r="E133" s="51"/>
      <c r="F133" s="51"/>
      <c r="G133" s="51"/>
      <c r="H133" s="51"/>
    </row>
    <row r="134" spans="1:8" x14ac:dyDescent="0.3">
      <c r="A134" s="51"/>
      <c r="B134" s="51"/>
      <c r="C134" s="51"/>
      <c r="D134" s="51"/>
      <c r="E134" s="51"/>
      <c r="F134" s="51"/>
      <c r="G134" s="51"/>
      <c r="H134" s="51"/>
    </row>
    <row r="135" spans="1:8" x14ac:dyDescent="0.3">
      <c r="A135" s="51"/>
      <c r="B135" s="51"/>
      <c r="C135" s="51"/>
      <c r="D135" s="51"/>
      <c r="E135" s="51"/>
      <c r="F135" s="51"/>
      <c r="G135" s="51"/>
      <c r="H135" s="51"/>
    </row>
    <row r="136" spans="1:8" x14ac:dyDescent="0.3">
      <c r="A136" s="51"/>
      <c r="B136" s="51"/>
      <c r="C136" s="51"/>
      <c r="D136" s="51"/>
      <c r="E136" s="51"/>
      <c r="F136" s="51"/>
      <c r="G136" s="51"/>
      <c r="H136" s="51"/>
    </row>
    <row r="137" spans="1:8" x14ac:dyDescent="0.3">
      <c r="A137" s="51"/>
      <c r="B137" s="51"/>
      <c r="C137" s="51"/>
      <c r="D137" s="51"/>
      <c r="E137" s="51"/>
      <c r="F137" s="51"/>
      <c r="G137" s="51"/>
      <c r="H137" s="51"/>
    </row>
    <row r="138" spans="1:8" x14ac:dyDescent="0.3">
      <c r="A138" s="51"/>
      <c r="B138" s="51"/>
      <c r="C138" s="51"/>
      <c r="D138" s="51"/>
      <c r="E138" s="51"/>
      <c r="F138" s="51"/>
      <c r="G138" s="51"/>
      <c r="H138" s="51"/>
    </row>
    <row r="139" spans="1:8" x14ac:dyDescent="0.3">
      <c r="A139" s="51"/>
      <c r="B139" s="51"/>
      <c r="C139" s="51"/>
      <c r="D139" s="51"/>
      <c r="E139" s="51"/>
      <c r="F139" s="51"/>
      <c r="G139" s="51"/>
      <c r="H139" s="51"/>
    </row>
    <row r="140" spans="1:8" x14ac:dyDescent="0.3">
      <c r="A140" s="51"/>
      <c r="B140" s="51"/>
      <c r="C140" s="51"/>
      <c r="D140" s="51"/>
      <c r="E140" s="51"/>
      <c r="F140" s="51"/>
      <c r="G140" s="51"/>
      <c r="H140" s="51"/>
    </row>
    <row r="141" spans="1:8" x14ac:dyDescent="0.3">
      <c r="A141" s="51"/>
      <c r="B141" s="51"/>
      <c r="C141" s="51"/>
      <c r="D141" s="51"/>
      <c r="E141" s="51"/>
      <c r="F141" s="51"/>
      <c r="G141" s="51"/>
      <c r="H141" s="51"/>
    </row>
    <row r="142" spans="1:8" x14ac:dyDescent="0.3">
      <c r="A142" s="51"/>
      <c r="B142" s="51"/>
      <c r="C142" s="51"/>
      <c r="D142" s="51"/>
      <c r="E142" s="51"/>
      <c r="F142" s="51"/>
      <c r="G142" s="51"/>
      <c r="H142" s="51"/>
    </row>
    <row r="143" spans="1:8" x14ac:dyDescent="0.3">
      <c r="A143" s="51"/>
      <c r="B143" s="51"/>
      <c r="C143" s="51"/>
      <c r="D143" s="51"/>
      <c r="E143" s="51"/>
      <c r="F143" s="51"/>
      <c r="G143" s="51"/>
      <c r="H143" s="51"/>
    </row>
    <row r="144" spans="1:8" x14ac:dyDescent="0.3">
      <c r="A144" s="51"/>
      <c r="B144" s="51"/>
      <c r="C144" s="51"/>
      <c r="D144" s="51"/>
      <c r="E144" s="51"/>
      <c r="F144" s="51"/>
      <c r="G144" s="51"/>
      <c r="H144" s="51"/>
    </row>
    <row r="145" spans="1:8" x14ac:dyDescent="0.3">
      <c r="A145" s="51"/>
      <c r="B145" s="51"/>
      <c r="C145" s="51"/>
      <c r="D145" s="51"/>
      <c r="E145" s="51"/>
      <c r="F145" s="51"/>
      <c r="G145" s="51"/>
      <c r="H145" s="51"/>
    </row>
    <row r="146" spans="1:8" x14ac:dyDescent="0.3">
      <c r="A146" s="51"/>
      <c r="B146" s="51"/>
      <c r="C146" s="51"/>
      <c r="D146" s="51"/>
      <c r="E146" s="51"/>
      <c r="F146" s="51"/>
      <c r="G146" s="51"/>
      <c r="H146" s="51"/>
    </row>
    <row r="147" spans="1:8" x14ac:dyDescent="0.3">
      <c r="A147" s="51"/>
      <c r="B147" s="51"/>
      <c r="C147" s="51"/>
      <c r="D147" s="51"/>
      <c r="E147" s="51"/>
      <c r="F147" s="51"/>
      <c r="G147" s="51"/>
      <c r="H147" s="51"/>
    </row>
    <row r="148" spans="1:8" x14ac:dyDescent="0.3">
      <c r="A148" s="51"/>
      <c r="B148" s="51"/>
      <c r="C148" s="51"/>
      <c r="D148" s="51"/>
      <c r="E148" s="51"/>
      <c r="F148" s="51"/>
      <c r="G148" s="51"/>
      <c r="H148" s="51"/>
    </row>
    <row r="149" spans="1:8" x14ac:dyDescent="0.3">
      <c r="A149" s="51"/>
      <c r="B149" s="51"/>
      <c r="C149" s="51"/>
      <c r="D149" s="51"/>
      <c r="E149" s="51"/>
      <c r="F149" s="51"/>
      <c r="G149" s="51"/>
      <c r="H149" s="51"/>
    </row>
    <row r="150" spans="1:8" x14ac:dyDescent="0.3">
      <c r="A150" s="51"/>
      <c r="B150" s="51"/>
      <c r="C150" s="51"/>
      <c r="D150" s="51"/>
      <c r="E150" s="51"/>
      <c r="F150" s="51"/>
      <c r="G150" s="51"/>
      <c r="H150" s="51"/>
    </row>
    <row r="151" spans="1:8" x14ac:dyDescent="0.3">
      <c r="A151" s="51"/>
      <c r="B151" s="51"/>
      <c r="C151" s="51"/>
      <c r="D151" s="51"/>
      <c r="E151" s="51"/>
      <c r="F151" s="51"/>
      <c r="G151" s="51"/>
      <c r="H151" s="51"/>
    </row>
    <row r="152" spans="1:8" x14ac:dyDescent="0.3">
      <c r="A152" s="51"/>
      <c r="B152" s="51"/>
      <c r="C152" s="51"/>
      <c r="D152" s="51"/>
      <c r="E152" s="51"/>
      <c r="F152" s="51"/>
      <c r="G152" s="51"/>
      <c r="H152" s="51"/>
    </row>
    <row r="153" spans="1:8" x14ac:dyDescent="0.3">
      <c r="A153" s="51"/>
      <c r="B153" s="51"/>
      <c r="C153" s="51"/>
      <c r="D153" s="51"/>
      <c r="E153" s="51"/>
      <c r="F153" s="51"/>
      <c r="G153" s="51"/>
      <c r="H153" s="51"/>
    </row>
    <row r="154" spans="1:8" x14ac:dyDescent="0.3">
      <c r="A154" s="51"/>
      <c r="B154" s="51"/>
      <c r="C154" s="51"/>
      <c r="D154" s="51"/>
      <c r="E154" s="51"/>
      <c r="F154" s="51"/>
      <c r="G154" s="51"/>
      <c r="H154" s="51"/>
    </row>
    <row r="155" spans="1:8" x14ac:dyDescent="0.3">
      <c r="A155" s="51"/>
      <c r="B155" s="51"/>
      <c r="C155" s="51"/>
      <c r="D155" s="51"/>
      <c r="E155" s="51"/>
      <c r="F155" s="51"/>
      <c r="G155" s="51"/>
      <c r="H155" s="51"/>
    </row>
    <row r="156" spans="1:8" x14ac:dyDescent="0.3">
      <c r="A156" s="51"/>
      <c r="B156" s="51"/>
      <c r="C156" s="51"/>
      <c r="D156" s="51"/>
      <c r="E156" s="51"/>
      <c r="F156" s="51"/>
      <c r="G156" s="51"/>
      <c r="H156" s="51"/>
    </row>
    <row r="157" spans="1:8" x14ac:dyDescent="0.3">
      <c r="A157" s="51"/>
      <c r="B157" s="51"/>
      <c r="C157" s="51"/>
      <c r="D157" s="51"/>
      <c r="E157" s="51"/>
      <c r="F157" s="51"/>
      <c r="G157" s="51"/>
      <c r="H157" s="51"/>
    </row>
    <row r="158" spans="1:8" x14ac:dyDescent="0.3">
      <c r="A158" s="51"/>
      <c r="B158" s="51"/>
      <c r="C158" s="51"/>
      <c r="D158" s="51"/>
      <c r="E158" s="51"/>
      <c r="F158" s="51"/>
      <c r="G158" s="51"/>
      <c r="H158" s="51"/>
    </row>
    <row r="159" spans="1:8" x14ac:dyDescent="0.3">
      <c r="A159" s="51"/>
      <c r="B159" s="51"/>
      <c r="C159" s="51"/>
      <c r="D159" s="51"/>
      <c r="E159" s="51"/>
      <c r="F159" s="51"/>
      <c r="G159" s="51"/>
      <c r="H159" s="51"/>
    </row>
    <row r="160" spans="1:8" x14ac:dyDescent="0.3">
      <c r="A160" s="51"/>
      <c r="B160" s="51"/>
      <c r="C160" s="51"/>
      <c r="D160" s="51"/>
      <c r="E160" s="51"/>
      <c r="F160" s="51"/>
      <c r="G160" s="51"/>
      <c r="H160" s="51"/>
    </row>
    <row r="161" spans="1:8" x14ac:dyDescent="0.3">
      <c r="A161" s="51"/>
      <c r="B161" s="51"/>
      <c r="C161" s="51"/>
      <c r="D161" s="51"/>
      <c r="E161" s="51"/>
      <c r="F161" s="51"/>
      <c r="G161" s="51"/>
      <c r="H161" s="51"/>
    </row>
    <row r="162" spans="1:8" x14ac:dyDescent="0.3">
      <c r="A162" s="51"/>
      <c r="B162" s="51"/>
      <c r="C162" s="51"/>
      <c r="D162" s="51"/>
      <c r="E162" s="51"/>
      <c r="F162" s="51"/>
      <c r="G162" s="51"/>
      <c r="H162" s="51"/>
    </row>
    <row r="163" spans="1:8" x14ac:dyDescent="0.3">
      <c r="A163" s="51"/>
      <c r="B163" s="51"/>
      <c r="C163" s="51"/>
      <c r="D163" s="51"/>
      <c r="E163" s="51"/>
      <c r="F163" s="51"/>
      <c r="G163" s="51"/>
      <c r="H163" s="51"/>
    </row>
    <row r="164" spans="1:8" x14ac:dyDescent="0.3">
      <c r="A164" s="51"/>
      <c r="B164" s="51"/>
      <c r="C164" s="51"/>
      <c r="D164" s="51"/>
      <c r="E164" s="51"/>
      <c r="F164" s="51"/>
      <c r="G164" s="51"/>
      <c r="H164" s="51"/>
    </row>
    <row r="165" spans="1:8" x14ac:dyDescent="0.3">
      <c r="A165" s="51"/>
      <c r="B165" s="51"/>
      <c r="C165" s="51"/>
      <c r="D165" s="51"/>
      <c r="E165" s="51"/>
      <c r="F165" s="51"/>
      <c r="G165" s="51"/>
      <c r="H165" s="51"/>
    </row>
    <row r="166" spans="1:8" x14ac:dyDescent="0.3">
      <c r="A166" s="51"/>
      <c r="B166" s="51"/>
      <c r="C166" s="51"/>
      <c r="D166" s="51"/>
      <c r="E166" s="51"/>
      <c r="F166" s="51"/>
      <c r="G166" s="51"/>
      <c r="H166" s="51"/>
    </row>
    <row r="167" spans="1:8" x14ac:dyDescent="0.3">
      <c r="A167" s="51"/>
      <c r="B167" s="51"/>
      <c r="C167" s="51"/>
      <c r="D167" s="51"/>
      <c r="E167" s="51"/>
      <c r="F167" s="51"/>
      <c r="G167" s="51"/>
      <c r="H167" s="51"/>
    </row>
    <row r="168" spans="1:8" x14ac:dyDescent="0.3">
      <c r="A168" s="51"/>
      <c r="B168" s="51"/>
      <c r="C168" s="51"/>
      <c r="D168" s="51"/>
      <c r="E168" s="51"/>
      <c r="F168" s="51"/>
      <c r="G168" s="51"/>
      <c r="H168" s="51"/>
    </row>
    <row r="169" spans="1:8" x14ac:dyDescent="0.3">
      <c r="A169" s="51"/>
      <c r="B169" s="51"/>
      <c r="C169" s="51"/>
      <c r="D169" s="51"/>
      <c r="E169" s="51"/>
      <c r="F169" s="51"/>
      <c r="G169" s="51"/>
      <c r="H169" s="51"/>
    </row>
    <row r="170" spans="1:8" x14ac:dyDescent="0.3">
      <c r="A170" s="51"/>
      <c r="B170" s="51"/>
      <c r="C170" s="51"/>
      <c r="D170" s="51"/>
      <c r="E170" s="51"/>
      <c r="F170" s="51"/>
      <c r="G170" s="51"/>
      <c r="H170" s="51"/>
    </row>
    <row r="171" spans="1:8" x14ac:dyDescent="0.3">
      <c r="A171" s="51"/>
      <c r="B171" s="51"/>
      <c r="C171" s="51"/>
      <c r="D171" s="51"/>
      <c r="E171" s="51"/>
      <c r="F171" s="51"/>
      <c r="G171" s="51"/>
      <c r="H171" s="51"/>
    </row>
    <row r="172" spans="1:8" x14ac:dyDescent="0.3">
      <c r="A172" s="51"/>
      <c r="B172" s="51"/>
      <c r="C172" s="51"/>
      <c r="D172" s="51"/>
      <c r="E172" s="51"/>
      <c r="F172" s="51"/>
      <c r="G172" s="51"/>
      <c r="H172" s="51"/>
    </row>
    <row r="173" spans="1:8" x14ac:dyDescent="0.3">
      <c r="A173" s="51"/>
      <c r="B173" s="51"/>
      <c r="C173" s="51"/>
      <c r="D173" s="51"/>
      <c r="E173" s="51"/>
      <c r="F173" s="51"/>
      <c r="G173" s="51"/>
      <c r="H173" s="51"/>
    </row>
    <row r="174" spans="1:8" x14ac:dyDescent="0.3">
      <c r="A174" s="51"/>
      <c r="B174" s="51"/>
      <c r="C174" s="51"/>
      <c r="D174" s="51"/>
      <c r="E174" s="51"/>
      <c r="F174" s="51"/>
      <c r="G174" s="51"/>
      <c r="H174" s="51"/>
    </row>
    <row r="175" spans="1:8" x14ac:dyDescent="0.3">
      <c r="A175" s="51"/>
      <c r="B175" s="51"/>
      <c r="C175" s="51"/>
      <c r="D175" s="51"/>
      <c r="E175" s="51"/>
      <c r="F175" s="51"/>
      <c r="G175" s="51"/>
      <c r="H175" s="51"/>
    </row>
    <row r="176" spans="1:8" x14ac:dyDescent="0.3">
      <c r="A176" s="51"/>
      <c r="B176" s="51"/>
      <c r="C176" s="51"/>
      <c r="D176" s="51"/>
      <c r="E176" s="51"/>
      <c r="F176" s="51"/>
      <c r="G176" s="51"/>
      <c r="H176" s="51"/>
    </row>
    <row r="177" spans="1:8" x14ac:dyDescent="0.3">
      <c r="A177" s="51"/>
      <c r="B177" s="51"/>
      <c r="C177" s="51"/>
      <c r="D177" s="51"/>
      <c r="E177" s="51"/>
      <c r="F177" s="51"/>
      <c r="G177" s="51"/>
      <c r="H177" s="51"/>
    </row>
    <row r="178" spans="1:8" x14ac:dyDescent="0.3">
      <c r="A178" s="51"/>
      <c r="B178" s="51"/>
      <c r="C178" s="51"/>
      <c r="D178" s="51"/>
      <c r="E178" s="51"/>
      <c r="F178" s="51"/>
      <c r="G178" s="51"/>
      <c r="H178" s="51"/>
    </row>
    <row r="179" spans="1:8" x14ac:dyDescent="0.3">
      <c r="A179" s="51"/>
      <c r="B179" s="51"/>
      <c r="C179" s="51"/>
      <c r="D179" s="51"/>
      <c r="E179" s="51"/>
      <c r="F179" s="51"/>
      <c r="G179" s="51"/>
      <c r="H179" s="51"/>
    </row>
    <row r="180" spans="1:8" x14ac:dyDescent="0.3">
      <c r="A180" s="51"/>
      <c r="B180" s="51"/>
      <c r="C180" s="51"/>
      <c r="D180" s="51"/>
      <c r="E180" s="51"/>
      <c r="F180" s="51"/>
      <c r="G180" s="51"/>
      <c r="H180" s="51"/>
    </row>
    <row r="181" spans="1:8" x14ac:dyDescent="0.3">
      <c r="A181" s="51"/>
      <c r="B181" s="51"/>
      <c r="C181" s="51"/>
      <c r="D181" s="51"/>
      <c r="E181" s="51"/>
      <c r="F181" s="51"/>
      <c r="G181" s="51"/>
      <c r="H181" s="51"/>
    </row>
    <row r="182" spans="1:8" x14ac:dyDescent="0.3">
      <c r="A182" s="51"/>
      <c r="B182" s="51"/>
      <c r="C182" s="51"/>
      <c r="D182" s="51"/>
      <c r="E182" s="51"/>
      <c r="F182" s="51"/>
      <c r="G182" s="51"/>
      <c r="H182" s="51"/>
    </row>
    <row r="183" spans="1:8" x14ac:dyDescent="0.3">
      <c r="A183" s="51"/>
      <c r="B183" s="51"/>
      <c r="C183" s="51"/>
      <c r="D183" s="51"/>
      <c r="E183" s="51"/>
      <c r="F183" s="51"/>
      <c r="G183" s="51"/>
      <c r="H183" s="51"/>
    </row>
    <row r="184" spans="1:8" x14ac:dyDescent="0.3">
      <c r="A184" s="51"/>
      <c r="B184" s="51"/>
      <c r="C184" s="51"/>
      <c r="D184" s="51"/>
      <c r="E184" s="51"/>
      <c r="F184" s="51"/>
      <c r="G184" s="51"/>
      <c r="H184" s="51"/>
    </row>
    <row r="185" spans="1:8" x14ac:dyDescent="0.3">
      <c r="A185" s="51"/>
      <c r="B185" s="51"/>
      <c r="C185" s="51"/>
      <c r="D185" s="51"/>
      <c r="E185" s="51"/>
      <c r="F185" s="51"/>
      <c r="G185" s="51"/>
      <c r="H185" s="51"/>
    </row>
    <row r="186" spans="1:8" x14ac:dyDescent="0.3">
      <c r="A186" s="51"/>
      <c r="B186" s="51"/>
      <c r="C186" s="51"/>
      <c r="D186" s="51"/>
      <c r="E186" s="51"/>
      <c r="F186" s="51"/>
      <c r="G186" s="51"/>
      <c r="H186" s="51"/>
    </row>
    <row r="187" spans="1:8" x14ac:dyDescent="0.3">
      <c r="A187" s="51"/>
      <c r="B187" s="51"/>
      <c r="C187" s="51"/>
      <c r="D187" s="51"/>
      <c r="E187" s="51"/>
      <c r="F187" s="51"/>
      <c r="G187" s="51"/>
      <c r="H187" s="51"/>
    </row>
    <row r="188" spans="1:8" x14ac:dyDescent="0.3">
      <c r="A188" s="51"/>
      <c r="B188" s="51"/>
      <c r="C188" s="51"/>
      <c r="D188" s="51"/>
      <c r="E188" s="51"/>
      <c r="F188" s="51"/>
      <c r="G188" s="51"/>
      <c r="H188" s="51"/>
    </row>
    <row r="189" spans="1:8" x14ac:dyDescent="0.3">
      <c r="A189" s="51"/>
      <c r="B189" s="51"/>
      <c r="C189" s="51"/>
      <c r="D189" s="51"/>
      <c r="E189" s="51"/>
      <c r="F189" s="51"/>
      <c r="G189" s="51"/>
      <c r="H189" s="51"/>
    </row>
    <row r="190" spans="1:8" x14ac:dyDescent="0.3">
      <c r="A190" s="51"/>
      <c r="B190" s="51"/>
      <c r="C190" s="51"/>
      <c r="D190" s="51"/>
      <c r="E190" s="51"/>
      <c r="F190" s="51"/>
      <c r="G190" s="51"/>
      <c r="H190" s="51"/>
    </row>
    <row r="191" spans="1:8" x14ac:dyDescent="0.3">
      <c r="A191" s="51"/>
      <c r="B191" s="51"/>
      <c r="C191" s="51"/>
      <c r="D191" s="51"/>
      <c r="E191" s="51"/>
      <c r="F191" s="51"/>
      <c r="G191" s="51"/>
      <c r="H191" s="51"/>
    </row>
    <row r="192" spans="1:8" x14ac:dyDescent="0.3">
      <c r="A192" s="51"/>
      <c r="B192" s="51"/>
      <c r="C192" s="51"/>
      <c r="D192" s="51"/>
      <c r="E192" s="51"/>
      <c r="F192" s="51"/>
      <c r="G192" s="51"/>
      <c r="H192" s="51"/>
    </row>
    <row r="193" spans="1:8" x14ac:dyDescent="0.3">
      <c r="A193" s="51"/>
      <c r="B193" s="51"/>
      <c r="C193" s="51"/>
      <c r="D193" s="51"/>
      <c r="E193" s="51"/>
      <c r="F193" s="51"/>
      <c r="G193" s="51"/>
      <c r="H193" s="51"/>
    </row>
    <row r="194" spans="1:8" x14ac:dyDescent="0.3">
      <c r="A194" s="51"/>
      <c r="B194" s="51"/>
      <c r="C194" s="51"/>
      <c r="D194" s="51"/>
      <c r="E194" s="51"/>
      <c r="F194" s="51"/>
      <c r="G194" s="51"/>
      <c r="H194" s="51"/>
    </row>
    <row r="195" spans="1:8" x14ac:dyDescent="0.3">
      <c r="A195" s="51"/>
      <c r="B195" s="51"/>
      <c r="C195" s="51"/>
      <c r="D195" s="51"/>
      <c r="E195" s="51"/>
      <c r="F195" s="51"/>
      <c r="G195" s="51"/>
      <c r="H195" s="51"/>
    </row>
    <row r="196" spans="1:8" x14ac:dyDescent="0.3">
      <c r="A196" s="51"/>
      <c r="B196" s="51"/>
      <c r="C196" s="51"/>
      <c r="D196" s="51"/>
      <c r="E196" s="51"/>
      <c r="F196" s="51"/>
      <c r="G196" s="51"/>
      <c r="H196" s="51"/>
    </row>
    <row r="197" spans="1:8" x14ac:dyDescent="0.3">
      <c r="A197" s="51"/>
      <c r="B197" s="51"/>
      <c r="C197" s="51"/>
      <c r="D197" s="51"/>
      <c r="E197" s="51"/>
      <c r="F197" s="51"/>
      <c r="G197" s="51"/>
      <c r="H197" s="51"/>
    </row>
    <row r="198" spans="1:8" x14ac:dyDescent="0.3">
      <c r="A198" s="51"/>
      <c r="B198" s="51"/>
      <c r="C198" s="51"/>
      <c r="D198" s="51"/>
      <c r="E198" s="51"/>
      <c r="F198" s="51"/>
      <c r="G198" s="51"/>
      <c r="H198" s="51"/>
    </row>
    <row r="199" spans="1:8" x14ac:dyDescent="0.3">
      <c r="A199" s="51"/>
      <c r="B199" s="51"/>
      <c r="C199" s="51"/>
      <c r="D199" s="51"/>
      <c r="E199" s="51"/>
      <c r="F199" s="51"/>
      <c r="G199" s="51"/>
      <c r="H199" s="51"/>
    </row>
    <row r="200" spans="1:8" x14ac:dyDescent="0.3">
      <c r="A200" s="51"/>
      <c r="B200" s="51"/>
      <c r="C200" s="51"/>
      <c r="D200" s="51"/>
      <c r="E200" s="51"/>
      <c r="F200" s="51"/>
      <c r="G200" s="51"/>
      <c r="H200" s="51"/>
    </row>
    <row r="201" spans="1:8" x14ac:dyDescent="0.3">
      <c r="A201" s="51"/>
      <c r="B201" s="51"/>
      <c r="C201" s="51"/>
      <c r="D201" s="51"/>
      <c r="E201" s="51"/>
      <c r="F201" s="51"/>
      <c r="G201" s="51"/>
      <c r="H201" s="51"/>
    </row>
    <row r="202" spans="1:8" x14ac:dyDescent="0.3">
      <c r="A202" s="51"/>
      <c r="B202" s="51"/>
      <c r="C202" s="51"/>
      <c r="D202" s="51"/>
      <c r="E202" s="51"/>
      <c r="F202" s="51"/>
      <c r="G202" s="51"/>
      <c r="H202" s="51"/>
    </row>
    <row r="203" spans="1:8" x14ac:dyDescent="0.3">
      <c r="A203" s="51"/>
      <c r="B203" s="51"/>
      <c r="C203" s="51"/>
      <c r="D203" s="51"/>
      <c r="E203" s="51"/>
      <c r="F203" s="51"/>
      <c r="G203" s="51"/>
      <c r="H203" s="51"/>
    </row>
    <row r="204" spans="1:8" x14ac:dyDescent="0.3">
      <c r="A204" s="51"/>
      <c r="B204" s="51"/>
      <c r="C204" s="51"/>
      <c r="D204" s="51"/>
      <c r="E204" s="51"/>
      <c r="F204" s="51"/>
      <c r="G204" s="51"/>
      <c r="H204" s="51"/>
    </row>
    <row r="205" spans="1:8" x14ac:dyDescent="0.3">
      <c r="A205" s="51"/>
      <c r="B205" s="51"/>
      <c r="C205" s="51"/>
      <c r="D205" s="51"/>
      <c r="E205" s="51"/>
      <c r="F205" s="51"/>
      <c r="G205" s="51"/>
      <c r="H205" s="51"/>
    </row>
    <row r="206" spans="1:8" x14ac:dyDescent="0.3">
      <c r="A206" s="51"/>
      <c r="B206" s="51"/>
      <c r="C206" s="51"/>
      <c r="D206" s="51"/>
      <c r="E206" s="51"/>
      <c r="F206" s="51"/>
      <c r="G206" s="51"/>
      <c r="H206" s="51"/>
    </row>
    <row r="207" spans="1:8" x14ac:dyDescent="0.3">
      <c r="A207" s="51"/>
      <c r="B207" s="51"/>
      <c r="C207" s="51"/>
      <c r="D207" s="51"/>
      <c r="E207" s="51"/>
      <c r="F207" s="51"/>
      <c r="G207" s="51"/>
      <c r="H207" s="51"/>
    </row>
    <row r="208" spans="1:8" x14ac:dyDescent="0.3">
      <c r="A208" s="51"/>
      <c r="B208" s="51"/>
      <c r="C208" s="51"/>
      <c r="D208" s="51"/>
      <c r="E208" s="51"/>
      <c r="F208" s="51"/>
      <c r="G208" s="51"/>
      <c r="H208" s="51"/>
    </row>
    <row r="209" spans="1:8" x14ac:dyDescent="0.3">
      <c r="A209" s="51"/>
      <c r="B209" s="51"/>
      <c r="C209" s="51"/>
      <c r="D209" s="51"/>
      <c r="E209" s="51"/>
      <c r="F209" s="51"/>
      <c r="G209" s="51"/>
      <c r="H209" s="51"/>
    </row>
    <row r="210" spans="1:8" x14ac:dyDescent="0.3">
      <c r="A210" s="51"/>
      <c r="B210" s="51"/>
      <c r="C210" s="51"/>
      <c r="D210" s="51"/>
      <c r="E210" s="51"/>
      <c r="F210" s="51"/>
      <c r="G210" s="51"/>
      <c r="H210" s="51"/>
    </row>
    <row r="211" spans="1:8" x14ac:dyDescent="0.3">
      <c r="A211" s="51"/>
      <c r="B211" s="51"/>
      <c r="C211" s="51"/>
      <c r="D211" s="51"/>
      <c r="E211" s="51"/>
      <c r="F211" s="51"/>
      <c r="G211" s="51"/>
      <c r="H211" s="51"/>
    </row>
    <row r="212" spans="1:8" x14ac:dyDescent="0.3">
      <c r="A212" s="51"/>
      <c r="B212" s="51"/>
      <c r="C212" s="51"/>
      <c r="D212" s="51"/>
      <c r="E212" s="51"/>
      <c r="F212" s="51"/>
      <c r="G212" s="51"/>
      <c r="H212" s="51"/>
    </row>
    <row r="213" spans="1:8" x14ac:dyDescent="0.3">
      <c r="A213" s="51"/>
      <c r="B213" s="51"/>
      <c r="C213" s="51"/>
      <c r="D213" s="51"/>
      <c r="E213" s="51"/>
      <c r="F213" s="51"/>
      <c r="G213" s="51"/>
      <c r="H213" s="51"/>
    </row>
    <row r="214" spans="1:8" x14ac:dyDescent="0.3">
      <c r="A214" s="51"/>
      <c r="B214" s="51"/>
      <c r="C214" s="51"/>
      <c r="D214" s="51"/>
      <c r="E214" s="51"/>
      <c r="F214" s="51"/>
      <c r="G214" s="51"/>
      <c r="H214" s="51"/>
    </row>
    <row r="215" spans="1:8" x14ac:dyDescent="0.3">
      <c r="A215" s="51"/>
      <c r="B215" s="51"/>
      <c r="C215" s="51"/>
      <c r="D215" s="51"/>
      <c r="E215" s="51"/>
      <c r="F215" s="51"/>
      <c r="G215" s="51"/>
      <c r="H215" s="51"/>
    </row>
    <row r="216" spans="1:8" x14ac:dyDescent="0.3">
      <c r="A216" s="51"/>
      <c r="B216" s="51"/>
      <c r="C216" s="51"/>
      <c r="D216" s="51"/>
      <c r="E216" s="51"/>
      <c r="F216" s="51"/>
      <c r="G216" s="51"/>
      <c r="H216" s="51"/>
    </row>
    <row r="217" spans="1:8" x14ac:dyDescent="0.3">
      <c r="A217" s="51"/>
      <c r="B217" s="51"/>
      <c r="C217" s="51"/>
      <c r="D217" s="51"/>
      <c r="E217" s="51"/>
      <c r="F217" s="51"/>
      <c r="G217" s="51"/>
      <c r="H217" s="51"/>
    </row>
    <row r="218" spans="1:8" x14ac:dyDescent="0.3">
      <c r="A218" s="51"/>
      <c r="B218" s="51"/>
      <c r="C218" s="51"/>
      <c r="D218" s="51"/>
      <c r="E218" s="51"/>
      <c r="F218" s="51"/>
      <c r="G218" s="51"/>
      <c r="H218" s="51"/>
    </row>
    <row r="219" spans="1:8" x14ac:dyDescent="0.3">
      <c r="A219" s="51"/>
      <c r="B219" s="51"/>
      <c r="C219" s="51"/>
      <c r="D219" s="51"/>
      <c r="E219" s="51"/>
      <c r="F219" s="51"/>
      <c r="G219" s="51"/>
      <c r="H219" s="51"/>
    </row>
    <row r="220" spans="1:8" x14ac:dyDescent="0.3">
      <c r="A220" s="51"/>
      <c r="B220" s="51"/>
      <c r="C220" s="51"/>
      <c r="D220" s="51"/>
      <c r="E220" s="51"/>
      <c r="F220" s="51"/>
      <c r="G220" s="51"/>
      <c r="H220" s="51"/>
    </row>
    <row r="221" spans="1:8" x14ac:dyDescent="0.3">
      <c r="A221" s="51"/>
      <c r="B221" s="51"/>
      <c r="C221" s="51"/>
      <c r="D221" s="51"/>
      <c r="E221" s="51"/>
      <c r="F221" s="51"/>
      <c r="G221" s="51"/>
      <c r="H221" s="51"/>
    </row>
    <row r="222" spans="1:8" x14ac:dyDescent="0.3">
      <c r="A222" s="51"/>
      <c r="B222" s="51"/>
      <c r="C222" s="51"/>
      <c r="D222" s="51"/>
      <c r="E222" s="51"/>
      <c r="F222" s="51"/>
      <c r="G222" s="51"/>
      <c r="H222" s="51"/>
    </row>
    <row r="223" spans="1:8" x14ac:dyDescent="0.3">
      <c r="A223" s="51"/>
      <c r="B223" s="51"/>
      <c r="C223" s="51"/>
      <c r="D223" s="51"/>
      <c r="E223" s="51"/>
      <c r="F223" s="51"/>
      <c r="G223" s="51"/>
      <c r="H223" s="51"/>
    </row>
    <row r="224" spans="1:8" x14ac:dyDescent="0.3">
      <c r="A224" s="51"/>
      <c r="B224" s="51"/>
      <c r="C224" s="51"/>
      <c r="D224" s="51"/>
      <c r="E224" s="51"/>
      <c r="F224" s="51"/>
      <c r="G224" s="51"/>
      <c r="H224" s="51"/>
    </row>
    <row r="225" spans="1:8" x14ac:dyDescent="0.3">
      <c r="A225" s="51"/>
      <c r="B225" s="51"/>
      <c r="C225" s="51"/>
      <c r="D225" s="51"/>
      <c r="E225" s="51"/>
      <c r="F225" s="51"/>
      <c r="G225" s="51"/>
      <c r="H225" s="51"/>
    </row>
    <row r="226" spans="1:8" x14ac:dyDescent="0.3">
      <c r="A226" s="51"/>
      <c r="B226" s="51"/>
      <c r="C226" s="51"/>
      <c r="D226" s="51"/>
      <c r="E226" s="51"/>
      <c r="F226" s="51"/>
      <c r="G226" s="51"/>
      <c r="H226" s="51"/>
    </row>
    <row r="227" spans="1:8" x14ac:dyDescent="0.3">
      <c r="A227" s="51"/>
      <c r="B227" s="51"/>
      <c r="C227" s="51"/>
      <c r="D227" s="51"/>
      <c r="E227" s="51"/>
      <c r="F227" s="51"/>
      <c r="G227" s="51"/>
      <c r="H227" s="51"/>
    </row>
    <row r="228" spans="1:8" x14ac:dyDescent="0.3">
      <c r="A228" s="51"/>
      <c r="B228" s="51"/>
      <c r="C228" s="51"/>
      <c r="D228" s="51"/>
      <c r="E228" s="51"/>
      <c r="F228" s="51"/>
      <c r="G228" s="51"/>
      <c r="H228" s="51"/>
    </row>
    <row r="229" spans="1:8" x14ac:dyDescent="0.3">
      <c r="A229" s="51"/>
      <c r="B229" s="51"/>
      <c r="C229" s="51"/>
      <c r="D229" s="51"/>
      <c r="E229" s="51"/>
      <c r="F229" s="51"/>
      <c r="G229" s="51"/>
      <c r="H229" s="51"/>
    </row>
    <row r="230" spans="1:8" x14ac:dyDescent="0.3">
      <c r="A230" s="51"/>
      <c r="B230" s="51"/>
      <c r="C230" s="51"/>
      <c r="D230" s="51"/>
      <c r="E230" s="51"/>
      <c r="F230" s="51"/>
      <c r="G230" s="51"/>
      <c r="H230" s="51"/>
    </row>
    <row r="231" spans="1:8" x14ac:dyDescent="0.3">
      <c r="A231" s="51"/>
      <c r="B231" s="51"/>
      <c r="C231" s="51"/>
      <c r="D231" s="51"/>
      <c r="E231" s="51"/>
      <c r="F231" s="51"/>
      <c r="G231" s="51"/>
      <c r="H231" s="51"/>
    </row>
    <row r="232" spans="1:8" x14ac:dyDescent="0.3">
      <c r="A232" s="51"/>
      <c r="B232" s="51"/>
      <c r="C232" s="51"/>
      <c r="D232" s="51"/>
      <c r="E232" s="51"/>
      <c r="F232" s="51"/>
      <c r="G232" s="51"/>
      <c r="H232" s="51"/>
    </row>
    <row r="233" spans="1:8" x14ac:dyDescent="0.3">
      <c r="A233" s="51"/>
      <c r="B233" s="51"/>
      <c r="C233" s="51"/>
      <c r="D233" s="51"/>
      <c r="E233" s="51"/>
      <c r="F233" s="51"/>
      <c r="G233" s="51"/>
      <c r="H233" s="51"/>
    </row>
    <row r="234" spans="1:8" x14ac:dyDescent="0.3">
      <c r="A234" s="51"/>
      <c r="B234" s="51"/>
      <c r="C234" s="51"/>
      <c r="D234" s="51"/>
      <c r="E234" s="51"/>
      <c r="F234" s="51"/>
      <c r="G234" s="51"/>
      <c r="H234" s="51"/>
    </row>
    <row r="235" spans="1:8" x14ac:dyDescent="0.3">
      <c r="A235" s="51"/>
      <c r="B235" s="51"/>
      <c r="C235" s="51"/>
      <c r="D235" s="51"/>
      <c r="E235" s="51"/>
      <c r="F235" s="51"/>
      <c r="G235" s="51"/>
      <c r="H235" s="51"/>
    </row>
    <row r="236" spans="1:8" x14ac:dyDescent="0.3">
      <c r="A236" s="51"/>
      <c r="B236" s="51"/>
      <c r="C236" s="51"/>
      <c r="D236" s="51"/>
      <c r="E236" s="51"/>
      <c r="F236" s="51"/>
      <c r="G236" s="51"/>
      <c r="H236" s="51"/>
    </row>
    <row r="237" spans="1:8" x14ac:dyDescent="0.3">
      <c r="A237" s="51"/>
      <c r="B237" s="51"/>
      <c r="C237" s="51"/>
      <c r="D237" s="51"/>
      <c r="E237" s="51"/>
      <c r="F237" s="51"/>
      <c r="G237" s="51"/>
      <c r="H237" s="51"/>
    </row>
    <row r="238" spans="1:8" x14ac:dyDescent="0.3">
      <c r="A238" s="51"/>
      <c r="B238" s="51"/>
      <c r="C238" s="51"/>
      <c r="D238" s="51"/>
      <c r="E238" s="51"/>
      <c r="F238" s="51"/>
      <c r="G238" s="51"/>
      <c r="H238" s="51"/>
    </row>
    <row r="239" spans="1:8" x14ac:dyDescent="0.3">
      <c r="A239" s="51"/>
      <c r="B239" s="51"/>
      <c r="C239" s="51"/>
      <c r="D239" s="51"/>
      <c r="E239" s="51"/>
      <c r="F239" s="51"/>
      <c r="G239" s="51"/>
      <c r="H239" s="51"/>
    </row>
    <row r="240" spans="1:8" x14ac:dyDescent="0.3">
      <c r="A240" s="51"/>
      <c r="B240" s="51"/>
      <c r="C240" s="51"/>
      <c r="D240" s="51"/>
      <c r="E240" s="51"/>
      <c r="F240" s="51"/>
      <c r="G240" s="51"/>
      <c r="H240" s="51"/>
    </row>
    <row r="241" spans="1:8" x14ac:dyDescent="0.3">
      <c r="A241" s="51"/>
      <c r="B241" s="51"/>
      <c r="C241" s="51"/>
      <c r="D241" s="51"/>
      <c r="E241" s="51"/>
      <c r="F241" s="51"/>
      <c r="G241" s="51"/>
      <c r="H241" s="51"/>
    </row>
    <row r="242" spans="1:8" x14ac:dyDescent="0.3">
      <c r="A242" s="51"/>
      <c r="B242" s="51"/>
      <c r="C242" s="51"/>
      <c r="D242" s="51"/>
      <c r="E242" s="51"/>
      <c r="F242" s="51"/>
      <c r="G242" s="51"/>
      <c r="H242" s="51"/>
    </row>
    <row r="243" spans="1:8" x14ac:dyDescent="0.3">
      <c r="A243" s="51"/>
      <c r="B243" s="51"/>
      <c r="C243" s="51"/>
      <c r="D243" s="51"/>
      <c r="E243" s="51"/>
      <c r="F243" s="51"/>
      <c r="G243" s="51"/>
      <c r="H243" s="51"/>
    </row>
    <row r="244" spans="1:8" x14ac:dyDescent="0.3">
      <c r="A244" s="51"/>
      <c r="B244" s="51"/>
      <c r="C244" s="51"/>
      <c r="D244" s="51"/>
      <c r="E244" s="51"/>
      <c r="F244" s="51"/>
      <c r="G244" s="51"/>
      <c r="H244" s="51"/>
    </row>
    <row r="245" spans="1:8" x14ac:dyDescent="0.3">
      <c r="A245" s="51"/>
      <c r="B245" s="51"/>
      <c r="C245" s="51"/>
      <c r="D245" s="51"/>
      <c r="E245" s="51"/>
      <c r="F245" s="51"/>
      <c r="G245" s="51"/>
      <c r="H245" s="51"/>
    </row>
    <row r="246" spans="1:8" x14ac:dyDescent="0.3">
      <c r="A246" s="51"/>
      <c r="B246" s="51"/>
      <c r="C246" s="51"/>
      <c r="D246" s="51"/>
      <c r="E246" s="51"/>
      <c r="F246" s="51"/>
      <c r="G246" s="51"/>
      <c r="H246" s="51"/>
    </row>
    <row r="247" spans="1:8" x14ac:dyDescent="0.3">
      <c r="A247" s="51"/>
      <c r="B247" s="51"/>
      <c r="C247" s="51"/>
      <c r="D247" s="51"/>
      <c r="E247" s="51"/>
      <c r="F247" s="51"/>
      <c r="G247" s="51"/>
      <c r="H247" s="51"/>
    </row>
    <row r="248" spans="1:8" x14ac:dyDescent="0.3">
      <c r="A248" s="51"/>
      <c r="B248" s="51"/>
      <c r="C248" s="51"/>
      <c r="D248" s="51"/>
      <c r="E248" s="51"/>
      <c r="F248" s="51"/>
      <c r="G248" s="51"/>
      <c r="H248" s="51"/>
    </row>
    <row r="249" spans="1:8" x14ac:dyDescent="0.3">
      <c r="A249" s="51"/>
      <c r="B249" s="51"/>
      <c r="C249" s="51"/>
      <c r="D249" s="51"/>
      <c r="E249" s="51"/>
      <c r="F249" s="51"/>
      <c r="G249" s="51"/>
      <c r="H249" s="51"/>
    </row>
    <row r="250" spans="1:8" x14ac:dyDescent="0.3">
      <c r="A250" s="51"/>
      <c r="B250" s="51"/>
      <c r="C250" s="51"/>
      <c r="D250" s="51"/>
      <c r="E250" s="51"/>
      <c r="F250" s="51"/>
      <c r="G250" s="51"/>
      <c r="H250" s="51"/>
    </row>
    <row r="251" spans="1:8" x14ac:dyDescent="0.3">
      <c r="A251" s="51"/>
      <c r="B251" s="51"/>
      <c r="C251" s="51"/>
      <c r="D251" s="51"/>
      <c r="E251" s="51"/>
      <c r="F251" s="51"/>
      <c r="G251" s="51"/>
      <c r="H251" s="51"/>
    </row>
    <row r="252" spans="1:8" x14ac:dyDescent="0.3">
      <c r="A252" s="51"/>
      <c r="B252" s="51"/>
      <c r="C252" s="51"/>
      <c r="D252" s="51"/>
      <c r="E252" s="51"/>
      <c r="F252" s="51"/>
      <c r="G252" s="51"/>
      <c r="H252" s="51"/>
    </row>
    <row r="253" spans="1:8" x14ac:dyDescent="0.3">
      <c r="A253" s="51"/>
      <c r="B253" s="51"/>
      <c r="C253" s="51"/>
      <c r="D253" s="51"/>
      <c r="E253" s="51"/>
      <c r="F253" s="51"/>
      <c r="G253" s="51"/>
      <c r="H253" s="51"/>
    </row>
    <row r="254" spans="1:8" x14ac:dyDescent="0.3">
      <c r="A254" s="51"/>
      <c r="B254" s="51"/>
      <c r="C254" s="51"/>
      <c r="D254" s="51"/>
      <c r="E254" s="51"/>
      <c r="F254" s="51"/>
      <c r="G254" s="51"/>
      <c r="H254" s="51"/>
    </row>
    <row r="255" spans="1:8" x14ac:dyDescent="0.3">
      <c r="A255" s="51"/>
      <c r="B255" s="51"/>
      <c r="C255" s="51"/>
      <c r="D255" s="51"/>
      <c r="E255" s="51"/>
      <c r="F255" s="51"/>
      <c r="G255" s="51"/>
      <c r="H255" s="51"/>
    </row>
    <row r="256" spans="1:8" x14ac:dyDescent="0.3">
      <c r="A256" s="51"/>
      <c r="B256" s="51"/>
      <c r="C256" s="51"/>
      <c r="D256" s="51"/>
      <c r="E256" s="51"/>
      <c r="F256" s="51"/>
      <c r="G256" s="51"/>
      <c r="H256" s="51"/>
    </row>
    <row r="257" spans="1:8" x14ac:dyDescent="0.3">
      <c r="A257" s="51"/>
      <c r="B257" s="51"/>
      <c r="C257" s="51"/>
      <c r="D257" s="51"/>
      <c r="E257" s="51"/>
      <c r="F257" s="51"/>
      <c r="G257" s="51"/>
      <c r="H257" s="51"/>
    </row>
    <row r="258" spans="1:8" x14ac:dyDescent="0.3">
      <c r="A258" s="51"/>
      <c r="B258" s="51"/>
      <c r="C258" s="51"/>
      <c r="D258" s="51"/>
      <c r="E258" s="51"/>
      <c r="F258" s="51"/>
      <c r="G258" s="51"/>
      <c r="H258" s="51"/>
    </row>
    <row r="259" spans="1:8" x14ac:dyDescent="0.3">
      <c r="A259" s="51"/>
      <c r="B259" s="51"/>
      <c r="C259" s="51"/>
      <c r="D259" s="51"/>
      <c r="E259" s="51"/>
      <c r="F259" s="51"/>
      <c r="G259" s="51"/>
      <c r="H259" s="51"/>
    </row>
    <row r="260" spans="1:8" x14ac:dyDescent="0.3">
      <c r="A260" s="51"/>
      <c r="B260" s="51"/>
      <c r="C260" s="51"/>
      <c r="D260" s="51"/>
      <c r="E260" s="51"/>
      <c r="F260" s="51"/>
      <c r="G260" s="51"/>
      <c r="H260" s="51"/>
    </row>
    <row r="261" spans="1:8" x14ac:dyDescent="0.3">
      <c r="A261" s="51"/>
      <c r="B261" s="51"/>
      <c r="C261" s="51"/>
      <c r="D261" s="51"/>
      <c r="E261" s="51"/>
      <c r="F261" s="51"/>
      <c r="G261" s="51"/>
      <c r="H261" s="51"/>
    </row>
    <row r="262" spans="1:8" x14ac:dyDescent="0.3">
      <c r="A262" s="51"/>
      <c r="B262" s="51"/>
      <c r="C262" s="51"/>
      <c r="D262" s="51"/>
      <c r="E262" s="51"/>
      <c r="F262" s="51"/>
      <c r="G262" s="51"/>
      <c r="H262" s="51"/>
    </row>
    <row r="263" spans="1:8" x14ac:dyDescent="0.3">
      <c r="A263" s="51"/>
      <c r="B263" s="51"/>
      <c r="C263" s="51"/>
      <c r="D263" s="51"/>
      <c r="E263" s="51"/>
      <c r="F263" s="51"/>
      <c r="G263" s="51"/>
      <c r="H263" s="51"/>
    </row>
    <row r="264" spans="1:8" x14ac:dyDescent="0.3">
      <c r="A264" s="51"/>
      <c r="B264" s="51"/>
      <c r="C264" s="51"/>
      <c r="D264" s="51"/>
      <c r="E264" s="51"/>
      <c r="F264" s="51"/>
      <c r="G264" s="51"/>
      <c r="H264" s="51"/>
    </row>
    <row r="265" spans="1:8" x14ac:dyDescent="0.3">
      <c r="A265" s="51"/>
      <c r="B265" s="51"/>
      <c r="C265" s="51"/>
      <c r="D265" s="51"/>
      <c r="E265" s="51"/>
      <c r="F265" s="51"/>
      <c r="G265" s="51"/>
      <c r="H265" s="51"/>
    </row>
    <row r="266" spans="1:8" x14ac:dyDescent="0.3">
      <c r="A266" s="51"/>
      <c r="B266" s="51"/>
      <c r="C266" s="51"/>
      <c r="D266" s="51"/>
      <c r="E266" s="51"/>
      <c r="F266" s="51"/>
      <c r="G266" s="51"/>
      <c r="H266" s="51"/>
    </row>
    <row r="267" spans="1:8" x14ac:dyDescent="0.3">
      <c r="A267" s="51"/>
      <c r="B267" s="51"/>
      <c r="C267" s="51"/>
      <c r="D267" s="51"/>
      <c r="E267" s="51"/>
      <c r="F267" s="51"/>
      <c r="G267" s="51"/>
      <c r="H267" s="51"/>
    </row>
    <row r="268" spans="1:8" x14ac:dyDescent="0.3">
      <c r="A268" s="51"/>
      <c r="B268" s="51"/>
      <c r="C268" s="51"/>
      <c r="D268" s="51"/>
      <c r="E268" s="51"/>
      <c r="F268" s="51"/>
      <c r="G268" s="51"/>
      <c r="H268" s="51"/>
    </row>
    <row r="269" spans="1:8" x14ac:dyDescent="0.3">
      <c r="A269" s="51"/>
      <c r="B269" s="51"/>
      <c r="C269" s="51"/>
      <c r="D269" s="51"/>
      <c r="E269" s="51"/>
      <c r="F269" s="51"/>
      <c r="G269" s="51"/>
      <c r="H269" s="51"/>
    </row>
    <row r="270" spans="1:8" x14ac:dyDescent="0.3">
      <c r="A270" s="51"/>
      <c r="B270" s="51"/>
      <c r="C270" s="51"/>
      <c r="D270" s="51"/>
      <c r="E270" s="51"/>
      <c r="F270" s="51"/>
      <c r="G270" s="51"/>
      <c r="H270" s="51"/>
    </row>
    <row r="271" spans="1:8" x14ac:dyDescent="0.3">
      <c r="A271" s="51"/>
      <c r="B271" s="51"/>
      <c r="C271" s="51"/>
      <c r="D271" s="51"/>
      <c r="E271" s="51"/>
      <c r="F271" s="51"/>
      <c r="G271" s="51"/>
      <c r="H271" s="51"/>
    </row>
    <row r="272" spans="1:8" x14ac:dyDescent="0.3">
      <c r="A272" s="51"/>
      <c r="B272" s="51"/>
      <c r="C272" s="51"/>
      <c r="D272" s="51"/>
      <c r="E272" s="51"/>
      <c r="F272" s="51"/>
      <c r="G272" s="51"/>
      <c r="H272" s="51"/>
    </row>
    <row r="273" spans="1:8" x14ac:dyDescent="0.3">
      <c r="A273" s="51"/>
      <c r="B273" s="51"/>
      <c r="C273" s="51"/>
      <c r="D273" s="51"/>
      <c r="E273" s="51"/>
      <c r="F273" s="51"/>
      <c r="G273" s="51"/>
      <c r="H273" s="51"/>
    </row>
    <row r="274" spans="1:8" x14ac:dyDescent="0.3">
      <c r="A274" s="51"/>
      <c r="B274" s="51"/>
      <c r="C274" s="51"/>
      <c r="D274" s="51"/>
      <c r="E274" s="51"/>
      <c r="F274" s="51"/>
      <c r="G274" s="51"/>
      <c r="H274" s="51"/>
    </row>
    <row r="275" spans="1:8" x14ac:dyDescent="0.3">
      <c r="A275" s="51"/>
      <c r="B275" s="51"/>
      <c r="C275" s="51"/>
      <c r="D275" s="51"/>
      <c r="E275" s="51"/>
      <c r="F275" s="51"/>
      <c r="G275" s="51"/>
      <c r="H275" s="51"/>
    </row>
    <row r="276" spans="1:8" x14ac:dyDescent="0.3">
      <c r="A276" s="51"/>
      <c r="B276" s="51"/>
      <c r="C276" s="51"/>
      <c r="D276" s="51"/>
      <c r="E276" s="51"/>
      <c r="F276" s="51"/>
      <c r="G276" s="51"/>
      <c r="H276" s="51"/>
    </row>
    <row r="277" spans="1:8" x14ac:dyDescent="0.3">
      <c r="A277" s="51"/>
      <c r="B277" s="51"/>
      <c r="C277" s="51"/>
      <c r="D277" s="51"/>
      <c r="E277" s="51"/>
      <c r="F277" s="51"/>
      <c r="G277" s="51"/>
      <c r="H277" s="51"/>
    </row>
    <row r="278" spans="1:8" x14ac:dyDescent="0.3">
      <c r="A278" s="51"/>
      <c r="B278" s="51"/>
      <c r="C278" s="51"/>
      <c r="D278" s="51"/>
      <c r="E278" s="51"/>
      <c r="F278" s="51"/>
      <c r="G278" s="51"/>
      <c r="H278" s="51"/>
    </row>
    <row r="279" spans="1:8" x14ac:dyDescent="0.3">
      <c r="A279" s="51"/>
      <c r="B279" s="51"/>
      <c r="C279" s="51"/>
      <c r="D279" s="51"/>
      <c r="E279" s="51"/>
      <c r="F279" s="51"/>
      <c r="G279" s="51"/>
      <c r="H279" s="51"/>
    </row>
    <row r="280" spans="1:8" x14ac:dyDescent="0.3">
      <c r="A280" s="51"/>
      <c r="B280" s="51"/>
      <c r="C280" s="51"/>
      <c r="D280" s="51"/>
      <c r="E280" s="51"/>
      <c r="F280" s="51"/>
      <c r="G280" s="51"/>
      <c r="H280" s="51"/>
    </row>
    <row r="281" spans="1:8" x14ac:dyDescent="0.3">
      <c r="A281" s="51"/>
      <c r="B281" s="51"/>
      <c r="C281" s="51"/>
      <c r="D281" s="51"/>
      <c r="E281" s="51"/>
      <c r="F281" s="51"/>
      <c r="G281" s="51"/>
      <c r="H281" s="51"/>
    </row>
    <row r="282" spans="1:8" x14ac:dyDescent="0.3">
      <c r="A282" s="51"/>
      <c r="B282" s="51"/>
      <c r="C282" s="51"/>
      <c r="D282" s="51"/>
      <c r="E282" s="51"/>
      <c r="F282" s="51"/>
      <c r="G282" s="51"/>
      <c r="H282" s="51"/>
    </row>
    <row r="283" spans="1:8" x14ac:dyDescent="0.3">
      <c r="A283" s="51"/>
      <c r="B283" s="51"/>
      <c r="C283" s="51"/>
      <c r="D283" s="51"/>
      <c r="E283" s="51"/>
      <c r="F283" s="51"/>
      <c r="G283" s="51"/>
      <c r="H283" s="51"/>
    </row>
    <row r="284" spans="1:8" x14ac:dyDescent="0.3">
      <c r="A284" s="51"/>
      <c r="B284" s="51"/>
      <c r="C284" s="51"/>
      <c r="D284" s="51"/>
      <c r="E284" s="51"/>
      <c r="F284" s="51"/>
      <c r="G284" s="51"/>
      <c r="H284" s="51"/>
    </row>
    <row r="285" spans="1:8" x14ac:dyDescent="0.3">
      <c r="A285" s="51"/>
      <c r="B285" s="51"/>
      <c r="C285" s="51"/>
      <c r="D285" s="51"/>
      <c r="E285" s="51"/>
      <c r="F285" s="51"/>
      <c r="G285" s="51"/>
      <c r="H285" s="51"/>
    </row>
    <row r="286" spans="1:8" x14ac:dyDescent="0.3">
      <c r="A286" s="51"/>
      <c r="B286" s="51"/>
      <c r="C286" s="51"/>
      <c r="D286" s="51"/>
      <c r="E286" s="51"/>
      <c r="F286" s="51"/>
      <c r="G286" s="51"/>
      <c r="H286" s="51"/>
    </row>
    <row r="287" spans="1:8" x14ac:dyDescent="0.3">
      <c r="A287" s="51"/>
      <c r="B287" s="51"/>
      <c r="C287" s="51"/>
      <c r="D287" s="51"/>
      <c r="E287" s="51"/>
      <c r="F287" s="51"/>
      <c r="G287" s="51"/>
      <c r="H287" s="51"/>
    </row>
    <row r="288" spans="1:8" x14ac:dyDescent="0.3">
      <c r="A288" s="51"/>
      <c r="B288" s="51"/>
      <c r="C288" s="51"/>
      <c r="D288" s="51"/>
      <c r="E288" s="51"/>
      <c r="F288" s="51"/>
      <c r="G288" s="51"/>
      <c r="H288" s="51"/>
    </row>
    <row r="289" spans="1:8" x14ac:dyDescent="0.3">
      <c r="A289" s="51"/>
      <c r="B289" s="51"/>
      <c r="C289" s="51"/>
      <c r="D289" s="51"/>
      <c r="E289" s="51"/>
      <c r="F289" s="51"/>
      <c r="G289" s="51"/>
      <c r="H289" s="51"/>
    </row>
    <row r="290" spans="1:8" x14ac:dyDescent="0.3">
      <c r="A290" s="51"/>
      <c r="B290" s="51"/>
      <c r="C290" s="51"/>
      <c r="D290" s="51"/>
      <c r="E290" s="51"/>
      <c r="F290" s="51"/>
      <c r="G290" s="51"/>
      <c r="H290" s="51"/>
    </row>
    <row r="291" spans="1:8" x14ac:dyDescent="0.3">
      <c r="A291" s="51"/>
      <c r="B291" s="51"/>
      <c r="C291" s="51"/>
      <c r="D291" s="51"/>
      <c r="E291" s="51"/>
      <c r="F291" s="51"/>
      <c r="G291" s="51"/>
      <c r="H291" s="51"/>
    </row>
    <row r="292" spans="1:8" x14ac:dyDescent="0.3">
      <c r="A292" s="51"/>
      <c r="B292" s="51"/>
      <c r="C292" s="51"/>
      <c r="D292" s="51"/>
      <c r="E292" s="51"/>
      <c r="F292" s="51"/>
      <c r="G292" s="51"/>
      <c r="H292" s="51"/>
    </row>
    <row r="293" spans="1:8" x14ac:dyDescent="0.3">
      <c r="A293" s="51"/>
      <c r="B293" s="51"/>
      <c r="C293" s="51"/>
      <c r="D293" s="51"/>
      <c r="E293" s="51"/>
      <c r="F293" s="51"/>
      <c r="G293" s="51"/>
      <c r="H293" s="51"/>
    </row>
    <row r="294" spans="1:8" x14ac:dyDescent="0.3">
      <c r="A294" s="51"/>
      <c r="B294" s="51"/>
      <c r="C294" s="51"/>
      <c r="D294" s="51"/>
      <c r="E294" s="51"/>
      <c r="F294" s="51"/>
      <c r="G294" s="51"/>
      <c r="H294" s="51"/>
    </row>
    <row r="295" spans="1:8" x14ac:dyDescent="0.3">
      <c r="A295" s="51"/>
      <c r="B295" s="51"/>
      <c r="C295" s="51"/>
      <c r="D295" s="51"/>
      <c r="E295" s="51"/>
      <c r="F295" s="51"/>
      <c r="G295" s="51"/>
      <c r="H295" s="51"/>
    </row>
    <row r="296" spans="1:8" x14ac:dyDescent="0.3">
      <c r="A296" s="51"/>
      <c r="B296" s="51"/>
      <c r="C296" s="51"/>
      <c r="D296" s="51"/>
      <c r="E296" s="51"/>
      <c r="F296" s="51"/>
      <c r="G296" s="51"/>
      <c r="H296" s="51"/>
    </row>
    <row r="297" spans="1:8" x14ac:dyDescent="0.3">
      <c r="A297" s="51"/>
      <c r="B297" s="51"/>
      <c r="C297" s="51"/>
      <c r="D297" s="51"/>
      <c r="E297" s="51"/>
      <c r="F297" s="51"/>
      <c r="G297" s="51"/>
      <c r="H297" s="51"/>
    </row>
    <row r="298" spans="1:8" x14ac:dyDescent="0.3">
      <c r="A298" s="51"/>
      <c r="B298" s="51"/>
      <c r="C298" s="51"/>
      <c r="D298" s="51"/>
      <c r="E298" s="51"/>
      <c r="F298" s="51"/>
      <c r="G298" s="51"/>
      <c r="H298" s="51"/>
    </row>
    <row r="299" spans="1:8" x14ac:dyDescent="0.3">
      <c r="A299" s="51"/>
      <c r="B299" s="51"/>
      <c r="C299" s="51"/>
      <c r="D299" s="51"/>
      <c r="E299" s="51"/>
      <c r="F299" s="51"/>
      <c r="G299" s="51"/>
      <c r="H299" s="51"/>
    </row>
    <row r="300" spans="1:8" x14ac:dyDescent="0.3">
      <c r="A300" s="51"/>
      <c r="B300" s="51"/>
      <c r="C300" s="51"/>
      <c r="D300" s="51"/>
      <c r="E300" s="51"/>
      <c r="F300" s="51"/>
      <c r="G300" s="51"/>
      <c r="H300" s="51"/>
    </row>
    <row r="301" spans="1:8" x14ac:dyDescent="0.3">
      <c r="A301" s="51"/>
      <c r="B301" s="51"/>
      <c r="C301" s="51"/>
      <c r="D301" s="51"/>
      <c r="E301" s="51"/>
      <c r="F301" s="51"/>
      <c r="G301" s="51"/>
      <c r="H301" s="51"/>
    </row>
    <row r="302" spans="1:8" x14ac:dyDescent="0.3">
      <c r="A302" s="51"/>
      <c r="B302" s="51"/>
      <c r="C302" s="51"/>
      <c r="D302" s="51"/>
      <c r="E302" s="51"/>
      <c r="F302" s="51"/>
      <c r="G302" s="51"/>
      <c r="H302" s="51"/>
    </row>
    <row r="303" spans="1:8" x14ac:dyDescent="0.3">
      <c r="A303" s="51"/>
      <c r="B303" s="51"/>
      <c r="C303" s="51"/>
      <c r="D303" s="51"/>
      <c r="E303" s="51"/>
      <c r="F303" s="51"/>
      <c r="G303" s="51"/>
      <c r="H303" s="51"/>
    </row>
    <row r="304" spans="1:8" x14ac:dyDescent="0.3">
      <c r="A304" s="51"/>
      <c r="B304" s="51"/>
      <c r="C304" s="51"/>
      <c r="D304" s="51"/>
      <c r="E304" s="51"/>
      <c r="F304" s="51"/>
      <c r="G304" s="51"/>
      <c r="H304" s="51"/>
    </row>
    <row r="305" spans="1:8" x14ac:dyDescent="0.3">
      <c r="A305" s="51"/>
      <c r="B305" s="51"/>
      <c r="C305" s="51"/>
      <c r="D305" s="51"/>
      <c r="E305" s="51"/>
      <c r="F305" s="51"/>
      <c r="G305" s="51"/>
      <c r="H305" s="51"/>
    </row>
    <row r="306" spans="1:8" x14ac:dyDescent="0.3">
      <c r="A306" s="51"/>
      <c r="B306" s="51"/>
      <c r="C306" s="51"/>
      <c r="D306" s="51"/>
      <c r="E306" s="51"/>
      <c r="F306" s="51"/>
      <c r="G306" s="51"/>
      <c r="H306" s="51"/>
    </row>
    <row r="307" spans="1:8" x14ac:dyDescent="0.3">
      <c r="A307" s="51"/>
      <c r="B307" s="51"/>
      <c r="C307" s="51"/>
      <c r="D307" s="51"/>
      <c r="E307" s="51"/>
      <c r="F307" s="51"/>
      <c r="G307" s="51"/>
      <c r="H307" s="51"/>
    </row>
    <row r="308" spans="1:8" x14ac:dyDescent="0.3">
      <c r="A308" s="51"/>
      <c r="B308" s="51"/>
      <c r="C308" s="51"/>
      <c r="D308" s="51"/>
      <c r="E308" s="51"/>
      <c r="F308" s="51"/>
      <c r="G308" s="51"/>
      <c r="H308" s="51"/>
    </row>
    <row r="309" spans="1:8" x14ac:dyDescent="0.3">
      <c r="A309" s="51"/>
      <c r="B309" s="51"/>
      <c r="C309" s="51"/>
      <c r="D309" s="51"/>
      <c r="E309" s="51"/>
      <c r="F309" s="51"/>
      <c r="G309" s="51"/>
      <c r="H309" s="51"/>
    </row>
    <row r="310" spans="1:8" x14ac:dyDescent="0.3">
      <c r="A310" s="51"/>
      <c r="B310" s="51"/>
      <c r="C310" s="51"/>
      <c r="D310" s="51"/>
      <c r="E310" s="51"/>
      <c r="F310" s="51"/>
      <c r="G310" s="51"/>
      <c r="H310" s="51"/>
    </row>
    <row r="311" spans="1:8" x14ac:dyDescent="0.3">
      <c r="A311" s="51"/>
      <c r="B311" s="51"/>
      <c r="C311" s="51"/>
      <c r="D311" s="51"/>
      <c r="E311" s="51"/>
      <c r="F311" s="51"/>
      <c r="G311" s="51"/>
      <c r="H311" s="51"/>
    </row>
    <row r="312" spans="1:8" x14ac:dyDescent="0.3">
      <c r="A312" s="51"/>
      <c r="B312" s="51"/>
      <c r="C312" s="51"/>
      <c r="D312" s="51"/>
      <c r="E312" s="51"/>
      <c r="F312" s="51"/>
      <c r="G312" s="51"/>
      <c r="H312" s="51"/>
    </row>
    <row r="313" spans="1:8" x14ac:dyDescent="0.3">
      <c r="A313" s="51"/>
      <c r="B313" s="51"/>
      <c r="C313" s="51"/>
      <c r="D313" s="51"/>
      <c r="E313" s="51"/>
      <c r="F313" s="51"/>
      <c r="G313" s="51"/>
      <c r="H313" s="51"/>
    </row>
    <row r="314" spans="1:8" x14ac:dyDescent="0.3">
      <c r="A314" s="51"/>
      <c r="B314" s="51"/>
      <c r="C314" s="51"/>
      <c r="D314" s="51"/>
      <c r="E314" s="51"/>
      <c r="F314" s="51"/>
      <c r="G314" s="51"/>
      <c r="H314" s="51"/>
    </row>
    <row r="315" spans="1:8" x14ac:dyDescent="0.3">
      <c r="A315" s="51"/>
      <c r="B315" s="51"/>
      <c r="C315" s="51"/>
      <c r="D315" s="51"/>
      <c r="E315" s="51"/>
      <c r="F315" s="51"/>
      <c r="G315" s="51"/>
      <c r="H315" s="51"/>
    </row>
    <row r="316" spans="1:8" x14ac:dyDescent="0.3">
      <c r="A316" s="51"/>
      <c r="B316" s="51"/>
      <c r="C316" s="51"/>
      <c r="D316" s="51"/>
      <c r="E316" s="51"/>
      <c r="F316" s="51"/>
      <c r="G316" s="51"/>
      <c r="H316" s="51"/>
    </row>
    <row r="317" spans="1:8" x14ac:dyDescent="0.3">
      <c r="A317" s="51"/>
      <c r="B317" s="51"/>
      <c r="C317" s="51"/>
      <c r="D317" s="51"/>
      <c r="E317" s="51"/>
      <c r="F317" s="51"/>
      <c r="G317" s="51"/>
      <c r="H317" s="51"/>
    </row>
    <row r="318" spans="1:8" x14ac:dyDescent="0.3">
      <c r="A318" s="51"/>
      <c r="B318" s="51"/>
      <c r="C318" s="51"/>
      <c r="D318" s="51"/>
      <c r="E318" s="51"/>
      <c r="F318" s="51"/>
      <c r="G318" s="51"/>
      <c r="H318" s="51"/>
    </row>
    <row r="319" spans="1:8" x14ac:dyDescent="0.3">
      <c r="A319" s="51"/>
      <c r="B319" s="51"/>
      <c r="C319" s="51"/>
      <c r="D319" s="51"/>
      <c r="E319" s="51"/>
      <c r="F319" s="51"/>
      <c r="G319" s="51"/>
      <c r="H319" s="51"/>
    </row>
    <row r="320" spans="1:8" x14ac:dyDescent="0.3">
      <c r="A320" s="51"/>
      <c r="B320" s="51"/>
      <c r="C320" s="51"/>
      <c r="D320" s="51"/>
      <c r="E320" s="51"/>
      <c r="F320" s="51"/>
      <c r="G320" s="51"/>
      <c r="H320" s="51"/>
    </row>
    <row r="321" spans="1:8" x14ac:dyDescent="0.3">
      <c r="A321" s="51"/>
      <c r="B321" s="51"/>
      <c r="C321" s="51"/>
      <c r="D321" s="51"/>
      <c r="E321" s="51"/>
      <c r="F321" s="51"/>
      <c r="G321" s="51"/>
      <c r="H321" s="51"/>
    </row>
    <row r="322" spans="1:8" x14ac:dyDescent="0.3">
      <c r="A322" s="51"/>
      <c r="B322" s="51"/>
      <c r="C322" s="51"/>
      <c r="D322" s="51"/>
      <c r="E322" s="51"/>
      <c r="F322" s="51"/>
      <c r="G322" s="51"/>
      <c r="H322" s="51"/>
    </row>
    <row r="323" spans="1:8" x14ac:dyDescent="0.3">
      <c r="A323" s="51"/>
      <c r="B323" s="51"/>
      <c r="C323" s="51"/>
      <c r="D323" s="51"/>
      <c r="E323" s="51"/>
      <c r="F323" s="51"/>
      <c r="G323" s="51"/>
      <c r="H323" s="51"/>
    </row>
    <row r="324" spans="1:8" x14ac:dyDescent="0.3">
      <c r="A324" s="51"/>
      <c r="B324" s="51"/>
      <c r="C324" s="51"/>
      <c r="D324" s="51"/>
      <c r="E324" s="51"/>
      <c r="F324" s="51"/>
      <c r="G324" s="51"/>
      <c r="H324" s="51"/>
    </row>
    <row r="325" spans="1:8" x14ac:dyDescent="0.3">
      <c r="A325" s="51"/>
      <c r="B325" s="51"/>
      <c r="C325" s="51"/>
      <c r="D325" s="51"/>
      <c r="E325" s="51"/>
      <c r="F325" s="51"/>
      <c r="G325" s="51"/>
      <c r="H325" s="51"/>
    </row>
    <row r="326" spans="1:8" x14ac:dyDescent="0.3">
      <c r="A326" s="51"/>
      <c r="B326" s="51"/>
      <c r="C326" s="51"/>
      <c r="D326" s="51"/>
      <c r="E326" s="51"/>
      <c r="F326" s="51"/>
      <c r="G326" s="51"/>
      <c r="H326" s="51"/>
    </row>
    <row r="327" spans="1:8" x14ac:dyDescent="0.3">
      <c r="A327" s="51"/>
      <c r="B327" s="51"/>
      <c r="C327" s="51"/>
      <c r="D327" s="51"/>
      <c r="E327" s="51"/>
      <c r="F327" s="51"/>
      <c r="G327" s="51"/>
      <c r="H327" s="51"/>
    </row>
    <row r="328" spans="1:8" x14ac:dyDescent="0.3">
      <c r="A328" s="51"/>
      <c r="B328" s="51"/>
      <c r="C328" s="51"/>
      <c r="D328" s="51"/>
      <c r="E328" s="51"/>
      <c r="F328" s="51"/>
      <c r="G328" s="51"/>
      <c r="H328" s="51"/>
    </row>
    <row r="329" spans="1:8" x14ac:dyDescent="0.3">
      <c r="A329" s="51"/>
      <c r="B329" s="51"/>
      <c r="C329" s="51"/>
      <c r="D329" s="51"/>
      <c r="E329" s="51"/>
      <c r="F329" s="51"/>
      <c r="G329" s="51"/>
      <c r="H329" s="51"/>
    </row>
    <row r="330" spans="1:8" x14ac:dyDescent="0.3">
      <c r="A330" s="51"/>
      <c r="B330" s="51"/>
      <c r="C330" s="51"/>
      <c r="D330" s="51"/>
      <c r="E330" s="51"/>
      <c r="F330" s="51"/>
      <c r="G330" s="51"/>
      <c r="H330" s="51"/>
    </row>
    <row r="331" spans="1:8" x14ac:dyDescent="0.3">
      <c r="A331" s="51"/>
      <c r="B331" s="51"/>
      <c r="C331" s="51"/>
      <c r="D331" s="51"/>
      <c r="E331" s="51"/>
      <c r="F331" s="51"/>
      <c r="G331" s="51"/>
      <c r="H331" s="51"/>
    </row>
    <row r="332" spans="1:8" x14ac:dyDescent="0.3">
      <c r="A332" s="51"/>
      <c r="B332" s="51"/>
      <c r="C332" s="51"/>
      <c r="D332" s="51"/>
      <c r="E332" s="51"/>
      <c r="F332" s="51"/>
      <c r="G332" s="51"/>
      <c r="H332" s="51"/>
    </row>
    <row r="333" spans="1:8" x14ac:dyDescent="0.3">
      <c r="A333" s="51"/>
      <c r="B333" s="51"/>
      <c r="C333" s="51"/>
      <c r="D333" s="51"/>
      <c r="E333" s="51"/>
      <c r="F333" s="51"/>
      <c r="G333" s="51"/>
      <c r="H333" s="51"/>
    </row>
    <row r="334" spans="1:8" x14ac:dyDescent="0.3">
      <c r="A334" s="51"/>
      <c r="B334" s="51"/>
      <c r="C334" s="51"/>
      <c r="D334" s="51"/>
      <c r="E334" s="51"/>
      <c r="F334" s="51"/>
      <c r="G334" s="51"/>
      <c r="H334" s="51"/>
    </row>
    <row r="335" spans="1:8" x14ac:dyDescent="0.3">
      <c r="A335" s="51"/>
      <c r="B335" s="51"/>
      <c r="C335" s="51"/>
      <c r="D335" s="51"/>
      <c r="E335" s="51"/>
      <c r="F335" s="51"/>
      <c r="G335" s="51"/>
      <c r="H335" s="51"/>
    </row>
    <row r="336" spans="1:8" x14ac:dyDescent="0.3">
      <c r="A336" s="51"/>
      <c r="B336" s="51"/>
      <c r="C336" s="51"/>
      <c r="D336" s="51"/>
      <c r="E336" s="51"/>
      <c r="F336" s="51"/>
      <c r="G336" s="51"/>
      <c r="H336" s="51"/>
    </row>
    <row r="337" spans="1:8" x14ac:dyDescent="0.3">
      <c r="A337" s="51"/>
      <c r="B337" s="51"/>
      <c r="C337" s="51"/>
      <c r="D337" s="51"/>
      <c r="E337" s="51"/>
      <c r="F337" s="51"/>
      <c r="G337" s="51"/>
      <c r="H337" s="51"/>
    </row>
    <row r="338" spans="1:8" x14ac:dyDescent="0.3">
      <c r="A338" s="51"/>
      <c r="B338" s="51"/>
      <c r="C338" s="51"/>
      <c r="D338" s="51"/>
      <c r="E338" s="51"/>
      <c r="F338" s="51"/>
      <c r="G338" s="51"/>
      <c r="H338" s="51"/>
    </row>
    <row r="339" spans="1:8" x14ac:dyDescent="0.3">
      <c r="A339" s="51"/>
      <c r="B339" s="51"/>
      <c r="C339" s="51"/>
      <c r="D339" s="51"/>
      <c r="E339" s="51"/>
      <c r="F339" s="51"/>
      <c r="G339" s="51"/>
      <c r="H339" s="51"/>
    </row>
    <row r="340" spans="1:8" x14ac:dyDescent="0.3">
      <c r="A340" s="51"/>
      <c r="B340" s="51"/>
      <c r="C340" s="51"/>
      <c r="D340" s="51"/>
      <c r="E340" s="51"/>
      <c r="F340" s="51"/>
      <c r="G340" s="51"/>
      <c r="H340" s="51"/>
    </row>
    <row r="341" spans="1:8" x14ac:dyDescent="0.3">
      <c r="A341" s="51"/>
      <c r="B341" s="51"/>
      <c r="C341" s="51"/>
      <c r="D341" s="51"/>
      <c r="E341" s="51"/>
      <c r="F341" s="51"/>
      <c r="G341" s="51"/>
      <c r="H341" s="51"/>
    </row>
    <row r="342" spans="1:8" x14ac:dyDescent="0.3">
      <c r="A342" s="51"/>
      <c r="B342" s="51"/>
      <c r="C342" s="51"/>
      <c r="D342" s="51"/>
      <c r="E342" s="51"/>
      <c r="F342" s="51"/>
      <c r="G342" s="51"/>
      <c r="H342" s="51"/>
    </row>
    <row r="343" spans="1:8" x14ac:dyDescent="0.3">
      <c r="A343" s="51"/>
      <c r="B343" s="51"/>
      <c r="C343" s="51"/>
      <c r="D343" s="51"/>
      <c r="E343" s="51"/>
      <c r="F343" s="51"/>
      <c r="G343" s="51"/>
      <c r="H343" s="51"/>
    </row>
    <row r="344" spans="1:8" x14ac:dyDescent="0.3">
      <c r="A344" s="51"/>
      <c r="B344" s="51"/>
      <c r="C344" s="51"/>
      <c r="D344" s="51"/>
      <c r="E344" s="51"/>
      <c r="F344" s="51"/>
      <c r="G344" s="51"/>
      <c r="H344" s="51"/>
    </row>
    <row r="345" spans="1:8" x14ac:dyDescent="0.3">
      <c r="A345" s="51"/>
      <c r="B345" s="51"/>
      <c r="C345" s="51"/>
      <c r="D345" s="51"/>
      <c r="E345" s="51"/>
      <c r="F345" s="51"/>
      <c r="G345" s="51"/>
      <c r="H345" s="51"/>
    </row>
    <row r="346" spans="1:8" x14ac:dyDescent="0.3">
      <c r="A346" s="51"/>
      <c r="B346" s="51"/>
      <c r="C346" s="51"/>
      <c r="D346" s="51"/>
      <c r="E346" s="51"/>
      <c r="F346" s="51"/>
      <c r="G346" s="51"/>
      <c r="H346" s="51"/>
    </row>
    <row r="347" spans="1:8" x14ac:dyDescent="0.3">
      <c r="A347" s="51"/>
      <c r="B347" s="51"/>
      <c r="C347" s="51"/>
      <c r="D347" s="51"/>
      <c r="E347" s="51"/>
      <c r="F347" s="51"/>
      <c r="G347" s="51"/>
      <c r="H347" s="51"/>
    </row>
    <row r="348" spans="1:8" x14ac:dyDescent="0.3">
      <c r="A348" s="51"/>
      <c r="B348" s="51"/>
      <c r="C348" s="51"/>
      <c r="D348" s="51"/>
      <c r="E348" s="51"/>
      <c r="F348" s="51"/>
      <c r="G348" s="51"/>
      <c r="H348" s="51"/>
    </row>
    <row r="349" spans="1:8" x14ac:dyDescent="0.3">
      <c r="A349" s="51"/>
      <c r="B349" s="51"/>
      <c r="C349" s="51"/>
      <c r="D349" s="51"/>
      <c r="E349" s="51"/>
      <c r="F349" s="51"/>
      <c r="G349" s="51"/>
      <c r="H349" s="51"/>
    </row>
    <row r="350" spans="1:8" x14ac:dyDescent="0.3">
      <c r="A350" s="51"/>
      <c r="B350" s="51"/>
      <c r="C350" s="51"/>
      <c r="D350" s="51"/>
      <c r="E350" s="51"/>
      <c r="F350" s="51"/>
      <c r="G350" s="51"/>
      <c r="H350" s="51"/>
    </row>
    <row r="351" spans="1:8" x14ac:dyDescent="0.3">
      <c r="A351" s="51"/>
      <c r="B351" s="51"/>
      <c r="C351" s="51"/>
      <c r="D351" s="51"/>
      <c r="E351" s="51"/>
      <c r="F351" s="51"/>
      <c r="G351" s="51"/>
      <c r="H351" s="51"/>
    </row>
    <row r="352" spans="1:8" x14ac:dyDescent="0.3">
      <c r="A352" s="51"/>
      <c r="B352" s="51"/>
      <c r="C352" s="51"/>
      <c r="D352" s="51"/>
      <c r="E352" s="51"/>
      <c r="F352" s="51"/>
      <c r="G352" s="51"/>
      <c r="H352" s="51"/>
    </row>
    <row r="353" spans="1:8" x14ac:dyDescent="0.3">
      <c r="A353" s="51"/>
      <c r="B353" s="51"/>
      <c r="C353" s="51"/>
      <c r="D353" s="51"/>
      <c r="E353" s="51"/>
      <c r="F353" s="51"/>
      <c r="G353" s="51"/>
      <c r="H353" s="51"/>
    </row>
    <row r="354" spans="1:8" x14ac:dyDescent="0.3">
      <c r="A354" s="51"/>
      <c r="B354" s="51"/>
      <c r="C354" s="51"/>
      <c r="D354" s="51"/>
      <c r="E354" s="51"/>
      <c r="F354" s="51"/>
      <c r="G354" s="51"/>
      <c r="H354" s="51"/>
    </row>
    <row r="355" spans="1:8" x14ac:dyDescent="0.3">
      <c r="A355" s="51"/>
      <c r="B355" s="51"/>
      <c r="C355" s="51"/>
      <c r="D355" s="51"/>
      <c r="E355" s="51"/>
      <c r="F355" s="51"/>
      <c r="G355" s="51"/>
      <c r="H355" s="51"/>
    </row>
    <row r="356" spans="1:8" x14ac:dyDescent="0.3">
      <c r="A356" s="51"/>
      <c r="B356" s="51"/>
      <c r="C356" s="51"/>
      <c r="D356" s="51"/>
      <c r="E356" s="51"/>
      <c r="F356" s="51"/>
      <c r="G356" s="51"/>
      <c r="H356" s="51"/>
    </row>
    <row r="357" spans="1:8" x14ac:dyDescent="0.3">
      <c r="A357" s="51"/>
      <c r="B357" s="51"/>
      <c r="C357" s="51"/>
      <c r="D357" s="51"/>
      <c r="E357" s="51"/>
      <c r="F357" s="51"/>
      <c r="G357" s="51"/>
      <c r="H357" s="51"/>
    </row>
    <row r="358" spans="1:8" x14ac:dyDescent="0.3">
      <c r="A358" s="51"/>
      <c r="B358" s="51"/>
      <c r="C358" s="51"/>
      <c r="D358" s="51"/>
      <c r="E358" s="51"/>
      <c r="F358" s="51"/>
      <c r="G358" s="51"/>
      <c r="H358" s="51"/>
    </row>
    <row r="359" spans="1:8" x14ac:dyDescent="0.3">
      <c r="A359" s="51"/>
      <c r="B359" s="51"/>
      <c r="C359" s="51"/>
      <c r="D359" s="51"/>
      <c r="E359" s="51"/>
      <c r="F359" s="51"/>
      <c r="G359" s="51"/>
      <c r="H359" s="51"/>
    </row>
    <row r="360" spans="1:8" x14ac:dyDescent="0.3">
      <c r="A360" s="51"/>
      <c r="B360" s="51"/>
      <c r="C360" s="51"/>
      <c r="D360" s="51"/>
      <c r="E360" s="51"/>
      <c r="F360" s="51"/>
      <c r="G360" s="51"/>
      <c r="H360" s="51"/>
    </row>
    <row r="361" spans="1:8" x14ac:dyDescent="0.3">
      <c r="A361" s="51"/>
      <c r="B361" s="51"/>
      <c r="C361" s="51"/>
      <c r="D361" s="51"/>
      <c r="E361" s="51"/>
      <c r="F361" s="51"/>
      <c r="G361" s="51"/>
      <c r="H361" s="51"/>
    </row>
    <row r="362" spans="1:8" x14ac:dyDescent="0.3">
      <c r="A362" s="51"/>
      <c r="B362" s="51"/>
      <c r="C362" s="51"/>
      <c r="D362" s="51"/>
      <c r="E362" s="51"/>
      <c r="F362" s="51"/>
      <c r="G362" s="51"/>
      <c r="H362" s="51"/>
    </row>
    <row r="363" spans="1:8" x14ac:dyDescent="0.3">
      <c r="A363" s="51"/>
      <c r="B363" s="51"/>
      <c r="C363" s="51"/>
      <c r="D363" s="51"/>
      <c r="E363" s="51"/>
      <c r="F363" s="51"/>
      <c r="G363" s="51"/>
      <c r="H363" s="51"/>
    </row>
    <row r="364" spans="1:8" x14ac:dyDescent="0.3">
      <c r="A364" s="51"/>
      <c r="B364" s="51"/>
      <c r="C364" s="51"/>
      <c r="D364" s="51"/>
      <c r="E364" s="51"/>
      <c r="F364" s="51"/>
      <c r="G364" s="51"/>
      <c r="H364" s="51"/>
    </row>
    <row r="365" spans="1:8" x14ac:dyDescent="0.3">
      <c r="A365" s="51"/>
      <c r="B365" s="51"/>
      <c r="C365" s="51"/>
      <c r="D365" s="51"/>
      <c r="E365" s="51"/>
      <c r="F365" s="51"/>
      <c r="G365" s="51"/>
      <c r="H365" s="51"/>
    </row>
    <row r="366" spans="1:8" x14ac:dyDescent="0.3">
      <c r="A366" s="51"/>
      <c r="B366" s="51"/>
      <c r="C366" s="51"/>
      <c r="D366" s="51"/>
      <c r="E366" s="51"/>
      <c r="F366" s="51"/>
      <c r="G366" s="51"/>
      <c r="H366" s="51"/>
    </row>
    <row r="367" spans="1:8" x14ac:dyDescent="0.3">
      <c r="A367" s="51"/>
      <c r="B367" s="51"/>
      <c r="C367" s="51"/>
      <c r="D367" s="51"/>
      <c r="E367" s="51"/>
      <c r="F367" s="51"/>
      <c r="G367" s="51"/>
      <c r="H367" s="51"/>
    </row>
    <row r="368" spans="1:8" x14ac:dyDescent="0.3">
      <c r="A368" s="51"/>
      <c r="B368" s="51"/>
      <c r="C368" s="51"/>
      <c r="D368" s="51"/>
      <c r="E368" s="51"/>
      <c r="F368" s="51"/>
      <c r="G368" s="51"/>
      <c r="H368" s="51"/>
    </row>
    <row r="369" spans="1:8" x14ac:dyDescent="0.3">
      <c r="A369" s="51"/>
      <c r="B369" s="51"/>
      <c r="C369" s="51"/>
      <c r="D369" s="51"/>
      <c r="E369" s="51"/>
      <c r="F369" s="51"/>
      <c r="G369" s="51"/>
      <c r="H369" s="51"/>
    </row>
    <row r="370" spans="1:8" x14ac:dyDescent="0.3">
      <c r="A370" s="51"/>
      <c r="B370" s="51"/>
      <c r="C370" s="51"/>
      <c r="D370" s="51"/>
      <c r="E370" s="51"/>
      <c r="F370" s="51"/>
      <c r="G370" s="51"/>
      <c r="H370" s="51"/>
    </row>
    <row r="371" spans="1:8" x14ac:dyDescent="0.3">
      <c r="A371" s="51"/>
      <c r="B371" s="51"/>
      <c r="C371" s="51"/>
      <c r="D371" s="51"/>
      <c r="E371" s="51"/>
      <c r="F371" s="51"/>
      <c r="G371" s="51"/>
      <c r="H371" s="51"/>
    </row>
    <row r="372" spans="1:8" x14ac:dyDescent="0.3">
      <c r="A372" s="51"/>
      <c r="B372" s="51"/>
      <c r="C372" s="51"/>
      <c r="D372" s="51"/>
      <c r="E372" s="51"/>
      <c r="F372" s="51"/>
      <c r="G372" s="51"/>
      <c r="H372" s="51"/>
    </row>
    <row r="373" spans="1:8" x14ac:dyDescent="0.3">
      <c r="A373" s="51"/>
      <c r="B373" s="51"/>
      <c r="C373" s="51"/>
      <c r="D373" s="51"/>
      <c r="E373" s="51"/>
      <c r="F373" s="51"/>
      <c r="G373" s="51"/>
      <c r="H373" s="51"/>
    </row>
    <row r="374" spans="1:8" x14ac:dyDescent="0.3">
      <c r="A374" s="51"/>
      <c r="B374" s="51"/>
      <c r="C374" s="51"/>
      <c r="D374" s="51"/>
      <c r="E374" s="51"/>
      <c r="F374" s="51"/>
      <c r="G374" s="51"/>
      <c r="H374" s="51"/>
    </row>
    <row r="375" spans="1:8" x14ac:dyDescent="0.3">
      <c r="A375" s="51"/>
      <c r="B375" s="51"/>
      <c r="C375" s="51"/>
      <c r="D375" s="51"/>
      <c r="E375" s="51"/>
      <c r="F375" s="51"/>
      <c r="G375" s="51"/>
      <c r="H375" s="51"/>
    </row>
    <row r="376" spans="1:8" x14ac:dyDescent="0.3">
      <c r="A376" s="51"/>
      <c r="B376" s="51"/>
      <c r="C376" s="51"/>
      <c r="D376" s="51"/>
      <c r="E376" s="51"/>
      <c r="F376" s="51"/>
      <c r="G376" s="51"/>
      <c r="H376" s="51"/>
    </row>
    <row r="377" spans="1:8" x14ac:dyDescent="0.3">
      <c r="A377" s="51"/>
      <c r="B377" s="51"/>
      <c r="C377" s="51"/>
      <c r="D377" s="51"/>
      <c r="E377" s="51"/>
      <c r="F377" s="51"/>
      <c r="G377" s="51"/>
      <c r="H377" s="51"/>
    </row>
    <row r="378" spans="1:8" x14ac:dyDescent="0.3">
      <c r="A378" s="51"/>
      <c r="B378" s="51"/>
      <c r="C378" s="51"/>
      <c r="D378" s="51"/>
      <c r="E378" s="51"/>
      <c r="F378" s="51"/>
      <c r="G378" s="51"/>
      <c r="H378" s="51"/>
    </row>
    <row r="379" spans="1:8" x14ac:dyDescent="0.3">
      <c r="A379" s="51"/>
      <c r="B379" s="51"/>
      <c r="C379" s="51"/>
      <c r="D379" s="51"/>
      <c r="E379" s="51"/>
      <c r="F379" s="51"/>
      <c r="G379" s="51"/>
      <c r="H379" s="51"/>
    </row>
    <row r="380" spans="1:8" x14ac:dyDescent="0.3">
      <c r="A380" s="51"/>
      <c r="B380" s="51"/>
      <c r="C380" s="51"/>
      <c r="D380" s="51"/>
      <c r="E380" s="51"/>
      <c r="F380" s="51"/>
      <c r="G380" s="51"/>
      <c r="H380" s="51"/>
    </row>
    <row r="381" spans="1:8" x14ac:dyDescent="0.3">
      <c r="A381" s="51"/>
      <c r="B381" s="51"/>
      <c r="C381" s="51"/>
      <c r="D381" s="51"/>
      <c r="E381" s="51"/>
      <c r="F381" s="51"/>
      <c r="G381" s="51"/>
      <c r="H381" s="51"/>
    </row>
    <row r="382" spans="1:8" x14ac:dyDescent="0.3">
      <c r="A382" s="51"/>
      <c r="B382" s="51"/>
      <c r="C382" s="51"/>
      <c r="D382" s="51"/>
      <c r="E382" s="51"/>
      <c r="F382" s="51"/>
      <c r="G382" s="51"/>
      <c r="H382" s="51"/>
    </row>
    <row r="383" spans="1:8" x14ac:dyDescent="0.3">
      <c r="A383" s="51"/>
      <c r="B383" s="51"/>
      <c r="C383" s="51"/>
      <c r="D383" s="51"/>
      <c r="E383" s="51"/>
      <c r="F383" s="51"/>
      <c r="G383" s="51"/>
      <c r="H383" s="51"/>
    </row>
    <row r="384" spans="1:8" x14ac:dyDescent="0.3">
      <c r="A384" s="51"/>
      <c r="B384" s="51"/>
      <c r="C384" s="51"/>
      <c r="D384" s="51"/>
      <c r="E384" s="51"/>
      <c r="F384" s="51"/>
      <c r="G384" s="51"/>
      <c r="H384" s="51"/>
    </row>
    <row r="385" spans="1:8" x14ac:dyDescent="0.3">
      <c r="A385" s="51"/>
      <c r="B385" s="51"/>
      <c r="C385" s="51"/>
      <c r="D385" s="51"/>
      <c r="E385" s="51"/>
      <c r="F385" s="51"/>
      <c r="G385" s="51"/>
      <c r="H385" s="51"/>
    </row>
    <row r="386" spans="1:8" x14ac:dyDescent="0.3">
      <c r="A386" s="51"/>
      <c r="B386" s="51"/>
      <c r="C386" s="51"/>
      <c r="D386" s="51"/>
      <c r="E386" s="51"/>
      <c r="F386" s="51"/>
      <c r="G386" s="51"/>
      <c r="H386" s="51"/>
    </row>
    <row r="387" spans="1:8" x14ac:dyDescent="0.3">
      <c r="A387" s="51"/>
      <c r="B387" s="51"/>
      <c r="C387" s="51"/>
      <c r="D387" s="51"/>
      <c r="E387" s="51"/>
      <c r="F387" s="51"/>
      <c r="G387" s="51"/>
      <c r="H387" s="51"/>
    </row>
    <row r="388" spans="1:8" x14ac:dyDescent="0.3">
      <c r="A388" s="51"/>
      <c r="B388" s="51"/>
      <c r="C388" s="51"/>
      <c r="D388" s="51"/>
      <c r="E388" s="51"/>
      <c r="F388" s="51"/>
      <c r="G388" s="51"/>
      <c r="H388" s="51"/>
    </row>
    <row r="389" spans="1:8" x14ac:dyDescent="0.3">
      <c r="A389" s="51"/>
      <c r="B389" s="51"/>
      <c r="C389" s="51"/>
      <c r="D389" s="51"/>
      <c r="E389" s="51"/>
      <c r="F389" s="51"/>
      <c r="G389" s="51"/>
      <c r="H389" s="51"/>
    </row>
    <row r="390" spans="1:8" x14ac:dyDescent="0.3">
      <c r="A390" s="51"/>
      <c r="B390" s="51"/>
      <c r="C390" s="51"/>
      <c r="D390" s="51"/>
      <c r="E390" s="51"/>
      <c r="F390" s="51"/>
      <c r="G390" s="51"/>
      <c r="H390" s="51"/>
    </row>
    <row r="391" spans="1:8" x14ac:dyDescent="0.3">
      <c r="A391" s="51"/>
      <c r="B391" s="51"/>
      <c r="C391" s="51"/>
      <c r="D391" s="51"/>
      <c r="E391" s="51"/>
      <c r="F391" s="51"/>
      <c r="G391" s="51"/>
      <c r="H391" s="51"/>
    </row>
    <row r="392" spans="1:8" x14ac:dyDescent="0.3">
      <c r="A392" s="51"/>
      <c r="B392" s="51"/>
      <c r="C392" s="51"/>
      <c r="D392" s="51"/>
      <c r="E392" s="51"/>
      <c r="F392" s="51"/>
      <c r="G392" s="51"/>
      <c r="H392" s="51"/>
    </row>
    <row r="393" spans="1:8" x14ac:dyDescent="0.3">
      <c r="A393" s="51"/>
      <c r="B393" s="51"/>
      <c r="C393" s="51"/>
      <c r="D393" s="51"/>
      <c r="E393" s="51"/>
      <c r="F393" s="51"/>
      <c r="G393" s="51"/>
      <c r="H393" s="51"/>
    </row>
    <row r="394" spans="1:8" x14ac:dyDescent="0.3">
      <c r="A394" s="51"/>
      <c r="B394" s="51"/>
      <c r="C394" s="51"/>
      <c r="D394" s="51"/>
      <c r="E394" s="51"/>
      <c r="F394" s="51"/>
      <c r="G394" s="51"/>
      <c r="H394" s="51"/>
    </row>
    <row r="395" spans="1:8" x14ac:dyDescent="0.3">
      <c r="A395" s="51"/>
      <c r="B395" s="51"/>
      <c r="C395" s="51"/>
      <c r="D395" s="51"/>
      <c r="E395" s="51"/>
      <c r="F395" s="51"/>
      <c r="G395" s="51"/>
      <c r="H395" s="51"/>
    </row>
    <row r="396" spans="1:8" x14ac:dyDescent="0.3">
      <c r="A396" s="51"/>
      <c r="B396" s="51"/>
      <c r="C396" s="51"/>
      <c r="D396" s="51"/>
      <c r="E396" s="51"/>
      <c r="F396" s="51"/>
      <c r="G396" s="51"/>
      <c r="H396" s="51"/>
    </row>
    <row r="397" spans="1:8" x14ac:dyDescent="0.3">
      <c r="A397" s="51"/>
      <c r="B397" s="51"/>
      <c r="C397" s="51"/>
      <c r="D397" s="51"/>
      <c r="E397" s="51"/>
      <c r="F397" s="51"/>
      <c r="G397" s="51"/>
      <c r="H397" s="51"/>
    </row>
    <row r="398" spans="1:8" x14ac:dyDescent="0.3">
      <c r="A398" s="51"/>
      <c r="B398" s="51"/>
      <c r="C398" s="51"/>
      <c r="D398" s="51"/>
      <c r="E398" s="51"/>
      <c r="F398" s="51"/>
      <c r="G398" s="51"/>
      <c r="H398" s="51"/>
    </row>
    <row r="399" spans="1:8" x14ac:dyDescent="0.3">
      <c r="A399" s="51"/>
      <c r="B399" s="51"/>
      <c r="C399" s="51"/>
      <c r="D399" s="51"/>
      <c r="E399" s="51"/>
      <c r="F399" s="51"/>
      <c r="G399" s="51"/>
      <c r="H399" s="51"/>
    </row>
    <row r="400" spans="1:8" x14ac:dyDescent="0.3">
      <c r="A400" s="51"/>
      <c r="B400" s="51"/>
      <c r="C400" s="51"/>
      <c r="D400" s="51"/>
      <c r="E400" s="51"/>
      <c r="F400" s="51"/>
      <c r="G400" s="51"/>
      <c r="H400" s="51"/>
    </row>
    <row r="401" spans="1:8" x14ac:dyDescent="0.3">
      <c r="A401" s="51"/>
      <c r="B401" s="51"/>
      <c r="C401" s="51"/>
      <c r="D401" s="51"/>
      <c r="E401" s="51"/>
      <c r="F401" s="51"/>
      <c r="G401" s="51"/>
      <c r="H401" s="51"/>
    </row>
    <row r="402" spans="1:8" x14ac:dyDescent="0.3">
      <c r="A402" s="51"/>
      <c r="B402" s="51"/>
      <c r="C402" s="51"/>
      <c r="D402" s="51"/>
      <c r="E402" s="51"/>
      <c r="F402" s="51"/>
      <c r="G402" s="51"/>
      <c r="H402" s="51"/>
    </row>
    <row r="403" spans="1:8" x14ac:dyDescent="0.3">
      <c r="A403" s="51"/>
      <c r="B403" s="51"/>
      <c r="C403" s="51"/>
      <c r="D403" s="51"/>
      <c r="E403" s="51"/>
      <c r="F403" s="51"/>
      <c r="G403" s="51"/>
      <c r="H403" s="51"/>
    </row>
    <row r="404" spans="1:8" x14ac:dyDescent="0.3">
      <c r="A404" s="51"/>
      <c r="B404" s="51"/>
      <c r="C404" s="51"/>
      <c r="D404" s="51"/>
      <c r="E404" s="51"/>
      <c r="F404" s="51"/>
      <c r="G404" s="51"/>
      <c r="H404" s="51"/>
    </row>
    <row r="405" spans="1:8" x14ac:dyDescent="0.3">
      <c r="A405" s="51"/>
      <c r="B405" s="51"/>
      <c r="C405" s="51"/>
      <c r="D405" s="51"/>
      <c r="E405" s="51"/>
      <c r="F405" s="51"/>
      <c r="G405" s="51"/>
      <c r="H405" s="51"/>
    </row>
    <row r="406" spans="1:8" x14ac:dyDescent="0.3">
      <c r="A406" s="51"/>
      <c r="B406" s="51"/>
      <c r="C406" s="51"/>
      <c r="D406" s="51"/>
      <c r="E406" s="51"/>
      <c r="F406" s="51"/>
      <c r="G406" s="51"/>
      <c r="H406" s="51"/>
    </row>
    <row r="407" spans="1:8" x14ac:dyDescent="0.3">
      <c r="A407" s="51"/>
      <c r="B407" s="51"/>
      <c r="C407" s="51"/>
      <c r="D407" s="51"/>
      <c r="E407" s="51"/>
      <c r="F407" s="51"/>
      <c r="G407" s="51"/>
      <c r="H407" s="51"/>
    </row>
    <row r="408" spans="1:8" x14ac:dyDescent="0.3">
      <c r="A408" s="51"/>
      <c r="B408" s="51"/>
      <c r="C408" s="51"/>
      <c r="D408" s="51"/>
      <c r="E408" s="51"/>
      <c r="F408" s="51"/>
      <c r="G408" s="51"/>
      <c r="H408" s="51"/>
    </row>
    <row r="409" spans="1:8" x14ac:dyDescent="0.3">
      <c r="A409" s="51"/>
      <c r="B409" s="51"/>
      <c r="C409" s="51"/>
      <c r="D409" s="51"/>
      <c r="E409" s="51"/>
      <c r="F409" s="51"/>
      <c r="G409" s="51"/>
      <c r="H409" s="51"/>
    </row>
    <row r="410" spans="1:8" x14ac:dyDescent="0.3">
      <c r="A410" s="51"/>
      <c r="B410" s="51"/>
      <c r="C410" s="51"/>
      <c r="D410" s="51"/>
      <c r="E410" s="51"/>
      <c r="F410" s="51"/>
      <c r="G410" s="51"/>
      <c r="H410" s="51"/>
    </row>
    <row r="411" spans="1:8" x14ac:dyDescent="0.3">
      <c r="A411" s="51"/>
      <c r="B411" s="51"/>
      <c r="C411" s="51"/>
      <c r="D411" s="51"/>
      <c r="E411" s="51"/>
      <c r="F411" s="51"/>
      <c r="G411" s="51"/>
      <c r="H411" s="51"/>
    </row>
    <row r="412" spans="1:8" x14ac:dyDescent="0.3">
      <c r="A412" s="51"/>
      <c r="B412" s="51"/>
      <c r="C412" s="51"/>
      <c r="D412" s="51"/>
      <c r="E412" s="51"/>
      <c r="F412" s="51"/>
      <c r="G412" s="51"/>
      <c r="H412" s="51"/>
    </row>
    <row r="413" spans="1:8" x14ac:dyDescent="0.3">
      <c r="A413" s="51"/>
      <c r="B413" s="51"/>
      <c r="C413" s="51"/>
      <c r="D413" s="51"/>
      <c r="E413" s="51"/>
      <c r="F413" s="51"/>
      <c r="G413" s="51"/>
      <c r="H413" s="51"/>
    </row>
    <row r="414" spans="1:8" x14ac:dyDescent="0.3">
      <c r="A414" s="51"/>
      <c r="B414" s="51"/>
      <c r="C414" s="51"/>
      <c r="D414" s="51"/>
      <c r="E414" s="51"/>
      <c r="F414" s="51"/>
      <c r="G414" s="51"/>
      <c r="H414" s="51"/>
    </row>
    <row r="415" spans="1:8" x14ac:dyDescent="0.3">
      <c r="A415" s="51"/>
      <c r="B415" s="51"/>
      <c r="C415" s="51"/>
      <c r="D415" s="51"/>
      <c r="E415" s="51"/>
      <c r="F415" s="51"/>
      <c r="G415" s="51"/>
      <c r="H415" s="51"/>
    </row>
    <row r="416" spans="1:8" x14ac:dyDescent="0.3">
      <c r="A416" s="51"/>
      <c r="B416" s="51"/>
      <c r="C416" s="51"/>
      <c r="D416" s="51"/>
      <c r="E416" s="51"/>
      <c r="F416" s="51"/>
      <c r="G416" s="51"/>
      <c r="H416" s="51"/>
    </row>
    <row r="417" spans="1:8" x14ac:dyDescent="0.3">
      <c r="A417" s="51"/>
      <c r="B417" s="51"/>
      <c r="C417" s="51"/>
      <c r="D417" s="51"/>
      <c r="E417" s="51"/>
      <c r="F417" s="51"/>
      <c r="G417" s="51"/>
      <c r="H417" s="51"/>
    </row>
    <row r="418" spans="1:8" x14ac:dyDescent="0.3">
      <c r="A418" s="51"/>
      <c r="B418" s="51"/>
      <c r="C418" s="51"/>
      <c r="D418" s="51"/>
      <c r="E418" s="51"/>
      <c r="F418" s="51"/>
      <c r="G418" s="51"/>
      <c r="H418" s="51"/>
    </row>
    <row r="419" spans="1:8" x14ac:dyDescent="0.3">
      <c r="A419" s="51"/>
      <c r="B419" s="51"/>
      <c r="C419" s="51"/>
      <c r="D419" s="51"/>
      <c r="E419" s="51"/>
      <c r="F419" s="51"/>
      <c r="G419" s="51"/>
      <c r="H419" s="51"/>
    </row>
    <row r="420" spans="1:8" x14ac:dyDescent="0.3">
      <c r="A420" s="51"/>
      <c r="B420" s="51"/>
      <c r="C420" s="51"/>
      <c r="D420" s="51"/>
      <c r="E420" s="51"/>
      <c r="F420" s="51"/>
      <c r="G420" s="51"/>
      <c r="H420" s="51"/>
    </row>
    <row r="421" spans="1:8" x14ac:dyDescent="0.3">
      <c r="A421" s="51"/>
      <c r="B421" s="51"/>
      <c r="C421" s="51"/>
      <c r="D421" s="51"/>
      <c r="E421" s="51"/>
      <c r="F421" s="51"/>
      <c r="G421" s="51"/>
      <c r="H421" s="51"/>
    </row>
    <row r="422" spans="1:8" x14ac:dyDescent="0.3">
      <c r="A422" s="51"/>
      <c r="B422" s="51"/>
      <c r="C422" s="51"/>
      <c r="D422" s="51"/>
      <c r="E422" s="51"/>
      <c r="F422" s="51"/>
      <c r="G422" s="51"/>
      <c r="H422" s="51"/>
    </row>
    <row r="423" spans="1:8" x14ac:dyDescent="0.3">
      <c r="A423" s="51"/>
      <c r="B423" s="51"/>
      <c r="C423" s="51"/>
      <c r="D423" s="51"/>
      <c r="E423" s="51"/>
      <c r="F423" s="51"/>
      <c r="G423" s="51"/>
      <c r="H423" s="51"/>
    </row>
    <row r="424" spans="1:8" x14ac:dyDescent="0.3">
      <c r="A424" s="51"/>
      <c r="B424" s="51"/>
      <c r="C424" s="51"/>
      <c r="D424" s="51"/>
      <c r="E424" s="51"/>
      <c r="F424" s="51"/>
      <c r="G424" s="51"/>
      <c r="H424" s="51"/>
    </row>
    <row r="425" spans="1:8" x14ac:dyDescent="0.3">
      <c r="A425" s="51"/>
      <c r="B425" s="51"/>
      <c r="C425" s="51"/>
      <c r="D425" s="51"/>
      <c r="E425" s="51"/>
      <c r="F425" s="51"/>
      <c r="G425" s="51"/>
      <c r="H425" s="51"/>
    </row>
    <row r="426" spans="1:8" x14ac:dyDescent="0.3">
      <c r="A426" s="51"/>
      <c r="B426" s="51"/>
      <c r="C426" s="51"/>
      <c r="D426" s="51"/>
      <c r="E426" s="51"/>
      <c r="F426" s="51"/>
      <c r="G426" s="51"/>
      <c r="H426" s="51"/>
    </row>
    <row r="427" spans="1:8" x14ac:dyDescent="0.3">
      <c r="A427" s="51"/>
      <c r="B427" s="51"/>
      <c r="C427" s="51"/>
      <c r="D427" s="51"/>
      <c r="E427" s="51"/>
      <c r="F427" s="51"/>
      <c r="G427" s="51"/>
      <c r="H427" s="51"/>
    </row>
    <row r="428" spans="1:8" x14ac:dyDescent="0.3">
      <c r="A428" s="51"/>
      <c r="B428" s="51"/>
      <c r="C428" s="51"/>
      <c r="D428" s="51"/>
      <c r="E428" s="51"/>
      <c r="F428" s="51"/>
      <c r="G428" s="51"/>
      <c r="H428" s="51"/>
    </row>
    <row r="429" spans="1:8" x14ac:dyDescent="0.3">
      <c r="A429" s="51"/>
      <c r="B429" s="51"/>
      <c r="C429" s="51"/>
      <c r="D429" s="51"/>
      <c r="E429" s="51"/>
      <c r="F429" s="51"/>
      <c r="G429" s="51"/>
      <c r="H429" s="51"/>
    </row>
    <row r="430" spans="1:8" x14ac:dyDescent="0.3">
      <c r="A430" s="51"/>
      <c r="B430" s="51"/>
      <c r="C430" s="51"/>
      <c r="D430" s="51"/>
      <c r="E430" s="51"/>
      <c r="F430" s="51"/>
      <c r="G430" s="51"/>
      <c r="H430" s="51"/>
    </row>
    <row r="431" spans="1:8" x14ac:dyDescent="0.3">
      <c r="A431" s="51"/>
      <c r="B431" s="51"/>
      <c r="C431" s="51"/>
      <c r="D431" s="51"/>
      <c r="E431" s="51"/>
      <c r="F431" s="51"/>
      <c r="G431" s="51"/>
      <c r="H431" s="51"/>
    </row>
    <row r="432" spans="1:8" x14ac:dyDescent="0.3">
      <c r="A432" s="51"/>
      <c r="B432" s="51"/>
      <c r="C432" s="51"/>
      <c r="D432" s="51"/>
      <c r="E432" s="51"/>
      <c r="F432" s="51"/>
      <c r="G432" s="51"/>
      <c r="H432" s="51"/>
    </row>
    <row r="433" spans="1:8" x14ac:dyDescent="0.3">
      <c r="A433" s="51"/>
      <c r="B433" s="51"/>
      <c r="C433" s="51"/>
      <c r="D433" s="51"/>
      <c r="E433" s="51"/>
      <c r="F433" s="51"/>
      <c r="G433" s="51"/>
      <c r="H433" s="51"/>
    </row>
    <row r="434" spans="1:8" x14ac:dyDescent="0.3">
      <c r="A434" s="51"/>
      <c r="B434" s="51"/>
      <c r="C434" s="51"/>
      <c r="D434" s="51"/>
      <c r="E434" s="51"/>
      <c r="F434" s="51"/>
      <c r="G434" s="51"/>
      <c r="H434" s="51"/>
    </row>
    <row r="435" spans="1:8" x14ac:dyDescent="0.3">
      <c r="A435" s="51"/>
      <c r="B435" s="51"/>
      <c r="C435" s="51"/>
      <c r="D435" s="51"/>
      <c r="E435" s="51"/>
      <c r="F435" s="51"/>
      <c r="G435" s="51"/>
      <c r="H435" s="51"/>
    </row>
    <row r="436" spans="1:8" x14ac:dyDescent="0.3">
      <c r="A436" s="51"/>
      <c r="B436" s="51"/>
      <c r="C436" s="51"/>
      <c r="D436" s="51"/>
      <c r="E436" s="51"/>
      <c r="F436" s="51"/>
      <c r="G436" s="51"/>
      <c r="H436" s="51"/>
    </row>
    <row r="437" spans="1:8" x14ac:dyDescent="0.3">
      <c r="A437" s="51"/>
      <c r="B437" s="51"/>
      <c r="C437" s="51"/>
      <c r="D437" s="51"/>
      <c r="E437" s="51"/>
      <c r="F437" s="51"/>
      <c r="G437" s="51"/>
      <c r="H437" s="51"/>
    </row>
    <row r="438" spans="1:8" x14ac:dyDescent="0.3">
      <c r="A438" s="51"/>
      <c r="B438" s="51"/>
      <c r="C438" s="51"/>
      <c r="D438" s="51"/>
      <c r="E438" s="51"/>
      <c r="F438" s="51"/>
      <c r="G438" s="51"/>
      <c r="H438" s="51"/>
    </row>
    <row r="439" spans="1:8" x14ac:dyDescent="0.3">
      <c r="A439" s="51"/>
      <c r="B439" s="51"/>
      <c r="C439" s="51"/>
      <c r="D439" s="51"/>
      <c r="E439" s="51"/>
      <c r="F439" s="51"/>
      <c r="G439" s="51"/>
      <c r="H439" s="51"/>
    </row>
    <row r="440" spans="1:8" x14ac:dyDescent="0.3">
      <c r="A440" s="51"/>
      <c r="B440" s="51"/>
      <c r="C440" s="51"/>
      <c r="D440" s="51"/>
      <c r="E440" s="51"/>
      <c r="F440" s="51"/>
      <c r="G440" s="51"/>
      <c r="H440" s="51"/>
    </row>
    <row r="441" spans="1:8" x14ac:dyDescent="0.3">
      <c r="A441" s="51"/>
      <c r="B441" s="51"/>
      <c r="C441" s="51"/>
      <c r="D441" s="51"/>
      <c r="E441" s="51"/>
      <c r="F441" s="51"/>
      <c r="G441" s="51"/>
      <c r="H441" s="51"/>
    </row>
    <row r="442" spans="1:8" x14ac:dyDescent="0.3">
      <c r="A442" s="51"/>
      <c r="B442" s="51"/>
      <c r="C442" s="51"/>
      <c r="D442" s="51"/>
      <c r="E442" s="51"/>
      <c r="F442" s="51"/>
      <c r="G442" s="51"/>
      <c r="H442" s="51"/>
    </row>
    <row r="443" spans="1:8" x14ac:dyDescent="0.3">
      <c r="A443" s="51"/>
      <c r="B443" s="51"/>
      <c r="C443" s="51"/>
      <c r="D443" s="51"/>
      <c r="E443" s="51"/>
      <c r="F443" s="51"/>
      <c r="G443" s="51"/>
      <c r="H443" s="51"/>
    </row>
    <row r="444" spans="1:8" x14ac:dyDescent="0.3">
      <c r="A444" s="51"/>
      <c r="B444" s="51"/>
      <c r="C444" s="51"/>
      <c r="D444" s="51"/>
      <c r="E444" s="51"/>
      <c r="F444" s="51"/>
      <c r="G444" s="51"/>
      <c r="H444" s="51"/>
    </row>
    <row r="445" spans="1:8" x14ac:dyDescent="0.3">
      <c r="A445" s="51"/>
      <c r="B445" s="51"/>
      <c r="C445" s="51"/>
      <c r="D445" s="51"/>
      <c r="E445" s="51"/>
      <c r="F445" s="51"/>
      <c r="G445" s="51"/>
      <c r="H445" s="51"/>
    </row>
    <row r="446" spans="1:8" x14ac:dyDescent="0.3">
      <c r="A446" s="51"/>
      <c r="B446" s="51"/>
      <c r="C446" s="51"/>
      <c r="D446" s="51"/>
      <c r="E446" s="51"/>
      <c r="F446" s="51"/>
      <c r="G446" s="51"/>
      <c r="H446" s="51"/>
    </row>
    <row r="447" spans="1:8" x14ac:dyDescent="0.3">
      <c r="A447" s="51"/>
      <c r="B447" s="51"/>
      <c r="C447" s="51"/>
      <c r="D447" s="51"/>
      <c r="E447" s="51"/>
      <c r="F447" s="51"/>
      <c r="G447" s="51"/>
      <c r="H447" s="51"/>
    </row>
    <row r="448" spans="1:8" x14ac:dyDescent="0.3">
      <c r="A448" s="51"/>
      <c r="B448" s="51"/>
      <c r="C448" s="51"/>
      <c r="D448" s="51"/>
      <c r="E448" s="51"/>
      <c r="F448" s="51"/>
      <c r="G448" s="51"/>
      <c r="H448" s="51"/>
    </row>
    <row r="449" spans="1:8" x14ac:dyDescent="0.3">
      <c r="A449" s="51"/>
      <c r="B449" s="51"/>
      <c r="C449" s="51"/>
      <c r="D449" s="51"/>
      <c r="E449" s="51"/>
      <c r="F449" s="51"/>
      <c r="G449" s="51"/>
      <c r="H449" s="51"/>
    </row>
    <row r="450" spans="1:8" x14ac:dyDescent="0.3">
      <c r="A450" s="51"/>
      <c r="B450" s="51"/>
      <c r="C450" s="51"/>
      <c r="D450" s="51"/>
      <c r="E450" s="51"/>
      <c r="F450" s="51"/>
      <c r="G450" s="51"/>
      <c r="H450" s="51"/>
    </row>
    <row r="451" spans="1:8" x14ac:dyDescent="0.3">
      <c r="A451" s="51"/>
      <c r="B451" s="51"/>
      <c r="C451" s="51"/>
      <c r="D451" s="51"/>
      <c r="E451" s="51"/>
      <c r="F451" s="51"/>
      <c r="G451" s="51"/>
      <c r="H451" s="51"/>
    </row>
    <row r="452" spans="1:8" x14ac:dyDescent="0.3">
      <c r="A452" s="51"/>
      <c r="B452" s="51"/>
      <c r="C452" s="51"/>
      <c r="D452" s="51"/>
      <c r="E452" s="51"/>
      <c r="F452" s="51"/>
      <c r="G452" s="51"/>
      <c r="H452" s="51"/>
    </row>
    <row r="453" spans="1:8" x14ac:dyDescent="0.3">
      <c r="A453" s="51"/>
      <c r="B453" s="51"/>
      <c r="C453" s="51"/>
      <c r="D453" s="51"/>
      <c r="E453" s="51"/>
      <c r="F453" s="51"/>
      <c r="G453" s="51"/>
      <c r="H453" s="51"/>
    </row>
    <row r="454" spans="1:8" x14ac:dyDescent="0.3">
      <c r="A454" s="51"/>
      <c r="B454" s="51"/>
      <c r="C454" s="51"/>
      <c r="D454" s="51"/>
      <c r="E454" s="51"/>
      <c r="F454" s="51"/>
      <c r="G454" s="51"/>
      <c r="H454" s="51"/>
    </row>
    <row r="455" spans="1:8" x14ac:dyDescent="0.3">
      <c r="A455" s="51"/>
      <c r="B455" s="51"/>
      <c r="C455" s="51"/>
      <c r="D455" s="51"/>
      <c r="E455" s="51"/>
      <c r="F455" s="51"/>
      <c r="G455" s="51"/>
      <c r="H455" s="51"/>
    </row>
    <row r="456" spans="1:8" x14ac:dyDescent="0.3">
      <c r="A456" s="51"/>
      <c r="B456" s="51"/>
      <c r="C456" s="51"/>
      <c r="D456" s="51"/>
      <c r="E456" s="51"/>
      <c r="F456" s="51"/>
      <c r="G456" s="51"/>
      <c r="H456" s="51"/>
    </row>
    <row r="457" spans="1:8" x14ac:dyDescent="0.3">
      <c r="A457" s="51"/>
      <c r="B457" s="51"/>
      <c r="C457" s="51"/>
      <c r="D457" s="51"/>
      <c r="E457" s="51"/>
      <c r="F457" s="51"/>
      <c r="G457" s="51"/>
      <c r="H457" s="51"/>
    </row>
    <row r="458" spans="1:8" x14ac:dyDescent="0.3">
      <c r="A458" s="51"/>
      <c r="B458" s="51"/>
      <c r="C458" s="51"/>
      <c r="D458" s="51"/>
      <c r="E458" s="51"/>
      <c r="F458" s="51"/>
      <c r="G458" s="51"/>
      <c r="H458" s="51"/>
    </row>
    <row r="459" spans="1:8" x14ac:dyDescent="0.3">
      <c r="A459" s="51"/>
      <c r="B459" s="51"/>
      <c r="C459" s="51"/>
      <c r="D459" s="51"/>
      <c r="E459" s="51"/>
      <c r="F459" s="51"/>
      <c r="G459" s="51"/>
      <c r="H459" s="51"/>
    </row>
    <row r="460" spans="1:8" x14ac:dyDescent="0.3">
      <c r="A460" s="51"/>
      <c r="B460" s="51"/>
      <c r="C460" s="51"/>
      <c r="D460" s="51"/>
      <c r="E460" s="51"/>
      <c r="F460" s="51"/>
      <c r="G460" s="51"/>
      <c r="H460" s="51"/>
    </row>
    <row r="461" spans="1:8" x14ac:dyDescent="0.3">
      <c r="A461" s="51"/>
      <c r="B461" s="51"/>
      <c r="C461" s="51"/>
      <c r="D461" s="51"/>
      <c r="E461" s="51"/>
      <c r="F461" s="51"/>
      <c r="G461" s="51"/>
      <c r="H461" s="51"/>
    </row>
    <row r="462" spans="1:8" x14ac:dyDescent="0.3">
      <c r="A462" s="51"/>
      <c r="B462" s="51"/>
      <c r="C462" s="51"/>
      <c r="D462" s="51"/>
      <c r="E462" s="51"/>
      <c r="F462" s="51"/>
      <c r="G462" s="51"/>
      <c r="H462" s="51"/>
    </row>
    <row r="463" spans="1:8" x14ac:dyDescent="0.3">
      <c r="A463" s="51"/>
      <c r="B463" s="51"/>
      <c r="C463" s="51"/>
      <c r="D463" s="51"/>
      <c r="E463" s="51"/>
      <c r="F463" s="51"/>
      <c r="G463" s="51"/>
      <c r="H463" s="51"/>
    </row>
    <row r="464" spans="1:8" x14ac:dyDescent="0.3">
      <c r="A464" s="51"/>
      <c r="B464" s="51"/>
      <c r="C464" s="51"/>
      <c r="D464" s="51"/>
      <c r="E464" s="51"/>
      <c r="F464" s="51"/>
      <c r="G464" s="51"/>
      <c r="H464" s="51"/>
    </row>
    <row r="465" spans="1:8" x14ac:dyDescent="0.3">
      <c r="A465" s="51"/>
      <c r="B465" s="51"/>
      <c r="C465" s="51"/>
      <c r="D465" s="51"/>
      <c r="E465" s="51"/>
      <c r="F465" s="51"/>
      <c r="G465" s="51"/>
      <c r="H465" s="51"/>
    </row>
    <row r="466" spans="1:8" x14ac:dyDescent="0.3">
      <c r="A466" s="51"/>
      <c r="B466" s="51"/>
      <c r="C466" s="51"/>
      <c r="D466" s="51"/>
      <c r="E466" s="51"/>
      <c r="F466" s="51"/>
      <c r="G466" s="51"/>
      <c r="H466" s="51"/>
    </row>
    <row r="467" spans="1:8" x14ac:dyDescent="0.3">
      <c r="A467" s="51"/>
      <c r="B467" s="51"/>
      <c r="C467" s="51"/>
      <c r="D467" s="51"/>
      <c r="E467" s="51"/>
      <c r="F467" s="51"/>
      <c r="G467" s="51"/>
      <c r="H467" s="51"/>
    </row>
    <row r="468" spans="1:8" x14ac:dyDescent="0.3">
      <c r="A468" s="51"/>
      <c r="B468" s="51"/>
      <c r="C468" s="51"/>
      <c r="D468" s="51"/>
      <c r="E468" s="51"/>
      <c r="F468" s="51"/>
      <c r="G468" s="51"/>
      <c r="H468" s="51"/>
    </row>
    <row r="469" spans="1:8" x14ac:dyDescent="0.3">
      <c r="A469" s="51"/>
      <c r="B469" s="51"/>
      <c r="C469" s="51"/>
      <c r="D469" s="51"/>
      <c r="E469" s="51"/>
      <c r="F469" s="51"/>
      <c r="G469" s="51"/>
      <c r="H469" s="51"/>
    </row>
    <row r="470" spans="1:8" x14ac:dyDescent="0.3">
      <c r="A470" s="51"/>
      <c r="B470" s="51"/>
      <c r="C470" s="51"/>
      <c r="D470" s="51"/>
      <c r="E470" s="51"/>
      <c r="F470" s="51"/>
      <c r="G470" s="51"/>
      <c r="H470" s="51"/>
    </row>
    <row r="471" spans="1:8" x14ac:dyDescent="0.3">
      <c r="A471" s="51"/>
      <c r="B471" s="51"/>
      <c r="C471" s="51"/>
      <c r="D471" s="51"/>
      <c r="E471" s="51"/>
      <c r="F471" s="51"/>
      <c r="G471" s="51"/>
      <c r="H471" s="51"/>
    </row>
    <row r="472" spans="1:8" x14ac:dyDescent="0.3">
      <c r="A472" s="51"/>
      <c r="B472" s="51"/>
      <c r="C472" s="51"/>
      <c r="D472" s="51"/>
      <c r="E472" s="51"/>
      <c r="F472" s="51"/>
      <c r="G472" s="51"/>
      <c r="H472" s="51"/>
    </row>
    <row r="473" spans="1:8" x14ac:dyDescent="0.3">
      <c r="A473" s="51"/>
      <c r="B473" s="51"/>
      <c r="C473" s="51"/>
      <c r="D473" s="51"/>
      <c r="E473" s="51"/>
      <c r="F473" s="51"/>
      <c r="G473" s="51"/>
      <c r="H473" s="51"/>
    </row>
    <row r="474" spans="1:8" x14ac:dyDescent="0.3">
      <c r="A474" s="51"/>
      <c r="B474" s="51"/>
      <c r="C474" s="51"/>
      <c r="D474" s="51"/>
      <c r="E474" s="51"/>
      <c r="F474" s="51"/>
      <c r="G474" s="51"/>
      <c r="H474" s="51"/>
    </row>
    <row r="475" spans="1:8" x14ac:dyDescent="0.3">
      <c r="A475" s="51"/>
      <c r="B475" s="51"/>
      <c r="C475" s="51"/>
      <c r="D475" s="51"/>
      <c r="E475" s="51"/>
      <c r="F475" s="51"/>
      <c r="G475" s="51"/>
      <c r="H475" s="51"/>
    </row>
    <row r="476" spans="1:8" x14ac:dyDescent="0.3">
      <c r="A476" s="51"/>
      <c r="B476" s="51"/>
      <c r="C476" s="51"/>
      <c r="D476" s="51"/>
      <c r="E476" s="51"/>
      <c r="F476" s="51"/>
      <c r="G476" s="51"/>
      <c r="H476" s="51"/>
    </row>
    <row r="477" spans="1:8" x14ac:dyDescent="0.3">
      <c r="A477" s="51"/>
      <c r="B477" s="51"/>
      <c r="C477" s="51"/>
      <c r="D477" s="51"/>
      <c r="E477" s="51"/>
      <c r="F477" s="51"/>
      <c r="G477" s="51"/>
      <c r="H477" s="51"/>
    </row>
    <row r="478" spans="1:8" x14ac:dyDescent="0.3">
      <c r="A478" s="51"/>
      <c r="B478" s="51"/>
      <c r="C478" s="51"/>
      <c r="D478" s="51"/>
      <c r="E478" s="51"/>
      <c r="F478" s="51"/>
      <c r="G478" s="51"/>
      <c r="H478" s="51"/>
    </row>
    <row r="479" spans="1:8" x14ac:dyDescent="0.3">
      <c r="A479" s="51"/>
      <c r="B479" s="51"/>
      <c r="C479" s="51"/>
      <c r="D479" s="51"/>
      <c r="E479" s="51"/>
      <c r="F479" s="51"/>
      <c r="G479" s="51"/>
      <c r="H479" s="51"/>
    </row>
    <row r="480" spans="1:8" x14ac:dyDescent="0.3">
      <c r="A480" s="51"/>
      <c r="B480" s="51"/>
      <c r="C480" s="51"/>
      <c r="D480" s="51"/>
      <c r="E480" s="51"/>
      <c r="F480" s="51"/>
      <c r="G480" s="51"/>
      <c r="H480" s="51"/>
    </row>
    <row r="481" spans="1:8" x14ac:dyDescent="0.3">
      <c r="A481" s="51"/>
      <c r="B481" s="51"/>
      <c r="C481" s="51"/>
      <c r="D481" s="51"/>
      <c r="E481" s="51"/>
      <c r="F481" s="51"/>
      <c r="G481" s="51"/>
      <c r="H481" s="51"/>
    </row>
    <row r="482" spans="1:8" x14ac:dyDescent="0.3">
      <c r="A482" s="51"/>
      <c r="B482" s="51"/>
      <c r="C482" s="51"/>
      <c r="D482" s="51"/>
      <c r="E482" s="51"/>
      <c r="F482" s="51"/>
      <c r="G482" s="51"/>
      <c r="H482" s="51"/>
    </row>
    <row r="483" spans="1:8" x14ac:dyDescent="0.3">
      <c r="A483" s="51"/>
      <c r="B483" s="51"/>
      <c r="C483" s="51"/>
      <c r="D483" s="51"/>
      <c r="E483" s="51"/>
      <c r="F483" s="51"/>
      <c r="G483" s="51"/>
      <c r="H483" s="51"/>
    </row>
    <row r="484" spans="1:8" x14ac:dyDescent="0.3">
      <c r="A484" s="51"/>
      <c r="B484" s="51"/>
      <c r="C484" s="51"/>
      <c r="D484" s="51"/>
      <c r="E484" s="51"/>
      <c r="F484" s="51"/>
      <c r="G484" s="51"/>
      <c r="H484" s="51"/>
    </row>
    <row r="485" spans="1:8" x14ac:dyDescent="0.3">
      <c r="A485" s="51"/>
      <c r="B485" s="51"/>
      <c r="C485" s="51"/>
      <c r="D485" s="51"/>
      <c r="E485" s="51"/>
      <c r="F485" s="51"/>
      <c r="G485" s="51"/>
      <c r="H485" s="51"/>
    </row>
    <row r="486" spans="1:8" x14ac:dyDescent="0.3">
      <c r="A486" s="51"/>
      <c r="B486" s="51"/>
      <c r="C486" s="51"/>
      <c r="D486" s="51"/>
      <c r="E486" s="51"/>
      <c r="F486" s="51"/>
      <c r="G486" s="51"/>
      <c r="H486" s="51"/>
    </row>
    <row r="487" spans="1:8" x14ac:dyDescent="0.3">
      <c r="A487" s="51"/>
      <c r="B487" s="51"/>
      <c r="C487" s="51"/>
      <c r="D487" s="51"/>
      <c r="E487" s="51"/>
      <c r="F487" s="51"/>
      <c r="G487" s="51"/>
      <c r="H487" s="51"/>
    </row>
    <row r="488" spans="1:8" x14ac:dyDescent="0.3">
      <c r="A488" s="51"/>
      <c r="B488" s="51"/>
      <c r="C488" s="51"/>
      <c r="D488" s="51"/>
      <c r="E488" s="51"/>
      <c r="F488" s="51"/>
      <c r="G488" s="51"/>
      <c r="H488" s="51"/>
    </row>
    <row r="489" spans="1:8" x14ac:dyDescent="0.3">
      <c r="A489" s="51"/>
      <c r="B489" s="51"/>
      <c r="C489" s="51"/>
      <c r="D489" s="51"/>
      <c r="E489" s="51"/>
      <c r="F489" s="51"/>
      <c r="G489" s="51"/>
      <c r="H489" s="51"/>
    </row>
    <row r="490" spans="1:8" x14ac:dyDescent="0.3">
      <c r="A490" s="51"/>
      <c r="B490" s="51"/>
      <c r="C490" s="51"/>
      <c r="D490" s="51"/>
      <c r="E490" s="51"/>
      <c r="F490" s="51"/>
      <c r="G490" s="51"/>
      <c r="H490" s="51"/>
    </row>
    <row r="491" spans="1:8" x14ac:dyDescent="0.3">
      <c r="A491" s="51"/>
      <c r="B491" s="51"/>
      <c r="C491" s="51"/>
      <c r="D491" s="51"/>
      <c r="E491" s="51"/>
      <c r="F491" s="51"/>
      <c r="G491" s="51"/>
      <c r="H491" s="51"/>
    </row>
    <row r="492" spans="1:8" x14ac:dyDescent="0.3">
      <c r="A492" s="51"/>
      <c r="B492" s="51"/>
      <c r="C492" s="51"/>
      <c r="D492" s="51"/>
      <c r="E492" s="51"/>
      <c r="F492" s="51"/>
      <c r="G492" s="51"/>
      <c r="H492" s="51"/>
    </row>
    <row r="493" spans="1:8" x14ac:dyDescent="0.3">
      <c r="A493" s="51"/>
      <c r="B493" s="51"/>
      <c r="C493" s="51"/>
      <c r="D493" s="51"/>
      <c r="E493" s="51"/>
      <c r="F493" s="51"/>
      <c r="G493" s="51"/>
      <c r="H493" s="51"/>
    </row>
    <row r="494" spans="1:8" x14ac:dyDescent="0.3">
      <c r="A494" s="51"/>
      <c r="B494" s="51"/>
      <c r="C494" s="51"/>
      <c r="D494" s="51"/>
      <c r="E494" s="51"/>
      <c r="F494" s="51"/>
      <c r="G494" s="51"/>
      <c r="H494" s="51"/>
    </row>
    <row r="495" spans="1:8" x14ac:dyDescent="0.3">
      <c r="A495" s="51"/>
      <c r="B495" s="51"/>
      <c r="C495" s="51"/>
      <c r="D495" s="51"/>
      <c r="E495" s="51"/>
      <c r="F495" s="51"/>
      <c r="G495" s="51"/>
      <c r="H495" s="51"/>
    </row>
    <row r="496" spans="1:8" x14ac:dyDescent="0.3">
      <c r="A496" s="51"/>
      <c r="B496" s="51"/>
      <c r="C496" s="51"/>
      <c r="D496" s="51"/>
      <c r="E496" s="51"/>
      <c r="F496" s="51"/>
      <c r="G496" s="51"/>
      <c r="H496" s="51"/>
    </row>
    <row r="497" spans="1:8" x14ac:dyDescent="0.3">
      <c r="A497" s="51"/>
      <c r="B497" s="51"/>
      <c r="C497" s="51"/>
      <c r="D497" s="51"/>
      <c r="E497" s="51"/>
      <c r="F497" s="51"/>
      <c r="G497" s="51"/>
      <c r="H497" s="51"/>
    </row>
    <row r="498" spans="1:8" x14ac:dyDescent="0.3">
      <c r="A498" s="51"/>
      <c r="B498" s="51"/>
      <c r="C498" s="51"/>
      <c r="D498" s="51"/>
      <c r="E498" s="51"/>
      <c r="F498" s="51"/>
      <c r="G498" s="51"/>
      <c r="H498" s="51"/>
    </row>
    <row r="499" spans="1:8" x14ac:dyDescent="0.3">
      <c r="A499" s="51"/>
      <c r="B499" s="51"/>
      <c r="C499" s="51"/>
      <c r="D499" s="51"/>
      <c r="E499" s="51"/>
      <c r="F499" s="51"/>
      <c r="G499" s="51"/>
      <c r="H499" s="51"/>
    </row>
    <row r="500" spans="1:8" x14ac:dyDescent="0.3">
      <c r="A500" s="51"/>
      <c r="B500" s="51"/>
      <c r="C500" s="51"/>
      <c r="D500" s="51"/>
      <c r="E500" s="51"/>
      <c r="F500" s="51"/>
      <c r="G500" s="51"/>
      <c r="H500" s="51"/>
    </row>
    <row r="501" spans="1:8" x14ac:dyDescent="0.3">
      <c r="A501" s="51"/>
      <c r="B501" s="51"/>
      <c r="C501" s="51"/>
      <c r="D501" s="51"/>
      <c r="E501" s="51"/>
      <c r="F501" s="51"/>
      <c r="G501" s="51"/>
      <c r="H501" s="51"/>
    </row>
    <row r="502" spans="1:8" x14ac:dyDescent="0.3">
      <c r="A502" s="51"/>
      <c r="B502" s="51"/>
      <c r="C502" s="51"/>
      <c r="D502" s="51"/>
      <c r="E502" s="51"/>
      <c r="F502" s="51"/>
      <c r="G502" s="51"/>
      <c r="H502" s="51"/>
    </row>
    <row r="503" spans="1:8" x14ac:dyDescent="0.3">
      <c r="A503" s="51"/>
      <c r="B503" s="51"/>
      <c r="C503" s="51"/>
      <c r="D503" s="51"/>
      <c r="E503" s="51"/>
      <c r="F503" s="51"/>
      <c r="G503" s="51"/>
      <c r="H503" s="51"/>
    </row>
    <row r="504" spans="1:8" x14ac:dyDescent="0.3">
      <c r="A504" s="51"/>
      <c r="B504" s="51"/>
      <c r="C504" s="51"/>
      <c r="D504" s="51"/>
      <c r="E504" s="51"/>
      <c r="F504" s="51"/>
      <c r="G504" s="51"/>
      <c r="H504" s="51"/>
    </row>
    <row r="505" spans="1:8" x14ac:dyDescent="0.3">
      <c r="A505" s="51"/>
      <c r="B505" s="51"/>
      <c r="C505" s="51"/>
      <c r="D505" s="51"/>
      <c r="E505" s="51"/>
      <c r="F505" s="51"/>
      <c r="G505" s="51"/>
      <c r="H505" s="51"/>
    </row>
    <row r="506" spans="1:8" x14ac:dyDescent="0.3">
      <c r="A506" s="51"/>
      <c r="B506" s="51"/>
      <c r="C506" s="51"/>
      <c r="D506" s="51"/>
      <c r="E506" s="51"/>
      <c r="F506" s="51"/>
      <c r="G506" s="51"/>
      <c r="H506" s="51"/>
    </row>
    <row r="507" spans="1:8" x14ac:dyDescent="0.3">
      <c r="A507" s="51"/>
      <c r="B507" s="51"/>
      <c r="C507" s="51"/>
      <c r="D507" s="51"/>
      <c r="E507" s="51"/>
      <c r="F507" s="51"/>
      <c r="G507" s="51"/>
      <c r="H507" s="51"/>
    </row>
    <row r="508" spans="1:8" x14ac:dyDescent="0.3">
      <c r="A508" s="51"/>
      <c r="B508" s="51"/>
      <c r="C508" s="51"/>
      <c r="D508" s="51"/>
      <c r="E508" s="51"/>
      <c r="F508" s="51"/>
      <c r="G508" s="51"/>
      <c r="H508" s="51"/>
    </row>
    <row r="509" spans="1:8" x14ac:dyDescent="0.3">
      <c r="A509" s="51"/>
      <c r="B509" s="51"/>
      <c r="C509" s="51"/>
      <c r="D509" s="51"/>
      <c r="E509" s="51"/>
      <c r="F509" s="51"/>
      <c r="G509" s="51"/>
      <c r="H509" s="51"/>
    </row>
    <row r="510" spans="1:8" x14ac:dyDescent="0.3">
      <c r="A510" s="51"/>
      <c r="B510" s="51"/>
      <c r="C510" s="51"/>
      <c r="D510" s="51"/>
      <c r="E510" s="51"/>
      <c r="F510" s="51"/>
      <c r="G510" s="51"/>
      <c r="H510" s="51"/>
    </row>
    <row r="511" spans="1:8" x14ac:dyDescent="0.3">
      <c r="A511" s="51"/>
      <c r="B511" s="51"/>
      <c r="C511" s="51"/>
      <c r="D511" s="51"/>
      <c r="E511" s="51"/>
      <c r="F511" s="51"/>
      <c r="G511" s="51"/>
      <c r="H511" s="51"/>
    </row>
    <row r="512" spans="1:8" x14ac:dyDescent="0.3">
      <c r="A512" s="51"/>
      <c r="B512" s="51"/>
      <c r="C512" s="51"/>
      <c r="D512" s="51"/>
      <c r="E512" s="51"/>
      <c r="F512" s="51"/>
      <c r="G512" s="51"/>
      <c r="H512" s="51"/>
    </row>
    <row r="513" spans="1:8" x14ac:dyDescent="0.3">
      <c r="A513" s="51"/>
      <c r="B513" s="51"/>
      <c r="C513" s="51"/>
      <c r="D513" s="51"/>
      <c r="E513" s="51"/>
      <c r="F513" s="51"/>
      <c r="G513" s="51"/>
      <c r="H513" s="51"/>
    </row>
    <row r="514" spans="1:8" x14ac:dyDescent="0.3">
      <c r="A514" s="51"/>
      <c r="B514" s="51"/>
      <c r="C514" s="51"/>
      <c r="D514" s="51"/>
      <c r="E514" s="51"/>
      <c r="F514" s="51"/>
      <c r="G514" s="51"/>
      <c r="H514" s="51"/>
    </row>
    <row r="515" spans="1:8" x14ac:dyDescent="0.3">
      <c r="A515" s="51"/>
      <c r="B515" s="51"/>
      <c r="C515" s="51"/>
      <c r="D515" s="51"/>
      <c r="E515" s="51"/>
      <c r="F515" s="51"/>
      <c r="G515" s="51"/>
      <c r="H515" s="51"/>
    </row>
    <row r="516" spans="1:8" x14ac:dyDescent="0.3">
      <c r="A516" s="51"/>
      <c r="B516" s="51"/>
      <c r="C516" s="51"/>
      <c r="D516" s="51"/>
      <c r="E516" s="51"/>
      <c r="F516" s="51"/>
      <c r="G516" s="51"/>
      <c r="H516" s="51"/>
    </row>
    <row r="517" spans="1:8" x14ac:dyDescent="0.3">
      <c r="A517" s="51"/>
      <c r="B517" s="51"/>
      <c r="C517" s="51"/>
      <c r="D517" s="51"/>
      <c r="E517" s="51"/>
      <c r="F517" s="51"/>
      <c r="G517" s="51"/>
      <c r="H517" s="51"/>
    </row>
    <row r="518" spans="1:8" x14ac:dyDescent="0.3">
      <c r="A518" s="51"/>
      <c r="B518" s="51"/>
      <c r="C518" s="51"/>
      <c r="D518" s="51"/>
      <c r="E518" s="51"/>
      <c r="F518" s="51"/>
      <c r="G518" s="51"/>
      <c r="H518" s="51"/>
    </row>
    <row r="519" spans="1:8" x14ac:dyDescent="0.3">
      <c r="A519" s="51"/>
      <c r="B519" s="51"/>
      <c r="C519" s="51"/>
      <c r="D519" s="51"/>
      <c r="E519" s="51"/>
      <c r="F519" s="51"/>
      <c r="G519" s="51"/>
      <c r="H519" s="51"/>
    </row>
    <row r="520" spans="1:8" x14ac:dyDescent="0.3">
      <c r="A520" s="51"/>
      <c r="B520" s="51"/>
      <c r="C520" s="51"/>
      <c r="D520" s="51"/>
      <c r="E520" s="51"/>
      <c r="F520" s="51"/>
      <c r="G520" s="51"/>
      <c r="H520" s="51"/>
    </row>
    <row r="521" spans="1:8" x14ac:dyDescent="0.3">
      <c r="A521" s="51"/>
      <c r="B521" s="51"/>
      <c r="C521" s="51"/>
      <c r="D521" s="51"/>
      <c r="E521" s="51"/>
      <c r="F521" s="51"/>
      <c r="G521" s="51"/>
      <c r="H521" s="51"/>
    </row>
    <row r="522" spans="1:8" x14ac:dyDescent="0.3">
      <c r="A522" s="51"/>
      <c r="B522" s="51"/>
      <c r="C522" s="51"/>
      <c r="D522" s="51"/>
      <c r="E522" s="51"/>
      <c r="F522" s="51"/>
      <c r="G522" s="51"/>
      <c r="H522" s="51"/>
    </row>
    <row r="523" spans="1:8" x14ac:dyDescent="0.3">
      <c r="A523" s="51"/>
      <c r="B523" s="51"/>
      <c r="C523" s="51"/>
      <c r="D523" s="51"/>
      <c r="E523" s="51"/>
      <c r="F523" s="51"/>
      <c r="G523" s="51"/>
      <c r="H523" s="51"/>
    </row>
    <row r="524" spans="1:8" x14ac:dyDescent="0.3">
      <c r="A524" s="51"/>
      <c r="B524" s="51"/>
      <c r="C524" s="51"/>
      <c r="D524" s="51"/>
      <c r="E524" s="51"/>
      <c r="F524" s="51"/>
      <c r="G524" s="51"/>
      <c r="H524" s="51"/>
    </row>
    <row r="525" spans="1:8" x14ac:dyDescent="0.3">
      <c r="A525" s="51"/>
      <c r="B525" s="51"/>
      <c r="C525" s="51"/>
      <c r="D525" s="51"/>
      <c r="E525" s="51"/>
      <c r="F525" s="51"/>
      <c r="G525" s="51"/>
      <c r="H525" s="51"/>
    </row>
    <row r="526" spans="1:8" x14ac:dyDescent="0.3">
      <c r="A526" s="51"/>
      <c r="B526" s="51"/>
      <c r="C526" s="51"/>
      <c r="D526" s="51"/>
      <c r="E526" s="51"/>
      <c r="F526" s="51"/>
      <c r="G526" s="51"/>
      <c r="H526" s="51"/>
    </row>
    <row r="527" spans="1:8" x14ac:dyDescent="0.3">
      <c r="A527" s="51"/>
      <c r="B527" s="51"/>
      <c r="C527" s="51"/>
      <c r="D527" s="51"/>
      <c r="E527" s="51"/>
      <c r="F527" s="51"/>
      <c r="G527" s="51"/>
      <c r="H527" s="51"/>
    </row>
    <row r="528" spans="1:8" x14ac:dyDescent="0.3">
      <c r="A528" s="51"/>
      <c r="B528" s="51"/>
      <c r="C528" s="51"/>
      <c r="D528" s="51"/>
      <c r="E528" s="51"/>
      <c r="F528" s="51"/>
      <c r="G528" s="51"/>
      <c r="H528" s="51"/>
    </row>
    <row r="529" spans="1:8" x14ac:dyDescent="0.3">
      <c r="A529" s="51"/>
      <c r="B529" s="51"/>
      <c r="C529" s="51"/>
      <c r="D529" s="51"/>
      <c r="E529" s="51"/>
      <c r="F529" s="51"/>
      <c r="G529" s="51"/>
      <c r="H529" s="51"/>
    </row>
    <row r="530" spans="1:8" x14ac:dyDescent="0.3">
      <c r="A530" s="51"/>
      <c r="B530" s="51"/>
      <c r="C530" s="51"/>
      <c r="D530" s="51"/>
      <c r="E530" s="51"/>
      <c r="F530" s="51"/>
      <c r="G530" s="51"/>
      <c r="H530" s="51"/>
    </row>
    <row r="531" spans="1:8" x14ac:dyDescent="0.3">
      <c r="A531" s="51"/>
      <c r="B531" s="51"/>
      <c r="C531" s="51"/>
      <c r="D531" s="51"/>
      <c r="E531" s="51"/>
      <c r="F531" s="51"/>
      <c r="G531" s="51"/>
      <c r="H531" s="51"/>
    </row>
    <row r="532" spans="1:8" x14ac:dyDescent="0.3">
      <c r="A532" s="51"/>
      <c r="B532" s="51"/>
      <c r="C532" s="51"/>
      <c r="D532" s="51"/>
      <c r="E532" s="51"/>
      <c r="F532" s="51"/>
      <c r="G532" s="51"/>
      <c r="H532" s="51"/>
    </row>
    <row r="533" spans="1:8" x14ac:dyDescent="0.3">
      <c r="A533" s="51"/>
      <c r="B533" s="51"/>
      <c r="C533" s="51"/>
      <c r="D533" s="51"/>
      <c r="E533" s="51"/>
      <c r="F533" s="51"/>
      <c r="G533" s="51"/>
      <c r="H533" s="51"/>
    </row>
    <row r="534" spans="1:8" x14ac:dyDescent="0.3">
      <c r="A534" s="51"/>
      <c r="B534" s="51"/>
      <c r="C534" s="51"/>
      <c r="D534" s="51"/>
      <c r="E534" s="51"/>
      <c r="F534" s="51"/>
      <c r="G534" s="51"/>
      <c r="H534" s="51"/>
    </row>
    <row r="535" spans="1:8" x14ac:dyDescent="0.3">
      <c r="A535" s="51"/>
      <c r="B535" s="51"/>
      <c r="C535" s="51"/>
      <c r="D535" s="51"/>
      <c r="E535" s="51"/>
      <c r="F535" s="51"/>
      <c r="G535" s="51"/>
      <c r="H535" s="51"/>
    </row>
    <row r="536" spans="1:8" x14ac:dyDescent="0.3">
      <c r="A536" s="51"/>
      <c r="B536" s="51"/>
      <c r="C536" s="51"/>
      <c r="D536" s="51"/>
      <c r="E536" s="51"/>
      <c r="F536" s="51"/>
      <c r="G536" s="51"/>
      <c r="H536" s="51"/>
    </row>
    <row r="537" spans="1:8" x14ac:dyDescent="0.3">
      <c r="A537" s="51"/>
      <c r="B537" s="51"/>
      <c r="C537" s="51"/>
      <c r="D537" s="51"/>
      <c r="E537" s="51"/>
      <c r="F537" s="51"/>
      <c r="G537" s="51"/>
      <c r="H537" s="51"/>
    </row>
    <row r="538" spans="1:8" x14ac:dyDescent="0.3">
      <c r="A538" s="51"/>
      <c r="B538" s="51"/>
      <c r="C538" s="51"/>
      <c r="D538" s="51"/>
      <c r="E538" s="51"/>
      <c r="F538" s="51"/>
      <c r="G538" s="51"/>
      <c r="H538" s="51"/>
    </row>
    <row r="539" spans="1:8" x14ac:dyDescent="0.3">
      <c r="A539" s="51"/>
      <c r="B539" s="51"/>
      <c r="C539" s="51"/>
      <c r="D539" s="51"/>
      <c r="E539" s="51"/>
      <c r="F539" s="51"/>
      <c r="G539" s="51"/>
      <c r="H539" s="51"/>
    </row>
    <row r="540" spans="1:8" x14ac:dyDescent="0.3">
      <c r="A540" s="51"/>
      <c r="B540" s="51"/>
      <c r="C540" s="51"/>
      <c r="D540" s="51"/>
      <c r="E540" s="51"/>
      <c r="F540" s="51"/>
      <c r="G540" s="51"/>
      <c r="H540" s="51"/>
    </row>
    <row r="541" spans="1:8" x14ac:dyDescent="0.3">
      <c r="A541" s="51"/>
      <c r="B541" s="51"/>
      <c r="C541" s="51"/>
      <c r="D541" s="51"/>
      <c r="E541" s="51"/>
      <c r="F541" s="51"/>
      <c r="G541" s="51"/>
      <c r="H541" s="51"/>
    </row>
    <row r="542" spans="1:8" x14ac:dyDescent="0.3">
      <c r="A542" s="51"/>
      <c r="B542" s="51"/>
      <c r="C542" s="51"/>
      <c r="D542" s="51"/>
      <c r="E542" s="51"/>
      <c r="F542" s="51"/>
      <c r="G542" s="51"/>
      <c r="H542" s="51"/>
    </row>
    <row r="543" spans="1:8" x14ac:dyDescent="0.3">
      <c r="A543" s="51"/>
      <c r="B543" s="51"/>
      <c r="C543" s="51"/>
      <c r="D543" s="51"/>
      <c r="E543" s="51"/>
      <c r="F543" s="51"/>
      <c r="G543" s="51"/>
      <c r="H543" s="51"/>
    </row>
    <row r="544" spans="1:8" x14ac:dyDescent="0.3">
      <c r="A544" s="51"/>
      <c r="B544" s="51"/>
      <c r="C544" s="51"/>
      <c r="D544" s="51"/>
      <c r="E544" s="51"/>
      <c r="F544" s="51"/>
      <c r="G544" s="51"/>
      <c r="H544" s="51"/>
    </row>
    <row r="545" spans="1:8" x14ac:dyDescent="0.3">
      <c r="A545" s="51"/>
      <c r="B545" s="51"/>
      <c r="C545" s="51"/>
      <c r="D545" s="51"/>
      <c r="E545" s="51"/>
      <c r="F545" s="51"/>
      <c r="G545" s="51"/>
      <c r="H545" s="51"/>
    </row>
    <row r="546" spans="1:8" x14ac:dyDescent="0.3">
      <c r="A546" s="51"/>
      <c r="B546" s="51"/>
      <c r="C546" s="51"/>
      <c r="D546" s="51"/>
      <c r="E546" s="51"/>
      <c r="F546" s="51"/>
      <c r="G546" s="51"/>
      <c r="H546" s="51"/>
    </row>
    <row r="547" spans="1:8" x14ac:dyDescent="0.3">
      <c r="A547" s="51"/>
      <c r="B547" s="51"/>
      <c r="C547" s="51"/>
      <c r="D547" s="51"/>
      <c r="E547" s="51"/>
      <c r="F547" s="51"/>
      <c r="G547" s="51"/>
      <c r="H547" s="51"/>
    </row>
    <row r="548" spans="1:8" x14ac:dyDescent="0.3">
      <c r="A548" s="51"/>
      <c r="B548" s="51"/>
      <c r="C548" s="51"/>
      <c r="D548" s="51"/>
      <c r="E548" s="51"/>
      <c r="F548" s="51"/>
      <c r="G548" s="51"/>
      <c r="H548" s="51"/>
    </row>
    <row r="549" spans="1:8" x14ac:dyDescent="0.3">
      <c r="A549" s="51"/>
      <c r="B549" s="51"/>
      <c r="C549" s="51"/>
      <c r="D549" s="51"/>
      <c r="E549" s="51"/>
      <c r="F549" s="51"/>
      <c r="G549" s="51"/>
      <c r="H549" s="51"/>
    </row>
    <row r="550" spans="1:8" x14ac:dyDescent="0.3">
      <c r="A550" s="51"/>
      <c r="B550" s="51"/>
      <c r="C550" s="51"/>
      <c r="D550" s="51"/>
      <c r="E550" s="51"/>
      <c r="F550" s="51"/>
      <c r="G550" s="51"/>
      <c r="H550" s="51"/>
    </row>
    <row r="551" spans="1:8" x14ac:dyDescent="0.3">
      <c r="A551" s="51"/>
      <c r="B551" s="51"/>
      <c r="C551" s="51"/>
      <c r="D551" s="51"/>
      <c r="E551" s="51"/>
      <c r="F551" s="51"/>
      <c r="G551" s="51"/>
      <c r="H551" s="51"/>
    </row>
    <row r="552" spans="1:8" x14ac:dyDescent="0.3">
      <c r="A552" s="51"/>
      <c r="B552" s="51"/>
      <c r="C552" s="51"/>
      <c r="D552" s="51"/>
      <c r="E552" s="51"/>
      <c r="F552" s="51"/>
      <c r="G552" s="51"/>
      <c r="H552" s="51"/>
    </row>
    <row r="553" spans="1:8" x14ac:dyDescent="0.3">
      <c r="A553" s="51"/>
      <c r="B553" s="51"/>
      <c r="C553" s="51"/>
      <c r="D553" s="51"/>
      <c r="E553" s="51"/>
      <c r="F553" s="51"/>
      <c r="G553" s="51"/>
      <c r="H553" s="51"/>
    </row>
    <row r="554" spans="1:8" x14ac:dyDescent="0.3">
      <c r="A554" s="51"/>
      <c r="B554" s="51"/>
      <c r="C554" s="51"/>
      <c r="D554" s="51"/>
      <c r="E554" s="51"/>
      <c r="F554" s="51"/>
      <c r="G554" s="51"/>
      <c r="H554" s="51"/>
    </row>
    <row r="555" spans="1:8" x14ac:dyDescent="0.3">
      <c r="A555" s="51"/>
      <c r="B555" s="51"/>
      <c r="C555" s="51"/>
      <c r="D555" s="51"/>
      <c r="E555" s="51"/>
      <c r="F555" s="51"/>
      <c r="G555" s="51"/>
      <c r="H555" s="51"/>
    </row>
    <row r="556" spans="1:8" x14ac:dyDescent="0.3">
      <c r="A556" s="51"/>
      <c r="B556" s="51"/>
      <c r="C556" s="51"/>
      <c r="D556" s="51"/>
      <c r="E556" s="51"/>
      <c r="F556" s="51"/>
      <c r="G556" s="51"/>
      <c r="H556" s="51"/>
    </row>
    <row r="557" spans="1:8" x14ac:dyDescent="0.3">
      <c r="A557" s="51"/>
      <c r="B557" s="51"/>
      <c r="C557" s="51"/>
      <c r="D557" s="51"/>
      <c r="E557" s="51"/>
      <c r="F557" s="51"/>
      <c r="G557" s="51"/>
      <c r="H557" s="51"/>
    </row>
    <row r="558" spans="1:8" x14ac:dyDescent="0.3">
      <c r="A558" s="51"/>
      <c r="B558" s="51"/>
      <c r="C558" s="51"/>
      <c r="D558" s="51"/>
      <c r="E558" s="51"/>
      <c r="F558" s="51"/>
      <c r="G558" s="51"/>
      <c r="H558" s="51"/>
    </row>
    <row r="559" spans="1:8" x14ac:dyDescent="0.3">
      <c r="A559" s="51"/>
      <c r="B559" s="51"/>
      <c r="C559" s="51"/>
      <c r="D559" s="51"/>
      <c r="E559" s="51"/>
      <c r="F559" s="51"/>
      <c r="G559" s="51"/>
      <c r="H559" s="51"/>
    </row>
    <row r="560" spans="1:8" x14ac:dyDescent="0.3">
      <c r="A560" s="51"/>
      <c r="B560" s="51"/>
      <c r="C560" s="51"/>
      <c r="D560" s="51"/>
      <c r="E560" s="51"/>
      <c r="F560" s="51"/>
      <c r="G560" s="51"/>
      <c r="H560" s="51"/>
    </row>
    <row r="561" spans="1:8" x14ac:dyDescent="0.3">
      <c r="A561" s="51"/>
      <c r="B561" s="51"/>
      <c r="C561" s="51"/>
      <c r="D561" s="51"/>
      <c r="E561" s="51"/>
      <c r="F561" s="51"/>
      <c r="G561" s="51"/>
      <c r="H561" s="51"/>
    </row>
    <row r="562" spans="1:8" x14ac:dyDescent="0.3">
      <c r="A562" s="51"/>
      <c r="B562" s="51"/>
      <c r="C562" s="51"/>
      <c r="D562" s="51"/>
      <c r="E562" s="51"/>
      <c r="F562" s="51"/>
      <c r="G562" s="51"/>
      <c r="H562" s="51"/>
    </row>
    <row r="563" spans="1:8" x14ac:dyDescent="0.3">
      <c r="A563" s="51"/>
      <c r="B563" s="51"/>
      <c r="C563" s="51"/>
      <c r="D563" s="51"/>
      <c r="E563" s="51"/>
      <c r="F563" s="51"/>
      <c r="G563" s="51"/>
      <c r="H563" s="51"/>
    </row>
    <row r="564" spans="1:8" x14ac:dyDescent="0.3">
      <c r="A564" s="51"/>
      <c r="B564" s="51"/>
      <c r="C564" s="51"/>
      <c r="D564" s="51"/>
      <c r="E564" s="51"/>
      <c r="F564" s="51"/>
      <c r="G564" s="51"/>
      <c r="H564" s="51"/>
    </row>
    <row r="565" spans="1:8" x14ac:dyDescent="0.3">
      <c r="A565" s="51"/>
      <c r="B565" s="51"/>
      <c r="C565" s="51"/>
      <c r="D565" s="51"/>
      <c r="E565" s="51"/>
      <c r="F565" s="51"/>
      <c r="G565" s="51"/>
      <c r="H565" s="51"/>
    </row>
    <row r="566" spans="1:8" x14ac:dyDescent="0.3">
      <c r="A566" s="51"/>
      <c r="B566" s="51"/>
      <c r="C566" s="51"/>
      <c r="D566" s="51"/>
      <c r="E566" s="51"/>
      <c r="F566" s="51"/>
      <c r="G566" s="51"/>
      <c r="H566" s="51"/>
    </row>
    <row r="567" spans="1:8" x14ac:dyDescent="0.3">
      <c r="A567" s="51"/>
      <c r="B567" s="51"/>
      <c r="C567" s="51"/>
      <c r="D567" s="51"/>
      <c r="E567" s="51"/>
      <c r="F567" s="51"/>
      <c r="G567" s="51"/>
      <c r="H567" s="51"/>
    </row>
    <row r="568" spans="1:8" x14ac:dyDescent="0.3">
      <c r="A568" s="51"/>
      <c r="B568" s="51"/>
      <c r="C568" s="51"/>
      <c r="D568" s="51"/>
      <c r="E568" s="51"/>
      <c r="F568" s="51"/>
      <c r="G568" s="51"/>
      <c r="H568" s="51"/>
    </row>
    <row r="569" spans="1:8" x14ac:dyDescent="0.3">
      <c r="A569" s="51"/>
      <c r="B569" s="51"/>
      <c r="C569" s="51"/>
      <c r="D569" s="51"/>
      <c r="E569" s="51"/>
      <c r="F569" s="51"/>
      <c r="G569" s="51"/>
      <c r="H569" s="51"/>
    </row>
    <row r="570" spans="1:8" x14ac:dyDescent="0.3">
      <c r="A570" s="51"/>
      <c r="B570" s="51"/>
      <c r="C570" s="51"/>
      <c r="D570" s="51"/>
      <c r="E570" s="51"/>
      <c r="F570" s="51"/>
      <c r="G570" s="51"/>
      <c r="H570" s="51"/>
    </row>
    <row r="571" spans="1:8" x14ac:dyDescent="0.3">
      <c r="A571" s="51"/>
      <c r="B571" s="51"/>
      <c r="C571" s="51"/>
      <c r="D571" s="51"/>
      <c r="E571" s="51"/>
      <c r="F571" s="51"/>
      <c r="G571" s="51"/>
      <c r="H571" s="51"/>
    </row>
    <row r="572" spans="1:8" x14ac:dyDescent="0.3">
      <c r="A572" s="51"/>
      <c r="B572" s="51"/>
      <c r="C572" s="51"/>
      <c r="D572" s="51"/>
      <c r="E572" s="51"/>
      <c r="F572" s="51"/>
      <c r="G572" s="51"/>
      <c r="H572" s="51"/>
    </row>
    <row r="573" spans="1:8" x14ac:dyDescent="0.3">
      <c r="A573" s="51"/>
      <c r="B573" s="51"/>
      <c r="C573" s="51"/>
      <c r="D573" s="51"/>
      <c r="E573" s="51"/>
      <c r="F573" s="51"/>
      <c r="G573" s="51"/>
      <c r="H573" s="51"/>
    </row>
    <row r="574" spans="1:8" x14ac:dyDescent="0.3">
      <c r="A574" s="51"/>
      <c r="B574" s="51"/>
      <c r="C574" s="51"/>
      <c r="D574" s="51"/>
      <c r="E574" s="51"/>
      <c r="F574" s="51"/>
      <c r="G574" s="51"/>
      <c r="H574" s="51"/>
    </row>
    <row r="575" spans="1:8" x14ac:dyDescent="0.3">
      <c r="A575" s="51"/>
      <c r="B575" s="51"/>
      <c r="C575" s="51"/>
      <c r="D575" s="51"/>
      <c r="E575" s="51"/>
      <c r="F575" s="51"/>
      <c r="G575" s="51"/>
      <c r="H575" s="51"/>
    </row>
    <row r="576" spans="1:8" x14ac:dyDescent="0.3">
      <c r="A576" s="51"/>
      <c r="B576" s="51"/>
      <c r="C576" s="51"/>
      <c r="D576" s="51"/>
      <c r="E576" s="51"/>
      <c r="F576" s="51"/>
      <c r="G576" s="51"/>
      <c r="H576" s="51"/>
    </row>
    <row r="577" spans="1:8" x14ac:dyDescent="0.3">
      <c r="A577" s="51"/>
      <c r="B577" s="51"/>
      <c r="C577" s="51"/>
      <c r="D577" s="51"/>
      <c r="E577" s="51"/>
      <c r="F577" s="51"/>
      <c r="G577" s="51"/>
      <c r="H577" s="51"/>
    </row>
    <row r="578" spans="1:8" x14ac:dyDescent="0.3">
      <c r="A578" s="51"/>
      <c r="B578" s="51"/>
      <c r="C578" s="51"/>
      <c r="D578" s="51"/>
      <c r="E578" s="51"/>
      <c r="F578" s="51"/>
      <c r="G578" s="51"/>
      <c r="H578" s="51"/>
    </row>
    <row r="579" spans="1:8" x14ac:dyDescent="0.3">
      <c r="A579" s="51"/>
      <c r="B579" s="51"/>
      <c r="C579" s="51"/>
      <c r="D579" s="51"/>
      <c r="E579" s="51"/>
      <c r="F579" s="51"/>
      <c r="G579" s="51"/>
      <c r="H579" s="51"/>
    </row>
    <row r="580" spans="1:8" x14ac:dyDescent="0.3">
      <c r="A580" s="51"/>
      <c r="B580" s="51"/>
      <c r="C580" s="51"/>
      <c r="D580" s="51"/>
      <c r="E580" s="51"/>
      <c r="F580" s="51"/>
      <c r="G580" s="51"/>
      <c r="H580" s="51"/>
    </row>
    <row r="581" spans="1:8" x14ac:dyDescent="0.3">
      <c r="A581" s="51"/>
      <c r="B581" s="51"/>
      <c r="C581" s="51"/>
      <c r="D581" s="51"/>
      <c r="E581" s="51"/>
      <c r="F581" s="51"/>
      <c r="G581" s="51"/>
      <c r="H581" s="51"/>
    </row>
    <row r="582" spans="1:8" x14ac:dyDescent="0.3">
      <c r="A582" s="51"/>
      <c r="B582" s="51"/>
      <c r="C582" s="51"/>
      <c r="D582" s="51"/>
      <c r="E582" s="51"/>
      <c r="F582" s="51"/>
      <c r="G582" s="51"/>
      <c r="H582" s="51"/>
    </row>
    <row r="583" spans="1:8" x14ac:dyDescent="0.3">
      <c r="A583" s="51"/>
      <c r="B583" s="51"/>
      <c r="C583" s="51"/>
      <c r="D583" s="51"/>
      <c r="E583" s="51"/>
      <c r="F583" s="51"/>
      <c r="G583" s="51"/>
      <c r="H583" s="51"/>
    </row>
    <row r="584" spans="1:8" x14ac:dyDescent="0.3">
      <c r="A584" s="51"/>
      <c r="B584" s="51"/>
      <c r="C584" s="51"/>
      <c r="D584" s="51"/>
      <c r="E584" s="51"/>
      <c r="F584" s="51"/>
      <c r="G584" s="51"/>
      <c r="H584" s="51"/>
    </row>
    <row r="585" spans="1:8" x14ac:dyDescent="0.3">
      <c r="A585" s="51"/>
      <c r="B585" s="51"/>
      <c r="C585" s="51"/>
      <c r="D585" s="51"/>
      <c r="E585" s="51"/>
      <c r="F585" s="51"/>
      <c r="G585" s="51"/>
      <c r="H585" s="51"/>
    </row>
    <row r="586" spans="1:8" x14ac:dyDescent="0.3">
      <c r="A586" s="51"/>
      <c r="B586" s="51"/>
      <c r="C586" s="51"/>
      <c r="D586" s="51"/>
      <c r="E586" s="51"/>
      <c r="F586" s="51"/>
      <c r="G586" s="51"/>
      <c r="H586" s="51"/>
    </row>
    <row r="587" spans="1:8" x14ac:dyDescent="0.3">
      <c r="A587" s="51"/>
      <c r="B587" s="51"/>
      <c r="C587" s="51"/>
      <c r="D587" s="51"/>
      <c r="E587" s="51"/>
      <c r="F587" s="51"/>
      <c r="G587" s="51"/>
      <c r="H587" s="51"/>
    </row>
    <row r="588" spans="1:8" x14ac:dyDescent="0.3">
      <c r="A588" s="51"/>
      <c r="B588" s="51"/>
      <c r="C588" s="51"/>
      <c r="D588" s="51"/>
      <c r="E588" s="51"/>
      <c r="F588" s="51"/>
      <c r="G588" s="51"/>
      <c r="H588" s="51"/>
    </row>
    <row r="589" spans="1:8" x14ac:dyDescent="0.3">
      <c r="A589" s="51"/>
      <c r="B589" s="51"/>
      <c r="C589" s="51"/>
      <c r="D589" s="51"/>
      <c r="E589" s="51"/>
      <c r="F589" s="51"/>
      <c r="G589" s="51"/>
      <c r="H589" s="51"/>
    </row>
    <row r="590" spans="1:8" x14ac:dyDescent="0.3">
      <c r="A590" s="51"/>
      <c r="B590" s="51"/>
      <c r="C590" s="51"/>
      <c r="D590" s="51"/>
      <c r="E590" s="51"/>
      <c r="F590" s="51"/>
      <c r="G590" s="51"/>
      <c r="H590" s="51"/>
    </row>
    <row r="591" spans="1:8" x14ac:dyDescent="0.3">
      <c r="A591" s="51"/>
      <c r="B591" s="51"/>
      <c r="C591" s="51"/>
      <c r="D591" s="51"/>
      <c r="E591" s="51"/>
      <c r="F591" s="51"/>
      <c r="G591" s="51"/>
      <c r="H591" s="51"/>
    </row>
    <row r="592" spans="1:8" x14ac:dyDescent="0.3">
      <c r="A592" s="51"/>
      <c r="B592" s="51"/>
      <c r="C592" s="51"/>
      <c r="D592" s="51"/>
      <c r="E592" s="51"/>
      <c r="F592" s="51"/>
      <c r="G592" s="51"/>
      <c r="H592" s="51"/>
    </row>
    <row r="593" spans="1:8" x14ac:dyDescent="0.3">
      <c r="A593" s="51"/>
      <c r="B593" s="51"/>
      <c r="C593" s="51"/>
      <c r="D593" s="51"/>
      <c r="E593" s="51"/>
      <c r="F593" s="51"/>
      <c r="G593" s="51"/>
      <c r="H593" s="51"/>
    </row>
    <row r="594" spans="1:8" x14ac:dyDescent="0.3">
      <c r="A594" s="51"/>
      <c r="B594" s="51"/>
      <c r="C594" s="51"/>
      <c r="D594" s="51"/>
      <c r="E594" s="51"/>
      <c r="F594" s="51"/>
      <c r="G594" s="51"/>
      <c r="H594" s="51"/>
    </row>
    <row r="595" spans="1:8" x14ac:dyDescent="0.3">
      <c r="A595" s="51"/>
      <c r="B595" s="51"/>
      <c r="C595" s="51"/>
      <c r="D595" s="51"/>
      <c r="E595" s="51"/>
      <c r="F595" s="51"/>
      <c r="G595" s="51"/>
      <c r="H595" s="51"/>
    </row>
    <row r="596" spans="1:8" x14ac:dyDescent="0.3">
      <c r="A596" s="51"/>
      <c r="B596" s="51"/>
      <c r="C596" s="51"/>
      <c r="D596" s="51"/>
      <c r="E596" s="51"/>
      <c r="F596" s="51"/>
      <c r="G596" s="51"/>
      <c r="H596" s="51"/>
    </row>
    <row r="597" spans="1:8" x14ac:dyDescent="0.3">
      <c r="A597" s="51"/>
      <c r="B597" s="51"/>
      <c r="C597" s="51"/>
      <c r="D597" s="51"/>
      <c r="E597" s="51"/>
      <c r="F597" s="51"/>
      <c r="G597" s="51"/>
      <c r="H597" s="51"/>
    </row>
    <row r="598" spans="1:8" x14ac:dyDescent="0.3">
      <c r="A598" s="51"/>
      <c r="B598" s="51"/>
      <c r="C598" s="51"/>
      <c r="D598" s="51"/>
      <c r="E598" s="51"/>
      <c r="F598" s="51"/>
      <c r="G598" s="51"/>
      <c r="H598" s="51"/>
    </row>
    <row r="599" spans="1:8" x14ac:dyDescent="0.3">
      <c r="A599" s="51"/>
      <c r="B599" s="51"/>
      <c r="C599" s="51"/>
      <c r="D599" s="51"/>
      <c r="E599" s="51"/>
      <c r="F599" s="51"/>
      <c r="G599" s="51"/>
      <c r="H599" s="51"/>
    </row>
    <row r="600" spans="1:8" x14ac:dyDescent="0.3">
      <c r="A600" s="51"/>
      <c r="B600" s="51"/>
      <c r="C600" s="51"/>
      <c r="D600" s="51"/>
      <c r="E600" s="51"/>
      <c r="F600" s="51"/>
      <c r="G600" s="51"/>
      <c r="H600" s="51"/>
    </row>
    <row r="601" spans="1:8" x14ac:dyDescent="0.3">
      <c r="A601" s="51"/>
      <c r="B601" s="51"/>
      <c r="C601" s="51"/>
      <c r="D601" s="51"/>
      <c r="E601" s="51"/>
      <c r="F601" s="51"/>
      <c r="G601" s="51"/>
      <c r="H601" s="51"/>
    </row>
    <row r="602" spans="1:8" x14ac:dyDescent="0.3">
      <c r="A602" s="51"/>
      <c r="B602" s="51"/>
      <c r="C602" s="51"/>
      <c r="D602" s="51"/>
      <c r="E602" s="51"/>
      <c r="F602" s="51"/>
      <c r="G602" s="51"/>
      <c r="H602" s="51"/>
    </row>
    <row r="603" spans="1:8" x14ac:dyDescent="0.3">
      <c r="A603" s="51"/>
      <c r="B603" s="51"/>
      <c r="C603" s="51"/>
      <c r="D603" s="51"/>
      <c r="E603" s="51"/>
      <c r="F603" s="51"/>
      <c r="G603" s="51"/>
      <c r="H603" s="51"/>
    </row>
    <row r="604" spans="1:8" x14ac:dyDescent="0.3">
      <c r="A604" s="51"/>
      <c r="B604" s="51"/>
      <c r="C604" s="51"/>
      <c r="D604" s="51"/>
      <c r="E604" s="51"/>
      <c r="F604" s="51"/>
      <c r="G604" s="51"/>
      <c r="H604" s="51"/>
    </row>
    <row r="605" spans="1:8" x14ac:dyDescent="0.3">
      <c r="A605" s="51"/>
      <c r="B605" s="51"/>
      <c r="C605" s="51"/>
      <c r="D605" s="51"/>
      <c r="E605" s="51"/>
      <c r="F605" s="51"/>
      <c r="G605" s="51"/>
      <c r="H605" s="51"/>
    </row>
    <row r="606" spans="1:8" x14ac:dyDescent="0.3">
      <c r="A606" s="51"/>
      <c r="B606" s="51"/>
      <c r="C606" s="51"/>
      <c r="D606" s="51"/>
      <c r="E606" s="51"/>
      <c r="F606" s="51"/>
      <c r="G606" s="51"/>
      <c r="H606" s="51"/>
    </row>
    <row r="607" spans="1:8" x14ac:dyDescent="0.3">
      <c r="A607" s="51"/>
      <c r="B607" s="51"/>
      <c r="C607" s="51"/>
      <c r="D607" s="51"/>
      <c r="E607" s="51"/>
      <c r="F607" s="51"/>
      <c r="G607" s="51"/>
      <c r="H607" s="51"/>
    </row>
    <row r="608" spans="1:8" x14ac:dyDescent="0.3">
      <c r="A608" s="51"/>
      <c r="B608" s="51"/>
      <c r="C608" s="51"/>
      <c r="D608" s="51"/>
      <c r="E608" s="51"/>
      <c r="F608" s="51"/>
      <c r="G608" s="51"/>
      <c r="H608" s="51"/>
    </row>
    <row r="609" spans="1:8" x14ac:dyDescent="0.3">
      <c r="A609" s="51"/>
      <c r="B609" s="51"/>
      <c r="C609" s="51"/>
      <c r="D609" s="51"/>
      <c r="E609" s="51"/>
      <c r="F609" s="51"/>
      <c r="G609" s="51"/>
      <c r="H609" s="51"/>
    </row>
    <row r="610" spans="1:8" x14ac:dyDescent="0.3">
      <c r="A610" s="51"/>
      <c r="B610" s="51"/>
      <c r="C610" s="51"/>
      <c r="D610" s="51"/>
      <c r="E610" s="51"/>
      <c r="F610" s="51"/>
      <c r="G610" s="51"/>
      <c r="H610" s="51"/>
    </row>
    <row r="611" spans="1:8" x14ac:dyDescent="0.3">
      <c r="A611" s="51"/>
      <c r="B611" s="51"/>
      <c r="C611" s="51"/>
      <c r="D611" s="51"/>
      <c r="E611" s="51"/>
      <c r="F611" s="51"/>
      <c r="G611" s="51"/>
      <c r="H611" s="51"/>
    </row>
    <row r="612" spans="1:8" x14ac:dyDescent="0.3">
      <c r="A612" s="51"/>
      <c r="B612" s="51"/>
      <c r="C612" s="51"/>
      <c r="D612" s="51"/>
      <c r="E612" s="51"/>
      <c r="F612" s="51"/>
      <c r="G612" s="51"/>
      <c r="H612" s="51"/>
    </row>
    <row r="613" spans="1:8" x14ac:dyDescent="0.3">
      <c r="A613" s="51"/>
      <c r="B613" s="51"/>
      <c r="C613" s="51"/>
      <c r="D613" s="51"/>
      <c r="E613" s="51"/>
      <c r="F613" s="51"/>
      <c r="G613" s="51"/>
      <c r="H613" s="51"/>
    </row>
    <row r="614" spans="1:8" x14ac:dyDescent="0.3">
      <c r="A614" s="51"/>
      <c r="B614" s="51"/>
      <c r="C614" s="51"/>
      <c r="D614" s="51"/>
      <c r="E614" s="51"/>
      <c r="F614" s="51"/>
      <c r="G614" s="51"/>
      <c r="H614" s="51"/>
    </row>
    <row r="615" spans="1:8" x14ac:dyDescent="0.3">
      <c r="A615" s="51"/>
      <c r="B615" s="51"/>
      <c r="C615" s="51"/>
      <c r="D615" s="51"/>
      <c r="E615" s="51"/>
      <c r="F615" s="51"/>
      <c r="G615" s="51"/>
      <c r="H615" s="51"/>
    </row>
    <row r="616" spans="1:8" x14ac:dyDescent="0.3">
      <c r="A616" s="51"/>
      <c r="B616" s="51"/>
      <c r="C616" s="51"/>
      <c r="D616" s="51"/>
      <c r="E616" s="51"/>
      <c r="F616" s="51"/>
      <c r="G616" s="51"/>
      <c r="H616" s="51"/>
    </row>
    <row r="617" spans="1:8" x14ac:dyDescent="0.3">
      <c r="A617" s="51"/>
      <c r="B617" s="51"/>
      <c r="C617" s="51"/>
      <c r="D617" s="51"/>
      <c r="E617" s="51"/>
      <c r="F617" s="51"/>
      <c r="G617" s="51"/>
      <c r="H617" s="51"/>
    </row>
    <row r="618" spans="1:8" x14ac:dyDescent="0.3">
      <c r="A618" s="51"/>
      <c r="B618" s="51"/>
      <c r="C618" s="51"/>
      <c r="D618" s="51"/>
      <c r="E618" s="51"/>
      <c r="F618" s="51"/>
      <c r="G618" s="51"/>
      <c r="H618" s="51"/>
    </row>
    <row r="619" spans="1:8" x14ac:dyDescent="0.3">
      <c r="A619" s="51"/>
      <c r="B619" s="51"/>
      <c r="C619" s="51"/>
      <c r="D619" s="51"/>
      <c r="E619" s="51"/>
      <c r="F619" s="51"/>
      <c r="G619" s="51"/>
      <c r="H619" s="51"/>
    </row>
    <row r="620" spans="1:8" x14ac:dyDescent="0.3">
      <c r="A620" s="51"/>
      <c r="B620" s="51"/>
      <c r="C620" s="51"/>
      <c r="D620" s="51"/>
      <c r="E620" s="51"/>
      <c r="F620" s="51"/>
      <c r="G620" s="51"/>
      <c r="H620" s="51"/>
    </row>
    <row r="621" spans="1:8" x14ac:dyDescent="0.3">
      <c r="A621" s="51"/>
      <c r="B621" s="51"/>
      <c r="C621" s="51"/>
      <c r="D621" s="51"/>
      <c r="E621" s="51"/>
      <c r="F621" s="51"/>
      <c r="G621" s="51"/>
      <c r="H621" s="51"/>
    </row>
    <row r="622" spans="1:8" x14ac:dyDescent="0.3">
      <c r="A622" s="51"/>
      <c r="B622" s="51"/>
      <c r="C622" s="51"/>
      <c r="D622" s="51"/>
      <c r="E622" s="51"/>
      <c r="F622" s="51"/>
      <c r="G622" s="51"/>
      <c r="H622" s="51"/>
    </row>
    <row r="623" spans="1:8" x14ac:dyDescent="0.3">
      <c r="A623" s="51"/>
      <c r="B623" s="51"/>
      <c r="C623" s="51"/>
      <c r="D623" s="51"/>
      <c r="E623" s="51"/>
      <c r="F623" s="51"/>
      <c r="G623" s="51"/>
      <c r="H623" s="51"/>
    </row>
    <row r="624" spans="1:8" x14ac:dyDescent="0.3">
      <c r="A624" s="51"/>
      <c r="B624" s="51"/>
      <c r="C624" s="51"/>
      <c r="D624" s="51"/>
      <c r="E624" s="51"/>
      <c r="F624" s="51"/>
      <c r="G624" s="51"/>
      <c r="H624" s="51"/>
    </row>
    <row r="625" spans="1:8" x14ac:dyDescent="0.3">
      <c r="A625" s="51"/>
      <c r="B625" s="51"/>
      <c r="C625" s="51"/>
      <c r="D625" s="51"/>
      <c r="E625" s="51"/>
      <c r="F625" s="51"/>
      <c r="G625" s="51"/>
      <c r="H625" s="51"/>
    </row>
    <row r="626" spans="1:8" x14ac:dyDescent="0.3">
      <c r="A626" s="51"/>
      <c r="B626" s="51"/>
      <c r="C626" s="51"/>
      <c r="D626" s="51"/>
      <c r="E626" s="51"/>
      <c r="F626" s="51"/>
      <c r="G626" s="51"/>
      <c r="H626" s="51"/>
    </row>
    <row r="627" spans="1:8" x14ac:dyDescent="0.3">
      <c r="A627" s="51"/>
      <c r="B627" s="51"/>
      <c r="C627" s="51"/>
      <c r="D627" s="51"/>
      <c r="E627" s="51"/>
      <c r="F627" s="51"/>
      <c r="G627" s="51"/>
      <c r="H627" s="51"/>
    </row>
    <row r="628" spans="1:8" x14ac:dyDescent="0.3">
      <c r="A628" s="51"/>
      <c r="B628" s="51"/>
      <c r="C628" s="51"/>
      <c r="D628" s="51"/>
      <c r="E628" s="51"/>
      <c r="F628" s="51"/>
      <c r="G628" s="51"/>
      <c r="H628" s="51"/>
    </row>
    <row r="629" spans="1:8" x14ac:dyDescent="0.3">
      <c r="A629" s="51"/>
      <c r="B629" s="51"/>
      <c r="C629" s="51"/>
      <c r="D629" s="51"/>
      <c r="E629" s="51"/>
      <c r="F629" s="51"/>
      <c r="G629" s="51"/>
      <c r="H629" s="51"/>
    </row>
    <row r="630" spans="1:8" x14ac:dyDescent="0.3">
      <c r="A630" s="51"/>
      <c r="B630" s="51"/>
      <c r="C630" s="51"/>
      <c r="D630" s="51"/>
      <c r="E630" s="51"/>
      <c r="F630" s="51"/>
      <c r="G630" s="51"/>
      <c r="H630" s="51"/>
    </row>
    <row r="631" spans="1:8" x14ac:dyDescent="0.3">
      <c r="A631" s="51"/>
      <c r="B631" s="51"/>
      <c r="C631" s="51"/>
      <c r="D631" s="51"/>
      <c r="E631" s="51"/>
      <c r="F631" s="51"/>
      <c r="G631" s="51"/>
      <c r="H631" s="51"/>
    </row>
    <row r="632" spans="1:8" x14ac:dyDescent="0.3">
      <c r="A632" s="51"/>
      <c r="B632" s="51"/>
      <c r="C632" s="51"/>
      <c r="D632" s="51"/>
      <c r="E632" s="51"/>
      <c r="F632" s="51"/>
      <c r="G632" s="51"/>
      <c r="H632" s="51"/>
    </row>
    <row r="633" spans="1:8" x14ac:dyDescent="0.3">
      <c r="A633" s="51"/>
      <c r="B633" s="51"/>
      <c r="C633" s="51"/>
      <c r="D633" s="51"/>
      <c r="E633" s="51"/>
      <c r="F633" s="51"/>
      <c r="G633" s="51"/>
      <c r="H633" s="51"/>
    </row>
    <row r="634" spans="1:8" x14ac:dyDescent="0.3">
      <c r="A634" s="51"/>
      <c r="B634" s="51"/>
      <c r="C634" s="51"/>
      <c r="D634" s="51"/>
      <c r="E634" s="51"/>
      <c r="F634" s="51"/>
      <c r="G634" s="51"/>
      <c r="H634" s="51"/>
    </row>
    <row r="635" spans="1:8" x14ac:dyDescent="0.3">
      <c r="A635" s="51"/>
      <c r="B635" s="51"/>
      <c r="C635" s="51"/>
      <c r="D635" s="51"/>
      <c r="E635" s="51"/>
      <c r="F635" s="51"/>
      <c r="G635" s="51"/>
      <c r="H635" s="51"/>
    </row>
    <row r="636" spans="1:8" x14ac:dyDescent="0.3">
      <c r="A636" s="51"/>
      <c r="B636" s="51"/>
      <c r="C636" s="51"/>
      <c r="D636" s="51"/>
      <c r="E636" s="51"/>
      <c r="F636" s="51"/>
      <c r="G636" s="51"/>
      <c r="H636" s="51"/>
    </row>
    <row r="637" spans="1:8" x14ac:dyDescent="0.3">
      <c r="A637" s="51"/>
      <c r="B637" s="51"/>
      <c r="C637" s="51"/>
      <c r="D637" s="51"/>
      <c r="E637" s="51"/>
      <c r="F637" s="51"/>
      <c r="G637" s="51"/>
      <c r="H637" s="51"/>
    </row>
    <row r="638" spans="1:8" x14ac:dyDescent="0.3">
      <c r="A638" s="51"/>
      <c r="B638" s="51"/>
      <c r="C638" s="51"/>
      <c r="D638" s="51"/>
      <c r="E638" s="51"/>
      <c r="F638" s="51"/>
      <c r="G638" s="51"/>
      <c r="H638" s="51"/>
    </row>
    <row r="639" spans="1:8" x14ac:dyDescent="0.3">
      <c r="A639" s="51"/>
      <c r="B639" s="51"/>
      <c r="C639" s="51"/>
      <c r="D639" s="51"/>
      <c r="E639" s="51"/>
      <c r="F639" s="51"/>
      <c r="G639" s="51"/>
      <c r="H639" s="51"/>
    </row>
    <row r="640" spans="1:8" x14ac:dyDescent="0.3">
      <c r="A640" s="51"/>
      <c r="B640" s="51"/>
      <c r="C640" s="51"/>
      <c r="D640" s="51"/>
      <c r="E640" s="51"/>
      <c r="F640" s="51"/>
      <c r="G640" s="51"/>
      <c r="H640" s="51"/>
    </row>
    <row r="641" spans="1:8" x14ac:dyDescent="0.3">
      <c r="A641" s="51"/>
      <c r="B641" s="51"/>
      <c r="C641" s="51"/>
      <c r="D641" s="51"/>
      <c r="E641" s="51"/>
      <c r="F641" s="51"/>
      <c r="G641" s="51"/>
      <c r="H641" s="51"/>
    </row>
    <row r="642" spans="1:8" x14ac:dyDescent="0.3">
      <c r="A642" s="51"/>
      <c r="B642" s="51"/>
      <c r="C642" s="51"/>
      <c r="D642" s="51"/>
      <c r="E642" s="51"/>
      <c r="F642" s="51"/>
      <c r="G642" s="51"/>
      <c r="H642" s="51"/>
    </row>
    <row r="643" spans="1:8" x14ac:dyDescent="0.3">
      <c r="A643" s="51"/>
      <c r="B643" s="51"/>
      <c r="C643" s="51"/>
      <c r="D643" s="51"/>
      <c r="E643" s="51"/>
      <c r="F643" s="51"/>
      <c r="G643" s="51"/>
      <c r="H643" s="51"/>
    </row>
    <row r="644" spans="1:8" x14ac:dyDescent="0.3">
      <c r="A644" s="51"/>
      <c r="B644" s="51"/>
      <c r="C644" s="51"/>
      <c r="D644" s="51"/>
      <c r="E644" s="51"/>
      <c r="F644" s="51"/>
      <c r="G644" s="51"/>
      <c r="H644" s="51"/>
    </row>
    <row r="645" spans="1:8" x14ac:dyDescent="0.3">
      <c r="A645" s="51"/>
      <c r="B645" s="51"/>
      <c r="C645" s="51"/>
      <c r="D645" s="51"/>
      <c r="E645" s="51"/>
      <c r="F645" s="51"/>
      <c r="G645" s="51"/>
      <c r="H645" s="51"/>
    </row>
    <row r="646" spans="1:8" x14ac:dyDescent="0.3">
      <c r="A646" s="51"/>
      <c r="B646" s="51"/>
      <c r="C646" s="51"/>
      <c r="D646" s="51"/>
      <c r="E646" s="51"/>
      <c r="F646" s="51"/>
      <c r="G646" s="51"/>
      <c r="H646" s="51"/>
    </row>
    <row r="647" spans="1:8" x14ac:dyDescent="0.3">
      <c r="A647" s="51"/>
      <c r="B647" s="51"/>
      <c r="C647" s="51"/>
      <c r="D647" s="51"/>
      <c r="E647" s="51"/>
      <c r="F647" s="51"/>
      <c r="G647" s="51"/>
      <c r="H647" s="51"/>
    </row>
    <row r="648" spans="1:8" x14ac:dyDescent="0.3">
      <c r="A648" s="51"/>
      <c r="B648" s="51"/>
      <c r="C648" s="51"/>
      <c r="D648" s="51"/>
      <c r="E648" s="51"/>
      <c r="F648" s="51"/>
      <c r="G648" s="51"/>
      <c r="H648" s="51"/>
    </row>
    <row r="649" spans="1:8" x14ac:dyDescent="0.3">
      <c r="A649" s="51"/>
      <c r="B649" s="51"/>
      <c r="C649" s="51"/>
      <c r="D649" s="51"/>
      <c r="E649" s="51"/>
      <c r="F649" s="51"/>
      <c r="G649" s="51"/>
      <c r="H649" s="51"/>
    </row>
    <row r="650" spans="1:8" x14ac:dyDescent="0.3">
      <c r="A650" s="51"/>
      <c r="B650" s="51"/>
      <c r="C650" s="51"/>
      <c r="D650" s="51"/>
      <c r="E650" s="51"/>
      <c r="F650" s="51"/>
      <c r="G650" s="51"/>
      <c r="H650" s="51"/>
    </row>
    <row r="651" spans="1:8" x14ac:dyDescent="0.3">
      <c r="A651" s="51"/>
      <c r="B651" s="51"/>
      <c r="C651" s="51"/>
      <c r="D651" s="51"/>
      <c r="E651" s="51"/>
      <c r="F651" s="51"/>
      <c r="G651" s="51"/>
      <c r="H651" s="51"/>
    </row>
    <row r="652" spans="1:8" x14ac:dyDescent="0.3">
      <c r="A652" s="51"/>
      <c r="B652" s="51"/>
      <c r="C652" s="51"/>
      <c r="D652" s="51"/>
      <c r="E652" s="51"/>
      <c r="F652" s="51"/>
      <c r="G652" s="51"/>
      <c r="H652" s="51"/>
    </row>
    <row r="653" spans="1:8" x14ac:dyDescent="0.3">
      <c r="A653" s="51"/>
      <c r="B653" s="51"/>
      <c r="C653" s="51"/>
      <c r="D653" s="51"/>
      <c r="E653" s="51"/>
      <c r="F653" s="51"/>
      <c r="G653" s="51"/>
      <c r="H653" s="51"/>
    </row>
    <row r="654" spans="1:8" x14ac:dyDescent="0.3">
      <c r="A654" s="51"/>
      <c r="B654" s="51"/>
      <c r="C654" s="51"/>
      <c r="D654" s="51"/>
      <c r="E654" s="51"/>
      <c r="F654" s="51"/>
      <c r="G654" s="51"/>
      <c r="H654" s="51"/>
    </row>
    <row r="655" spans="1:8" x14ac:dyDescent="0.3">
      <c r="A655" s="51"/>
      <c r="B655" s="51"/>
      <c r="C655" s="51"/>
      <c r="D655" s="51"/>
      <c r="E655" s="51"/>
      <c r="F655" s="51"/>
      <c r="G655" s="51"/>
      <c r="H655" s="51"/>
    </row>
    <row r="656" spans="1:8" x14ac:dyDescent="0.3">
      <c r="A656" s="51"/>
      <c r="B656" s="51"/>
      <c r="C656" s="51"/>
      <c r="D656" s="51"/>
      <c r="E656" s="51"/>
      <c r="F656" s="51"/>
      <c r="G656" s="51"/>
      <c r="H656" s="51"/>
    </row>
    <row r="657" spans="1:8" x14ac:dyDescent="0.3">
      <c r="A657" s="51"/>
      <c r="B657" s="51"/>
      <c r="C657" s="51"/>
      <c r="D657" s="51"/>
      <c r="E657" s="51"/>
      <c r="F657" s="51"/>
      <c r="G657" s="51"/>
      <c r="H657" s="51"/>
    </row>
    <row r="658" spans="1:8" x14ac:dyDescent="0.3">
      <c r="A658" s="51"/>
      <c r="B658" s="51"/>
      <c r="C658" s="51"/>
      <c r="D658" s="51"/>
      <c r="E658" s="51"/>
      <c r="F658" s="51"/>
      <c r="G658" s="51"/>
      <c r="H658" s="51"/>
    </row>
    <row r="659" spans="1:8" x14ac:dyDescent="0.3">
      <c r="A659" s="51"/>
      <c r="B659" s="51"/>
      <c r="C659" s="51"/>
      <c r="D659" s="51"/>
      <c r="E659" s="51"/>
      <c r="F659" s="51"/>
      <c r="G659" s="51"/>
      <c r="H659" s="51"/>
    </row>
    <row r="660" spans="1:8" x14ac:dyDescent="0.3">
      <c r="A660" s="51"/>
      <c r="B660" s="51"/>
      <c r="C660" s="51"/>
      <c r="D660" s="51"/>
      <c r="E660" s="51"/>
      <c r="F660" s="51"/>
      <c r="G660" s="51"/>
      <c r="H660" s="51"/>
    </row>
    <row r="661" spans="1:8" x14ac:dyDescent="0.3">
      <c r="A661" s="51"/>
      <c r="B661" s="51"/>
      <c r="C661" s="51"/>
      <c r="D661" s="51"/>
      <c r="E661" s="51"/>
      <c r="F661" s="51"/>
      <c r="G661" s="51"/>
      <c r="H661" s="51"/>
    </row>
    <row r="662" spans="1:8" x14ac:dyDescent="0.3">
      <c r="A662" s="51"/>
      <c r="B662" s="51"/>
      <c r="C662" s="51"/>
      <c r="D662" s="51"/>
      <c r="E662" s="51"/>
      <c r="F662" s="51"/>
      <c r="G662" s="51"/>
      <c r="H662" s="51"/>
    </row>
    <row r="663" spans="1:8" x14ac:dyDescent="0.3">
      <c r="A663" s="51"/>
      <c r="B663" s="51"/>
      <c r="C663" s="51"/>
      <c r="D663" s="51"/>
      <c r="E663" s="51"/>
      <c r="F663" s="51"/>
      <c r="G663" s="51"/>
      <c r="H663" s="51"/>
    </row>
    <row r="664" spans="1:8" x14ac:dyDescent="0.3">
      <c r="A664" s="51"/>
      <c r="B664" s="51"/>
      <c r="C664" s="51"/>
      <c r="D664" s="51"/>
      <c r="E664" s="51"/>
      <c r="F664" s="51"/>
      <c r="G664" s="51"/>
      <c r="H664" s="51"/>
    </row>
    <row r="665" spans="1:8" x14ac:dyDescent="0.3">
      <c r="A665" s="51"/>
      <c r="B665" s="51"/>
      <c r="C665" s="51"/>
      <c r="D665" s="51"/>
      <c r="E665" s="51"/>
      <c r="F665" s="51"/>
      <c r="G665" s="51"/>
      <c r="H665" s="51"/>
    </row>
    <row r="666" spans="1:8" x14ac:dyDescent="0.3">
      <c r="A666" s="51"/>
      <c r="B666" s="51"/>
      <c r="C666" s="51"/>
      <c r="D666" s="51"/>
      <c r="E666" s="51"/>
      <c r="F666" s="51"/>
      <c r="G666" s="51"/>
      <c r="H666" s="51"/>
    </row>
    <row r="667" spans="1:8" x14ac:dyDescent="0.3">
      <c r="A667" s="51"/>
      <c r="B667" s="51"/>
      <c r="C667" s="51"/>
      <c r="D667" s="51"/>
      <c r="E667" s="51"/>
      <c r="F667" s="51"/>
      <c r="G667" s="51"/>
      <c r="H667" s="51"/>
    </row>
    <row r="668" spans="1:8" x14ac:dyDescent="0.3">
      <c r="A668" s="51"/>
      <c r="B668" s="51"/>
      <c r="C668" s="51"/>
      <c r="D668" s="51"/>
      <c r="E668" s="51"/>
      <c r="F668" s="51"/>
      <c r="G668" s="51"/>
      <c r="H668" s="51"/>
    </row>
    <row r="669" spans="1:8" x14ac:dyDescent="0.3">
      <c r="A669" s="51"/>
      <c r="B669" s="51"/>
      <c r="C669" s="51"/>
      <c r="D669" s="51"/>
      <c r="E669" s="51"/>
      <c r="F669" s="51"/>
      <c r="G669" s="51"/>
      <c r="H669" s="51"/>
    </row>
    <row r="670" spans="1:8" x14ac:dyDescent="0.3">
      <c r="A670" s="51"/>
      <c r="B670" s="51"/>
      <c r="C670" s="51"/>
      <c r="D670" s="51"/>
      <c r="E670" s="51"/>
      <c r="F670" s="51"/>
      <c r="G670" s="51"/>
      <c r="H670" s="51"/>
    </row>
    <row r="671" spans="1:8" x14ac:dyDescent="0.3">
      <c r="A671" s="51"/>
      <c r="B671" s="51"/>
      <c r="C671" s="51"/>
      <c r="D671" s="51"/>
      <c r="E671" s="51"/>
      <c r="F671" s="51"/>
      <c r="G671" s="51"/>
      <c r="H671" s="51"/>
    </row>
    <row r="672" spans="1:8" x14ac:dyDescent="0.3">
      <c r="A672" s="51"/>
      <c r="B672" s="51"/>
      <c r="C672" s="51"/>
      <c r="D672" s="51"/>
      <c r="E672" s="51"/>
      <c r="F672" s="51"/>
      <c r="G672" s="51"/>
      <c r="H672" s="51"/>
    </row>
    <row r="673" spans="1:8" x14ac:dyDescent="0.3">
      <c r="A673" s="51"/>
      <c r="B673" s="51"/>
      <c r="C673" s="51"/>
      <c r="D673" s="51"/>
      <c r="E673" s="51"/>
      <c r="F673" s="51"/>
      <c r="G673" s="51"/>
      <c r="H673" s="51"/>
    </row>
    <row r="674" spans="1:8" x14ac:dyDescent="0.3">
      <c r="A674" s="51"/>
      <c r="B674" s="51"/>
      <c r="C674" s="51"/>
      <c r="D674" s="51"/>
      <c r="E674" s="51"/>
      <c r="F674" s="51"/>
      <c r="G674" s="51"/>
      <c r="H674" s="51"/>
    </row>
    <row r="675" spans="1:8" x14ac:dyDescent="0.3">
      <c r="A675" s="51"/>
      <c r="B675" s="51"/>
      <c r="C675" s="51"/>
      <c r="D675" s="51"/>
      <c r="E675" s="51"/>
      <c r="F675" s="51"/>
      <c r="G675" s="51"/>
      <c r="H675" s="51"/>
    </row>
    <row r="676" spans="1:8" x14ac:dyDescent="0.3">
      <c r="A676" s="51"/>
      <c r="B676" s="51"/>
      <c r="C676" s="51"/>
      <c r="D676" s="51"/>
      <c r="E676" s="51"/>
      <c r="F676" s="51"/>
      <c r="G676" s="51"/>
      <c r="H676" s="51"/>
    </row>
    <row r="677" spans="1:8" x14ac:dyDescent="0.3">
      <c r="A677" s="51"/>
      <c r="B677" s="51"/>
      <c r="C677" s="51"/>
      <c r="D677" s="51"/>
      <c r="E677" s="51"/>
      <c r="F677" s="51"/>
      <c r="G677" s="51"/>
      <c r="H677" s="51"/>
    </row>
    <row r="678" spans="1:8" x14ac:dyDescent="0.3">
      <c r="A678" s="51"/>
      <c r="B678" s="51"/>
      <c r="C678" s="51"/>
      <c r="D678" s="51"/>
      <c r="E678" s="51"/>
      <c r="F678" s="51"/>
      <c r="G678" s="51"/>
      <c r="H678" s="51"/>
    </row>
    <row r="679" spans="1:8" x14ac:dyDescent="0.3">
      <c r="A679" s="51"/>
      <c r="B679" s="51"/>
      <c r="C679" s="51"/>
      <c r="D679" s="51"/>
      <c r="E679" s="51"/>
      <c r="F679" s="51"/>
      <c r="G679" s="51"/>
      <c r="H679" s="51"/>
    </row>
    <row r="680" spans="1:8" x14ac:dyDescent="0.3">
      <c r="A680" s="51"/>
      <c r="B680" s="51"/>
      <c r="C680" s="51"/>
      <c r="D680" s="51"/>
      <c r="E680" s="51"/>
      <c r="F680" s="51"/>
      <c r="G680" s="51"/>
      <c r="H680" s="51"/>
    </row>
    <row r="681" spans="1:8" x14ac:dyDescent="0.3">
      <c r="A681" s="51"/>
      <c r="B681" s="51"/>
      <c r="C681" s="51"/>
      <c r="D681" s="51"/>
      <c r="E681" s="51"/>
      <c r="F681" s="51"/>
      <c r="G681" s="51"/>
      <c r="H681" s="51"/>
    </row>
    <row r="682" spans="1:8" x14ac:dyDescent="0.3">
      <c r="A682" s="51"/>
      <c r="B682" s="51"/>
      <c r="C682" s="51"/>
      <c r="D682" s="51"/>
      <c r="E682" s="51"/>
      <c r="F682" s="51"/>
      <c r="G682" s="51"/>
      <c r="H682" s="51"/>
    </row>
    <row r="683" spans="1:8" x14ac:dyDescent="0.3">
      <c r="A683" s="51"/>
      <c r="B683" s="51"/>
      <c r="C683" s="51"/>
      <c r="D683" s="51"/>
      <c r="E683" s="51"/>
      <c r="F683" s="51"/>
      <c r="G683" s="51"/>
      <c r="H683" s="51"/>
    </row>
    <row r="684" spans="1:8" x14ac:dyDescent="0.3">
      <c r="A684" s="51"/>
      <c r="B684" s="51"/>
      <c r="C684" s="51"/>
      <c r="D684" s="51"/>
      <c r="E684" s="51"/>
      <c r="F684" s="51"/>
      <c r="G684" s="51"/>
      <c r="H684" s="51"/>
    </row>
    <row r="685" spans="1:8" x14ac:dyDescent="0.3">
      <c r="A685" s="51"/>
      <c r="B685" s="51"/>
      <c r="C685" s="51"/>
      <c r="D685" s="51"/>
      <c r="E685" s="51"/>
      <c r="F685" s="51"/>
      <c r="G685" s="51"/>
      <c r="H685" s="51"/>
    </row>
    <row r="686" spans="1:8" x14ac:dyDescent="0.3">
      <c r="A686" s="51"/>
      <c r="B686" s="51"/>
      <c r="C686" s="51"/>
      <c r="D686" s="51"/>
      <c r="E686" s="51"/>
      <c r="F686" s="51"/>
      <c r="G686" s="51"/>
      <c r="H686" s="51"/>
    </row>
    <row r="687" spans="1:8" x14ac:dyDescent="0.3">
      <c r="A687" s="51"/>
      <c r="B687" s="51"/>
      <c r="C687" s="51"/>
      <c r="D687" s="51"/>
      <c r="E687" s="51"/>
      <c r="F687" s="51"/>
      <c r="G687" s="51"/>
      <c r="H687" s="51"/>
    </row>
    <row r="688" spans="1:8" x14ac:dyDescent="0.3">
      <c r="A688" s="51"/>
      <c r="B688" s="51"/>
      <c r="C688" s="51"/>
      <c r="D688" s="51"/>
      <c r="E688" s="51"/>
      <c r="F688" s="51"/>
      <c r="G688" s="51"/>
      <c r="H688" s="51"/>
    </row>
    <row r="689" spans="1:8" x14ac:dyDescent="0.3">
      <c r="A689" s="51"/>
      <c r="B689" s="51"/>
      <c r="C689" s="51"/>
      <c r="D689" s="51"/>
      <c r="E689" s="51"/>
      <c r="F689" s="51"/>
      <c r="G689" s="51"/>
      <c r="H689" s="51"/>
    </row>
    <row r="690" spans="1:8" x14ac:dyDescent="0.3">
      <c r="A690" s="51"/>
      <c r="B690" s="51"/>
      <c r="C690" s="51"/>
      <c r="D690" s="51"/>
      <c r="E690" s="51"/>
      <c r="F690" s="51"/>
      <c r="G690" s="51"/>
      <c r="H690" s="51"/>
    </row>
    <row r="691" spans="1:8" x14ac:dyDescent="0.3">
      <c r="A691" s="51"/>
      <c r="B691" s="51"/>
      <c r="C691" s="51"/>
      <c r="D691" s="51"/>
      <c r="E691" s="51"/>
      <c r="F691" s="51"/>
      <c r="G691" s="51"/>
      <c r="H691" s="51"/>
    </row>
    <row r="692" spans="1:8" x14ac:dyDescent="0.3">
      <c r="A692" s="51"/>
      <c r="B692" s="51"/>
      <c r="C692" s="51"/>
      <c r="D692" s="51"/>
      <c r="E692" s="51"/>
      <c r="F692" s="51"/>
      <c r="G692" s="51"/>
      <c r="H692" s="51"/>
    </row>
    <row r="693" spans="1:8" x14ac:dyDescent="0.3">
      <c r="A693" s="51"/>
      <c r="B693" s="51"/>
      <c r="C693" s="51"/>
      <c r="D693" s="51"/>
      <c r="E693" s="51"/>
      <c r="F693" s="51"/>
      <c r="G693" s="51"/>
      <c r="H693" s="51"/>
    </row>
    <row r="694" spans="1:8" x14ac:dyDescent="0.3">
      <c r="A694" s="51"/>
      <c r="B694" s="51"/>
      <c r="C694" s="51"/>
      <c r="D694" s="51"/>
      <c r="E694" s="51"/>
      <c r="F694" s="51"/>
      <c r="G694" s="51"/>
      <c r="H694" s="51"/>
    </row>
    <row r="695" spans="1:8" x14ac:dyDescent="0.3">
      <c r="A695" s="51"/>
      <c r="B695" s="51"/>
      <c r="C695" s="51"/>
      <c r="D695" s="51"/>
      <c r="E695" s="51"/>
      <c r="F695" s="51"/>
      <c r="G695" s="51"/>
      <c r="H695" s="51"/>
    </row>
    <row r="696" spans="1:8" x14ac:dyDescent="0.3">
      <c r="A696" s="51"/>
      <c r="B696" s="51"/>
      <c r="C696" s="51"/>
      <c r="D696" s="51"/>
      <c r="E696" s="51"/>
      <c r="F696" s="51"/>
      <c r="G696" s="51"/>
      <c r="H696" s="51"/>
    </row>
    <row r="697" spans="1:8" x14ac:dyDescent="0.3">
      <c r="A697" s="51"/>
      <c r="B697" s="51"/>
      <c r="C697" s="51"/>
      <c r="D697" s="51"/>
      <c r="E697" s="51"/>
      <c r="F697" s="51"/>
      <c r="G697" s="51"/>
      <c r="H697" s="51"/>
    </row>
    <row r="698" spans="1:8" x14ac:dyDescent="0.3">
      <c r="A698" s="51"/>
      <c r="B698" s="51"/>
      <c r="C698" s="51"/>
      <c r="D698" s="51"/>
      <c r="E698" s="51"/>
      <c r="F698" s="51"/>
      <c r="G698" s="51"/>
      <c r="H698" s="51"/>
    </row>
    <row r="699" spans="1:8" x14ac:dyDescent="0.3">
      <c r="A699" s="51"/>
      <c r="B699" s="51"/>
      <c r="C699" s="51"/>
      <c r="D699" s="51"/>
      <c r="E699" s="51"/>
      <c r="F699" s="51"/>
      <c r="G699" s="51"/>
      <c r="H699" s="51"/>
    </row>
    <row r="700" spans="1:8" x14ac:dyDescent="0.3">
      <c r="A700" s="51"/>
      <c r="B700" s="51"/>
      <c r="C700" s="51"/>
      <c r="D700" s="51"/>
      <c r="E700" s="51"/>
      <c r="F700" s="51"/>
      <c r="G700" s="51"/>
      <c r="H700" s="51"/>
    </row>
    <row r="701" spans="1:8" x14ac:dyDescent="0.3">
      <c r="A701" s="51"/>
      <c r="B701" s="51"/>
      <c r="C701" s="51"/>
      <c r="D701" s="51"/>
      <c r="E701" s="51"/>
      <c r="F701" s="51"/>
      <c r="G701" s="51"/>
      <c r="H701" s="51"/>
    </row>
    <row r="702" spans="1:8" x14ac:dyDescent="0.3">
      <c r="A702" s="51"/>
      <c r="B702" s="51"/>
      <c r="C702" s="51"/>
      <c r="D702" s="51"/>
      <c r="E702" s="51"/>
      <c r="F702" s="51"/>
      <c r="G702" s="51"/>
      <c r="H702" s="51"/>
    </row>
    <row r="703" spans="1:8" x14ac:dyDescent="0.3">
      <c r="A703" s="51"/>
      <c r="B703" s="51"/>
      <c r="C703" s="51"/>
      <c r="D703" s="51"/>
      <c r="E703" s="51"/>
      <c r="F703" s="51"/>
      <c r="G703" s="51"/>
      <c r="H703" s="51"/>
    </row>
    <row r="704" spans="1:8" x14ac:dyDescent="0.3">
      <c r="A704" s="51"/>
      <c r="B704" s="51"/>
      <c r="C704" s="51"/>
      <c r="D704" s="51"/>
      <c r="E704" s="51"/>
      <c r="F704" s="51"/>
      <c r="G704" s="51"/>
      <c r="H704" s="51"/>
    </row>
    <row r="705" spans="1:8" x14ac:dyDescent="0.3">
      <c r="A705" s="51"/>
      <c r="B705" s="51"/>
      <c r="C705" s="51"/>
      <c r="D705" s="51"/>
      <c r="E705" s="51"/>
      <c r="F705" s="51"/>
      <c r="G705" s="51"/>
      <c r="H705" s="51"/>
    </row>
    <row r="706" spans="1:8" x14ac:dyDescent="0.3">
      <c r="A706" s="51"/>
      <c r="B706" s="51"/>
      <c r="C706" s="51"/>
      <c r="D706" s="51"/>
      <c r="E706" s="51"/>
      <c r="F706" s="51"/>
      <c r="G706" s="51"/>
      <c r="H706" s="51"/>
    </row>
    <row r="707" spans="1:8" x14ac:dyDescent="0.3">
      <c r="A707" s="51"/>
      <c r="B707" s="51"/>
      <c r="C707" s="51"/>
      <c r="D707" s="51"/>
      <c r="E707" s="51"/>
      <c r="F707" s="51"/>
      <c r="G707" s="51"/>
      <c r="H707" s="51"/>
    </row>
    <row r="708" spans="1:8" x14ac:dyDescent="0.3">
      <c r="A708" s="51"/>
      <c r="B708" s="51"/>
      <c r="C708" s="51"/>
      <c r="D708" s="51"/>
      <c r="E708" s="51"/>
      <c r="F708" s="51"/>
      <c r="G708" s="51"/>
      <c r="H708" s="51"/>
    </row>
    <row r="709" spans="1:8" x14ac:dyDescent="0.3">
      <c r="A709" s="51"/>
      <c r="B709" s="51"/>
      <c r="C709" s="51"/>
      <c r="D709" s="51"/>
      <c r="E709" s="51"/>
      <c r="F709" s="51"/>
      <c r="G709" s="51"/>
      <c r="H709" s="51"/>
    </row>
    <row r="710" spans="1:8" x14ac:dyDescent="0.3">
      <c r="A710" s="51"/>
      <c r="B710" s="51"/>
      <c r="C710" s="51"/>
      <c r="D710" s="51"/>
      <c r="E710" s="51"/>
      <c r="F710" s="51"/>
      <c r="G710" s="51"/>
      <c r="H710" s="51"/>
    </row>
    <row r="711" spans="1:8" x14ac:dyDescent="0.3">
      <c r="A711" s="51"/>
      <c r="B711" s="51"/>
      <c r="C711" s="51"/>
      <c r="D711" s="51"/>
      <c r="E711" s="51"/>
      <c r="F711" s="51"/>
      <c r="G711" s="51"/>
      <c r="H711" s="51"/>
    </row>
    <row r="712" spans="1:8" x14ac:dyDescent="0.3">
      <c r="A712" s="51"/>
      <c r="B712" s="51"/>
      <c r="C712" s="51"/>
      <c r="D712" s="51"/>
      <c r="E712" s="51"/>
      <c r="F712" s="51"/>
      <c r="G712" s="51"/>
      <c r="H712" s="51"/>
    </row>
    <row r="713" spans="1:8" x14ac:dyDescent="0.3">
      <c r="A713" s="51"/>
      <c r="B713" s="51"/>
      <c r="C713" s="51"/>
      <c r="D713" s="51"/>
      <c r="E713" s="51"/>
      <c r="F713" s="51"/>
      <c r="G713" s="51"/>
      <c r="H713" s="51"/>
    </row>
    <row r="714" spans="1:8" x14ac:dyDescent="0.3">
      <c r="A714" s="51"/>
      <c r="B714" s="51"/>
      <c r="C714" s="51"/>
      <c r="D714" s="51"/>
      <c r="E714" s="51"/>
      <c r="F714" s="51"/>
      <c r="G714" s="51"/>
      <c r="H714" s="51"/>
    </row>
    <row r="715" spans="1:8" x14ac:dyDescent="0.3">
      <c r="A715" s="51"/>
      <c r="B715" s="51"/>
      <c r="C715" s="51"/>
      <c r="D715" s="51"/>
      <c r="E715" s="51"/>
      <c r="F715" s="51"/>
      <c r="G715" s="51"/>
      <c r="H715" s="51"/>
    </row>
    <row r="716" spans="1:8" x14ac:dyDescent="0.3">
      <c r="A716" s="51"/>
      <c r="B716" s="51"/>
      <c r="C716" s="51"/>
      <c r="D716" s="51"/>
      <c r="E716" s="51"/>
      <c r="F716" s="51"/>
      <c r="G716" s="51"/>
      <c r="H716" s="51"/>
    </row>
    <row r="717" spans="1:8" x14ac:dyDescent="0.3">
      <c r="A717" s="51"/>
      <c r="B717" s="51"/>
      <c r="C717" s="51"/>
      <c r="D717" s="51"/>
      <c r="E717" s="51"/>
      <c r="F717" s="51"/>
      <c r="G717" s="51"/>
      <c r="H717" s="51"/>
    </row>
    <row r="718" spans="1:8" x14ac:dyDescent="0.3">
      <c r="A718" s="51"/>
      <c r="B718" s="51"/>
      <c r="C718" s="51"/>
      <c r="D718" s="51"/>
      <c r="E718" s="51"/>
      <c r="F718" s="51"/>
      <c r="G718" s="51"/>
      <c r="H718" s="51"/>
    </row>
    <row r="719" spans="1:8" x14ac:dyDescent="0.3">
      <c r="A719" s="51"/>
      <c r="B719" s="51"/>
      <c r="C719" s="51"/>
      <c r="D719" s="51"/>
      <c r="E719" s="51"/>
      <c r="F719" s="51"/>
      <c r="G719" s="51"/>
      <c r="H719" s="51"/>
    </row>
    <row r="720" spans="1:8" x14ac:dyDescent="0.3">
      <c r="A720" s="51"/>
      <c r="B720" s="51"/>
      <c r="C720" s="51"/>
      <c r="D720" s="51"/>
      <c r="E720" s="51"/>
      <c r="F720" s="51"/>
      <c r="G720" s="51"/>
      <c r="H720" s="51"/>
    </row>
    <row r="721" spans="1:8" x14ac:dyDescent="0.3">
      <c r="A721" s="51"/>
      <c r="B721" s="51"/>
      <c r="C721" s="51"/>
      <c r="D721" s="51"/>
      <c r="E721" s="51"/>
      <c r="F721" s="51"/>
      <c r="G721" s="51"/>
      <c r="H721" s="51"/>
    </row>
    <row r="722" spans="1:8" x14ac:dyDescent="0.3">
      <c r="A722" s="51"/>
      <c r="B722" s="51"/>
      <c r="C722" s="51"/>
      <c r="D722" s="51"/>
      <c r="E722" s="51"/>
      <c r="F722" s="51"/>
      <c r="G722" s="51"/>
      <c r="H722" s="51"/>
    </row>
    <row r="723" spans="1:8" x14ac:dyDescent="0.3">
      <c r="A723" s="51"/>
      <c r="B723" s="51"/>
      <c r="C723" s="51"/>
      <c r="D723" s="51"/>
      <c r="E723" s="51"/>
      <c r="F723" s="51"/>
      <c r="G723" s="51"/>
      <c r="H723" s="51"/>
    </row>
    <row r="724" spans="1:8" x14ac:dyDescent="0.3">
      <c r="A724" s="51"/>
      <c r="B724" s="51"/>
      <c r="C724" s="51"/>
      <c r="D724" s="51"/>
      <c r="E724" s="51"/>
      <c r="F724" s="51"/>
      <c r="G724" s="51"/>
      <c r="H724" s="51"/>
    </row>
    <row r="725" spans="1:8" x14ac:dyDescent="0.3">
      <c r="A725" s="51"/>
      <c r="B725" s="51"/>
      <c r="C725" s="51"/>
      <c r="D725" s="51"/>
      <c r="E725" s="51"/>
      <c r="F725" s="51"/>
      <c r="G725" s="51"/>
      <c r="H725" s="51"/>
    </row>
    <row r="726" spans="1:8" x14ac:dyDescent="0.3">
      <c r="A726" s="51"/>
      <c r="B726" s="51"/>
      <c r="C726" s="51"/>
      <c r="D726" s="51"/>
      <c r="E726" s="51"/>
      <c r="F726" s="51"/>
      <c r="G726" s="51"/>
      <c r="H726" s="51"/>
    </row>
    <row r="727" spans="1:8" x14ac:dyDescent="0.3">
      <c r="A727" s="51"/>
      <c r="B727" s="51"/>
      <c r="C727" s="51"/>
      <c r="D727" s="51"/>
      <c r="E727" s="51"/>
      <c r="F727" s="51"/>
      <c r="G727" s="51"/>
      <c r="H727" s="51"/>
    </row>
    <row r="728" spans="1:8" x14ac:dyDescent="0.3">
      <c r="A728" s="51"/>
      <c r="B728" s="51"/>
      <c r="C728" s="51"/>
      <c r="D728" s="51"/>
      <c r="E728" s="51"/>
      <c r="F728" s="51"/>
      <c r="G728" s="51"/>
      <c r="H728" s="51"/>
    </row>
    <row r="729" spans="1:8" x14ac:dyDescent="0.3">
      <c r="A729" s="51"/>
      <c r="B729" s="51"/>
      <c r="C729" s="51"/>
      <c r="D729" s="51"/>
      <c r="E729" s="51"/>
      <c r="F729" s="51"/>
      <c r="G729" s="51"/>
      <c r="H729" s="51"/>
    </row>
    <row r="730" spans="1:8" x14ac:dyDescent="0.3">
      <c r="A730" s="51"/>
      <c r="B730" s="51"/>
      <c r="C730" s="51"/>
      <c r="D730" s="51"/>
      <c r="E730" s="51"/>
      <c r="F730" s="51"/>
      <c r="G730" s="51"/>
      <c r="H730" s="51"/>
    </row>
    <row r="731" spans="1:8" x14ac:dyDescent="0.3">
      <c r="A731" s="51"/>
      <c r="B731" s="51"/>
      <c r="C731" s="51"/>
      <c r="D731" s="51"/>
      <c r="E731" s="51"/>
      <c r="F731" s="51"/>
      <c r="G731" s="51"/>
      <c r="H731" s="51"/>
    </row>
    <row r="732" spans="1:8" x14ac:dyDescent="0.3">
      <c r="A732" s="51"/>
      <c r="B732" s="51"/>
      <c r="C732" s="51"/>
      <c r="D732" s="51"/>
      <c r="E732" s="51"/>
      <c r="F732" s="51"/>
      <c r="G732" s="51"/>
      <c r="H732" s="51"/>
    </row>
    <row r="733" spans="1:8" x14ac:dyDescent="0.3">
      <c r="A733" s="51"/>
      <c r="B733" s="51"/>
      <c r="C733" s="51"/>
      <c r="D733" s="51"/>
      <c r="E733" s="51"/>
      <c r="F733" s="51"/>
      <c r="G733" s="51"/>
      <c r="H733" s="51"/>
    </row>
    <row r="734" spans="1:8" x14ac:dyDescent="0.3">
      <c r="A734" s="51"/>
      <c r="B734" s="51"/>
      <c r="C734" s="51"/>
      <c r="D734" s="51"/>
      <c r="E734" s="51"/>
      <c r="F734" s="51"/>
      <c r="G734" s="51"/>
      <c r="H734" s="51"/>
    </row>
    <row r="735" spans="1:8" x14ac:dyDescent="0.3">
      <c r="A735" s="51"/>
      <c r="B735" s="51"/>
      <c r="C735" s="51"/>
      <c r="D735" s="51"/>
      <c r="E735" s="51"/>
      <c r="F735" s="51"/>
      <c r="G735" s="51"/>
      <c r="H735" s="51"/>
    </row>
    <row r="736" spans="1:8" x14ac:dyDescent="0.3">
      <c r="A736" s="51"/>
      <c r="B736" s="51"/>
      <c r="C736" s="51"/>
      <c r="D736" s="51"/>
      <c r="E736" s="51"/>
      <c r="F736" s="51"/>
      <c r="G736" s="51"/>
      <c r="H736" s="51"/>
    </row>
    <row r="737" spans="1:8" x14ac:dyDescent="0.3">
      <c r="A737" s="51"/>
      <c r="B737" s="51"/>
      <c r="C737" s="51"/>
      <c r="D737" s="51"/>
      <c r="E737" s="51"/>
      <c r="F737" s="51"/>
      <c r="G737" s="51"/>
      <c r="H737" s="51"/>
    </row>
    <row r="738" spans="1:8" x14ac:dyDescent="0.3">
      <c r="A738" s="51"/>
      <c r="B738" s="51"/>
      <c r="C738" s="51"/>
      <c r="D738" s="51"/>
      <c r="E738" s="51"/>
      <c r="F738" s="51"/>
      <c r="G738" s="51"/>
      <c r="H738" s="51"/>
    </row>
    <row r="739" spans="1:8" x14ac:dyDescent="0.3">
      <c r="A739" s="51"/>
      <c r="B739" s="51"/>
      <c r="C739" s="51"/>
      <c r="D739" s="51"/>
      <c r="E739" s="51"/>
      <c r="F739" s="51"/>
      <c r="G739" s="51"/>
      <c r="H739" s="51"/>
    </row>
    <row r="740" spans="1:8" x14ac:dyDescent="0.3">
      <c r="A740" s="51"/>
      <c r="B740" s="51"/>
      <c r="C740" s="51"/>
      <c r="D740" s="51"/>
      <c r="E740" s="51"/>
      <c r="F740" s="51"/>
      <c r="G740" s="51"/>
      <c r="H740" s="51"/>
    </row>
    <row r="741" spans="1:8" x14ac:dyDescent="0.3">
      <c r="A741" s="51"/>
      <c r="B741" s="51"/>
      <c r="C741" s="51"/>
      <c r="D741" s="51"/>
      <c r="E741" s="51"/>
      <c r="F741" s="51"/>
      <c r="G741" s="51"/>
      <c r="H741" s="51"/>
    </row>
    <row r="742" spans="1:8" x14ac:dyDescent="0.3">
      <c r="A742" s="51"/>
      <c r="B742" s="51"/>
      <c r="C742" s="51"/>
      <c r="D742" s="51"/>
      <c r="E742" s="51"/>
      <c r="F742" s="51"/>
      <c r="G742" s="51"/>
      <c r="H742" s="51"/>
    </row>
    <row r="743" spans="1:8" x14ac:dyDescent="0.3">
      <c r="A743" s="51"/>
      <c r="B743" s="51"/>
      <c r="C743" s="51"/>
      <c r="D743" s="51"/>
      <c r="E743" s="51"/>
      <c r="F743" s="51"/>
      <c r="G743" s="51"/>
      <c r="H743" s="51"/>
    </row>
    <row r="744" spans="1:8" x14ac:dyDescent="0.3">
      <c r="A744" s="51"/>
      <c r="B744" s="51"/>
      <c r="C744" s="51"/>
      <c r="D744" s="51"/>
      <c r="E744" s="51"/>
      <c r="F744" s="51"/>
      <c r="G744" s="51"/>
      <c r="H744" s="51"/>
    </row>
    <row r="745" spans="1:8" x14ac:dyDescent="0.3">
      <c r="A745" s="51"/>
      <c r="B745" s="51"/>
      <c r="C745" s="51"/>
      <c r="D745" s="51"/>
      <c r="E745" s="51"/>
      <c r="F745" s="51"/>
      <c r="G745" s="51"/>
      <c r="H745" s="51"/>
    </row>
    <row r="746" spans="1:8" x14ac:dyDescent="0.3">
      <c r="A746" s="51"/>
      <c r="B746" s="51"/>
      <c r="C746" s="51"/>
      <c r="D746" s="51"/>
      <c r="E746" s="51"/>
      <c r="F746" s="51"/>
      <c r="G746" s="51"/>
      <c r="H746" s="51"/>
    </row>
    <row r="747" spans="1:8" x14ac:dyDescent="0.3">
      <c r="A747" s="51"/>
      <c r="B747" s="51"/>
      <c r="C747" s="51"/>
      <c r="D747" s="51"/>
      <c r="E747" s="51"/>
      <c r="F747" s="51"/>
      <c r="G747" s="51"/>
      <c r="H747" s="51"/>
    </row>
    <row r="748" spans="1:8" x14ac:dyDescent="0.3">
      <c r="A748" s="51"/>
      <c r="B748" s="51"/>
      <c r="C748" s="51"/>
      <c r="D748" s="51"/>
      <c r="E748" s="51"/>
      <c r="F748" s="51"/>
      <c r="G748" s="51"/>
      <c r="H748" s="51"/>
    </row>
    <row r="749" spans="1:8" x14ac:dyDescent="0.3">
      <c r="A749" s="51"/>
      <c r="B749" s="51"/>
      <c r="C749" s="51"/>
      <c r="D749" s="51"/>
      <c r="E749" s="51"/>
      <c r="F749" s="51"/>
      <c r="G749" s="51"/>
      <c r="H749" s="51"/>
    </row>
    <row r="750" spans="1:8" x14ac:dyDescent="0.3">
      <c r="A750" s="51"/>
      <c r="B750" s="51"/>
      <c r="C750" s="51"/>
      <c r="D750" s="51"/>
      <c r="E750" s="51"/>
      <c r="F750" s="51"/>
      <c r="G750" s="51"/>
      <c r="H750" s="51"/>
    </row>
    <row r="751" spans="1:8" x14ac:dyDescent="0.3">
      <c r="A751" s="51"/>
      <c r="B751" s="51"/>
      <c r="C751" s="51"/>
      <c r="D751" s="51"/>
      <c r="E751" s="51"/>
      <c r="F751" s="51"/>
      <c r="G751" s="51"/>
      <c r="H751" s="51"/>
    </row>
    <row r="752" spans="1:8" x14ac:dyDescent="0.3">
      <c r="A752" s="51"/>
      <c r="B752" s="51"/>
      <c r="C752" s="51"/>
      <c r="D752" s="51"/>
      <c r="E752" s="51"/>
      <c r="F752" s="51"/>
      <c r="G752" s="51"/>
      <c r="H752" s="51"/>
    </row>
    <row r="753" spans="1:8" x14ac:dyDescent="0.3">
      <c r="A753" s="51"/>
      <c r="B753" s="51"/>
      <c r="C753" s="51"/>
      <c r="D753" s="51"/>
      <c r="E753" s="51"/>
      <c r="F753" s="51"/>
      <c r="G753" s="51"/>
      <c r="H753" s="51"/>
    </row>
    <row r="754" spans="1:8" x14ac:dyDescent="0.3">
      <c r="A754" s="51"/>
      <c r="B754" s="51"/>
      <c r="C754" s="51"/>
      <c r="D754" s="51"/>
      <c r="E754" s="51"/>
      <c r="F754" s="51"/>
      <c r="G754" s="51"/>
      <c r="H754" s="51"/>
    </row>
    <row r="755" spans="1:8" x14ac:dyDescent="0.3">
      <c r="A755" s="51"/>
      <c r="B755" s="51"/>
      <c r="C755" s="51"/>
      <c r="D755" s="51"/>
      <c r="E755" s="51"/>
      <c r="F755" s="51"/>
      <c r="G755" s="51"/>
      <c r="H755" s="51"/>
    </row>
    <row r="756" spans="1:8" x14ac:dyDescent="0.3">
      <c r="A756" s="51"/>
      <c r="B756" s="51"/>
      <c r="C756" s="51"/>
      <c r="D756" s="51"/>
      <c r="E756" s="51"/>
      <c r="F756" s="51"/>
      <c r="G756" s="51"/>
      <c r="H756" s="51"/>
    </row>
    <row r="757" spans="1:8" x14ac:dyDescent="0.3">
      <c r="A757" s="51"/>
      <c r="B757" s="51"/>
      <c r="C757" s="51"/>
      <c r="D757" s="51"/>
      <c r="E757" s="51"/>
      <c r="F757" s="51"/>
      <c r="G757" s="51"/>
      <c r="H757" s="51"/>
    </row>
    <row r="758" spans="1:8" x14ac:dyDescent="0.3">
      <c r="A758" s="51"/>
      <c r="B758" s="51"/>
      <c r="C758" s="51"/>
      <c r="D758" s="51"/>
      <c r="E758" s="51"/>
      <c r="F758" s="51"/>
      <c r="G758" s="51"/>
      <c r="H758" s="51"/>
    </row>
    <row r="759" spans="1:8" x14ac:dyDescent="0.3">
      <c r="A759" s="51"/>
      <c r="B759" s="51"/>
      <c r="C759" s="51"/>
      <c r="D759" s="51"/>
      <c r="E759" s="51"/>
      <c r="F759" s="51"/>
      <c r="G759" s="51"/>
      <c r="H759" s="51"/>
    </row>
    <row r="760" spans="1:8" x14ac:dyDescent="0.3">
      <c r="A760" s="51"/>
      <c r="B760" s="51"/>
      <c r="C760" s="51"/>
      <c r="D760" s="51"/>
      <c r="E760" s="51"/>
      <c r="F760" s="51"/>
      <c r="G760" s="51"/>
      <c r="H760" s="51"/>
    </row>
    <row r="761" spans="1:8" x14ac:dyDescent="0.3">
      <c r="A761" s="51"/>
      <c r="B761" s="51"/>
      <c r="C761" s="51"/>
      <c r="D761" s="51"/>
      <c r="E761" s="51"/>
      <c r="F761" s="51"/>
      <c r="G761" s="51"/>
      <c r="H761" s="51"/>
    </row>
    <row r="762" spans="1:8" x14ac:dyDescent="0.3">
      <c r="A762" s="51"/>
      <c r="B762" s="51"/>
      <c r="C762" s="51"/>
      <c r="D762" s="51"/>
      <c r="E762" s="51"/>
      <c r="F762" s="51"/>
      <c r="G762" s="51"/>
      <c r="H762" s="51"/>
    </row>
    <row r="763" spans="1:8" x14ac:dyDescent="0.3">
      <c r="A763" s="51"/>
      <c r="B763" s="51"/>
      <c r="C763" s="51"/>
      <c r="D763" s="51"/>
      <c r="E763" s="51"/>
      <c r="F763" s="51"/>
      <c r="G763" s="51"/>
      <c r="H763" s="51"/>
    </row>
    <row r="764" spans="1:8" x14ac:dyDescent="0.3">
      <c r="A764" s="51"/>
      <c r="B764" s="51"/>
      <c r="C764" s="51"/>
      <c r="D764" s="51"/>
      <c r="E764" s="51"/>
      <c r="F764" s="51"/>
      <c r="G764" s="51"/>
      <c r="H764" s="51"/>
    </row>
    <row r="765" spans="1:8" x14ac:dyDescent="0.3">
      <c r="A765" s="51"/>
      <c r="B765" s="51"/>
      <c r="C765" s="51"/>
      <c r="D765" s="51"/>
      <c r="E765" s="51"/>
      <c r="F765" s="51"/>
      <c r="G765" s="51"/>
      <c r="H765" s="51"/>
    </row>
    <row r="766" spans="1:8" x14ac:dyDescent="0.3">
      <c r="A766" s="51"/>
      <c r="B766" s="51"/>
      <c r="C766" s="51"/>
      <c r="D766" s="51"/>
      <c r="E766" s="51"/>
      <c r="F766" s="51"/>
      <c r="G766" s="51"/>
      <c r="H766" s="51"/>
    </row>
    <row r="767" spans="1:8" x14ac:dyDescent="0.3">
      <c r="A767" s="51"/>
      <c r="B767" s="51"/>
      <c r="C767" s="51"/>
      <c r="D767" s="51"/>
      <c r="E767" s="51"/>
      <c r="F767" s="51"/>
      <c r="G767" s="51"/>
      <c r="H767" s="51"/>
    </row>
    <row r="768" spans="1:8" x14ac:dyDescent="0.3">
      <c r="A768" s="51"/>
      <c r="B768" s="51"/>
      <c r="C768" s="51"/>
      <c r="D768" s="51"/>
      <c r="E768" s="51"/>
      <c r="F768" s="51"/>
      <c r="G768" s="51"/>
      <c r="H768" s="51"/>
    </row>
    <row r="769" spans="1:8" x14ac:dyDescent="0.3">
      <c r="A769" s="51"/>
      <c r="B769" s="51"/>
      <c r="C769" s="51"/>
      <c r="D769" s="51"/>
      <c r="E769" s="51"/>
      <c r="F769" s="51"/>
      <c r="G769" s="51"/>
      <c r="H769" s="51"/>
    </row>
    <row r="770" spans="1:8" x14ac:dyDescent="0.3">
      <c r="A770" s="51"/>
      <c r="B770" s="51"/>
      <c r="C770" s="51"/>
      <c r="D770" s="51"/>
      <c r="E770" s="51"/>
      <c r="F770" s="51"/>
      <c r="G770" s="51"/>
      <c r="H770" s="51"/>
    </row>
    <row r="771" spans="1:8" x14ac:dyDescent="0.3">
      <c r="A771" s="51"/>
      <c r="B771" s="51"/>
      <c r="C771" s="51"/>
      <c r="D771" s="51"/>
      <c r="E771" s="51"/>
      <c r="F771" s="51"/>
      <c r="G771" s="51"/>
      <c r="H771" s="51"/>
    </row>
    <row r="772" spans="1:8" x14ac:dyDescent="0.3">
      <c r="A772" s="51"/>
      <c r="B772" s="51"/>
      <c r="C772" s="51"/>
      <c r="D772" s="51"/>
      <c r="E772" s="51"/>
      <c r="F772" s="51"/>
      <c r="G772" s="51"/>
      <c r="H772" s="51"/>
    </row>
    <row r="773" spans="1:8" x14ac:dyDescent="0.3">
      <c r="A773" s="51"/>
      <c r="B773" s="51"/>
      <c r="C773" s="51"/>
      <c r="D773" s="51"/>
      <c r="E773" s="51"/>
      <c r="F773" s="51"/>
      <c r="G773" s="51"/>
      <c r="H773" s="51"/>
    </row>
    <row r="774" spans="1:8" x14ac:dyDescent="0.3">
      <c r="A774" s="51"/>
      <c r="B774" s="51"/>
      <c r="C774" s="51"/>
      <c r="D774" s="51"/>
      <c r="E774" s="51"/>
      <c r="F774" s="51"/>
      <c r="G774" s="51"/>
      <c r="H774" s="51"/>
    </row>
    <row r="775" spans="1:8" x14ac:dyDescent="0.3">
      <c r="A775" s="51"/>
      <c r="B775" s="51"/>
      <c r="C775" s="51"/>
      <c r="D775" s="51"/>
      <c r="E775" s="51"/>
      <c r="F775" s="51"/>
      <c r="G775" s="51"/>
      <c r="H775" s="51"/>
    </row>
    <row r="776" spans="1:8" x14ac:dyDescent="0.3">
      <c r="A776" s="51"/>
      <c r="B776" s="51"/>
      <c r="C776" s="51"/>
      <c r="D776" s="51"/>
      <c r="E776" s="51"/>
      <c r="F776" s="51"/>
      <c r="G776" s="51"/>
      <c r="H776" s="51"/>
    </row>
    <row r="777" spans="1:8" x14ac:dyDescent="0.3">
      <c r="A777" s="51"/>
      <c r="B777" s="51"/>
      <c r="C777" s="51"/>
      <c r="D777" s="51"/>
      <c r="E777" s="51"/>
      <c r="F777" s="51"/>
      <c r="G777" s="51"/>
      <c r="H777" s="51"/>
    </row>
    <row r="778" spans="1:8" x14ac:dyDescent="0.3">
      <c r="A778" s="51"/>
      <c r="B778" s="51"/>
      <c r="C778" s="51"/>
      <c r="D778" s="51"/>
      <c r="E778" s="51"/>
      <c r="F778" s="51"/>
      <c r="G778" s="51"/>
      <c r="H778" s="51"/>
    </row>
    <row r="779" spans="1:8" x14ac:dyDescent="0.3">
      <c r="A779" s="51"/>
      <c r="B779" s="51"/>
      <c r="C779" s="51"/>
      <c r="D779" s="51"/>
      <c r="E779" s="51"/>
      <c r="F779" s="51"/>
      <c r="G779" s="51"/>
      <c r="H779" s="51"/>
    </row>
    <row r="780" spans="1:8" x14ac:dyDescent="0.3">
      <c r="A780" s="51"/>
      <c r="B780" s="51"/>
      <c r="C780" s="51"/>
      <c r="D780" s="51"/>
      <c r="E780" s="51"/>
      <c r="F780" s="51"/>
      <c r="G780" s="51"/>
      <c r="H780" s="51"/>
    </row>
    <row r="781" spans="1:8" x14ac:dyDescent="0.3">
      <c r="A781" s="51"/>
      <c r="B781" s="51"/>
      <c r="C781" s="51"/>
      <c r="D781" s="51"/>
      <c r="E781" s="51"/>
      <c r="F781" s="51"/>
      <c r="G781" s="51"/>
      <c r="H781" s="51"/>
    </row>
    <row r="782" spans="1:8" x14ac:dyDescent="0.3">
      <c r="A782" s="51"/>
      <c r="B782" s="51"/>
      <c r="C782" s="51"/>
      <c r="D782" s="51"/>
      <c r="E782" s="51"/>
      <c r="F782" s="51"/>
      <c r="G782" s="51"/>
      <c r="H782" s="51"/>
    </row>
    <row r="783" spans="1:8" x14ac:dyDescent="0.3">
      <c r="A783" s="51"/>
      <c r="B783" s="51"/>
      <c r="C783" s="51"/>
      <c r="D783" s="51"/>
      <c r="E783" s="51"/>
      <c r="F783" s="51"/>
      <c r="G783" s="51"/>
      <c r="H783" s="51"/>
    </row>
    <row r="784" spans="1:8" x14ac:dyDescent="0.3">
      <c r="A784" s="51"/>
      <c r="B784" s="51"/>
      <c r="C784" s="51"/>
      <c r="D784" s="51"/>
      <c r="E784" s="51"/>
      <c r="F784" s="51"/>
      <c r="G784" s="51"/>
      <c r="H784" s="51"/>
    </row>
    <row r="785" spans="1:8" x14ac:dyDescent="0.3">
      <c r="A785" s="51"/>
      <c r="B785" s="51"/>
      <c r="C785" s="51"/>
      <c r="D785" s="51"/>
      <c r="E785" s="51"/>
      <c r="F785" s="51"/>
      <c r="G785" s="51"/>
      <c r="H785" s="51"/>
    </row>
    <row r="786" spans="1:8" x14ac:dyDescent="0.3">
      <c r="A786" s="51"/>
      <c r="B786" s="51"/>
      <c r="C786" s="51"/>
      <c r="D786" s="51"/>
      <c r="E786" s="51"/>
      <c r="F786" s="51"/>
      <c r="G786" s="51"/>
      <c r="H786" s="51"/>
    </row>
    <row r="787" spans="1:8" x14ac:dyDescent="0.3">
      <c r="A787" s="51"/>
      <c r="B787" s="51"/>
      <c r="C787" s="51"/>
      <c r="D787" s="51"/>
      <c r="E787" s="51"/>
      <c r="F787" s="51"/>
      <c r="G787" s="51"/>
      <c r="H787" s="51"/>
    </row>
    <row r="788" spans="1:8" x14ac:dyDescent="0.3">
      <c r="A788" s="51"/>
      <c r="B788" s="51"/>
      <c r="C788" s="51"/>
      <c r="D788" s="51"/>
      <c r="E788" s="51"/>
      <c r="F788" s="51"/>
      <c r="G788" s="51"/>
      <c r="H788" s="51"/>
    </row>
    <row r="789" spans="1:8" x14ac:dyDescent="0.3">
      <c r="A789" s="51"/>
      <c r="B789" s="51"/>
      <c r="C789" s="51"/>
      <c r="D789" s="51"/>
      <c r="E789" s="51"/>
      <c r="F789" s="51"/>
      <c r="G789" s="51"/>
      <c r="H789" s="51"/>
    </row>
    <row r="790" spans="1:8" x14ac:dyDescent="0.3">
      <c r="A790" s="51"/>
      <c r="B790" s="51"/>
      <c r="C790" s="51"/>
      <c r="D790" s="51"/>
      <c r="E790" s="51"/>
      <c r="F790" s="51"/>
      <c r="G790" s="51"/>
      <c r="H790" s="51"/>
    </row>
    <row r="791" spans="1:8" x14ac:dyDescent="0.3">
      <c r="A791" s="51"/>
      <c r="B791" s="51"/>
      <c r="C791" s="51"/>
      <c r="D791" s="51"/>
      <c r="E791" s="51"/>
      <c r="F791" s="51"/>
      <c r="G791" s="51"/>
      <c r="H791" s="51"/>
    </row>
    <row r="792" spans="1:8" x14ac:dyDescent="0.3">
      <c r="A792" s="51"/>
      <c r="B792" s="51"/>
      <c r="C792" s="51"/>
      <c r="D792" s="51"/>
      <c r="E792" s="51"/>
      <c r="F792" s="51"/>
      <c r="G792" s="51"/>
      <c r="H792" s="51"/>
    </row>
    <row r="793" spans="1:8" x14ac:dyDescent="0.3">
      <c r="A793" s="51"/>
      <c r="B793" s="51"/>
      <c r="C793" s="51"/>
      <c r="D793" s="51"/>
      <c r="E793" s="51"/>
      <c r="F793" s="51"/>
      <c r="G793" s="51"/>
      <c r="H793" s="51"/>
    </row>
    <row r="794" spans="1:8" x14ac:dyDescent="0.3">
      <c r="A794" s="51"/>
      <c r="B794" s="51"/>
      <c r="C794" s="51"/>
      <c r="D794" s="51"/>
      <c r="E794" s="51"/>
      <c r="F794" s="51"/>
      <c r="G794" s="51"/>
      <c r="H794" s="51"/>
    </row>
    <row r="795" spans="1:8" x14ac:dyDescent="0.3">
      <c r="A795" s="51"/>
      <c r="B795" s="51"/>
      <c r="C795" s="51"/>
      <c r="D795" s="51"/>
      <c r="E795" s="51"/>
      <c r="F795" s="51"/>
      <c r="G795" s="51"/>
      <c r="H795" s="51"/>
    </row>
    <row r="796" spans="1:8" x14ac:dyDescent="0.3">
      <c r="A796" s="51"/>
      <c r="B796" s="51"/>
      <c r="C796" s="51"/>
      <c r="D796" s="51"/>
      <c r="E796" s="51"/>
      <c r="F796" s="51"/>
      <c r="G796" s="51"/>
      <c r="H796" s="51"/>
    </row>
    <row r="797" spans="1:8" x14ac:dyDescent="0.3">
      <c r="A797" s="51"/>
      <c r="B797" s="51"/>
      <c r="C797" s="51"/>
      <c r="D797" s="51"/>
      <c r="E797" s="51"/>
      <c r="F797" s="51"/>
      <c r="G797" s="51"/>
      <c r="H797" s="51"/>
    </row>
    <row r="798" spans="1:8" x14ac:dyDescent="0.3">
      <c r="A798" s="51"/>
      <c r="B798" s="51"/>
      <c r="C798" s="51"/>
      <c r="D798" s="51"/>
      <c r="E798" s="51"/>
      <c r="F798" s="51"/>
      <c r="G798" s="51"/>
      <c r="H798" s="51"/>
    </row>
    <row r="799" spans="1:8" x14ac:dyDescent="0.3">
      <c r="A799" s="51"/>
      <c r="B799" s="51"/>
      <c r="C799" s="51"/>
      <c r="D799" s="51"/>
      <c r="E799" s="51"/>
      <c r="F799" s="51"/>
      <c r="G799" s="51"/>
      <c r="H799" s="51"/>
    </row>
    <row r="800" spans="1:8" x14ac:dyDescent="0.3">
      <c r="A800" s="51"/>
      <c r="B800" s="51"/>
      <c r="C800" s="51"/>
      <c r="D800" s="51"/>
      <c r="E800" s="51"/>
      <c r="F800" s="51"/>
      <c r="G800" s="51"/>
      <c r="H800" s="51"/>
    </row>
    <row r="801" spans="1:8" x14ac:dyDescent="0.3">
      <c r="A801" s="51"/>
      <c r="B801" s="51"/>
      <c r="C801" s="51"/>
      <c r="D801" s="51"/>
      <c r="E801" s="51"/>
      <c r="F801" s="51"/>
      <c r="G801" s="51"/>
      <c r="H801" s="51"/>
    </row>
    <row r="802" spans="1:8" x14ac:dyDescent="0.3">
      <c r="A802" s="51"/>
      <c r="B802" s="51"/>
      <c r="C802" s="51"/>
      <c r="D802" s="51"/>
      <c r="E802" s="51"/>
      <c r="F802" s="51"/>
      <c r="G802" s="51"/>
      <c r="H802" s="51"/>
    </row>
    <row r="803" spans="1:8" x14ac:dyDescent="0.3">
      <c r="A803" s="51"/>
      <c r="B803" s="51"/>
      <c r="C803" s="51"/>
      <c r="D803" s="51"/>
      <c r="E803" s="51"/>
      <c r="F803" s="51"/>
      <c r="G803" s="51"/>
      <c r="H803" s="51"/>
    </row>
    <row r="804" spans="1:8" x14ac:dyDescent="0.3">
      <c r="A804" s="51"/>
      <c r="B804" s="51"/>
      <c r="C804" s="51"/>
      <c r="D804" s="51"/>
      <c r="E804" s="51"/>
      <c r="F804" s="51"/>
      <c r="G804" s="51"/>
      <c r="H804" s="51"/>
    </row>
    <row r="805" spans="1:8" x14ac:dyDescent="0.3">
      <c r="A805" s="51"/>
      <c r="B805" s="51"/>
      <c r="C805" s="51"/>
      <c r="D805" s="51"/>
      <c r="E805" s="51"/>
      <c r="F805" s="51"/>
      <c r="G805" s="51"/>
      <c r="H805" s="51"/>
    </row>
    <row r="806" spans="1:8" x14ac:dyDescent="0.3">
      <c r="A806" s="51"/>
      <c r="B806" s="51"/>
      <c r="C806" s="51"/>
      <c r="D806" s="51"/>
      <c r="E806" s="51"/>
      <c r="F806" s="51"/>
      <c r="G806" s="51"/>
      <c r="H806" s="51"/>
    </row>
    <row r="807" spans="1:8" x14ac:dyDescent="0.3">
      <c r="A807" s="51"/>
      <c r="B807" s="51"/>
      <c r="C807" s="51"/>
      <c r="D807" s="51"/>
      <c r="E807" s="51"/>
      <c r="F807" s="51"/>
      <c r="G807" s="51"/>
      <c r="H807" s="51"/>
    </row>
    <row r="808" spans="1:8" x14ac:dyDescent="0.3">
      <c r="A808" s="51"/>
      <c r="B808" s="51"/>
      <c r="C808" s="51"/>
      <c r="D808" s="51"/>
      <c r="E808" s="51"/>
      <c r="F808" s="51"/>
      <c r="G808" s="51"/>
      <c r="H808" s="51"/>
    </row>
    <row r="809" spans="1:8" x14ac:dyDescent="0.3">
      <c r="A809" s="51"/>
      <c r="B809" s="51"/>
      <c r="C809" s="51"/>
      <c r="D809" s="51"/>
      <c r="E809" s="51"/>
      <c r="F809" s="51"/>
      <c r="G809" s="51"/>
      <c r="H809" s="51"/>
    </row>
    <row r="810" spans="1:8" x14ac:dyDescent="0.3">
      <c r="A810" s="51"/>
      <c r="B810" s="51"/>
      <c r="C810" s="51"/>
      <c r="D810" s="51"/>
      <c r="E810" s="51"/>
      <c r="F810" s="51"/>
      <c r="G810" s="51"/>
      <c r="H810" s="51"/>
    </row>
    <row r="811" spans="1:8" x14ac:dyDescent="0.3">
      <c r="A811" s="51"/>
      <c r="B811" s="51"/>
      <c r="C811" s="51"/>
      <c r="D811" s="51"/>
      <c r="E811" s="51"/>
      <c r="F811" s="51"/>
      <c r="G811" s="51"/>
      <c r="H811" s="51"/>
    </row>
    <row r="812" spans="1:8" x14ac:dyDescent="0.3">
      <c r="A812" s="51"/>
      <c r="B812" s="51"/>
      <c r="C812" s="51"/>
      <c r="D812" s="51"/>
      <c r="E812" s="51"/>
      <c r="F812" s="51"/>
      <c r="G812" s="51"/>
      <c r="H812" s="51"/>
    </row>
    <row r="813" spans="1:8" x14ac:dyDescent="0.3">
      <c r="A813" s="51"/>
      <c r="B813" s="51"/>
      <c r="C813" s="51"/>
      <c r="D813" s="51"/>
      <c r="E813" s="51"/>
      <c r="F813" s="51"/>
      <c r="G813" s="51"/>
      <c r="H813" s="51"/>
    </row>
    <row r="814" spans="1:8" x14ac:dyDescent="0.3">
      <c r="A814" s="51"/>
      <c r="B814" s="51"/>
      <c r="C814" s="51"/>
      <c r="D814" s="51"/>
      <c r="E814" s="51"/>
      <c r="F814" s="51"/>
      <c r="G814" s="51"/>
      <c r="H814" s="51"/>
    </row>
    <row r="815" spans="1:8" x14ac:dyDescent="0.3">
      <c r="A815" s="51"/>
      <c r="B815" s="51"/>
      <c r="C815" s="51"/>
      <c r="D815" s="51"/>
      <c r="E815" s="51"/>
      <c r="F815" s="51"/>
      <c r="G815" s="51"/>
      <c r="H815" s="51"/>
    </row>
    <row r="816" spans="1:8" x14ac:dyDescent="0.3">
      <c r="A816" s="51"/>
      <c r="B816" s="51"/>
      <c r="C816" s="51"/>
      <c r="D816" s="51"/>
      <c r="E816" s="51"/>
      <c r="F816" s="51"/>
      <c r="G816" s="51"/>
      <c r="H816" s="51"/>
    </row>
    <row r="817" spans="1:8" x14ac:dyDescent="0.3">
      <c r="A817" s="51"/>
      <c r="B817" s="51"/>
      <c r="C817" s="51"/>
      <c r="D817" s="51"/>
      <c r="E817" s="51"/>
      <c r="F817" s="51"/>
      <c r="G817" s="51"/>
      <c r="H817" s="51"/>
    </row>
    <row r="818" spans="1:8" x14ac:dyDescent="0.3">
      <c r="A818" s="51"/>
      <c r="B818" s="51"/>
      <c r="C818" s="51"/>
      <c r="D818" s="51"/>
      <c r="E818" s="51"/>
      <c r="F818" s="51"/>
      <c r="G818" s="51"/>
      <c r="H818" s="51"/>
    </row>
    <row r="819" spans="1:8" x14ac:dyDescent="0.3">
      <c r="A819" s="51"/>
      <c r="B819" s="51"/>
      <c r="C819" s="51"/>
      <c r="D819" s="51"/>
      <c r="E819" s="51"/>
      <c r="F819" s="51"/>
      <c r="G819" s="51"/>
      <c r="H819" s="51"/>
    </row>
    <row r="820" spans="1:8" x14ac:dyDescent="0.3">
      <c r="A820" s="51"/>
      <c r="B820" s="51"/>
      <c r="C820" s="51"/>
      <c r="D820" s="51"/>
      <c r="E820" s="51"/>
      <c r="F820" s="51"/>
      <c r="G820" s="51"/>
      <c r="H820" s="51"/>
    </row>
    <row r="821" spans="1:8" x14ac:dyDescent="0.3">
      <c r="A821" s="51"/>
      <c r="B821" s="51"/>
      <c r="C821" s="51"/>
      <c r="D821" s="51"/>
      <c r="E821" s="51"/>
      <c r="F821" s="51"/>
      <c r="G821" s="51"/>
      <c r="H821" s="51"/>
    </row>
    <row r="822" spans="1:8" x14ac:dyDescent="0.3">
      <c r="A822" s="51"/>
      <c r="B822" s="51"/>
      <c r="C822" s="51"/>
      <c r="D822" s="51"/>
      <c r="E822" s="51"/>
      <c r="F822" s="51"/>
      <c r="G822" s="51"/>
      <c r="H822" s="51"/>
    </row>
    <row r="823" spans="1:8" x14ac:dyDescent="0.3">
      <c r="A823" s="51"/>
      <c r="B823" s="51"/>
      <c r="C823" s="51"/>
      <c r="D823" s="51"/>
      <c r="E823" s="51"/>
      <c r="F823" s="51"/>
      <c r="G823" s="51"/>
      <c r="H823" s="51"/>
    </row>
    <row r="824" spans="1:8" x14ac:dyDescent="0.3">
      <c r="A824" s="51"/>
      <c r="B824" s="51"/>
      <c r="C824" s="51"/>
      <c r="D824" s="51"/>
      <c r="E824" s="51"/>
      <c r="F824" s="51"/>
      <c r="G824" s="51"/>
      <c r="H824" s="51"/>
    </row>
    <row r="825" spans="1:8" x14ac:dyDescent="0.3">
      <c r="A825" s="51"/>
      <c r="B825" s="51"/>
      <c r="C825" s="51"/>
      <c r="D825" s="51"/>
      <c r="E825" s="51"/>
      <c r="F825" s="51"/>
      <c r="G825" s="51"/>
      <c r="H825" s="51"/>
    </row>
    <row r="826" spans="1:8" x14ac:dyDescent="0.3">
      <c r="A826" s="51"/>
      <c r="B826" s="51"/>
      <c r="C826" s="51"/>
      <c r="D826" s="51"/>
      <c r="E826" s="51"/>
      <c r="F826" s="51"/>
      <c r="G826" s="51"/>
      <c r="H826" s="51"/>
    </row>
    <row r="827" spans="1:8" x14ac:dyDescent="0.3">
      <c r="A827" s="51"/>
      <c r="B827" s="51"/>
      <c r="C827" s="51"/>
      <c r="D827" s="51"/>
      <c r="E827" s="51"/>
      <c r="F827" s="51"/>
      <c r="G827" s="51"/>
      <c r="H827" s="51"/>
    </row>
    <row r="828" spans="1:8" x14ac:dyDescent="0.3">
      <c r="A828" s="51"/>
      <c r="B828" s="51"/>
      <c r="C828" s="51"/>
      <c r="D828" s="51"/>
      <c r="E828" s="51"/>
      <c r="F828" s="51"/>
      <c r="G828" s="51"/>
      <c r="H828" s="51"/>
    </row>
    <row r="829" spans="1:8" x14ac:dyDescent="0.3">
      <c r="A829" s="51"/>
      <c r="B829" s="51"/>
      <c r="C829" s="51"/>
      <c r="D829" s="51"/>
      <c r="E829" s="51"/>
      <c r="F829" s="51"/>
      <c r="G829" s="51"/>
      <c r="H829" s="51"/>
    </row>
    <row r="830" spans="1:8" x14ac:dyDescent="0.3">
      <c r="A830" s="51"/>
      <c r="B830" s="51"/>
      <c r="C830" s="51"/>
      <c r="D830" s="51"/>
      <c r="E830" s="51"/>
      <c r="F830" s="51"/>
      <c r="G830" s="51"/>
      <c r="H830" s="51"/>
    </row>
    <row r="831" spans="1:8" x14ac:dyDescent="0.3">
      <c r="A831" s="51"/>
      <c r="B831" s="51"/>
      <c r="C831" s="51"/>
      <c r="D831" s="51"/>
      <c r="E831" s="51"/>
      <c r="F831" s="51"/>
      <c r="G831" s="51"/>
      <c r="H831" s="51"/>
    </row>
    <row r="832" spans="1:8" x14ac:dyDescent="0.3">
      <c r="A832" s="51"/>
      <c r="B832" s="51"/>
      <c r="C832" s="51"/>
      <c r="D832" s="51"/>
      <c r="E832" s="51"/>
      <c r="F832" s="51"/>
      <c r="G832" s="51"/>
      <c r="H832" s="51"/>
    </row>
    <row r="833" spans="1:8" x14ac:dyDescent="0.3">
      <c r="A833" s="51"/>
      <c r="B833" s="51"/>
      <c r="C833" s="51"/>
      <c r="D833" s="51"/>
      <c r="E833" s="51"/>
      <c r="F833" s="51"/>
      <c r="G833" s="51"/>
      <c r="H833" s="51"/>
    </row>
    <row r="834" spans="1:8" x14ac:dyDescent="0.3">
      <c r="A834" s="51"/>
      <c r="B834" s="51"/>
      <c r="C834" s="51"/>
      <c r="D834" s="51"/>
      <c r="E834" s="51"/>
      <c r="F834" s="51"/>
      <c r="G834" s="51"/>
      <c r="H834" s="51"/>
    </row>
    <row r="835" spans="1:8" x14ac:dyDescent="0.3">
      <c r="A835" s="51"/>
      <c r="B835" s="51"/>
      <c r="C835" s="51"/>
      <c r="D835" s="51"/>
      <c r="E835" s="51"/>
      <c r="F835" s="51"/>
      <c r="G835" s="51"/>
      <c r="H835" s="51"/>
    </row>
    <row r="836" spans="1:8" x14ac:dyDescent="0.3">
      <c r="A836" s="51"/>
      <c r="B836" s="51"/>
      <c r="C836" s="51"/>
      <c r="D836" s="51"/>
      <c r="E836" s="51"/>
      <c r="F836" s="51"/>
      <c r="G836" s="51"/>
      <c r="H836" s="51"/>
    </row>
    <row r="837" spans="1:8" x14ac:dyDescent="0.3">
      <c r="A837" s="51"/>
      <c r="B837" s="51"/>
      <c r="C837" s="51"/>
      <c r="D837" s="51"/>
      <c r="E837" s="51"/>
      <c r="F837" s="51"/>
      <c r="G837" s="51"/>
      <c r="H837" s="51"/>
    </row>
    <row r="838" spans="1:8" x14ac:dyDescent="0.3">
      <c r="A838" s="51"/>
      <c r="B838" s="51"/>
      <c r="C838" s="51"/>
      <c r="D838" s="51"/>
      <c r="E838" s="51"/>
      <c r="F838" s="51"/>
      <c r="G838" s="51"/>
      <c r="H838" s="51"/>
    </row>
    <row r="839" spans="1:8" x14ac:dyDescent="0.3">
      <c r="A839" s="51"/>
      <c r="B839" s="51"/>
      <c r="C839" s="51"/>
      <c r="D839" s="51"/>
      <c r="E839" s="51"/>
      <c r="F839" s="51"/>
      <c r="G839" s="51"/>
      <c r="H839" s="51"/>
    </row>
    <row r="840" spans="1:8" x14ac:dyDescent="0.3">
      <c r="A840" s="51"/>
      <c r="B840" s="51"/>
      <c r="C840" s="51"/>
      <c r="D840" s="51"/>
      <c r="E840" s="51"/>
      <c r="F840" s="51"/>
      <c r="G840" s="51"/>
      <c r="H840" s="51"/>
    </row>
    <row r="841" spans="1:8" x14ac:dyDescent="0.3">
      <c r="A841" s="51"/>
      <c r="B841" s="51"/>
      <c r="C841" s="51"/>
      <c r="D841" s="51"/>
      <c r="E841" s="51"/>
      <c r="F841" s="51"/>
      <c r="G841" s="51"/>
      <c r="H841" s="51"/>
    </row>
    <row r="842" spans="1:8" x14ac:dyDescent="0.3">
      <c r="A842" s="51"/>
      <c r="B842" s="51"/>
      <c r="C842" s="51"/>
      <c r="D842" s="51"/>
      <c r="E842" s="51"/>
      <c r="F842" s="51"/>
      <c r="G842" s="51"/>
      <c r="H842" s="51"/>
    </row>
    <row r="843" spans="1:8" x14ac:dyDescent="0.3">
      <c r="A843" s="51"/>
      <c r="B843" s="51"/>
      <c r="C843" s="51"/>
      <c r="D843" s="51"/>
      <c r="E843" s="51"/>
      <c r="F843" s="51"/>
      <c r="G843" s="51"/>
      <c r="H843" s="51"/>
    </row>
    <row r="844" spans="1:8" x14ac:dyDescent="0.3">
      <c r="A844" s="51"/>
      <c r="B844" s="51"/>
      <c r="C844" s="51"/>
      <c r="D844" s="51"/>
      <c r="E844" s="51"/>
      <c r="F844" s="51"/>
      <c r="G844" s="51"/>
      <c r="H844" s="51"/>
    </row>
    <row r="845" spans="1:8" x14ac:dyDescent="0.3">
      <c r="A845" s="51"/>
      <c r="B845" s="51"/>
      <c r="C845" s="51"/>
      <c r="D845" s="51"/>
      <c r="E845" s="51"/>
      <c r="F845" s="51"/>
      <c r="G845" s="51"/>
      <c r="H845" s="51"/>
    </row>
    <row r="846" spans="1:8" x14ac:dyDescent="0.3">
      <c r="A846" s="51"/>
      <c r="B846" s="51"/>
      <c r="C846" s="51"/>
      <c r="D846" s="51"/>
      <c r="E846" s="51"/>
      <c r="F846" s="51"/>
      <c r="G846" s="51"/>
      <c r="H846" s="51"/>
    </row>
    <row r="847" spans="1:8" x14ac:dyDescent="0.3">
      <c r="A847" s="51"/>
      <c r="B847" s="51"/>
      <c r="C847" s="51"/>
      <c r="D847" s="51"/>
      <c r="E847" s="51"/>
      <c r="F847" s="51"/>
      <c r="G847" s="51"/>
      <c r="H847" s="51"/>
    </row>
    <row r="848" spans="1:8" x14ac:dyDescent="0.3">
      <c r="A848" s="51"/>
      <c r="B848" s="51"/>
      <c r="C848" s="51"/>
      <c r="D848" s="51"/>
      <c r="E848" s="51"/>
      <c r="F848" s="51"/>
      <c r="G848" s="51"/>
      <c r="H848" s="51"/>
    </row>
    <row r="849" spans="1:8" x14ac:dyDescent="0.3">
      <c r="A849" s="51"/>
      <c r="B849" s="51"/>
      <c r="C849" s="51"/>
      <c r="D849" s="51"/>
      <c r="E849" s="51"/>
      <c r="F849" s="51"/>
      <c r="G849" s="51"/>
      <c r="H849" s="51"/>
    </row>
    <row r="850" spans="1:8" x14ac:dyDescent="0.3">
      <c r="A850" s="51"/>
      <c r="B850" s="51"/>
      <c r="C850" s="51"/>
      <c r="D850" s="51"/>
      <c r="E850" s="51"/>
      <c r="F850" s="51"/>
      <c r="G850" s="51"/>
      <c r="H850" s="51"/>
    </row>
    <row r="851" spans="1:8" x14ac:dyDescent="0.3">
      <c r="A851" s="51"/>
      <c r="B851" s="51"/>
      <c r="C851" s="51"/>
      <c r="D851" s="51"/>
      <c r="E851" s="51"/>
      <c r="F851" s="51"/>
      <c r="G851" s="51"/>
      <c r="H851" s="51"/>
    </row>
    <row r="852" spans="1:8" x14ac:dyDescent="0.3">
      <c r="A852" s="51"/>
      <c r="B852" s="51"/>
      <c r="C852" s="51"/>
      <c r="D852" s="51"/>
      <c r="E852" s="51"/>
      <c r="F852" s="51"/>
      <c r="G852" s="51"/>
      <c r="H852" s="51"/>
    </row>
    <row r="853" spans="1:8" x14ac:dyDescent="0.3">
      <c r="A853" s="51"/>
      <c r="B853" s="51"/>
      <c r="C853" s="51"/>
      <c r="D853" s="51"/>
      <c r="E853" s="51"/>
      <c r="F853" s="51"/>
      <c r="G853" s="51"/>
      <c r="H853" s="51"/>
    </row>
    <row r="854" spans="1:8" x14ac:dyDescent="0.3">
      <c r="A854" s="51"/>
      <c r="B854" s="51"/>
      <c r="C854" s="51"/>
      <c r="D854" s="51"/>
      <c r="E854" s="51"/>
      <c r="F854" s="51"/>
      <c r="G854" s="51"/>
      <c r="H854" s="51"/>
    </row>
    <row r="855" spans="1:8" x14ac:dyDescent="0.3">
      <c r="A855" s="51"/>
      <c r="B855" s="51"/>
      <c r="C855" s="51"/>
      <c r="D855" s="51"/>
      <c r="E855" s="51"/>
      <c r="F855" s="51"/>
      <c r="G855" s="51"/>
      <c r="H855" s="51"/>
    </row>
    <row r="856" spans="1:8" x14ac:dyDescent="0.3">
      <c r="A856" s="51"/>
      <c r="B856" s="51"/>
      <c r="C856" s="51"/>
      <c r="D856" s="51"/>
      <c r="E856" s="51"/>
      <c r="F856" s="51"/>
      <c r="G856" s="51"/>
      <c r="H856" s="51"/>
    </row>
    <row r="857" spans="1:8" x14ac:dyDescent="0.3">
      <c r="A857" s="51"/>
      <c r="B857" s="51"/>
      <c r="C857" s="51"/>
      <c r="D857" s="51"/>
      <c r="E857" s="51"/>
      <c r="F857" s="51"/>
      <c r="G857" s="51"/>
      <c r="H857" s="51"/>
    </row>
    <row r="858" spans="1:8" x14ac:dyDescent="0.3">
      <c r="A858" s="51"/>
      <c r="B858" s="51"/>
      <c r="C858" s="51"/>
      <c r="D858" s="51"/>
      <c r="E858" s="51"/>
      <c r="F858" s="51"/>
      <c r="G858" s="51"/>
      <c r="H858" s="51"/>
    </row>
    <row r="859" spans="1:8" x14ac:dyDescent="0.3">
      <c r="A859" s="51"/>
      <c r="B859" s="51"/>
      <c r="C859" s="51"/>
      <c r="D859" s="51"/>
      <c r="E859" s="51"/>
      <c r="F859" s="51"/>
      <c r="G859" s="51"/>
      <c r="H859" s="51"/>
    </row>
    <row r="860" spans="1:8" x14ac:dyDescent="0.3">
      <c r="A860" s="51"/>
      <c r="B860" s="51"/>
      <c r="C860" s="51"/>
      <c r="D860" s="51"/>
      <c r="E860" s="51"/>
      <c r="F860" s="51"/>
      <c r="G860" s="51"/>
      <c r="H860" s="51"/>
    </row>
    <row r="861" spans="1:8" x14ac:dyDescent="0.3">
      <c r="A861" s="51"/>
      <c r="B861" s="51"/>
      <c r="C861" s="51"/>
      <c r="D861" s="51"/>
      <c r="E861" s="51"/>
      <c r="F861" s="51"/>
      <c r="G861" s="51"/>
      <c r="H861" s="51"/>
    </row>
    <row r="862" spans="1:8" x14ac:dyDescent="0.3">
      <c r="A862" s="51"/>
      <c r="B862" s="51"/>
      <c r="C862" s="51"/>
      <c r="D862" s="51"/>
      <c r="E862" s="51"/>
      <c r="F862" s="51"/>
      <c r="G862" s="51"/>
      <c r="H862" s="51"/>
    </row>
    <row r="863" spans="1:8" x14ac:dyDescent="0.3">
      <c r="A863" s="51"/>
      <c r="B863" s="51"/>
      <c r="C863" s="51"/>
      <c r="D863" s="51"/>
      <c r="E863" s="51"/>
      <c r="F863" s="51"/>
      <c r="G863" s="51"/>
      <c r="H863" s="51"/>
    </row>
    <row r="864" spans="1:8" x14ac:dyDescent="0.3">
      <c r="A864" s="51"/>
      <c r="B864" s="51"/>
      <c r="C864" s="51"/>
      <c r="D864" s="51"/>
      <c r="E864" s="51"/>
      <c r="F864" s="51"/>
      <c r="G864" s="51"/>
      <c r="H864" s="51"/>
    </row>
    <row r="865" spans="1:8" x14ac:dyDescent="0.3">
      <c r="A865" s="51"/>
      <c r="B865" s="51"/>
      <c r="C865" s="51"/>
      <c r="D865" s="51"/>
      <c r="E865" s="51"/>
      <c r="F865" s="51"/>
      <c r="G865" s="51"/>
      <c r="H865" s="51"/>
    </row>
    <row r="866" spans="1:8" x14ac:dyDescent="0.3">
      <c r="A866" s="51"/>
      <c r="B866" s="51"/>
      <c r="C866" s="51"/>
      <c r="D866" s="51"/>
      <c r="E866" s="51"/>
      <c r="F866" s="51"/>
      <c r="G866" s="51"/>
      <c r="H866" s="51"/>
    </row>
    <row r="867" spans="1:8" x14ac:dyDescent="0.3">
      <c r="A867" s="51"/>
      <c r="B867" s="51"/>
      <c r="C867" s="51"/>
      <c r="D867" s="51"/>
      <c r="E867" s="51"/>
      <c r="F867" s="51"/>
      <c r="G867" s="51"/>
      <c r="H867" s="51"/>
    </row>
    <row r="868" spans="1:8" x14ac:dyDescent="0.3">
      <c r="A868" s="51"/>
      <c r="B868" s="51"/>
      <c r="C868" s="51"/>
      <c r="D868" s="51"/>
      <c r="E868" s="51"/>
      <c r="F868" s="51"/>
      <c r="G868" s="51"/>
      <c r="H868" s="51"/>
    </row>
    <row r="869" spans="1:8" x14ac:dyDescent="0.3">
      <c r="A869" s="51"/>
      <c r="B869" s="51"/>
      <c r="C869" s="51"/>
      <c r="D869" s="51"/>
      <c r="E869" s="51"/>
      <c r="F869" s="51"/>
      <c r="G869" s="51"/>
      <c r="H869" s="51"/>
    </row>
    <row r="870" spans="1:8" x14ac:dyDescent="0.3">
      <c r="A870" s="51"/>
      <c r="B870" s="51"/>
      <c r="C870" s="51"/>
      <c r="D870" s="51"/>
      <c r="E870" s="51"/>
      <c r="F870" s="51"/>
      <c r="G870" s="51"/>
      <c r="H870" s="51"/>
    </row>
    <row r="871" spans="1:8" x14ac:dyDescent="0.3">
      <c r="A871" s="51"/>
      <c r="B871" s="51"/>
      <c r="C871" s="51"/>
      <c r="D871" s="51"/>
      <c r="E871" s="51"/>
      <c r="F871" s="51"/>
      <c r="G871" s="51"/>
      <c r="H871" s="51"/>
    </row>
    <row r="872" spans="1:8" x14ac:dyDescent="0.3">
      <c r="A872" s="51"/>
      <c r="B872" s="51"/>
      <c r="C872" s="51"/>
      <c r="D872" s="51"/>
      <c r="E872" s="51"/>
      <c r="F872" s="51"/>
      <c r="G872" s="51"/>
      <c r="H872" s="51"/>
    </row>
    <row r="873" spans="1:8" x14ac:dyDescent="0.3">
      <c r="A873" s="51"/>
      <c r="B873" s="51"/>
      <c r="C873" s="51"/>
      <c r="D873" s="51"/>
      <c r="E873" s="51"/>
      <c r="F873" s="51"/>
      <c r="G873" s="51"/>
      <c r="H873" s="51"/>
    </row>
    <row r="874" spans="1:8" x14ac:dyDescent="0.3">
      <c r="A874" s="51"/>
      <c r="B874" s="51"/>
      <c r="C874" s="51"/>
      <c r="D874" s="51"/>
      <c r="E874" s="51"/>
      <c r="F874" s="51"/>
      <c r="G874" s="51"/>
      <c r="H874" s="51"/>
    </row>
    <row r="875" spans="1:8" x14ac:dyDescent="0.3">
      <c r="A875" s="51"/>
      <c r="B875" s="51"/>
      <c r="C875" s="51"/>
      <c r="D875" s="51"/>
      <c r="E875" s="51"/>
      <c r="F875" s="51"/>
      <c r="G875" s="51"/>
      <c r="H875" s="51"/>
    </row>
    <row r="876" spans="1:8" x14ac:dyDescent="0.3">
      <c r="A876" s="51"/>
      <c r="B876" s="51"/>
      <c r="C876" s="51"/>
      <c r="D876" s="51"/>
      <c r="E876" s="51"/>
      <c r="F876" s="51"/>
      <c r="G876" s="51"/>
      <c r="H876" s="51"/>
    </row>
    <row r="877" spans="1:8" x14ac:dyDescent="0.3">
      <c r="A877" s="51"/>
      <c r="B877" s="51"/>
      <c r="C877" s="51"/>
      <c r="D877" s="51"/>
      <c r="E877" s="51"/>
      <c r="F877" s="51"/>
      <c r="G877" s="51"/>
      <c r="H877" s="51"/>
    </row>
    <row r="878" spans="1:8" x14ac:dyDescent="0.3">
      <c r="A878" s="51"/>
      <c r="B878" s="51"/>
      <c r="C878" s="51"/>
      <c r="D878" s="51"/>
      <c r="E878" s="51"/>
      <c r="F878" s="51"/>
      <c r="G878" s="51"/>
      <c r="H878" s="51"/>
    </row>
    <row r="879" spans="1:8" x14ac:dyDescent="0.3">
      <c r="A879" s="51"/>
      <c r="B879" s="51"/>
      <c r="C879" s="51"/>
      <c r="D879" s="51"/>
      <c r="E879" s="51"/>
      <c r="F879" s="51"/>
      <c r="G879" s="51"/>
      <c r="H879" s="51"/>
    </row>
    <row r="880" spans="1:8" x14ac:dyDescent="0.3">
      <c r="A880" s="51"/>
      <c r="B880" s="51"/>
      <c r="C880" s="51"/>
      <c r="D880" s="51"/>
      <c r="E880" s="51"/>
      <c r="F880" s="51"/>
      <c r="G880" s="51"/>
      <c r="H880" s="51"/>
    </row>
    <row r="881" spans="1:8" x14ac:dyDescent="0.3">
      <c r="A881" s="51"/>
      <c r="B881" s="51"/>
      <c r="C881" s="51"/>
      <c r="D881" s="51"/>
      <c r="E881" s="51"/>
      <c r="F881" s="51"/>
      <c r="G881" s="51"/>
      <c r="H881" s="51"/>
    </row>
    <row r="882" spans="1:8" x14ac:dyDescent="0.3">
      <c r="A882" s="51"/>
      <c r="B882" s="51"/>
      <c r="C882" s="51"/>
      <c r="D882" s="51"/>
      <c r="E882" s="51"/>
      <c r="F882" s="51"/>
      <c r="G882" s="51"/>
      <c r="H882" s="51"/>
    </row>
    <row r="883" spans="1:8" x14ac:dyDescent="0.3">
      <c r="A883" s="51"/>
      <c r="B883" s="51"/>
      <c r="C883" s="51"/>
      <c r="D883" s="51"/>
      <c r="E883" s="51"/>
      <c r="F883" s="51"/>
      <c r="G883" s="51"/>
      <c r="H883" s="51"/>
    </row>
    <row r="884" spans="1:8" x14ac:dyDescent="0.3">
      <c r="A884" s="51"/>
      <c r="B884" s="51"/>
      <c r="C884" s="51"/>
      <c r="D884" s="51"/>
      <c r="E884" s="51"/>
      <c r="F884" s="51"/>
      <c r="G884" s="51"/>
      <c r="H884" s="51"/>
    </row>
    <row r="885" spans="1:8" x14ac:dyDescent="0.3">
      <c r="A885" s="51"/>
      <c r="B885" s="51"/>
      <c r="C885" s="51"/>
      <c r="D885" s="51"/>
      <c r="E885" s="51"/>
      <c r="F885" s="51"/>
      <c r="G885" s="51"/>
      <c r="H885" s="51"/>
    </row>
    <row r="886" spans="1:8" x14ac:dyDescent="0.3">
      <c r="A886" s="51"/>
      <c r="B886" s="51"/>
      <c r="C886" s="51"/>
      <c r="D886" s="51"/>
      <c r="E886" s="51"/>
      <c r="F886" s="51"/>
      <c r="G886" s="51"/>
      <c r="H886" s="51"/>
    </row>
    <row r="887" spans="1:8" x14ac:dyDescent="0.3">
      <c r="A887" s="51"/>
      <c r="B887" s="51"/>
      <c r="C887" s="51"/>
      <c r="D887" s="51"/>
      <c r="E887" s="51"/>
      <c r="F887" s="51"/>
      <c r="G887" s="51"/>
      <c r="H887" s="51"/>
    </row>
    <row r="888" spans="1:8" x14ac:dyDescent="0.3">
      <c r="A888" s="51"/>
      <c r="B888" s="51"/>
      <c r="C888" s="51"/>
      <c r="D888" s="51"/>
      <c r="E888" s="51"/>
      <c r="F888" s="51"/>
      <c r="G888" s="51"/>
      <c r="H888" s="51"/>
    </row>
    <row r="889" spans="1:8" x14ac:dyDescent="0.3">
      <c r="A889" s="51"/>
      <c r="B889" s="51"/>
      <c r="C889" s="51"/>
      <c r="D889" s="51"/>
      <c r="E889" s="51"/>
      <c r="F889" s="51"/>
      <c r="G889" s="51"/>
      <c r="H889" s="51"/>
    </row>
    <row r="890" spans="1:8" x14ac:dyDescent="0.3">
      <c r="A890" s="51"/>
      <c r="B890" s="51"/>
      <c r="C890" s="51"/>
      <c r="D890" s="51"/>
      <c r="E890" s="51"/>
      <c r="F890" s="51"/>
      <c r="G890" s="51"/>
      <c r="H890" s="51"/>
    </row>
    <row r="891" spans="1:8" x14ac:dyDescent="0.3">
      <c r="A891" s="51"/>
      <c r="B891" s="51"/>
      <c r="C891" s="51"/>
      <c r="D891" s="51"/>
      <c r="E891" s="51"/>
      <c r="F891" s="51"/>
      <c r="G891" s="51"/>
      <c r="H891" s="51"/>
    </row>
    <row r="892" spans="1:8" x14ac:dyDescent="0.3">
      <c r="A892" s="51"/>
      <c r="B892" s="51"/>
      <c r="C892" s="51"/>
      <c r="D892" s="51"/>
      <c r="E892" s="51"/>
      <c r="F892" s="51"/>
      <c r="G892" s="51"/>
      <c r="H892" s="51"/>
    </row>
    <row r="893" spans="1:8" x14ac:dyDescent="0.3">
      <c r="A893" s="51"/>
      <c r="B893" s="51"/>
      <c r="C893" s="51"/>
      <c r="D893" s="51"/>
      <c r="E893" s="51"/>
      <c r="F893" s="51"/>
      <c r="G893" s="51"/>
      <c r="H893" s="51"/>
    </row>
    <row r="894" spans="1:8" x14ac:dyDescent="0.3">
      <c r="A894" s="51"/>
      <c r="B894" s="51"/>
      <c r="C894" s="51"/>
      <c r="D894" s="51"/>
      <c r="E894" s="51"/>
      <c r="F894" s="51"/>
      <c r="G894" s="51"/>
      <c r="H894" s="51"/>
    </row>
    <row r="895" spans="1:8" x14ac:dyDescent="0.3">
      <c r="A895" s="51"/>
      <c r="B895" s="51"/>
      <c r="C895" s="51"/>
      <c r="D895" s="51"/>
      <c r="E895" s="51"/>
      <c r="F895" s="51"/>
      <c r="G895" s="51"/>
      <c r="H895" s="51"/>
    </row>
    <row r="896" spans="1:8" x14ac:dyDescent="0.3">
      <c r="A896" s="51"/>
      <c r="B896" s="51"/>
      <c r="C896" s="51"/>
      <c r="D896" s="51"/>
      <c r="E896" s="51"/>
      <c r="F896" s="51"/>
      <c r="G896" s="51"/>
      <c r="H896" s="51"/>
    </row>
    <row r="897" spans="1:8" x14ac:dyDescent="0.3">
      <c r="A897" s="51"/>
      <c r="B897" s="51"/>
      <c r="C897" s="51"/>
      <c r="D897" s="51"/>
      <c r="E897" s="51"/>
      <c r="F897" s="51"/>
      <c r="G897" s="51"/>
      <c r="H897" s="51"/>
    </row>
    <row r="898" spans="1:8" x14ac:dyDescent="0.3">
      <c r="A898" s="51"/>
      <c r="B898" s="51"/>
      <c r="C898" s="51"/>
      <c r="D898" s="51"/>
      <c r="E898" s="51"/>
      <c r="F898" s="51"/>
      <c r="G898" s="51"/>
      <c r="H898" s="51"/>
    </row>
    <row r="899" spans="1:8" x14ac:dyDescent="0.3">
      <c r="A899" s="51"/>
      <c r="B899" s="51"/>
      <c r="C899" s="51"/>
      <c r="D899" s="51"/>
      <c r="E899" s="51"/>
      <c r="F899" s="51"/>
      <c r="G899" s="51"/>
      <c r="H899" s="51"/>
    </row>
    <row r="900" spans="1:8" x14ac:dyDescent="0.3">
      <c r="A900" s="51"/>
      <c r="B900" s="51"/>
      <c r="C900" s="51"/>
      <c r="D900" s="51"/>
      <c r="E900" s="51"/>
      <c r="F900" s="51"/>
      <c r="G900" s="51"/>
      <c r="H900" s="51"/>
    </row>
    <row r="901" spans="1:8" x14ac:dyDescent="0.3">
      <c r="A901" s="51"/>
      <c r="B901" s="51"/>
      <c r="C901" s="51"/>
      <c r="D901" s="51"/>
      <c r="E901" s="51"/>
      <c r="F901" s="51"/>
      <c r="G901" s="51"/>
      <c r="H901" s="51"/>
    </row>
    <row r="902" spans="1:8" x14ac:dyDescent="0.3">
      <c r="A902" s="51"/>
      <c r="B902" s="51"/>
      <c r="C902" s="51"/>
      <c r="D902" s="51"/>
      <c r="E902" s="51"/>
      <c r="F902" s="51"/>
      <c r="G902" s="51"/>
      <c r="H902" s="51"/>
    </row>
    <row r="903" spans="1:8" x14ac:dyDescent="0.3">
      <c r="A903" s="51"/>
      <c r="B903" s="51"/>
      <c r="C903" s="51"/>
      <c r="D903" s="51"/>
      <c r="E903" s="51"/>
      <c r="F903" s="51"/>
      <c r="G903" s="51"/>
      <c r="H903" s="51"/>
    </row>
    <row r="904" spans="1:8" x14ac:dyDescent="0.3">
      <c r="A904" s="51"/>
      <c r="B904" s="51"/>
      <c r="C904" s="51"/>
      <c r="D904" s="51"/>
      <c r="E904" s="51"/>
      <c r="F904" s="51"/>
      <c r="G904" s="51"/>
      <c r="H904" s="51"/>
    </row>
    <row r="905" spans="1:8" x14ac:dyDescent="0.3">
      <c r="A905" s="51"/>
      <c r="B905" s="51"/>
      <c r="C905" s="51"/>
      <c r="D905" s="51"/>
      <c r="E905" s="51"/>
      <c r="F905" s="51"/>
      <c r="G905" s="51"/>
      <c r="H905" s="51"/>
    </row>
    <row r="906" spans="1:8" x14ac:dyDescent="0.3">
      <c r="A906" s="51"/>
      <c r="B906" s="51"/>
      <c r="C906" s="51"/>
      <c r="D906" s="51"/>
      <c r="E906" s="51"/>
      <c r="F906" s="51"/>
      <c r="G906" s="51"/>
      <c r="H906" s="51"/>
    </row>
    <row r="907" spans="1:8" x14ac:dyDescent="0.3">
      <c r="A907" s="51"/>
      <c r="B907" s="51"/>
      <c r="C907" s="51"/>
      <c r="D907" s="51"/>
      <c r="E907" s="51"/>
      <c r="F907" s="51"/>
      <c r="G907" s="51"/>
      <c r="H907" s="51"/>
    </row>
    <row r="908" spans="1:8" x14ac:dyDescent="0.3">
      <c r="A908" s="51"/>
      <c r="B908" s="51"/>
      <c r="C908" s="51"/>
      <c r="D908" s="51"/>
      <c r="E908" s="51"/>
      <c r="F908" s="51"/>
      <c r="G908" s="51"/>
      <c r="H908" s="51"/>
    </row>
    <row r="909" spans="1:8" x14ac:dyDescent="0.3">
      <c r="A909" s="51"/>
      <c r="B909" s="51"/>
      <c r="C909" s="51"/>
      <c r="D909" s="51"/>
      <c r="E909" s="51"/>
      <c r="F909" s="51"/>
      <c r="G909" s="51"/>
      <c r="H909" s="51"/>
    </row>
    <row r="910" spans="1:8" x14ac:dyDescent="0.3">
      <c r="A910" s="51"/>
      <c r="B910" s="51"/>
      <c r="C910" s="51"/>
      <c r="D910" s="51"/>
      <c r="E910" s="51"/>
      <c r="F910" s="51"/>
      <c r="G910" s="51"/>
      <c r="H910" s="51"/>
    </row>
    <row r="911" spans="1:8" x14ac:dyDescent="0.3">
      <c r="A911" s="51"/>
      <c r="B911" s="51"/>
      <c r="C911" s="51"/>
      <c r="D911" s="51"/>
      <c r="E911" s="51"/>
      <c r="F911" s="51"/>
      <c r="G911" s="51"/>
      <c r="H911" s="51"/>
    </row>
    <row r="912" spans="1:8" x14ac:dyDescent="0.3">
      <c r="A912" s="51"/>
      <c r="B912" s="51"/>
      <c r="C912" s="51"/>
      <c r="D912" s="51"/>
      <c r="E912" s="51"/>
      <c r="F912" s="51"/>
      <c r="G912" s="51"/>
      <c r="H912" s="51"/>
    </row>
    <row r="913" spans="1:8" x14ac:dyDescent="0.3">
      <c r="A913" s="51"/>
      <c r="B913" s="51"/>
      <c r="C913" s="51"/>
      <c r="D913" s="51"/>
      <c r="E913" s="51"/>
      <c r="F913" s="51"/>
      <c r="G913" s="51"/>
      <c r="H913" s="51"/>
    </row>
    <row r="914" spans="1:8" x14ac:dyDescent="0.3">
      <c r="A914" s="51"/>
      <c r="B914" s="51"/>
      <c r="C914" s="51"/>
      <c r="D914" s="51"/>
      <c r="E914" s="51"/>
      <c r="F914" s="51"/>
      <c r="G914" s="51"/>
      <c r="H914" s="51"/>
    </row>
    <row r="915" spans="1:8" x14ac:dyDescent="0.3">
      <c r="A915" s="51"/>
      <c r="B915" s="51"/>
      <c r="C915" s="51"/>
      <c r="D915" s="51"/>
      <c r="E915" s="51"/>
      <c r="F915" s="51"/>
      <c r="G915" s="51"/>
      <c r="H915" s="51"/>
    </row>
    <row r="916" spans="1:8" x14ac:dyDescent="0.3">
      <c r="A916" s="51"/>
      <c r="B916" s="51"/>
      <c r="C916" s="51"/>
      <c r="D916" s="51"/>
      <c r="E916" s="51"/>
      <c r="F916" s="51"/>
      <c r="G916" s="51"/>
      <c r="H916" s="51"/>
    </row>
    <row r="917" spans="1:8" x14ac:dyDescent="0.3">
      <c r="A917" s="51"/>
      <c r="B917" s="51"/>
      <c r="C917" s="51"/>
      <c r="D917" s="51"/>
      <c r="E917" s="51"/>
      <c r="F917" s="51"/>
      <c r="G917" s="51"/>
      <c r="H917" s="51"/>
    </row>
    <row r="918" spans="1:8" x14ac:dyDescent="0.3">
      <c r="A918" s="51"/>
      <c r="B918" s="51"/>
      <c r="C918" s="51"/>
      <c r="D918" s="51"/>
      <c r="E918" s="51"/>
      <c r="F918" s="51"/>
      <c r="G918" s="51"/>
      <c r="H918" s="51"/>
    </row>
    <row r="919" spans="1:8" x14ac:dyDescent="0.3">
      <c r="A919" s="51"/>
      <c r="B919" s="51"/>
      <c r="C919" s="51"/>
      <c r="D919" s="51"/>
      <c r="E919" s="51"/>
      <c r="F919" s="51"/>
      <c r="G919" s="51"/>
      <c r="H919" s="51"/>
    </row>
    <row r="920" spans="1:8" x14ac:dyDescent="0.3">
      <c r="A920" s="51"/>
      <c r="B920" s="51"/>
      <c r="C920" s="51"/>
      <c r="D920" s="51"/>
      <c r="E920" s="51"/>
      <c r="F920" s="51"/>
      <c r="G920" s="51"/>
      <c r="H920" s="51"/>
    </row>
    <row r="921" spans="1:8" x14ac:dyDescent="0.3">
      <c r="A921" s="51"/>
      <c r="B921" s="51"/>
      <c r="C921" s="51"/>
      <c r="D921" s="51"/>
      <c r="E921" s="51"/>
      <c r="F921" s="51"/>
      <c r="G921" s="51"/>
      <c r="H921" s="51"/>
    </row>
    <row r="922" spans="1:8" x14ac:dyDescent="0.3">
      <c r="A922" s="51"/>
      <c r="B922" s="51"/>
      <c r="C922" s="51"/>
      <c r="D922" s="51"/>
      <c r="E922" s="51"/>
      <c r="F922" s="51"/>
      <c r="G922" s="51"/>
      <c r="H922" s="51"/>
    </row>
    <row r="923" spans="1:8" x14ac:dyDescent="0.3">
      <c r="A923" s="51"/>
      <c r="B923" s="51"/>
      <c r="C923" s="51"/>
      <c r="D923" s="51"/>
      <c r="E923" s="51"/>
      <c r="F923" s="51"/>
      <c r="G923" s="51"/>
      <c r="H923" s="51"/>
    </row>
    <row r="924" spans="1:8" x14ac:dyDescent="0.3">
      <c r="A924" s="51"/>
      <c r="B924" s="51"/>
      <c r="C924" s="51"/>
      <c r="D924" s="51"/>
      <c r="E924" s="51"/>
      <c r="F924" s="51"/>
      <c r="G924" s="51"/>
      <c r="H924" s="51"/>
    </row>
    <row r="925" spans="1:8" x14ac:dyDescent="0.3">
      <c r="A925" s="51"/>
      <c r="B925" s="51"/>
      <c r="C925" s="51"/>
      <c r="D925" s="51"/>
      <c r="E925" s="51"/>
      <c r="F925" s="51"/>
      <c r="G925" s="51"/>
      <c r="H925" s="51"/>
    </row>
    <row r="926" spans="1:8" x14ac:dyDescent="0.3">
      <c r="A926" s="51"/>
      <c r="B926" s="51"/>
      <c r="C926" s="51"/>
      <c r="D926" s="51"/>
      <c r="E926" s="51"/>
      <c r="F926" s="51"/>
      <c r="G926" s="51"/>
      <c r="H926" s="51"/>
    </row>
    <row r="927" spans="1:8" x14ac:dyDescent="0.3">
      <c r="A927" s="51"/>
      <c r="B927" s="51"/>
      <c r="C927" s="51"/>
      <c r="D927" s="51"/>
      <c r="E927" s="51"/>
      <c r="F927" s="51"/>
      <c r="G927" s="51"/>
      <c r="H927" s="51"/>
    </row>
    <row r="928" spans="1:8" x14ac:dyDescent="0.3">
      <c r="A928" s="51"/>
      <c r="B928" s="51"/>
      <c r="C928" s="51"/>
      <c r="D928" s="51"/>
      <c r="E928" s="51"/>
      <c r="F928" s="51"/>
      <c r="G928" s="51"/>
      <c r="H928" s="51"/>
    </row>
    <row r="929" spans="1:8" x14ac:dyDescent="0.3">
      <c r="A929" s="51"/>
      <c r="B929" s="51"/>
      <c r="C929" s="51"/>
      <c r="D929" s="51"/>
      <c r="E929" s="51"/>
      <c r="F929" s="51"/>
      <c r="G929" s="51"/>
      <c r="H929" s="51"/>
    </row>
    <row r="930" spans="1:8" x14ac:dyDescent="0.3">
      <c r="A930" s="51"/>
      <c r="B930" s="51"/>
      <c r="C930" s="51"/>
      <c r="D930" s="51"/>
      <c r="E930" s="51"/>
      <c r="F930" s="51"/>
      <c r="G930" s="51"/>
      <c r="H930" s="51"/>
    </row>
    <row r="931" spans="1:8" x14ac:dyDescent="0.3">
      <c r="A931" s="51"/>
      <c r="B931" s="51"/>
      <c r="C931" s="51"/>
      <c r="D931" s="51"/>
      <c r="E931" s="51"/>
      <c r="F931" s="51"/>
      <c r="G931" s="51"/>
      <c r="H931" s="51"/>
    </row>
    <row r="932" spans="1:8" x14ac:dyDescent="0.3">
      <c r="A932" s="51"/>
      <c r="B932" s="51"/>
      <c r="C932" s="51"/>
      <c r="D932" s="51"/>
      <c r="E932" s="51"/>
      <c r="F932" s="51"/>
      <c r="G932" s="51"/>
      <c r="H932" s="51"/>
    </row>
    <row r="933" spans="1:8" x14ac:dyDescent="0.3">
      <c r="A933" s="51"/>
      <c r="B933" s="51"/>
      <c r="C933" s="51"/>
      <c r="D933" s="51"/>
      <c r="E933" s="51"/>
      <c r="F933" s="51"/>
      <c r="G933" s="51"/>
      <c r="H933" s="51"/>
    </row>
    <row r="934" spans="1:8" x14ac:dyDescent="0.3">
      <c r="A934" s="51"/>
      <c r="B934" s="51"/>
      <c r="C934" s="51"/>
      <c r="D934" s="51"/>
      <c r="E934" s="51"/>
      <c r="F934" s="51"/>
      <c r="G934" s="51"/>
      <c r="H934" s="51"/>
    </row>
    <row r="935" spans="1:8" x14ac:dyDescent="0.3">
      <c r="A935" s="51"/>
      <c r="B935" s="51"/>
      <c r="C935" s="51"/>
      <c r="D935" s="51"/>
      <c r="E935" s="51"/>
      <c r="F935" s="51"/>
      <c r="G935" s="51"/>
      <c r="H935" s="51"/>
    </row>
    <row r="936" spans="1:8" x14ac:dyDescent="0.3">
      <c r="A936" s="51"/>
      <c r="B936" s="51"/>
      <c r="C936" s="51"/>
      <c r="D936" s="51"/>
      <c r="E936" s="51"/>
      <c r="F936" s="51"/>
      <c r="G936" s="51"/>
      <c r="H936" s="51"/>
    </row>
    <row r="937" spans="1:8" x14ac:dyDescent="0.3">
      <c r="A937" s="51"/>
      <c r="B937" s="51"/>
      <c r="C937" s="51"/>
      <c r="D937" s="51"/>
      <c r="E937" s="51"/>
      <c r="F937" s="51"/>
      <c r="G937" s="51"/>
      <c r="H937" s="51"/>
    </row>
    <row r="938" spans="1:8" x14ac:dyDescent="0.3">
      <c r="A938" s="51"/>
      <c r="B938" s="51"/>
      <c r="C938" s="51"/>
      <c r="D938" s="51"/>
      <c r="E938" s="51"/>
      <c r="F938" s="51"/>
      <c r="G938" s="51"/>
      <c r="H938" s="51"/>
    </row>
    <row r="939" spans="1:8" x14ac:dyDescent="0.3">
      <c r="A939" s="51"/>
      <c r="B939" s="51"/>
      <c r="C939" s="51"/>
      <c r="D939" s="51"/>
      <c r="E939" s="51"/>
      <c r="F939" s="51"/>
      <c r="G939" s="51"/>
      <c r="H939" s="51"/>
    </row>
    <row r="940" spans="1:8" x14ac:dyDescent="0.3">
      <c r="A940" s="51"/>
      <c r="B940" s="51"/>
      <c r="C940" s="51"/>
      <c r="D940" s="51"/>
      <c r="E940" s="51"/>
      <c r="F940" s="51"/>
      <c r="G940" s="51"/>
      <c r="H940" s="51"/>
    </row>
    <row r="941" spans="1:8" x14ac:dyDescent="0.3">
      <c r="A941" s="51"/>
      <c r="B941" s="51"/>
      <c r="C941" s="51"/>
      <c r="D941" s="51"/>
      <c r="E941" s="51"/>
      <c r="F941" s="51"/>
      <c r="G941" s="51"/>
      <c r="H941" s="51"/>
    </row>
    <row r="942" spans="1:8" x14ac:dyDescent="0.3">
      <c r="A942" s="51"/>
      <c r="B942" s="51"/>
      <c r="C942" s="51"/>
      <c r="D942" s="51"/>
      <c r="E942" s="51"/>
      <c r="F942" s="51"/>
      <c r="G942" s="51"/>
      <c r="H942" s="51"/>
    </row>
    <row r="943" spans="1:8" x14ac:dyDescent="0.3">
      <c r="A943" s="51"/>
      <c r="B943" s="51"/>
      <c r="C943" s="51"/>
      <c r="D943" s="51"/>
      <c r="E943" s="51"/>
      <c r="F943" s="51"/>
      <c r="G943" s="51"/>
      <c r="H943" s="51"/>
    </row>
    <row r="944" spans="1:8" x14ac:dyDescent="0.3">
      <c r="A944" s="51"/>
      <c r="B944" s="51"/>
      <c r="C944" s="51"/>
      <c r="D944" s="51"/>
      <c r="E944" s="51"/>
      <c r="F944" s="51"/>
      <c r="G944" s="51"/>
      <c r="H944" s="51"/>
    </row>
    <row r="945" spans="1:8" x14ac:dyDescent="0.3">
      <c r="A945" s="51"/>
      <c r="B945" s="51"/>
      <c r="C945" s="51"/>
      <c r="D945" s="51"/>
      <c r="E945" s="51"/>
      <c r="F945" s="51"/>
      <c r="G945" s="51"/>
      <c r="H945" s="51"/>
    </row>
    <row r="946" spans="1:8" x14ac:dyDescent="0.3">
      <c r="A946" s="51"/>
      <c r="B946" s="51"/>
      <c r="C946" s="51"/>
      <c r="D946" s="51"/>
      <c r="E946" s="51"/>
      <c r="F946" s="51"/>
      <c r="G946" s="51"/>
      <c r="H946" s="51"/>
    </row>
    <row r="947" spans="1:8" x14ac:dyDescent="0.3">
      <c r="A947" s="51"/>
      <c r="B947" s="51"/>
      <c r="C947" s="51"/>
      <c r="D947" s="51"/>
      <c r="E947" s="51"/>
      <c r="F947" s="51"/>
      <c r="G947" s="51"/>
      <c r="H947" s="51"/>
    </row>
    <row r="948" spans="1:8" x14ac:dyDescent="0.3">
      <c r="A948" s="51"/>
      <c r="B948" s="51"/>
      <c r="C948" s="51"/>
      <c r="D948" s="51"/>
      <c r="E948" s="51"/>
      <c r="F948" s="51"/>
      <c r="G948" s="51"/>
      <c r="H948" s="51"/>
    </row>
    <row r="949" spans="1:8" x14ac:dyDescent="0.3">
      <c r="A949" s="51"/>
      <c r="B949" s="51"/>
      <c r="C949" s="51"/>
      <c r="D949" s="51"/>
      <c r="E949" s="51"/>
      <c r="F949" s="51"/>
      <c r="G949" s="51"/>
      <c r="H949" s="51"/>
    </row>
    <row r="950" spans="1:8" x14ac:dyDescent="0.3">
      <c r="A950" s="51"/>
      <c r="B950" s="51"/>
      <c r="C950" s="51"/>
      <c r="D950" s="51"/>
      <c r="E950" s="51"/>
      <c r="F950" s="51"/>
      <c r="G950" s="51"/>
      <c r="H950" s="51"/>
    </row>
    <row r="951" spans="1:8" x14ac:dyDescent="0.3">
      <c r="A951" s="51"/>
      <c r="B951" s="51"/>
      <c r="C951" s="51"/>
      <c r="D951" s="51"/>
      <c r="E951" s="51"/>
      <c r="F951" s="51"/>
      <c r="G951" s="51"/>
      <c r="H951" s="51"/>
    </row>
    <row r="952" spans="1:8" x14ac:dyDescent="0.3">
      <c r="A952" s="51"/>
      <c r="B952" s="51"/>
      <c r="C952" s="51"/>
      <c r="D952" s="51"/>
      <c r="E952" s="51"/>
      <c r="F952" s="51"/>
      <c r="G952" s="51"/>
      <c r="H952" s="51"/>
    </row>
    <row r="953" spans="1:8" x14ac:dyDescent="0.3">
      <c r="A953" s="51"/>
      <c r="B953" s="51"/>
      <c r="C953" s="51"/>
      <c r="D953" s="51"/>
      <c r="E953" s="51"/>
      <c r="F953" s="51"/>
      <c r="G953" s="51"/>
      <c r="H953" s="51"/>
    </row>
    <row r="954" spans="1:8" x14ac:dyDescent="0.3">
      <c r="A954" s="51"/>
      <c r="B954" s="51"/>
      <c r="C954" s="51"/>
      <c r="D954" s="51"/>
      <c r="E954" s="51"/>
      <c r="F954" s="51"/>
      <c r="G954" s="51"/>
      <c r="H954" s="51"/>
    </row>
    <row r="955" spans="1:8" x14ac:dyDescent="0.3">
      <c r="A955" s="51"/>
      <c r="B955" s="51"/>
      <c r="C955" s="51"/>
      <c r="D955" s="51"/>
      <c r="E955" s="51"/>
      <c r="F955" s="51"/>
      <c r="G955" s="51"/>
      <c r="H955" s="51"/>
    </row>
    <row r="956" spans="1:8" x14ac:dyDescent="0.3">
      <c r="A956" s="51"/>
      <c r="B956" s="51"/>
      <c r="C956" s="51"/>
      <c r="D956" s="51"/>
      <c r="E956" s="51"/>
      <c r="F956" s="51"/>
      <c r="G956" s="51"/>
      <c r="H956" s="51"/>
    </row>
    <row r="957" spans="1:8" x14ac:dyDescent="0.3">
      <c r="A957" s="51"/>
      <c r="B957" s="51"/>
      <c r="C957" s="51"/>
      <c r="D957" s="51"/>
      <c r="E957" s="51"/>
      <c r="F957" s="51"/>
      <c r="G957" s="51"/>
      <c r="H957" s="51"/>
    </row>
    <row r="958" spans="1:8" x14ac:dyDescent="0.3">
      <c r="A958" s="51"/>
      <c r="B958" s="51"/>
      <c r="C958" s="51"/>
      <c r="D958" s="51"/>
      <c r="E958" s="51"/>
      <c r="F958" s="51"/>
      <c r="G958" s="51"/>
      <c r="H958" s="51"/>
    </row>
    <row r="959" spans="1:8" x14ac:dyDescent="0.3">
      <c r="A959" s="51"/>
      <c r="B959" s="51"/>
      <c r="C959" s="51"/>
      <c r="D959" s="51"/>
      <c r="E959" s="51"/>
      <c r="F959" s="51"/>
      <c r="G959" s="51"/>
      <c r="H959" s="51"/>
    </row>
    <row r="960" spans="1:8" x14ac:dyDescent="0.3">
      <c r="A960" s="51"/>
      <c r="B960" s="51"/>
      <c r="C960" s="51"/>
      <c r="D960" s="51"/>
      <c r="E960" s="51"/>
      <c r="F960" s="51"/>
      <c r="G960" s="51"/>
      <c r="H960" s="51"/>
    </row>
    <row r="961" spans="1:8" x14ac:dyDescent="0.3">
      <c r="A961" s="51"/>
      <c r="B961" s="51"/>
      <c r="C961" s="51"/>
      <c r="D961" s="51"/>
      <c r="E961" s="51"/>
      <c r="F961" s="51"/>
      <c r="G961" s="51"/>
      <c r="H961" s="51"/>
    </row>
    <row r="962" spans="1:8" x14ac:dyDescent="0.3">
      <c r="A962" s="51"/>
      <c r="B962" s="51"/>
      <c r="C962" s="51"/>
      <c r="D962" s="51"/>
      <c r="E962" s="51"/>
      <c r="F962" s="51"/>
      <c r="G962" s="51"/>
      <c r="H962" s="51"/>
    </row>
    <row r="963" spans="1:8" x14ac:dyDescent="0.3">
      <c r="A963" s="51"/>
      <c r="B963" s="51"/>
      <c r="C963" s="51"/>
      <c r="D963" s="51"/>
      <c r="E963" s="51"/>
      <c r="F963" s="51"/>
      <c r="G963" s="51"/>
      <c r="H963" s="51"/>
    </row>
    <row r="964" spans="1:8" x14ac:dyDescent="0.3">
      <c r="A964" s="51"/>
      <c r="B964" s="51"/>
      <c r="C964" s="51"/>
      <c r="D964" s="51"/>
      <c r="E964" s="51"/>
      <c r="F964" s="51"/>
      <c r="G964" s="51"/>
      <c r="H964" s="51"/>
    </row>
    <row r="965" spans="1:8" x14ac:dyDescent="0.3">
      <c r="A965" s="51"/>
      <c r="B965" s="51"/>
      <c r="C965" s="51"/>
      <c r="D965" s="51"/>
      <c r="E965" s="51"/>
      <c r="F965" s="51"/>
      <c r="G965" s="51"/>
      <c r="H965" s="51"/>
    </row>
    <row r="966" spans="1:8" x14ac:dyDescent="0.3">
      <c r="A966" s="51"/>
      <c r="B966" s="51"/>
      <c r="C966" s="51"/>
      <c r="D966" s="51"/>
      <c r="E966" s="51"/>
      <c r="F966" s="51"/>
      <c r="G966" s="51"/>
      <c r="H966" s="51"/>
    </row>
    <row r="967" spans="1:8" x14ac:dyDescent="0.3">
      <c r="A967" s="51"/>
      <c r="B967" s="51"/>
      <c r="C967" s="51"/>
      <c r="D967" s="51"/>
      <c r="E967" s="51"/>
      <c r="F967" s="51"/>
      <c r="G967" s="51"/>
      <c r="H967" s="51"/>
    </row>
    <row r="968" spans="1:8" x14ac:dyDescent="0.3">
      <c r="A968" s="51"/>
      <c r="B968" s="51"/>
      <c r="C968" s="51"/>
      <c r="D968" s="51"/>
      <c r="E968" s="51"/>
      <c r="F968" s="51"/>
      <c r="G968" s="51"/>
      <c r="H968" s="51"/>
    </row>
    <row r="969" spans="1:8" x14ac:dyDescent="0.3">
      <c r="A969" s="51"/>
      <c r="B969" s="51"/>
      <c r="C969" s="51"/>
      <c r="D969" s="51"/>
      <c r="E969" s="51"/>
      <c r="F969" s="51"/>
      <c r="G969" s="51"/>
      <c r="H969" s="51"/>
    </row>
    <row r="970" spans="1:8" x14ac:dyDescent="0.3">
      <c r="A970" s="51"/>
      <c r="B970" s="51"/>
      <c r="C970" s="51"/>
      <c r="D970" s="51"/>
      <c r="E970" s="51"/>
      <c r="F970" s="51"/>
      <c r="G970" s="51"/>
      <c r="H970" s="51"/>
    </row>
    <row r="971" spans="1:8" x14ac:dyDescent="0.3">
      <c r="A971" s="51"/>
      <c r="B971" s="51"/>
      <c r="C971" s="51"/>
      <c r="D971" s="51"/>
      <c r="E971" s="51"/>
      <c r="F971" s="51"/>
      <c r="G971" s="51"/>
      <c r="H971" s="51"/>
    </row>
    <row r="972" spans="1:8" x14ac:dyDescent="0.3">
      <c r="A972" s="51"/>
      <c r="B972" s="51"/>
      <c r="C972" s="51"/>
      <c r="D972" s="51"/>
      <c r="E972" s="51"/>
      <c r="F972" s="51"/>
      <c r="G972" s="51"/>
      <c r="H972" s="51"/>
    </row>
    <row r="973" spans="1:8" x14ac:dyDescent="0.3">
      <c r="A973" s="51"/>
      <c r="B973" s="51"/>
      <c r="C973" s="51"/>
      <c r="D973" s="51"/>
      <c r="E973" s="51"/>
      <c r="F973" s="51"/>
      <c r="G973" s="51"/>
      <c r="H973" s="51"/>
    </row>
    <row r="974" spans="1:8" x14ac:dyDescent="0.3">
      <c r="A974" s="51"/>
      <c r="B974" s="51"/>
      <c r="C974" s="51"/>
      <c r="D974" s="51"/>
      <c r="E974" s="51"/>
      <c r="F974" s="51"/>
      <c r="G974" s="51"/>
      <c r="H974" s="51"/>
    </row>
    <row r="975" spans="1:8" x14ac:dyDescent="0.3">
      <c r="A975" s="51"/>
      <c r="B975" s="51"/>
      <c r="C975" s="51"/>
      <c r="D975" s="51"/>
      <c r="E975" s="51"/>
      <c r="F975" s="51"/>
      <c r="G975" s="51"/>
      <c r="H975" s="51"/>
    </row>
    <row r="976" spans="1:8" x14ac:dyDescent="0.3">
      <c r="A976" s="51"/>
      <c r="B976" s="51"/>
      <c r="C976" s="51"/>
      <c r="D976" s="51"/>
      <c r="E976" s="51"/>
      <c r="F976" s="51"/>
      <c r="G976" s="51"/>
      <c r="H976" s="51"/>
    </row>
    <row r="977" spans="1:8" x14ac:dyDescent="0.3">
      <c r="A977" s="51"/>
      <c r="B977" s="51"/>
      <c r="C977" s="51"/>
      <c r="D977" s="51"/>
      <c r="E977" s="51"/>
      <c r="F977" s="51"/>
      <c r="G977" s="51"/>
      <c r="H977" s="51"/>
    </row>
    <row r="978" spans="1:8" x14ac:dyDescent="0.3">
      <c r="A978" s="51"/>
      <c r="B978" s="51"/>
      <c r="C978" s="51"/>
      <c r="D978" s="51"/>
      <c r="E978" s="51"/>
      <c r="F978" s="51"/>
      <c r="G978" s="51"/>
      <c r="H978" s="51"/>
    </row>
    <row r="979" spans="1:8" x14ac:dyDescent="0.3">
      <c r="A979" s="51"/>
      <c r="B979" s="51"/>
      <c r="C979" s="51"/>
      <c r="D979" s="51"/>
      <c r="E979" s="51"/>
      <c r="F979" s="51"/>
      <c r="G979" s="51"/>
      <c r="H979" s="51"/>
    </row>
    <row r="980" spans="1:8" x14ac:dyDescent="0.3">
      <c r="A980" s="51"/>
      <c r="B980" s="51"/>
      <c r="C980" s="51"/>
      <c r="D980" s="51"/>
      <c r="E980" s="51"/>
      <c r="F980" s="51"/>
      <c r="G980" s="51"/>
      <c r="H980" s="51"/>
    </row>
    <row r="981" spans="1:8" x14ac:dyDescent="0.3">
      <c r="A981" s="51"/>
      <c r="B981" s="51"/>
      <c r="C981" s="51"/>
      <c r="D981" s="51"/>
      <c r="E981" s="51"/>
      <c r="F981" s="51"/>
      <c r="G981" s="51"/>
      <c r="H981" s="51"/>
    </row>
    <row r="982" spans="1:8" x14ac:dyDescent="0.3">
      <c r="A982" s="51"/>
      <c r="B982" s="51"/>
      <c r="C982" s="51"/>
      <c r="D982" s="51"/>
      <c r="E982" s="51"/>
      <c r="F982" s="51"/>
      <c r="G982" s="51"/>
      <c r="H982" s="51"/>
    </row>
    <row r="983" spans="1:8" x14ac:dyDescent="0.3">
      <c r="A983" s="51"/>
      <c r="B983" s="51"/>
      <c r="C983" s="51"/>
      <c r="D983" s="51"/>
      <c r="E983" s="51"/>
      <c r="F983" s="51"/>
      <c r="G983" s="51"/>
      <c r="H983" s="51"/>
    </row>
    <row r="984" spans="1:8" x14ac:dyDescent="0.3">
      <c r="A984" s="51"/>
      <c r="B984" s="51"/>
      <c r="C984" s="51"/>
      <c r="D984" s="51"/>
      <c r="E984" s="51"/>
      <c r="F984" s="51"/>
      <c r="G984" s="51"/>
      <c r="H984" s="51"/>
    </row>
    <row r="985" spans="1:8" x14ac:dyDescent="0.3">
      <c r="A985" s="51"/>
      <c r="B985" s="51"/>
      <c r="C985" s="51"/>
      <c r="D985" s="51"/>
      <c r="E985" s="51"/>
      <c r="F985" s="51"/>
      <c r="G985" s="51"/>
      <c r="H985" s="51"/>
    </row>
    <row r="986" spans="1:8" x14ac:dyDescent="0.3">
      <c r="A986" s="51"/>
      <c r="B986" s="51"/>
      <c r="C986" s="51"/>
      <c r="D986" s="51"/>
      <c r="E986" s="51"/>
      <c r="F986" s="51"/>
      <c r="G986" s="51"/>
      <c r="H986" s="51"/>
    </row>
    <row r="987" spans="1:8" x14ac:dyDescent="0.3">
      <c r="A987" s="51"/>
      <c r="B987" s="51"/>
      <c r="C987" s="51"/>
      <c r="D987" s="51"/>
      <c r="E987" s="51"/>
      <c r="F987" s="51"/>
      <c r="G987" s="51"/>
      <c r="H987" s="51"/>
    </row>
    <row r="988" spans="1:8" x14ac:dyDescent="0.3">
      <c r="A988" s="51"/>
      <c r="B988" s="51"/>
      <c r="C988" s="51"/>
      <c r="D988" s="51"/>
      <c r="E988" s="51"/>
      <c r="F988" s="51"/>
      <c r="G988" s="51"/>
      <c r="H988" s="51"/>
    </row>
    <row r="989" spans="1:8" x14ac:dyDescent="0.3">
      <c r="A989" s="51"/>
      <c r="B989" s="51"/>
      <c r="C989" s="51"/>
      <c r="D989" s="51"/>
      <c r="E989" s="51"/>
      <c r="F989" s="51"/>
      <c r="G989" s="51"/>
      <c r="H989" s="51"/>
    </row>
    <row r="990" spans="1:8" x14ac:dyDescent="0.3">
      <c r="A990" s="51"/>
      <c r="B990" s="51"/>
      <c r="C990" s="51"/>
      <c r="D990" s="51"/>
      <c r="E990" s="51"/>
      <c r="F990" s="51"/>
      <c r="G990" s="51"/>
      <c r="H990" s="51"/>
    </row>
    <row r="991" spans="1:8" x14ac:dyDescent="0.3">
      <c r="A991" s="51"/>
      <c r="B991" s="51"/>
      <c r="C991" s="51"/>
      <c r="D991" s="51"/>
      <c r="E991" s="51"/>
      <c r="F991" s="51"/>
      <c r="G991" s="51"/>
      <c r="H991" s="51"/>
    </row>
    <row r="992" spans="1:8" x14ac:dyDescent="0.3">
      <c r="A992" s="51"/>
      <c r="B992" s="51"/>
      <c r="C992" s="51"/>
      <c r="D992" s="51"/>
      <c r="E992" s="51"/>
      <c r="F992" s="51"/>
      <c r="G992" s="51"/>
      <c r="H992" s="51"/>
    </row>
    <row r="993" spans="1:8" x14ac:dyDescent="0.3">
      <c r="A993" s="51"/>
      <c r="B993" s="51"/>
      <c r="C993" s="51"/>
      <c r="D993" s="51"/>
      <c r="E993" s="51"/>
      <c r="F993" s="51"/>
      <c r="G993" s="51"/>
      <c r="H993" s="51"/>
    </row>
    <row r="994" spans="1:8" x14ac:dyDescent="0.3">
      <c r="A994" s="51"/>
      <c r="B994" s="51"/>
      <c r="C994" s="51"/>
      <c r="D994" s="51"/>
      <c r="E994" s="51"/>
      <c r="F994" s="51"/>
      <c r="G994" s="51"/>
      <c r="H994" s="51"/>
    </row>
    <row r="995" spans="1:8" x14ac:dyDescent="0.3">
      <c r="A995" s="51"/>
      <c r="B995" s="51"/>
      <c r="C995" s="51"/>
      <c r="D995" s="51"/>
      <c r="E995" s="51"/>
      <c r="F995" s="51"/>
      <c r="G995" s="51"/>
      <c r="H995" s="51"/>
    </row>
    <row r="996" spans="1:8" x14ac:dyDescent="0.3">
      <c r="A996" s="51"/>
      <c r="B996" s="51"/>
      <c r="C996" s="51"/>
      <c r="D996" s="51"/>
      <c r="E996" s="51"/>
      <c r="F996" s="51"/>
      <c r="G996" s="51"/>
      <c r="H996" s="51"/>
    </row>
    <row r="997" spans="1:8" x14ac:dyDescent="0.3">
      <c r="A997" s="51"/>
      <c r="B997" s="51"/>
      <c r="C997" s="51"/>
      <c r="D997" s="51"/>
      <c r="E997" s="51"/>
      <c r="F997" s="51"/>
      <c r="G997" s="51"/>
      <c r="H997" s="51"/>
    </row>
    <row r="998" spans="1:8" x14ac:dyDescent="0.3">
      <c r="A998" s="51"/>
      <c r="B998" s="51"/>
      <c r="C998" s="51"/>
      <c r="D998" s="51"/>
      <c r="E998" s="51"/>
      <c r="F998" s="51"/>
      <c r="G998" s="51"/>
      <c r="H998" s="51"/>
    </row>
    <row r="999" spans="1:8" x14ac:dyDescent="0.3">
      <c r="A999" s="51"/>
      <c r="B999" s="51"/>
      <c r="C999" s="51"/>
      <c r="D999" s="51"/>
      <c r="E999" s="51"/>
      <c r="F999" s="51"/>
      <c r="G999" s="51"/>
      <c r="H999" s="51"/>
    </row>
    <row r="1000" spans="1:8" x14ac:dyDescent="0.3">
      <c r="A1000" s="51"/>
      <c r="B1000" s="51"/>
      <c r="C1000" s="51"/>
      <c r="D1000" s="51"/>
      <c r="E1000" s="51"/>
      <c r="F1000" s="51"/>
      <c r="G1000" s="51"/>
      <c r="H1000" s="51"/>
    </row>
    <row r="1001" spans="1:8" x14ac:dyDescent="0.3">
      <c r="A1001" s="51"/>
      <c r="B1001" s="51"/>
      <c r="C1001" s="51"/>
      <c r="D1001" s="51"/>
      <c r="E1001" s="51"/>
      <c r="F1001" s="51"/>
      <c r="G1001" s="51"/>
      <c r="H1001" s="51"/>
    </row>
    <row r="1002" spans="1:8" x14ac:dyDescent="0.3">
      <c r="A1002" s="51"/>
      <c r="B1002" s="51"/>
      <c r="C1002" s="51"/>
      <c r="D1002" s="51"/>
      <c r="E1002" s="51"/>
      <c r="F1002" s="51"/>
      <c r="G1002" s="51"/>
      <c r="H1002" s="51"/>
    </row>
    <row r="1003" spans="1:8" x14ac:dyDescent="0.3">
      <c r="A1003" s="51"/>
      <c r="B1003" s="51"/>
      <c r="C1003" s="51"/>
      <c r="D1003" s="51"/>
      <c r="E1003" s="51"/>
      <c r="F1003" s="51"/>
      <c r="G1003" s="51"/>
      <c r="H1003" s="51"/>
    </row>
    <row r="1004" spans="1:8" x14ac:dyDescent="0.3">
      <c r="A1004" s="51"/>
      <c r="B1004" s="51"/>
      <c r="C1004" s="51"/>
      <c r="D1004" s="51"/>
      <c r="E1004" s="51"/>
      <c r="F1004" s="51"/>
      <c r="G1004" s="51"/>
      <c r="H1004" s="51"/>
    </row>
    <row r="1005" spans="1:8" x14ac:dyDescent="0.3">
      <c r="A1005" s="51"/>
      <c r="B1005" s="51"/>
      <c r="C1005" s="51"/>
      <c r="D1005" s="51"/>
      <c r="E1005" s="51"/>
      <c r="F1005" s="51"/>
      <c r="G1005" s="51"/>
      <c r="H1005" s="51"/>
    </row>
    <row r="1006" spans="1:8" x14ac:dyDescent="0.3">
      <c r="A1006" s="51"/>
      <c r="B1006" s="51"/>
      <c r="C1006" s="51"/>
      <c r="D1006" s="51"/>
      <c r="E1006" s="51"/>
      <c r="F1006" s="51"/>
      <c r="G1006" s="51"/>
      <c r="H1006" s="51"/>
    </row>
    <row r="1007" spans="1:8" x14ac:dyDescent="0.3">
      <c r="A1007" s="51"/>
      <c r="B1007" s="51"/>
      <c r="C1007" s="51"/>
      <c r="D1007" s="51"/>
      <c r="E1007" s="51"/>
      <c r="F1007" s="51"/>
      <c r="G1007" s="51"/>
      <c r="H1007" s="51"/>
    </row>
    <row r="1008" spans="1:8" x14ac:dyDescent="0.3">
      <c r="A1008" s="51"/>
      <c r="B1008" s="51"/>
      <c r="C1008" s="51"/>
      <c r="D1008" s="51"/>
      <c r="E1008" s="51"/>
      <c r="F1008" s="51"/>
      <c r="G1008" s="51"/>
      <c r="H1008" s="51"/>
    </row>
    <row r="1009" spans="1:8" x14ac:dyDescent="0.3">
      <c r="A1009" s="51"/>
      <c r="B1009" s="51"/>
      <c r="C1009" s="51"/>
      <c r="D1009" s="51"/>
      <c r="E1009" s="51"/>
      <c r="F1009" s="51"/>
      <c r="G1009" s="51"/>
      <c r="H1009" s="51"/>
    </row>
    <row r="1010" spans="1:8" x14ac:dyDescent="0.3">
      <c r="A1010" s="51"/>
      <c r="B1010" s="51"/>
      <c r="C1010" s="51"/>
      <c r="D1010" s="51"/>
      <c r="E1010" s="51"/>
      <c r="F1010" s="51"/>
      <c r="G1010" s="51"/>
      <c r="H1010" s="51"/>
    </row>
    <row r="1011" spans="1:8" x14ac:dyDescent="0.3">
      <c r="A1011" s="51"/>
      <c r="B1011" s="51"/>
      <c r="C1011" s="51"/>
      <c r="D1011" s="51"/>
      <c r="E1011" s="51"/>
      <c r="F1011" s="51"/>
      <c r="G1011" s="51"/>
      <c r="H1011" s="51"/>
    </row>
    <row r="1012" spans="1:8" x14ac:dyDescent="0.3">
      <c r="A1012" s="51"/>
      <c r="B1012" s="51"/>
      <c r="C1012" s="51"/>
      <c r="D1012" s="51"/>
      <c r="E1012" s="51"/>
      <c r="F1012" s="51"/>
      <c r="G1012" s="51"/>
      <c r="H1012" s="51"/>
    </row>
    <row r="1013" spans="1:8" x14ac:dyDescent="0.3">
      <c r="A1013" s="51"/>
      <c r="B1013" s="51"/>
      <c r="C1013" s="51"/>
      <c r="D1013" s="51"/>
      <c r="E1013" s="51"/>
      <c r="F1013" s="51"/>
      <c r="G1013" s="51"/>
      <c r="H1013" s="51"/>
    </row>
    <row r="1014" spans="1:8" x14ac:dyDescent="0.3">
      <c r="A1014" s="51"/>
      <c r="B1014" s="51"/>
      <c r="C1014" s="51"/>
      <c r="D1014" s="51"/>
      <c r="E1014" s="51"/>
      <c r="F1014" s="51"/>
      <c r="G1014" s="51"/>
      <c r="H1014" s="51"/>
    </row>
    <row r="1015" spans="1:8" x14ac:dyDescent="0.3">
      <c r="A1015" s="51"/>
      <c r="B1015" s="51"/>
      <c r="C1015" s="51"/>
      <c r="D1015" s="51"/>
      <c r="E1015" s="51"/>
      <c r="F1015" s="51"/>
      <c r="G1015" s="51"/>
      <c r="H1015" s="51"/>
    </row>
    <row r="1016" spans="1:8" x14ac:dyDescent="0.3">
      <c r="A1016" s="51"/>
      <c r="B1016" s="51"/>
      <c r="C1016" s="51"/>
      <c r="D1016" s="51"/>
      <c r="E1016" s="51"/>
      <c r="F1016" s="51"/>
      <c r="G1016" s="51"/>
      <c r="H1016" s="51"/>
    </row>
    <row r="1017" spans="1:8" x14ac:dyDescent="0.3">
      <c r="A1017" s="51"/>
      <c r="B1017" s="51"/>
      <c r="C1017" s="51"/>
      <c r="D1017" s="51"/>
      <c r="E1017" s="51"/>
      <c r="F1017" s="51"/>
      <c r="G1017" s="51"/>
      <c r="H1017" s="51"/>
    </row>
    <row r="1018" spans="1:8" x14ac:dyDescent="0.3">
      <c r="A1018" s="51"/>
      <c r="B1018" s="51"/>
      <c r="C1018" s="51"/>
      <c r="D1018" s="51"/>
      <c r="E1018" s="51"/>
      <c r="F1018" s="51"/>
      <c r="G1018" s="51"/>
      <c r="H1018" s="51"/>
    </row>
    <row r="1019" spans="1:8" x14ac:dyDescent="0.3">
      <c r="A1019" s="51"/>
      <c r="B1019" s="51"/>
      <c r="C1019" s="51"/>
      <c r="D1019" s="51"/>
      <c r="E1019" s="51"/>
      <c r="F1019" s="51"/>
      <c r="G1019" s="51"/>
      <c r="H1019" s="51"/>
    </row>
    <row r="1020" spans="1:8" x14ac:dyDescent="0.3">
      <c r="A1020" s="51"/>
      <c r="B1020" s="51"/>
      <c r="C1020" s="51"/>
      <c r="D1020" s="51"/>
      <c r="E1020" s="51"/>
      <c r="F1020" s="51"/>
      <c r="G1020" s="51"/>
      <c r="H1020" s="51"/>
    </row>
    <row r="1021" spans="1:8" x14ac:dyDescent="0.3">
      <c r="A1021" s="51"/>
      <c r="B1021" s="51"/>
      <c r="C1021" s="51"/>
      <c r="D1021" s="51"/>
      <c r="E1021" s="51"/>
      <c r="F1021" s="51"/>
      <c r="G1021" s="51"/>
      <c r="H1021" s="51"/>
    </row>
    <row r="1022" spans="1:8" x14ac:dyDescent="0.3">
      <c r="A1022" s="51"/>
      <c r="B1022" s="51"/>
      <c r="C1022" s="51"/>
      <c r="D1022" s="51"/>
      <c r="E1022" s="51"/>
      <c r="F1022" s="51"/>
      <c r="G1022" s="51"/>
      <c r="H1022" s="51"/>
    </row>
    <row r="1023" spans="1:8" x14ac:dyDescent="0.3">
      <c r="A1023" s="51"/>
      <c r="B1023" s="51"/>
      <c r="C1023" s="51"/>
      <c r="D1023" s="51"/>
      <c r="E1023" s="51"/>
      <c r="F1023" s="51"/>
      <c r="G1023" s="51"/>
      <c r="H1023" s="51"/>
    </row>
    <row r="1024" spans="1:8" x14ac:dyDescent="0.3">
      <c r="A1024" s="51"/>
      <c r="B1024" s="51"/>
      <c r="C1024" s="51"/>
      <c r="D1024" s="51"/>
      <c r="E1024" s="51"/>
      <c r="F1024" s="51"/>
      <c r="G1024" s="51"/>
      <c r="H1024" s="51"/>
    </row>
    <row r="1025" spans="1:8" x14ac:dyDescent="0.3">
      <c r="A1025" s="51"/>
      <c r="B1025" s="51"/>
      <c r="C1025" s="51"/>
      <c r="D1025" s="51"/>
      <c r="E1025" s="51"/>
      <c r="F1025" s="51"/>
      <c r="G1025" s="51"/>
      <c r="H1025" s="51"/>
    </row>
    <row r="1026" spans="1:8" x14ac:dyDescent="0.3">
      <c r="A1026" s="51"/>
      <c r="B1026" s="51"/>
      <c r="C1026" s="51"/>
      <c r="D1026" s="51"/>
      <c r="E1026" s="51"/>
      <c r="F1026" s="51"/>
      <c r="G1026" s="51"/>
      <c r="H1026" s="51"/>
    </row>
    <row r="1027" spans="1:8" x14ac:dyDescent="0.3">
      <c r="A1027" s="51"/>
      <c r="B1027" s="51"/>
      <c r="C1027" s="51"/>
      <c r="D1027" s="51"/>
      <c r="E1027" s="51"/>
      <c r="F1027" s="51"/>
      <c r="G1027" s="51"/>
      <c r="H1027" s="51"/>
    </row>
    <row r="1028" spans="1:8" x14ac:dyDescent="0.3">
      <c r="A1028" s="51"/>
      <c r="B1028" s="51"/>
      <c r="C1028" s="51"/>
      <c r="D1028" s="51"/>
      <c r="E1028" s="51"/>
      <c r="F1028" s="51"/>
      <c r="G1028" s="51"/>
      <c r="H1028" s="51"/>
    </row>
    <row r="1029" spans="1:8" x14ac:dyDescent="0.3">
      <c r="A1029" s="51"/>
      <c r="B1029" s="51"/>
      <c r="C1029" s="51"/>
      <c r="D1029" s="51"/>
      <c r="E1029" s="51"/>
      <c r="F1029" s="51"/>
      <c r="G1029" s="51"/>
      <c r="H1029" s="51"/>
    </row>
    <row r="1030" spans="1:8" x14ac:dyDescent="0.3">
      <c r="A1030" s="51"/>
      <c r="B1030" s="51"/>
      <c r="C1030" s="51"/>
      <c r="D1030" s="51"/>
      <c r="E1030" s="51"/>
      <c r="F1030" s="51"/>
      <c r="G1030" s="51"/>
      <c r="H1030" s="51"/>
    </row>
    <row r="1031" spans="1:8" x14ac:dyDescent="0.3">
      <c r="A1031" s="51"/>
      <c r="B1031" s="51"/>
      <c r="C1031" s="51"/>
      <c r="D1031" s="51"/>
      <c r="E1031" s="51"/>
      <c r="F1031" s="51"/>
      <c r="G1031" s="51"/>
      <c r="H1031" s="51"/>
    </row>
    <row r="1032" spans="1:8" x14ac:dyDescent="0.3">
      <c r="A1032" s="51"/>
      <c r="B1032" s="51"/>
      <c r="C1032" s="51"/>
      <c r="D1032" s="51"/>
      <c r="E1032" s="51"/>
      <c r="F1032" s="51"/>
      <c r="G1032" s="51"/>
      <c r="H1032" s="51"/>
    </row>
    <row r="1033" spans="1:8" x14ac:dyDescent="0.3">
      <c r="A1033" s="51"/>
      <c r="B1033" s="51"/>
      <c r="C1033" s="51"/>
      <c r="D1033" s="51"/>
      <c r="E1033" s="51"/>
      <c r="F1033" s="51"/>
      <c r="G1033" s="51"/>
      <c r="H1033" s="51"/>
    </row>
    <row r="1034" spans="1:8" x14ac:dyDescent="0.3">
      <c r="A1034" s="51"/>
      <c r="B1034" s="51"/>
      <c r="C1034" s="51"/>
      <c r="D1034" s="51"/>
      <c r="E1034" s="51"/>
      <c r="F1034" s="51"/>
      <c r="G1034" s="51"/>
      <c r="H1034" s="51"/>
    </row>
    <row r="1035" spans="1:8" x14ac:dyDescent="0.3">
      <c r="A1035" s="51"/>
      <c r="B1035" s="51"/>
      <c r="C1035" s="51"/>
      <c r="D1035" s="51"/>
      <c r="E1035" s="51"/>
      <c r="F1035" s="51"/>
      <c r="G1035" s="51"/>
      <c r="H1035" s="51"/>
    </row>
    <row r="1036" spans="1:8" x14ac:dyDescent="0.3">
      <c r="A1036" s="51"/>
      <c r="B1036" s="51"/>
      <c r="C1036" s="51"/>
      <c r="D1036" s="51"/>
      <c r="E1036" s="51"/>
      <c r="F1036" s="51"/>
      <c r="G1036" s="51"/>
      <c r="H1036" s="51"/>
    </row>
    <row r="1037" spans="1:8" x14ac:dyDescent="0.3">
      <c r="A1037" s="51"/>
      <c r="B1037" s="51"/>
      <c r="C1037" s="51"/>
      <c r="D1037" s="51"/>
      <c r="E1037" s="51"/>
      <c r="F1037" s="51"/>
      <c r="G1037" s="51"/>
      <c r="H1037" s="51"/>
    </row>
    <row r="1038" spans="1:8" x14ac:dyDescent="0.3">
      <c r="A1038" s="51"/>
      <c r="B1038" s="51"/>
      <c r="C1038" s="51"/>
      <c r="D1038" s="51"/>
      <c r="E1038" s="51"/>
      <c r="F1038" s="51"/>
      <c r="G1038" s="51"/>
      <c r="H1038" s="51"/>
    </row>
    <row r="1039" spans="1:8" x14ac:dyDescent="0.3">
      <c r="A1039" s="51"/>
      <c r="B1039" s="51"/>
      <c r="C1039" s="51"/>
      <c r="D1039" s="51"/>
      <c r="E1039" s="51"/>
      <c r="F1039" s="51"/>
      <c r="G1039" s="51"/>
      <c r="H1039" s="51"/>
    </row>
    <row r="1040" spans="1:8" x14ac:dyDescent="0.3">
      <c r="A1040" s="51"/>
      <c r="B1040" s="51"/>
      <c r="C1040" s="51"/>
      <c r="D1040" s="51"/>
      <c r="E1040" s="51"/>
      <c r="F1040" s="51"/>
      <c r="G1040" s="51"/>
      <c r="H1040" s="51"/>
    </row>
    <row r="1041" spans="1:8" x14ac:dyDescent="0.3">
      <c r="A1041" s="51"/>
      <c r="B1041" s="51"/>
      <c r="C1041" s="51"/>
      <c r="D1041" s="51"/>
      <c r="E1041" s="51"/>
      <c r="F1041" s="51"/>
      <c r="G1041" s="51"/>
      <c r="H1041" s="51"/>
    </row>
    <row r="1042" spans="1:8" x14ac:dyDescent="0.3">
      <c r="A1042" s="51"/>
      <c r="B1042" s="51"/>
      <c r="C1042" s="51"/>
      <c r="D1042" s="51"/>
      <c r="E1042" s="51"/>
      <c r="F1042" s="51"/>
      <c r="G1042" s="51"/>
      <c r="H1042" s="51"/>
    </row>
    <row r="1043" spans="1:8" x14ac:dyDescent="0.3">
      <c r="A1043" s="51"/>
      <c r="B1043" s="51"/>
      <c r="C1043" s="51"/>
      <c r="D1043" s="51"/>
      <c r="E1043" s="51"/>
      <c r="F1043" s="51"/>
      <c r="G1043" s="51"/>
      <c r="H1043" s="51"/>
    </row>
    <row r="1044" spans="1:8" x14ac:dyDescent="0.3">
      <c r="A1044" s="51"/>
      <c r="B1044" s="51"/>
      <c r="C1044" s="51"/>
      <c r="D1044" s="51"/>
      <c r="E1044" s="51"/>
      <c r="F1044" s="51"/>
      <c r="G1044" s="51"/>
      <c r="H1044" s="51"/>
    </row>
    <row r="1045" spans="1:8" x14ac:dyDescent="0.3">
      <c r="A1045" s="51"/>
      <c r="B1045" s="51"/>
      <c r="C1045" s="51"/>
      <c r="D1045" s="51"/>
      <c r="E1045" s="51"/>
      <c r="F1045" s="51"/>
      <c r="G1045" s="51"/>
      <c r="H1045" s="51"/>
    </row>
    <row r="1046" spans="1:8" x14ac:dyDescent="0.3">
      <c r="A1046" s="51"/>
      <c r="B1046" s="51"/>
      <c r="C1046" s="51"/>
      <c r="D1046" s="51"/>
      <c r="E1046" s="51"/>
      <c r="F1046" s="51"/>
      <c r="G1046" s="51"/>
      <c r="H1046" s="51"/>
    </row>
    <row r="1047" spans="1:8" x14ac:dyDescent="0.3">
      <c r="A1047" s="51"/>
      <c r="B1047" s="51"/>
      <c r="C1047" s="51"/>
      <c r="D1047" s="51"/>
      <c r="E1047" s="51"/>
      <c r="F1047" s="51"/>
      <c r="G1047" s="51"/>
      <c r="H1047" s="51"/>
    </row>
    <row r="1048" spans="1:8" x14ac:dyDescent="0.3">
      <c r="A1048" s="51"/>
      <c r="B1048" s="51"/>
      <c r="C1048" s="51"/>
      <c r="D1048" s="51"/>
      <c r="E1048" s="51"/>
      <c r="F1048" s="51"/>
      <c r="G1048" s="51"/>
      <c r="H1048" s="51"/>
    </row>
    <row r="1049" spans="1:8" x14ac:dyDescent="0.3">
      <c r="A1049" s="51"/>
      <c r="B1049" s="51"/>
      <c r="C1049" s="51"/>
      <c r="D1049" s="51"/>
      <c r="E1049" s="51"/>
      <c r="F1049" s="51"/>
      <c r="G1049" s="51"/>
      <c r="H1049" s="51"/>
    </row>
    <row r="1050" spans="1:8" x14ac:dyDescent="0.3">
      <c r="A1050" s="51"/>
      <c r="B1050" s="51"/>
      <c r="C1050" s="51"/>
      <c r="D1050" s="51"/>
      <c r="E1050" s="51"/>
      <c r="F1050" s="51"/>
      <c r="G1050" s="51"/>
      <c r="H1050" s="51"/>
    </row>
    <row r="1051" spans="1:8" x14ac:dyDescent="0.3">
      <c r="A1051" s="51"/>
      <c r="B1051" s="51"/>
      <c r="C1051" s="51"/>
      <c r="D1051" s="51"/>
      <c r="E1051" s="51"/>
      <c r="F1051" s="51"/>
      <c r="G1051" s="51"/>
      <c r="H1051" s="51"/>
    </row>
    <row r="1052" spans="1:8" x14ac:dyDescent="0.3">
      <c r="A1052" s="51"/>
      <c r="B1052" s="51"/>
      <c r="C1052" s="51"/>
      <c r="D1052" s="51"/>
      <c r="E1052" s="51"/>
      <c r="F1052" s="51"/>
      <c r="G1052" s="51"/>
      <c r="H1052" s="51"/>
    </row>
    <row r="1053" spans="1:8" x14ac:dyDescent="0.3">
      <c r="A1053" s="51"/>
      <c r="B1053" s="51"/>
      <c r="C1053" s="51"/>
      <c r="D1053" s="51"/>
      <c r="E1053" s="51"/>
      <c r="F1053" s="51"/>
      <c r="G1053" s="51"/>
      <c r="H1053" s="51"/>
    </row>
    <row r="1054" spans="1:8" x14ac:dyDescent="0.3">
      <c r="A1054" s="51"/>
      <c r="B1054" s="51"/>
      <c r="C1054" s="51"/>
      <c r="D1054" s="51"/>
      <c r="E1054" s="51"/>
      <c r="F1054" s="51"/>
      <c r="G1054" s="51"/>
      <c r="H1054" s="51"/>
    </row>
    <row r="1055" spans="1:8" x14ac:dyDescent="0.3">
      <c r="A1055" s="51"/>
      <c r="B1055" s="51"/>
      <c r="C1055" s="51"/>
      <c r="D1055" s="51"/>
      <c r="E1055" s="51"/>
      <c r="F1055" s="51"/>
      <c r="G1055" s="51"/>
      <c r="H1055" s="51"/>
    </row>
    <row r="1056" spans="1:8" x14ac:dyDescent="0.3">
      <c r="A1056" s="51"/>
      <c r="B1056" s="51"/>
      <c r="C1056" s="51"/>
      <c r="D1056" s="51"/>
      <c r="E1056" s="51"/>
      <c r="F1056" s="51"/>
      <c r="G1056" s="51"/>
      <c r="H1056" s="51"/>
    </row>
    <row r="1057" spans="1:8" x14ac:dyDescent="0.3">
      <c r="A1057" s="51"/>
      <c r="B1057" s="51"/>
      <c r="C1057" s="51"/>
      <c r="D1057" s="51"/>
      <c r="E1057" s="51"/>
      <c r="F1057" s="51"/>
      <c r="G1057" s="51"/>
      <c r="H1057" s="51"/>
    </row>
    <row r="1058" spans="1:8" x14ac:dyDescent="0.3">
      <c r="A1058" s="51"/>
      <c r="B1058" s="51"/>
      <c r="C1058" s="51"/>
      <c r="D1058" s="51"/>
      <c r="E1058" s="51"/>
      <c r="F1058" s="51"/>
      <c r="G1058" s="51"/>
      <c r="H1058" s="51"/>
    </row>
    <row r="1059" spans="1:8" x14ac:dyDescent="0.3">
      <c r="A1059" s="51"/>
      <c r="B1059" s="51"/>
      <c r="C1059" s="51"/>
      <c r="D1059" s="51"/>
      <c r="E1059" s="51"/>
      <c r="F1059" s="51"/>
      <c r="G1059" s="51"/>
      <c r="H1059" s="51"/>
    </row>
    <row r="1060" spans="1:8" x14ac:dyDescent="0.3">
      <c r="A1060" s="51"/>
      <c r="B1060" s="51"/>
      <c r="C1060" s="51"/>
      <c r="D1060" s="51"/>
      <c r="E1060" s="51"/>
      <c r="F1060" s="51"/>
      <c r="G1060" s="51"/>
      <c r="H1060" s="51"/>
    </row>
    <row r="1061" spans="1:8" x14ac:dyDescent="0.3">
      <c r="A1061" s="51"/>
      <c r="B1061" s="51"/>
      <c r="C1061" s="51"/>
      <c r="D1061" s="51"/>
      <c r="E1061" s="51"/>
      <c r="F1061" s="51"/>
      <c r="G1061" s="51"/>
      <c r="H1061" s="51"/>
    </row>
    <row r="1062" spans="1:8" x14ac:dyDescent="0.3">
      <c r="A1062" s="51"/>
      <c r="B1062" s="51"/>
      <c r="C1062" s="51"/>
      <c r="D1062" s="51"/>
      <c r="E1062" s="51"/>
      <c r="F1062" s="51"/>
      <c r="G1062" s="51"/>
      <c r="H1062" s="51"/>
    </row>
    <row r="1063" spans="1:8" x14ac:dyDescent="0.3">
      <c r="A1063" s="51"/>
      <c r="B1063" s="51"/>
      <c r="C1063" s="51"/>
      <c r="D1063" s="51"/>
      <c r="E1063" s="51"/>
      <c r="F1063" s="51"/>
      <c r="G1063" s="51"/>
      <c r="H1063" s="51"/>
    </row>
    <row r="1064" spans="1:8" x14ac:dyDescent="0.3">
      <c r="A1064" s="51"/>
      <c r="B1064" s="51"/>
      <c r="C1064" s="51"/>
      <c r="D1064" s="51"/>
      <c r="E1064" s="51"/>
      <c r="F1064" s="51"/>
      <c r="G1064" s="51"/>
      <c r="H1064" s="51"/>
    </row>
    <row r="1065" spans="1:8" x14ac:dyDescent="0.3">
      <c r="A1065" s="51"/>
      <c r="B1065" s="51"/>
      <c r="C1065" s="51"/>
      <c r="D1065" s="51"/>
      <c r="E1065" s="51"/>
      <c r="F1065" s="51"/>
      <c r="G1065" s="51"/>
      <c r="H1065" s="51"/>
    </row>
    <row r="1066" spans="1:8" x14ac:dyDescent="0.3">
      <c r="A1066" s="51"/>
      <c r="B1066" s="51"/>
      <c r="C1066" s="51"/>
      <c r="D1066" s="51"/>
      <c r="E1066" s="51"/>
      <c r="F1066" s="51"/>
      <c r="G1066" s="51"/>
      <c r="H1066" s="51"/>
    </row>
    <row r="1067" spans="1:8" x14ac:dyDescent="0.3">
      <c r="A1067" s="51"/>
      <c r="B1067" s="51"/>
      <c r="C1067" s="51"/>
      <c r="D1067" s="51"/>
      <c r="E1067" s="51"/>
      <c r="F1067" s="51"/>
      <c r="G1067" s="51"/>
      <c r="H1067" s="51"/>
    </row>
    <row r="1068" spans="1:8" x14ac:dyDescent="0.3">
      <c r="A1068" s="51"/>
      <c r="B1068" s="51"/>
      <c r="C1068" s="51"/>
      <c r="D1068" s="51"/>
      <c r="E1068" s="51"/>
      <c r="F1068" s="51"/>
      <c r="G1068" s="51"/>
      <c r="H1068" s="51"/>
    </row>
    <row r="1069" spans="1:8" x14ac:dyDescent="0.3">
      <c r="A1069" s="51"/>
      <c r="B1069" s="51"/>
      <c r="C1069" s="51"/>
      <c r="D1069" s="51"/>
      <c r="E1069" s="51"/>
      <c r="F1069" s="51"/>
      <c r="G1069" s="51"/>
      <c r="H1069" s="51"/>
    </row>
    <row r="1070" spans="1:8" x14ac:dyDescent="0.3">
      <c r="A1070" s="51"/>
      <c r="B1070" s="51"/>
      <c r="C1070" s="51"/>
      <c r="D1070" s="51"/>
      <c r="E1070" s="51"/>
      <c r="F1070" s="51"/>
      <c r="G1070" s="51"/>
      <c r="H1070" s="51"/>
    </row>
    <row r="1071" spans="1:8" x14ac:dyDescent="0.3">
      <c r="A1071" s="51"/>
      <c r="B1071" s="51"/>
      <c r="C1071" s="51"/>
      <c r="D1071" s="51"/>
      <c r="E1071" s="51"/>
      <c r="F1071" s="51"/>
      <c r="G1071" s="51"/>
      <c r="H1071" s="51"/>
    </row>
    <row r="1072" spans="1:8" x14ac:dyDescent="0.3">
      <c r="A1072" s="51"/>
      <c r="B1072" s="51"/>
      <c r="C1072" s="51"/>
      <c r="D1072" s="51"/>
      <c r="E1072" s="51"/>
      <c r="F1072" s="51"/>
      <c r="G1072" s="51"/>
      <c r="H1072" s="51"/>
    </row>
    <row r="1073" spans="1:8" x14ac:dyDescent="0.3">
      <c r="A1073" s="51"/>
      <c r="B1073" s="51"/>
      <c r="C1073" s="51"/>
      <c r="D1073" s="51"/>
      <c r="E1073" s="51"/>
      <c r="F1073" s="51"/>
      <c r="G1073" s="51"/>
      <c r="H1073" s="51"/>
    </row>
    <row r="1074" spans="1:8" x14ac:dyDescent="0.3">
      <c r="A1074" s="51"/>
      <c r="B1074" s="51"/>
      <c r="C1074" s="51"/>
      <c r="D1074" s="51"/>
      <c r="E1074" s="51"/>
      <c r="F1074" s="51"/>
      <c r="G1074" s="51"/>
      <c r="H1074" s="51"/>
    </row>
    <row r="1075" spans="1:8" x14ac:dyDescent="0.3">
      <c r="A1075" s="51"/>
      <c r="B1075" s="51"/>
      <c r="C1075" s="51"/>
      <c r="D1075" s="51"/>
      <c r="E1075" s="51"/>
      <c r="F1075" s="51"/>
      <c r="G1075" s="51"/>
      <c r="H1075" s="51"/>
    </row>
    <row r="1076" spans="1:8" x14ac:dyDescent="0.3">
      <c r="A1076" s="51"/>
      <c r="B1076" s="51"/>
      <c r="C1076" s="51"/>
      <c r="D1076" s="51"/>
      <c r="E1076" s="51"/>
      <c r="F1076" s="51"/>
      <c r="G1076" s="51"/>
      <c r="H1076" s="51"/>
    </row>
    <row r="1077" spans="1:8" x14ac:dyDescent="0.3">
      <c r="A1077" s="51"/>
      <c r="B1077" s="51"/>
      <c r="C1077" s="51"/>
      <c r="D1077" s="51"/>
      <c r="E1077" s="51"/>
      <c r="F1077" s="51"/>
      <c r="G1077" s="51"/>
      <c r="H1077" s="51"/>
    </row>
    <row r="1078" spans="1:8" x14ac:dyDescent="0.3">
      <c r="A1078" s="51"/>
      <c r="B1078" s="51"/>
      <c r="C1078" s="51"/>
      <c r="D1078" s="51"/>
      <c r="E1078" s="51"/>
      <c r="F1078" s="51"/>
      <c r="G1078" s="51"/>
      <c r="H1078" s="51"/>
    </row>
    <row r="1079" spans="1:8" x14ac:dyDescent="0.3">
      <c r="A1079" s="51"/>
      <c r="B1079" s="51"/>
      <c r="C1079" s="51"/>
      <c r="D1079" s="51"/>
      <c r="E1079" s="51"/>
      <c r="F1079" s="51"/>
      <c r="G1079" s="51"/>
      <c r="H1079" s="51"/>
    </row>
    <row r="1080" spans="1:8" x14ac:dyDescent="0.3">
      <c r="A1080" s="51"/>
      <c r="B1080" s="51"/>
      <c r="C1080" s="51"/>
      <c r="D1080" s="51"/>
      <c r="E1080" s="51"/>
      <c r="F1080" s="51"/>
      <c r="G1080" s="51"/>
      <c r="H1080" s="51"/>
    </row>
    <row r="1081" spans="1:8" x14ac:dyDescent="0.3">
      <c r="A1081" s="51"/>
      <c r="B1081" s="51"/>
      <c r="C1081" s="51"/>
      <c r="D1081" s="51"/>
      <c r="E1081" s="51"/>
      <c r="F1081" s="51"/>
      <c r="G1081" s="51"/>
      <c r="H1081" s="51"/>
    </row>
    <row r="1082" spans="1:8" x14ac:dyDescent="0.3">
      <c r="A1082" s="51"/>
      <c r="B1082" s="51"/>
      <c r="C1082" s="51"/>
      <c r="D1082" s="51"/>
      <c r="E1082" s="51"/>
      <c r="F1082" s="51"/>
      <c r="G1082" s="51"/>
      <c r="H1082" s="51"/>
    </row>
    <row r="1083" spans="1:8" x14ac:dyDescent="0.3">
      <c r="A1083" s="51"/>
      <c r="B1083" s="51"/>
      <c r="C1083" s="51"/>
      <c r="D1083" s="51"/>
      <c r="E1083" s="51"/>
      <c r="F1083" s="51"/>
      <c r="G1083" s="51"/>
      <c r="H1083" s="51"/>
    </row>
    <row r="1084" spans="1:8" x14ac:dyDescent="0.3">
      <c r="A1084" s="51"/>
      <c r="B1084" s="51"/>
      <c r="C1084" s="51"/>
      <c r="D1084" s="51"/>
      <c r="E1084" s="51"/>
      <c r="F1084" s="51"/>
      <c r="G1084" s="51"/>
      <c r="H1084" s="51"/>
    </row>
    <row r="1085" spans="1:8" x14ac:dyDescent="0.3">
      <c r="A1085" s="51"/>
      <c r="B1085" s="51"/>
      <c r="C1085" s="51"/>
      <c r="D1085" s="51"/>
      <c r="E1085" s="51"/>
      <c r="F1085" s="51"/>
      <c r="G1085" s="51"/>
      <c r="H1085" s="51"/>
    </row>
    <row r="1086" spans="1:8" x14ac:dyDescent="0.3">
      <c r="A1086" s="51"/>
      <c r="B1086" s="51"/>
      <c r="C1086" s="51"/>
      <c r="D1086" s="51"/>
      <c r="E1086" s="51"/>
      <c r="F1086" s="51"/>
      <c r="G1086" s="51"/>
      <c r="H1086" s="51"/>
    </row>
    <row r="1087" spans="1:8" x14ac:dyDescent="0.3">
      <c r="A1087" s="51"/>
      <c r="B1087" s="51"/>
      <c r="C1087" s="51"/>
      <c r="D1087" s="51"/>
      <c r="E1087" s="51"/>
      <c r="F1087" s="51"/>
      <c r="G1087" s="51"/>
      <c r="H1087" s="51"/>
    </row>
    <row r="1088" spans="1:8" x14ac:dyDescent="0.3">
      <c r="A1088" s="51"/>
      <c r="B1088" s="51"/>
      <c r="C1088" s="51"/>
      <c r="D1088" s="51"/>
      <c r="E1088" s="51"/>
      <c r="F1088" s="51"/>
      <c r="G1088" s="51"/>
      <c r="H1088" s="51"/>
    </row>
    <row r="1089" spans="1:8" x14ac:dyDescent="0.3">
      <c r="A1089" s="51"/>
      <c r="B1089" s="51"/>
      <c r="C1089" s="51"/>
      <c r="D1089" s="51"/>
      <c r="E1089" s="51"/>
      <c r="F1089" s="51"/>
      <c r="G1089" s="51"/>
      <c r="H1089" s="51"/>
    </row>
    <row r="1090" spans="1:8" x14ac:dyDescent="0.3">
      <c r="A1090" s="51"/>
      <c r="B1090" s="51"/>
      <c r="C1090" s="51"/>
      <c r="D1090" s="51"/>
      <c r="E1090" s="51"/>
      <c r="F1090" s="51"/>
      <c r="G1090" s="51"/>
      <c r="H1090" s="51"/>
    </row>
    <row r="1091" spans="1:8" x14ac:dyDescent="0.3">
      <c r="A1091" s="51"/>
      <c r="B1091" s="51"/>
      <c r="C1091" s="51"/>
      <c r="D1091" s="51"/>
      <c r="E1091" s="51"/>
      <c r="F1091" s="51"/>
      <c r="G1091" s="51"/>
      <c r="H1091" s="51"/>
    </row>
    <row r="1092" spans="1:8" x14ac:dyDescent="0.3">
      <c r="A1092" s="51"/>
      <c r="B1092" s="51"/>
      <c r="C1092" s="51"/>
      <c r="D1092" s="51"/>
      <c r="E1092" s="51"/>
      <c r="F1092" s="51"/>
      <c r="G1092" s="51"/>
      <c r="H1092" s="51"/>
    </row>
    <row r="1093" spans="1:8" x14ac:dyDescent="0.3">
      <c r="A1093" s="51"/>
      <c r="B1093" s="51"/>
      <c r="C1093" s="51"/>
      <c r="D1093" s="51"/>
      <c r="E1093" s="51"/>
      <c r="F1093" s="51"/>
      <c r="G1093" s="51"/>
      <c r="H1093" s="51"/>
    </row>
    <row r="1094" spans="1:8" x14ac:dyDescent="0.3">
      <c r="A1094" s="51"/>
      <c r="B1094" s="51"/>
      <c r="C1094" s="51"/>
      <c r="D1094" s="51"/>
      <c r="E1094" s="51"/>
      <c r="F1094" s="51"/>
      <c r="G1094" s="51"/>
      <c r="H1094" s="51"/>
    </row>
    <row r="1095" spans="1:8" x14ac:dyDescent="0.3">
      <c r="A1095" s="51"/>
      <c r="B1095" s="51"/>
      <c r="C1095" s="51"/>
      <c r="D1095" s="51"/>
      <c r="E1095" s="51"/>
      <c r="F1095" s="51"/>
      <c r="G1095" s="51"/>
      <c r="H1095" s="51"/>
    </row>
    <row r="1096" spans="1:8" x14ac:dyDescent="0.3">
      <c r="A1096" s="51"/>
      <c r="B1096" s="51"/>
      <c r="C1096" s="51"/>
      <c r="D1096" s="51"/>
      <c r="E1096" s="51"/>
      <c r="F1096" s="51"/>
      <c r="G1096" s="51"/>
      <c r="H1096" s="51"/>
    </row>
    <row r="1097" spans="1:8" x14ac:dyDescent="0.3">
      <c r="A1097" s="51"/>
      <c r="B1097" s="51"/>
      <c r="C1097" s="51"/>
      <c r="D1097" s="51"/>
      <c r="E1097" s="51"/>
      <c r="F1097" s="51"/>
      <c r="G1097" s="51"/>
      <c r="H1097" s="51"/>
    </row>
    <row r="1098" spans="1:8" x14ac:dyDescent="0.3">
      <c r="A1098" s="51"/>
      <c r="B1098" s="51"/>
      <c r="C1098" s="51"/>
      <c r="D1098" s="51"/>
      <c r="E1098" s="51"/>
      <c r="F1098" s="51"/>
      <c r="G1098" s="51"/>
      <c r="H1098" s="51"/>
    </row>
    <row r="1099" spans="1:8" x14ac:dyDescent="0.3">
      <c r="A1099" s="51"/>
      <c r="B1099" s="51"/>
      <c r="C1099" s="51"/>
      <c r="D1099" s="51"/>
      <c r="E1099" s="51"/>
      <c r="F1099" s="51"/>
      <c r="G1099" s="51"/>
      <c r="H1099" s="51"/>
    </row>
    <row r="1100" spans="1:8" x14ac:dyDescent="0.3">
      <c r="A1100" s="51"/>
      <c r="B1100" s="51"/>
      <c r="C1100" s="51"/>
      <c r="D1100" s="51"/>
      <c r="E1100" s="51"/>
      <c r="F1100" s="51"/>
      <c r="G1100" s="51"/>
      <c r="H1100" s="51"/>
    </row>
    <row r="1101" spans="1:8" x14ac:dyDescent="0.3">
      <c r="A1101" s="51"/>
      <c r="B1101" s="51"/>
      <c r="C1101" s="51"/>
      <c r="D1101" s="51"/>
      <c r="E1101" s="51"/>
      <c r="F1101" s="51"/>
      <c r="G1101" s="51"/>
      <c r="H1101" s="51"/>
    </row>
    <row r="1102" spans="1:8" x14ac:dyDescent="0.3">
      <c r="A1102" s="51"/>
      <c r="B1102" s="51"/>
      <c r="C1102" s="51"/>
      <c r="D1102" s="51"/>
      <c r="E1102" s="51"/>
      <c r="F1102" s="51"/>
      <c r="G1102" s="51"/>
      <c r="H1102" s="51"/>
    </row>
    <row r="1103" spans="1:8" x14ac:dyDescent="0.3">
      <c r="A1103" s="51"/>
      <c r="B1103" s="51"/>
      <c r="C1103" s="51"/>
      <c r="D1103" s="51"/>
      <c r="E1103" s="51"/>
      <c r="F1103" s="51"/>
      <c r="G1103" s="51"/>
      <c r="H1103" s="51"/>
    </row>
    <row r="1104" spans="1:8" x14ac:dyDescent="0.3">
      <c r="A1104" s="51"/>
      <c r="B1104" s="51"/>
      <c r="C1104" s="51"/>
      <c r="D1104" s="51"/>
      <c r="E1104" s="51"/>
      <c r="F1104" s="51"/>
      <c r="G1104" s="51"/>
      <c r="H1104" s="51"/>
    </row>
    <row r="1105" spans="1:8" x14ac:dyDescent="0.3">
      <c r="A1105" s="51"/>
      <c r="B1105" s="51"/>
      <c r="C1105" s="51"/>
      <c r="D1105" s="51"/>
      <c r="E1105" s="51"/>
      <c r="F1105" s="51"/>
      <c r="G1105" s="51"/>
      <c r="H1105" s="51"/>
    </row>
    <row r="1106" spans="1:8" x14ac:dyDescent="0.3">
      <c r="A1106" s="51"/>
      <c r="B1106" s="51"/>
      <c r="C1106" s="51"/>
      <c r="D1106" s="51"/>
      <c r="E1106" s="51"/>
      <c r="F1106" s="51"/>
      <c r="G1106" s="51"/>
      <c r="H1106" s="51"/>
    </row>
    <row r="1107" spans="1:8" x14ac:dyDescent="0.3">
      <c r="A1107" s="51"/>
      <c r="B1107" s="51"/>
      <c r="C1107" s="51"/>
      <c r="D1107" s="51"/>
      <c r="E1107" s="51"/>
      <c r="F1107" s="51"/>
      <c r="G1107" s="51"/>
      <c r="H1107" s="51"/>
    </row>
    <row r="1108" spans="1:8" x14ac:dyDescent="0.3">
      <c r="A1108" s="51"/>
      <c r="B1108" s="51"/>
      <c r="C1108" s="51"/>
      <c r="D1108" s="51"/>
      <c r="E1108" s="51"/>
      <c r="F1108" s="51"/>
      <c r="G1108" s="51"/>
      <c r="H1108" s="51"/>
    </row>
    <row r="1109" spans="1:8" x14ac:dyDescent="0.3">
      <c r="A1109" s="51"/>
      <c r="B1109" s="51"/>
      <c r="C1109" s="51"/>
      <c r="D1109" s="51"/>
      <c r="E1109" s="51"/>
      <c r="F1109" s="51"/>
      <c r="G1109" s="51"/>
      <c r="H1109" s="51"/>
    </row>
    <row r="1110" spans="1:8" x14ac:dyDescent="0.3">
      <c r="A1110" s="51"/>
      <c r="B1110" s="51"/>
      <c r="C1110" s="51"/>
      <c r="D1110" s="51"/>
      <c r="E1110" s="51"/>
      <c r="F1110" s="51"/>
      <c r="G1110" s="51"/>
      <c r="H1110" s="51"/>
    </row>
    <row r="1111" spans="1:8" x14ac:dyDescent="0.3">
      <c r="A1111" s="51"/>
      <c r="B1111" s="51"/>
      <c r="C1111" s="51"/>
      <c r="D1111" s="51"/>
      <c r="E1111" s="51"/>
      <c r="F1111" s="51"/>
      <c r="G1111" s="51"/>
      <c r="H1111" s="51"/>
    </row>
    <row r="1112" spans="1:8" x14ac:dyDescent="0.3">
      <c r="A1112" s="51"/>
      <c r="B1112" s="51"/>
      <c r="C1112" s="51"/>
      <c r="D1112" s="51"/>
      <c r="E1112" s="51"/>
      <c r="F1112" s="51"/>
      <c r="G1112" s="51"/>
      <c r="H1112" s="51"/>
    </row>
    <row r="1113" spans="1:8" x14ac:dyDescent="0.3">
      <c r="A1113" s="51"/>
      <c r="B1113" s="51"/>
      <c r="C1113" s="51"/>
      <c r="D1113" s="51"/>
      <c r="E1113" s="51"/>
      <c r="F1113" s="51"/>
      <c r="G1113" s="51"/>
      <c r="H1113" s="51"/>
    </row>
    <row r="1114" spans="1:8" x14ac:dyDescent="0.3">
      <c r="A1114" s="51"/>
      <c r="B1114" s="51"/>
      <c r="C1114" s="51"/>
      <c r="D1114" s="51"/>
      <c r="E1114" s="51"/>
      <c r="F1114" s="51"/>
      <c r="G1114" s="51"/>
      <c r="H1114" s="51"/>
    </row>
    <row r="1115" spans="1:8" x14ac:dyDescent="0.3">
      <c r="A1115" s="51"/>
      <c r="B1115" s="51"/>
      <c r="C1115" s="51"/>
      <c r="D1115" s="51"/>
      <c r="E1115" s="51"/>
      <c r="F1115" s="51"/>
      <c r="G1115" s="51"/>
      <c r="H1115" s="51"/>
    </row>
    <row r="1116" spans="1:8" x14ac:dyDescent="0.3">
      <c r="A1116" s="51"/>
      <c r="B1116" s="51"/>
      <c r="C1116" s="51"/>
      <c r="D1116" s="51"/>
      <c r="E1116" s="51"/>
      <c r="F1116" s="51"/>
      <c r="G1116" s="51"/>
      <c r="H1116" s="51"/>
    </row>
    <row r="1117" spans="1:8" x14ac:dyDescent="0.3">
      <c r="A1117" s="51"/>
      <c r="B1117" s="51"/>
      <c r="C1117" s="51"/>
      <c r="D1117" s="51"/>
      <c r="E1117" s="51"/>
      <c r="F1117" s="51"/>
      <c r="G1117" s="51"/>
      <c r="H1117" s="51"/>
    </row>
    <row r="1118" spans="1:8" x14ac:dyDescent="0.3">
      <c r="A1118" s="51"/>
      <c r="B1118" s="51"/>
      <c r="C1118" s="51"/>
      <c r="D1118" s="51"/>
      <c r="E1118" s="51"/>
      <c r="F1118" s="51"/>
      <c r="G1118" s="51"/>
      <c r="H1118" s="51"/>
    </row>
    <row r="1119" spans="1:8" x14ac:dyDescent="0.3">
      <c r="A1119" s="51"/>
      <c r="B1119" s="51"/>
      <c r="C1119" s="51"/>
      <c r="D1119" s="51"/>
      <c r="E1119" s="51"/>
      <c r="F1119" s="51"/>
      <c r="G1119" s="51"/>
      <c r="H1119" s="51"/>
    </row>
    <row r="1120" spans="1:8" x14ac:dyDescent="0.3">
      <c r="A1120" s="51"/>
      <c r="B1120" s="51"/>
      <c r="C1120" s="51"/>
      <c r="D1120" s="51"/>
      <c r="E1120" s="51"/>
      <c r="F1120" s="51"/>
      <c r="G1120" s="51"/>
      <c r="H1120" s="51"/>
    </row>
    <row r="1121" spans="1:8" x14ac:dyDescent="0.3">
      <c r="A1121" s="51"/>
      <c r="B1121" s="51"/>
      <c r="C1121" s="51"/>
      <c r="D1121" s="51"/>
      <c r="E1121" s="51"/>
      <c r="F1121" s="51"/>
      <c r="G1121" s="51"/>
      <c r="H1121" s="51"/>
    </row>
    <row r="1122" spans="1:8" x14ac:dyDescent="0.3">
      <c r="A1122" s="51"/>
      <c r="B1122" s="51"/>
      <c r="C1122" s="51"/>
      <c r="D1122" s="51"/>
      <c r="E1122" s="51"/>
      <c r="F1122" s="51"/>
      <c r="G1122" s="51"/>
      <c r="H1122" s="51"/>
    </row>
    <row r="1123" spans="1:8" x14ac:dyDescent="0.3">
      <c r="A1123" s="51"/>
      <c r="B1123" s="51"/>
      <c r="C1123" s="51"/>
      <c r="D1123" s="51"/>
      <c r="E1123" s="51"/>
      <c r="F1123" s="51"/>
      <c r="G1123" s="51"/>
      <c r="H1123" s="51"/>
    </row>
    <row r="1124" spans="1:8" x14ac:dyDescent="0.3">
      <c r="A1124" s="51"/>
      <c r="B1124" s="51"/>
      <c r="C1124" s="51"/>
      <c r="D1124" s="51"/>
      <c r="E1124" s="51"/>
      <c r="F1124" s="51"/>
      <c r="G1124" s="51"/>
      <c r="H1124" s="51"/>
    </row>
    <row r="1125" spans="1:8" x14ac:dyDescent="0.3">
      <c r="A1125" s="51"/>
      <c r="B1125" s="51"/>
      <c r="C1125" s="51"/>
      <c r="D1125" s="51"/>
      <c r="E1125" s="51"/>
      <c r="F1125" s="51"/>
      <c r="G1125" s="51"/>
      <c r="H1125" s="51"/>
    </row>
    <row r="1126" spans="1:8" x14ac:dyDescent="0.3">
      <c r="A1126" s="51"/>
      <c r="B1126" s="51"/>
      <c r="C1126" s="51"/>
      <c r="D1126" s="51"/>
      <c r="E1126" s="51"/>
      <c r="F1126" s="51"/>
      <c r="G1126" s="51"/>
      <c r="H1126" s="51"/>
    </row>
    <row r="1127" spans="1:8" x14ac:dyDescent="0.3">
      <c r="A1127" s="51"/>
      <c r="B1127" s="51"/>
      <c r="C1127" s="51"/>
      <c r="D1127" s="51"/>
      <c r="E1127" s="51"/>
      <c r="F1127" s="51"/>
      <c r="G1127" s="51"/>
      <c r="H1127" s="51"/>
    </row>
    <row r="1128" spans="1:8" x14ac:dyDescent="0.3">
      <c r="A1128" s="51"/>
      <c r="B1128" s="51"/>
      <c r="C1128" s="51"/>
      <c r="D1128" s="51"/>
      <c r="E1128" s="51"/>
      <c r="F1128" s="51"/>
      <c r="G1128" s="51"/>
      <c r="H1128" s="51"/>
    </row>
    <row r="1129" spans="1:8" x14ac:dyDescent="0.3">
      <c r="A1129" s="51"/>
      <c r="B1129" s="51"/>
      <c r="C1129" s="51"/>
      <c r="D1129" s="51"/>
      <c r="E1129" s="51"/>
      <c r="F1129" s="51"/>
      <c r="G1129" s="51"/>
      <c r="H1129" s="51"/>
    </row>
    <row r="1130" spans="1:8" x14ac:dyDescent="0.3">
      <c r="A1130" s="51"/>
      <c r="B1130" s="51"/>
      <c r="C1130" s="51"/>
      <c r="D1130" s="51"/>
      <c r="E1130" s="51"/>
      <c r="F1130" s="51"/>
      <c r="G1130" s="51"/>
      <c r="H1130" s="51"/>
    </row>
    <row r="1131" spans="1:8" x14ac:dyDescent="0.3">
      <c r="A1131" s="51"/>
      <c r="B1131" s="51"/>
      <c r="C1131" s="51"/>
      <c r="D1131" s="51"/>
      <c r="E1131" s="51"/>
      <c r="F1131" s="51"/>
      <c r="G1131" s="51"/>
      <c r="H1131" s="51"/>
    </row>
    <row r="1132" spans="1:8" x14ac:dyDescent="0.3">
      <c r="A1132" s="51"/>
      <c r="B1132" s="51"/>
      <c r="C1132" s="51"/>
      <c r="D1132" s="51"/>
      <c r="E1132" s="51"/>
      <c r="F1132" s="51"/>
      <c r="G1132" s="51"/>
      <c r="H1132" s="51"/>
    </row>
    <row r="1133" spans="1:8" x14ac:dyDescent="0.3">
      <c r="A1133" s="51"/>
      <c r="B1133" s="51"/>
      <c r="C1133" s="51"/>
      <c r="D1133" s="51"/>
      <c r="E1133" s="51"/>
      <c r="F1133" s="51"/>
      <c r="G1133" s="51"/>
      <c r="H1133" s="51"/>
    </row>
    <row r="1134" spans="1:8" x14ac:dyDescent="0.3">
      <c r="A1134" s="51"/>
      <c r="B1134" s="51"/>
      <c r="C1134" s="51"/>
      <c r="D1134" s="51"/>
      <c r="E1134" s="51"/>
      <c r="F1134" s="51"/>
      <c r="G1134" s="51"/>
      <c r="H1134" s="51"/>
    </row>
    <row r="1135" spans="1:8" x14ac:dyDescent="0.3">
      <c r="A1135" s="51"/>
      <c r="B1135" s="51"/>
      <c r="C1135" s="51"/>
      <c r="D1135" s="51"/>
      <c r="E1135" s="51"/>
      <c r="F1135" s="51"/>
      <c r="G1135" s="51"/>
      <c r="H1135" s="51"/>
    </row>
    <row r="1136" spans="1:8" x14ac:dyDescent="0.3">
      <c r="A1136" s="51"/>
      <c r="B1136" s="51"/>
      <c r="C1136" s="51"/>
      <c r="D1136" s="51"/>
      <c r="E1136" s="51"/>
      <c r="F1136" s="51"/>
      <c r="G1136" s="51"/>
      <c r="H1136" s="51"/>
    </row>
    <row r="1137" spans="1:8" x14ac:dyDescent="0.3">
      <c r="A1137" s="51"/>
      <c r="B1137" s="51"/>
      <c r="C1137" s="51"/>
      <c r="D1137" s="51"/>
      <c r="E1137" s="51"/>
      <c r="F1137" s="51"/>
      <c r="G1137" s="51"/>
      <c r="H1137" s="51"/>
    </row>
    <row r="1138" spans="1:8" x14ac:dyDescent="0.3">
      <c r="A1138" s="51"/>
      <c r="B1138" s="51"/>
      <c r="C1138" s="51"/>
      <c r="D1138" s="51"/>
      <c r="E1138" s="51"/>
      <c r="F1138" s="51"/>
      <c r="G1138" s="51"/>
      <c r="H1138" s="51"/>
    </row>
    <row r="1139" spans="1:8" x14ac:dyDescent="0.3">
      <c r="A1139" s="51"/>
      <c r="B1139" s="51"/>
      <c r="C1139" s="51"/>
      <c r="D1139" s="51"/>
      <c r="E1139" s="51"/>
      <c r="F1139" s="51"/>
      <c r="G1139" s="51"/>
      <c r="H1139" s="51"/>
    </row>
    <row r="1140" spans="1:8" x14ac:dyDescent="0.3">
      <c r="A1140" s="51"/>
      <c r="B1140" s="51"/>
      <c r="C1140" s="51"/>
      <c r="D1140" s="51"/>
      <c r="E1140" s="51"/>
      <c r="F1140" s="51"/>
      <c r="G1140" s="51"/>
      <c r="H1140" s="51"/>
    </row>
    <row r="1141" spans="1:8" x14ac:dyDescent="0.3">
      <c r="A1141" s="51"/>
      <c r="B1141" s="51"/>
      <c r="C1141" s="51"/>
      <c r="D1141" s="51"/>
      <c r="E1141" s="51"/>
      <c r="F1141" s="51"/>
      <c r="G1141" s="51"/>
      <c r="H1141" s="51"/>
    </row>
    <row r="1142" spans="1:8" x14ac:dyDescent="0.3">
      <c r="A1142" s="51"/>
      <c r="B1142" s="51"/>
      <c r="C1142" s="51"/>
      <c r="D1142" s="51"/>
      <c r="E1142" s="51"/>
      <c r="F1142" s="51"/>
      <c r="G1142" s="51"/>
      <c r="H1142" s="51"/>
    </row>
    <row r="1143" spans="1:8" x14ac:dyDescent="0.3">
      <c r="A1143" s="51"/>
      <c r="B1143" s="51"/>
      <c r="C1143" s="51"/>
      <c r="D1143" s="51"/>
      <c r="E1143" s="51"/>
      <c r="F1143" s="51"/>
      <c r="G1143" s="51"/>
      <c r="H1143" s="51"/>
    </row>
    <row r="1144" spans="1:8" x14ac:dyDescent="0.3">
      <c r="A1144" s="51"/>
      <c r="B1144" s="51"/>
      <c r="C1144" s="51"/>
      <c r="D1144" s="51"/>
      <c r="E1144" s="51"/>
      <c r="F1144" s="51"/>
      <c r="G1144" s="51"/>
      <c r="H1144" s="51"/>
    </row>
    <row r="1145" spans="1:8" x14ac:dyDescent="0.3">
      <c r="A1145" s="51"/>
      <c r="B1145" s="51"/>
      <c r="C1145" s="51"/>
      <c r="D1145" s="51"/>
      <c r="E1145" s="51"/>
      <c r="F1145" s="51"/>
      <c r="G1145" s="51"/>
      <c r="H1145" s="51"/>
    </row>
    <row r="1146" spans="1:8" x14ac:dyDescent="0.3">
      <c r="A1146" s="51"/>
      <c r="B1146" s="51"/>
      <c r="C1146" s="51"/>
      <c r="D1146" s="51"/>
      <c r="E1146" s="51"/>
      <c r="F1146" s="51"/>
      <c r="G1146" s="51"/>
      <c r="H1146" s="51"/>
    </row>
    <row r="1147" spans="1:8" x14ac:dyDescent="0.3">
      <c r="A1147" s="51"/>
      <c r="B1147" s="51"/>
      <c r="C1147" s="51"/>
      <c r="D1147" s="51"/>
      <c r="E1147" s="51"/>
      <c r="F1147" s="51"/>
      <c r="G1147" s="51"/>
      <c r="H1147" s="51"/>
    </row>
    <row r="1148" spans="1:8" x14ac:dyDescent="0.3">
      <c r="A1148" s="51"/>
      <c r="B1148" s="51"/>
      <c r="C1148" s="51"/>
      <c r="D1148" s="51"/>
      <c r="E1148" s="51"/>
      <c r="F1148" s="51"/>
      <c r="G1148" s="51"/>
      <c r="H1148" s="51"/>
    </row>
    <row r="1149" spans="1:8" x14ac:dyDescent="0.3">
      <c r="A1149" s="51"/>
      <c r="B1149" s="51"/>
      <c r="C1149" s="51"/>
      <c r="D1149" s="51"/>
      <c r="E1149" s="51"/>
      <c r="F1149" s="51"/>
      <c r="G1149" s="51"/>
      <c r="H1149" s="51"/>
    </row>
    <row r="1150" spans="1:8" x14ac:dyDescent="0.3">
      <c r="A1150" s="51"/>
      <c r="B1150" s="51"/>
      <c r="C1150" s="51"/>
      <c r="D1150" s="51"/>
      <c r="E1150" s="51"/>
      <c r="F1150" s="51"/>
      <c r="G1150" s="51"/>
      <c r="H1150" s="51"/>
    </row>
    <row r="1151" spans="1:8" x14ac:dyDescent="0.3">
      <c r="A1151" s="51"/>
      <c r="B1151" s="51"/>
      <c r="C1151" s="51"/>
      <c r="D1151" s="51"/>
      <c r="E1151" s="51"/>
      <c r="F1151" s="51"/>
      <c r="G1151" s="51"/>
      <c r="H1151" s="51"/>
    </row>
    <row r="1152" spans="1:8" x14ac:dyDescent="0.3">
      <c r="A1152" s="51"/>
      <c r="B1152" s="51"/>
      <c r="C1152" s="51"/>
      <c r="D1152" s="51"/>
      <c r="E1152" s="51"/>
      <c r="F1152" s="51"/>
      <c r="G1152" s="51"/>
      <c r="H1152" s="51"/>
    </row>
    <row r="1153" spans="1:8" x14ac:dyDescent="0.3">
      <c r="A1153" s="51"/>
      <c r="B1153" s="51"/>
      <c r="C1153" s="51"/>
      <c r="D1153" s="51"/>
      <c r="E1153" s="51"/>
      <c r="F1153" s="51"/>
      <c r="G1153" s="51"/>
      <c r="H1153" s="51"/>
    </row>
    <row r="1154" spans="1:8" x14ac:dyDescent="0.3">
      <c r="A1154" s="51"/>
      <c r="B1154" s="51"/>
      <c r="C1154" s="51"/>
      <c r="D1154" s="51"/>
      <c r="E1154" s="51"/>
      <c r="F1154" s="51"/>
      <c r="G1154" s="51"/>
      <c r="H1154" s="51"/>
    </row>
    <row r="1155" spans="1:8" x14ac:dyDescent="0.3">
      <c r="A1155" s="51"/>
      <c r="B1155" s="51"/>
      <c r="C1155" s="51"/>
      <c r="D1155" s="51"/>
      <c r="E1155" s="51"/>
      <c r="F1155" s="51"/>
      <c r="G1155" s="51"/>
      <c r="H1155" s="51"/>
    </row>
    <row r="1156" spans="1:8" x14ac:dyDescent="0.3">
      <c r="A1156" s="51"/>
      <c r="B1156" s="51"/>
      <c r="C1156" s="51"/>
      <c r="D1156" s="51"/>
      <c r="E1156" s="51"/>
      <c r="F1156" s="51"/>
      <c r="G1156" s="51"/>
      <c r="H1156" s="51"/>
    </row>
    <row r="1157" spans="1:8" x14ac:dyDescent="0.3">
      <c r="A1157" s="51"/>
      <c r="B1157" s="51"/>
      <c r="C1157" s="51"/>
      <c r="D1157" s="51"/>
      <c r="E1157" s="51"/>
      <c r="F1157" s="51"/>
      <c r="G1157" s="51"/>
      <c r="H1157" s="51"/>
    </row>
    <row r="1158" spans="1:8" x14ac:dyDescent="0.3">
      <c r="A1158" s="51"/>
      <c r="B1158" s="51"/>
      <c r="C1158" s="51"/>
      <c r="D1158" s="51"/>
      <c r="E1158" s="51"/>
      <c r="F1158" s="51"/>
      <c r="G1158" s="51"/>
      <c r="H1158" s="51"/>
    </row>
    <row r="1159" spans="1:8" x14ac:dyDescent="0.3">
      <c r="A1159" s="51"/>
      <c r="B1159" s="51"/>
      <c r="C1159" s="51"/>
      <c r="D1159" s="51"/>
      <c r="E1159" s="51"/>
      <c r="F1159" s="51"/>
      <c r="G1159" s="51"/>
      <c r="H1159" s="51"/>
    </row>
    <row r="1160" spans="1:8" x14ac:dyDescent="0.3">
      <c r="A1160" s="51"/>
      <c r="B1160" s="51"/>
      <c r="C1160" s="51"/>
      <c r="D1160" s="51"/>
      <c r="E1160" s="51"/>
      <c r="F1160" s="51"/>
      <c r="G1160" s="51"/>
      <c r="H1160" s="51"/>
    </row>
    <row r="1161" spans="1:8" x14ac:dyDescent="0.3">
      <c r="A1161" s="51"/>
      <c r="B1161" s="51"/>
      <c r="C1161" s="51"/>
      <c r="D1161" s="51"/>
      <c r="E1161" s="51"/>
      <c r="F1161" s="51"/>
      <c r="G1161" s="51"/>
      <c r="H1161" s="51"/>
    </row>
    <row r="1162" spans="1:8" x14ac:dyDescent="0.3">
      <c r="A1162" s="51"/>
      <c r="B1162" s="51"/>
      <c r="C1162" s="51"/>
      <c r="D1162" s="51"/>
      <c r="E1162" s="51"/>
      <c r="F1162" s="51"/>
      <c r="G1162" s="51"/>
      <c r="H1162" s="51"/>
    </row>
    <row r="1163" spans="1:8" x14ac:dyDescent="0.3">
      <c r="A1163" s="51"/>
      <c r="B1163" s="51"/>
      <c r="C1163" s="51"/>
      <c r="D1163" s="51"/>
      <c r="E1163" s="51"/>
      <c r="F1163" s="51"/>
      <c r="G1163" s="51"/>
      <c r="H1163" s="51"/>
    </row>
    <row r="1164" spans="1:8" x14ac:dyDescent="0.3">
      <c r="A1164" s="51"/>
      <c r="B1164" s="51"/>
      <c r="C1164" s="51"/>
      <c r="D1164" s="51"/>
      <c r="E1164" s="51"/>
      <c r="F1164" s="51"/>
      <c r="G1164" s="51"/>
      <c r="H1164" s="51"/>
    </row>
    <row r="1165" spans="1:8" x14ac:dyDescent="0.3">
      <c r="A1165" s="51"/>
      <c r="B1165" s="51"/>
      <c r="C1165" s="51"/>
      <c r="D1165" s="51"/>
      <c r="E1165" s="51"/>
      <c r="F1165" s="51"/>
      <c r="G1165" s="51"/>
      <c r="H1165" s="51"/>
    </row>
    <row r="1166" spans="1:8" x14ac:dyDescent="0.3">
      <c r="A1166" s="51"/>
      <c r="B1166" s="51"/>
      <c r="C1166" s="51"/>
      <c r="D1166" s="51"/>
      <c r="E1166" s="51"/>
      <c r="F1166" s="51"/>
      <c r="G1166" s="51"/>
      <c r="H1166" s="51"/>
    </row>
    <row r="1167" spans="1:8" x14ac:dyDescent="0.3">
      <c r="A1167" s="51"/>
      <c r="B1167" s="51"/>
      <c r="C1167" s="51"/>
      <c r="D1167" s="51"/>
      <c r="E1167" s="51"/>
      <c r="F1167" s="51"/>
      <c r="G1167" s="51"/>
      <c r="H1167" s="51"/>
    </row>
    <row r="1168" spans="1:8" x14ac:dyDescent="0.3">
      <c r="A1168" s="51"/>
      <c r="B1168" s="51"/>
      <c r="C1168" s="51"/>
      <c r="D1168" s="51"/>
      <c r="E1168" s="51"/>
      <c r="F1168" s="51"/>
      <c r="G1168" s="51"/>
      <c r="H1168" s="51"/>
    </row>
    <row r="1169" spans="1:8" x14ac:dyDescent="0.3">
      <c r="A1169" s="51"/>
      <c r="B1169" s="51"/>
      <c r="C1169" s="51"/>
      <c r="D1169" s="51"/>
      <c r="E1169" s="51"/>
      <c r="F1169" s="51"/>
      <c r="G1169" s="51"/>
      <c r="H1169" s="51"/>
    </row>
    <row r="1170" spans="1:8" x14ac:dyDescent="0.3">
      <c r="A1170" s="51"/>
      <c r="B1170" s="51"/>
      <c r="C1170" s="51"/>
      <c r="D1170" s="51"/>
      <c r="E1170" s="51"/>
      <c r="F1170" s="51"/>
      <c r="G1170" s="51"/>
      <c r="H1170" s="51"/>
    </row>
    <row r="1171" spans="1:8" x14ac:dyDescent="0.3">
      <c r="A1171" s="51"/>
      <c r="B1171" s="51"/>
      <c r="C1171" s="51"/>
      <c r="D1171" s="51"/>
      <c r="E1171" s="51"/>
      <c r="F1171" s="51"/>
      <c r="G1171" s="51"/>
      <c r="H1171" s="51"/>
    </row>
    <row r="1172" spans="1:8" x14ac:dyDescent="0.3">
      <c r="A1172" s="51"/>
      <c r="B1172" s="51"/>
      <c r="C1172" s="51"/>
      <c r="D1172" s="51"/>
      <c r="E1172" s="51"/>
      <c r="F1172" s="51"/>
      <c r="G1172" s="51"/>
      <c r="H1172" s="51"/>
    </row>
    <row r="1173" spans="1:8" x14ac:dyDescent="0.3">
      <c r="A1173" s="51"/>
      <c r="B1173" s="51"/>
      <c r="C1173" s="51"/>
      <c r="D1173" s="51"/>
      <c r="E1173" s="51"/>
      <c r="F1173" s="51"/>
      <c r="G1173" s="51"/>
      <c r="H1173" s="51"/>
    </row>
    <row r="1174" spans="1:8" x14ac:dyDescent="0.3">
      <c r="A1174" s="51"/>
      <c r="B1174" s="51"/>
      <c r="C1174" s="51"/>
      <c r="D1174" s="51"/>
      <c r="E1174" s="51"/>
      <c r="F1174" s="51"/>
      <c r="G1174" s="51"/>
      <c r="H1174" s="51"/>
    </row>
    <row r="1175" spans="1:8" x14ac:dyDescent="0.3">
      <c r="A1175" s="51"/>
      <c r="B1175" s="51"/>
      <c r="C1175" s="51"/>
      <c r="D1175" s="51"/>
      <c r="E1175" s="51"/>
      <c r="F1175" s="51"/>
      <c r="G1175" s="51"/>
      <c r="H1175" s="51"/>
    </row>
    <row r="1176" spans="1:8" x14ac:dyDescent="0.3">
      <c r="A1176" s="51"/>
      <c r="B1176" s="51"/>
      <c r="C1176" s="51"/>
      <c r="D1176" s="51"/>
      <c r="E1176" s="51"/>
      <c r="F1176" s="51"/>
      <c r="G1176" s="51"/>
      <c r="H1176" s="51"/>
    </row>
    <row r="1177" spans="1:8" x14ac:dyDescent="0.3">
      <c r="A1177" s="51"/>
      <c r="B1177" s="51"/>
      <c r="C1177" s="51"/>
      <c r="D1177" s="51"/>
      <c r="E1177" s="51"/>
      <c r="F1177" s="51"/>
      <c r="G1177" s="51"/>
      <c r="H1177" s="51"/>
    </row>
    <row r="1178" spans="1:8" x14ac:dyDescent="0.3">
      <c r="A1178" s="51"/>
      <c r="B1178" s="51"/>
      <c r="C1178" s="51"/>
      <c r="D1178" s="51"/>
      <c r="E1178" s="51"/>
      <c r="F1178" s="51"/>
      <c r="G1178" s="51"/>
      <c r="H1178" s="51"/>
    </row>
    <row r="1179" spans="1:8" x14ac:dyDescent="0.3">
      <c r="A1179" s="51"/>
      <c r="B1179" s="51"/>
      <c r="C1179" s="51"/>
      <c r="D1179" s="51"/>
      <c r="E1179" s="51"/>
      <c r="F1179" s="51"/>
      <c r="G1179" s="51"/>
      <c r="H1179" s="51"/>
    </row>
    <row r="1180" spans="1:8" x14ac:dyDescent="0.3">
      <c r="A1180" s="51"/>
      <c r="B1180" s="51"/>
      <c r="C1180" s="51"/>
      <c r="D1180" s="51"/>
      <c r="E1180" s="51"/>
      <c r="F1180" s="51"/>
      <c r="G1180" s="51"/>
      <c r="H1180" s="51"/>
    </row>
    <row r="1181" spans="1:8" x14ac:dyDescent="0.3">
      <c r="A1181" s="51"/>
      <c r="B1181" s="51"/>
      <c r="C1181" s="51"/>
      <c r="D1181" s="51"/>
      <c r="E1181" s="51"/>
      <c r="F1181" s="51"/>
      <c r="G1181" s="51"/>
      <c r="H1181" s="51"/>
    </row>
    <row r="1182" spans="1:8" x14ac:dyDescent="0.3">
      <c r="A1182" s="51"/>
      <c r="B1182" s="51"/>
      <c r="C1182" s="51"/>
      <c r="D1182" s="51"/>
      <c r="E1182" s="51"/>
      <c r="F1182" s="51"/>
      <c r="G1182" s="51"/>
      <c r="H1182" s="51"/>
    </row>
    <row r="1183" spans="1:8" x14ac:dyDescent="0.3">
      <c r="A1183" s="51"/>
      <c r="B1183" s="51"/>
      <c r="C1183" s="51"/>
      <c r="D1183" s="51"/>
      <c r="E1183" s="51"/>
      <c r="F1183" s="51"/>
      <c r="G1183" s="51"/>
      <c r="H1183" s="51"/>
    </row>
    <row r="1184" spans="1:8" x14ac:dyDescent="0.3">
      <c r="A1184" s="51"/>
      <c r="B1184" s="51"/>
      <c r="C1184" s="51"/>
      <c r="D1184" s="51"/>
      <c r="E1184" s="51"/>
      <c r="F1184" s="51"/>
      <c r="G1184" s="51"/>
      <c r="H1184" s="51"/>
    </row>
    <row r="1185" spans="1:8" x14ac:dyDescent="0.3">
      <c r="A1185" s="51"/>
      <c r="B1185" s="51"/>
      <c r="C1185" s="51"/>
      <c r="D1185" s="51"/>
      <c r="E1185" s="51"/>
      <c r="F1185" s="51"/>
      <c r="G1185" s="51"/>
      <c r="H1185" s="51"/>
    </row>
    <row r="1186" spans="1:8" x14ac:dyDescent="0.3">
      <c r="A1186" s="51"/>
      <c r="B1186" s="51"/>
      <c r="C1186" s="51"/>
      <c r="D1186" s="51"/>
      <c r="E1186" s="51"/>
      <c r="F1186" s="51"/>
      <c r="G1186" s="51"/>
      <c r="H1186" s="51"/>
    </row>
    <row r="1187" spans="1:8" x14ac:dyDescent="0.3">
      <c r="A1187" s="51"/>
      <c r="B1187" s="51"/>
      <c r="C1187" s="51"/>
      <c r="D1187" s="51"/>
      <c r="E1187" s="51"/>
      <c r="F1187" s="51"/>
      <c r="G1187" s="51"/>
      <c r="H1187" s="51"/>
    </row>
    <row r="1188" spans="1:8" x14ac:dyDescent="0.3">
      <c r="A1188" s="51"/>
      <c r="B1188" s="51"/>
      <c r="C1188" s="51"/>
      <c r="D1188" s="51"/>
      <c r="E1188" s="51"/>
      <c r="F1188" s="51"/>
      <c r="G1188" s="51"/>
      <c r="H1188" s="51"/>
    </row>
    <row r="1189" spans="1:8" x14ac:dyDescent="0.3">
      <c r="A1189" s="51"/>
      <c r="B1189" s="51"/>
      <c r="C1189" s="51"/>
      <c r="D1189" s="51"/>
      <c r="E1189" s="51"/>
      <c r="F1189" s="51"/>
      <c r="G1189" s="51"/>
      <c r="H1189" s="51"/>
    </row>
    <row r="1190" spans="1:8" x14ac:dyDescent="0.3">
      <c r="A1190" s="51"/>
      <c r="B1190" s="51"/>
      <c r="C1190" s="51"/>
      <c r="D1190" s="51"/>
      <c r="E1190" s="51"/>
      <c r="F1190" s="51"/>
      <c r="G1190" s="51"/>
      <c r="H1190" s="51"/>
    </row>
    <row r="1191" spans="1:8" x14ac:dyDescent="0.3">
      <c r="A1191" s="51"/>
      <c r="B1191" s="51"/>
      <c r="C1191" s="51"/>
      <c r="D1191" s="51"/>
      <c r="E1191" s="51"/>
      <c r="F1191" s="51"/>
      <c r="G1191" s="51"/>
      <c r="H1191" s="51"/>
    </row>
    <row r="1192" spans="1:8" x14ac:dyDescent="0.3">
      <c r="A1192" s="51"/>
      <c r="B1192" s="51"/>
      <c r="C1192" s="51"/>
      <c r="D1192" s="51"/>
      <c r="E1192" s="51"/>
      <c r="F1192" s="51"/>
      <c r="G1192" s="51"/>
      <c r="H1192" s="51"/>
    </row>
    <row r="1193" spans="1:8" x14ac:dyDescent="0.3">
      <c r="A1193" s="51"/>
      <c r="B1193" s="51"/>
      <c r="C1193" s="51"/>
      <c r="D1193" s="51"/>
      <c r="E1193" s="51"/>
      <c r="F1193" s="51"/>
      <c r="G1193" s="51"/>
      <c r="H1193" s="51"/>
    </row>
    <row r="1194" spans="1:8" x14ac:dyDescent="0.3">
      <c r="A1194" s="51"/>
      <c r="B1194" s="51"/>
      <c r="C1194" s="51"/>
      <c r="D1194" s="51"/>
      <c r="E1194" s="51"/>
      <c r="F1194" s="51"/>
      <c r="G1194" s="51"/>
      <c r="H1194" s="51"/>
    </row>
    <row r="1195" spans="1:8" x14ac:dyDescent="0.3">
      <c r="A1195" s="51"/>
      <c r="B1195" s="51"/>
      <c r="C1195" s="51"/>
      <c r="D1195" s="51"/>
      <c r="E1195" s="51"/>
      <c r="F1195" s="51"/>
      <c r="G1195" s="51"/>
      <c r="H1195" s="51"/>
    </row>
    <row r="1196" spans="1:8" x14ac:dyDescent="0.3">
      <c r="A1196" s="51"/>
      <c r="B1196" s="51"/>
      <c r="C1196" s="51"/>
      <c r="D1196" s="51"/>
      <c r="E1196" s="51"/>
      <c r="F1196" s="51"/>
      <c r="G1196" s="51"/>
      <c r="H1196" s="51"/>
    </row>
    <row r="1197" spans="1:8" x14ac:dyDescent="0.3">
      <c r="A1197" s="51"/>
      <c r="B1197" s="51"/>
      <c r="C1197" s="51"/>
      <c r="D1197" s="51"/>
      <c r="E1197" s="51"/>
      <c r="F1197" s="51"/>
      <c r="G1197" s="51"/>
      <c r="H1197" s="51"/>
    </row>
    <row r="1198" spans="1:8" x14ac:dyDescent="0.3">
      <c r="A1198" s="51"/>
      <c r="B1198" s="51"/>
      <c r="C1198" s="51"/>
      <c r="D1198" s="51"/>
      <c r="E1198" s="51"/>
      <c r="F1198" s="51"/>
      <c r="G1198" s="51"/>
      <c r="H1198" s="51"/>
    </row>
    <row r="1199" spans="1:8" x14ac:dyDescent="0.3">
      <c r="A1199" s="51"/>
      <c r="B1199" s="51"/>
      <c r="C1199" s="51"/>
      <c r="D1199" s="51"/>
      <c r="E1199" s="51"/>
      <c r="F1199" s="51"/>
      <c r="G1199" s="51"/>
      <c r="H1199" s="51"/>
    </row>
    <row r="1200" spans="1:8" x14ac:dyDescent="0.3">
      <c r="A1200" s="51"/>
      <c r="B1200" s="51"/>
      <c r="C1200" s="51"/>
      <c r="D1200" s="51"/>
      <c r="E1200" s="51"/>
      <c r="F1200" s="51"/>
      <c r="G1200" s="51"/>
      <c r="H1200" s="51"/>
    </row>
    <row r="1201" spans="1:8" x14ac:dyDescent="0.3">
      <c r="A1201" s="51"/>
      <c r="B1201" s="51"/>
      <c r="C1201" s="51"/>
      <c r="D1201" s="51"/>
      <c r="E1201" s="51"/>
      <c r="F1201" s="51"/>
      <c r="G1201" s="51"/>
      <c r="H1201" s="51"/>
    </row>
    <row r="1202" spans="1:8" x14ac:dyDescent="0.3">
      <c r="A1202" s="51"/>
      <c r="B1202" s="51"/>
      <c r="C1202" s="51"/>
      <c r="D1202" s="51"/>
      <c r="E1202" s="51"/>
      <c r="F1202" s="51"/>
      <c r="G1202" s="51"/>
      <c r="H1202" s="51"/>
    </row>
    <row r="1203" spans="1:8" x14ac:dyDescent="0.3">
      <c r="A1203" s="51"/>
      <c r="B1203" s="51"/>
      <c r="C1203" s="51"/>
      <c r="D1203" s="51"/>
      <c r="E1203" s="51"/>
      <c r="F1203" s="51"/>
      <c r="G1203" s="51"/>
      <c r="H1203" s="51"/>
    </row>
    <row r="1204" spans="1:8" x14ac:dyDescent="0.3">
      <c r="A1204" s="51"/>
      <c r="B1204" s="51"/>
      <c r="C1204" s="51"/>
      <c r="D1204" s="51"/>
      <c r="E1204" s="51"/>
      <c r="F1204" s="51"/>
      <c r="G1204" s="51"/>
      <c r="H1204" s="51"/>
    </row>
    <row r="1205" spans="1:8" x14ac:dyDescent="0.3">
      <c r="A1205" s="51"/>
      <c r="B1205" s="51"/>
      <c r="C1205" s="51"/>
      <c r="D1205" s="51"/>
      <c r="E1205" s="51"/>
      <c r="F1205" s="51"/>
      <c r="G1205" s="51"/>
      <c r="H1205" s="51"/>
    </row>
    <row r="1206" spans="1:8" x14ac:dyDescent="0.3">
      <c r="A1206" s="51"/>
      <c r="B1206" s="51"/>
      <c r="C1206" s="51"/>
      <c r="D1206" s="51"/>
      <c r="E1206" s="51"/>
      <c r="F1206" s="51"/>
      <c r="G1206" s="51"/>
      <c r="H1206" s="51"/>
    </row>
    <row r="1207" spans="1:8" x14ac:dyDescent="0.3">
      <c r="A1207" s="51"/>
      <c r="B1207" s="51"/>
      <c r="C1207" s="51"/>
      <c r="D1207" s="51"/>
      <c r="E1207" s="51"/>
      <c r="F1207" s="51"/>
      <c r="G1207" s="51"/>
      <c r="H1207" s="51"/>
    </row>
    <row r="1208" spans="1:8" x14ac:dyDescent="0.3">
      <c r="A1208" s="51"/>
      <c r="B1208" s="51"/>
      <c r="C1208" s="51"/>
      <c r="D1208" s="51"/>
      <c r="E1208" s="51"/>
      <c r="F1208" s="51"/>
      <c r="G1208" s="51"/>
      <c r="H1208" s="51"/>
    </row>
    <row r="1209" spans="1:8" x14ac:dyDescent="0.3">
      <c r="A1209" s="51"/>
      <c r="B1209" s="51"/>
      <c r="C1209" s="51"/>
      <c r="D1209" s="51"/>
      <c r="E1209" s="51"/>
      <c r="F1209" s="51"/>
      <c r="G1209" s="51"/>
      <c r="H1209" s="51"/>
    </row>
    <row r="1210" spans="1:8" x14ac:dyDescent="0.3">
      <c r="A1210" s="51"/>
      <c r="B1210" s="51"/>
      <c r="C1210" s="51"/>
      <c r="D1210" s="51"/>
      <c r="E1210" s="51"/>
      <c r="F1210" s="51"/>
      <c r="G1210" s="51"/>
      <c r="H1210" s="51"/>
    </row>
    <row r="1211" spans="1:8" x14ac:dyDescent="0.3">
      <c r="A1211" s="51"/>
      <c r="B1211" s="51"/>
      <c r="C1211" s="51"/>
      <c r="D1211" s="51"/>
      <c r="E1211" s="51"/>
      <c r="F1211" s="51"/>
      <c r="G1211" s="51"/>
      <c r="H1211" s="51"/>
    </row>
    <row r="1212" spans="1:8" x14ac:dyDescent="0.3">
      <c r="A1212" s="51"/>
      <c r="B1212" s="51"/>
      <c r="C1212" s="51"/>
      <c r="D1212" s="51"/>
      <c r="E1212" s="51"/>
      <c r="F1212" s="51"/>
      <c r="G1212" s="51"/>
      <c r="H1212" s="51"/>
    </row>
    <row r="1213" spans="1:8" x14ac:dyDescent="0.3">
      <c r="A1213" s="51"/>
      <c r="B1213" s="51"/>
      <c r="C1213" s="51"/>
      <c r="D1213" s="51"/>
      <c r="E1213" s="51"/>
      <c r="F1213" s="51"/>
      <c r="G1213" s="51"/>
      <c r="H1213" s="51"/>
    </row>
    <row r="1214" spans="1:8" x14ac:dyDescent="0.3">
      <c r="A1214" s="51"/>
      <c r="B1214" s="51"/>
      <c r="C1214" s="51"/>
      <c r="D1214" s="51"/>
      <c r="E1214" s="51"/>
      <c r="F1214" s="51"/>
      <c r="G1214" s="51"/>
      <c r="H1214" s="51"/>
    </row>
    <row r="1215" spans="1:8" x14ac:dyDescent="0.3">
      <c r="A1215" s="51"/>
      <c r="B1215" s="51"/>
      <c r="C1215" s="51"/>
      <c r="D1215" s="51"/>
      <c r="E1215" s="51"/>
      <c r="F1215" s="51"/>
      <c r="G1215" s="51"/>
      <c r="H1215" s="51"/>
    </row>
    <row r="1216" spans="1:8" x14ac:dyDescent="0.3">
      <c r="A1216" s="51"/>
      <c r="B1216" s="51"/>
      <c r="C1216" s="51"/>
      <c r="D1216" s="51"/>
      <c r="E1216" s="51"/>
      <c r="F1216" s="51"/>
      <c r="G1216" s="51"/>
      <c r="H1216" s="51"/>
    </row>
    <row r="1217" spans="1:8" x14ac:dyDescent="0.3">
      <c r="A1217" s="51"/>
      <c r="B1217" s="51"/>
      <c r="C1217" s="51"/>
      <c r="D1217" s="51"/>
      <c r="E1217" s="51"/>
      <c r="F1217" s="51"/>
      <c r="G1217" s="51"/>
      <c r="H1217" s="51"/>
    </row>
    <row r="1218" spans="1:8" x14ac:dyDescent="0.3">
      <c r="A1218" s="51"/>
      <c r="B1218" s="51"/>
      <c r="C1218" s="51"/>
      <c r="D1218" s="51"/>
      <c r="E1218" s="51"/>
      <c r="F1218" s="51"/>
      <c r="G1218" s="51"/>
      <c r="H1218" s="51"/>
    </row>
    <row r="1219" spans="1:8" x14ac:dyDescent="0.3">
      <c r="A1219" s="51"/>
      <c r="B1219" s="51"/>
      <c r="C1219" s="51"/>
      <c r="D1219" s="51"/>
      <c r="E1219" s="51"/>
      <c r="F1219" s="51"/>
      <c r="G1219" s="51"/>
      <c r="H1219" s="51"/>
    </row>
    <row r="1220" spans="1:8" x14ac:dyDescent="0.3">
      <c r="A1220" s="51"/>
      <c r="B1220" s="51"/>
      <c r="C1220" s="51"/>
      <c r="D1220" s="51"/>
      <c r="E1220" s="51"/>
      <c r="F1220" s="51"/>
      <c r="G1220" s="51"/>
      <c r="H1220" s="51"/>
    </row>
    <row r="1221" spans="1:8" x14ac:dyDescent="0.3">
      <c r="A1221" s="51"/>
      <c r="B1221" s="51"/>
      <c r="C1221" s="51"/>
      <c r="D1221" s="51"/>
      <c r="E1221" s="51"/>
      <c r="F1221" s="51"/>
      <c r="G1221" s="51"/>
      <c r="H1221" s="51"/>
    </row>
    <row r="1222" spans="1:8" x14ac:dyDescent="0.3">
      <c r="A1222" s="51"/>
      <c r="B1222" s="51"/>
      <c r="C1222" s="51"/>
      <c r="D1222" s="51"/>
      <c r="E1222" s="51"/>
      <c r="F1222" s="51"/>
      <c r="G1222" s="51"/>
      <c r="H1222" s="51"/>
    </row>
    <row r="1223" spans="1:8" x14ac:dyDescent="0.3">
      <c r="A1223" s="51"/>
      <c r="B1223" s="51"/>
      <c r="C1223" s="51"/>
      <c r="D1223" s="51"/>
      <c r="E1223" s="51"/>
      <c r="F1223" s="51"/>
      <c r="G1223" s="51"/>
      <c r="H1223" s="51"/>
    </row>
    <row r="1224" spans="1:8" x14ac:dyDescent="0.3">
      <c r="A1224" s="51"/>
      <c r="B1224" s="51"/>
      <c r="C1224" s="51"/>
      <c r="D1224" s="51"/>
      <c r="E1224" s="51"/>
      <c r="F1224" s="51"/>
      <c r="G1224" s="51"/>
      <c r="H1224" s="51"/>
    </row>
    <row r="1225" spans="1:8" x14ac:dyDescent="0.3">
      <c r="A1225" s="51"/>
      <c r="B1225" s="51"/>
      <c r="C1225" s="51"/>
      <c r="D1225" s="51"/>
      <c r="E1225" s="51"/>
      <c r="F1225" s="51"/>
      <c r="G1225" s="51"/>
      <c r="H1225" s="51"/>
    </row>
    <row r="1226" spans="1:8" x14ac:dyDescent="0.3">
      <c r="A1226" s="51"/>
      <c r="B1226" s="51"/>
      <c r="C1226" s="51"/>
      <c r="D1226" s="51"/>
      <c r="E1226" s="51"/>
      <c r="F1226" s="51"/>
      <c r="G1226" s="51"/>
      <c r="H1226" s="51"/>
    </row>
    <row r="1227" spans="1:8" x14ac:dyDescent="0.3">
      <c r="A1227" s="51"/>
      <c r="B1227" s="51"/>
      <c r="C1227" s="51"/>
      <c r="D1227" s="51"/>
      <c r="E1227" s="51"/>
      <c r="F1227" s="51"/>
      <c r="G1227" s="51"/>
      <c r="H1227" s="51"/>
    </row>
    <row r="1228" spans="1:8" x14ac:dyDescent="0.3">
      <c r="A1228" s="51"/>
      <c r="B1228" s="51"/>
      <c r="C1228" s="51"/>
      <c r="D1228" s="51"/>
      <c r="E1228" s="51"/>
      <c r="F1228" s="51"/>
      <c r="G1228" s="51"/>
      <c r="H1228" s="51"/>
    </row>
    <row r="1229" spans="1:8" x14ac:dyDescent="0.3">
      <c r="A1229" s="51"/>
      <c r="B1229" s="51"/>
      <c r="C1229" s="51"/>
      <c r="D1229" s="51"/>
      <c r="E1229" s="51"/>
      <c r="F1229" s="51"/>
      <c r="G1229" s="51"/>
      <c r="H1229" s="51"/>
    </row>
    <row r="1230" spans="1:8" x14ac:dyDescent="0.3">
      <c r="A1230" s="51"/>
      <c r="B1230" s="51"/>
      <c r="C1230" s="51"/>
      <c r="D1230" s="51"/>
      <c r="E1230" s="51"/>
      <c r="F1230" s="51"/>
      <c r="G1230" s="51"/>
      <c r="H1230" s="51"/>
    </row>
    <row r="1231" spans="1:8" x14ac:dyDescent="0.3">
      <c r="A1231" s="51"/>
      <c r="B1231" s="51"/>
      <c r="C1231" s="51"/>
      <c r="D1231" s="51"/>
      <c r="E1231" s="51"/>
      <c r="F1231" s="51"/>
      <c r="G1231" s="51"/>
      <c r="H1231" s="51"/>
    </row>
    <row r="1232" spans="1:8" x14ac:dyDescent="0.3">
      <c r="A1232" s="51"/>
      <c r="B1232" s="51"/>
      <c r="C1232" s="51"/>
      <c r="D1232" s="51"/>
      <c r="E1232" s="51"/>
      <c r="F1232" s="51"/>
      <c r="G1232" s="51"/>
      <c r="H1232" s="51"/>
    </row>
    <row r="1233" spans="1:8" x14ac:dyDescent="0.3">
      <c r="A1233" s="51"/>
      <c r="B1233" s="51"/>
      <c r="C1233" s="51"/>
      <c r="D1233" s="51"/>
      <c r="E1233" s="51"/>
      <c r="F1233" s="51"/>
      <c r="G1233" s="51"/>
      <c r="H1233" s="51"/>
    </row>
    <row r="1234" spans="1:8" x14ac:dyDescent="0.3">
      <c r="A1234" s="51"/>
      <c r="B1234" s="51"/>
      <c r="C1234" s="51"/>
      <c r="D1234" s="51"/>
      <c r="E1234" s="51"/>
      <c r="F1234" s="51"/>
      <c r="G1234" s="51"/>
      <c r="H1234" s="51"/>
    </row>
    <row r="1235" spans="1:8" x14ac:dyDescent="0.3">
      <c r="A1235" s="51"/>
      <c r="B1235" s="51"/>
      <c r="C1235" s="51"/>
      <c r="D1235" s="51"/>
      <c r="E1235" s="51"/>
      <c r="F1235" s="51"/>
      <c r="G1235" s="51"/>
      <c r="H1235" s="51"/>
    </row>
    <row r="1236" spans="1:8" x14ac:dyDescent="0.3">
      <c r="A1236" s="51"/>
      <c r="B1236" s="51"/>
      <c r="C1236" s="51"/>
      <c r="D1236" s="51"/>
      <c r="E1236" s="51"/>
      <c r="F1236" s="51"/>
      <c r="G1236" s="51"/>
      <c r="H1236" s="51"/>
    </row>
    <row r="1237" spans="1:8" x14ac:dyDescent="0.3">
      <c r="A1237" s="51"/>
      <c r="B1237" s="51"/>
      <c r="C1237" s="51"/>
      <c r="D1237" s="51"/>
      <c r="E1237" s="51"/>
      <c r="F1237" s="51"/>
      <c r="G1237" s="51"/>
      <c r="H1237" s="51"/>
    </row>
    <row r="1238" spans="1:8" x14ac:dyDescent="0.3">
      <c r="A1238" s="51"/>
      <c r="B1238" s="51"/>
      <c r="C1238" s="51"/>
      <c r="D1238" s="51"/>
      <c r="E1238" s="51"/>
      <c r="F1238" s="51"/>
      <c r="G1238" s="51"/>
      <c r="H1238" s="51"/>
    </row>
    <row r="1239" spans="1:8" x14ac:dyDescent="0.3">
      <c r="A1239" s="51"/>
      <c r="B1239" s="51"/>
      <c r="C1239" s="51"/>
      <c r="D1239" s="51"/>
      <c r="E1239" s="51"/>
      <c r="F1239" s="51"/>
      <c r="G1239" s="51"/>
      <c r="H1239" s="51"/>
    </row>
    <row r="1240" spans="1:8" x14ac:dyDescent="0.3">
      <c r="A1240" s="51"/>
      <c r="B1240" s="51"/>
      <c r="C1240" s="51"/>
      <c r="D1240" s="51"/>
      <c r="E1240" s="51"/>
      <c r="F1240" s="51"/>
      <c r="G1240" s="51"/>
      <c r="H1240" s="51"/>
    </row>
    <row r="1241" spans="1:8" x14ac:dyDescent="0.3">
      <c r="A1241" s="51"/>
      <c r="B1241" s="51"/>
      <c r="C1241" s="51"/>
      <c r="D1241" s="51"/>
      <c r="E1241" s="51"/>
      <c r="F1241" s="51"/>
      <c r="G1241" s="51"/>
      <c r="H1241" s="51"/>
    </row>
    <row r="1242" spans="1:8" x14ac:dyDescent="0.3">
      <c r="A1242" s="51"/>
      <c r="B1242" s="51"/>
      <c r="C1242" s="51"/>
      <c r="D1242" s="51"/>
      <c r="E1242" s="51"/>
      <c r="F1242" s="51"/>
      <c r="G1242" s="51"/>
      <c r="H1242" s="51"/>
    </row>
    <row r="1243" spans="1:8" x14ac:dyDescent="0.3">
      <c r="A1243" s="51"/>
      <c r="B1243" s="51"/>
      <c r="C1243" s="51"/>
      <c r="D1243" s="51"/>
      <c r="E1243" s="51"/>
      <c r="F1243" s="51"/>
      <c r="G1243" s="51"/>
      <c r="H1243" s="51"/>
    </row>
    <row r="1244" spans="1:8" x14ac:dyDescent="0.3">
      <c r="A1244" s="51"/>
      <c r="B1244" s="51"/>
      <c r="C1244" s="51"/>
      <c r="D1244" s="51"/>
      <c r="E1244" s="51"/>
      <c r="F1244" s="51"/>
      <c r="G1244" s="51"/>
      <c r="H1244" s="51"/>
    </row>
    <row r="1245" spans="1:8" x14ac:dyDescent="0.3">
      <c r="A1245" s="51"/>
      <c r="B1245" s="51"/>
      <c r="C1245" s="51"/>
      <c r="D1245" s="51"/>
      <c r="E1245" s="51"/>
      <c r="F1245" s="51"/>
      <c r="G1245" s="51"/>
      <c r="H1245" s="51"/>
    </row>
    <row r="1246" spans="1:8" x14ac:dyDescent="0.3">
      <c r="A1246" s="51"/>
      <c r="B1246" s="51"/>
      <c r="C1246" s="51"/>
      <c r="D1246" s="51"/>
      <c r="E1246" s="51"/>
      <c r="F1246" s="51"/>
      <c r="G1246" s="51"/>
      <c r="H1246" s="51"/>
    </row>
    <row r="1247" spans="1:8" x14ac:dyDescent="0.3">
      <c r="A1247" s="51"/>
      <c r="B1247" s="51"/>
      <c r="C1247" s="51"/>
      <c r="D1247" s="51"/>
      <c r="E1247" s="51"/>
      <c r="F1247" s="51"/>
      <c r="G1247" s="51"/>
      <c r="H1247" s="51"/>
    </row>
    <row r="1248" spans="1:8" x14ac:dyDescent="0.3">
      <c r="A1248" s="51"/>
      <c r="B1248" s="51"/>
      <c r="C1248" s="51"/>
      <c r="D1248" s="51"/>
      <c r="E1248" s="51"/>
      <c r="F1248" s="51"/>
      <c r="G1248" s="51"/>
      <c r="H1248" s="51"/>
    </row>
    <row r="1249" spans="1:8" x14ac:dyDescent="0.3">
      <c r="A1249" s="51"/>
      <c r="B1249" s="51"/>
      <c r="C1249" s="51"/>
      <c r="D1249" s="51"/>
      <c r="E1249" s="51"/>
      <c r="F1249" s="51"/>
      <c r="G1249" s="51"/>
      <c r="H1249" s="51"/>
    </row>
    <row r="1250" spans="1:8" x14ac:dyDescent="0.3">
      <c r="A1250" s="51"/>
      <c r="B1250" s="51"/>
      <c r="C1250" s="51"/>
      <c r="D1250" s="51"/>
      <c r="E1250" s="51"/>
      <c r="F1250" s="51"/>
      <c r="G1250" s="51"/>
      <c r="H1250" s="51"/>
    </row>
    <row r="1251" spans="1:8" x14ac:dyDescent="0.3">
      <c r="A1251" s="51"/>
      <c r="B1251" s="51"/>
      <c r="C1251" s="51"/>
      <c r="D1251" s="51"/>
      <c r="E1251" s="51"/>
      <c r="F1251" s="51"/>
      <c r="G1251" s="51"/>
      <c r="H1251" s="51"/>
    </row>
    <row r="1252" spans="1:8" x14ac:dyDescent="0.3">
      <c r="A1252" s="51"/>
      <c r="B1252" s="51"/>
      <c r="C1252" s="51"/>
      <c r="D1252" s="51"/>
      <c r="E1252" s="51"/>
      <c r="F1252" s="51"/>
      <c r="G1252" s="51"/>
      <c r="H1252" s="51"/>
    </row>
    <row r="1253" spans="1:8" x14ac:dyDescent="0.3">
      <c r="A1253" s="51"/>
      <c r="B1253" s="51"/>
      <c r="C1253" s="51"/>
      <c r="D1253" s="51"/>
      <c r="E1253" s="51"/>
      <c r="F1253" s="51"/>
      <c r="G1253" s="51"/>
      <c r="H1253" s="51"/>
    </row>
    <row r="1254" spans="1:8" x14ac:dyDescent="0.3">
      <c r="A1254" s="51"/>
      <c r="B1254" s="51"/>
      <c r="C1254" s="51"/>
      <c r="D1254" s="51"/>
      <c r="E1254" s="51"/>
      <c r="F1254" s="51"/>
      <c r="G1254" s="51"/>
      <c r="H1254" s="51"/>
    </row>
    <row r="1255" spans="1:8" x14ac:dyDescent="0.3">
      <c r="A1255" s="51"/>
      <c r="B1255" s="51"/>
      <c r="C1255" s="51"/>
      <c r="D1255" s="51"/>
      <c r="E1255" s="51"/>
      <c r="F1255" s="51"/>
      <c r="G1255" s="51"/>
      <c r="H1255" s="51"/>
    </row>
    <row r="1256" spans="1:8" x14ac:dyDescent="0.3">
      <c r="A1256" s="51"/>
      <c r="B1256" s="51"/>
      <c r="C1256" s="51"/>
      <c r="D1256" s="51"/>
      <c r="E1256" s="51"/>
      <c r="F1256" s="51"/>
      <c r="G1256" s="51"/>
      <c r="H1256" s="51"/>
    </row>
    <row r="1257" spans="1:8" x14ac:dyDescent="0.3">
      <c r="A1257" s="51"/>
      <c r="B1257" s="51"/>
      <c r="C1257" s="51"/>
      <c r="D1257" s="51"/>
      <c r="E1257" s="51"/>
      <c r="F1257" s="51"/>
      <c r="G1257" s="51"/>
      <c r="H1257" s="51"/>
    </row>
    <row r="1258" spans="1:8" x14ac:dyDescent="0.3">
      <c r="A1258" s="51"/>
      <c r="B1258" s="51"/>
      <c r="C1258" s="51"/>
      <c r="D1258" s="51"/>
      <c r="E1258" s="51"/>
      <c r="F1258" s="51"/>
      <c r="G1258" s="51"/>
      <c r="H1258" s="51"/>
    </row>
    <row r="1259" spans="1:8" x14ac:dyDescent="0.3">
      <c r="A1259" s="51"/>
      <c r="B1259" s="51"/>
      <c r="C1259" s="51"/>
      <c r="D1259" s="51"/>
      <c r="E1259" s="51"/>
      <c r="F1259" s="51"/>
      <c r="G1259" s="51"/>
      <c r="H1259" s="51"/>
    </row>
    <row r="1260" spans="1:8" x14ac:dyDescent="0.3">
      <c r="A1260" s="51"/>
      <c r="B1260" s="51"/>
      <c r="C1260" s="51"/>
      <c r="D1260" s="51"/>
      <c r="E1260" s="51"/>
      <c r="F1260" s="51"/>
      <c r="G1260" s="51"/>
      <c r="H1260" s="51"/>
    </row>
    <row r="1261" spans="1:8" x14ac:dyDescent="0.3">
      <c r="A1261" s="51"/>
      <c r="B1261" s="51"/>
      <c r="C1261" s="51"/>
      <c r="D1261" s="51"/>
      <c r="E1261" s="51"/>
      <c r="F1261" s="51"/>
      <c r="G1261" s="51"/>
      <c r="H1261" s="51"/>
    </row>
    <row r="1262" spans="1:8" x14ac:dyDescent="0.3">
      <c r="A1262" s="51"/>
      <c r="B1262" s="51"/>
      <c r="C1262" s="51"/>
      <c r="D1262" s="51"/>
      <c r="E1262" s="51"/>
      <c r="F1262" s="51"/>
      <c r="G1262" s="51"/>
      <c r="H1262" s="51"/>
    </row>
    <row r="1263" spans="1:8" x14ac:dyDescent="0.3">
      <c r="A1263" s="51"/>
      <c r="B1263" s="51"/>
      <c r="C1263" s="51"/>
      <c r="D1263" s="51"/>
      <c r="E1263" s="51"/>
      <c r="F1263" s="51"/>
      <c r="G1263" s="51"/>
      <c r="H1263" s="51"/>
    </row>
    <row r="1264" spans="1:8" x14ac:dyDescent="0.3">
      <c r="A1264" s="51"/>
      <c r="B1264" s="51"/>
      <c r="C1264" s="51"/>
      <c r="D1264" s="51"/>
      <c r="E1264" s="51"/>
      <c r="F1264" s="51"/>
      <c r="G1264" s="51"/>
      <c r="H1264" s="51"/>
    </row>
    <row r="1265" spans="1:8" x14ac:dyDescent="0.3">
      <c r="A1265" s="51"/>
      <c r="B1265" s="51"/>
      <c r="C1265" s="51"/>
      <c r="D1265" s="51"/>
      <c r="E1265" s="51"/>
      <c r="F1265" s="51"/>
      <c r="G1265" s="51"/>
      <c r="H1265" s="51"/>
    </row>
    <row r="1266" spans="1:8" x14ac:dyDescent="0.3">
      <c r="A1266" s="51"/>
      <c r="B1266" s="51"/>
      <c r="C1266" s="51"/>
      <c r="D1266" s="51"/>
      <c r="E1266" s="51"/>
      <c r="F1266" s="51"/>
      <c r="G1266" s="51"/>
      <c r="H1266" s="51"/>
    </row>
    <row r="1267" spans="1:8" x14ac:dyDescent="0.3">
      <c r="A1267" s="51"/>
      <c r="B1267" s="51"/>
      <c r="C1267" s="51"/>
      <c r="D1267" s="51"/>
      <c r="E1267" s="51"/>
      <c r="F1267" s="51"/>
      <c r="G1267" s="51"/>
      <c r="H1267" s="51"/>
    </row>
    <row r="1268" spans="1:8" x14ac:dyDescent="0.3">
      <c r="A1268" s="51"/>
      <c r="B1268" s="51"/>
      <c r="C1268" s="51"/>
      <c r="D1268" s="51"/>
      <c r="E1268" s="51"/>
      <c r="F1268" s="51"/>
      <c r="G1268" s="51"/>
      <c r="H1268" s="51"/>
    </row>
    <row r="1269" spans="1:8" x14ac:dyDescent="0.3">
      <c r="A1269" s="51"/>
      <c r="B1269" s="51"/>
      <c r="C1269" s="51"/>
      <c r="D1269" s="51"/>
      <c r="E1269" s="51"/>
      <c r="F1269" s="51"/>
      <c r="G1269" s="51"/>
      <c r="H1269" s="51"/>
    </row>
    <row r="1270" spans="1:8" x14ac:dyDescent="0.3">
      <c r="A1270" s="51"/>
      <c r="B1270" s="51"/>
      <c r="C1270" s="51"/>
      <c r="D1270" s="51"/>
      <c r="E1270" s="51"/>
      <c r="F1270" s="51"/>
      <c r="G1270" s="51"/>
      <c r="H1270" s="51"/>
    </row>
    <row r="1271" spans="1:8" x14ac:dyDescent="0.3">
      <c r="A1271" s="51"/>
      <c r="B1271" s="51"/>
      <c r="C1271" s="51"/>
      <c r="D1271" s="51"/>
      <c r="E1271" s="51"/>
      <c r="F1271" s="51"/>
      <c r="G1271" s="51"/>
      <c r="H1271" s="51"/>
    </row>
    <row r="1272" spans="1:8" x14ac:dyDescent="0.3">
      <c r="A1272" s="51"/>
      <c r="B1272" s="51"/>
      <c r="C1272" s="51"/>
      <c r="D1272" s="51"/>
      <c r="E1272" s="51"/>
      <c r="F1272" s="51"/>
      <c r="G1272" s="51"/>
      <c r="H1272" s="51"/>
    </row>
    <row r="1273" spans="1:8" x14ac:dyDescent="0.3">
      <c r="A1273" s="51"/>
      <c r="B1273" s="51"/>
      <c r="C1273" s="51"/>
      <c r="D1273" s="51"/>
      <c r="E1273" s="51"/>
      <c r="F1273" s="51"/>
      <c r="G1273" s="51"/>
      <c r="H1273" s="51"/>
    </row>
    <row r="1274" spans="1:8" x14ac:dyDescent="0.3">
      <c r="A1274" s="51"/>
      <c r="B1274" s="51"/>
      <c r="C1274" s="51"/>
      <c r="D1274" s="51"/>
      <c r="E1274" s="51"/>
      <c r="F1274" s="51"/>
      <c r="G1274" s="51"/>
      <c r="H1274" s="51"/>
    </row>
    <row r="1275" spans="1:8" x14ac:dyDescent="0.3">
      <c r="A1275" s="51"/>
      <c r="B1275" s="51"/>
      <c r="C1275" s="51"/>
      <c r="D1275" s="51"/>
      <c r="E1275" s="51"/>
      <c r="F1275" s="51"/>
      <c r="G1275" s="51"/>
      <c r="H1275" s="51"/>
    </row>
    <row r="1276" spans="1:8" x14ac:dyDescent="0.3">
      <c r="A1276" s="51"/>
      <c r="B1276" s="51"/>
      <c r="C1276" s="51"/>
      <c r="D1276" s="51"/>
      <c r="E1276" s="51"/>
      <c r="F1276" s="51"/>
      <c r="G1276" s="51"/>
      <c r="H1276" s="51"/>
    </row>
    <row r="1277" spans="1:8" x14ac:dyDescent="0.3">
      <c r="A1277" s="51"/>
      <c r="B1277" s="51"/>
      <c r="C1277" s="51"/>
      <c r="D1277" s="51"/>
      <c r="E1277" s="51"/>
      <c r="F1277" s="51"/>
      <c r="G1277" s="51"/>
      <c r="H1277" s="51"/>
    </row>
    <row r="1278" spans="1:8" x14ac:dyDescent="0.3">
      <c r="A1278" s="51"/>
      <c r="B1278" s="51"/>
      <c r="C1278" s="51"/>
      <c r="D1278" s="51"/>
      <c r="E1278" s="51"/>
      <c r="F1278" s="51"/>
      <c r="G1278" s="51"/>
      <c r="H1278" s="51"/>
    </row>
    <row r="1279" spans="1:8" x14ac:dyDescent="0.3">
      <c r="A1279" s="51"/>
      <c r="B1279" s="51"/>
      <c r="C1279" s="51"/>
      <c r="D1279" s="51"/>
      <c r="E1279" s="51"/>
      <c r="F1279" s="51"/>
      <c r="G1279" s="51"/>
      <c r="H1279" s="51"/>
    </row>
    <row r="1280" spans="1:8" x14ac:dyDescent="0.3">
      <c r="A1280" s="51"/>
      <c r="B1280" s="51"/>
      <c r="C1280" s="51"/>
      <c r="D1280" s="51"/>
      <c r="E1280" s="51"/>
      <c r="F1280" s="51"/>
      <c r="G1280" s="51"/>
      <c r="H1280" s="51"/>
    </row>
    <row r="1281" spans="1:8" x14ac:dyDescent="0.3">
      <c r="A1281" s="51"/>
      <c r="B1281" s="51"/>
      <c r="C1281" s="51"/>
      <c r="D1281" s="51"/>
      <c r="E1281" s="51"/>
      <c r="F1281" s="51"/>
      <c r="G1281" s="51"/>
      <c r="H1281" s="51"/>
    </row>
    <row r="1282" spans="1:8" x14ac:dyDescent="0.3">
      <c r="A1282" s="51"/>
      <c r="B1282" s="51"/>
      <c r="C1282" s="51"/>
      <c r="D1282" s="51"/>
      <c r="E1282" s="51"/>
      <c r="F1282" s="51"/>
      <c r="G1282" s="51"/>
      <c r="H1282" s="51"/>
    </row>
    <row r="1283" spans="1:8" x14ac:dyDescent="0.3">
      <c r="A1283" s="51"/>
      <c r="B1283" s="51"/>
      <c r="C1283" s="51"/>
      <c r="D1283" s="51"/>
      <c r="E1283" s="51"/>
      <c r="F1283" s="51"/>
      <c r="G1283" s="51"/>
      <c r="H1283" s="51"/>
    </row>
    <row r="1284" spans="1:8" x14ac:dyDescent="0.3">
      <c r="A1284" s="51"/>
      <c r="B1284" s="51"/>
      <c r="C1284" s="51"/>
      <c r="D1284" s="51"/>
      <c r="E1284" s="51"/>
      <c r="F1284" s="51"/>
      <c r="G1284" s="51"/>
      <c r="H1284" s="51"/>
    </row>
    <row r="1285" spans="1:8" x14ac:dyDescent="0.3">
      <c r="A1285" s="51"/>
      <c r="B1285" s="51"/>
      <c r="C1285" s="51"/>
      <c r="D1285" s="51"/>
      <c r="E1285" s="51"/>
      <c r="F1285" s="51"/>
      <c r="G1285" s="51"/>
      <c r="H1285" s="51"/>
    </row>
    <row r="1286" spans="1:8" x14ac:dyDescent="0.3">
      <c r="A1286" s="51"/>
      <c r="B1286" s="51"/>
      <c r="C1286" s="51"/>
      <c r="D1286" s="51"/>
      <c r="E1286" s="51"/>
      <c r="F1286" s="51"/>
      <c r="G1286" s="51"/>
      <c r="H1286" s="51"/>
    </row>
    <row r="1287" spans="1:8" x14ac:dyDescent="0.3">
      <c r="A1287" s="51"/>
      <c r="B1287" s="51"/>
      <c r="C1287" s="51"/>
      <c r="D1287" s="51"/>
      <c r="E1287" s="51"/>
      <c r="F1287" s="51"/>
      <c r="G1287" s="51"/>
      <c r="H1287" s="51"/>
    </row>
    <row r="1288" spans="1:8" x14ac:dyDescent="0.3">
      <c r="A1288" s="51"/>
      <c r="B1288" s="51"/>
      <c r="C1288" s="51"/>
      <c r="D1288" s="51"/>
      <c r="E1288" s="51"/>
      <c r="F1288" s="51"/>
      <c r="G1288" s="51"/>
      <c r="H1288" s="51"/>
    </row>
    <row r="1289" spans="1:8" x14ac:dyDescent="0.3">
      <c r="A1289" s="51"/>
      <c r="B1289" s="51"/>
      <c r="C1289" s="51"/>
      <c r="D1289" s="51"/>
      <c r="E1289" s="51"/>
      <c r="F1289" s="51"/>
      <c r="G1289" s="51"/>
      <c r="H1289" s="51"/>
    </row>
    <row r="1290" spans="1:8" x14ac:dyDescent="0.3">
      <c r="A1290" s="51"/>
      <c r="B1290" s="51"/>
      <c r="C1290" s="51"/>
      <c r="D1290" s="51"/>
      <c r="E1290" s="51"/>
      <c r="F1290" s="51"/>
      <c r="G1290" s="51"/>
      <c r="H1290" s="51"/>
    </row>
    <row r="1291" spans="1:8" x14ac:dyDescent="0.3">
      <c r="A1291" s="51"/>
      <c r="B1291" s="51"/>
      <c r="C1291" s="51"/>
      <c r="D1291" s="51"/>
      <c r="E1291" s="51"/>
      <c r="F1291" s="51"/>
      <c r="G1291" s="51"/>
      <c r="H1291" s="51"/>
    </row>
    <row r="1292" spans="1:8" x14ac:dyDescent="0.3">
      <c r="A1292" s="51"/>
      <c r="B1292" s="51"/>
      <c r="C1292" s="51"/>
      <c r="D1292" s="51"/>
      <c r="E1292" s="51"/>
      <c r="F1292" s="51"/>
      <c r="G1292" s="51"/>
      <c r="H1292" s="51"/>
    </row>
    <row r="1293" spans="1:8" x14ac:dyDescent="0.3">
      <c r="A1293" s="51"/>
      <c r="B1293" s="51"/>
      <c r="C1293" s="51"/>
      <c r="D1293" s="51"/>
      <c r="E1293" s="51"/>
      <c r="F1293" s="51"/>
      <c r="G1293" s="51"/>
      <c r="H1293" s="51"/>
    </row>
    <row r="1294" spans="1:8" x14ac:dyDescent="0.3">
      <c r="A1294" s="51"/>
      <c r="B1294" s="51"/>
      <c r="C1294" s="51"/>
      <c r="D1294" s="51"/>
      <c r="E1294" s="51"/>
      <c r="F1294" s="51"/>
      <c r="G1294" s="51"/>
      <c r="H1294" s="51"/>
    </row>
    <row r="1295" spans="1:8" x14ac:dyDescent="0.3">
      <c r="A1295" s="51"/>
      <c r="B1295" s="51"/>
      <c r="C1295" s="51"/>
      <c r="D1295" s="51"/>
      <c r="E1295" s="51"/>
      <c r="F1295" s="51"/>
      <c r="G1295" s="51"/>
      <c r="H1295" s="51"/>
    </row>
    <row r="1296" spans="1:8" x14ac:dyDescent="0.3">
      <c r="A1296" s="51"/>
      <c r="B1296" s="51"/>
      <c r="C1296" s="51"/>
      <c r="D1296" s="51"/>
      <c r="E1296" s="51"/>
      <c r="F1296" s="51"/>
      <c r="G1296" s="51"/>
      <c r="H1296" s="51"/>
    </row>
    <row r="1297" spans="1:8" x14ac:dyDescent="0.3">
      <c r="A1297" s="51"/>
      <c r="B1297" s="51"/>
      <c r="C1297" s="51"/>
      <c r="D1297" s="51"/>
      <c r="E1297" s="51"/>
      <c r="F1297" s="51"/>
      <c r="G1297" s="51"/>
      <c r="H1297" s="51"/>
    </row>
    <row r="1298" spans="1:8" x14ac:dyDescent="0.3">
      <c r="A1298" s="51"/>
      <c r="B1298" s="51"/>
      <c r="C1298" s="51"/>
      <c r="D1298" s="51"/>
      <c r="E1298" s="51"/>
      <c r="F1298" s="51"/>
      <c r="G1298" s="51"/>
      <c r="H1298" s="51"/>
    </row>
    <row r="1299" spans="1:8" x14ac:dyDescent="0.3">
      <c r="A1299" s="51"/>
      <c r="B1299" s="51"/>
      <c r="C1299" s="51"/>
      <c r="D1299" s="51"/>
      <c r="E1299" s="51"/>
      <c r="F1299" s="51"/>
      <c r="G1299" s="51"/>
      <c r="H1299" s="51"/>
    </row>
    <row r="1300" spans="1:8" x14ac:dyDescent="0.3">
      <c r="A1300" s="51"/>
      <c r="B1300" s="51"/>
      <c r="C1300" s="51"/>
      <c r="D1300" s="51"/>
      <c r="E1300" s="51"/>
      <c r="F1300" s="51"/>
      <c r="G1300" s="51"/>
      <c r="H1300" s="51"/>
    </row>
    <row r="1301" spans="1:8" x14ac:dyDescent="0.3">
      <c r="A1301" s="51"/>
      <c r="B1301" s="51"/>
      <c r="C1301" s="51"/>
      <c r="D1301" s="51"/>
      <c r="E1301" s="51"/>
      <c r="F1301" s="51"/>
      <c r="G1301" s="51"/>
      <c r="H1301" s="51"/>
    </row>
    <row r="1302" spans="1:8" x14ac:dyDescent="0.3">
      <c r="A1302" s="51"/>
      <c r="B1302" s="51"/>
      <c r="C1302" s="51"/>
      <c r="D1302" s="51"/>
      <c r="E1302" s="51"/>
      <c r="F1302" s="51"/>
      <c r="G1302" s="51"/>
      <c r="H1302" s="51"/>
    </row>
    <row r="1303" spans="1:8" x14ac:dyDescent="0.3">
      <c r="A1303" s="51"/>
      <c r="B1303" s="51"/>
      <c r="C1303" s="51"/>
      <c r="D1303" s="51"/>
      <c r="E1303" s="51"/>
      <c r="F1303" s="51"/>
      <c r="G1303" s="51"/>
      <c r="H1303" s="51"/>
    </row>
    <row r="1304" spans="1:8" x14ac:dyDescent="0.3">
      <c r="A1304" s="51"/>
      <c r="B1304" s="51"/>
      <c r="C1304" s="51"/>
      <c r="D1304" s="51"/>
      <c r="E1304" s="51"/>
      <c r="F1304" s="51"/>
      <c r="G1304" s="51"/>
      <c r="H1304" s="51"/>
    </row>
    <row r="1305" spans="1:8" x14ac:dyDescent="0.3">
      <c r="A1305" s="51"/>
      <c r="B1305" s="51"/>
      <c r="C1305" s="51"/>
      <c r="D1305" s="51"/>
      <c r="E1305" s="51"/>
      <c r="F1305" s="51"/>
      <c r="G1305" s="51"/>
      <c r="H1305" s="51"/>
    </row>
    <row r="1306" spans="1:8" x14ac:dyDescent="0.3">
      <c r="A1306" s="51"/>
      <c r="B1306" s="51"/>
      <c r="C1306" s="51"/>
      <c r="D1306" s="51"/>
      <c r="E1306" s="51"/>
      <c r="F1306" s="51"/>
      <c r="G1306" s="51"/>
      <c r="H1306" s="51"/>
    </row>
    <row r="1307" spans="1:8" x14ac:dyDescent="0.3">
      <c r="A1307" s="51"/>
      <c r="B1307" s="51"/>
      <c r="C1307" s="51"/>
      <c r="D1307" s="51"/>
      <c r="E1307" s="51"/>
      <c r="F1307" s="51"/>
      <c r="G1307" s="51"/>
      <c r="H1307" s="51"/>
    </row>
    <row r="1308" spans="1:8" x14ac:dyDescent="0.3">
      <c r="A1308" s="51"/>
      <c r="B1308" s="51"/>
      <c r="C1308" s="51"/>
      <c r="D1308" s="51"/>
      <c r="E1308" s="51"/>
      <c r="F1308" s="51"/>
      <c r="G1308" s="51"/>
      <c r="H1308" s="51"/>
    </row>
    <row r="1309" spans="1:8" x14ac:dyDescent="0.3">
      <c r="A1309" s="51"/>
      <c r="B1309" s="51"/>
      <c r="C1309" s="51"/>
      <c r="D1309" s="51"/>
      <c r="E1309" s="51"/>
      <c r="F1309" s="51"/>
      <c r="G1309" s="51"/>
      <c r="H1309" s="51"/>
    </row>
    <row r="1310" spans="1:8" x14ac:dyDescent="0.3">
      <c r="A1310" s="51"/>
      <c r="B1310" s="51"/>
      <c r="C1310" s="51"/>
      <c r="D1310" s="51"/>
      <c r="E1310" s="51"/>
      <c r="F1310" s="51"/>
      <c r="G1310" s="51"/>
      <c r="H1310" s="51"/>
    </row>
    <row r="1311" spans="1:8" x14ac:dyDescent="0.3">
      <c r="A1311" s="51"/>
      <c r="B1311" s="51"/>
      <c r="C1311" s="51"/>
      <c r="D1311" s="51"/>
      <c r="E1311" s="51"/>
      <c r="F1311" s="51"/>
      <c r="G1311" s="51"/>
      <c r="H1311" s="51"/>
    </row>
    <row r="1312" spans="1:8" x14ac:dyDescent="0.3">
      <c r="A1312" s="51"/>
      <c r="B1312" s="51"/>
      <c r="C1312" s="51"/>
      <c r="D1312" s="51"/>
      <c r="E1312" s="51"/>
      <c r="F1312" s="51"/>
      <c r="G1312" s="51"/>
      <c r="H1312" s="51"/>
    </row>
    <row r="1313" spans="1:8" x14ac:dyDescent="0.3">
      <c r="A1313" s="51"/>
      <c r="B1313" s="51"/>
      <c r="C1313" s="51"/>
      <c r="D1313" s="51"/>
      <c r="E1313" s="51"/>
      <c r="F1313" s="51"/>
      <c r="G1313" s="51"/>
      <c r="H1313" s="51"/>
    </row>
    <row r="1314" spans="1:8" x14ac:dyDescent="0.3">
      <c r="A1314" s="51"/>
      <c r="B1314" s="51"/>
      <c r="C1314" s="51"/>
      <c r="D1314" s="51"/>
      <c r="E1314" s="51"/>
      <c r="F1314" s="51"/>
      <c r="G1314" s="51"/>
      <c r="H1314" s="51"/>
    </row>
    <row r="1315" spans="1:8" x14ac:dyDescent="0.3">
      <c r="A1315" s="51"/>
      <c r="B1315" s="51"/>
      <c r="C1315" s="51"/>
      <c r="D1315" s="51"/>
      <c r="E1315" s="51"/>
      <c r="F1315" s="51"/>
      <c r="G1315" s="51"/>
      <c r="H1315" s="51"/>
    </row>
    <row r="1316" spans="1:8" x14ac:dyDescent="0.3">
      <c r="A1316" s="51"/>
      <c r="B1316" s="51"/>
      <c r="C1316" s="51"/>
      <c r="D1316" s="51"/>
      <c r="E1316" s="51"/>
      <c r="F1316" s="51"/>
      <c r="G1316" s="51"/>
      <c r="H1316" s="51"/>
    </row>
    <row r="1317" spans="1:8" x14ac:dyDescent="0.3">
      <c r="A1317" s="51"/>
      <c r="B1317" s="51"/>
      <c r="C1317" s="51"/>
      <c r="D1317" s="51"/>
      <c r="E1317" s="51"/>
      <c r="F1317" s="51"/>
      <c r="G1317" s="51"/>
      <c r="H1317" s="51"/>
    </row>
    <row r="1318" spans="1:8" x14ac:dyDescent="0.3">
      <c r="A1318" s="51"/>
      <c r="B1318" s="51"/>
      <c r="C1318" s="51"/>
      <c r="D1318" s="51"/>
      <c r="E1318" s="51"/>
      <c r="F1318" s="51"/>
      <c r="G1318" s="51"/>
      <c r="H1318" s="51"/>
    </row>
    <row r="1319" spans="1:8" x14ac:dyDescent="0.3">
      <c r="A1319" s="51"/>
      <c r="B1319" s="51"/>
      <c r="C1319" s="51"/>
      <c r="D1319" s="51"/>
      <c r="E1319" s="51"/>
      <c r="F1319" s="51"/>
      <c r="G1319" s="51"/>
      <c r="H1319" s="51"/>
    </row>
    <row r="1320" spans="1:8" x14ac:dyDescent="0.3">
      <c r="A1320" s="51"/>
      <c r="B1320" s="51"/>
      <c r="C1320" s="51"/>
      <c r="D1320" s="51"/>
      <c r="E1320" s="51"/>
      <c r="F1320" s="51"/>
      <c r="G1320" s="51"/>
      <c r="H1320" s="51"/>
    </row>
    <row r="1321" spans="1:8" x14ac:dyDescent="0.3">
      <c r="A1321" s="51"/>
      <c r="B1321" s="51"/>
      <c r="C1321" s="51"/>
      <c r="D1321" s="51"/>
      <c r="E1321" s="51"/>
      <c r="F1321" s="51"/>
      <c r="G1321" s="51"/>
      <c r="H1321" s="51"/>
    </row>
    <row r="1322" spans="1:8" x14ac:dyDescent="0.3">
      <c r="A1322" s="51"/>
      <c r="B1322" s="51"/>
      <c r="C1322" s="51"/>
      <c r="D1322" s="51"/>
      <c r="E1322" s="51"/>
      <c r="F1322" s="51"/>
      <c r="G1322" s="51"/>
      <c r="H1322" s="51"/>
    </row>
    <row r="1323" spans="1:8" x14ac:dyDescent="0.3">
      <c r="A1323" s="51"/>
      <c r="B1323" s="51"/>
      <c r="C1323" s="51"/>
      <c r="D1323" s="51"/>
      <c r="E1323" s="51"/>
      <c r="F1323" s="51"/>
      <c r="G1323" s="51"/>
      <c r="H1323" s="51"/>
    </row>
    <row r="1324" spans="1:8" x14ac:dyDescent="0.3">
      <c r="A1324" s="51"/>
      <c r="B1324" s="51"/>
      <c r="C1324" s="51"/>
      <c r="D1324" s="51"/>
      <c r="E1324" s="51"/>
      <c r="F1324" s="51"/>
      <c r="G1324" s="51"/>
      <c r="H1324" s="51"/>
    </row>
    <row r="1325" spans="1:8" x14ac:dyDescent="0.3">
      <c r="A1325" s="51"/>
      <c r="B1325" s="51"/>
      <c r="C1325" s="51"/>
      <c r="D1325" s="51"/>
      <c r="E1325" s="51"/>
      <c r="F1325" s="51"/>
      <c r="G1325" s="51"/>
      <c r="H1325" s="51"/>
    </row>
    <row r="1326" spans="1:8" x14ac:dyDescent="0.3">
      <c r="A1326" s="51"/>
      <c r="B1326" s="51"/>
      <c r="C1326" s="51"/>
      <c r="D1326" s="51"/>
      <c r="E1326" s="51"/>
      <c r="F1326" s="51"/>
      <c r="G1326" s="51"/>
      <c r="H1326" s="51"/>
    </row>
    <row r="1327" spans="1:8" x14ac:dyDescent="0.3">
      <c r="A1327" s="51"/>
      <c r="B1327" s="51"/>
      <c r="C1327" s="51"/>
      <c r="D1327" s="51"/>
      <c r="E1327" s="51"/>
      <c r="F1327" s="51"/>
      <c r="G1327" s="51"/>
      <c r="H1327" s="51"/>
    </row>
    <row r="1328" spans="1:8" x14ac:dyDescent="0.3">
      <c r="A1328" s="51"/>
      <c r="B1328" s="51"/>
      <c r="C1328" s="51"/>
      <c r="D1328" s="51"/>
      <c r="E1328" s="51"/>
      <c r="F1328" s="51"/>
      <c r="G1328" s="51"/>
      <c r="H1328" s="51"/>
    </row>
    <row r="1329" spans="1:8" x14ac:dyDescent="0.3">
      <c r="A1329" s="51"/>
      <c r="B1329" s="51"/>
      <c r="C1329" s="51"/>
      <c r="D1329" s="51"/>
      <c r="E1329" s="51"/>
      <c r="F1329" s="51"/>
      <c r="G1329" s="51"/>
      <c r="H1329" s="51"/>
    </row>
    <row r="1330" spans="1:8" x14ac:dyDescent="0.3">
      <c r="A1330" s="51"/>
      <c r="B1330" s="51"/>
      <c r="C1330" s="51"/>
      <c r="D1330" s="51"/>
      <c r="E1330" s="51"/>
      <c r="F1330" s="51"/>
      <c r="G1330" s="51"/>
      <c r="H1330" s="51"/>
    </row>
    <row r="1331" spans="1:8" x14ac:dyDescent="0.3">
      <c r="A1331" s="51"/>
      <c r="B1331" s="51"/>
      <c r="C1331" s="51"/>
      <c r="D1331" s="51"/>
      <c r="E1331" s="51"/>
      <c r="F1331" s="51"/>
      <c r="G1331" s="51"/>
      <c r="H1331" s="51"/>
    </row>
    <row r="1332" spans="1:8" x14ac:dyDescent="0.3">
      <c r="A1332" s="51"/>
      <c r="B1332" s="51"/>
      <c r="C1332" s="51"/>
      <c r="D1332" s="51"/>
      <c r="E1332" s="51"/>
      <c r="F1332" s="51"/>
      <c r="G1332" s="51"/>
      <c r="H1332" s="51"/>
    </row>
    <row r="1333" spans="1:8" x14ac:dyDescent="0.3">
      <c r="A1333" s="51"/>
      <c r="B1333" s="51"/>
      <c r="C1333" s="51"/>
      <c r="D1333" s="51"/>
      <c r="E1333" s="51"/>
      <c r="F1333" s="51"/>
      <c r="G1333" s="51"/>
      <c r="H1333" s="51"/>
    </row>
    <row r="1334" spans="1:8" x14ac:dyDescent="0.3">
      <c r="A1334" s="51"/>
      <c r="B1334" s="51"/>
      <c r="C1334" s="51"/>
      <c r="D1334" s="51"/>
      <c r="E1334" s="51"/>
      <c r="F1334" s="51"/>
      <c r="G1334" s="51"/>
      <c r="H1334" s="51"/>
    </row>
    <row r="1335" spans="1:8" x14ac:dyDescent="0.3">
      <c r="A1335" s="51"/>
      <c r="B1335" s="51"/>
      <c r="C1335" s="51"/>
      <c r="D1335" s="51"/>
      <c r="E1335" s="51"/>
      <c r="F1335" s="51"/>
      <c r="G1335" s="51"/>
      <c r="H1335" s="51"/>
    </row>
    <row r="1336" spans="1:8" x14ac:dyDescent="0.3">
      <c r="A1336" s="51"/>
      <c r="B1336" s="51"/>
      <c r="C1336" s="51"/>
      <c r="D1336" s="51"/>
      <c r="E1336" s="51"/>
      <c r="F1336" s="51"/>
      <c r="G1336" s="51"/>
      <c r="H1336" s="51"/>
    </row>
    <row r="1337" spans="1:8" x14ac:dyDescent="0.3">
      <c r="A1337" s="51"/>
      <c r="B1337" s="51"/>
      <c r="C1337" s="51"/>
      <c r="D1337" s="51"/>
      <c r="E1337" s="51"/>
      <c r="F1337" s="51"/>
      <c r="G1337" s="51"/>
      <c r="H1337" s="51"/>
    </row>
    <row r="1338" spans="1:8" x14ac:dyDescent="0.3">
      <c r="A1338" s="51"/>
      <c r="B1338" s="51"/>
      <c r="C1338" s="51"/>
      <c r="D1338" s="51"/>
      <c r="E1338" s="51"/>
      <c r="F1338" s="51"/>
      <c r="G1338" s="51"/>
      <c r="H1338" s="51"/>
    </row>
    <row r="1339" spans="1:8" x14ac:dyDescent="0.3">
      <c r="A1339" s="51"/>
      <c r="B1339" s="51"/>
      <c r="C1339" s="51"/>
      <c r="D1339" s="51"/>
      <c r="E1339" s="51"/>
      <c r="F1339" s="51"/>
      <c r="G1339" s="51"/>
      <c r="H1339" s="51"/>
    </row>
    <row r="1340" spans="1:8" x14ac:dyDescent="0.3">
      <c r="A1340" s="51"/>
      <c r="B1340" s="51"/>
      <c r="C1340" s="51"/>
      <c r="D1340" s="51"/>
      <c r="E1340" s="51"/>
      <c r="F1340" s="51"/>
      <c r="G1340" s="51"/>
      <c r="H1340" s="51"/>
    </row>
    <row r="1341" spans="1:8" x14ac:dyDescent="0.3">
      <c r="A1341" s="51"/>
      <c r="B1341" s="51"/>
      <c r="C1341" s="51"/>
      <c r="D1341" s="51"/>
      <c r="E1341" s="51"/>
      <c r="F1341" s="51"/>
      <c r="G1341" s="51"/>
      <c r="H1341" s="51"/>
    </row>
    <row r="1342" spans="1:8" x14ac:dyDescent="0.3">
      <c r="A1342" s="51"/>
      <c r="B1342" s="51"/>
      <c r="C1342" s="51"/>
      <c r="D1342" s="51"/>
      <c r="E1342" s="51"/>
      <c r="F1342" s="51"/>
      <c r="G1342" s="51"/>
      <c r="H1342" s="51"/>
    </row>
    <row r="1343" spans="1:8" x14ac:dyDescent="0.3">
      <c r="A1343" s="51"/>
      <c r="B1343" s="51"/>
      <c r="C1343" s="51"/>
      <c r="D1343" s="51"/>
      <c r="E1343" s="51"/>
      <c r="F1343" s="51"/>
      <c r="G1343" s="51"/>
      <c r="H1343" s="51"/>
    </row>
    <row r="1344" spans="1:8" x14ac:dyDescent="0.3">
      <c r="A1344" s="51"/>
      <c r="B1344" s="51"/>
      <c r="C1344" s="51"/>
      <c r="D1344" s="51"/>
      <c r="E1344" s="51"/>
      <c r="F1344" s="51"/>
      <c r="G1344" s="51"/>
      <c r="H1344" s="51"/>
    </row>
    <row r="1345" spans="1:8" x14ac:dyDescent="0.3">
      <c r="A1345" s="51"/>
      <c r="B1345" s="51"/>
      <c r="C1345" s="51"/>
      <c r="D1345" s="51"/>
      <c r="E1345" s="51"/>
      <c r="F1345" s="51"/>
      <c r="G1345" s="51"/>
      <c r="H1345" s="51"/>
    </row>
    <row r="1346" spans="1:8" x14ac:dyDescent="0.3">
      <c r="A1346" s="51"/>
      <c r="B1346" s="51"/>
      <c r="C1346" s="51"/>
      <c r="D1346" s="51"/>
      <c r="E1346" s="51"/>
      <c r="F1346" s="51"/>
      <c r="G1346" s="51"/>
      <c r="H1346" s="51"/>
    </row>
    <row r="1347" spans="1:8" x14ac:dyDescent="0.3">
      <c r="A1347" s="51"/>
      <c r="B1347" s="51"/>
      <c r="C1347" s="51"/>
      <c r="D1347" s="51"/>
      <c r="E1347" s="51"/>
      <c r="F1347" s="51"/>
      <c r="G1347" s="51"/>
      <c r="H1347" s="51"/>
    </row>
    <row r="1348" spans="1:8" x14ac:dyDescent="0.3">
      <c r="A1348" s="51"/>
      <c r="B1348" s="51"/>
      <c r="C1348" s="51"/>
      <c r="D1348" s="51"/>
      <c r="E1348" s="51"/>
      <c r="F1348" s="51"/>
      <c r="G1348" s="51"/>
      <c r="H1348" s="51"/>
    </row>
    <row r="1349" spans="1:8" x14ac:dyDescent="0.3">
      <c r="A1349" s="51"/>
      <c r="B1349" s="51"/>
      <c r="C1349" s="51"/>
      <c r="D1349" s="51"/>
      <c r="E1349" s="51"/>
      <c r="F1349" s="51"/>
      <c r="G1349" s="51"/>
      <c r="H1349" s="51"/>
    </row>
    <row r="1350" spans="1:8" x14ac:dyDescent="0.3">
      <c r="A1350" s="51"/>
      <c r="B1350" s="51"/>
      <c r="C1350" s="51"/>
      <c r="D1350" s="51"/>
      <c r="E1350" s="51"/>
      <c r="F1350" s="51"/>
      <c r="G1350" s="51"/>
      <c r="H1350" s="51"/>
    </row>
    <row r="1351" spans="1:8" x14ac:dyDescent="0.3">
      <c r="A1351" s="51"/>
      <c r="B1351" s="51"/>
      <c r="C1351" s="51"/>
      <c r="D1351" s="51"/>
      <c r="E1351" s="51"/>
      <c r="F1351" s="51"/>
      <c r="G1351" s="51"/>
      <c r="H1351" s="51"/>
    </row>
    <row r="1352" spans="1:8" x14ac:dyDescent="0.3">
      <c r="A1352" s="51"/>
      <c r="B1352" s="51"/>
      <c r="C1352" s="51"/>
      <c r="D1352" s="51"/>
      <c r="E1352" s="51"/>
      <c r="F1352" s="51"/>
      <c r="G1352" s="51"/>
      <c r="H1352" s="51"/>
    </row>
    <row r="1353" spans="1:8" x14ac:dyDescent="0.3">
      <c r="A1353" s="51"/>
      <c r="B1353" s="51"/>
      <c r="C1353" s="51"/>
      <c r="D1353" s="51"/>
      <c r="E1353" s="51"/>
      <c r="F1353" s="51"/>
      <c r="G1353" s="51"/>
      <c r="H1353" s="51"/>
    </row>
    <row r="1354" spans="1:8" x14ac:dyDescent="0.3">
      <c r="A1354" s="51"/>
      <c r="B1354" s="51"/>
      <c r="C1354" s="51"/>
      <c r="D1354" s="51"/>
      <c r="E1354" s="51"/>
      <c r="F1354" s="51"/>
      <c r="G1354" s="51"/>
      <c r="H1354" s="51"/>
    </row>
    <row r="1355" spans="1:8" x14ac:dyDescent="0.3">
      <c r="A1355" s="51"/>
      <c r="B1355" s="51"/>
      <c r="C1355" s="51"/>
      <c r="D1355" s="51"/>
      <c r="E1355" s="51"/>
      <c r="F1355" s="51"/>
      <c r="G1355" s="51"/>
      <c r="H1355" s="51"/>
    </row>
    <row r="1356" spans="1:8" x14ac:dyDescent="0.3">
      <c r="A1356" s="51"/>
      <c r="B1356" s="51"/>
      <c r="C1356" s="51"/>
      <c r="D1356" s="51"/>
      <c r="E1356" s="51"/>
      <c r="F1356" s="51"/>
      <c r="G1356" s="51"/>
      <c r="H1356" s="51"/>
    </row>
    <row r="1357" spans="1:8" x14ac:dyDescent="0.3">
      <c r="A1357" s="51"/>
      <c r="B1357" s="51"/>
      <c r="C1357" s="51"/>
      <c r="D1357" s="51"/>
      <c r="E1357" s="51"/>
      <c r="F1357" s="51"/>
      <c r="G1357" s="51"/>
      <c r="H1357" s="51"/>
    </row>
    <row r="1358" spans="1:8" x14ac:dyDescent="0.3">
      <c r="A1358" s="51"/>
      <c r="B1358" s="51"/>
      <c r="C1358" s="51"/>
      <c r="D1358" s="51"/>
      <c r="E1358" s="51"/>
      <c r="F1358" s="51"/>
      <c r="G1358" s="51"/>
      <c r="H1358" s="51"/>
    </row>
    <row r="1359" spans="1:8" x14ac:dyDescent="0.3">
      <c r="A1359" s="51"/>
      <c r="B1359" s="51"/>
      <c r="C1359" s="51"/>
      <c r="D1359" s="51"/>
      <c r="E1359" s="51"/>
      <c r="F1359" s="51"/>
      <c r="G1359" s="51"/>
      <c r="H1359" s="51"/>
    </row>
    <row r="1360" spans="1:8" x14ac:dyDescent="0.3">
      <c r="A1360" s="51"/>
      <c r="B1360" s="51"/>
      <c r="C1360" s="51"/>
      <c r="D1360" s="51"/>
      <c r="E1360" s="51"/>
      <c r="F1360" s="51"/>
      <c r="G1360" s="51"/>
      <c r="H1360" s="51"/>
    </row>
    <row r="1361" spans="1:8" x14ac:dyDescent="0.3">
      <c r="A1361" s="51"/>
      <c r="B1361" s="51"/>
      <c r="C1361" s="51"/>
      <c r="D1361" s="51"/>
      <c r="E1361" s="51"/>
      <c r="F1361" s="51"/>
      <c r="G1361" s="51"/>
      <c r="H1361" s="51"/>
    </row>
    <row r="1362" spans="1:8" x14ac:dyDescent="0.3">
      <c r="A1362" s="51"/>
      <c r="B1362" s="51"/>
      <c r="C1362" s="51"/>
      <c r="D1362" s="51"/>
      <c r="E1362" s="51"/>
      <c r="F1362" s="51"/>
      <c r="G1362" s="51"/>
      <c r="H1362" s="51"/>
    </row>
    <row r="1363" spans="1:8" x14ac:dyDescent="0.3">
      <c r="A1363" s="51"/>
      <c r="B1363" s="51"/>
      <c r="C1363" s="51"/>
      <c r="D1363" s="51"/>
      <c r="E1363" s="51"/>
      <c r="F1363" s="51"/>
      <c r="G1363" s="51"/>
      <c r="H1363" s="51"/>
    </row>
    <row r="1364" spans="1:8" x14ac:dyDescent="0.3">
      <c r="A1364" s="51"/>
      <c r="B1364" s="51"/>
      <c r="C1364" s="51"/>
      <c r="D1364" s="51"/>
      <c r="E1364" s="51"/>
      <c r="F1364" s="51"/>
      <c r="G1364" s="51"/>
      <c r="H1364" s="51"/>
    </row>
    <row r="1365" spans="1:8" x14ac:dyDescent="0.3">
      <c r="A1365" s="51"/>
      <c r="B1365" s="51"/>
      <c r="C1365" s="51"/>
      <c r="D1365" s="51"/>
      <c r="E1365" s="51"/>
      <c r="F1365" s="51"/>
      <c r="G1365" s="51"/>
      <c r="H1365" s="51"/>
    </row>
    <row r="1366" spans="1:8" x14ac:dyDescent="0.3">
      <c r="A1366" s="51"/>
      <c r="B1366" s="51"/>
      <c r="C1366" s="51"/>
      <c r="D1366" s="51"/>
      <c r="E1366" s="51"/>
      <c r="F1366" s="51"/>
      <c r="G1366" s="51"/>
      <c r="H1366" s="51"/>
    </row>
    <row r="1367" spans="1:8" x14ac:dyDescent="0.3">
      <c r="A1367" s="51"/>
      <c r="B1367" s="51"/>
      <c r="C1367" s="51"/>
      <c r="D1367" s="51"/>
      <c r="E1367" s="51"/>
      <c r="F1367" s="51"/>
      <c r="G1367" s="51"/>
      <c r="H1367" s="51"/>
    </row>
    <row r="1368" spans="1:8" x14ac:dyDescent="0.3">
      <c r="A1368" s="51"/>
      <c r="B1368" s="51"/>
      <c r="C1368" s="51"/>
      <c r="D1368" s="51"/>
      <c r="E1368" s="51"/>
      <c r="F1368" s="51"/>
      <c r="G1368" s="51"/>
      <c r="H1368" s="51"/>
    </row>
    <row r="1369" spans="1:8" x14ac:dyDescent="0.3">
      <c r="A1369" s="51"/>
      <c r="B1369" s="51"/>
      <c r="C1369" s="51"/>
      <c r="D1369" s="51"/>
      <c r="E1369" s="51"/>
      <c r="F1369" s="51"/>
      <c r="G1369" s="51"/>
      <c r="H1369" s="51"/>
    </row>
    <row r="1370" spans="1:8" x14ac:dyDescent="0.3">
      <c r="A1370" s="51"/>
      <c r="B1370" s="51"/>
      <c r="C1370" s="51"/>
      <c r="D1370" s="51"/>
      <c r="E1370" s="51"/>
      <c r="F1370" s="51"/>
      <c r="G1370" s="51"/>
      <c r="H1370" s="51"/>
    </row>
    <row r="1371" spans="1:8" x14ac:dyDescent="0.3">
      <c r="A1371" s="51"/>
      <c r="B1371" s="51"/>
      <c r="C1371" s="51"/>
      <c r="D1371" s="51"/>
      <c r="E1371" s="51"/>
      <c r="F1371" s="51"/>
      <c r="G1371" s="51"/>
      <c r="H1371" s="51"/>
    </row>
    <row r="1372" spans="1:8" x14ac:dyDescent="0.3">
      <c r="A1372" s="51"/>
      <c r="B1372" s="51"/>
      <c r="C1372" s="51"/>
      <c r="D1372" s="51"/>
      <c r="E1372" s="51"/>
      <c r="F1372" s="51"/>
      <c r="G1372" s="51"/>
      <c r="H1372" s="51"/>
    </row>
    <row r="1373" spans="1:8" x14ac:dyDescent="0.3">
      <c r="A1373" s="51"/>
      <c r="B1373" s="51"/>
      <c r="C1373" s="51"/>
      <c r="D1373" s="51"/>
      <c r="E1373" s="51"/>
      <c r="F1373" s="51"/>
      <c r="G1373" s="51"/>
      <c r="H1373" s="51"/>
    </row>
    <row r="1374" spans="1:8" x14ac:dyDescent="0.3">
      <c r="A1374" s="51"/>
      <c r="B1374" s="51"/>
      <c r="C1374" s="51"/>
      <c r="D1374" s="51"/>
      <c r="E1374" s="51"/>
      <c r="F1374" s="51"/>
      <c r="G1374" s="51"/>
      <c r="H1374" s="51"/>
    </row>
    <row r="1375" spans="1:8" x14ac:dyDescent="0.3">
      <c r="A1375" s="51"/>
      <c r="B1375" s="51"/>
      <c r="C1375" s="51"/>
      <c r="D1375" s="51"/>
      <c r="E1375" s="51"/>
      <c r="F1375" s="51"/>
      <c r="G1375" s="51"/>
      <c r="H1375" s="51"/>
    </row>
    <row r="1376" spans="1:8" x14ac:dyDescent="0.3">
      <c r="A1376" s="51"/>
      <c r="B1376" s="51"/>
      <c r="C1376" s="51"/>
      <c r="D1376" s="51"/>
      <c r="E1376" s="51"/>
      <c r="F1376" s="51"/>
      <c r="G1376" s="51"/>
      <c r="H1376" s="51"/>
    </row>
    <row r="1377" spans="1:8" x14ac:dyDescent="0.3">
      <c r="A1377" s="51"/>
      <c r="B1377" s="51"/>
      <c r="C1377" s="51"/>
      <c r="D1377" s="51"/>
      <c r="E1377" s="51"/>
      <c r="F1377" s="51"/>
      <c r="G1377" s="51"/>
      <c r="H1377" s="51"/>
    </row>
    <row r="1378" spans="1:8" x14ac:dyDescent="0.3">
      <c r="A1378" s="51"/>
      <c r="B1378" s="51"/>
      <c r="C1378" s="51"/>
      <c r="D1378" s="51"/>
      <c r="E1378" s="51"/>
      <c r="F1378" s="51"/>
      <c r="G1378" s="51"/>
      <c r="H1378" s="51"/>
    </row>
    <row r="1379" spans="1:8" x14ac:dyDescent="0.3">
      <c r="A1379" s="51"/>
      <c r="B1379" s="51"/>
      <c r="C1379" s="51"/>
      <c r="D1379" s="51"/>
      <c r="E1379" s="51"/>
      <c r="F1379" s="51"/>
      <c r="G1379" s="51"/>
      <c r="H1379" s="51"/>
    </row>
    <row r="1380" spans="1:8" x14ac:dyDescent="0.3">
      <c r="A1380" s="51"/>
      <c r="B1380" s="51"/>
      <c r="C1380" s="51"/>
      <c r="D1380" s="51"/>
      <c r="E1380" s="51"/>
      <c r="F1380" s="51"/>
      <c r="G1380" s="51"/>
      <c r="H1380" s="51"/>
    </row>
    <row r="1381" spans="1:8" x14ac:dyDescent="0.3">
      <c r="A1381" s="51"/>
      <c r="B1381" s="51"/>
      <c r="C1381" s="51"/>
      <c r="D1381" s="51"/>
      <c r="E1381" s="51"/>
      <c r="F1381" s="51"/>
      <c r="G1381" s="51"/>
      <c r="H1381" s="51"/>
    </row>
    <row r="1382" spans="1:8" x14ac:dyDescent="0.3">
      <c r="A1382" s="51"/>
      <c r="B1382" s="51"/>
      <c r="C1382" s="51"/>
      <c r="D1382" s="51"/>
      <c r="E1382" s="51"/>
      <c r="F1382" s="51"/>
      <c r="G1382" s="51"/>
      <c r="H1382" s="51"/>
    </row>
    <row r="1383" spans="1:8" x14ac:dyDescent="0.3">
      <c r="A1383" s="51"/>
      <c r="B1383" s="51"/>
      <c r="C1383" s="51"/>
      <c r="D1383" s="51"/>
      <c r="E1383" s="51"/>
      <c r="F1383" s="51"/>
      <c r="G1383" s="51"/>
      <c r="H1383" s="51"/>
    </row>
    <row r="1384" spans="1:8" x14ac:dyDescent="0.3">
      <c r="A1384" s="51"/>
      <c r="B1384" s="51"/>
      <c r="C1384" s="51"/>
      <c r="D1384" s="51"/>
      <c r="E1384" s="51"/>
      <c r="F1384" s="51"/>
      <c r="G1384" s="51"/>
      <c r="H1384" s="51"/>
    </row>
    <row r="1385" spans="1:8" x14ac:dyDescent="0.3">
      <c r="A1385" s="51"/>
      <c r="B1385" s="51"/>
      <c r="C1385" s="51"/>
      <c r="D1385" s="51"/>
      <c r="E1385" s="51"/>
      <c r="F1385" s="51"/>
      <c r="G1385" s="51"/>
      <c r="H1385" s="51"/>
    </row>
    <row r="1386" spans="1:8" x14ac:dyDescent="0.3">
      <c r="A1386" s="51"/>
      <c r="B1386" s="51"/>
      <c r="C1386" s="51"/>
      <c r="D1386" s="51"/>
      <c r="E1386" s="51"/>
      <c r="F1386" s="51"/>
      <c r="G1386" s="51"/>
      <c r="H1386" s="51"/>
    </row>
    <row r="1387" spans="1:8" x14ac:dyDescent="0.3">
      <c r="A1387" s="51"/>
      <c r="B1387" s="51"/>
      <c r="C1387" s="51"/>
      <c r="D1387" s="51"/>
      <c r="E1387" s="51"/>
      <c r="F1387" s="51"/>
      <c r="G1387" s="51"/>
      <c r="H1387" s="51"/>
    </row>
    <row r="1388" spans="1:8" x14ac:dyDescent="0.3">
      <c r="A1388" s="51"/>
      <c r="B1388" s="51"/>
      <c r="C1388" s="51"/>
      <c r="D1388" s="51"/>
      <c r="E1388" s="51"/>
      <c r="F1388" s="51"/>
      <c r="G1388" s="51"/>
      <c r="H1388" s="51"/>
    </row>
    <row r="1389" spans="1:8" x14ac:dyDescent="0.3">
      <c r="A1389" s="51"/>
      <c r="B1389" s="51"/>
      <c r="C1389" s="51"/>
      <c r="D1389" s="51"/>
      <c r="E1389" s="51"/>
      <c r="F1389" s="51"/>
      <c r="G1389" s="51"/>
      <c r="H1389" s="51"/>
    </row>
    <row r="1390" spans="1:8" x14ac:dyDescent="0.3">
      <c r="A1390" s="51"/>
      <c r="B1390" s="51"/>
      <c r="C1390" s="51"/>
      <c r="D1390" s="51"/>
      <c r="E1390" s="51"/>
      <c r="F1390" s="51"/>
      <c r="G1390" s="51"/>
      <c r="H1390" s="51"/>
    </row>
    <row r="1391" spans="1:8" x14ac:dyDescent="0.3">
      <c r="A1391" s="51"/>
      <c r="B1391" s="51"/>
      <c r="C1391" s="51"/>
      <c r="D1391" s="51"/>
      <c r="E1391" s="51"/>
      <c r="F1391" s="51"/>
      <c r="G1391" s="51"/>
      <c r="H1391" s="51"/>
    </row>
    <row r="1392" spans="1:8" x14ac:dyDescent="0.3">
      <c r="A1392" s="51"/>
      <c r="B1392" s="51"/>
      <c r="C1392" s="51"/>
      <c r="D1392" s="51"/>
      <c r="E1392" s="51"/>
      <c r="F1392" s="51"/>
      <c r="G1392" s="51"/>
      <c r="H1392" s="51"/>
    </row>
    <row r="1393" spans="1:8" x14ac:dyDescent="0.3">
      <c r="A1393" s="51"/>
      <c r="B1393" s="51"/>
      <c r="C1393" s="51"/>
      <c r="D1393" s="51"/>
      <c r="E1393" s="51"/>
      <c r="F1393" s="51"/>
      <c r="G1393" s="51"/>
      <c r="H1393" s="51"/>
    </row>
    <row r="1394" spans="1:8" x14ac:dyDescent="0.3">
      <c r="A1394" s="51"/>
      <c r="B1394" s="51"/>
      <c r="C1394" s="51"/>
      <c r="D1394" s="51"/>
      <c r="E1394" s="51"/>
      <c r="F1394" s="51"/>
      <c r="G1394" s="51"/>
      <c r="H1394" s="51"/>
    </row>
    <row r="1395" spans="1:8" x14ac:dyDescent="0.3">
      <c r="A1395" s="51"/>
      <c r="B1395" s="51"/>
      <c r="C1395" s="51"/>
      <c r="D1395" s="51"/>
      <c r="E1395" s="51"/>
      <c r="F1395" s="51"/>
      <c r="G1395" s="51"/>
      <c r="H1395" s="51"/>
    </row>
    <row r="1396" spans="1:8" x14ac:dyDescent="0.3">
      <c r="A1396" s="51"/>
      <c r="B1396" s="51"/>
      <c r="C1396" s="51"/>
      <c r="D1396" s="51"/>
      <c r="E1396" s="51"/>
      <c r="F1396" s="51"/>
      <c r="G1396" s="51"/>
      <c r="H1396" s="51"/>
    </row>
    <row r="1397" spans="1:8" x14ac:dyDescent="0.3">
      <c r="A1397" s="51"/>
      <c r="B1397" s="51"/>
      <c r="C1397" s="51"/>
      <c r="D1397" s="51"/>
      <c r="E1397" s="51"/>
      <c r="F1397" s="51"/>
      <c r="G1397" s="51"/>
      <c r="H1397" s="51"/>
    </row>
    <row r="1398" spans="1:8" x14ac:dyDescent="0.3">
      <c r="A1398" s="51"/>
      <c r="B1398" s="51"/>
      <c r="C1398" s="51"/>
      <c r="D1398" s="51"/>
      <c r="E1398" s="51"/>
      <c r="F1398" s="51"/>
      <c r="G1398" s="51"/>
      <c r="H1398" s="51"/>
    </row>
    <row r="1399" spans="1:8" x14ac:dyDescent="0.3">
      <c r="A1399" s="51"/>
      <c r="B1399" s="51"/>
      <c r="C1399" s="51"/>
      <c r="D1399" s="51"/>
      <c r="E1399" s="51"/>
      <c r="F1399" s="51"/>
      <c r="G1399" s="51"/>
      <c r="H1399" s="51"/>
    </row>
    <row r="1400" spans="1:8" x14ac:dyDescent="0.3">
      <c r="A1400" s="51"/>
      <c r="B1400" s="51"/>
      <c r="C1400" s="51"/>
      <c r="D1400" s="51"/>
      <c r="E1400" s="51"/>
      <c r="F1400" s="51"/>
      <c r="G1400" s="51"/>
      <c r="H1400" s="51"/>
    </row>
    <row r="1401" spans="1:8" x14ac:dyDescent="0.3">
      <c r="A1401" s="51"/>
      <c r="B1401" s="51"/>
      <c r="C1401" s="51"/>
      <c r="D1401" s="51"/>
      <c r="E1401" s="51"/>
      <c r="F1401" s="51"/>
      <c r="G1401" s="51"/>
      <c r="H1401" s="51"/>
    </row>
    <row r="1402" spans="1:8" x14ac:dyDescent="0.3">
      <c r="A1402" s="51"/>
      <c r="B1402" s="51"/>
      <c r="C1402" s="51"/>
      <c r="D1402" s="51"/>
      <c r="E1402" s="51"/>
      <c r="F1402" s="51"/>
      <c r="G1402" s="51"/>
      <c r="H1402" s="51"/>
    </row>
    <row r="1403" spans="1:8" x14ac:dyDescent="0.3">
      <c r="A1403" s="51"/>
      <c r="B1403" s="51"/>
      <c r="C1403" s="51"/>
      <c r="D1403" s="51"/>
      <c r="E1403" s="51"/>
      <c r="F1403" s="51"/>
      <c r="G1403" s="51"/>
      <c r="H1403" s="51"/>
    </row>
    <row r="1404" spans="1:8" x14ac:dyDescent="0.3">
      <c r="A1404" s="51"/>
      <c r="B1404" s="51"/>
      <c r="C1404" s="51"/>
      <c r="D1404" s="51"/>
      <c r="E1404" s="51"/>
      <c r="F1404" s="51"/>
      <c r="G1404" s="51"/>
      <c r="H1404" s="51"/>
    </row>
    <row r="1405" spans="1:8" x14ac:dyDescent="0.3">
      <c r="A1405" s="51"/>
      <c r="B1405" s="51"/>
      <c r="C1405" s="51"/>
      <c r="D1405" s="51"/>
      <c r="E1405" s="51"/>
      <c r="F1405" s="51"/>
      <c r="G1405" s="51"/>
      <c r="H1405" s="51"/>
    </row>
    <row r="1406" spans="1:8" x14ac:dyDescent="0.3">
      <c r="A1406" s="51"/>
      <c r="B1406" s="51"/>
      <c r="C1406" s="51"/>
      <c r="D1406" s="51"/>
      <c r="E1406" s="51"/>
      <c r="F1406" s="51"/>
      <c r="G1406" s="51"/>
      <c r="H1406" s="51"/>
    </row>
    <row r="1407" spans="1:8" x14ac:dyDescent="0.3">
      <c r="A1407" s="51"/>
      <c r="B1407" s="51"/>
      <c r="C1407" s="51"/>
      <c r="D1407" s="51"/>
      <c r="E1407" s="51"/>
      <c r="F1407" s="51"/>
      <c r="G1407" s="51"/>
      <c r="H1407" s="51"/>
    </row>
    <row r="1408" spans="1:8" x14ac:dyDescent="0.3">
      <c r="A1408" s="51"/>
      <c r="B1408" s="51"/>
      <c r="C1408" s="51"/>
      <c r="D1408" s="51"/>
      <c r="E1408" s="51"/>
      <c r="F1408" s="51"/>
      <c r="G1408" s="51"/>
      <c r="H1408" s="51"/>
    </row>
    <row r="1409" spans="1:8" x14ac:dyDescent="0.3">
      <c r="A1409" s="51"/>
      <c r="B1409" s="51"/>
      <c r="C1409" s="51"/>
      <c r="D1409" s="51"/>
      <c r="E1409" s="51"/>
      <c r="F1409" s="51"/>
      <c r="G1409" s="51"/>
      <c r="H1409" s="51"/>
    </row>
    <row r="1410" spans="1:8" x14ac:dyDescent="0.3">
      <c r="A1410" s="51"/>
      <c r="B1410" s="51"/>
      <c r="C1410" s="51"/>
      <c r="D1410" s="51"/>
      <c r="E1410" s="51"/>
      <c r="F1410" s="51"/>
      <c r="G1410" s="51"/>
      <c r="H1410" s="51"/>
    </row>
    <row r="1411" spans="1:8" x14ac:dyDescent="0.3">
      <c r="A1411" s="51"/>
      <c r="B1411" s="51"/>
      <c r="C1411" s="51"/>
      <c r="D1411" s="51"/>
      <c r="E1411" s="51"/>
      <c r="F1411" s="51"/>
      <c r="G1411" s="51"/>
      <c r="H1411" s="51"/>
    </row>
    <row r="1412" spans="1:8" x14ac:dyDescent="0.3">
      <c r="A1412" s="51"/>
      <c r="B1412" s="51"/>
      <c r="C1412" s="51"/>
      <c r="D1412" s="51"/>
      <c r="E1412" s="51"/>
      <c r="F1412" s="51"/>
      <c r="G1412" s="51"/>
      <c r="H1412" s="51"/>
    </row>
    <row r="1413" spans="1:8" x14ac:dyDescent="0.3">
      <c r="A1413" s="51"/>
      <c r="B1413" s="51"/>
      <c r="C1413" s="51"/>
      <c r="D1413" s="51"/>
      <c r="E1413" s="51"/>
      <c r="F1413" s="51"/>
      <c r="G1413" s="51"/>
      <c r="H1413" s="51"/>
    </row>
    <row r="1414" spans="1:8" x14ac:dyDescent="0.3">
      <c r="A1414" s="51"/>
      <c r="B1414" s="51"/>
      <c r="C1414" s="51"/>
      <c r="D1414" s="51"/>
      <c r="E1414" s="51"/>
      <c r="F1414" s="51"/>
      <c r="G1414" s="51"/>
      <c r="H1414" s="51"/>
    </row>
    <row r="1415" spans="1:8" x14ac:dyDescent="0.3">
      <c r="A1415" s="51"/>
      <c r="B1415" s="51"/>
      <c r="C1415" s="51"/>
      <c r="D1415" s="51"/>
      <c r="E1415" s="51"/>
      <c r="F1415" s="51"/>
      <c r="G1415" s="51"/>
      <c r="H1415" s="51"/>
    </row>
    <row r="1416" spans="1:8" x14ac:dyDescent="0.3">
      <c r="A1416" s="51"/>
      <c r="B1416" s="51"/>
      <c r="C1416" s="51"/>
      <c r="D1416" s="51"/>
      <c r="E1416" s="51"/>
      <c r="F1416" s="51"/>
      <c r="G1416" s="51"/>
      <c r="H1416" s="51"/>
    </row>
    <row r="1417" spans="1:8" x14ac:dyDescent="0.3">
      <c r="A1417" s="51"/>
      <c r="B1417" s="51"/>
      <c r="C1417" s="51"/>
      <c r="D1417" s="51"/>
      <c r="E1417" s="51"/>
      <c r="F1417" s="51"/>
      <c r="G1417" s="51"/>
      <c r="H1417" s="51"/>
    </row>
    <row r="1418" spans="1:8" x14ac:dyDescent="0.3">
      <c r="A1418" s="51"/>
      <c r="B1418" s="51"/>
      <c r="C1418" s="51"/>
      <c r="D1418" s="51"/>
      <c r="E1418" s="51"/>
      <c r="F1418" s="51"/>
      <c r="G1418" s="51"/>
      <c r="H1418" s="51"/>
    </row>
    <row r="1419" spans="1:8" x14ac:dyDescent="0.3">
      <c r="A1419" s="51"/>
      <c r="B1419" s="51"/>
      <c r="C1419" s="51"/>
      <c r="D1419" s="51"/>
      <c r="E1419" s="51"/>
      <c r="F1419" s="51"/>
      <c r="G1419" s="51"/>
      <c r="H1419" s="51"/>
    </row>
    <row r="1420" spans="1:8" x14ac:dyDescent="0.3">
      <c r="A1420" s="51"/>
      <c r="B1420" s="51"/>
      <c r="C1420" s="51"/>
      <c r="D1420" s="51"/>
      <c r="E1420" s="51"/>
      <c r="F1420" s="51"/>
      <c r="G1420" s="51"/>
      <c r="H1420" s="51"/>
    </row>
    <row r="1421" spans="1:8" x14ac:dyDescent="0.3">
      <c r="A1421" s="51"/>
      <c r="B1421" s="51"/>
      <c r="C1421" s="51"/>
      <c r="D1421" s="51"/>
      <c r="E1421" s="51"/>
      <c r="F1421" s="51"/>
      <c r="G1421" s="51"/>
      <c r="H1421" s="51"/>
    </row>
    <row r="1422" spans="1:8" x14ac:dyDescent="0.3">
      <c r="A1422" s="51"/>
      <c r="B1422" s="51"/>
      <c r="C1422" s="51"/>
      <c r="D1422" s="51"/>
      <c r="E1422" s="51"/>
      <c r="F1422" s="51"/>
      <c r="G1422" s="51"/>
      <c r="H1422" s="51"/>
    </row>
    <row r="1423" spans="1:8" x14ac:dyDescent="0.3">
      <c r="A1423" s="51"/>
      <c r="B1423" s="51"/>
      <c r="C1423" s="51"/>
      <c r="D1423" s="51"/>
      <c r="E1423" s="51"/>
      <c r="F1423" s="51"/>
      <c r="G1423" s="51"/>
      <c r="H1423" s="51"/>
    </row>
    <row r="1424" spans="1:8" x14ac:dyDescent="0.3">
      <c r="A1424" s="51"/>
      <c r="B1424" s="51"/>
      <c r="C1424" s="51"/>
      <c r="D1424" s="51"/>
      <c r="E1424" s="51"/>
      <c r="F1424" s="51"/>
      <c r="G1424" s="51"/>
      <c r="H1424" s="51"/>
    </row>
    <row r="1425" spans="1:8" x14ac:dyDescent="0.3">
      <c r="A1425" s="51"/>
      <c r="B1425" s="51"/>
      <c r="C1425" s="51"/>
      <c r="D1425" s="51"/>
      <c r="E1425" s="51"/>
      <c r="F1425" s="51"/>
      <c r="G1425" s="51"/>
      <c r="H1425" s="51"/>
    </row>
    <row r="1426" spans="1:8" x14ac:dyDescent="0.3">
      <c r="A1426" s="51"/>
      <c r="B1426" s="51"/>
      <c r="C1426" s="51"/>
      <c r="D1426" s="51"/>
      <c r="E1426" s="51"/>
      <c r="F1426" s="51"/>
      <c r="G1426" s="51"/>
      <c r="H1426" s="51"/>
    </row>
    <row r="1427" spans="1:8" x14ac:dyDescent="0.3">
      <c r="A1427" s="51"/>
      <c r="B1427" s="51"/>
      <c r="C1427" s="51"/>
      <c r="D1427" s="51"/>
      <c r="E1427" s="51"/>
      <c r="F1427" s="51"/>
      <c r="G1427" s="51"/>
      <c r="H1427" s="51"/>
    </row>
    <row r="1428" spans="1:8" x14ac:dyDescent="0.3">
      <c r="A1428" s="51"/>
      <c r="B1428" s="51"/>
      <c r="C1428" s="51"/>
      <c r="D1428" s="51"/>
      <c r="E1428" s="51"/>
      <c r="F1428" s="51"/>
      <c r="G1428" s="51"/>
      <c r="H1428" s="51"/>
    </row>
    <row r="1429" spans="1:8" x14ac:dyDescent="0.3">
      <c r="A1429" s="51"/>
      <c r="B1429" s="51"/>
      <c r="C1429" s="51"/>
      <c r="D1429" s="51"/>
      <c r="E1429" s="51"/>
      <c r="F1429" s="51"/>
      <c r="G1429" s="51"/>
      <c r="H1429" s="51"/>
    </row>
    <row r="1430" spans="1:8" x14ac:dyDescent="0.3">
      <c r="A1430" s="51"/>
      <c r="B1430" s="51"/>
      <c r="C1430" s="51"/>
      <c r="D1430" s="51"/>
      <c r="E1430" s="51"/>
      <c r="F1430" s="51"/>
      <c r="G1430" s="51"/>
      <c r="H1430" s="51"/>
    </row>
    <row r="1431" spans="1:8" x14ac:dyDescent="0.3">
      <c r="A1431" s="51"/>
      <c r="B1431" s="51"/>
      <c r="C1431" s="51"/>
      <c r="D1431" s="51"/>
      <c r="E1431" s="51"/>
      <c r="F1431" s="51"/>
      <c r="G1431" s="51"/>
      <c r="H1431" s="51"/>
    </row>
    <row r="1432" spans="1:8" x14ac:dyDescent="0.3">
      <c r="A1432" s="51"/>
      <c r="B1432" s="51"/>
      <c r="C1432" s="51"/>
      <c r="D1432" s="51"/>
      <c r="E1432" s="51"/>
      <c r="F1432" s="51"/>
      <c r="G1432" s="51"/>
      <c r="H1432" s="51"/>
    </row>
    <row r="1433" spans="1:8" x14ac:dyDescent="0.3">
      <c r="A1433" s="51"/>
      <c r="B1433" s="51"/>
      <c r="C1433" s="51"/>
      <c r="D1433" s="51"/>
      <c r="E1433" s="51"/>
      <c r="F1433" s="51"/>
      <c r="G1433" s="51"/>
      <c r="H1433" s="51"/>
    </row>
    <row r="1434" spans="1:8" x14ac:dyDescent="0.3">
      <c r="A1434" s="51"/>
      <c r="B1434" s="51"/>
      <c r="C1434" s="51"/>
      <c r="D1434" s="51"/>
      <c r="E1434" s="51"/>
      <c r="F1434" s="51"/>
      <c r="G1434" s="51"/>
      <c r="H1434" s="51"/>
    </row>
    <row r="1435" spans="1:8" x14ac:dyDescent="0.3">
      <c r="A1435" s="51"/>
      <c r="B1435" s="51"/>
      <c r="C1435" s="51"/>
      <c r="D1435" s="51"/>
      <c r="E1435" s="51"/>
      <c r="F1435" s="51"/>
      <c r="G1435" s="51"/>
      <c r="H1435" s="51"/>
    </row>
    <row r="1436" spans="1:8" x14ac:dyDescent="0.3">
      <c r="A1436" s="51"/>
      <c r="B1436" s="51"/>
      <c r="C1436" s="51"/>
      <c r="D1436" s="51"/>
      <c r="E1436" s="51"/>
      <c r="F1436" s="51"/>
      <c r="G1436" s="51"/>
      <c r="H1436" s="51"/>
    </row>
    <row r="1437" spans="1:8" x14ac:dyDescent="0.3">
      <c r="A1437" s="51"/>
      <c r="B1437" s="51"/>
      <c r="C1437" s="51"/>
      <c r="D1437" s="51"/>
      <c r="E1437" s="51"/>
      <c r="F1437" s="51"/>
      <c r="G1437" s="51"/>
      <c r="H1437" s="51"/>
    </row>
    <row r="1438" spans="1:8" x14ac:dyDescent="0.3">
      <c r="A1438" s="51"/>
      <c r="B1438" s="51"/>
      <c r="C1438" s="51"/>
      <c r="D1438" s="51"/>
      <c r="E1438" s="51"/>
      <c r="F1438" s="51"/>
      <c r="G1438" s="51"/>
      <c r="H1438" s="51"/>
    </row>
    <row r="1439" spans="1:8" x14ac:dyDescent="0.3">
      <c r="A1439" s="51"/>
      <c r="B1439" s="51"/>
      <c r="C1439" s="51"/>
      <c r="D1439" s="51"/>
      <c r="E1439" s="51"/>
      <c r="F1439" s="51"/>
      <c r="G1439" s="51"/>
      <c r="H1439" s="51"/>
    </row>
    <row r="1440" spans="1:8" x14ac:dyDescent="0.3">
      <c r="A1440" s="51"/>
      <c r="B1440" s="51"/>
      <c r="C1440" s="51"/>
      <c r="D1440" s="51"/>
      <c r="E1440" s="51"/>
      <c r="F1440" s="51"/>
      <c r="G1440" s="51"/>
      <c r="H1440" s="51"/>
    </row>
    <row r="1441" spans="1:8" x14ac:dyDescent="0.3">
      <c r="A1441" s="51"/>
      <c r="B1441" s="51"/>
      <c r="C1441" s="51"/>
      <c r="D1441" s="51"/>
      <c r="E1441" s="51"/>
      <c r="F1441" s="51"/>
      <c r="G1441" s="51"/>
      <c r="H1441" s="51"/>
    </row>
    <row r="1442" spans="1:8" x14ac:dyDescent="0.3">
      <c r="A1442" s="51"/>
      <c r="B1442" s="51"/>
      <c r="C1442" s="51"/>
      <c r="D1442" s="51"/>
      <c r="E1442" s="51"/>
      <c r="F1442" s="51"/>
      <c r="G1442" s="51"/>
      <c r="H1442" s="51"/>
    </row>
    <row r="1443" spans="1:8" x14ac:dyDescent="0.3">
      <c r="A1443" s="51"/>
      <c r="B1443" s="51"/>
      <c r="C1443" s="51"/>
      <c r="D1443" s="51"/>
      <c r="E1443" s="51"/>
      <c r="F1443" s="51"/>
      <c r="G1443" s="51"/>
      <c r="H1443" s="51"/>
    </row>
    <row r="1444" spans="1:8" x14ac:dyDescent="0.3">
      <c r="A1444" s="51"/>
      <c r="B1444" s="51"/>
      <c r="C1444" s="51"/>
      <c r="D1444" s="51"/>
      <c r="E1444" s="51"/>
      <c r="F1444" s="51"/>
      <c r="G1444" s="51"/>
      <c r="H1444" s="51"/>
    </row>
    <row r="1445" spans="1:8" x14ac:dyDescent="0.3">
      <c r="A1445" s="51"/>
      <c r="B1445" s="51"/>
      <c r="C1445" s="51"/>
      <c r="D1445" s="51"/>
      <c r="E1445" s="51"/>
      <c r="F1445" s="51"/>
      <c r="G1445" s="51"/>
      <c r="H1445" s="51"/>
    </row>
    <row r="1446" spans="1:8" x14ac:dyDescent="0.3">
      <c r="A1446" s="51"/>
      <c r="B1446" s="51"/>
      <c r="C1446" s="51"/>
      <c r="D1446" s="51"/>
      <c r="E1446" s="51"/>
      <c r="F1446" s="51"/>
      <c r="G1446" s="51"/>
      <c r="H1446" s="51"/>
    </row>
    <row r="1447" spans="1:8" x14ac:dyDescent="0.3">
      <c r="A1447" s="51"/>
      <c r="B1447" s="51"/>
      <c r="C1447" s="51"/>
      <c r="D1447" s="51"/>
      <c r="E1447" s="51"/>
      <c r="F1447" s="51"/>
      <c r="G1447" s="51"/>
      <c r="H1447" s="51"/>
    </row>
    <row r="1448" spans="1:8" x14ac:dyDescent="0.3">
      <c r="A1448" s="51"/>
      <c r="B1448" s="51"/>
      <c r="C1448" s="51"/>
      <c r="D1448" s="51"/>
      <c r="E1448" s="51"/>
      <c r="F1448" s="51"/>
      <c r="G1448" s="51"/>
      <c r="H1448" s="51"/>
    </row>
    <row r="1449" spans="1:8" x14ac:dyDescent="0.3">
      <c r="A1449" s="51"/>
      <c r="B1449" s="51"/>
      <c r="C1449" s="51"/>
      <c r="D1449" s="51"/>
      <c r="E1449" s="51"/>
      <c r="F1449" s="51"/>
      <c r="G1449" s="51"/>
      <c r="H1449" s="51"/>
    </row>
    <row r="1450" spans="1:8" x14ac:dyDescent="0.3">
      <c r="A1450" s="51"/>
      <c r="B1450" s="51"/>
      <c r="C1450" s="51"/>
      <c r="D1450" s="51"/>
      <c r="E1450" s="51"/>
      <c r="F1450" s="51"/>
      <c r="G1450" s="51"/>
      <c r="H1450" s="51"/>
    </row>
    <row r="1451" spans="1:8" x14ac:dyDescent="0.3">
      <c r="A1451" s="51"/>
      <c r="B1451" s="51"/>
      <c r="C1451" s="51"/>
      <c r="D1451" s="51"/>
      <c r="E1451" s="51"/>
      <c r="F1451" s="51"/>
      <c r="G1451" s="51"/>
      <c r="H1451" s="51"/>
    </row>
    <row r="1452" spans="1:8" x14ac:dyDescent="0.3">
      <c r="A1452" s="51"/>
      <c r="B1452" s="51"/>
      <c r="C1452" s="51"/>
      <c r="D1452" s="51"/>
      <c r="E1452" s="51"/>
      <c r="F1452" s="51"/>
      <c r="G1452" s="51"/>
      <c r="H1452" s="51"/>
    </row>
    <row r="1453" spans="1:8" x14ac:dyDescent="0.3">
      <c r="A1453" s="51"/>
      <c r="B1453" s="51"/>
      <c r="C1453" s="51"/>
      <c r="D1453" s="51"/>
      <c r="E1453" s="51"/>
      <c r="F1453" s="51"/>
      <c r="G1453" s="51"/>
      <c r="H1453" s="51"/>
    </row>
    <row r="1454" spans="1:8" x14ac:dyDescent="0.3">
      <c r="A1454" s="51"/>
      <c r="B1454" s="51"/>
      <c r="C1454" s="51"/>
      <c r="D1454" s="51"/>
      <c r="E1454" s="51"/>
      <c r="F1454" s="51"/>
      <c r="G1454" s="51"/>
      <c r="H1454" s="51"/>
    </row>
    <row r="1455" spans="1:8" x14ac:dyDescent="0.3">
      <c r="A1455" s="51"/>
      <c r="B1455" s="51"/>
      <c r="C1455" s="51"/>
      <c r="D1455" s="51"/>
      <c r="E1455" s="51"/>
      <c r="F1455" s="51"/>
      <c r="G1455" s="51"/>
      <c r="H1455" s="51"/>
    </row>
    <row r="1456" spans="1:8" x14ac:dyDescent="0.3">
      <c r="A1456" s="51"/>
      <c r="B1456" s="51"/>
      <c r="C1456" s="51"/>
      <c r="D1456" s="51"/>
      <c r="E1456" s="51"/>
      <c r="F1456" s="51"/>
      <c r="G1456" s="51"/>
      <c r="H1456" s="51"/>
    </row>
    <row r="1457" spans="1:8" x14ac:dyDescent="0.3">
      <c r="A1457" s="51"/>
      <c r="B1457" s="51"/>
      <c r="C1457" s="51"/>
      <c r="D1457" s="51"/>
      <c r="E1457" s="51"/>
      <c r="F1457" s="51"/>
      <c r="G1457" s="51"/>
      <c r="H1457" s="51"/>
    </row>
    <row r="1458" spans="1:8" x14ac:dyDescent="0.3">
      <c r="A1458" s="51"/>
      <c r="B1458" s="51"/>
      <c r="C1458" s="51"/>
      <c r="D1458" s="51"/>
      <c r="E1458" s="51"/>
      <c r="F1458" s="51"/>
      <c r="G1458" s="51"/>
      <c r="H1458" s="51"/>
    </row>
    <row r="1459" spans="1:8" x14ac:dyDescent="0.3">
      <c r="A1459" s="51"/>
      <c r="B1459" s="51"/>
      <c r="C1459" s="51"/>
      <c r="D1459" s="51"/>
      <c r="E1459" s="51"/>
      <c r="F1459" s="51"/>
      <c r="G1459" s="51"/>
      <c r="H1459" s="51"/>
    </row>
    <row r="1460" spans="1:8" x14ac:dyDescent="0.3">
      <c r="A1460" s="51"/>
      <c r="B1460" s="51"/>
      <c r="C1460" s="51"/>
      <c r="D1460" s="51"/>
      <c r="E1460" s="51"/>
      <c r="F1460" s="51"/>
      <c r="G1460" s="51"/>
      <c r="H1460" s="51"/>
    </row>
    <row r="1461" spans="1:8" x14ac:dyDescent="0.3">
      <c r="A1461" s="51"/>
      <c r="B1461" s="51"/>
      <c r="C1461" s="51"/>
      <c r="D1461" s="51"/>
      <c r="E1461" s="51"/>
      <c r="F1461" s="51"/>
      <c r="G1461" s="51"/>
      <c r="H1461" s="51"/>
    </row>
    <row r="1462" spans="1:8" x14ac:dyDescent="0.3">
      <c r="A1462" s="51"/>
      <c r="B1462" s="51"/>
      <c r="C1462" s="51"/>
      <c r="D1462" s="51"/>
      <c r="E1462" s="51"/>
      <c r="F1462" s="51"/>
      <c r="G1462" s="51"/>
      <c r="H1462" s="51"/>
    </row>
    <row r="1463" spans="1:8" x14ac:dyDescent="0.3">
      <c r="A1463" s="51"/>
      <c r="B1463" s="51"/>
      <c r="C1463" s="51"/>
      <c r="D1463" s="51"/>
      <c r="E1463" s="51"/>
      <c r="F1463" s="51"/>
      <c r="G1463" s="51"/>
      <c r="H1463" s="51"/>
    </row>
    <row r="1464" spans="1:8" x14ac:dyDescent="0.3">
      <c r="A1464" s="51"/>
      <c r="B1464" s="51"/>
      <c r="C1464" s="51"/>
      <c r="D1464" s="51"/>
      <c r="E1464" s="51"/>
      <c r="F1464" s="51"/>
      <c r="G1464" s="51"/>
      <c r="H1464" s="51"/>
    </row>
    <row r="1465" spans="1:8" x14ac:dyDescent="0.3">
      <c r="A1465" s="51"/>
      <c r="B1465" s="51"/>
      <c r="C1465" s="51"/>
      <c r="D1465" s="51"/>
      <c r="E1465" s="51"/>
      <c r="F1465" s="51"/>
      <c r="G1465" s="51"/>
      <c r="H1465" s="51"/>
    </row>
    <row r="1466" spans="1:8" x14ac:dyDescent="0.3">
      <c r="A1466" s="51"/>
      <c r="B1466" s="51"/>
      <c r="C1466" s="51"/>
      <c r="D1466" s="51"/>
      <c r="E1466" s="51"/>
      <c r="F1466" s="51"/>
      <c r="G1466" s="51"/>
      <c r="H1466" s="51"/>
    </row>
    <row r="1467" spans="1:8" x14ac:dyDescent="0.3">
      <c r="A1467" s="51"/>
      <c r="B1467" s="51"/>
      <c r="C1467" s="51"/>
      <c r="D1467" s="51"/>
      <c r="E1467" s="51"/>
      <c r="F1467" s="51"/>
      <c r="G1467" s="51"/>
      <c r="H1467" s="51"/>
    </row>
    <row r="1468" spans="1:8" x14ac:dyDescent="0.3">
      <c r="A1468" s="51"/>
      <c r="B1468" s="51"/>
      <c r="C1468" s="51"/>
      <c r="D1468" s="51"/>
      <c r="E1468" s="51"/>
      <c r="F1468" s="51"/>
      <c r="G1468" s="51"/>
      <c r="H1468" s="51"/>
    </row>
    <row r="1469" spans="1:8" x14ac:dyDescent="0.3">
      <c r="A1469" s="51"/>
      <c r="B1469" s="51"/>
      <c r="C1469" s="51"/>
      <c r="D1469" s="51"/>
      <c r="E1469" s="51"/>
      <c r="F1469" s="51"/>
      <c r="G1469" s="51"/>
      <c r="H1469" s="51"/>
    </row>
    <row r="1470" spans="1:8" x14ac:dyDescent="0.3">
      <c r="A1470" s="51"/>
      <c r="B1470" s="51"/>
      <c r="C1470" s="51"/>
      <c r="D1470" s="51"/>
      <c r="E1470" s="51"/>
      <c r="F1470" s="51"/>
      <c r="G1470" s="51"/>
      <c r="H1470" s="51"/>
    </row>
    <row r="1471" spans="1:8" x14ac:dyDescent="0.3">
      <c r="A1471" s="51"/>
      <c r="B1471" s="51"/>
      <c r="C1471" s="51"/>
      <c r="D1471" s="51"/>
      <c r="E1471" s="51"/>
      <c r="F1471" s="51"/>
      <c r="G1471" s="51"/>
      <c r="H1471" s="51"/>
    </row>
    <row r="1472" spans="1:8" x14ac:dyDescent="0.3">
      <c r="A1472" s="51"/>
      <c r="B1472" s="51"/>
      <c r="C1472" s="51"/>
      <c r="D1472" s="51"/>
      <c r="E1472" s="51"/>
      <c r="F1472" s="51"/>
      <c r="G1472" s="51"/>
      <c r="H1472" s="51"/>
    </row>
    <row r="1473" spans="1:8" x14ac:dyDescent="0.3">
      <c r="A1473" s="51"/>
      <c r="B1473" s="51"/>
      <c r="C1473" s="51"/>
      <c r="D1473" s="51"/>
      <c r="E1473" s="51"/>
      <c r="F1473" s="51"/>
      <c r="G1473" s="51"/>
      <c r="H1473" s="51"/>
    </row>
    <row r="1474" spans="1:8" x14ac:dyDescent="0.3">
      <c r="A1474" s="51"/>
      <c r="B1474" s="51"/>
      <c r="C1474" s="51"/>
      <c r="D1474" s="51"/>
      <c r="E1474" s="51"/>
      <c r="F1474" s="51"/>
      <c r="G1474" s="51"/>
      <c r="H1474" s="51"/>
    </row>
    <row r="1475" spans="1:8" x14ac:dyDescent="0.3">
      <c r="A1475" s="51"/>
      <c r="B1475" s="51"/>
      <c r="C1475" s="51"/>
      <c r="D1475" s="51"/>
      <c r="E1475" s="51"/>
      <c r="F1475" s="51"/>
      <c r="G1475" s="51"/>
      <c r="H1475" s="51"/>
    </row>
    <row r="1476" spans="1:8" x14ac:dyDescent="0.3">
      <c r="A1476" s="51"/>
      <c r="B1476" s="51"/>
      <c r="C1476" s="51"/>
      <c r="D1476" s="51"/>
      <c r="E1476" s="51"/>
      <c r="F1476" s="51"/>
      <c r="G1476" s="51"/>
      <c r="H1476" s="51"/>
    </row>
    <row r="1477" spans="1:8" x14ac:dyDescent="0.3">
      <c r="A1477" s="51"/>
      <c r="B1477" s="51"/>
      <c r="C1477" s="51"/>
      <c r="D1477" s="51"/>
      <c r="E1477" s="51"/>
      <c r="F1477" s="51"/>
      <c r="G1477" s="51"/>
      <c r="H1477" s="51"/>
    </row>
    <row r="1478" spans="1:8" x14ac:dyDescent="0.3">
      <c r="A1478" s="51"/>
      <c r="B1478" s="51"/>
      <c r="C1478" s="51"/>
      <c r="D1478" s="51"/>
      <c r="E1478" s="51"/>
      <c r="F1478" s="51"/>
      <c r="G1478" s="51"/>
      <c r="H1478" s="51"/>
    </row>
    <row r="1479" spans="1:8" x14ac:dyDescent="0.3">
      <c r="A1479" s="51"/>
      <c r="B1479" s="51"/>
      <c r="C1479" s="51"/>
      <c r="D1479" s="51"/>
      <c r="E1479" s="51"/>
      <c r="F1479" s="51"/>
      <c r="G1479" s="51"/>
      <c r="H1479" s="51"/>
    </row>
    <row r="1480" spans="1:8" x14ac:dyDescent="0.3">
      <c r="A1480" s="51"/>
      <c r="B1480" s="51"/>
      <c r="C1480" s="51"/>
      <c r="D1480" s="51"/>
      <c r="E1480" s="51"/>
      <c r="F1480" s="51"/>
      <c r="G1480" s="51"/>
      <c r="H1480" s="51"/>
    </row>
    <row r="1481" spans="1:8" x14ac:dyDescent="0.3">
      <c r="A1481" s="51"/>
      <c r="B1481" s="51"/>
      <c r="C1481" s="51"/>
      <c r="D1481" s="51"/>
      <c r="E1481" s="51"/>
      <c r="F1481" s="51"/>
      <c r="G1481" s="51"/>
      <c r="H1481" s="51"/>
    </row>
    <row r="1482" spans="1:8" x14ac:dyDescent="0.3">
      <c r="A1482" s="51"/>
      <c r="B1482" s="51"/>
      <c r="C1482" s="51"/>
      <c r="D1482" s="51"/>
      <c r="E1482" s="51"/>
      <c r="F1482" s="51"/>
      <c r="G1482" s="51"/>
      <c r="H1482" s="51"/>
    </row>
    <row r="1483" spans="1:8" x14ac:dyDescent="0.3">
      <c r="A1483" s="51"/>
      <c r="B1483" s="51"/>
      <c r="C1483" s="51"/>
      <c r="D1483" s="51"/>
      <c r="E1483" s="51"/>
      <c r="F1483" s="51"/>
      <c r="G1483" s="51"/>
      <c r="H1483" s="51"/>
    </row>
    <row r="1484" spans="1:8" x14ac:dyDescent="0.3">
      <c r="A1484" s="51"/>
      <c r="B1484" s="51"/>
      <c r="C1484" s="51"/>
      <c r="D1484" s="51"/>
      <c r="E1484" s="51"/>
      <c r="F1484" s="51"/>
      <c r="G1484" s="51"/>
      <c r="H1484" s="51"/>
    </row>
    <row r="1485" spans="1:8" x14ac:dyDescent="0.3">
      <c r="A1485" s="51"/>
      <c r="B1485" s="51"/>
      <c r="C1485" s="51"/>
      <c r="D1485" s="51"/>
      <c r="E1485" s="51"/>
      <c r="F1485" s="51"/>
      <c r="G1485" s="51"/>
      <c r="H1485" s="51"/>
    </row>
    <row r="1486" spans="1:8" x14ac:dyDescent="0.3">
      <c r="A1486" s="51"/>
      <c r="B1486" s="51"/>
      <c r="C1486" s="51"/>
      <c r="D1486" s="51"/>
      <c r="E1486" s="51"/>
      <c r="F1486" s="51"/>
      <c r="G1486" s="51"/>
      <c r="H1486" s="51"/>
    </row>
    <row r="1487" spans="1:8" x14ac:dyDescent="0.3">
      <c r="A1487" s="51"/>
      <c r="B1487" s="51"/>
      <c r="C1487" s="51"/>
      <c r="D1487" s="51"/>
      <c r="E1487" s="51"/>
      <c r="F1487" s="51"/>
      <c r="G1487" s="51"/>
      <c r="H1487" s="51"/>
    </row>
    <row r="1488" spans="1:8" x14ac:dyDescent="0.3">
      <c r="A1488" s="51"/>
      <c r="B1488" s="51"/>
      <c r="C1488" s="51"/>
      <c r="D1488" s="51"/>
      <c r="E1488" s="51"/>
      <c r="F1488" s="51"/>
      <c r="G1488" s="51"/>
      <c r="H1488" s="51"/>
    </row>
    <row r="1489" spans="1:8" x14ac:dyDescent="0.3">
      <c r="A1489" s="51"/>
      <c r="B1489" s="51"/>
      <c r="C1489" s="51"/>
      <c r="D1489" s="51"/>
      <c r="E1489" s="51"/>
      <c r="F1489" s="51"/>
      <c r="G1489" s="51"/>
      <c r="H1489" s="51"/>
    </row>
    <row r="1490" spans="1:8" x14ac:dyDescent="0.3">
      <c r="A1490" s="51"/>
      <c r="B1490" s="51"/>
      <c r="C1490" s="51"/>
      <c r="D1490" s="51"/>
      <c r="E1490" s="51"/>
      <c r="F1490" s="51"/>
      <c r="G1490" s="51"/>
      <c r="H1490" s="51"/>
    </row>
    <row r="1491" spans="1:8" x14ac:dyDescent="0.3">
      <c r="A1491" s="51"/>
      <c r="B1491" s="51"/>
      <c r="C1491" s="51"/>
      <c r="D1491" s="51"/>
      <c r="E1491" s="51"/>
      <c r="F1491" s="51"/>
      <c r="G1491" s="51"/>
      <c r="H1491" s="51"/>
    </row>
    <row r="1492" spans="1:8" x14ac:dyDescent="0.3">
      <c r="A1492" s="51"/>
      <c r="B1492" s="51"/>
      <c r="C1492" s="51"/>
      <c r="D1492" s="51"/>
      <c r="E1492" s="51"/>
      <c r="F1492" s="51"/>
      <c r="G1492" s="51"/>
      <c r="H1492" s="51"/>
    </row>
    <row r="1493" spans="1:8" x14ac:dyDescent="0.3">
      <c r="A1493" s="51"/>
      <c r="B1493" s="51"/>
      <c r="C1493" s="51"/>
      <c r="D1493" s="51"/>
      <c r="E1493" s="51"/>
      <c r="F1493" s="51"/>
      <c r="G1493" s="51"/>
      <c r="H1493" s="51"/>
    </row>
    <row r="1494" spans="1:8" x14ac:dyDescent="0.3">
      <c r="A1494" s="51"/>
      <c r="B1494" s="51"/>
      <c r="C1494" s="51"/>
      <c r="D1494" s="51"/>
      <c r="E1494" s="51"/>
      <c r="F1494" s="51"/>
      <c r="G1494" s="51"/>
      <c r="H1494" s="51"/>
    </row>
    <row r="1495" spans="1:8" x14ac:dyDescent="0.3">
      <c r="A1495" s="51"/>
      <c r="B1495" s="51"/>
      <c r="C1495" s="51"/>
      <c r="D1495" s="51"/>
      <c r="E1495" s="51"/>
      <c r="F1495" s="51"/>
      <c r="G1495" s="51"/>
      <c r="H1495" s="51"/>
    </row>
    <row r="1496" spans="1:8" x14ac:dyDescent="0.3">
      <c r="A1496" s="51"/>
      <c r="B1496" s="51"/>
      <c r="C1496" s="51"/>
      <c r="D1496" s="51"/>
      <c r="E1496" s="51"/>
      <c r="F1496" s="51"/>
      <c r="G1496" s="51"/>
      <c r="H1496" s="51"/>
    </row>
    <row r="1497" spans="1:8" x14ac:dyDescent="0.3">
      <c r="A1497" s="51"/>
      <c r="B1497" s="51"/>
      <c r="C1497" s="51"/>
      <c r="D1497" s="51"/>
      <c r="E1497" s="51"/>
      <c r="F1497" s="51"/>
      <c r="G1497" s="51"/>
      <c r="H1497" s="51"/>
    </row>
    <row r="1498" spans="1:8" x14ac:dyDescent="0.3">
      <c r="A1498" s="51"/>
      <c r="B1498" s="51"/>
      <c r="C1498" s="51"/>
      <c r="D1498" s="51"/>
      <c r="E1498" s="51"/>
      <c r="F1498" s="51"/>
      <c r="G1498" s="51"/>
      <c r="H1498" s="51"/>
    </row>
    <row r="1499" spans="1:8" x14ac:dyDescent="0.3">
      <c r="A1499" s="51"/>
      <c r="B1499" s="51"/>
      <c r="C1499" s="51"/>
      <c r="D1499" s="51"/>
      <c r="E1499" s="51"/>
      <c r="F1499" s="51"/>
      <c r="G1499" s="51"/>
      <c r="H1499" s="51"/>
    </row>
    <row r="1500" spans="1:8" x14ac:dyDescent="0.3">
      <c r="A1500" s="51"/>
      <c r="B1500" s="51"/>
      <c r="C1500" s="51"/>
      <c r="D1500" s="51"/>
      <c r="E1500" s="51"/>
      <c r="F1500" s="51"/>
      <c r="G1500" s="51"/>
      <c r="H1500" s="51"/>
    </row>
    <row r="1501" spans="1:8" x14ac:dyDescent="0.3">
      <c r="A1501" s="51"/>
      <c r="B1501" s="51"/>
      <c r="C1501" s="51"/>
      <c r="D1501" s="51"/>
      <c r="E1501" s="51"/>
      <c r="F1501" s="51"/>
      <c r="G1501" s="51"/>
      <c r="H1501" s="51"/>
    </row>
    <row r="1502" spans="1:8" x14ac:dyDescent="0.3">
      <c r="A1502" s="51"/>
      <c r="B1502" s="51"/>
      <c r="C1502" s="51"/>
      <c r="D1502" s="51"/>
      <c r="E1502" s="51"/>
      <c r="F1502" s="51"/>
      <c r="G1502" s="51"/>
      <c r="H1502" s="51"/>
    </row>
    <row r="1503" spans="1:8" x14ac:dyDescent="0.3">
      <c r="A1503" s="51"/>
      <c r="B1503" s="51"/>
      <c r="C1503" s="51"/>
      <c r="D1503" s="51"/>
      <c r="E1503" s="51"/>
      <c r="F1503" s="51"/>
      <c r="G1503" s="51"/>
      <c r="H1503" s="51"/>
    </row>
    <row r="1504" spans="1:8" x14ac:dyDescent="0.3">
      <c r="A1504" s="51"/>
      <c r="B1504" s="51"/>
      <c r="C1504" s="51"/>
      <c r="D1504" s="51"/>
      <c r="E1504" s="51"/>
      <c r="F1504" s="51"/>
      <c r="G1504" s="51"/>
      <c r="H1504" s="51"/>
    </row>
    <row r="1505" spans="1:8" x14ac:dyDescent="0.3">
      <c r="A1505" s="51"/>
      <c r="B1505" s="51"/>
      <c r="C1505" s="51"/>
      <c r="D1505" s="51"/>
      <c r="E1505" s="51"/>
      <c r="F1505" s="51"/>
      <c r="G1505" s="51"/>
      <c r="H1505" s="51"/>
    </row>
    <row r="1506" spans="1:8" x14ac:dyDescent="0.3">
      <c r="A1506" s="51"/>
      <c r="B1506" s="51"/>
      <c r="C1506" s="51"/>
      <c r="D1506" s="51"/>
      <c r="E1506" s="51"/>
      <c r="F1506" s="51"/>
      <c r="G1506" s="51"/>
      <c r="H1506" s="51"/>
    </row>
    <row r="1507" spans="1:8" x14ac:dyDescent="0.3">
      <c r="A1507" s="51"/>
      <c r="B1507" s="51"/>
      <c r="C1507" s="51"/>
      <c r="D1507" s="51"/>
      <c r="E1507" s="51"/>
      <c r="F1507" s="51"/>
      <c r="G1507" s="51"/>
      <c r="H1507" s="51"/>
    </row>
    <row r="1508" spans="1:8" x14ac:dyDescent="0.3">
      <c r="A1508" s="51"/>
      <c r="B1508" s="51"/>
      <c r="C1508" s="51"/>
      <c r="D1508" s="51"/>
      <c r="E1508" s="51"/>
      <c r="F1508" s="51"/>
      <c r="G1508" s="51"/>
      <c r="H1508" s="51"/>
    </row>
    <row r="1509" spans="1:8" x14ac:dyDescent="0.3">
      <c r="A1509" s="51"/>
      <c r="B1509" s="51"/>
      <c r="C1509" s="51"/>
      <c r="D1509" s="51"/>
      <c r="E1509" s="51"/>
      <c r="F1509" s="51"/>
      <c r="G1509" s="51"/>
      <c r="H1509" s="51"/>
    </row>
    <row r="1510" spans="1:8" x14ac:dyDescent="0.3">
      <c r="A1510" s="51"/>
      <c r="B1510" s="51"/>
      <c r="C1510" s="51"/>
      <c r="D1510" s="51"/>
      <c r="E1510" s="51"/>
      <c r="F1510" s="51"/>
      <c r="G1510" s="51"/>
      <c r="H1510" s="51"/>
    </row>
    <row r="1511" spans="1:8" x14ac:dyDescent="0.3">
      <c r="A1511" s="51"/>
      <c r="B1511" s="51"/>
      <c r="C1511" s="51"/>
      <c r="D1511" s="51"/>
      <c r="E1511" s="51"/>
      <c r="F1511" s="51"/>
      <c r="G1511" s="51"/>
      <c r="H1511" s="51"/>
    </row>
    <row r="1512" spans="1:8" x14ac:dyDescent="0.3">
      <c r="A1512" s="51"/>
      <c r="B1512" s="51"/>
      <c r="C1512" s="51"/>
      <c r="D1512" s="51"/>
      <c r="E1512" s="51"/>
      <c r="F1512" s="51"/>
      <c r="G1512" s="51"/>
      <c r="H1512" s="51"/>
    </row>
    <row r="1513" spans="1:8" x14ac:dyDescent="0.3">
      <c r="A1513" s="51"/>
      <c r="B1513" s="51"/>
      <c r="C1513" s="51"/>
      <c r="D1513" s="51"/>
      <c r="E1513" s="51"/>
      <c r="F1513" s="51"/>
      <c r="G1513" s="51"/>
      <c r="H1513" s="51"/>
    </row>
    <row r="1514" spans="1:8" x14ac:dyDescent="0.3">
      <c r="A1514" s="51"/>
      <c r="B1514" s="51"/>
      <c r="C1514" s="51"/>
      <c r="D1514" s="51"/>
      <c r="E1514" s="51"/>
      <c r="F1514" s="51"/>
      <c r="G1514" s="51"/>
      <c r="H1514" s="51"/>
    </row>
    <row r="1515" spans="1:8" x14ac:dyDescent="0.3">
      <c r="A1515" s="51"/>
      <c r="B1515" s="51"/>
      <c r="C1515" s="51"/>
      <c r="D1515" s="51"/>
      <c r="E1515" s="51"/>
      <c r="F1515" s="51"/>
      <c r="G1515" s="51"/>
      <c r="H1515" s="51"/>
    </row>
    <row r="1516" spans="1:8" x14ac:dyDescent="0.3">
      <c r="A1516" s="51"/>
      <c r="B1516" s="51"/>
      <c r="C1516" s="51"/>
      <c r="D1516" s="51"/>
      <c r="E1516" s="51"/>
      <c r="F1516" s="51"/>
      <c r="G1516" s="51"/>
      <c r="H1516" s="51"/>
    </row>
    <row r="1517" spans="1:8" x14ac:dyDescent="0.3">
      <c r="A1517" s="51"/>
      <c r="B1517" s="51"/>
      <c r="C1517" s="51"/>
      <c r="D1517" s="51"/>
      <c r="E1517" s="51"/>
      <c r="F1517" s="51"/>
      <c r="G1517" s="51"/>
      <c r="H1517" s="51"/>
    </row>
    <row r="1518" spans="1:8" x14ac:dyDescent="0.3">
      <c r="A1518" s="51"/>
      <c r="B1518" s="51"/>
      <c r="C1518" s="51"/>
      <c r="D1518" s="51"/>
      <c r="E1518" s="51"/>
      <c r="F1518" s="51"/>
      <c r="G1518" s="51"/>
      <c r="H1518" s="51"/>
    </row>
    <row r="1519" spans="1:8" x14ac:dyDescent="0.3">
      <c r="A1519" s="51"/>
      <c r="B1519" s="51"/>
      <c r="C1519" s="51"/>
      <c r="D1519" s="51"/>
      <c r="E1519" s="51"/>
      <c r="F1519" s="51"/>
      <c r="G1519" s="51"/>
      <c r="H1519" s="51"/>
    </row>
    <row r="1520" spans="1:8" x14ac:dyDescent="0.3">
      <c r="A1520" s="51"/>
      <c r="B1520" s="51"/>
      <c r="C1520" s="51"/>
      <c r="D1520" s="51"/>
      <c r="E1520" s="51"/>
      <c r="F1520" s="51"/>
      <c r="G1520" s="51"/>
      <c r="H1520" s="51"/>
    </row>
    <row r="1521" spans="1:8" x14ac:dyDescent="0.3">
      <c r="A1521" s="51"/>
      <c r="B1521" s="51"/>
      <c r="C1521" s="51"/>
      <c r="D1521" s="51"/>
      <c r="E1521" s="51"/>
      <c r="F1521" s="51"/>
      <c r="G1521" s="51"/>
      <c r="H1521" s="51"/>
    </row>
    <row r="1522" spans="1:8" x14ac:dyDescent="0.3">
      <c r="A1522" s="51"/>
      <c r="B1522" s="51"/>
      <c r="C1522" s="51"/>
      <c r="D1522" s="51"/>
      <c r="E1522" s="51"/>
      <c r="F1522" s="51"/>
      <c r="G1522" s="51"/>
      <c r="H1522" s="51"/>
    </row>
    <row r="1523" spans="1:8" x14ac:dyDescent="0.3">
      <c r="A1523" s="51"/>
      <c r="B1523" s="51"/>
      <c r="C1523" s="51"/>
      <c r="D1523" s="51"/>
      <c r="E1523" s="51"/>
      <c r="F1523" s="51"/>
      <c r="G1523" s="51"/>
      <c r="H1523" s="51"/>
    </row>
    <row r="1524" spans="1:8" x14ac:dyDescent="0.3">
      <c r="A1524" s="51"/>
      <c r="B1524" s="51"/>
      <c r="C1524" s="51"/>
      <c r="D1524" s="51"/>
      <c r="E1524" s="51"/>
      <c r="F1524" s="51"/>
      <c r="G1524" s="51"/>
      <c r="H1524" s="51"/>
    </row>
    <row r="1525" spans="1:8" x14ac:dyDescent="0.3">
      <c r="A1525" s="51"/>
      <c r="B1525" s="51"/>
      <c r="C1525" s="51"/>
      <c r="D1525" s="51"/>
      <c r="E1525" s="51"/>
      <c r="F1525" s="51"/>
      <c r="G1525" s="51"/>
      <c r="H1525" s="51"/>
    </row>
    <row r="1526" spans="1:8" x14ac:dyDescent="0.3">
      <c r="A1526" s="51"/>
      <c r="B1526" s="51"/>
      <c r="C1526" s="51"/>
      <c r="D1526" s="51"/>
      <c r="E1526" s="51"/>
      <c r="F1526" s="51"/>
      <c r="G1526" s="51"/>
      <c r="H1526" s="51"/>
    </row>
    <row r="1527" spans="1:8" x14ac:dyDescent="0.3">
      <c r="A1527" s="51"/>
      <c r="B1527" s="51"/>
      <c r="C1527" s="51"/>
      <c r="D1527" s="51"/>
      <c r="E1527" s="51"/>
      <c r="F1527" s="51"/>
      <c r="G1527" s="51"/>
      <c r="H1527" s="51"/>
    </row>
    <row r="1528" spans="1:8" x14ac:dyDescent="0.3">
      <c r="A1528" s="51"/>
      <c r="B1528" s="51"/>
      <c r="C1528" s="51"/>
      <c r="D1528" s="51"/>
      <c r="E1528" s="51"/>
      <c r="F1528" s="51"/>
      <c r="G1528" s="51"/>
      <c r="H1528" s="51"/>
    </row>
    <row r="1529" spans="1:8" x14ac:dyDescent="0.3">
      <c r="A1529" s="51"/>
      <c r="B1529" s="51"/>
      <c r="C1529" s="51"/>
      <c r="D1529" s="51"/>
      <c r="E1529" s="51"/>
      <c r="F1529" s="51"/>
      <c r="G1529" s="51"/>
      <c r="H1529" s="51"/>
    </row>
    <row r="1530" spans="1:8" x14ac:dyDescent="0.3">
      <c r="A1530" s="51"/>
      <c r="B1530" s="51"/>
      <c r="C1530" s="51"/>
      <c r="D1530" s="51"/>
      <c r="E1530" s="51"/>
      <c r="F1530" s="51"/>
      <c r="G1530" s="51"/>
      <c r="H1530" s="51"/>
    </row>
    <row r="1531" spans="1:8" x14ac:dyDescent="0.3">
      <c r="A1531" s="51"/>
      <c r="B1531" s="51"/>
      <c r="C1531" s="51"/>
      <c r="D1531" s="51"/>
      <c r="E1531" s="51"/>
      <c r="F1531" s="51"/>
      <c r="G1531" s="51"/>
      <c r="H1531" s="51"/>
    </row>
    <row r="1532" spans="1:8" x14ac:dyDescent="0.3">
      <c r="A1532" s="51"/>
      <c r="B1532" s="51"/>
      <c r="C1532" s="51"/>
      <c r="D1532" s="51"/>
      <c r="E1532" s="51"/>
      <c r="F1532" s="51"/>
      <c r="G1532" s="51"/>
      <c r="H1532" s="51"/>
    </row>
    <row r="1533" spans="1:8" x14ac:dyDescent="0.3">
      <c r="A1533" s="51"/>
      <c r="B1533" s="51"/>
      <c r="C1533" s="51"/>
      <c r="D1533" s="51"/>
      <c r="E1533" s="51"/>
      <c r="F1533" s="51"/>
      <c r="G1533" s="51"/>
      <c r="H1533" s="51"/>
    </row>
    <row r="1534" spans="1:8" x14ac:dyDescent="0.3">
      <c r="A1534" s="51"/>
      <c r="B1534" s="51"/>
      <c r="C1534" s="51"/>
      <c r="D1534" s="51"/>
      <c r="E1534" s="51"/>
      <c r="F1534" s="51"/>
      <c r="G1534" s="51"/>
      <c r="H1534" s="51"/>
    </row>
    <row r="1535" spans="1:8" x14ac:dyDescent="0.3">
      <c r="A1535" s="51"/>
      <c r="B1535" s="51"/>
      <c r="C1535" s="51"/>
      <c r="D1535" s="51"/>
      <c r="E1535" s="51"/>
      <c r="F1535" s="51"/>
      <c r="G1535" s="51"/>
      <c r="H1535" s="51"/>
    </row>
    <row r="1536" spans="1:8" x14ac:dyDescent="0.3">
      <c r="A1536" s="51"/>
      <c r="B1536" s="51"/>
      <c r="C1536" s="51"/>
      <c r="D1536" s="51"/>
      <c r="E1536" s="51"/>
      <c r="F1536" s="51"/>
      <c r="G1536" s="51"/>
      <c r="H1536" s="51"/>
    </row>
    <row r="1537" spans="1:8" x14ac:dyDescent="0.3">
      <c r="A1537" s="51"/>
      <c r="B1537" s="51"/>
      <c r="C1537" s="51"/>
      <c r="D1537" s="51"/>
      <c r="E1537" s="51"/>
      <c r="F1537" s="51"/>
      <c r="G1537" s="51"/>
      <c r="H1537" s="51"/>
    </row>
    <row r="1538" spans="1:8" x14ac:dyDescent="0.3">
      <c r="A1538" s="51"/>
      <c r="B1538" s="51"/>
      <c r="C1538" s="51"/>
      <c r="D1538" s="51"/>
      <c r="E1538" s="51"/>
      <c r="F1538" s="51"/>
      <c r="G1538" s="51"/>
      <c r="H1538" s="51"/>
    </row>
    <row r="1539" spans="1:8" x14ac:dyDescent="0.3">
      <c r="A1539" s="51"/>
      <c r="B1539" s="51"/>
      <c r="C1539" s="51"/>
      <c r="D1539" s="51"/>
      <c r="E1539" s="51"/>
      <c r="F1539" s="51"/>
      <c r="G1539" s="51"/>
      <c r="H1539" s="51"/>
    </row>
    <row r="1540" spans="1:8" x14ac:dyDescent="0.3">
      <c r="A1540" s="51"/>
      <c r="B1540" s="51"/>
      <c r="C1540" s="51"/>
      <c r="D1540" s="51"/>
      <c r="E1540" s="51"/>
      <c r="F1540" s="51"/>
      <c r="G1540" s="51"/>
      <c r="H1540" s="51"/>
    </row>
    <row r="1541" spans="1:8" x14ac:dyDescent="0.3">
      <c r="A1541" s="51"/>
      <c r="B1541" s="51"/>
      <c r="C1541" s="51"/>
      <c r="D1541" s="51"/>
      <c r="E1541" s="51"/>
      <c r="F1541" s="51"/>
      <c r="G1541" s="51"/>
      <c r="H1541" s="51"/>
    </row>
    <row r="1542" spans="1:8" x14ac:dyDescent="0.3">
      <c r="A1542" s="51"/>
      <c r="B1542" s="51"/>
      <c r="C1542" s="51"/>
      <c r="D1542" s="51"/>
      <c r="E1542" s="51"/>
      <c r="F1542" s="51"/>
      <c r="G1542" s="51"/>
      <c r="H1542" s="51"/>
    </row>
    <row r="1543" spans="1:8" x14ac:dyDescent="0.3">
      <c r="A1543" s="51"/>
      <c r="B1543" s="51"/>
      <c r="C1543" s="51"/>
      <c r="D1543" s="51"/>
      <c r="E1543" s="51"/>
      <c r="F1543" s="51"/>
      <c r="G1543" s="51"/>
      <c r="H1543" s="51"/>
    </row>
    <row r="1544" spans="1:8" x14ac:dyDescent="0.3">
      <c r="A1544" s="51"/>
      <c r="B1544" s="51"/>
      <c r="C1544" s="51"/>
      <c r="D1544" s="51"/>
      <c r="E1544" s="51"/>
      <c r="F1544" s="51"/>
      <c r="G1544" s="51"/>
      <c r="H1544" s="51"/>
    </row>
    <row r="1545" spans="1:8" x14ac:dyDescent="0.3">
      <c r="A1545" s="51"/>
      <c r="B1545" s="51"/>
      <c r="C1545" s="51"/>
      <c r="D1545" s="51"/>
      <c r="E1545" s="51"/>
      <c r="F1545" s="51"/>
      <c r="G1545" s="51"/>
      <c r="H1545" s="51"/>
    </row>
    <row r="1546" spans="1:8" x14ac:dyDescent="0.3">
      <c r="A1546" s="51"/>
      <c r="B1546" s="51"/>
      <c r="C1546" s="51"/>
      <c r="D1546" s="51"/>
      <c r="E1546" s="51"/>
      <c r="F1546" s="51"/>
      <c r="G1546" s="51"/>
      <c r="H1546" s="51"/>
    </row>
    <row r="1547" spans="1:8" x14ac:dyDescent="0.3">
      <c r="A1547" s="51"/>
      <c r="B1547" s="51"/>
      <c r="C1547" s="51"/>
      <c r="D1547" s="51"/>
      <c r="E1547" s="51"/>
      <c r="F1547" s="51"/>
      <c r="G1547" s="51"/>
      <c r="H1547" s="51"/>
    </row>
    <row r="1548" spans="1:8" x14ac:dyDescent="0.3">
      <c r="A1548" s="51"/>
      <c r="B1548" s="51"/>
      <c r="C1548" s="51"/>
      <c r="D1548" s="51"/>
      <c r="E1548" s="51"/>
      <c r="F1548" s="51"/>
      <c r="G1548" s="51"/>
      <c r="H1548" s="51"/>
    </row>
    <row r="1549" spans="1:8" x14ac:dyDescent="0.3">
      <c r="A1549" s="51"/>
      <c r="B1549" s="51"/>
      <c r="C1549" s="51"/>
      <c r="D1549" s="51"/>
      <c r="E1549" s="51"/>
      <c r="F1549" s="51"/>
      <c r="G1549" s="51"/>
      <c r="H1549" s="51"/>
    </row>
    <row r="1550" spans="1:8" x14ac:dyDescent="0.3">
      <c r="A1550" s="51"/>
      <c r="B1550" s="51"/>
      <c r="C1550" s="51"/>
      <c r="D1550" s="51"/>
      <c r="E1550" s="51"/>
      <c r="F1550" s="51"/>
      <c r="G1550" s="51"/>
      <c r="H1550" s="51"/>
    </row>
    <row r="1551" spans="1:8" x14ac:dyDescent="0.3">
      <c r="A1551" s="51"/>
      <c r="B1551" s="51"/>
      <c r="C1551" s="51"/>
      <c r="D1551" s="51"/>
      <c r="E1551" s="51"/>
      <c r="F1551" s="51"/>
      <c r="G1551" s="51"/>
      <c r="H1551" s="51"/>
    </row>
    <row r="1552" spans="1:8" x14ac:dyDescent="0.3">
      <c r="A1552" s="51"/>
      <c r="B1552" s="51"/>
      <c r="C1552" s="51"/>
      <c r="D1552" s="51"/>
      <c r="E1552" s="51"/>
      <c r="F1552" s="51"/>
      <c r="G1552" s="51"/>
      <c r="H1552" s="51"/>
    </row>
    <row r="1553" spans="1:8" x14ac:dyDescent="0.3">
      <c r="A1553" s="51"/>
      <c r="B1553" s="51"/>
      <c r="C1553" s="51"/>
      <c r="D1553" s="51"/>
      <c r="E1553" s="51"/>
      <c r="F1553" s="51"/>
      <c r="G1553" s="51"/>
      <c r="H1553" s="51"/>
    </row>
    <row r="1554" spans="1:8" x14ac:dyDescent="0.3">
      <c r="A1554" s="51"/>
      <c r="B1554" s="51"/>
      <c r="C1554" s="51"/>
      <c r="D1554" s="51"/>
      <c r="E1554" s="51"/>
      <c r="F1554" s="51"/>
      <c r="G1554" s="51"/>
      <c r="H1554" s="51"/>
    </row>
    <row r="1555" spans="1:8" x14ac:dyDescent="0.3">
      <c r="A1555" s="51"/>
      <c r="B1555" s="51"/>
      <c r="C1555" s="51"/>
      <c r="D1555" s="51"/>
      <c r="E1555" s="51"/>
      <c r="F1555" s="51"/>
      <c r="G1555" s="51"/>
      <c r="H1555" s="51"/>
    </row>
    <row r="1556" spans="1:8" x14ac:dyDescent="0.3">
      <c r="A1556" s="51"/>
      <c r="B1556" s="51"/>
      <c r="C1556" s="51"/>
      <c r="D1556" s="51"/>
      <c r="E1556" s="51"/>
      <c r="F1556" s="51"/>
      <c r="G1556" s="51"/>
      <c r="H1556" s="51"/>
    </row>
    <row r="1557" spans="1:8" x14ac:dyDescent="0.3">
      <c r="A1557" s="51"/>
      <c r="B1557" s="51"/>
      <c r="C1557" s="51"/>
      <c r="D1557" s="51"/>
      <c r="E1557" s="51"/>
      <c r="F1557" s="51"/>
      <c r="G1557" s="51"/>
      <c r="H1557" s="51"/>
    </row>
    <row r="1558" spans="1:8" x14ac:dyDescent="0.3">
      <c r="A1558" s="51"/>
      <c r="B1558" s="51"/>
      <c r="C1558" s="51"/>
      <c r="D1558" s="51"/>
      <c r="E1558" s="51"/>
      <c r="F1558" s="51"/>
      <c r="G1558" s="51"/>
      <c r="H1558" s="51"/>
    </row>
    <row r="1559" spans="1:8" x14ac:dyDescent="0.3">
      <c r="A1559" s="51"/>
      <c r="B1559" s="51"/>
      <c r="C1559" s="51"/>
      <c r="D1559" s="51"/>
      <c r="E1559" s="51"/>
      <c r="F1559" s="51"/>
      <c r="G1559" s="51"/>
      <c r="H1559" s="51"/>
    </row>
    <row r="1560" spans="1:8" x14ac:dyDescent="0.3">
      <c r="A1560" s="51"/>
      <c r="B1560" s="51"/>
      <c r="C1560" s="51"/>
      <c r="D1560" s="51"/>
      <c r="E1560" s="51"/>
      <c r="F1560" s="51"/>
      <c r="G1560" s="51"/>
      <c r="H1560" s="51"/>
    </row>
    <row r="1561" spans="1:8" x14ac:dyDescent="0.3">
      <c r="A1561" s="51"/>
      <c r="B1561" s="51"/>
      <c r="C1561" s="51"/>
      <c r="D1561" s="51"/>
      <c r="E1561" s="51"/>
      <c r="F1561" s="51"/>
      <c r="G1561" s="51"/>
      <c r="H1561" s="51"/>
    </row>
    <row r="1562" spans="1:8" x14ac:dyDescent="0.3">
      <c r="A1562" s="51"/>
      <c r="B1562" s="51"/>
      <c r="C1562" s="51"/>
      <c r="D1562" s="51"/>
      <c r="E1562" s="51"/>
      <c r="F1562" s="51"/>
      <c r="G1562" s="51"/>
      <c r="H1562" s="51"/>
    </row>
    <row r="1563" spans="1:8" x14ac:dyDescent="0.3">
      <c r="A1563" s="51"/>
      <c r="B1563" s="51"/>
      <c r="C1563" s="51"/>
      <c r="D1563" s="51"/>
      <c r="E1563" s="51"/>
      <c r="F1563" s="51"/>
      <c r="G1563" s="51"/>
      <c r="H1563" s="51"/>
    </row>
    <row r="1564" spans="1:8" x14ac:dyDescent="0.3">
      <c r="A1564" s="51"/>
      <c r="B1564" s="51"/>
      <c r="C1564" s="51"/>
      <c r="D1564" s="51"/>
      <c r="E1564" s="51"/>
      <c r="F1564" s="51"/>
      <c r="G1564" s="51"/>
      <c r="H1564" s="51"/>
    </row>
    <row r="1565" spans="1:8" x14ac:dyDescent="0.3">
      <c r="A1565" s="51"/>
      <c r="B1565" s="51"/>
      <c r="C1565" s="51"/>
      <c r="D1565" s="51"/>
      <c r="E1565" s="51"/>
      <c r="F1565" s="51"/>
      <c r="G1565" s="51"/>
      <c r="H1565" s="51"/>
    </row>
    <row r="1566" spans="1:8" x14ac:dyDescent="0.3">
      <c r="A1566" s="51"/>
      <c r="B1566" s="51"/>
      <c r="C1566" s="51"/>
      <c r="D1566" s="51"/>
      <c r="E1566" s="51"/>
      <c r="F1566" s="51"/>
      <c r="G1566" s="51"/>
      <c r="H1566" s="51"/>
    </row>
    <row r="1567" spans="1:8" x14ac:dyDescent="0.3">
      <c r="A1567" s="51"/>
      <c r="B1567" s="51"/>
      <c r="C1567" s="51"/>
      <c r="D1567" s="51"/>
      <c r="E1567" s="51"/>
      <c r="F1567" s="51"/>
      <c r="G1567" s="51"/>
      <c r="H1567" s="51"/>
    </row>
    <row r="1568" spans="1:8" x14ac:dyDescent="0.3">
      <c r="A1568" s="51"/>
      <c r="B1568" s="51"/>
      <c r="C1568" s="51"/>
      <c r="D1568" s="51"/>
      <c r="E1568" s="51"/>
      <c r="F1568" s="51"/>
      <c r="G1568" s="51"/>
      <c r="H1568" s="51"/>
    </row>
    <row r="1569" spans="1:8" x14ac:dyDescent="0.3">
      <c r="A1569" s="51"/>
      <c r="B1569" s="51"/>
      <c r="C1569" s="51"/>
      <c r="D1569" s="51"/>
      <c r="E1569" s="51"/>
      <c r="F1569" s="51"/>
      <c r="G1569" s="51"/>
      <c r="H1569" s="51"/>
    </row>
    <row r="1570" spans="1:8" x14ac:dyDescent="0.3">
      <c r="A1570" s="51"/>
      <c r="B1570" s="51"/>
      <c r="C1570" s="51"/>
      <c r="D1570" s="51"/>
      <c r="E1570" s="51"/>
      <c r="F1570" s="51"/>
      <c r="G1570" s="51"/>
      <c r="H1570" s="51"/>
    </row>
    <row r="1571" spans="1:8" x14ac:dyDescent="0.3">
      <c r="A1571" s="51"/>
      <c r="B1571" s="51"/>
      <c r="C1571" s="51"/>
      <c r="D1571" s="51"/>
      <c r="E1571" s="51"/>
      <c r="F1571" s="51"/>
      <c r="G1571" s="51"/>
      <c r="H1571" s="51"/>
    </row>
    <row r="1572" spans="1:8" x14ac:dyDescent="0.3">
      <c r="A1572" s="51"/>
      <c r="B1572" s="51"/>
      <c r="C1572" s="51"/>
      <c r="D1572" s="51"/>
      <c r="E1572" s="51"/>
      <c r="F1572" s="51"/>
      <c r="G1572" s="51"/>
      <c r="H1572" s="51"/>
    </row>
    <row r="1573" spans="1:8" x14ac:dyDescent="0.3">
      <c r="A1573" s="51"/>
      <c r="B1573" s="51"/>
      <c r="C1573" s="51"/>
      <c r="D1573" s="51"/>
      <c r="E1573" s="51"/>
      <c r="F1573" s="51"/>
      <c r="G1573" s="51"/>
      <c r="H1573" s="51"/>
    </row>
    <row r="1574" spans="1:8" x14ac:dyDescent="0.3">
      <c r="A1574" s="51"/>
      <c r="B1574" s="51"/>
      <c r="C1574" s="51"/>
      <c r="D1574" s="51"/>
      <c r="E1574" s="51"/>
      <c r="F1574" s="51"/>
      <c r="G1574" s="51"/>
      <c r="H1574" s="51"/>
    </row>
    <row r="1575" spans="1:8" x14ac:dyDescent="0.3">
      <c r="A1575" s="51"/>
      <c r="B1575" s="51"/>
      <c r="C1575" s="51"/>
      <c r="D1575" s="51"/>
      <c r="E1575" s="51"/>
      <c r="F1575" s="51"/>
      <c r="G1575" s="51"/>
      <c r="H1575" s="51"/>
    </row>
    <row r="1576" spans="1:8" x14ac:dyDescent="0.3">
      <c r="A1576" s="51"/>
      <c r="B1576" s="51"/>
      <c r="C1576" s="51"/>
      <c r="D1576" s="51"/>
      <c r="E1576" s="51"/>
      <c r="F1576" s="51"/>
      <c r="G1576" s="51"/>
      <c r="H1576" s="51"/>
    </row>
    <row r="1577" spans="1:8" x14ac:dyDescent="0.3">
      <c r="A1577" s="51"/>
      <c r="B1577" s="51"/>
      <c r="C1577" s="51"/>
      <c r="D1577" s="51"/>
      <c r="E1577" s="51"/>
      <c r="F1577" s="51"/>
      <c r="G1577" s="51"/>
      <c r="H1577" s="51"/>
    </row>
    <row r="1578" spans="1:8" x14ac:dyDescent="0.3">
      <c r="A1578" s="51"/>
      <c r="B1578" s="51"/>
      <c r="C1578" s="51"/>
      <c r="D1578" s="51"/>
      <c r="E1578" s="51"/>
      <c r="F1578" s="51"/>
      <c r="G1578" s="51"/>
      <c r="H1578" s="51"/>
    </row>
    <row r="1579" spans="1:8" x14ac:dyDescent="0.3">
      <c r="A1579" s="51"/>
      <c r="B1579" s="51"/>
      <c r="C1579" s="51"/>
      <c r="D1579" s="51"/>
      <c r="E1579" s="51"/>
      <c r="F1579" s="51"/>
      <c r="G1579" s="51"/>
      <c r="H1579" s="51"/>
    </row>
    <row r="1580" spans="1:8" x14ac:dyDescent="0.3">
      <c r="A1580" s="51"/>
      <c r="B1580" s="51"/>
      <c r="C1580" s="51"/>
      <c r="D1580" s="51"/>
      <c r="E1580" s="51"/>
      <c r="F1580" s="51"/>
      <c r="G1580" s="51"/>
      <c r="H1580" s="51"/>
    </row>
    <row r="1581" spans="1:8" x14ac:dyDescent="0.3">
      <c r="A1581" s="51"/>
      <c r="B1581" s="51"/>
      <c r="C1581" s="51"/>
      <c r="D1581" s="51"/>
      <c r="E1581" s="51"/>
      <c r="F1581" s="51"/>
      <c r="G1581" s="51"/>
      <c r="H1581" s="51"/>
    </row>
    <row r="1582" spans="1:8" x14ac:dyDescent="0.3">
      <c r="A1582" s="51"/>
      <c r="B1582" s="51"/>
      <c r="C1582" s="51"/>
      <c r="D1582" s="51"/>
      <c r="E1582" s="51"/>
      <c r="F1582" s="51"/>
      <c r="G1582" s="51"/>
      <c r="H1582" s="51"/>
    </row>
    <row r="1583" spans="1:8" x14ac:dyDescent="0.3">
      <c r="A1583" s="51"/>
      <c r="B1583" s="51"/>
      <c r="C1583" s="51"/>
      <c r="D1583" s="51"/>
      <c r="E1583" s="51"/>
      <c r="F1583" s="51"/>
      <c r="G1583" s="51"/>
      <c r="H1583" s="51"/>
    </row>
    <row r="1584" spans="1:8" x14ac:dyDescent="0.3">
      <c r="A1584" s="51"/>
      <c r="B1584" s="51"/>
      <c r="C1584" s="51"/>
      <c r="D1584" s="51"/>
      <c r="E1584" s="51"/>
      <c r="F1584" s="51"/>
      <c r="G1584" s="51"/>
      <c r="H1584" s="51"/>
    </row>
    <row r="1585" spans="1:8" x14ac:dyDescent="0.3">
      <c r="A1585" s="51"/>
      <c r="B1585" s="51"/>
      <c r="C1585" s="51"/>
      <c r="D1585" s="51"/>
      <c r="E1585" s="51"/>
      <c r="F1585" s="51"/>
      <c r="G1585" s="51"/>
      <c r="H1585" s="51"/>
    </row>
    <row r="1586" spans="1:8" x14ac:dyDescent="0.3">
      <c r="A1586" s="51"/>
      <c r="B1586" s="51"/>
      <c r="C1586" s="51"/>
      <c r="D1586" s="51"/>
      <c r="E1586" s="51"/>
      <c r="F1586" s="51"/>
      <c r="G1586" s="51"/>
      <c r="H1586" s="51"/>
    </row>
    <row r="1587" spans="1:8" x14ac:dyDescent="0.3">
      <c r="A1587" s="51"/>
      <c r="B1587" s="51"/>
      <c r="C1587" s="51"/>
      <c r="D1587" s="51"/>
      <c r="E1587" s="51"/>
      <c r="F1587" s="51"/>
      <c r="G1587" s="51"/>
      <c r="H1587" s="51"/>
    </row>
    <row r="1588" spans="1:8" x14ac:dyDescent="0.3">
      <c r="A1588" s="51"/>
      <c r="B1588" s="51"/>
      <c r="C1588" s="51"/>
      <c r="D1588" s="51"/>
      <c r="E1588" s="51"/>
      <c r="F1588" s="51"/>
      <c r="G1588" s="51"/>
      <c r="H1588" s="51"/>
    </row>
    <row r="1589" spans="1:8" x14ac:dyDescent="0.3">
      <c r="A1589" s="51"/>
      <c r="B1589" s="51"/>
      <c r="C1589" s="51"/>
      <c r="D1589" s="51"/>
      <c r="E1589" s="51"/>
      <c r="F1589" s="51"/>
      <c r="G1589" s="51"/>
      <c r="H1589" s="51"/>
    </row>
    <row r="1590" spans="1:8" x14ac:dyDescent="0.3">
      <c r="A1590" s="51"/>
      <c r="B1590" s="51"/>
      <c r="C1590" s="51"/>
      <c r="D1590" s="51"/>
      <c r="E1590" s="51"/>
      <c r="F1590" s="51"/>
      <c r="G1590" s="51"/>
      <c r="H1590" s="51"/>
    </row>
    <row r="1591" spans="1:8" x14ac:dyDescent="0.3">
      <c r="A1591" s="51"/>
      <c r="B1591" s="51"/>
      <c r="C1591" s="51"/>
      <c r="D1591" s="51"/>
      <c r="E1591" s="51"/>
      <c r="F1591" s="51"/>
      <c r="G1591" s="51"/>
      <c r="H1591" s="51"/>
    </row>
    <row r="1592" spans="1:8" x14ac:dyDescent="0.3">
      <c r="A1592" s="51"/>
      <c r="B1592" s="51"/>
      <c r="C1592" s="51"/>
      <c r="D1592" s="51"/>
      <c r="E1592" s="51"/>
      <c r="F1592" s="51"/>
      <c r="G1592" s="51"/>
      <c r="H1592" s="51"/>
    </row>
    <row r="1593" spans="1:8" x14ac:dyDescent="0.3">
      <c r="A1593" s="51"/>
      <c r="B1593" s="51"/>
      <c r="C1593" s="51"/>
      <c r="D1593" s="51"/>
      <c r="E1593" s="51"/>
      <c r="F1593" s="51"/>
      <c r="G1593" s="51"/>
      <c r="H1593" s="51"/>
    </row>
    <row r="1594" spans="1:8" x14ac:dyDescent="0.3">
      <c r="A1594" s="51"/>
      <c r="B1594" s="51"/>
      <c r="C1594" s="51"/>
      <c r="D1594" s="51"/>
      <c r="E1594" s="51"/>
      <c r="F1594" s="51"/>
      <c r="G1594" s="51"/>
      <c r="H1594" s="51"/>
    </row>
    <row r="1595" spans="1:8" x14ac:dyDescent="0.3">
      <c r="A1595" s="51"/>
      <c r="B1595" s="51"/>
      <c r="C1595" s="51"/>
      <c r="D1595" s="51"/>
      <c r="E1595" s="51"/>
      <c r="F1595" s="51"/>
      <c r="G1595" s="51"/>
      <c r="H1595" s="51"/>
    </row>
    <row r="1596" spans="1:8" x14ac:dyDescent="0.3">
      <c r="A1596" s="51"/>
      <c r="B1596" s="51"/>
      <c r="C1596" s="51"/>
      <c r="D1596" s="51"/>
      <c r="E1596" s="51"/>
      <c r="F1596" s="51"/>
      <c r="G1596" s="51"/>
      <c r="H1596" s="51"/>
    </row>
    <row r="1597" spans="1:8" x14ac:dyDescent="0.3">
      <c r="A1597" s="51"/>
      <c r="B1597" s="51"/>
      <c r="C1597" s="51"/>
      <c r="D1597" s="51"/>
      <c r="E1597" s="51"/>
      <c r="F1597" s="51"/>
      <c r="G1597" s="51"/>
      <c r="H1597" s="51"/>
    </row>
    <row r="1598" spans="1:8" x14ac:dyDescent="0.3">
      <c r="A1598" s="51"/>
      <c r="B1598" s="51"/>
      <c r="C1598" s="51"/>
      <c r="D1598" s="51"/>
      <c r="E1598" s="51"/>
      <c r="F1598" s="51"/>
      <c r="G1598" s="51"/>
      <c r="H1598" s="51"/>
    </row>
    <row r="1599" spans="1:8" x14ac:dyDescent="0.3">
      <c r="A1599" s="51"/>
      <c r="B1599" s="51"/>
      <c r="C1599" s="51"/>
      <c r="D1599" s="51"/>
      <c r="E1599" s="51"/>
      <c r="F1599" s="51"/>
      <c r="G1599" s="51"/>
      <c r="H1599" s="51"/>
    </row>
    <row r="1600" spans="1:8" x14ac:dyDescent="0.3">
      <c r="A1600" s="51"/>
      <c r="B1600" s="51"/>
      <c r="C1600" s="51"/>
      <c r="D1600" s="51"/>
      <c r="E1600" s="51"/>
      <c r="F1600" s="51"/>
      <c r="G1600" s="51"/>
      <c r="H1600" s="51"/>
    </row>
    <row r="1601" spans="1:8" x14ac:dyDescent="0.3">
      <c r="A1601" s="51"/>
      <c r="B1601" s="51"/>
      <c r="C1601" s="51"/>
      <c r="D1601" s="51"/>
      <c r="E1601" s="51"/>
      <c r="F1601" s="51"/>
      <c r="G1601" s="51"/>
      <c r="H1601" s="51"/>
    </row>
    <row r="1602" spans="1:8" x14ac:dyDescent="0.3">
      <c r="A1602" s="51"/>
      <c r="B1602" s="51"/>
      <c r="C1602" s="51"/>
      <c r="D1602" s="51"/>
      <c r="E1602" s="51"/>
      <c r="F1602" s="51"/>
      <c r="G1602" s="51"/>
      <c r="H1602" s="51"/>
    </row>
    <row r="1603" spans="1:8" x14ac:dyDescent="0.3">
      <c r="A1603" s="51"/>
      <c r="B1603" s="51"/>
      <c r="C1603" s="51"/>
      <c r="D1603" s="51"/>
      <c r="E1603" s="51"/>
      <c r="F1603" s="51"/>
      <c r="G1603" s="51"/>
      <c r="H1603" s="51"/>
    </row>
    <row r="1604" spans="1:8" x14ac:dyDescent="0.3">
      <c r="A1604" s="51"/>
      <c r="B1604" s="51"/>
      <c r="C1604" s="51"/>
      <c r="D1604" s="51"/>
      <c r="E1604" s="51"/>
      <c r="F1604" s="51"/>
      <c r="G1604" s="51"/>
      <c r="H1604" s="51"/>
    </row>
    <row r="1605" spans="1:8" x14ac:dyDescent="0.3">
      <c r="A1605" s="51"/>
      <c r="B1605" s="51"/>
      <c r="C1605" s="51"/>
      <c r="D1605" s="51"/>
      <c r="E1605" s="51"/>
      <c r="F1605" s="51"/>
      <c r="G1605" s="51"/>
      <c r="H1605" s="51"/>
    </row>
    <row r="1606" spans="1:8" x14ac:dyDescent="0.3">
      <c r="A1606" s="51"/>
      <c r="B1606" s="51"/>
      <c r="C1606" s="51"/>
      <c r="D1606" s="51"/>
      <c r="E1606" s="51"/>
      <c r="F1606" s="51"/>
      <c r="G1606" s="51"/>
      <c r="H1606" s="51"/>
    </row>
    <row r="1607" spans="1:8" x14ac:dyDescent="0.3">
      <c r="A1607" s="51"/>
      <c r="B1607" s="51"/>
      <c r="C1607" s="51"/>
      <c r="D1607" s="51"/>
      <c r="E1607" s="51"/>
      <c r="F1607" s="51"/>
      <c r="G1607" s="51"/>
      <c r="H1607" s="51"/>
    </row>
    <row r="1608" spans="1:8" x14ac:dyDescent="0.3">
      <c r="A1608" s="51"/>
      <c r="B1608" s="51"/>
      <c r="C1608" s="51"/>
      <c r="D1608" s="51"/>
      <c r="E1608" s="51"/>
      <c r="F1608" s="51"/>
      <c r="G1608" s="51"/>
      <c r="H1608" s="51"/>
    </row>
    <row r="1609" spans="1:8" x14ac:dyDescent="0.3">
      <c r="A1609" s="51"/>
      <c r="B1609" s="51"/>
      <c r="C1609" s="51"/>
      <c r="D1609" s="51"/>
      <c r="E1609" s="51"/>
      <c r="F1609" s="51"/>
      <c r="G1609" s="51"/>
      <c r="H1609" s="51"/>
    </row>
    <row r="1610" spans="1:8" x14ac:dyDescent="0.3">
      <c r="A1610" s="51"/>
      <c r="B1610" s="51"/>
      <c r="C1610" s="51"/>
      <c r="D1610" s="51"/>
      <c r="E1610" s="51"/>
      <c r="F1610" s="51"/>
      <c r="G1610" s="51"/>
      <c r="H1610" s="51"/>
    </row>
    <row r="1611" spans="1:8" x14ac:dyDescent="0.3">
      <c r="A1611" s="51"/>
      <c r="B1611" s="51"/>
      <c r="C1611" s="51"/>
      <c r="D1611" s="51"/>
      <c r="E1611" s="51"/>
      <c r="F1611" s="51"/>
      <c r="G1611" s="51"/>
      <c r="H1611" s="51"/>
    </row>
    <row r="1612" spans="1:8" x14ac:dyDescent="0.3">
      <c r="A1612" s="51"/>
      <c r="B1612" s="51"/>
      <c r="C1612" s="51"/>
      <c r="D1612" s="51"/>
      <c r="E1612" s="51"/>
      <c r="F1612" s="51"/>
      <c r="G1612" s="51"/>
      <c r="H1612" s="51"/>
    </row>
    <row r="1613" spans="1:8" x14ac:dyDescent="0.3">
      <c r="A1613" s="51"/>
      <c r="B1613" s="51"/>
      <c r="C1613" s="51"/>
      <c r="D1613" s="51"/>
      <c r="E1613" s="51"/>
      <c r="F1613" s="51"/>
      <c r="G1613" s="51"/>
      <c r="H1613" s="51"/>
    </row>
    <row r="1614" spans="1:8" x14ac:dyDescent="0.3">
      <c r="A1614" s="51"/>
      <c r="B1614" s="51"/>
      <c r="C1614" s="51"/>
      <c r="D1614" s="51"/>
      <c r="E1614" s="51"/>
      <c r="F1614" s="51"/>
      <c r="G1614" s="51"/>
      <c r="H1614" s="51"/>
    </row>
    <row r="1615" spans="1:8" x14ac:dyDescent="0.3">
      <c r="A1615" s="51"/>
      <c r="B1615" s="51"/>
      <c r="C1615" s="51"/>
      <c r="D1615" s="51"/>
      <c r="E1615" s="51"/>
      <c r="F1615" s="51"/>
      <c r="G1615" s="51"/>
      <c r="H1615" s="51"/>
    </row>
    <row r="1616" spans="1:8" x14ac:dyDescent="0.3">
      <c r="A1616" s="51"/>
      <c r="B1616" s="51"/>
      <c r="C1616" s="51"/>
      <c r="D1616" s="51"/>
      <c r="E1616" s="51"/>
      <c r="F1616" s="51"/>
      <c r="G1616" s="51"/>
      <c r="H1616" s="51"/>
    </row>
    <row r="1617" spans="1:8" x14ac:dyDescent="0.3">
      <c r="A1617" s="51"/>
      <c r="B1617" s="51"/>
      <c r="C1617" s="51"/>
      <c r="D1617" s="51"/>
      <c r="E1617" s="51"/>
      <c r="F1617" s="51"/>
      <c r="G1617" s="51"/>
      <c r="H1617" s="51"/>
    </row>
    <row r="1618" spans="1:8" x14ac:dyDescent="0.3">
      <c r="A1618" s="51"/>
      <c r="B1618" s="51"/>
      <c r="C1618" s="51"/>
      <c r="D1618" s="51"/>
      <c r="E1618" s="51"/>
      <c r="F1618" s="51"/>
      <c r="G1618" s="51"/>
      <c r="H1618" s="51"/>
    </row>
    <row r="1619" spans="1:8" x14ac:dyDescent="0.3">
      <c r="A1619" s="51"/>
      <c r="B1619" s="51"/>
      <c r="C1619" s="51"/>
      <c r="D1619" s="51"/>
      <c r="E1619" s="51"/>
      <c r="F1619" s="51"/>
      <c r="G1619" s="51"/>
      <c r="H1619" s="51"/>
    </row>
    <row r="1620" spans="1:8" x14ac:dyDescent="0.3">
      <c r="A1620" s="51"/>
      <c r="B1620" s="51"/>
      <c r="C1620" s="51"/>
      <c r="D1620" s="51"/>
      <c r="E1620" s="51"/>
      <c r="F1620" s="51"/>
      <c r="G1620" s="51"/>
      <c r="H1620" s="51"/>
    </row>
    <row r="1621" spans="1:8" x14ac:dyDescent="0.3">
      <c r="A1621" s="51"/>
      <c r="B1621" s="51"/>
      <c r="C1621" s="51"/>
      <c r="D1621" s="51"/>
      <c r="E1621" s="51"/>
      <c r="F1621" s="51"/>
      <c r="G1621" s="51"/>
      <c r="H1621" s="51"/>
    </row>
    <row r="1622" spans="1:8" x14ac:dyDescent="0.3">
      <c r="A1622" s="51"/>
      <c r="B1622" s="51"/>
      <c r="C1622" s="51"/>
      <c r="D1622" s="51"/>
      <c r="E1622" s="51"/>
      <c r="F1622" s="51"/>
      <c r="G1622" s="51"/>
      <c r="H1622" s="51"/>
    </row>
    <row r="1623" spans="1:8" x14ac:dyDescent="0.3">
      <c r="A1623" s="51"/>
      <c r="B1623" s="51"/>
      <c r="C1623" s="51"/>
      <c r="D1623" s="51"/>
      <c r="E1623" s="51"/>
      <c r="F1623" s="51"/>
      <c r="G1623" s="51"/>
      <c r="H1623" s="51"/>
    </row>
    <row r="1624" spans="1:8" x14ac:dyDescent="0.3">
      <c r="A1624" s="51"/>
      <c r="B1624" s="51"/>
      <c r="C1624" s="51"/>
      <c r="D1624" s="51"/>
      <c r="E1624" s="51"/>
      <c r="F1624" s="51"/>
      <c r="G1624" s="51"/>
      <c r="H1624" s="51"/>
    </row>
    <row r="1625" spans="1:8" x14ac:dyDescent="0.3">
      <c r="A1625" s="51"/>
      <c r="B1625" s="51"/>
      <c r="C1625" s="51"/>
      <c r="D1625" s="51"/>
      <c r="E1625" s="51"/>
      <c r="F1625" s="51"/>
      <c r="G1625" s="51"/>
      <c r="H1625" s="51"/>
    </row>
    <row r="1626" spans="1:8" x14ac:dyDescent="0.3">
      <c r="A1626" s="51"/>
      <c r="B1626" s="51"/>
      <c r="C1626" s="51"/>
      <c r="D1626" s="51"/>
      <c r="E1626" s="51"/>
      <c r="F1626" s="51"/>
      <c r="G1626" s="51"/>
      <c r="H1626" s="51"/>
    </row>
    <row r="1627" spans="1:8" x14ac:dyDescent="0.3">
      <c r="A1627" s="51"/>
      <c r="B1627" s="51"/>
      <c r="C1627" s="51"/>
      <c r="D1627" s="51"/>
      <c r="E1627" s="51"/>
      <c r="F1627" s="51"/>
      <c r="G1627" s="51"/>
      <c r="H1627" s="51"/>
    </row>
    <row r="1628" spans="1:8" x14ac:dyDescent="0.3">
      <c r="A1628" s="51"/>
      <c r="B1628" s="51"/>
      <c r="C1628" s="51"/>
      <c r="D1628" s="51"/>
      <c r="E1628" s="51"/>
      <c r="F1628" s="51"/>
      <c r="G1628" s="51"/>
      <c r="H1628" s="51"/>
    </row>
    <row r="1629" spans="1:8" x14ac:dyDescent="0.3">
      <c r="A1629" s="51"/>
      <c r="B1629" s="51"/>
      <c r="C1629" s="51"/>
      <c r="D1629" s="51"/>
      <c r="E1629" s="51"/>
      <c r="F1629" s="51"/>
      <c r="G1629" s="51"/>
      <c r="H1629" s="51"/>
    </row>
    <row r="1630" spans="1:8" x14ac:dyDescent="0.3">
      <c r="A1630" s="51"/>
      <c r="B1630" s="51"/>
      <c r="C1630" s="51"/>
      <c r="D1630" s="51"/>
      <c r="E1630" s="51"/>
      <c r="F1630" s="51"/>
      <c r="G1630" s="51"/>
      <c r="H1630" s="51"/>
    </row>
    <row r="1631" spans="1:8" x14ac:dyDescent="0.3">
      <c r="A1631" s="51"/>
      <c r="B1631" s="51"/>
      <c r="C1631" s="51"/>
      <c r="D1631" s="51"/>
      <c r="E1631" s="51"/>
      <c r="F1631" s="51"/>
      <c r="G1631" s="51"/>
      <c r="H1631" s="51"/>
    </row>
    <row r="1632" spans="1:8" x14ac:dyDescent="0.3">
      <c r="A1632" s="51"/>
      <c r="B1632" s="51"/>
      <c r="C1632" s="51"/>
      <c r="D1632" s="51"/>
      <c r="E1632" s="51"/>
      <c r="F1632" s="51"/>
      <c r="G1632" s="51"/>
      <c r="H1632" s="51"/>
    </row>
    <row r="1633" spans="1:8" x14ac:dyDescent="0.3">
      <c r="A1633" s="51"/>
      <c r="B1633" s="51"/>
      <c r="C1633" s="51"/>
      <c r="D1633" s="51"/>
      <c r="E1633" s="51"/>
      <c r="F1633" s="51"/>
      <c r="G1633" s="51"/>
      <c r="H1633" s="51"/>
    </row>
    <row r="1634" spans="1:8" x14ac:dyDescent="0.3">
      <c r="A1634" s="51"/>
      <c r="B1634" s="51"/>
      <c r="C1634" s="51"/>
      <c r="D1634" s="51"/>
      <c r="E1634" s="51"/>
      <c r="F1634" s="51"/>
      <c r="G1634" s="51"/>
      <c r="H1634" s="51"/>
    </row>
    <row r="1635" spans="1:8" x14ac:dyDescent="0.3">
      <c r="A1635" s="51"/>
      <c r="B1635" s="51"/>
      <c r="C1635" s="51"/>
      <c r="D1635" s="51"/>
      <c r="E1635" s="51"/>
      <c r="F1635" s="51"/>
      <c r="G1635" s="51"/>
      <c r="H1635" s="51"/>
    </row>
    <row r="1636" spans="1:8" x14ac:dyDescent="0.3">
      <c r="A1636" s="51"/>
      <c r="B1636" s="51"/>
      <c r="C1636" s="51"/>
      <c r="D1636" s="51"/>
      <c r="E1636" s="51"/>
      <c r="F1636" s="51"/>
      <c r="G1636" s="51"/>
      <c r="H1636" s="51"/>
    </row>
    <row r="1637" spans="1:8" x14ac:dyDescent="0.3">
      <c r="A1637" s="51"/>
      <c r="B1637" s="51"/>
      <c r="C1637" s="51"/>
      <c r="D1637" s="51"/>
      <c r="E1637" s="51"/>
      <c r="F1637" s="51"/>
      <c r="G1637" s="51"/>
      <c r="H1637" s="51"/>
    </row>
    <row r="1638" spans="1:8" x14ac:dyDescent="0.3">
      <c r="A1638" s="51"/>
      <c r="B1638" s="51"/>
      <c r="C1638" s="51"/>
      <c r="D1638" s="51"/>
      <c r="E1638" s="51"/>
      <c r="F1638" s="51"/>
      <c r="G1638" s="51"/>
      <c r="H1638" s="51"/>
    </row>
    <row r="1639" spans="1:8" x14ac:dyDescent="0.3">
      <c r="A1639" s="51"/>
      <c r="B1639" s="51"/>
      <c r="C1639" s="51"/>
      <c r="D1639" s="51"/>
      <c r="E1639" s="51"/>
      <c r="F1639" s="51"/>
      <c r="G1639" s="51"/>
      <c r="H1639" s="51"/>
    </row>
    <row r="1640" spans="1:8" x14ac:dyDescent="0.3">
      <c r="A1640" s="51"/>
      <c r="B1640" s="51"/>
      <c r="C1640" s="51"/>
      <c r="D1640" s="51"/>
      <c r="E1640" s="51"/>
      <c r="F1640" s="51"/>
      <c r="G1640" s="51"/>
      <c r="H1640" s="51"/>
    </row>
    <row r="1641" spans="1:8" x14ac:dyDescent="0.3">
      <c r="A1641" s="51"/>
      <c r="B1641" s="51"/>
      <c r="C1641" s="51"/>
      <c r="D1641" s="51"/>
      <c r="E1641" s="51"/>
      <c r="F1641" s="51"/>
      <c r="G1641" s="51"/>
      <c r="H1641" s="51"/>
    </row>
    <row r="1642" spans="1:8" x14ac:dyDescent="0.3">
      <c r="A1642" s="51"/>
      <c r="B1642" s="51"/>
      <c r="C1642" s="51"/>
      <c r="D1642" s="51"/>
      <c r="E1642" s="51"/>
      <c r="F1642" s="51"/>
      <c r="G1642" s="51"/>
      <c r="H1642" s="51"/>
    </row>
    <row r="1643" spans="1:8" x14ac:dyDescent="0.3">
      <c r="A1643" s="51"/>
      <c r="B1643" s="51"/>
      <c r="C1643" s="51"/>
      <c r="D1643" s="51"/>
      <c r="E1643" s="51"/>
      <c r="F1643" s="51"/>
      <c r="G1643" s="51"/>
      <c r="H1643" s="51"/>
    </row>
    <row r="1644" spans="1:8" x14ac:dyDescent="0.3">
      <c r="A1644" s="51"/>
      <c r="B1644" s="51"/>
      <c r="C1644" s="51"/>
      <c r="D1644" s="51"/>
      <c r="E1644" s="51"/>
      <c r="F1644" s="51"/>
      <c r="G1644" s="51"/>
      <c r="H1644" s="51"/>
    </row>
    <row r="1645" spans="1:8" x14ac:dyDescent="0.3">
      <c r="A1645" s="51"/>
      <c r="B1645" s="51"/>
      <c r="C1645" s="51"/>
      <c r="D1645" s="51"/>
      <c r="E1645" s="51"/>
      <c r="F1645" s="51"/>
      <c r="G1645" s="51"/>
      <c r="H1645" s="51"/>
    </row>
    <row r="1646" spans="1:8" x14ac:dyDescent="0.3">
      <c r="A1646" s="51"/>
      <c r="B1646" s="51"/>
      <c r="C1646" s="51"/>
      <c r="D1646" s="51"/>
      <c r="E1646" s="51"/>
      <c r="F1646" s="51"/>
      <c r="G1646" s="51"/>
      <c r="H1646" s="51"/>
    </row>
    <row r="1647" spans="1:8" x14ac:dyDescent="0.3">
      <c r="A1647" s="51"/>
      <c r="B1647" s="51"/>
      <c r="C1647" s="51"/>
      <c r="D1647" s="51"/>
      <c r="E1647" s="51"/>
      <c r="F1647" s="51"/>
      <c r="G1647" s="51"/>
      <c r="H1647" s="51"/>
    </row>
    <row r="1648" spans="1:8" x14ac:dyDescent="0.3">
      <c r="A1648" s="51"/>
      <c r="B1648" s="51"/>
      <c r="C1648" s="51"/>
      <c r="D1648" s="51"/>
      <c r="E1648" s="51"/>
      <c r="F1648" s="51"/>
      <c r="G1648" s="51"/>
      <c r="H1648" s="51"/>
    </row>
    <row r="1649" spans="1:8" x14ac:dyDescent="0.3">
      <c r="A1649" s="51"/>
      <c r="B1649" s="51"/>
      <c r="C1649" s="51"/>
      <c r="D1649" s="51"/>
      <c r="E1649" s="51"/>
      <c r="F1649" s="51"/>
      <c r="G1649" s="51"/>
      <c r="H1649" s="51"/>
    </row>
    <row r="1650" spans="1:8" x14ac:dyDescent="0.3">
      <c r="A1650" s="51"/>
      <c r="B1650" s="51"/>
      <c r="C1650" s="51"/>
      <c r="D1650" s="51"/>
      <c r="E1650" s="51"/>
      <c r="F1650" s="51"/>
      <c r="G1650" s="51"/>
      <c r="H1650" s="51"/>
    </row>
    <row r="1651" spans="1:8" x14ac:dyDescent="0.3">
      <c r="A1651" s="51"/>
      <c r="B1651" s="51"/>
      <c r="C1651" s="51"/>
      <c r="D1651" s="51"/>
      <c r="E1651" s="51"/>
      <c r="F1651" s="51"/>
      <c r="G1651" s="51"/>
      <c r="H1651" s="51"/>
    </row>
    <row r="1652" spans="1:8" x14ac:dyDescent="0.3">
      <c r="A1652" s="51"/>
      <c r="B1652" s="51"/>
      <c r="C1652" s="51"/>
      <c r="D1652" s="51"/>
      <c r="E1652" s="51"/>
      <c r="F1652" s="51"/>
      <c r="G1652" s="51"/>
      <c r="H1652" s="51"/>
    </row>
    <row r="1653" spans="1:8" x14ac:dyDescent="0.3">
      <c r="A1653" s="51"/>
      <c r="B1653" s="51"/>
      <c r="C1653" s="51"/>
      <c r="D1653" s="51"/>
      <c r="E1653" s="51"/>
      <c r="F1653" s="51"/>
      <c r="G1653" s="51"/>
      <c r="H1653" s="51"/>
    </row>
    <row r="1654" spans="1:8" x14ac:dyDescent="0.3">
      <c r="A1654" s="51"/>
      <c r="B1654" s="51"/>
      <c r="C1654" s="51"/>
      <c r="D1654" s="51"/>
      <c r="E1654" s="51"/>
      <c r="F1654" s="51"/>
      <c r="G1654" s="51"/>
      <c r="H1654" s="51"/>
    </row>
    <row r="1655" spans="1:8" x14ac:dyDescent="0.3">
      <c r="A1655" s="51"/>
      <c r="B1655" s="51"/>
      <c r="C1655" s="51"/>
      <c r="D1655" s="51"/>
      <c r="E1655" s="51"/>
      <c r="F1655" s="51"/>
      <c r="G1655" s="51"/>
      <c r="H1655" s="51"/>
    </row>
    <row r="1656" spans="1:8" x14ac:dyDescent="0.3">
      <c r="A1656" s="51"/>
      <c r="B1656" s="51"/>
      <c r="C1656" s="51"/>
      <c r="D1656" s="51"/>
      <c r="E1656" s="51"/>
      <c r="F1656" s="51"/>
      <c r="G1656" s="51"/>
      <c r="H1656" s="51"/>
    </row>
    <row r="1657" spans="1:8" x14ac:dyDescent="0.3">
      <c r="A1657" s="51"/>
      <c r="B1657" s="51"/>
      <c r="C1657" s="51"/>
      <c r="D1657" s="51"/>
      <c r="E1657" s="51"/>
      <c r="F1657" s="51"/>
      <c r="G1657" s="51"/>
      <c r="H1657" s="51"/>
    </row>
    <row r="1658" spans="1:8" x14ac:dyDescent="0.3">
      <c r="A1658" s="51"/>
      <c r="B1658" s="51"/>
      <c r="C1658" s="51"/>
      <c r="D1658" s="51"/>
      <c r="E1658" s="51"/>
      <c r="F1658" s="51"/>
      <c r="G1658" s="51"/>
      <c r="H1658" s="51"/>
    </row>
    <row r="1659" spans="1:8" x14ac:dyDescent="0.3">
      <c r="A1659" s="51"/>
      <c r="B1659" s="51"/>
      <c r="C1659" s="51"/>
      <c r="D1659" s="51"/>
      <c r="E1659" s="51"/>
      <c r="F1659" s="51"/>
      <c r="G1659" s="51"/>
      <c r="H1659" s="51"/>
    </row>
    <row r="1660" spans="1:8" x14ac:dyDescent="0.3">
      <c r="A1660" s="51"/>
      <c r="B1660" s="51"/>
      <c r="C1660" s="51"/>
      <c r="D1660" s="51"/>
      <c r="E1660" s="51"/>
      <c r="F1660" s="51"/>
      <c r="G1660" s="51"/>
      <c r="H1660" s="51"/>
    </row>
    <row r="1661" spans="1:8" x14ac:dyDescent="0.3">
      <c r="A1661" s="51"/>
      <c r="B1661" s="51"/>
      <c r="C1661" s="51"/>
      <c r="D1661" s="51"/>
      <c r="E1661" s="51"/>
      <c r="F1661" s="51"/>
      <c r="G1661" s="51"/>
      <c r="H1661" s="51"/>
    </row>
    <row r="1662" spans="1:8" x14ac:dyDescent="0.3">
      <c r="A1662" s="51"/>
      <c r="B1662" s="51"/>
      <c r="C1662" s="51"/>
      <c r="D1662" s="51"/>
      <c r="E1662" s="51"/>
      <c r="F1662" s="51"/>
      <c r="G1662" s="51"/>
      <c r="H1662" s="51"/>
    </row>
    <row r="1663" spans="1:8" x14ac:dyDescent="0.3">
      <c r="A1663" s="51"/>
      <c r="B1663" s="51"/>
      <c r="C1663" s="51"/>
      <c r="D1663" s="51"/>
      <c r="E1663" s="51"/>
      <c r="F1663" s="51"/>
      <c r="G1663" s="51"/>
      <c r="H1663" s="51"/>
    </row>
    <row r="1664" spans="1:8" x14ac:dyDescent="0.3">
      <c r="A1664" s="51"/>
      <c r="B1664" s="51"/>
      <c r="C1664" s="51"/>
      <c r="D1664" s="51"/>
      <c r="E1664" s="51"/>
      <c r="F1664" s="51"/>
      <c r="G1664" s="51"/>
      <c r="H1664" s="51"/>
    </row>
    <row r="1665" spans="1:8" x14ac:dyDescent="0.3">
      <c r="A1665" s="51"/>
      <c r="B1665" s="51"/>
      <c r="C1665" s="51"/>
      <c r="D1665" s="51"/>
      <c r="E1665" s="51"/>
      <c r="F1665" s="51"/>
      <c r="G1665" s="51"/>
      <c r="H1665" s="51"/>
    </row>
    <row r="1666" spans="1:8" x14ac:dyDescent="0.3">
      <c r="A1666" s="51"/>
      <c r="B1666" s="51"/>
      <c r="C1666" s="51"/>
      <c r="D1666" s="51"/>
      <c r="E1666" s="51"/>
      <c r="F1666" s="51"/>
      <c r="G1666" s="51"/>
      <c r="H1666" s="51"/>
    </row>
    <row r="1667" spans="1:8" x14ac:dyDescent="0.3">
      <c r="A1667" s="51"/>
      <c r="B1667" s="51"/>
      <c r="C1667" s="51"/>
      <c r="D1667" s="51"/>
      <c r="E1667" s="51"/>
      <c r="F1667" s="51"/>
      <c r="G1667" s="51"/>
      <c r="H1667" s="51"/>
    </row>
    <row r="1668" spans="1:8" x14ac:dyDescent="0.3">
      <c r="A1668" s="51"/>
      <c r="B1668" s="51"/>
      <c r="C1668" s="51"/>
      <c r="D1668" s="51"/>
      <c r="E1668" s="51"/>
      <c r="F1668" s="51"/>
      <c r="G1668" s="51"/>
      <c r="H1668" s="51"/>
    </row>
    <row r="1669" spans="1:8" x14ac:dyDescent="0.3">
      <c r="A1669" s="51"/>
      <c r="B1669" s="51"/>
      <c r="C1669" s="51"/>
      <c r="D1669" s="51"/>
      <c r="E1669" s="51"/>
      <c r="F1669" s="51"/>
      <c r="G1669" s="51"/>
      <c r="H1669" s="51"/>
    </row>
    <row r="1670" spans="1:8" x14ac:dyDescent="0.3">
      <c r="A1670" s="51"/>
      <c r="B1670" s="51"/>
      <c r="C1670" s="51"/>
      <c r="D1670" s="51"/>
      <c r="E1670" s="51"/>
      <c r="F1670" s="51"/>
      <c r="G1670" s="51"/>
      <c r="H1670" s="51"/>
    </row>
    <row r="1671" spans="1:8" x14ac:dyDescent="0.3">
      <c r="A1671" s="51"/>
      <c r="B1671" s="51"/>
      <c r="C1671" s="51"/>
      <c r="D1671" s="51"/>
      <c r="E1671" s="51"/>
      <c r="F1671" s="51"/>
      <c r="G1671" s="51"/>
      <c r="H1671" s="51"/>
    </row>
    <row r="1672" spans="1:8" x14ac:dyDescent="0.3">
      <c r="A1672" s="51"/>
      <c r="B1672" s="51"/>
      <c r="C1672" s="51"/>
      <c r="D1672" s="51"/>
      <c r="E1672" s="51"/>
      <c r="F1672" s="51"/>
      <c r="G1672" s="51"/>
      <c r="H1672" s="51"/>
    </row>
    <row r="1673" spans="1:8" x14ac:dyDescent="0.3">
      <c r="A1673" s="51"/>
      <c r="B1673" s="51"/>
      <c r="C1673" s="51"/>
      <c r="D1673" s="51"/>
      <c r="E1673" s="51"/>
      <c r="F1673" s="51"/>
      <c r="G1673" s="51"/>
      <c r="H1673" s="51"/>
    </row>
    <row r="1674" spans="1:8" x14ac:dyDescent="0.3">
      <c r="A1674" s="51"/>
      <c r="B1674" s="51"/>
      <c r="C1674" s="51"/>
      <c r="D1674" s="51"/>
      <c r="E1674" s="51"/>
      <c r="F1674" s="51"/>
      <c r="G1674" s="51"/>
      <c r="H1674" s="51"/>
    </row>
    <row r="1675" spans="1:8" x14ac:dyDescent="0.3">
      <c r="A1675" s="51"/>
      <c r="B1675" s="51"/>
      <c r="C1675" s="51"/>
      <c r="D1675" s="51"/>
      <c r="E1675" s="51"/>
      <c r="F1675" s="51"/>
      <c r="G1675" s="51"/>
      <c r="H1675" s="51"/>
    </row>
    <row r="1676" spans="1:8" x14ac:dyDescent="0.3">
      <c r="A1676" s="51"/>
      <c r="B1676" s="51"/>
      <c r="C1676" s="51"/>
      <c r="D1676" s="51"/>
      <c r="E1676" s="51"/>
      <c r="F1676" s="51"/>
      <c r="G1676" s="51"/>
      <c r="H1676" s="51"/>
    </row>
    <row r="1677" spans="1:8" x14ac:dyDescent="0.3">
      <c r="A1677" s="51"/>
      <c r="B1677" s="51"/>
      <c r="C1677" s="51"/>
      <c r="D1677" s="51"/>
      <c r="E1677" s="51"/>
      <c r="F1677" s="51"/>
      <c r="G1677" s="51"/>
      <c r="H1677" s="51"/>
    </row>
    <row r="1678" spans="1:8" x14ac:dyDescent="0.3">
      <c r="A1678" s="51"/>
      <c r="B1678" s="51"/>
      <c r="C1678" s="51"/>
      <c r="D1678" s="51"/>
      <c r="E1678" s="51"/>
      <c r="F1678" s="51"/>
      <c r="G1678" s="51"/>
      <c r="H1678" s="51"/>
    </row>
    <row r="1679" spans="1:8" x14ac:dyDescent="0.3">
      <c r="A1679" s="51"/>
      <c r="B1679" s="51"/>
      <c r="C1679" s="51"/>
      <c r="D1679" s="51"/>
      <c r="E1679" s="51"/>
      <c r="F1679" s="51"/>
      <c r="G1679" s="51"/>
      <c r="H1679" s="51"/>
    </row>
    <row r="1680" spans="1:8" x14ac:dyDescent="0.3">
      <c r="A1680" s="51"/>
      <c r="B1680" s="51"/>
      <c r="C1680" s="51"/>
      <c r="D1680" s="51"/>
      <c r="E1680" s="51"/>
      <c r="F1680" s="51"/>
      <c r="G1680" s="51"/>
      <c r="H1680" s="51"/>
    </row>
    <row r="1681" spans="1:8" x14ac:dyDescent="0.3">
      <c r="A1681" s="51"/>
      <c r="B1681" s="51"/>
      <c r="C1681" s="51"/>
      <c r="D1681" s="51"/>
      <c r="E1681" s="51"/>
      <c r="F1681" s="51"/>
      <c r="G1681" s="51"/>
      <c r="H1681" s="51"/>
    </row>
    <row r="1682" spans="1:8" x14ac:dyDescent="0.3">
      <c r="A1682" s="51"/>
      <c r="B1682" s="51"/>
      <c r="C1682" s="51"/>
      <c r="D1682" s="51"/>
      <c r="E1682" s="51"/>
      <c r="F1682" s="51"/>
      <c r="G1682" s="51"/>
      <c r="H1682" s="51"/>
    </row>
    <row r="1683" spans="1:8" x14ac:dyDescent="0.3">
      <c r="A1683" s="51"/>
      <c r="B1683" s="51"/>
      <c r="C1683" s="51"/>
      <c r="D1683" s="51"/>
      <c r="E1683" s="51"/>
      <c r="F1683" s="51"/>
      <c r="G1683" s="51"/>
      <c r="H1683" s="51"/>
    </row>
    <row r="1684" spans="1:8" x14ac:dyDescent="0.3">
      <c r="A1684" s="51"/>
      <c r="B1684" s="51"/>
      <c r="C1684" s="51"/>
      <c r="D1684" s="51"/>
      <c r="E1684" s="51"/>
      <c r="F1684" s="51"/>
      <c r="G1684" s="51"/>
      <c r="H1684" s="51"/>
    </row>
    <row r="1685" spans="1:8" x14ac:dyDescent="0.3">
      <c r="A1685" s="51"/>
      <c r="B1685" s="51"/>
      <c r="C1685" s="51"/>
      <c r="D1685" s="51"/>
      <c r="E1685" s="51"/>
      <c r="F1685" s="51"/>
      <c r="G1685" s="51"/>
      <c r="H1685" s="51"/>
    </row>
    <row r="1686" spans="1:8" x14ac:dyDescent="0.3">
      <c r="A1686" s="51"/>
      <c r="B1686" s="51"/>
      <c r="C1686" s="51"/>
      <c r="D1686" s="51"/>
      <c r="E1686" s="51"/>
      <c r="F1686" s="51"/>
      <c r="G1686" s="51"/>
      <c r="H1686" s="51"/>
    </row>
    <row r="1687" spans="1:8" x14ac:dyDescent="0.3">
      <c r="A1687" s="51"/>
      <c r="B1687" s="51"/>
      <c r="C1687" s="51"/>
      <c r="D1687" s="51"/>
      <c r="E1687" s="51"/>
      <c r="F1687" s="51"/>
      <c r="G1687" s="51"/>
      <c r="H1687" s="51"/>
    </row>
    <row r="1688" spans="1:8" x14ac:dyDescent="0.3">
      <c r="A1688" s="51"/>
      <c r="B1688" s="51"/>
      <c r="C1688" s="51"/>
      <c r="D1688" s="51"/>
      <c r="E1688" s="51"/>
      <c r="F1688" s="51"/>
      <c r="G1688" s="51"/>
      <c r="H1688" s="51"/>
    </row>
    <row r="1689" spans="1:8" x14ac:dyDescent="0.3">
      <c r="A1689" s="51"/>
      <c r="B1689" s="51"/>
      <c r="C1689" s="51"/>
      <c r="D1689" s="51"/>
      <c r="E1689" s="51"/>
      <c r="F1689" s="51"/>
      <c r="G1689" s="51"/>
      <c r="H1689" s="51"/>
    </row>
    <row r="1690" spans="1:8" x14ac:dyDescent="0.3">
      <c r="A1690" s="51"/>
      <c r="B1690" s="51"/>
      <c r="C1690" s="51"/>
      <c r="D1690" s="51"/>
      <c r="E1690" s="51"/>
      <c r="F1690" s="51"/>
      <c r="G1690" s="51"/>
      <c r="H1690" s="51"/>
    </row>
    <row r="1691" spans="1:8" x14ac:dyDescent="0.3">
      <c r="A1691" s="51"/>
      <c r="B1691" s="51"/>
      <c r="C1691" s="51"/>
      <c r="D1691" s="51"/>
      <c r="E1691" s="51"/>
      <c r="F1691" s="51"/>
      <c r="G1691" s="51"/>
      <c r="H1691" s="51"/>
    </row>
    <row r="1692" spans="1:8" x14ac:dyDescent="0.3">
      <c r="A1692" s="51"/>
      <c r="B1692" s="51"/>
      <c r="C1692" s="51"/>
      <c r="D1692" s="51"/>
      <c r="E1692" s="51"/>
      <c r="F1692" s="51"/>
      <c r="G1692" s="51"/>
      <c r="H1692" s="51"/>
    </row>
    <row r="1693" spans="1:8" x14ac:dyDescent="0.3">
      <c r="A1693" s="51"/>
      <c r="B1693" s="51"/>
      <c r="C1693" s="51"/>
      <c r="D1693" s="51"/>
      <c r="E1693" s="51"/>
      <c r="F1693" s="51"/>
      <c r="G1693" s="51"/>
      <c r="H1693" s="51"/>
    </row>
    <row r="1694" spans="1:8" x14ac:dyDescent="0.3">
      <c r="A1694" s="51"/>
      <c r="B1694" s="51"/>
      <c r="C1694" s="51"/>
      <c r="D1694" s="51"/>
      <c r="E1694" s="51"/>
      <c r="F1694" s="51"/>
      <c r="G1694" s="51"/>
      <c r="H1694" s="51"/>
    </row>
    <row r="1695" spans="1:8" x14ac:dyDescent="0.3">
      <c r="A1695" s="51"/>
      <c r="B1695" s="51"/>
      <c r="C1695" s="51"/>
      <c r="D1695" s="51"/>
      <c r="E1695" s="51"/>
      <c r="F1695" s="51"/>
      <c r="G1695" s="51"/>
      <c r="H1695" s="51"/>
    </row>
    <row r="1696" spans="1:8" x14ac:dyDescent="0.3">
      <c r="A1696" s="51"/>
      <c r="B1696" s="51"/>
      <c r="C1696" s="51"/>
      <c r="D1696" s="51"/>
      <c r="E1696" s="51"/>
      <c r="F1696" s="51"/>
      <c r="G1696" s="51"/>
      <c r="H1696" s="51"/>
    </row>
    <row r="1697" spans="1:8" x14ac:dyDescent="0.3">
      <c r="A1697" s="51"/>
      <c r="B1697" s="51"/>
      <c r="C1697" s="51"/>
      <c r="D1697" s="51"/>
      <c r="E1697" s="51"/>
      <c r="F1697" s="51"/>
      <c r="G1697" s="51"/>
      <c r="H1697" s="51"/>
    </row>
    <row r="1698" spans="1:8" x14ac:dyDescent="0.3">
      <c r="A1698" s="51"/>
      <c r="B1698" s="51"/>
      <c r="C1698" s="51"/>
      <c r="D1698" s="51"/>
      <c r="E1698" s="51"/>
      <c r="F1698" s="51"/>
      <c r="G1698" s="51"/>
      <c r="H1698" s="51"/>
    </row>
    <row r="1699" spans="1:8" x14ac:dyDescent="0.3">
      <c r="A1699" s="51"/>
      <c r="B1699" s="51"/>
      <c r="C1699" s="51"/>
      <c r="D1699" s="51"/>
      <c r="E1699" s="51"/>
      <c r="F1699" s="51"/>
      <c r="G1699" s="51"/>
      <c r="H1699" s="51"/>
    </row>
    <row r="1700" spans="1:8" x14ac:dyDescent="0.3">
      <c r="A1700" s="51"/>
      <c r="B1700" s="51"/>
      <c r="C1700" s="51"/>
      <c r="D1700" s="51"/>
      <c r="E1700" s="51"/>
      <c r="F1700" s="51"/>
      <c r="G1700" s="51"/>
      <c r="H1700" s="51"/>
    </row>
    <row r="1701" spans="1:8" x14ac:dyDescent="0.3">
      <c r="A1701" s="51"/>
      <c r="B1701" s="51"/>
      <c r="C1701" s="51"/>
      <c r="D1701" s="51"/>
      <c r="E1701" s="51"/>
      <c r="F1701" s="51"/>
      <c r="G1701" s="51"/>
      <c r="H1701" s="51"/>
    </row>
    <row r="1702" spans="1:8" x14ac:dyDescent="0.3">
      <c r="A1702" s="51"/>
      <c r="B1702" s="51"/>
      <c r="C1702" s="51"/>
      <c r="D1702" s="51"/>
      <c r="E1702" s="51"/>
      <c r="F1702" s="51"/>
      <c r="G1702" s="51"/>
      <c r="H1702" s="51"/>
    </row>
    <row r="1703" spans="1:8" x14ac:dyDescent="0.3">
      <c r="A1703" s="51"/>
      <c r="B1703" s="51"/>
      <c r="C1703" s="51"/>
      <c r="D1703" s="51"/>
      <c r="E1703" s="51"/>
      <c r="F1703" s="51"/>
      <c r="G1703" s="51"/>
      <c r="H1703" s="51"/>
    </row>
    <row r="1704" spans="1:8" x14ac:dyDescent="0.3">
      <c r="A1704" s="51"/>
      <c r="B1704" s="51"/>
      <c r="C1704" s="51"/>
      <c r="D1704" s="51"/>
      <c r="E1704" s="51"/>
      <c r="F1704" s="51"/>
      <c r="G1704" s="51"/>
      <c r="H1704" s="51"/>
    </row>
    <row r="1705" spans="1:8" x14ac:dyDescent="0.3">
      <c r="A1705" s="51"/>
      <c r="B1705" s="51"/>
      <c r="C1705" s="51"/>
      <c r="D1705" s="51"/>
      <c r="E1705" s="51"/>
      <c r="F1705" s="51"/>
      <c r="G1705" s="51"/>
      <c r="H1705" s="51"/>
    </row>
    <row r="1706" spans="1:8" x14ac:dyDescent="0.3">
      <c r="A1706" s="51"/>
      <c r="B1706" s="51"/>
      <c r="C1706" s="51"/>
      <c r="D1706" s="51"/>
      <c r="E1706" s="51"/>
      <c r="F1706" s="51"/>
      <c r="G1706" s="51"/>
      <c r="H1706" s="51"/>
    </row>
    <row r="1707" spans="1:8" x14ac:dyDescent="0.3">
      <c r="A1707" s="51"/>
      <c r="B1707" s="51"/>
      <c r="C1707" s="51"/>
      <c r="D1707" s="51"/>
      <c r="E1707" s="51"/>
      <c r="F1707" s="51"/>
      <c r="G1707" s="51"/>
      <c r="H1707" s="51"/>
    </row>
    <row r="1708" spans="1:8" x14ac:dyDescent="0.3">
      <c r="A1708" s="51"/>
      <c r="B1708" s="51"/>
      <c r="C1708" s="51"/>
      <c r="D1708" s="51"/>
      <c r="E1708" s="51"/>
      <c r="F1708" s="51"/>
      <c r="G1708" s="51"/>
      <c r="H1708" s="51"/>
    </row>
    <row r="1709" spans="1:8" x14ac:dyDescent="0.3">
      <c r="A1709" s="51"/>
      <c r="B1709" s="51"/>
      <c r="C1709" s="51"/>
      <c r="D1709" s="51"/>
      <c r="E1709" s="51"/>
      <c r="F1709" s="51"/>
      <c r="G1709" s="51"/>
      <c r="H1709" s="51"/>
    </row>
    <row r="1710" spans="1:8" x14ac:dyDescent="0.3">
      <c r="A1710" s="51"/>
      <c r="B1710" s="51"/>
      <c r="C1710" s="51"/>
      <c r="D1710" s="51"/>
      <c r="E1710" s="51"/>
      <c r="F1710" s="51"/>
      <c r="G1710" s="51"/>
      <c r="H1710" s="51"/>
    </row>
    <row r="1711" spans="1:8" x14ac:dyDescent="0.3">
      <c r="A1711" s="51"/>
      <c r="B1711" s="51"/>
      <c r="C1711" s="51"/>
      <c r="D1711" s="51"/>
      <c r="E1711" s="51"/>
      <c r="F1711" s="51"/>
      <c r="G1711" s="51"/>
      <c r="H1711" s="51"/>
    </row>
    <row r="1712" spans="1:8" x14ac:dyDescent="0.3">
      <c r="A1712" s="51"/>
      <c r="B1712" s="51"/>
      <c r="C1712" s="51"/>
      <c r="D1712" s="51"/>
      <c r="E1712" s="51"/>
      <c r="F1712" s="51"/>
      <c r="G1712" s="51"/>
      <c r="H1712" s="51"/>
    </row>
    <row r="1713" spans="1:8" x14ac:dyDescent="0.3">
      <c r="A1713" s="51"/>
      <c r="B1713" s="51"/>
      <c r="C1713" s="51"/>
      <c r="D1713" s="51"/>
      <c r="E1713" s="51"/>
      <c r="F1713" s="51"/>
      <c r="G1713" s="51"/>
      <c r="H1713" s="51"/>
    </row>
    <row r="1714" spans="1:8" x14ac:dyDescent="0.3">
      <c r="A1714" s="51"/>
      <c r="B1714" s="51"/>
      <c r="C1714" s="51"/>
      <c r="D1714" s="51"/>
      <c r="E1714" s="51"/>
      <c r="F1714" s="51"/>
      <c r="G1714" s="51"/>
      <c r="H1714" s="51"/>
    </row>
    <row r="1715" spans="1:8" x14ac:dyDescent="0.3">
      <c r="A1715" s="51"/>
      <c r="B1715" s="51"/>
      <c r="C1715" s="51"/>
      <c r="D1715" s="51"/>
      <c r="E1715" s="51"/>
      <c r="F1715" s="51"/>
      <c r="G1715" s="51"/>
      <c r="H1715" s="51"/>
    </row>
    <row r="1716" spans="1:8" x14ac:dyDescent="0.3">
      <c r="A1716" s="51"/>
      <c r="B1716" s="51"/>
      <c r="C1716" s="51"/>
      <c r="D1716" s="51"/>
      <c r="E1716" s="51"/>
      <c r="F1716" s="51"/>
      <c r="G1716" s="51"/>
      <c r="H1716" s="51"/>
    </row>
    <row r="1717" spans="1:8" x14ac:dyDescent="0.3">
      <c r="A1717" s="51"/>
      <c r="B1717" s="51"/>
      <c r="C1717" s="51"/>
      <c r="D1717" s="51"/>
      <c r="E1717" s="51"/>
      <c r="F1717" s="51"/>
      <c r="G1717" s="51"/>
      <c r="H1717" s="51"/>
    </row>
    <row r="1718" spans="1:8" x14ac:dyDescent="0.3">
      <c r="A1718" s="51"/>
      <c r="B1718" s="51"/>
      <c r="C1718" s="51"/>
      <c r="D1718" s="51"/>
      <c r="E1718" s="51"/>
      <c r="F1718" s="51"/>
      <c r="G1718" s="51"/>
      <c r="H1718" s="51"/>
    </row>
    <row r="1719" spans="1:8" x14ac:dyDescent="0.3">
      <c r="A1719" s="51"/>
      <c r="B1719" s="51"/>
      <c r="C1719" s="51"/>
      <c r="D1719" s="51"/>
      <c r="E1719" s="51"/>
      <c r="F1719" s="51"/>
      <c r="G1719" s="51"/>
      <c r="H1719" s="51"/>
    </row>
    <row r="1720" spans="1:8" x14ac:dyDescent="0.3">
      <c r="A1720" s="51"/>
      <c r="B1720" s="51"/>
      <c r="C1720" s="51"/>
      <c r="D1720" s="51"/>
      <c r="E1720" s="51"/>
      <c r="F1720" s="51"/>
      <c r="G1720" s="51"/>
      <c r="H1720" s="51"/>
    </row>
    <row r="1721" spans="1:8" x14ac:dyDescent="0.3">
      <c r="A1721" s="51"/>
      <c r="B1721" s="51"/>
      <c r="C1721" s="51"/>
      <c r="D1721" s="51"/>
      <c r="E1721" s="51"/>
      <c r="F1721" s="51"/>
      <c r="G1721" s="51"/>
      <c r="H1721" s="51"/>
    </row>
    <row r="1722" spans="1:8" x14ac:dyDescent="0.3">
      <c r="A1722" s="51"/>
      <c r="B1722" s="51"/>
      <c r="C1722" s="51"/>
      <c r="D1722" s="51"/>
      <c r="E1722" s="51"/>
      <c r="F1722" s="51"/>
      <c r="G1722" s="51"/>
      <c r="H1722" s="51"/>
    </row>
    <row r="1723" spans="1:8" x14ac:dyDescent="0.3">
      <c r="A1723" s="51"/>
      <c r="B1723" s="51"/>
      <c r="C1723" s="51"/>
      <c r="D1723" s="51"/>
      <c r="E1723" s="51"/>
      <c r="F1723" s="51"/>
      <c r="G1723" s="51"/>
      <c r="H1723" s="51"/>
    </row>
    <row r="1724" spans="1:8" x14ac:dyDescent="0.3">
      <c r="A1724" s="51"/>
      <c r="B1724" s="51"/>
      <c r="C1724" s="51"/>
      <c r="D1724" s="51"/>
      <c r="E1724" s="51"/>
      <c r="F1724" s="51"/>
      <c r="G1724" s="51"/>
      <c r="H1724" s="51"/>
    </row>
    <row r="1725" spans="1:8" x14ac:dyDescent="0.3">
      <c r="A1725" s="51"/>
      <c r="B1725" s="51"/>
      <c r="C1725" s="51"/>
      <c r="D1725" s="51"/>
      <c r="E1725" s="51"/>
      <c r="F1725" s="51"/>
      <c r="G1725" s="51"/>
      <c r="H1725" s="51"/>
    </row>
    <row r="1726" spans="1:8" x14ac:dyDescent="0.3">
      <c r="A1726" s="51"/>
      <c r="B1726" s="51"/>
      <c r="C1726" s="51"/>
      <c r="D1726" s="51"/>
      <c r="E1726" s="51"/>
      <c r="F1726" s="51"/>
      <c r="G1726" s="51"/>
      <c r="H1726" s="51"/>
    </row>
    <row r="1727" spans="1:8" x14ac:dyDescent="0.3">
      <c r="A1727" s="51"/>
      <c r="B1727" s="51"/>
      <c r="C1727" s="51"/>
      <c r="D1727" s="51"/>
      <c r="E1727" s="51"/>
      <c r="F1727" s="51"/>
      <c r="G1727" s="51"/>
      <c r="H1727" s="51"/>
    </row>
    <row r="1728" spans="1:8" x14ac:dyDescent="0.3">
      <c r="A1728" s="51"/>
      <c r="B1728" s="51"/>
      <c r="C1728" s="51"/>
      <c r="D1728" s="51"/>
      <c r="E1728" s="51"/>
      <c r="F1728" s="51"/>
      <c r="G1728" s="51"/>
      <c r="H1728" s="51"/>
    </row>
    <row r="1729" spans="1:8" x14ac:dyDescent="0.3">
      <c r="A1729" s="51"/>
      <c r="B1729" s="51"/>
      <c r="C1729" s="51"/>
      <c r="D1729" s="51"/>
      <c r="E1729" s="51"/>
      <c r="F1729" s="51"/>
      <c r="G1729" s="51"/>
      <c r="H1729" s="51"/>
    </row>
    <row r="1730" spans="1:8" x14ac:dyDescent="0.3">
      <c r="A1730" s="51"/>
      <c r="B1730" s="51"/>
      <c r="C1730" s="51"/>
      <c r="D1730" s="51"/>
      <c r="E1730" s="51"/>
      <c r="F1730" s="51"/>
      <c r="G1730" s="51"/>
      <c r="H1730" s="51"/>
    </row>
    <row r="1731" spans="1:8" x14ac:dyDescent="0.3">
      <c r="A1731" s="51"/>
      <c r="B1731" s="51"/>
      <c r="C1731" s="51"/>
      <c r="D1731" s="51"/>
      <c r="E1731" s="51"/>
      <c r="F1731" s="51"/>
      <c r="G1731" s="51"/>
      <c r="H1731" s="51"/>
    </row>
    <row r="1732" spans="1:8" x14ac:dyDescent="0.3">
      <c r="A1732" s="51"/>
      <c r="B1732" s="51"/>
      <c r="C1732" s="51"/>
      <c r="D1732" s="51"/>
      <c r="E1732" s="51"/>
      <c r="F1732" s="51"/>
      <c r="G1732" s="51"/>
      <c r="H1732" s="51"/>
    </row>
    <row r="1733" spans="1:8" x14ac:dyDescent="0.3">
      <c r="A1733" s="51"/>
      <c r="B1733" s="51"/>
      <c r="C1733" s="51"/>
      <c r="D1733" s="51"/>
      <c r="E1733" s="51"/>
      <c r="F1733" s="51"/>
      <c r="G1733" s="51"/>
      <c r="H1733" s="51"/>
    </row>
    <row r="1734" spans="1:8" x14ac:dyDescent="0.3">
      <c r="A1734" s="51"/>
      <c r="B1734" s="51"/>
      <c r="C1734" s="51"/>
      <c r="D1734" s="51"/>
      <c r="E1734" s="51"/>
      <c r="F1734" s="51"/>
      <c r="G1734" s="51"/>
      <c r="H1734" s="51"/>
    </row>
    <row r="1735" spans="1:8" x14ac:dyDescent="0.3">
      <c r="A1735" s="51"/>
      <c r="B1735" s="51"/>
      <c r="C1735" s="51"/>
      <c r="D1735" s="51"/>
      <c r="E1735" s="51"/>
      <c r="F1735" s="51"/>
      <c r="G1735" s="51"/>
      <c r="H1735" s="51"/>
    </row>
    <row r="1736" spans="1:8" x14ac:dyDescent="0.3">
      <c r="A1736" s="51"/>
      <c r="B1736" s="51"/>
      <c r="C1736" s="51"/>
      <c r="D1736" s="51"/>
      <c r="E1736" s="51"/>
      <c r="F1736" s="51"/>
      <c r="G1736" s="51"/>
      <c r="H1736" s="51"/>
    </row>
    <row r="1737" spans="1:8" x14ac:dyDescent="0.3">
      <c r="A1737" s="51"/>
      <c r="B1737" s="51"/>
      <c r="C1737" s="51"/>
      <c r="D1737" s="51"/>
      <c r="E1737" s="51"/>
      <c r="F1737" s="51"/>
      <c r="G1737" s="51"/>
      <c r="H1737" s="51"/>
    </row>
    <row r="1738" spans="1:8" x14ac:dyDescent="0.3">
      <c r="A1738" s="51"/>
      <c r="B1738" s="51"/>
      <c r="C1738" s="51"/>
      <c r="D1738" s="51"/>
      <c r="E1738" s="51"/>
      <c r="F1738" s="51"/>
      <c r="G1738" s="51"/>
      <c r="H1738" s="51"/>
    </row>
    <row r="1739" spans="1:8" x14ac:dyDescent="0.3">
      <c r="A1739" s="51"/>
      <c r="B1739" s="51"/>
      <c r="C1739" s="51"/>
      <c r="D1739" s="51"/>
      <c r="E1739" s="51"/>
      <c r="F1739" s="51"/>
      <c r="G1739" s="51"/>
      <c r="H1739" s="51"/>
    </row>
    <row r="1740" spans="1:8" x14ac:dyDescent="0.3">
      <c r="A1740" s="51"/>
      <c r="B1740" s="51"/>
      <c r="C1740" s="51"/>
      <c r="D1740" s="51"/>
      <c r="E1740" s="51"/>
      <c r="F1740" s="51"/>
      <c r="G1740" s="51"/>
      <c r="H1740" s="51"/>
    </row>
    <row r="1741" spans="1:8" x14ac:dyDescent="0.3">
      <c r="A1741" s="51"/>
      <c r="B1741" s="51"/>
      <c r="C1741" s="51"/>
      <c r="D1741" s="51"/>
      <c r="E1741" s="51"/>
      <c r="F1741" s="51"/>
      <c r="G1741" s="51"/>
      <c r="H1741" s="51"/>
    </row>
    <row r="1742" spans="1:8" x14ac:dyDescent="0.3">
      <c r="A1742" s="51"/>
      <c r="B1742" s="51"/>
      <c r="C1742" s="51"/>
      <c r="D1742" s="51"/>
      <c r="E1742" s="51"/>
      <c r="F1742" s="51"/>
      <c r="G1742" s="51"/>
      <c r="H1742" s="51"/>
    </row>
    <row r="1743" spans="1:8" x14ac:dyDescent="0.3">
      <c r="A1743" s="51"/>
      <c r="B1743" s="51"/>
      <c r="C1743" s="51"/>
      <c r="D1743" s="51"/>
      <c r="E1743" s="51"/>
      <c r="F1743" s="51"/>
      <c r="G1743" s="51"/>
      <c r="H1743" s="51"/>
    </row>
    <row r="1744" spans="1:8" x14ac:dyDescent="0.3">
      <c r="A1744" s="51"/>
      <c r="B1744" s="51"/>
      <c r="C1744" s="51"/>
      <c r="D1744" s="51"/>
      <c r="E1744" s="51"/>
      <c r="F1744" s="51"/>
      <c r="G1744" s="51"/>
      <c r="H1744" s="51"/>
    </row>
    <row r="1745" spans="1:8" x14ac:dyDescent="0.3">
      <c r="A1745" s="51"/>
      <c r="B1745" s="51"/>
      <c r="C1745" s="51"/>
      <c r="D1745" s="51"/>
      <c r="E1745" s="51"/>
      <c r="F1745" s="51"/>
      <c r="G1745" s="51"/>
      <c r="H1745" s="51"/>
    </row>
    <row r="1746" spans="1:8" x14ac:dyDescent="0.3">
      <c r="A1746" s="51"/>
      <c r="B1746" s="51"/>
      <c r="C1746" s="51"/>
      <c r="D1746" s="51"/>
      <c r="E1746" s="51"/>
      <c r="F1746" s="51"/>
      <c r="G1746" s="51"/>
      <c r="H1746" s="51"/>
    </row>
    <row r="1747" spans="1:8" x14ac:dyDescent="0.3">
      <c r="A1747" s="51"/>
      <c r="B1747" s="51"/>
      <c r="C1747" s="51"/>
      <c r="D1747" s="51"/>
      <c r="E1747" s="51"/>
      <c r="F1747" s="51"/>
      <c r="G1747" s="51"/>
      <c r="H1747" s="51"/>
    </row>
    <row r="1748" spans="1:8" x14ac:dyDescent="0.3">
      <c r="A1748" s="51"/>
      <c r="B1748" s="51"/>
      <c r="C1748" s="51"/>
      <c r="D1748" s="51"/>
      <c r="E1748" s="51"/>
      <c r="F1748" s="51"/>
      <c r="G1748" s="51"/>
      <c r="H1748" s="51"/>
    </row>
    <row r="1749" spans="1:8" x14ac:dyDescent="0.3">
      <c r="A1749" s="51"/>
      <c r="B1749" s="51"/>
      <c r="C1749" s="51"/>
      <c r="D1749" s="51"/>
      <c r="E1749" s="51"/>
      <c r="F1749" s="51"/>
      <c r="G1749" s="51"/>
      <c r="H1749" s="51"/>
    </row>
    <row r="1750" spans="1:8" x14ac:dyDescent="0.3">
      <c r="A1750" s="51"/>
      <c r="B1750" s="51"/>
      <c r="C1750" s="51"/>
      <c r="D1750" s="51"/>
      <c r="E1750" s="51"/>
      <c r="F1750" s="51"/>
      <c r="G1750" s="51"/>
      <c r="H1750" s="51"/>
    </row>
    <row r="1751" spans="1:8" x14ac:dyDescent="0.3">
      <c r="A1751" s="51"/>
      <c r="B1751" s="51"/>
      <c r="C1751" s="51"/>
      <c r="D1751" s="51"/>
      <c r="E1751" s="51"/>
      <c r="F1751" s="51"/>
      <c r="G1751" s="51"/>
      <c r="H1751" s="51"/>
    </row>
    <row r="1752" spans="1:8" x14ac:dyDescent="0.3">
      <c r="A1752" s="51"/>
      <c r="B1752" s="51"/>
      <c r="C1752" s="51"/>
      <c r="D1752" s="51"/>
      <c r="E1752" s="51"/>
      <c r="F1752" s="51"/>
      <c r="G1752" s="51"/>
      <c r="H1752" s="51"/>
    </row>
    <row r="1753" spans="1:8" x14ac:dyDescent="0.3">
      <c r="A1753" s="51"/>
      <c r="B1753" s="51"/>
      <c r="C1753" s="51"/>
      <c r="D1753" s="51"/>
      <c r="E1753" s="51"/>
      <c r="F1753" s="51"/>
      <c r="G1753" s="51"/>
      <c r="H1753" s="51"/>
    </row>
    <row r="1754" spans="1:8" x14ac:dyDescent="0.3">
      <c r="A1754" s="51"/>
      <c r="B1754" s="51"/>
      <c r="C1754" s="51"/>
      <c r="D1754" s="51"/>
      <c r="E1754" s="51"/>
      <c r="F1754" s="51"/>
      <c r="G1754" s="51"/>
      <c r="H1754" s="51"/>
    </row>
    <row r="1755" spans="1:8" x14ac:dyDescent="0.3">
      <c r="A1755" s="51"/>
      <c r="B1755" s="51"/>
      <c r="C1755" s="51"/>
      <c r="D1755" s="51"/>
      <c r="E1755" s="51"/>
      <c r="F1755" s="51"/>
      <c r="G1755" s="51"/>
      <c r="H1755" s="51"/>
    </row>
    <row r="1756" spans="1:8" x14ac:dyDescent="0.3">
      <c r="A1756" s="51"/>
      <c r="B1756" s="51"/>
      <c r="C1756" s="51"/>
      <c r="D1756" s="51"/>
      <c r="E1756" s="51"/>
      <c r="F1756" s="51"/>
      <c r="G1756" s="51"/>
      <c r="H1756" s="51"/>
    </row>
    <row r="1757" spans="1:8" x14ac:dyDescent="0.3">
      <c r="A1757" s="51"/>
      <c r="B1757" s="51"/>
      <c r="C1757" s="51"/>
      <c r="D1757" s="51"/>
      <c r="E1757" s="51"/>
      <c r="F1757" s="51"/>
      <c r="G1757" s="51"/>
      <c r="H1757" s="51"/>
    </row>
    <row r="1758" spans="1:8" x14ac:dyDescent="0.3">
      <c r="A1758" s="51"/>
      <c r="B1758" s="51"/>
      <c r="C1758" s="51"/>
      <c r="D1758" s="51"/>
      <c r="E1758" s="51"/>
      <c r="F1758" s="51"/>
      <c r="G1758" s="51"/>
      <c r="H1758" s="51"/>
    </row>
    <row r="1759" spans="1:8" x14ac:dyDescent="0.3">
      <c r="A1759" s="51"/>
      <c r="B1759" s="51"/>
      <c r="C1759" s="51"/>
      <c r="D1759" s="51"/>
      <c r="E1759" s="51"/>
      <c r="F1759" s="51"/>
      <c r="G1759" s="51"/>
      <c r="H1759" s="51"/>
    </row>
    <row r="1760" spans="1:8" x14ac:dyDescent="0.3">
      <c r="A1760" s="51"/>
      <c r="B1760" s="51"/>
      <c r="C1760" s="51"/>
      <c r="D1760" s="51"/>
      <c r="E1760" s="51"/>
      <c r="F1760" s="51"/>
      <c r="G1760" s="51"/>
      <c r="H1760" s="51"/>
    </row>
    <row r="1761" spans="1:8" x14ac:dyDescent="0.3">
      <c r="A1761" s="51"/>
      <c r="B1761" s="51"/>
      <c r="C1761" s="51"/>
      <c r="D1761" s="51"/>
      <c r="E1761" s="51"/>
      <c r="F1761" s="51"/>
      <c r="G1761" s="51"/>
      <c r="H1761" s="51"/>
    </row>
    <row r="1762" spans="1:8" x14ac:dyDescent="0.3">
      <c r="A1762" s="51"/>
      <c r="B1762" s="51"/>
      <c r="C1762" s="51"/>
      <c r="D1762" s="51"/>
      <c r="E1762" s="51"/>
      <c r="F1762" s="51"/>
      <c r="G1762" s="51"/>
      <c r="H1762" s="51"/>
    </row>
    <row r="1763" spans="1:8" x14ac:dyDescent="0.3">
      <c r="A1763" s="51"/>
      <c r="B1763" s="51"/>
      <c r="C1763" s="51"/>
      <c r="D1763" s="51"/>
      <c r="E1763" s="51"/>
      <c r="F1763" s="51"/>
      <c r="G1763" s="51"/>
      <c r="H1763" s="51"/>
    </row>
    <row r="1764" spans="1:8" x14ac:dyDescent="0.3">
      <c r="A1764" s="51"/>
      <c r="B1764" s="51"/>
      <c r="C1764" s="51"/>
      <c r="D1764" s="51"/>
      <c r="E1764" s="51"/>
      <c r="F1764" s="51"/>
      <c r="G1764" s="51"/>
      <c r="H1764" s="51"/>
    </row>
    <row r="1765" spans="1:8" x14ac:dyDescent="0.3">
      <c r="A1765" s="51"/>
      <c r="B1765" s="51"/>
      <c r="C1765" s="51"/>
      <c r="D1765" s="51"/>
      <c r="E1765" s="51"/>
      <c r="F1765" s="51"/>
      <c r="G1765" s="51"/>
      <c r="H1765" s="51"/>
    </row>
    <row r="1766" spans="1:8" x14ac:dyDescent="0.3">
      <c r="A1766" s="51"/>
      <c r="B1766" s="51"/>
      <c r="C1766" s="51"/>
      <c r="D1766" s="51"/>
      <c r="E1766" s="51"/>
      <c r="F1766" s="51"/>
      <c r="G1766" s="51"/>
      <c r="H1766" s="51"/>
    </row>
    <row r="1767" spans="1:8" x14ac:dyDescent="0.3">
      <c r="A1767" s="51"/>
      <c r="B1767" s="51"/>
      <c r="C1767" s="51"/>
      <c r="D1767" s="51"/>
      <c r="E1767" s="51"/>
      <c r="F1767" s="51"/>
      <c r="G1767" s="51"/>
      <c r="H1767" s="51"/>
    </row>
    <row r="1768" spans="1:8" x14ac:dyDescent="0.3">
      <c r="A1768" s="51"/>
      <c r="B1768" s="51"/>
      <c r="C1768" s="51"/>
      <c r="D1768" s="51"/>
      <c r="E1768" s="51"/>
      <c r="F1768" s="51"/>
      <c r="G1768" s="51"/>
      <c r="H1768" s="51"/>
    </row>
    <row r="1769" spans="1:8" x14ac:dyDescent="0.3">
      <c r="A1769" s="51"/>
      <c r="B1769" s="51"/>
      <c r="C1769" s="51"/>
      <c r="D1769" s="51"/>
      <c r="E1769" s="51"/>
      <c r="F1769" s="51"/>
      <c r="G1769" s="51"/>
      <c r="H1769" s="51"/>
    </row>
    <row r="1770" spans="1:8" x14ac:dyDescent="0.3">
      <c r="A1770" s="51"/>
      <c r="B1770" s="51"/>
      <c r="C1770" s="51"/>
      <c r="D1770" s="51"/>
      <c r="E1770" s="51"/>
      <c r="F1770" s="51"/>
      <c r="G1770" s="51"/>
      <c r="H1770" s="51"/>
    </row>
    <row r="1771" spans="1:8" x14ac:dyDescent="0.3">
      <c r="A1771" s="51"/>
      <c r="B1771" s="51"/>
      <c r="C1771" s="51"/>
      <c r="D1771" s="51"/>
      <c r="E1771" s="51"/>
      <c r="F1771" s="51"/>
      <c r="G1771" s="51"/>
      <c r="H1771" s="51"/>
    </row>
    <row r="1772" spans="1:8" x14ac:dyDescent="0.3">
      <c r="A1772" s="51"/>
      <c r="B1772" s="51"/>
      <c r="C1772" s="51"/>
      <c r="D1772" s="51"/>
      <c r="E1772" s="51"/>
      <c r="F1772" s="51"/>
      <c r="G1772" s="51"/>
      <c r="H1772" s="51"/>
    </row>
    <row r="1773" spans="1:8" x14ac:dyDescent="0.3">
      <c r="A1773" s="51"/>
      <c r="B1773" s="51"/>
      <c r="C1773" s="51"/>
      <c r="D1773" s="51"/>
      <c r="E1773" s="51"/>
      <c r="F1773" s="51"/>
      <c r="G1773" s="51"/>
      <c r="H1773" s="51"/>
    </row>
    <row r="1774" spans="1:8" x14ac:dyDescent="0.3">
      <c r="A1774" s="51"/>
      <c r="B1774" s="51"/>
      <c r="C1774" s="51"/>
      <c r="D1774" s="51"/>
      <c r="E1774" s="51"/>
      <c r="F1774" s="51"/>
      <c r="G1774" s="51"/>
      <c r="H1774" s="51"/>
    </row>
    <row r="1775" spans="1:8" x14ac:dyDescent="0.3">
      <c r="A1775" s="51"/>
      <c r="B1775" s="51"/>
      <c r="C1775" s="51"/>
      <c r="D1775" s="51"/>
      <c r="E1775" s="51"/>
      <c r="F1775" s="51"/>
      <c r="G1775" s="51"/>
      <c r="H1775" s="51"/>
    </row>
    <row r="1776" spans="1:8" x14ac:dyDescent="0.3">
      <c r="A1776" s="51"/>
      <c r="B1776" s="51"/>
      <c r="C1776" s="51"/>
      <c r="D1776" s="51"/>
      <c r="E1776" s="51"/>
      <c r="F1776" s="51"/>
      <c r="G1776" s="51"/>
      <c r="H1776" s="51"/>
    </row>
    <row r="1777" spans="1:8" x14ac:dyDescent="0.3">
      <c r="A1777" s="51"/>
      <c r="B1777" s="51"/>
      <c r="C1777" s="51"/>
      <c r="D1777" s="51"/>
      <c r="E1777" s="51"/>
      <c r="F1777" s="51"/>
      <c r="G1777" s="51"/>
      <c r="H1777" s="51"/>
    </row>
    <row r="1778" spans="1:8" x14ac:dyDescent="0.3">
      <c r="A1778" s="51"/>
      <c r="B1778" s="51"/>
      <c r="C1778" s="51"/>
      <c r="D1778" s="51"/>
      <c r="E1778" s="51"/>
      <c r="F1778" s="51"/>
      <c r="G1778" s="51"/>
      <c r="H1778" s="51"/>
    </row>
    <row r="1779" spans="1:8" x14ac:dyDescent="0.3">
      <c r="A1779" s="51"/>
      <c r="B1779" s="51"/>
      <c r="C1779" s="51"/>
      <c r="D1779" s="51"/>
      <c r="E1779" s="51"/>
      <c r="F1779" s="51"/>
      <c r="G1779" s="51"/>
      <c r="H1779" s="51"/>
    </row>
    <row r="1780" spans="1:8" x14ac:dyDescent="0.3">
      <c r="A1780" s="51"/>
      <c r="B1780" s="51"/>
      <c r="C1780" s="51"/>
      <c r="D1780" s="51"/>
      <c r="E1780" s="51"/>
      <c r="F1780" s="51"/>
      <c r="G1780" s="51"/>
      <c r="H1780" s="51"/>
    </row>
    <row r="1781" spans="1:8" x14ac:dyDescent="0.3">
      <c r="A1781" s="51"/>
      <c r="B1781" s="51"/>
      <c r="C1781" s="51"/>
      <c r="D1781" s="51"/>
      <c r="E1781" s="51"/>
      <c r="F1781" s="51"/>
      <c r="G1781" s="51"/>
      <c r="H1781" s="51"/>
    </row>
    <row r="1782" spans="1:8" x14ac:dyDescent="0.3">
      <c r="A1782" s="51"/>
      <c r="B1782" s="51"/>
      <c r="C1782" s="51"/>
      <c r="D1782" s="51"/>
      <c r="E1782" s="51"/>
      <c r="F1782" s="51"/>
      <c r="G1782" s="51"/>
      <c r="H1782" s="51"/>
    </row>
    <row r="1783" spans="1:8" x14ac:dyDescent="0.3">
      <c r="A1783" s="51"/>
      <c r="B1783" s="51"/>
      <c r="C1783" s="51"/>
      <c r="D1783" s="51"/>
      <c r="E1783" s="51"/>
      <c r="F1783" s="51"/>
      <c r="G1783" s="51"/>
      <c r="H1783" s="51"/>
    </row>
    <row r="1784" spans="1:8" x14ac:dyDescent="0.3">
      <c r="A1784" s="51"/>
      <c r="B1784" s="51"/>
      <c r="C1784" s="51"/>
      <c r="D1784" s="51"/>
      <c r="E1784" s="51"/>
      <c r="F1784" s="51"/>
      <c r="G1784" s="51"/>
      <c r="H1784" s="51"/>
    </row>
    <row r="1785" spans="1:8" x14ac:dyDescent="0.3">
      <c r="A1785" s="51"/>
      <c r="B1785" s="51"/>
      <c r="C1785" s="51"/>
      <c r="D1785" s="51"/>
      <c r="E1785" s="51"/>
      <c r="F1785" s="51"/>
      <c r="G1785" s="51"/>
      <c r="H1785" s="51"/>
    </row>
    <row r="1786" spans="1:8" x14ac:dyDescent="0.3">
      <c r="A1786" s="51"/>
      <c r="B1786" s="51"/>
      <c r="C1786" s="51"/>
      <c r="D1786" s="51"/>
      <c r="E1786" s="51"/>
      <c r="F1786" s="51"/>
      <c r="G1786" s="51"/>
      <c r="H1786" s="51"/>
    </row>
    <row r="1787" spans="1:8" x14ac:dyDescent="0.3">
      <c r="A1787" s="51"/>
      <c r="B1787" s="51"/>
      <c r="C1787" s="51"/>
      <c r="D1787" s="51"/>
      <c r="E1787" s="51"/>
      <c r="F1787" s="51"/>
      <c r="G1787" s="51"/>
      <c r="H1787" s="51"/>
    </row>
    <row r="1788" spans="1:8" x14ac:dyDescent="0.3">
      <c r="A1788" s="51"/>
      <c r="B1788" s="51"/>
      <c r="C1788" s="51"/>
      <c r="D1788" s="51"/>
      <c r="E1788" s="51"/>
      <c r="F1788" s="51"/>
      <c r="G1788" s="51"/>
      <c r="H1788" s="51"/>
    </row>
    <row r="1789" spans="1:8" x14ac:dyDescent="0.3">
      <c r="A1789" s="51"/>
      <c r="B1789" s="51"/>
      <c r="C1789" s="51"/>
      <c r="D1789" s="51"/>
      <c r="E1789" s="51"/>
      <c r="F1789" s="51"/>
      <c r="G1789" s="51"/>
      <c r="H1789" s="51"/>
    </row>
    <row r="1790" spans="1:8" x14ac:dyDescent="0.3">
      <c r="A1790" s="51"/>
      <c r="B1790" s="51"/>
      <c r="C1790" s="51"/>
      <c r="D1790" s="51"/>
      <c r="E1790" s="51"/>
      <c r="F1790" s="51"/>
      <c r="G1790" s="51"/>
      <c r="H1790" s="51"/>
    </row>
    <row r="1791" spans="1:8" x14ac:dyDescent="0.3">
      <c r="A1791" s="51"/>
      <c r="B1791" s="51"/>
      <c r="C1791" s="51"/>
      <c r="D1791" s="51"/>
      <c r="E1791" s="51"/>
      <c r="F1791" s="51"/>
      <c r="G1791" s="51"/>
      <c r="H1791" s="51"/>
    </row>
    <row r="1792" spans="1:8" x14ac:dyDescent="0.3">
      <c r="A1792" s="51"/>
      <c r="B1792" s="51"/>
      <c r="C1792" s="51"/>
      <c r="D1792" s="51"/>
      <c r="E1792" s="51"/>
      <c r="F1792" s="51"/>
      <c r="G1792" s="51"/>
      <c r="H1792" s="51"/>
    </row>
    <row r="1793" spans="1:8" x14ac:dyDescent="0.3">
      <c r="A1793" s="51"/>
      <c r="B1793" s="51"/>
      <c r="C1793" s="51"/>
      <c r="D1793" s="51"/>
      <c r="E1793" s="51"/>
      <c r="F1793" s="51"/>
      <c r="G1793" s="51"/>
      <c r="H1793" s="51"/>
    </row>
    <row r="1794" spans="1:8" x14ac:dyDescent="0.3">
      <c r="A1794" s="51"/>
      <c r="B1794" s="51"/>
      <c r="C1794" s="51"/>
      <c r="D1794" s="51"/>
      <c r="E1794" s="51"/>
      <c r="F1794" s="51"/>
      <c r="G1794" s="51"/>
      <c r="H1794" s="51"/>
    </row>
    <row r="1795" spans="1:8" x14ac:dyDescent="0.3">
      <c r="A1795" s="51"/>
      <c r="B1795" s="51"/>
      <c r="C1795" s="51"/>
      <c r="D1795" s="51"/>
      <c r="E1795" s="51"/>
      <c r="F1795" s="51"/>
      <c r="G1795" s="51"/>
      <c r="H1795" s="51"/>
    </row>
    <row r="1796" spans="1:8" x14ac:dyDescent="0.3">
      <c r="A1796" s="51"/>
      <c r="B1796" s="51"/>
      <c r="C1796" s="51"/>
      <c r="D1796" s="51"/>
      <c r="E1796" s="51"/>
      <c r="F1796" s="51"/>
      <c r="G1796" s="51"/>
      <c r="H1796" s="51"/>
    </row>
    <row r="1797" spans="1:8" x14ac:dyDescent="0.3">
      <c r="A1797" s="51"/>
      <c r="B1797" s="51"/>
      <c r="C1797" s="51"/>
      <c r="D1797" s="51"/>
      <c r="E1797" s="51"/>
      <c r="F1797" s="51"/>
      <c r="G1797" s="51"/>
      <c r="H1797" s="51"/>
    </row>
    <row r="1798" spans="1:8" x14ac:dyDescent="0.3">
      <c r="A1798" s="51"/>
      <c r="B1798" s="51"/>
      <c r="C1798" s="51"/>
      <c r="D1798" s="51"/>
      <c r="E1798" s="51"/>
      <c r="F1798" s="51"/>
      <c r="G1798" s="51"/>
      <c r="H1798" s="51"/>
    </row>
    <row r="1799" spans="1:8" x14ac:dyDescent="0.3">
      <c r="A1799" s="51"/>
      <c r="B1799" s="51"/>
      <c r="C1799" s="51"/>
      <c r="D1799" s="51"/>
      <c r="E1799" s="51"/>
      <c r="F1799" s="51"/>
      <c r="G1799" s="51"/>
      <c r="H1799" s="51"/>
    </row>
    <row r="1800" spans="1:8" x14ac:dyDescent="0.3">
      <c r="A1800" s="51"/>
      <c r="B1800" s="51"/>
      <c r="C1800" s="51"/>
      <c r="D1800" s="51"/>
      <c r="E1800" s="51"/>
      <c r="F1800" s="51"/>
      <c r="G1800" s="51"/>
      <c r="H1800" s="51"/>
    </row>
    <row r="1801" spans="1:8" x14ac:dyDescent="0.3">
      <c r="A1801" s="51"/>
      <c r="B1801" s="51"/>
      <c r="C1801" s="51"/>
      <c r="D1801" s="51"/>
      <c r="E1801" s="51"/>
      <c r="F1801" s="51"/>
      <c r="G1801" s="51"/>
      <c r="H1801" s="51"/>
    </row>
    <row r="1802" spans="1:8" x14ac:dyDescent="0.3">
      <c r="A1802" s="51"/>
      <c r="B1802" s="51"/>
      <c r="C1802" s="51"/>
      <c r="D1802" s="51"/>
      <c r="E1802" s="51"/>
      <c r="F1802" s="51"/>
      <c r="G1802" s="51"/>
      <c r="H1802" s="51"/>
    </row>
    <row r="1803" spans="1:8" x14ac:dyDescent="0.3">
      <c r="A1803" s="51"/>
      <c r="B1803" s="51"/>
      <c r="C1803" s="51"/>
      <c r="D1803" s="51"/>
      <c r="E1803" s="51"/>
      <c r="F1803" s="51"/>
      <c r="G1803" s="51"/>
      <c r="H1803" s="51"/>
    </row>
    <row r="1804" spans="1:8" x14ac:dyDescent="0.3">
      <c r="A1804" s="51"/>
      <c r="B1804" s="51"/>
      <c r="C1804" s="51"/>
      <c r="D1804" s="51"/>
      <c r="E1804" s="51"/>
      <c r="F1804" s="51"/>
      <c r="G1804" s="51"/>
      <c r="H1804" s="51"/>
    </row>
    <row r="1805" spans="1:8" x14ac:dyDescent="0.3">
      <c r="A1805" s="51"/>
      <c r="B1805" s="51"/>
      <c r="C1805" s="51"/>
      <c r="D1805" s="51"/>
      <c r="E1805" s="51"/>
      <c r="F1805" s="51"/>
      <c r="G1805" s="51"/>
      <c r="H1805" s="51"/>
    </row>
    <row r="1806" spans="1:8" x14ac:dyDescent="0.3">
      <c r="A1806" s="51"/>
      <c r="B1806" s="51"/>
      <c r="C1806" s="51"/>
      <c r="D1806" s="51"/>
      <c r="E1806" s="51"/>
      <c r="F1806" s="51"/>
      <c r="G1806" s="51"/>
      <c r="H1806" s="51"/>
    </row>
    <row r="1807" spans="1:8" x14ac:dyDescent="0.3">
      <c r="A1807" s="51"/>
      <c r="B1807" s="51"/>
      <c r="C1807" s="51"/>
      <c r="D1807" s="51"/>
      <c r="E1807" s="51"/>
      <c r="F1807" s="51"/>
      <c r="G1807" s="51"/>
      <c r="H1807" s="51"/>
    </row>
    <row r="1808" spans="1:8" x14ac:dyDescent="0.3">
      <c r="A1808" s="51"/>
      <c r="B1808" s="51"/>
      <c r="C1808" s="51"/>
      <c r="D1808" s="51"/>
      <c r="E1808" s="51"/>
      <c r="F1808" s="51"/>
      <c r="G1808" s="51"/>
      <c r="H1808" s="51"/>
    </row>
    <row r="1809" spans="1:8" x14ac:dyDescent="0.3">
      <c r="A1809" s="51"/>
      <c r="B1809" s="51"/>
      <c r="C1809" s="51"/>
      <c r="D1809" s="51"/>
      <c r="E1809" s="51"/>
      <c r="F1809" s="51"/>
      <c r="G1809" s="51"/>
      <c r="H1809" s="51"/>
    </row>
    <row r="1810" spans="1:8" x14ac:dyDescent="0.3">
      <c r="A1810" s="51"/>
      <c r="B1810" s="51"/>
      <c r="C1810" s="51"/>
      <c r="D1810" s="51"/>
      <c r="E1810" s="51"/>
      <c r="F1810" s="51"/>
      <c r="G1810" s="51"/>
      <c r="H1810" s="51"/>
    </row>
    <row r="1811" spans="1:8" x14ac:dyDescent="0.3">
      <c r="A1811" s="51"/>
      <c r="B1811" s="51"/>
      <c r="C1811" s="51"/>
      <c r="D1811" s="51"/>
      <c r="E1811" s="51"/>
      <c r="F1811" s="51"/>
      <c r="G1811" s="51"/>
      <c r="H1811" s="51"/>
    </row>
    <row r="1812" spans="1:8" x14ac:dyDescent="0.3">
      <c r="A1812" s="51"/>
      <c r="B1812" s="51"/>
      <c r="C1812" s="51"/>
      <c r="D1812" s="51"/>
      <c r="E1812" s="51"/>
      <c r="F1812" s="51"/>
      <c r="G1812" s="51"/>
      <c r="H1812" s="51"/>
    </row>
    <row r="1813" spans="1:8" x14ac:dyDescent="0.3">
      <c r="A1813" s="51"/>
      <c r="B1813" s="51"/>
      <c r="C1813" s="51"/>
      <c r="D1813" s="51"/>
      <c r="E1813" s="51"/>
      <c r="F1813" s="51"/>
      <c r="G1813" s="51"/>
      <c r="H1813" s="51"/>
    </row>
    <row r="1814" spans="1:8" x14ac:dyDescent="0.3">
      <c r="A1814" s="51"/>
      <c r="B1814" s="51"/>
      <c r="C1814" s="51"/>
      <c r="D1814" s="51"/>
      <c r="E1814" s="51"/>
      <c r="F1814" s="51"/>
      <c r="G1814" s="51"/>
      <c r="H1814" s="51"/>
    </row>
    <row r="1815" spans="1:8" x14ac:dyDescent="0.3">
      <c r="A1815" s="51"/>
      <c r="B1815" s="51"/>
      <c r="C1815" s="51"/>
      <c r="D1815" s="51"/>
      <c r="E1815" s="51"/>
      <c r="F1815" s="51"/>
      <c r="G1815" s="51"/>
      <c r="H1815" s="51"/>
    </row>
    <row r="1816" spans="1:8" x14ac:dyDescent="0.3">
      <c r="A1816" s="51"/>
      <c r="B1816" s="51"/>
      <c r="C1816" s="51"/>
      <c r="D1816" s="51"/>
      <c r="E1816" s="51"/>
      <c r="F1816" s="51"/>
      <c r="G1816" s="51"/>
      <c r="H1816" s="51"/>
    </row>
    <row r="1817" spans="1:8" x14ac:dyDescent="0.3">
      <c r="A1817" s="51"/>
      <c r="B1817" s="51"/>
      <c r="C1817" s="51"/>
      <c r="D1817" s="51"/>
      <c r="E1817" s="51"/>
      <c r="F1817" s="51"/>
      <c r="G1817" s="51"/>
      <c r="H1817" s="51"/>
    </row>
    <row r="1818" spans="1:8" x14ac:dyDescent="0.3">
      <c r="A1818" s="51"/>
      <c r="B1818" s="51"/>
      <c r="C1818" s="51"/>
      <c r="D1818" s="51"/>
      <c r="E1818" s="51"/>
      <c r="F1818" s="51"/>
      <c r="G1818" s="51"/>
      <c r="H1818" s="51"/>
    </row>
    <row r="1819" spans="1:8" x14ac:dyDescent="0.3">
      <c r="A1819" s="51"/>
      <c r="B1819" s="51"/>
      <c r="C1819" s="51"/>
      <c r="D1819" s="51"/>
      <c r="E1819" s="51"/>
      <c r="F1819" s="51"/>
      <c r="G1819" s="51"/>
      <c r="H1819" s="51"/>
    </row>
    <row r="1820" spans="1:8" x14ac:dyDescent="0.3">
      <c r="A1820" s="51"/>
      <c r="B1820" s="51"/>
      <c r="C1820" s="51"/>
      <c r="D1820" s="51"/>
      <c r="E1820" s="51"/>
      <c r="F1820" s="51"/>
      <c r="G1820" s="51"/>
      <c r="H1820" s="51"/>
    </row>
    <row r="1821" spans="1:8" x14ac:dyDescent="0.3">
      <c r="A1821" s="51"/>
      <c r="B1821" s="51"/>
      <c r="C1821" s="51"/>
      <c r="D1821" s="51"/>
      <c r="E1821" s="51"/>
      <c r="F1821" s="51"/>
      <c r="G1821" s="51"/>
      <c r="H1821" s="51"/>
    </row>
    <row r="1822" spans="1:8" x14ac:dyDescent="0.3">
      <c r="A1822" s="51"/>
      <c r="B1822" s="51"/>
      <c r="C1822" s="51"/>
      <c r="D1822" s="51"/>
      <c r="E1822" s="51"/>
      <c r="F1822" s="51"/>
      <c r="G1822" s="51"/>
      <c r="H1822" s="51"/>
    </row>
    <row r="1823" spans="1:8" x14ac:dyDescent="0.3">
      <c r="A1823" s="51"/>
      <c r="B1823" s="51"/>
      <c r="C1823" s="51"/>
      <c r="D1823" s="51"/>
      <c r="E1823" s="51"/>
      <c r="F1823" s="51"/>
      <c r="G1823" s="51"/>
      <c r="H1823" s="51"/>
    </row>
    <row r="1824" spans="1:8" x14ac:dyDescent="0.3">
      <c r="A1824" s="51"/>
      <c r="B1824" s="51"/>
      <c r="C1824" s="51"/>
      <c r="D1824" s="51"/>
      <c r="E1824" s="51"/>
      <c r="F1824" s="51"/>
      <c r="G1824" s="51"/>
      <c r="H1824" s="51"/>
    </row>
    <row r="1825" spans="1:8" x14ac:dyDescent="0.3">
      <c r="A1825" s="51"/>
      <c r="B1825" s="51"/>
      <c r="C1825" s="51"/>
      <c r="D1825" s="51"/>
      <c r="E1825" s="51"/>
      <c r="F1825" s="51"/>
      <c r="G1825" s="51"/>
      <c r="H1825" s="51"/>
    </row>
    <row r="1826" spans="1:8" x14ac:dyDescent="0.3">
      <c r="A1826" s="51"/>
      <c r="B1826" s="51"/>
      <c r="C1826" s="51"/>
      <c r="D1826" s="51"/>
      <c r="E1826" s="51"/>
      <c r="F1826" s="51"/>
      <c r="G1826" s="51"/>
      <c r="H1826" s="51"/>
    </row>
    <row r="1827" spans="1:8" x14ac:dyDescent="0.3">
      <c r="A1827" s="51"/>
      <c r="B1827" s="51"/>
      <c r="C1827" s="51"/>
      <c r="D1827" s="51"/>
      <c r="E1827" s="51"/>
      <c r="F1827" s="51"/>
      <c r="G1827" s="51"/>
      <c r="H1827" s="51"/>
    </row>
    <row r="1828" spans="1:8" x14ac:dyDescent="0.3">
      <c r="A1828" s="51"/>
      <c r="B1828" s="51"/>
      <c r="C1828" s="51"/>
      <c r="D1828" s="51"/>
      <c r="E1828" s="51"/>
      <c r="F1828" s="51"/>
      <c r="G1828" s="51"/>
      <c r="H1828" s="51"/>
    </row>
    <row r="1829" spans="1:8" x14ac:dyDescent="0.3">
      <c r="A1829" s="51"/>
      <c r="B1829" s="51"/>
      <c r="C1829" s="51"/>
      <c r="D1829" s="51"/>
      <c r="E1829" s="51"/>
      <c r="F1829" s="51"/>
      <c r="G1829" s="51"/>
      <c r="H1829" s="51"/>
    </row>
    <row r="1830" spans="1:8" x14ac:dyDescent="0.3">
      <c r="A1830" s="51"/>
      <c r="B1830" s="51"/>
      <c r="C1830" s="51"/>
      <c r="D1830" s="51"/>
      <c r="E1830" s="51"/>
      <c r="F1830" s="51"/>
      <c r="G1830" s="51"/>
      <c r="H1830" s="51"/>
    </row>
    <row r="1831" spans="1:8" x14ac:dyDescent="0.3">
      <c r="A1831" s="51"/>
      <c r="B1831" s="51"/>
      <c r="C1831" s="51"/>
      <c r="D1831" s="51"/>
      <c r="E1831" s="51"/>
      <c r="F1831" s="51"/>
      <c r="G1831" s="51"/>
      <c r="H1831" s="51"/>
    </row>
    <row r="1832" spans="1:8" x14ac:dyDescent="0.3">
      <c r="A1832" s="51"/>
      <c r="B1832" s="51"/>
      <c r="C1832" s="51"/>
      <c r="D1832" s="51"/>
      <c r="E1832" s="51"/>
      <c r="F1832" s="51"/>
      <c r="G1832" s="51"/>
      <c r="H1832" s="51"/>
    </row>
    <row r="1833" spans="1:8" x14ac:dyDescent="0.3">
      <c r="A1833" s="51"/>
      <c r="B1833" s="51"/>
      <c r="C1833" s="51"/>
      <c r="D1833" s="51"/>
      <c r="E1833" s="51"/>
      <c r="F1833" s="51"/>
      <c r="G1833" s="51"/>
      <c r="H1833" s="51"/>
    </row>
    <row r="1834" spans="1:8" x14ac:dyDescent="0.3">
      <c r="A1834" s="51"/>
      <c r="B1834" s="51"/>
      <c r="C1834" s="51"/>
      <c r="D1834" s="51"/>
      <c r="E1834" s="51"/>
      <c r="F1834" s="51"/>
      <c r="G1834" s="51"/>
      <c r="H1834" s="51"/>
    </row>
    <row r="1835" spans="1:8" x14ac:dyDescent="0.3">
      <c r="A1835" s="51"/>
      <c r="B1835" s="51"/>
      <c r="C1835" s="51"/>
      <c r="D1835" s="51"/>
      <c r="E1835" s="51"/>
      <c r="F1835" s="51"/>
      <c r="G1835" s="51"/>
      <c r="H1835" s="51"/>
    </row>
    <row r="1836" spans="1:8" x14ac:dyDescent="0.3">
      <c r="A1836" s="51"/>
      <c r="B1836" s="51"/>
      <c r="C1836" s="51"/>
      <c r="D1836" s="51"/>
      <c r="E1836" s="51"/>
      <c r="F1836" s="51"/>
      <c r="G1836" s="51"/>
      <c r="H1836" s="51"/>
    </row>
    <row r="1837" spans="1:8" x14ac:dyDescent="0.3">
      <c r="A1837" s="51"/>
      <c r="B1837" s="51"/>
      <c r="C1837" s="51"/>
      <c r="D1837" s="51"/>
      <c r="E1837" s="51"/>
      <c r="F1837" s="51"/>
      <c r="G1837" s="51"/>
      <c r="H1837" s="51"/>
    </row>
    <row r="1838" spans="1:8" x14ac:dyDescent="0.3">
      <c r="A1838" s="51"/>
      <c r="B1838" s="51"/>
      <c r="C1838" s="51"/>
      <c r="D1838" s="51"/>
      <c r="E1838" s="51"/>
      <c r="F1838" s="51"/>
      <c r="G1838" s="51"/>
      <c r="H1838" s="51"/>
    </row>
    <row r="1839" spans="1:8" x14ac:dyDescent="0.3">
      <c r="A1839" s="51"/>
      <c r="B1839" s="51"/>
      <c r="C1839" s="51"/>
      <c r="D1839" s="51"/>
      <c r="E1839" s="51"/>
      <c r="F1839" s="51"/>
      <c r="G1839" s="51"/>
      <c r="H1839" s="51"/>
    </row>
    <row r="1840" spans="1:8" x14ac:dyDescent="0.3">
      <c r="A1840" s="51"/>
      <c r="B1840" s="51"/>
      <c r="C1840" s="51"/>
      <c r="D1840" s="51"/>
      <c r="E1840" s="51"/>
      <c r="F1840" s="51"/>
      <c r="G1840" s="51"/>
      <c r="H1840" s="51"/>
    </row>
    <row r="1841" spans="1:8" x14ac:dyDescent="0.3">
      <c r="A1841" s="51"/>
      <c r="B1841" s="51"/>
      <c r="C1841" s="51"/>
      <c r="D1841" s="51"/>
      <c r="E1841" s="51"/>
      <c r="F1841" s="51"/>
      <c r="G1841" s="51"/>
      <c r="H1841" s="51"/>
    </row>
    <row r="1842" spans="1:8" x14ac:dyDescent="0.3">
      <c r="A1842" s="51"/>
      <c r="B1842" s="51"/>
      <c r="C1842" s="51"/>
      <c r="D1842" s="51"/>
      <c r="E1842" s="51"/>
      <c r="F1842" s="51"/>
      <c r="G1842" s="51"/>
      <c r="H1842" s="51"/>
    </row>
    <row r="1843" spans="1:8" x14ac:dyDescent="0.3">
      <c r="A1843" s="51"/>
      <c r="B1843" s="51"/>
      <c r="C1843" s="51"/>
      <c r="D1843" s="51"/>
      <c r="E1843" s="51"/>
      <c r="F1843" s="51"/>
      <c r="G1843" s="51"/>
      <c r="H1843" s="51"/>
    </row>
    <row r="1844" spans="1:8" x14ac:dyDescent="0.3">
      <c r="A1844" s="51"/>
      <c r="B1844" s="51"/>
      <c r="C1844" s="51"/>
      <c r="D1844" s="51"/>
      <c r="E1844" s="51"/>
      <c r="F1844" s="51"/>
      <c r="G1844" s="51"/>
      <c r="H1844" s="51"/>
    </row>
    <row r="1845" spans="1:8" x14ac:dyDescent="0.3">
      <c r="A1845" s="51"/>
      <c r="B1845" s="51"/>
      <c r="C1845" s="51"/>
      <c r="D1845" s="51"/>
      <c r="E1845" s="51"/>
      <c r="F1845" s="51"/>
      <c r="G1845" s="51"/>
      <c r="H1845" s="51"/>
    </row>
    <row r="1846" spans="1:8" x14ac:dyDescent="0.3">
      <c r="A1846" s="51"/>
      <c r="B1846" s="51"/>
      <c r="C1846" s="51"/>
      <c r="D1846" s="51"/>
      <c r="E1846" s="51"/>
      <c r="F1846" s="51"/>
      <c r="G1846" s="51"/>
      <c r="H1846" s="51"/>
    </row>
    <row r="1847" spans="1:8" x14ac:dyDescent="0.3">
      <c r="A1847" s="51"/>
      <c r="B1847" s="51"/>
      <c r="C1847" s="51"/>
      <c r="D1847" s="51"/>
      <c r="E1847" s="51"/>
      <c r="F1847" s="51"/>
      <c r="G1847" s="51"/>
      <c r="H1847" s="51"/>
    </row>
    <row r="1848" spans="1:8" x14ac:dyDescent="0.3">
      <c r="A1848" s="51"/>
      <c r="B1848" s="51"/>
      <c r="C1848" s="51"/>
      <c r="D1848" s="51"/>
      <c r="E1848" s="51"/>
      <c r="F1848" s="51"/>
      <c r="G1848" s="51"/>
      <c r="H1848" s="51"/>
    </row>
    <row r="1849" spans="1:8" x14ac:dyDescent="0.3">
      <c r="A1849" s="51"/>
      <c r="B1849" s="51"/>
      <c r="C1849" s="51"/>
      <c r="D1849" s="51"/>
      <c r="E1849" s="51"/>
      <c r="F1849" s="51"/>
      <c r="G1849" s="51"/>
      <c r="H1849" s="51"/>
    </row>
    <row r="1850" spans="1:8" x14ac:dyDescent="0.3">
      <c r="A1850" s="51"/>
      <c r="B1850" s="51"/>
      <c r="C1850" s="51"/>
      <c r="D1850" s="51"/>
      <c r="E1850" s="51"/>
      <c r="F1850" s="51"/>
      <c r="G1850" s="51"/>
      <c r="H1850" s="51"/>
    </row>
    <row r="1851" spans="1:8" x14ac:dyDescent="0.3">
      <c r="A1851" s="51"/>
      <c r="B1851" s="51"/>
      <c r="C1851" s="51"/>
      <c r="D1851" s="51"/>
      <c r="E1851" s="51"/>
      <c r="F1851" s="51"/>
      <c r="G1851" s="51"/>
      <c r="H1851" s="51"/>
    </row>
    <row r="1852" spans="1:8" x14ac:dyDescent="0.3">
      <c r="A1852" s="51"/>
      <c r="B1852" s="51"/>
      <c r="C1852" s="51"/>
      <c r="D1852" s="51"/>
      <c r="E1852" s="51"/>
      <c r="F1852" s="51"/>
      <c r="G1852" s="51"/>
      <c r="H1852" s="51"/>
    </row>
    <row r="1853" spans="1:8" x14ac:dyDescent="0.3">
      <c r="A1853" s="51"/>
      <c r="B1853" s="51"/>
      <c r="C1853" s="51"/>
      <c r="D1853" s="51"/>
      <c r="E1853" s="51"/>
      <c r="F1853" s="51"/>
      <c r="G1853" s="51"/>
      <c r="H1853" s="51"/>
    </row>
    <row r="1854" spans="1:8" x14ac:dyDescent="0.3">
      <c r="A1854" s="51"/>
      <c r="B1854" s="51"/>
      <c r="C1854" s="51"/>
      <c r="D1854" s="51"/>
      <c r="E1854" s="51"/>
      <c r="F1854" s="51"/>
      <c r="G1854" s="51"/>
      <c r="H1854" s="51"/>
    </row>
    <row r="1855" spans="1:8" x14ac:dyDescent="0.3">
      <c r="A1855" s="51"/>
      <c r="B1855" s="51"/>
      <c r="C1855" s="51"/>
      <c r="D1855" s="51"/>
      <c r="E1855" s="51"/>
      <c r="F1855" s="51"/>
      <c r="G1855" s="51"/>
      <c r="H1855" s="51"/>
    </row>
    <row r="1856" spans="1:8" x14ac:dyDescent="0.3">
      <c r="A1856" s="51"/>
      <c r="B1856" s="51"/>
      <c r="C1856" s="51"/>
      <c r="D1856" s="51"/>
      <c r="E1856" s="51"/>
      <c r="F1856" s="51"/>
      <c r="G1856" s="51"/>
      <c r="H1856" s="51"/>
    </row>
    <row r="1857" spans="1:8" x14ac:dyDescent="0.3">
      <c r="A1857" s="51"/>
      <c r="B1857" s="51"/>
      <c r="C1857" s="51"/>
      <c r="D1857" s="51"/>
      <c r="E1857" s="51"/>
      <c r="F1857" s="51"/>
      <c r="G1857" s="51"/>
      <c r="H1857" s="51"/>
    </row>
    <row r="1858" spans="1:8" x14ac:dyDescent="0.3">
      <c r="A1858" s="51"/>
      <c r="B1858" s="51"/>
      <c r="C1858" s="51"/>
      <c r="D1858" s="51"/>
      <c r="E1858" s="51"/>
      <c r="F1858" s="51"/>
      <c r="G1858" s="51"/>
      <c r="H1858" s="51"/>
    </row>
    <row r="1859" spans="1:8" x14ac:dyDescent="0.3">
      <c r="A1859" s="51"/>
      <c r="B1859" s="51"/>
      <c r="C1859" s="51"/>
      <c r="D1859" s="51"/>
      <c r="E1859" s="51"/>
      <c r="F1859" s="51"/>
      <c r="G1859" s="51"/>
      <c r="H1859" s="51"/>
    </row>
    <row r="1860" spans="1:8" x14ac:dyDescent="0.3">
      <c r="A1860" s="51"/>
      <c r="B1860" s="51"/>
      <c r="C1860" s="51"/>
      <c r="D1860" s="51"/>
      <c r="E1860" s="51"/>
      <c r="F1860" s="51"/>
      <c r="G1860" s="51"/>
      <c r="H1860" s="51"/>
    </row>
    <row r="1861" spans="1:8" x14ac:dyDescent="0.3">
      <c r="A1861" s="51"/>
      <c r="B1861" s="51"/>
      <c r="C1861" s="51"/>
      <c r="D1861" s="51"/>
      <c r="E1861" s="51"/>
      <c r="F1861" s="51"/>
      <c r="G1861" s="51"/>
      <c r="H1861" s="51"/>
    </row>
    <row r="1862" spans="1:8" x14ac:dyDescent="0.3">
      <c r="A1862" s="51"/>
      <c r="B1862" s="51"/>
      <c r="C1862" s="51"/>
      <c r="D1862" s="51"/>
      <c r="E1862" s="51"/>
      <c r="F1862" s="51"/>
      <c r="G1862" s="51"/>
      <c r="H1862" s="51"/>
    </row>
    <row r="1863" spans="1:8" x14ac:dyDescent="0.3">
      <c r="A1863" s="51"/>
      <c r="B1863" s="51"/>
      <c r="C1863" s="51"/>
      <c r="D1863" s="51"/>
      <c r="E1863" s="51"/>
      <c r="F1863" s="51"/>
      <c r="G1863" s="51"/>
      <c r="H1863" s="51"/>
    </row>
    <row r="1864" spans="1:8" x14ac:dyDescent="0.3">
      <c r="A1864" s="51"/>
      <c r="B1864" s="51"/>
      <c r="C1864" s="51"/>
      <c r="D1864" s="51"/>
      <c r="E1864" s="51"/>
      <c r="F1864" s="51"/>
      <c r="G1864" s="51"/>
      <c r="H1864" s="51"/>
    </row>
    <row r="1865" spans="1:8" x14ac:dyDescent="0.3">
      <c r="A1865" s="51"/>
      <c r="B1865" s="51"/>
      <c r="C1865" s="51"/>
      <c r="D1865" s="51"/>
      <c r="E1865" s="51"/>
      <c r="F1865" s="51"/>
      <c r="G1865" s="51"/>
      <c r="H1865" s="51"/>
    </row>
    <row r="1866" spans="1:8" x14ac:dyDescent="0.3">
      <c r="A1866" s="51"/>
      <c r="B1866" s="51"/>
      <c r="C1866" s="51"/>
      <c r="D1866" s="51"/>
      <c r="E1866" s="51"/>
      <c r="F1866" s="51"/>
      <c r="G1866" s="51"/>
      <c r="H1866" s="51"/>
    </row>
    <row r="1867" spans="1:8" x14ac:dyDescent="0.3">
      <c r="A1867" s="51"/>
      <c r="B1867" s="51"/>
      <c r="C1867" s="51"/>
      <c r="D1867" s="51"/>
      <c r="E1867" s="51"/>
      <c r="F1867" s="51"/>
      <c r="G1867" s="51"/>
      <c r="H1867" s="51"/>
    </row>
    <row r="1868" spans="1:8" x14ac:dyDescent="0.3">
      <c r="A1868" s="51"/>
      <c r="B1868" s="51"/>
      <c r="C1868" s="51"/>
      <c r="D1868" s="51"/>
      <c r="E1868" s="51"/>
      <c r="F1868" s="51"/>
      <c r="G1868" s="51"/>
      <c r="H1868" s="51"/>
    </row>
    <row r="1869" spans="1:8" x14ac:dyDescent="0.3">
      <c r="A1869" s="51"/>
      <c r="B1869" s="51"/>
      <c r="C1869" s="51"/>
      <c r="D1869" s="51"/>
      <c r="E1869" s="51"/>
      <c r="F1869" s="51"/>
      <c r="G1869" s="51"/>
      <c r="H1869" s="51"/>
    </row>
    <row r="1870" spans="1:8" x14ac:dyDescent="0.3">
      <c r="A1870" s="51"/>
      <c r="B1870" s="51"/>
      <c r="C1870" s="51"/>
      <c r="D1870" s="51"/>
      <c r="E1870" s="51"/>
      <c r="F1870" s="51"/>
      <c r="G1870" s="51"/>
      <c r="H1870" s="51"/>
    </row>
    <row r="1871" spans="1:8" x14ac:dyDescent="0.3">
      <c r="A1871" s="51"/>
      <c r="B1871" s="51"/>
      <c r="C1871" s="51"/>
      <c r="D1871" s="51"/>
      <c r="E1871" s="51"/>
      <c r="F1871" s="51"/>
      <c r="G1871" s="51"/>
      <c r="H1871" s="51"/>
    </row>
    <row r="1872" spans="1:8" x14ac:dyDescent="0.3">
      <c r="A1872" s="51"/>
      <c r="B1872" s="51"/>
      <c r="C1872" s="51"/>
      <c r="D1872" s="51"/>
      <c r="E1872" s="51"/>
      <c r="F1872" s="51"/>
      <c r="G1872" s="51"/>
      <c r="H1872" s="51"/>
    </row>
    <row r="1873" spans="1:8" x14ac:dyDescent="0.3">
      <c r="A1873" s="51"/>
      <c r="B1873" s="51"/>
      <c r="C1873" s="51"/>
      <c r="D1873" s="51"/>
      <c r="E1873" s="51"/>
      <c r="F1873" s="51"/>
      <c r="G1873" s="51"/>
      <c r="H1873" s="51"/>
    </row>
    <row r="1874" spans="1:8" x14ac:dyDescent="0.3">
      <c r="A1874" s="51"/>
      <c r="B1874" s="51"/>
      <c r="C1874" s="51"/>
      <c r="D1874" s="51"/>
      <c r="E1874" s="51"/>
      <c r="F1874" s="51"/>
      <c r="G1874" s="51"/>
      <c r="H1874" s="51"/>
    </row>
    <row r="1875" spans="1:8" x14ac:dyDescent="0.3">
      <c r="A1875" s="51"/>
      <c r="B1875" s="51"/>
      <c r="C1875" s="51"/>
      <c r="D1875" s="51"/>
      <c r="E1875" s="51"/>
      <c r="F1875" s="51"/>
      <c r="G1875" s="51"/>
      <c r="H1875" s="51"/>
    </row>
    <row r="1876" spans="1:8" x14ac:dyDescent="0.3">
      <c r="A1876" s="51"/>
      <c r="B1876" s="51"/>
      <c r="C1876" s="51"/>
      <c r="D1876" s="51"/>
      <c r="E1876" s="51"/>
      <c r="F1876" s="51"/>
      <c r="G1876" s="51"/>
      <c r="H1876" s="51"/>
    </row>
    <row r="1877" spans="1:8" x14ac:dyDescent="0.3">
      <c r="A1877" s="51"/>
      <c r="B1877" s="51"/>
      <c r="C1877" s="51"/>
      <c r="D1877" s="51"/>
      <c r="E1877" s="51"/>
      <c r="F1877" s="51"/>
      <c r="G1877" s="51"/>
      <c r="H1877" s="51"/>
    </row>
    <row r="1878" spans="1:8" x14ac:dyDescent="0.3">
      <c r="A1878" s="51"/>
      <c r="B1878" s="51"/>
      <c r="C1878" s="51"/>
      <c r="D1878" s="51"/>
      <c r="E1878" s="51"/>
      <c r="F1878" s="51"/>
      <c r="G1878" s="51"/>
      <c r="H1878" s="51"/>
    </row>
    <row r="1879" spans="1:8" x14ac:dyDescent="0.3">
      <c r="A1879" s="51"/>
      <c r="B1879" s="51"/>
      <c r="C1879" s="51"/>
      <c r="D1879" s="51"/>
      <c r="E1879" s="51"/>
      <c r="F1879" s="51"/>
      <c r="G1879" s="51"/>
      <c r="H1879" s="51"/>
    </row>
    <row r="1880" spans="1:8" x14ac:dyDescent="0.3">
      <c r="A1880" s="51"/>
      <c r="B1880" s="51"/>
      <c r="C1880" s="51"/>
      <c r="D1880" s="51"/>
      <c r="E1880" s="51"/>
      <c r="F1880" s="51"/>
      <c r="G1880" s="51"/>
      <c r="H1880" s="51"/>
    </row>
    <row r="1881" spans="1:8" x14ac:dyDescent="0.3">
      <c r="A1881" s="51"/>
      <c r="B1881" s="51"/>
      <c r="C1881" s="51"/>
      <c r="D1881" s="51"/>
      <c r="E1881" s="51"/>
      <c r="F1881" s="51"/>
      <c r="G1881" s="51"/>
      <c r="H1881" s="51"/>
    </row>
    <row r="1882" spans="1:8" x14ac:dyDescent="0.3">
      <c r="A1882" s="51"/>
      <c r="B1882" s="51"/>
      <c r="C1882" s="51"/>
      <c r="D1882" s="51"/>
      <c r="E1882" s="51"/>
      <c r="F1882" s="51"/>
      <c r="G1882" s="51"/>
      <c r="H1882" s="51"/>
    </row>
    <row r="1883" spans="1:8" x14ac:dyDescent="0.3">
      <c r="A1883" s="51"/>
      <c r="B1883" s="51"/>
      <c r="C1883" s="51"/>
      <c r="D1883" s="51"/>
      <c r="E1883" s="51"/>
      <c r="F1883" s="51"/>
      <c r="G1883" s="51"/>
      <c r="H1883" s="51"/>
    </row>
    <row r="1884" spans="1:8" x14ac:dyDescent="0.3">
      <c r="A1884" s="51"/>
      <c r="B1884" s="51"/>
      <c r="C1884" s="51"/>
      <c r="D1884" s="51"/>
      <c r="E1884" s="51"/>
      <c r="F1884" s="51"/>
      <c r="G1884" s="51"/>
      <c r="H1884" s="51"/>
    </row>
    <row r="1885" spans="1:8" x14ac:dyDescent="0.3">
      <c r="A1885" s="51"/>
      <c r="B1885" s="51"/>
      <c r="C1885" s="51"/>
      <c r="D1885" s="51"/>
      <c r="E1885" s="51"/>
      <c r="F1885" s="51"/>
      <c r="G1885" s="51"/>
      <c r="H1885" s="51"/>
    </row>
    <row r="1886" spans="1:8" x14ac:dyDescent="0.3">
      <c r="A1886" s="51"/>
      <c r="B1886" s="51"/>
      <c r="C1886" s="51"/>
      <c r="D1886" s="51"/>
      <c r="E1886" s="51"/>
      <c r="F1886" s="51"/>
      <c r="G1886" s="51"/>
      <c r="H1886" s="51"/>
    </row>
    <row r="1887" spans="1:8" x14ac:dyDescent="0.3">
      <c r="A1887" s="51"/>
      <c r="B1887" s="51"/>
      <c r="C1887" s="51"/>
      <c r="D1887" s="51"/>
      <c r="E1887" s="51"/>
      <c r="F1887" s="51"/>
      <c r="G1887" s="51"/>
      <c r="H1887" s="51"/>
    </row>
    <row r="1888" spans="1:8" x14ac:dyDescent="0.3">
      <c r="A1888" s="51"/>
      <c r="B1888" s="51"/>
      <c r="C1888" s="51"/>
      <c r="D1888" s="51"/>
      <c r="E1888" s="51"/>
      <c r="F1888" s="51"/>
      <c r="G1888" s="51"/>
      <c r="H1888" s="51"/>
    </row>
    <row r="1889" spans="1:8" x14ac:dyDescent="0.3">
      <c r="A1889" s="51"/>
      <c r="B1889" s="51"/>
      <c r="C1889" s="51"/>
      <c r="D1889" s="51"/>
      <c r="E1889" s="51"/>
      <c r="F1889" s="51"/>
      <c r="G1889" s="51"/>
      <c r="H1889" s="51"/>
    </row>
    <row r="1890" spans="1:8" x14ac:dyDescent="0.3">
      <c r="A1890" s="51"/>
      <c r="B1890" s="51"/>
      <c r="C1890" s="51"/>
      <c r="D1890" s="51"/>
      <c r="E1890" s="51"/>
      <c r="F1890" s="51"/>
      <c r="G1890" s="51"/>
      <c r="H1890" s="51"/>
    </row>
    <row r="1891" spans="1:8" x14ac:dyDescent="0.3">
      <c r="A1891" s="51"/>
      <c r="B1891" s="51"/>
      <c r="C1891" s="51"/>
      <c r="D1891" s="51"/>
      <c r="E1891" s="51"/>
      <c r="F1891" s="51"/>
      <c r="G1891" s="51"/>
      <c r="H1891" s="51"/>
    </row>
    <row r="1892" spans="1:8" x14ac:dyDescent="0.3">
      <c r="A1892" s="51"/>
      <c r="B1892" s="51"/>
      <c r="C1892" s="51"/>
      <c r="D1892" s="51"/>
      <c r="E1892" s="51"/>
      <c r="F1892" s="51"/>
      <c r="G1892" s="51"/>
      <c r="H1892" s="51"/>
    </row>
    <row r="1893" spans="1:8" x14ac:dyDescent="0.3">
      <c r="A1893" s="51"/>
      <c r="B1893" s="51"/>
      <c r="C1893" s="51"/>
      <c r="D1893" s="51"/>
      <c r="E1893" s="51"/>
      <c r="F1893" s="51"/>
      <c r="G1893" s="51"/>
      <c r="H1893" s="51"/>
    </row>
    <row r="1894" spans="1:8" x14ac:dyDescent="0.3">
      <c r="A1894" s="51"/>
      <c r="B1894" s="51"/>
      <c r="C1894" s="51"/>
      <c r="D1894" s="51"/>
      <c r="E1894" s="51"/>
      <c r="F1894" s="51"/>
      <c r="G1894" s="51"/>
      <c r="H1894" s="51"/>
    </row>
    <row r="1895" spans="1:8" x14ac:dyDescent="0.3">
      <c r="A1895" s="51"/>
      <c r="B1895" s="51"/>
      <c r="C1895" s="51"/>
      <c r="D1895" s="51"/>
      <c r="E1895" s="51"/>
      <c r="F1895" s="51"/>
      <c r="G1895" s="51"/>
      <c r="H1895" s="51"/>
    </row>
    <row r="1896" spans="1:8" x14ac:dyDescent="0.3">
      <c r="A1896" s="51"/>
      <c r="B1896" s="51"/>
      <c r="C1896" s="51"/>
      <c r="D1896" s="51"/>
      <c r="E1896" s="51"/>
      <c r="F1896" s="51"/>
      <c r="G1896" s="51"/>
      <c r="H1896" s="51"/>
    </row>
    <row r="1897" spans="1:8" x14ac:dyDescent="0.3">
      <c r="A1897" s="51"/>
      <c r="B1897" s="51"/>
      <c r="C1897" s="51"/>
      <c r="D1897" s="51"/>
      <c r="E1897" s="51"/>
      <c r="F1897" s="51"/>
      <c r="G1897" s="51"/>
      <c r="H1897" s="51"/>
    </row>
    <row r="1898" spans="1:8" x14ac:dyDescent="0.3">
      <c r="A1898" s="51"/>
      <c r="B1898" s="51"/>
      <c r="C1898" s="51"/>
      <c r="D1898" s="51"/>
      <c r="E1898" s="51"/>
      <c r="F1898" s="51"/>
      <c r="G1898" s="51"/>
      <c r="H1898" s="51"/>
    </row>
    <row r="1899" spans="1:8" x14ac:dyDescent="0.3">
      <c r="A1899" s="51"/>
      <c r="B1899" s="51"/>
      <c r="C1899" s="51"/>
      <c r="D1899" s="51"/>
      <c r="E1899" s="51"/>
      <c r="F1899" s="51"/>
      <c r="G1899" s="51"/>
      <c r="H1899" s="51"/>
    </row>
    <row r="1900" spans="1:8" x14ac:dyDescent="0.3">
      <c r="A1900" s="51"/>
      <c r="B1900" s="51"/>
      <c r="C1900" s="51"/>
      <c r="D1900" s="51"/>
      <c r="E1900" s="51"/>
      <c r="F1900" s="51"/>
      <c r="G1900" s="51"/>
      <c r="H1900" s="51"/>
    </row>
    <row r="1901" spans="1:8" x14ac:dyDescent="0.3">
      <c r="A1901" s="51"/>
      <c r="B1901" s="51"/>
      <c r="C1901" s="51"/>
      <c r="D1901" s="51"/>
      <c r="E1901" s="51"/>
      <c r="F1901" s="51"/>
      <c r="G1901" s="51"/>
      <c r="H1901" s="51"/>
    </row>
    <row r="1902" spans="1:8" x14ac:dyDescent="0.3">
      <c r="A1902" s="51"/>
      <c r="B1902" s="51"/>
      <c r="C1902" s="51"/>
      <c r="D1902" s="51"/>
      <c r="E1902" s="51"/>
      <c r="F1902" s="51"/>
      <c r="G1902" s="51"/>
      <c r="H1902" s="51"/>
    </row>
    <row r="1903" spans="1:8" x14ac:dyDescent="0.3">
      <c r="A1903" s="51"/>
      <c r="B1903" s="51"/>
      <c r="C1903" s="51"/>
      <c r="D1903" s="51"/>
      <c r="E1903" s="51"/>
      <c r="F1903" s="51"/>
      <c r="G1903" s="51"/>
      <c r="H1903" s="51"/>
    </row>
    <row r="1904" spans="1:8" x14ac:dyDescent="0.3">
      <c r="A1904" s="51"/>
      <c r="B1904" s="51"/>
      <c r="C1904" s="51"/>
      <c r="D1904" s="51"/>
      <c r="E1904" s="51"/>
      <c r="F1904" s="51"/>
      <c r="G1904" s="51"/>
      <c r="H1904" s="51"/>
    </row>
    <row r="1905" spans="1:8" x14ac:dyDescent="0.3">
      <c r="A1905" s="51"/>
      <c r="B1905" s="51"/>
      <c r="C1905" s="51"/>
      <c r="D1905" s="51"/>
      <c r="E1905" s="51"/>
      <c r="F1905" s="51"/>
      <c r="G1905" s="51"/>
      <c r="H1905" s="51"/>
    </row>
    <row r="1906" spans="1:8" x14ac:dyDescent="0.3">
      <c r="A1906" s="51"/>
      <c r="B1906" s="51"/>
      <c r="C1906" s="51"/>
      <c r="D1906" s="51"/>
      <c r="E1906" s="51"/>
      <c r="F1906" s="51"/>
      <c r="G1906" s="51"/>
      <c r="H1906" s="51"/>
    </row>
    <row r="1907" spans="1:8" x14ac:dyDescent="0.3">
      <c r="A1907" s="51"/>
      <c r="B1907" s="51"/>
      <c r="C1907" s="51"/>
      <c r="D1907" s="51"/>
      <c r="E1907" s="51"/>
      <c r="F1907" s="51"/>
      <c r="G1907" s="51"/>
      <c r="H1907" s="51"/>
    </row>
    <row r="1908" spans="1:8" x14ac:dyDescent="0.3">
      <c r="A1908" s="51"/>
      <c r="B1908" s="51"/>
      <c r="C1908" s="51"/>
      <c r="D1908" s="51"/>
      <c r="E1908" s="51"/>
      <c r="F1908" s="51"/>
      <c r="G1908" s="51"/>
      <c r="H1908" s="51"/>
    </row>
    <row r="1909" spans="1:8" x14ac:dyDescent="0.3">
      <c r="A1909" s="51"/>
      <c r="B1909" s="51"/>
      <c r="C1909" s="51"/>
      <c r="D1909" s="51"/>
      <c r="E1909" s="51"/>
      <c r="F1909" s="51"/>
      <c r="G1909" s="51"/>
      <c r="H1909" s="51"/>
    </row>
    <row r="1910" spans="1:8" x14ac:dyDescent="0.3">
      <c r="A1910" s="51"/>
      <c r="B1910" s="51"/>
      <c r="C1910" s="51"/>
      <c r="D1910" s="51"/>
      <c r="E1910" s="51"/>
      <c r="F1910" s="51"/>
      <c r="G1910" s="51"/>
      <c r="H1910" s="51"/>
    </row>
    <row r="1911" spans="1:8" x14ac:dyDescent="0.3">
      <c r="A1911" s="51"/>
      <c r="B1911" s="51"/>
      <c r="C1911" s="51"/>
      <c r="D1911" s="51"/>
      <c r="E1911" s="51"/>
      <c r="F1911" s="51"/>
      <c r="G1911" s="51"/>
      <c r="H1911" s="51"/>
    </row>
    <row r="1912" spans="1:8" x14ac:dyDescent="0.3">
      <c r="A1912" s="51"/>
      <c r="B1912" s="51"/>
      <c r="C1912" s="51"/>
      <c r="D1912" s="51"/>
      <c r="E1912" s="51"/>
      <c r="F1912" s="51"/>
      <c r="G1912" s="51"/>
      <c r="H1912" s="51"/>
    </row>
    <row r="1913" spans="1:8" x14ac:dyDescent="0.3">
      <c r="A1913" s="51"/>
      <c r="B1913" s="51"/>
      <c r="C1913" s="51"/>
      <c r="D1913" s="51"/>
      <c r="E1913" s="51"/>
      <c r="F1913" s="51"/>
      <c r="G1913" s="51"/>
      <c r="H1913" s="51"/>
    </row>
    <row r="1914" spans="1:8" x14ac:dyDescent="0.3">
      <c r="A1914" s="51"/>
      <c r="B1914" s="51"/>
      <c r="C1914" s="51"/>
      <c r="D1914" s="51"/>
      <c r="E1914" s="51"/>
      <c r="F1914" s="51"/>
      <c r="G1914" s="51"/>
      <c r="H1914" s="51"/>
    </row>
    <row r="1915" spans="1:8" x14ac:dyDescent="0.3">
      <c r="A1915" s="51"/>
      <c r="B1915" s="51"/>
      <c r="C1915" s="51"/>
      <c r="D1915" s="51"/>
      <c r="E1915" s="51"/>
      <c r="F1915" s="51"/>
      <c r="G1915" s="51"/>
      <c r="H1915" s="51"/>
    </row>
    <row r="1916" spans="1:8" x14ac:dyDescent="0.3">
      <c r="A1916" s="51"/>
      <c r="B1916" s="51"/>
      <c r="C1916" s="51"/>
      <c r="D1916" s="51"/>
      <c r="E1916" s="51"/>
      <c r="F1916" s="51"/>
      <c r="G1916" s="51"/>
      <c r="H1916" s="51"/>
    </row>
    <row r="1917" spans="1:8" x14ac:dyDescent="0.3">
      <c r="A1917" s="51"/>
      <c r="B1917" s="51"/>
      <c r="C1917" s="51"/>
      <c r="D1917" s="51"/>
      <c r="E1917" s="51"/>
      <c r="F1917" s="51"/>
      <c r="G1917" s="51"/>
      <c r="H1917" s="51"/>
    </row>
    <row r="1918" spans="1:8" x14ac:dyDescent="0.3">
      <c r="A1918" s="51"/>
      <c r="B1918" s="51"/>
      <c r="C1918" s="51"/>
      <c r="D1918" s="51"/>
      <c r="E1918" s="51"/>
      <c r="F1918" s="51"/>
      <c r="G1918" s="51"/>
      <c r="H1918" s="51"/>
    </row>
    <row r="1919" spans="1:8" x14ac:dyDescent="0.3">
      <c r="A1919" s="51"/>
      <c r="B1919" s="51"/>
      <c r="C1919" s="51"/>
      <c r="D1919" s="51"/>
      <c r="E1919" s="51"/>
      <c r="F1919" s="51"/>
      <c r="G1919" s="51"/>
      <c r="H1919" s="51"/>
    </row>
    <row r="1920" spans="1:8" x14ac:dyDescent="0.3">
      <c r="A1920" s="51"/>
      <c r="B1920" s="51"/>
      <c r="C1920" s="51"/>
      <c r="D1920" s="51"/>
      <c r="E1920" s="51"/>
      <c r="F1920" s="51"/>
      <c r="G1920" s="51"/>
      <c r="H1920" s="51"/>
    </row>
    <row r="1921" spans="1:8" x14ac:dyDescent="0.3">
      <c r="A1921" s="51"/>
      <c r="B1921" s="51"/>
      <c r="C1921" s="51"/>
      <c r="D1921" s="51"/>
      <c r="E1921" s="51"/>
      <c r="F1921" s="51"/>
      <c r="G1921" s="51"/>
      <c r="H1921" s="51"/>
    </row>
    <row r="1922" spans="1:8" x14ac:dyDescent="0.3">
      <c r="A1922" s="51"/>
      <c r="B1922" s="51"/>
      <c r="C1922" s="51"/>
      <c r="D1922" s="51"/>
      <c r="E1922" s="51"/>
      <c r="F1922" s="51"/>
      <c r="G1922" s="51"/>
      <c r="H1922" s="51"/>
    </row>
    <row r="1923" spans="1:8" x14ac:dyDescent="0.3">
      <c r="A1923" s="51"/>
      <c r="B1923" s="51"/>
      <c r="C1923" s="51"/>
      <c r="D1923" s="51"/>
      <c r="E1923" s="51"/>
      <c r="F1923" s="51"/>
      <c r="G1923" s="51"/>
      <c r="H1923" s="51"/>
    </row>
    <row r="1924" spans="1:8" x14ac:dyDescent="0.3">
      <c r="A1924" s="51"/>
      <c r="B1924" s="51"/>
      <c r="C1924" s="51"/>
      <c r="D1924" s="51"/>
      <c r="E1924" s="51"/>
      <c r="F1924" s="51"/>
      <c r="G1924" s="51"/>
      <c r="H1924" s="51"/>
    </row>
    <row r="1925" spans="1:8" x14ac:dyDescent="0.3">
      <c r="A1925" s="51"/>
      <c r="B1925" s="51"/>
      <c r="C1925" s="51"/>
      <c r="D1925" s="51"/>
      <c r="E1925" s="51"/>
      <c r="F1925" s="51"/>
      <c r="G1925" s="51"/>
      <c r="H1925" s="51"/>
    </row>
    <row r="1926" spans="1:8" x14ac:dyDescent="0.3">
      <c r="A1926" s="51"/>
      <c r="B1926" s="51"/>
      <c r="C1926" s="51"/>
      <c r="D1926" s="51"/>
      <c r="E1926" s="51"/>
      <c r="F1926" s="51"/>
      <c r="G1926" s="51"/>
      <c r="H1926" s="51"/>
    </row>
    <row r="1927" spans="1:8" x14ac:dyDescent="0.3">
      <c r="A1927" s="51"/>
      <c r="B1927" s="51"/>
      <c r="C1927" s="51"/>
      <c r="D1927" s="51"/>
      <c r="E1927" s="51"/>
      <c r="F1927" s="51"/>
      <c r="G1927" s="51"/>
      <c r="H1927" s="51"/>
    </row>
    <row r="1928" spans="1:8" x14ac:dyDescent="0.3">
      <c r="A1928" s="51"/>
      <c r="B1928" s="51"/>
      <c r="C1928" s="51"/>
      <c r="D1928" s="51"/>
      <c r="E1928" s="51"/>
      <c r="F1928" s="51"/>
      <c r="G1928" s="51"/>
      <c r="H1928" s="51"/>
    </row>
    <row r="1929" spans="1:8" x14ac:dyDescent="0.3">
      <c r="A1929" s="51"/>
      <c r="B1929" s="51"/>
      <c r="C1929" s="51"/>
      <c r="D1929" s="51"/>
      <c r="E1929" s="51"/>
      <c r="F1929" s="51"/>
      <c r="G1929" s="51"/>
      <c r="H1929" s="51"/>
    </row>
    <row r="1930" spans="1:8" x14ac:dyDescent="0.3">
      <c r="A1930" s="51"/>
      <c r="B1930" s="51"/>
      <c r="C1930" s="51"/>
      <c r="D1930" s="51"/>
      <c r="E1930" s="51"/>
      <c r="F1930" s="51"/>
      <c r="G1930" s="51"/>
      <c r="H1930" s="51"/>
    </row>
    <row r="1931" spans="1:8" x14ac:dyDescent="0.3">
      <c r="A1931" s="51"/>
      <c r="B1931" s="51"/>
      <c r="C1931" s="51"/>
      <c r="D1931" s="51"/>
      <c r="E1931" s="51"/>
      <c r="F1931" s="51"/>
      <c r="G1931" s="51"/>
      <c r="H1931" s="51"/>
    </row>
    <row r="1932" spans="1:8" x14ac:dyDescent="0.3">
      <c r="A1932" s="51"/>
      <c r="B1932" s="51"/>
      <c r="C1932" s="51"/>
      <c r="D1932" s="51"/>
      <c r="E1932" s="51"/>
      <c r="F1932" s="51"/>
      <c r="G1932" s="51"/>
      <c r="H1932" s="51"/>
    </row>
    <row r="1933" spans="1:8" x14ac:dyDescent="0.3">
      <c r="A1933" s="51"/>
      <c r="B1933" s="51"/>
      <c r="C1933" s="51"/>
      <c r="D1933" s="51"/>
      <c r="E1933" s="51"/>
      <c r="F1933" s="51"/>
      <c r="G1933" s="51"/>
      <c r="H1933" s="51"/>
    </row>
    <row r="1934" spans="1:8" x14ac:dyDescent="0.3">
      <c r="A1934" s="51"/>
      <c r="B1934" s="51"/>
      <c r="C1934" s="51"/>
      <c r="D1934" s="51"/>
      <c r="E1934" s="51"/>
      <c r="F1934" s="51"/>
      <c r="G1934" s="51"/>
      <c r="H1934" s="51"/>
    </row>
    <row r="1935" spans="1:8" x14ac:dyDescent="0.3">
      <c r="A1935" s="51"/>
      <c r="B1935" s="51"/>
      <c r="C1935" s="51"/>
      <c r="D1935" s="51"/>
      <c r="E1935" s="51"/>
      <c r="F1935" s="51"/>
      <c r="G1935" s="51"/>
      <c r="H1935" s="51"/>
    </row>
    <row r="1936" spans="1:8" x14ac:dyDescent="0.3">
      <c r="A1936" s="51"/>
      <c r="B1936" s="51"/>
      <c r="C1936" s="51"/>
      <c r="D1936" s="51"/>
      <c r="E1936" s="51"/>
      <c r="F1936" s="51"/>
      <c r="G1936" s="51"/>
      <c r="H1936" s="51"/>
    </row>
    <row r="1937" spans="1:8" x14ac:dyDescent="0.3">
      <c r="A1937" s="51"/>
      <c r="B1937" s="51"/>
      <c r="C1937" s="51"/>
      <c r="D1937" s="51"/>
      <c r="E1937" s="51"/>
      <c r="F1937" s="51"/>
      <c r="G1937" s="51"/>
      <c r="H1937" s="51"/>
    </row>
    <row r="1938" spans="1:8" x14ac:dyDescent="0.3">
      <c r="A1938" s="51"/>
      <c r="B1938" s="51"/>
      <c r="C1938" s="51"/>
      <c r="D1938" s="51"/>
      <c r="E1938" s="51"/>
      <c r="F1938" s="51"/>
      <c r="G1938" s="51"/>
      <c r="H1938" s="51"/>
    </row>
    <row r="1939" spans="1:8" x14ac:dyDescent="0.3">
      <c r="A1939" s="51"/>
      <c r="B1939" s="51"/>
      <c r="C1939" s="51"/>
      <c r="D1939" s="51"/>
      <c r="E1939" s="51"/>
      <c r="F1939" s="51"/>
      <c r="G1939" s="51"/>
      <c r="H1939" s="51"/>
    </row>
    <row r="1940" spans="1:8" x14ac:dyDescent="0.3">
      <c r="A1940" s="51"/>
      <c r="B1940" s="51"/>
      <c r="C1940" s="51"/>
      <c r="D1940" s="51"/>
      <c r="E1940" s="51"/>
      <c r="F1940" s="51"/>
      <c r="G1940" s="51"/>
      <c r="H1940" s="51"/>
    </row>
    <row r="1941" spans="1:8" x14ac:dyDescent="0.3">
      <c r="A1941" s="51"/>
      <c r="B1941" s="51"/>
      <c r="C1941" s="51"/>
      <c r="D1941" s="51"/>
      <c r="E1941" s="51"/>
      <c r="F1941" s="51"/>
      <c r="G1941" s="51"/>
      <c r="H1941" s="51"/>
    </row>
    <row r="1942" spans="1:8" x14ac:dyDescent="0.3">
      <c r="A1942" s="51"/>
      <c r="B1942" s="51"/>
      <c r="C1942" s="51"/>
      <c r="D1942" s="51"/>
      <c r="E1942" s="51"/>
      <c r="F1942" s="51"/>
      <c r="G1942" s="51"/>
      <c r="H1942" s="51"/>
    </row>
    <row r="1943" spans="1:8" x14ac:dyDescent="0.3">
      <c r="A1943" s="51"/>
      <c r="B1943" s="51"/>
      <c r="C1943" s="51"/>
      <c r="D1943" s="51"/>
      <c r="E1943" s="51"/>
      <c r="F1943" s="51"/>
      <c r="G1943" s="51"/>
      <c r="H1943" s="51"/>
    </row>
    <row r="1944" spans="1:8" x14ac:dyDescent="0.3">
      <c r="A1944" s="51"/>
      <c r="B1944" s="51"/>
      <c r="C1944" s="51"/>
      <c r="D1944" s="51"/>
      <c r="E1944" s="51"/>
      <c r="F1944" s="51"/>
      <c r="G1944" s="51"/>
      <c r="H1944" s="51"/>
    </row>
    <row r="1945" spans="1:8" x14ac:dyDescent="0.3">
      <c r="A1945" s="51"/>
      <c r="B1945" s="51"/>
      <c r="C1945" s="51"/>
      <c r="D1945" s="51"/>
      <c r="E1945" s="51"/>
      <c r="F1945" s="51"/>
      <c r="G1945" s="51"/>
      <c r="H1945" s="51"/>
    </row>
    <row r="1946" spans="1:8" x14ac:dyDescent="0.3">
      <c r="A1946" s="51"/>
      <c r="B1946" s="51"/>
      <c r="C1946" s="51"/>
      <c r="D1946" s="51"/>
      <c r="E1946" s="51"/>
      <c r="F1946" s="51"/>
      <c r="G1946" s="51"/>
      <c r="H1946" s="51"/>
    </row>
    <row r="1947" spans="1:8" x14ac:dyDescent="0.3">
      <c r="A1947" s="51"/>
      <c r="B1947" s="51"/>
      <c r="C1947" s="51"/>
      <c r="D1947" s="51"/>
      <c r="E1947" s="51"/>
      <c r="F1947" s="51"/>
      <c r="G1947" s="51"/>
      <c r="H1947" s="51"/>
    </row>
    <row r="1948" spans="1:8" x14ac:dyDescent="0.3">
      <c r="A1948" s="51"/>
      <c r="B1948" s="51"/>
      <c r="C1948" s="51"/>
      <c r="D1948" s="51"/>
      <c r="E1948" s="51"/>
      <c r="F1948" s="51"/>
      <c r="G1948" s="51"/>
      <c r="H1948" s="51"/>
    </row>
    <row r="1949" spans="1:8" x14ac:dyDescent="0.3">
      <c r="A1949" s="51"/>
      <c r="B1949" s="51"/>
      <c r="C1949" s="51"/>
      <c r="D1949" s="51"/>
      <c r="E1949" s="51"/>
      <c r="F1949" s="51"/>
      <c r="G1949" s="51"/>
      <c r="H1949" s="51"/>
    </row>
    <row r="1950" spans="1:8" x14ac:dyDescent="0.3">
      <c r="A1950" s="51"/>
      <c r="B1950" s="51"/>
      <c r="C1950" s="51"/>
      <c r="D1950" s="51"/>
      <c r="E1950" s="51"/>
      <c r="F1950" s="51"/>
      <c r="G1950" s="51"/>
      <c r="H1950" s="51"/>
    </row>
    <row r="1951" spans="1:8" x14ac:dyDescent="0.3">
      <c r="A1951" s="51"/>
      <c r="B1951" s="51"/>
      <c r="C1951" s="51"/>
      <c r="D1951" s="51"/>
      <c r="E1951" s="51"/>
      <c r="F1951" s="51"/>
      <c r="G1951" s="51"/>
      <c r="H1951" s="51"/>
    </row>
    <row r="1952" spans="1:8" x14ac:dyDescent="0.3">
      <c r="A1952" s="51"/>
      <c r="B1952" s="51"/>
      <c r="C1952" s="51"/>
      <c r="D1952" s="51"/>
      <c r="E1952" s="51"/>
      <c r="F1952" s="51"/>
      <c r="G1952" s="51"/>
      <c r="H1952" s="51"/>
    </row>
    <row r="1953" spans="1:8" x14ac:dyDescent="0.3">
      <c r="A1953" s="51"/>
      <c r="B1953" s="51"/>
      <c r="C1953" s="51"/>
      <c r="D1953" s="51"/>
      <c r="E1953" s="51"/>
      <c r="F1953" s="51"/>
      <c r="G1953" s="51"/>
      <c r="H1953" s="51"/>
    </row>
    <row r="1954" spans="1:8" x14ac:dyDescent="0.3">
      <c r="A1954" s="51"/>
      <c r="B1954" s="51"/>
      <c r="C1954" s="51"/>
      <c r="D1954" s="51"/>
      <c r="E1954" s="51"/>
      <c r="F1954" s="51"/>
      <c r="G1954" s="51"/>
      <c r="H1954" s="51"/>
    </row>
    <row r="1955" spans="1:8" x14ac:dyDescent="0.3">
      <c r="A1955" s="51"/>
      <c r="B1955" s="51"/>
      <c r="C1955" s="51"/>
      <c r="D1955" s="51"/>
      <c r="E1955" s="51"/>
      <c r="F1955" s="51"/>
      <c r="G1955" s="51"/>
      <c r="H1955" s="51"/>
    </row>
    <row r="1956" spans="1:8" x14ac:dyDescent="0.3">
      <c r="A1956" s="51"/>
      <c r="B1956" s="51"/>
      <c r="C1956" s="51"/>
      <c r="D1956" s="51"/>
      <c r="E1956" s="51"/>
      <c r="F1956" s="51"/>
      <c r="G1956" s="51"/>
      <c r="H1956" s="51"/>
    </row>
    <row r="1957" spans="1:8" x14ac:dyDescent="0.3">
      <c r="A1957" s="51"/>
      <c r="B1957" s="51"/>
      <c r="C1957" s="51"/>
      <c r="D1957" s="51"/>
      <c r="E1957" s="51"/>
      <c r="F1957" s="51"/>
      <c r="G1957" s="51"/>
      <c r="H1957" s="51"/>
    </row>
    <row r="1958" spans="1:8" x14ac:dyDescent="0.3">
      <c r="A1958" s="51"/>
      <c r="B1958" s="51"/>
      <c r="C1958" s="51"/>
      <c r="D1958" s="51"/>
      <c r="E1958" s="51"/>
      <c r="F1958" s="51"/>
      <c r="G1958" s="51"/>
      <c r="H1958" s="51"/>
    </row>
    <row r="1959" spans="1:8" x14ac:dyDescent="0.3">
      <c r="A1959" s="51"/>
      <c r="B1959" s="51"/>
      <c r="C1959" s="51"/>
      <c r="D1959" s="51"/>
      <c r="E1959" s="51"/>
      <c r="F1959" s="51"/>
      <c r="G1959" s="51"/>
      <c r="H1959" s="51"/>
    </row>
    <row r="1960" spans="1:8" x14ac:dyDescent="0.3">
      <c r="A1960" s="51"/>
      <c r="B1960" s="51"/>
      <c r="C1960" s="51"/>
      <c r="D1960" s="51"/>
      <c r="E1960" s="51"/>
      <c r="F1960" s="51"/>
      <c r="G1960" s="51"/>
      <c r="H1960" s="51"/>
    </row>
    <row r="1961" spans="1:8" x14ac:dyDescent="0.3">
      <c r="A1961" s="51"/>
      <c r="B1961" s="51"/>
      <c r="C1961" s="51"/>
      <c r="D1961" s="51"/>
      <c r="E1961" s="51"/>
      <c r="F1961" s="51"/>
      <c r="G1961" s="51"/>
      <c r="H1961" s="51"/>
    </row>
    <row r="1962" spans="1:8" x14ac:dyDescent="0.3">
      <c r="A1962" s="51"/>
      <c r="B1962" s="51"/>
      <c r="C1962" s="51"/>
      <c r="D1962" s="51"/>
      <c r="E1962" s="51"/>
      <c r="F1962" s="51"/>
      <c r="G1962" s="51"/>
      <c r="H1962" s="51"/>
    </row>
    <row r="1963" spans="1:8" x14ac:dyDescent="0.3">
      <c r="A1963" s="51"/>
      <c r="B1963" s="51"/>
      <c r="C1963" s="51"/>
      <c r="D1963" s="51"/>
      <c r="E1963" s="51"/>
      <c r="F1963" s="51"/>
      <c r="G1963" s="51"/>
      <c r="H1963" s="51"/>
    </row>
    <row r="1964" spans="1:8" x14ac:dyDescent="0.3">
      <c r="A1964" s="51"/>
      <c r="B1964" s="51"/>
      <c r="C1964" s="51"/>
      <c r="D1964" s="51"/>
      <c r="E1964" s="51"/>
      <c r="F1964" s="51"/>
      <c r="G1964" s="51"/>
      <c r="H1964" s="51"/>
    </row>
    <row r="1965" spans="1:8" x14ac:dyDescent="0.3">
      <c r="A1965" s="51"/>
      <c r="B1965" s="51"/>
      <c r="C1965" s="51"/>
      <c r="D1965" s="51"/>
      <c r="E1965" s="51"/>
      <c r="F1965" s="51"/>
      <c r="G1965" s="51"/>
      <c r="H1965" s="51"/>
    </row>
    <row r="1966" spans="1:8" x14ac:dyDescent="0.3">
      <c r="A1966" s="51"/>
      <c r="B1966" s="51"/>
      <c r="C1966" s="51"/>
      <c r="D1966" s="51"/>
      <c r="E1966" s="51"/>
      <c r="F1966" s="51"/>
      <c r="G1966" s="51"/>
      <c r="H1966" s="51"/>
    </row>
    <row r="1967" spans="1:8" x14ac:dyDescent="0.3">
      <c r="A1967" s="51"/>
      <c r="B1967" s="51"/>
      <c r="C1967" s="51"/>
      <c r="D1967" s="51"/>
      <c r="E1967" s="51"/>
      <c r="F1967" s="51"/>
      <c r="G1967" s="51"/>
      <c r="H1967" s="51"/>
    </row>
    <row r="1968" spans="1:8" x14ac:dyDescent="0.3">
      <c r="A1968" s="51"/>
      <c r="B1968" s="51"/>
      <c r="C1968" s="51"/>
      <c r="D1968" s="51"/>
      <c r="E1968" s="51"/>
      <c r="F1968" s="51"/>
      <c r="G1968" s="51"/>
      <c r="H1968" s="51"/>
    </row>
    <row r="1969" spans="1:8" x14ac:dyDescent="0.3">
      <c r="A1969" s="51"/>
      <c r="B1969" s="51"/>
      <c r="C1969" s="51"/>
      <c r="D1969" s="51"/>
      <c r="E1969" s="51"/>
      <c r="F1969" s="51"/>
      <c r="G1969" s="51"/>
      <c r="H1969" s="51"/>
    </row>
    <row r="1970" spans="1:8" x14ac:dyDescent="0.3">
      <c r="A1970" s="51"/>
      <c r="B1970" s="51"/>
      <c r="C1970" s="51"/>
      <c r="D1970" s="51"/>
      <c r="E1970" s="51"/>
      <c r="F1970" s="51"/>
      <c r="G1970" s="51"/>
      <c r="H1970" s="51"/>
    </row>
    <row r="1971" spans="1:8" x14ac:dyDescent="0.3">
      <c r="A1971" s="51"/>
      <c r="B1971" s="51"/>
      <c r="C1971" s="51"/>
      <c r="D1971" s="51"/>
      <c r="E1971" s="51"/>
      <c r="F1971" s="51"/>
      <c r="G1971" s="51"/>
      <c r="H1971" s="51"/>
    </row>
    <row r="1972" spans="1:8" x14ac:dyDescent="0.3">
      <c r="A1972" s="51"/>
      <c r="B1972" s="51"/>
      <c r="C1972" s="51"/>
      <c r="D1972" s="51"/>
      <c r="E1972" s="51"/>
      <c r="F1972" s="51"/>
      <c r="G1972" s="51"/>
      <c r="H1972" s="51"/>
    </row>
    <row r="1973" spans="1:8" x14ac:dyDescent="0.3">
      <c r="A1973" s="51"/>
      <c r="B1973" s="51"/>
      <c r="C1973" s="51"/>
      <c r="D1973" s="51"/>
      <c r="E1973" s="51"/>
      <c r="F1973" s="51"/>
      <c r="G1973" s="51"/>
      <c r="H1973" s="51"/>
    </row>
    <row r="1974" spans="1:8" x14ac:dyDescent="0.3">
      <c r="A1974" s="51"/>
      <c r="B1974" s="51"/>
      <c r="C1974" s="51"/>
      <c r="D1974" s="51"/>
      <c r="E1974" s="51"/>
      <c r="F1974" s="51"/>
      <c r="G1974" s="51"/>
      <c r="H1974" s="51"/>
    </row>
    <row r="1975" spans="1:8" x14ac:dyDescent="0.3">
      <c r="A1975" s="51"/>
      <c r="B1975" s="51"/>
      <c r="C1975" s="51"/>
      <c r="D1975" s="51"/>
      <c r="E1975" s="51"/>
      <c r="F1975" s="51"/>
      <c r="G1975" s="51"/>
      <c r="H1975" s="51"/>
    </row>
    <row r="1976" spans="1:8" x14ac:dyDescent="0.3">
      <c r="A1976" s="51"/>
      <c r="B1976" s="51"/>
      <c r="C1976" s="51"/>
      <c r="D1976" s="51"/>
      <c r="E1976" s="51"/>
      <c r="F1976" s="51"/>
      <c r="G1976" s="51"/>
      <c r="H1976" s="51"/>
    </row>
    <row r="1977" spans="1:8" x14ac:dyDescent="0.3">
      <c r="A1977" s="51"/>
      <c r="B1977" s="51"/>
      <c r="C1977" s="51"/>
      <c r="D1977" s="51"/>
      <c r="E1977" s="51"/>
      <c r="F1977" s="51"/>
      <c r="G1977" s="51"/>
      <c r="H1977" s="51"/>
    </row>
    <row r="1978" spans="1:8" x14ac:dyDescent="0.3">
      <c r="A1978" s="51"/>
      <c r="B1978" s="51"/>
      <c r="C1978" s="51"/>
      <c r="D1978" s="51"/>
      <c r="E1978" s="51"/>
      <c r="F1978" s="51"/>
      <c r="G1978" s="51"/>
      <c r="H1978" s="51"/>
    </row>
    <row r="1979" spans="1:8" x14ac:dyDescent="0.3">
      <c r="A1979" s="51"/>
      <c r="B1979" s="51"/>
      <c r="C1979" s="51"/>
      <c r="D1979" s="51"/>
      <c r="E1979" s="51"/>
      <c r="F1979" s="51"/>
      <c r="G1979" s="51"/>
      <c r="H1979" s="51"/>
    </row>
    <row r="1980" spans="1:8" x14ac:dyDescent="0.3">
      <c r="A1980" s="51"/>
      <c r="B1980" s="51"/>
      <c r="C1980" s="51"/>
      <c r="D1980" s="51"/>
      <c r="E1980" s="51"/>
      <c r="F1980" s="51"/>
      <c r="G1980" s="51"/>
      <c r="H1980" s="51"/>
    </row>
    <row r="1981" spans="1:8" x14ac:dyDescent="0.3">
      <c r="A1981" s="51"/>
      <c r="B1981" s="51"/>
      <c r="C1981" s="51"/>
      <c r="D1981" s="51"/>
      <c r="E1981" s="51"/>
      <c r="F1981" s="51"/>
      <c r="G1981" s="51"/>
      <c r="H1981" s="51"/>
    </row>
    <row r="1982" spans="1:8" x14ac:dyDescent="0.3">
      <c r="A1982" s="51"/>
      <c r="B1982" s="51"/>
      <c r="C1982" s="51"/>
      <c r="D1982" s="51"/>
      <c r="E1982" s="51"/>
      <c r="F1982" s="51"/>
      <c r="G1982" s="51"/>
      <c r="H1982" s="51"/>
    </row>
    <row r="1983" spans="1:8" x14ac:dyDescent="0.3">
      <c r="A1983" s="51"/>
      <c r="B1983" s="51"/>
      <c r="C1983" s="51"/>
      <c r="D1983" s="51"/>
      <c r="E1983" s="51"/>
      <c r="F1983" s="51"/>
      <c r="G1983" s="51"/>
      <c r="H1983" s="51"/>
    </row>
    <row r="1984" spans="1:8" x14ac:dyDescent="0.3">
      <c r="A1984" s="51"/>
      <c r="B1984" s="51"/>
      <c r="C1984" s="51"/>
      <c r="D1984" s="51"/>
      <c r="E1984" s="51"/>
      <c r="F1984" s="51"/>
      <c r="G1984" s="51"/>
      <c r="H1984" s="51"/>
    </row>
    <row r="1985" spans="1:8" x14ac:dyDescent="0.3">
      <c r="A1985" s="51"/>
      <c r="B1985" s="51"/>
      <c r="C1985" s="51"/>
      <c r="D1985" s="51"/>
      <c r="E1985" s="51"/>
      <c r="F1985" s="51"/>
      <c r="G1985" s="51"/>
      <c r="H1985" s="51"/>
    </row>
    <row r="1986" spans="1:8" x14ac:dyDescent="0.3">
      <c r="A1986" s="51"/>
      <c r="B1986" s="51"/>
      <c r="C1986" s="51"/>
      <c r="D1986" s="51"/>
      <c r="E1986" s="51"/>
      <c r="F1986" s="51"/>
      <c r="G1986" s="51"/>
      <c r="H1986" s="51"/>
    </row>
    <row r="1987" spans="1:8" x14ac:dyDescent="0.3">
      <c r="A1987" s="51"/>
      <c r="B1987" s="51"/>
      <c r="C1987" s="51"/>
      <c r="D1987" s="51"/>
      <c r="E1987" s="51"/>
      <c r="F1987" s="51"/>
      <c r="G1987" s="51"/>
      <c r="H1987" s="51"/>
    </row>
    <row r="1988" spans="1:8" x14ac:dyDescent="0.3">
      <c r="A1988" s="51"/>
      <c r="B1988" s="51"/>
      <c r="C1988" s="51"/>
      <c r="D1988" s="51"/>
      <c r="E1988" s="51"/>
      <c r="F1988" s="51"/>
      <c r="G1988" s="51"/>
      <c r="H1988" s="51"/>
    </row>
    <row r="1989" spans="1:8" x14ac:dyDescent="0.3">
      <c r="A1989" s="51"/>
      <c r="B1989" s="51"/>
      <c r="C1989" s="51"/>
      <c r="D1989" s="51"/>
      <c r="E1989" s="51"/>
      <c r="F1989" s="51"/>
      <c r="G1989" s="51"/>
      <c r="H1989" s="51"/>
    </row>
    <row r="1990" spans="1:8" x14ac:dyDescent="0.3">
      <c r="A1990" s="51"/>
      <c r="B1990" s="51"/>
      <c r="C1990" s="51"/>
      <c r="D1990" s="51"/>
      <c r="E1990" s="51"/>
      <c r="F1990" s="51"/>
      <c r="G1990" s="51"/>
      <c r="H1990" s="51"/>
    </row>
    <row r="1991" spans="1:8" x14ac:dyDescent="0.3">
      <c r="A1991" s="51"/>
      <c r="B1991" s="51"/>
      <c r="C1991" s="51"/>
      <c r="D1991" s="51"/>
      <c r="E1991" s="51"/>
      <c r="F1991" s="51"/>
      <c r="G1991" s="51"/>
      <c r="H1991" s="51"/>
    </row>
    <row r="1992" spans="1:8" x14ac:dyDescent="0.3">
      <c r="A1992" s="51"/>
      <c r="B1992" s="51"/>
      <c r="C1992" s="51"/>
      <c r="D1992" s="51"/>
      <c r="E1992" s="51"/>
      <c r="F1992" s="51"/>
      <c r="G1992" s="51"/>
      <c r="H1992" s="51"/>
    </row>
    <row r="1993" spans="1:8" x14ac:dyDescent="0.3">
      <c r="A1993" s="51"/>
      <c r="B1993" s="51"/>
      <c r="C1993" s="51"/>
      <c r="D1993" s="51"/>
      <c r="E1993" s="51"/>
      <c r="F1993" s="51"/>
      <c r="G1993" s="51"/>
      <c r="H1993" s="51"/>
    </row>
    <row r="1994" spans="1:8" x14ac:dyDescent="0.3">
      <c r="A1994" s="51"/>
      <c r="B1994" s="51"/>
      <c r="C1994" s="51"/>
      <c r="D1994" s="51"/>
      <c r="E1994" s="51"/>
      <c r="F1994" s="51"/>
      <c r="G1994" s="51"/>
      <c r="H1994" s="51"/>
    </row>
    <row r="1995" spans="1:8" x14ac:dyDescent="0.3">
      <c r="A1995" s="51"/>
      <c r="B1995" s="51"/>
      <c r="C1995" s="51"/>
      <c r="D1995" s="51"/>
      <c r="E1995" s="51"/>
      <c r="F1995" s="51"/>
      <c r="G1995" s="51"/>
      <c r="H1995" s="51"/>
    </row>
    <row r="1996" spans="1:8" x14ac:dyDescent="0.3">
      <c r="A1996" s="51"/>
      <c r="B1996" s="51"/>
      <c r="C1996" s="51"/>
      <c r="D1996" s="51"/>
      <c r="E1996" s="51"/>
      <c r="F1996" s="51"/>
      <c r="G1996" s="51"/>
      <c r="H1996" s="51"/>
    </row>
    <row r="1997" spans="1:8" x14ac:dyDescent="0.3">
      <c r="A1997" s="51"/>
      <c r="B1997" s="51"/>
      <c r="C1997" s="51"/>
      <c r="D1997" s="51"/>
      <c r="E1997" s="51"/>
      <c r="F1997" s="51"/>
      <c r="G1997" s="51"/>
      <c r="H1997" s="51"/>
    </row>
    <row r="1998" spans="1:8" x14ac:dyDescent="0.3">
      <c r="A1998" s="51"/>
      <c r="B1998" s="51"/>
      <c r="C1998" s="51"/>
      <c r="D1998" s="51"/>
      <c r="E1998" s="51"/>
      <c r="F1998" s="51"/>
      <c r="G1998" s="51"/>
      <c r="H1998" s="51"/>
    </row>
    <row r="1999" spans="1:8" x14ac:dyDescent="0.3">
      <c r="A1999" s="51"/>
      <c r="B1999" s="51"/>
      <c r="C1999" s="51"/>
      <c r="D1999" s="51"/>
      <c r="E1999" s="51"/>
      <c r="F1999" s="51"/>
      <c r="G1999" s="51"/>
      <c r="H1999" s="51"/>
    </row>
    <row r="2000" spans="1:8" x14ac:dyDescent="0.3">
      <c r="A2000" s="51"/>
      <c r="B2000" s="51"/>
      <c r="C2000" s="51"/>
      <c r="D2000" s="51"/>
      <c r="E2000" s="51"/>
      <c r="F2000" s="51"/>
      <c r="G2000" s="51"/>
      <c r="H2000" s="51"/>
    </row>
    <row r="2001" spans="1:8" x14ac:dyDescent="0.3">
      <c r="A2001" s="51"/>
      <c r="B2001" s="51"/>
      <c r="C2001" s="51"/>
      <c r="D2001" s="51"/>
      <c r="E2001" s="51"/>
      <c r="F2001" s="51"/>
      <c r="G2001" s="51"/>
      <c r="H2001" s="51"/>
    </row>
    <row r="2002" spans="1:8" x14ac:dyDescent="0.3">
      <c r="A2002" s="51"/>
      <c r="B2002" s="51"/>
      <c r="C2002" s="51"/>
      <c r="D2002" s="51"/>
      <c r="E2002" s="51"/>
      <c r="F2002" s="51"/>
      <c r="G2002" s="51"/>
      <c r="H2002" s="51"/>
    </row>
    <row r="2003" spans="1:8" x14ac:dyDescent="0.3">
      <c r="A2003" s="51"/>
      <c r="B2003" s="51"/>
      <c r="C2003" s="51"/>
      <c r="D2003" s="51"/>
      <c r="E2003" s="51"/>
      <c r="F2003" s="51"/>
      <c r="G2003" s="51"/>
      <c r="H2003" s="51"/>
    </row>
    <row r="2004" spans="1:8" x14ac:dyDescent="0.3">
      <c r="A2004" s="51"/>
      <c r="B2004" s="51"/>
      <c r="C2004" s="51"/>
      <c r="D2004" s="51"/>
      <c r="E2004" s="51"/>
      <c r="F2004" s="51"/>
      <c r="G2004" s="51"/>
      <c r="H2004" s="51"/>
    </row>
    <row r="2005" spans="1:8" x14ac:dyDescent="0.3">
      <c r="A2005" s="51"/>
      <c r="B2005" s="51"/>
      <c r="C2005" s="51"/>
      <c r="D2005" s="51"/>
      <c r="E2005" s="51"/>
      <c r="F2005" s="51"/>
      <c r="G2005" s="51"/>
      <c r="H2005" s="51"/>
    </row>
    <row r="2006" spans="1:8" x14ac:dyDescent="0.3">
      <c r="A2006" s="51"/>
      <c r="B2006" s="51"/>
      <c r="C2006" s="51"/>
      <c r="D2006" s="51"/>
      <c r="E2006" s="51"/>
      <c r="F2006" s="51"/>
      <c r="G2006" s="51"/>
      <c r="H2006" s="51"/>
    </row>
    <row r="2007" spans="1:8" x14ac:dyDescent="0.3">
      <c r="A2007" s="51"/>
      <c r="B2007" s="51"/>
      <c r="C2007" s="51"/>
      <c r="D2007" s="51"/>
      <c r="E2007" s="51"/>
      <c r="F2007" s="51"/>
      <c r="G2007" s="51"/>
      <c r="H2007" s="51"/>
    </row>
    <row r="2008" spans="1:8" x14ac:dyDescent="0.3">
      <c r="A2008" s="51"/>
      <c r="B2008" s="51"/>
      <c r="C2008" s="51"/>
      <c r="D2008" s="51"/>
      <c r="E2008" s="51"/>
      <c r="F2008" s="51"/>
      <c r="G2008" s="51"/>
      <c r="H2008" s="51"/>
    </row>
    <row r="2009" spans="1:8" x14ac:dyDescent="0.3">
      <c r="A2009" s="51"/>
      <c r="B2009" s="51"/>
      <c r="C2009" s="51"/>
      <c r="D2009" s="51"/>
      <c r="E2009" s="51"/>
      <c r="F2009" s="51"/>
      <c r="G2009" s="51"/>
      <c r="H2009" s="51"/>
    </row>
    <row r="2010" spans="1:8" x14ac:dyDescent="0.3">
      <c r="A2010" s="51"/>
      <c r="B2010" s="51"/>
      <c r="C2010" s="51"/>
      <c r="D2010" s="51"/>
      <c r="E2010" s="51"/>
      <c r="F2010" s="51"/>
      <c r="G2010" s="51"/>
      <c r="H2010" s="51"/>
    </row>
    <row r="2011" spans="1:8" x14ac:dyDescent="0.3">
      <c r="A2011" s="51"/>
      <c r="B2011" s="51"/>
      <c r="C2011" s="51"/>
      <c r="D2011" s="51"/>
      <c r="E2011" s="51"/>
      <c r="F2011" s="51"/>
      <c r="G2011" s="51"/>
      <c r="H2011" s="51"/>
    </row>
    <row r="2012" spans="1:8" x14ac:dyDescent="0.3">
      <c r="A2012" s="51"/>
      <c r="B2012" s="51"/>
      <c r="C2012" s="51"/>
      <c r="D2012" s="51"/>
      <c r="E2012" s="51"/>
      <c r="F2012" s="51"/>
      <c r="G2012" s="51"/>
      <c r="H2012" s="51"/>
    </row>
    <row r="2013" spans="1:8" x14ac:dyDescent="0.3">
      <c r="A2013" s="51"/>
      <c r="B2013" s="51"/>
      <c r="C2013" s="51"/>
      <c r="D2013" s="51"/>
      <c r="E2013" s="51"/>
      <c r="F2013" s="51"/>
      <c r="G2013" s="51"/>
      <c r="H2013" s="51"/>
    </row>
    <row r="2014" spans="1:8" x14ac:dyDescent="0.3">
      <c r="A2014" s="51"/>
      <c r="B2014" s="51"/>
      <c r="C2014" s="51"/>
      <c r="D2014" s="51"/>
      <c r="E2014" s="51"/>
      <c r="F2014" s="51"/>
      <c r="G2014" s="51"/>
      <c r="H2014" s="51"/>
    </row>
    <row r="2015" spans="1:8" x14ac:dyDescent="0.3">
      <c r="A2015" s="51"/>
      <c r="B2015" s="51"/>
      <c r="C2015" s="51"/>
      <c r="D2015" s="51"/>
      <c r="E2015" s="51"/>
      <c r="F2015" s="51"/>
      <c r="G2015" s="51"/>
      <c r="H2015" s="51"/>
    </row>
    <row r="2016" spans="1:8" x14ac:dyDescent="0.3">
      <c r="A2016" s="51"/>
      <c r="B2016" s="51"/>
      <c r="C2016" s="51"/>
      <c r="D2016" s="51"/>
      <c r="E2016" s="51"/>
      <c r="F2016" s="51"/>
      <c r="G2016" s="51"/>
      <c r="H2016" s="51"/>
    </row>
    <row r="2017" spans="1:8" x14ac:dyDescent="0.3">
      <c r="A2017" s="51"/>
      <c r="B2017" s="51"/>
      <c r="C2017" s="51"/>
      <c r="D2017" s="51"/>
      <c r="E2017" s="51"/>
      <c r="F2017" s="51"/>
      <c r="G2017" s="51"/>
      <c r="H2017" s="51"/>
    </row>
    <row r="2018" spans="1:8" x14ac:dyDescent="0.3">
      <c r="A2018" s="51"/>
      <c r="B2018" s="51"/>
      <c r="C2018" s="51"/>
      <c r="D2018" s="51"/>
      <c r="E2018" s="51"/>
      <c r="F2018" s="51"/>
      <c r="G2018" s="51"/>
      <c r="H2018" s="51"/>
    </row>
    <row r="2019" spans="1:8" x14ac:dyDescent="0.3">
      <c r="A2019" s="51"/>
      <c r="B2019" s="51"/>
      <c r="C2019" s="51"/>
      <c r="D2019" s="51"/>
      <c r="E2019" s="51"/>
      <c r="F2019" s="51"/>
      <c r="G2019" s="51"/>
      <c r="H2019" s="51"/>
    </row>
    <row r="2020" spans="1:8" x14ac:dyDescent="0.3">
      <c r="A2020" s="51"/>
      <c r="B2020" s="51"/>
      <c r="C2020" s="51"/>
      <c r="D2020" s="51"/>
      <c r="E2020" s="51"/>
      <c r="F2020" s="51"/>
      <c r="G2020" s="51"/>
      <c r="H2020" s="51"/>
    </row>
    <row r="2021" spans="1:8" x14ac:dyDescent="0.3">
      <c r="A2021" s="51"/>
      <c r="B2021" s="51"/>
      <c r="C2021" s="51"/>
      <c r="D2021" s="51"/>
      <c r="E2021" s="51"/>
      <c r="F2021" s="51"/>
      <c r="G2021" s="51"/>
      <c r="H2021" s="51"/>
    </row>
    <row r="2022" spans="1:8" x14ac:dyDescent="0.3">
      <c r="A2022" s="51"/>
      <c r="B2022" s="51"/>
      <c r="C2022" s="51"/>
      <c r="D2022" s="51"/>
      <c r="E2022" s="51"/>
      <c r="F2022" s="51"/>
      <c r="G2022" s="51"/>
      <c r="H2022" s="51"/>
    </row>
    <row r="2023" spans="1:8" x14ac:dyDescent="0.3">
      <c r="A2023" s="51"/>
      <c r="B2023" s="51"/>
      <c r="C2023" s="51"/>
      <c r="D2023" s="51"/>
      <c r="E2023" s="51"/>
      <c r="F2023" s="51"/>
      <c r="G2023" s="51"/>
      <c r="H2023" s="51"/>
    </row>
    <row r="2024" spans="1:8" x14ac:dyDescent="0.3">
      <c r="A2024" s="51"/>
      <c r="B2024" s="51"/>
      <c r="C2024" s="51"/>
      <c r="D2024" s="51"/>
      <c r="E2024" s="51"/>
      <c r="F2024" s="51"/>
      <c r="G2024" s="51"/>
      <c r="H2024" s="51"/>
    </row>
    <row r="2025" spans="1:8" x14ac:dyDescent="0.3">
      <c r="A2025" s="51"/>
      <c r="B2025" s="51"/>
      <c r="C2025" s="51"/>
      <c r="D2025" s="51"/>
      <c r="E2025" s="51"/>
      <c r="F2025" s="51"/>
      <c r="G2025" s="51"/>
      <c r="H2025" s="51"/>
    </row>
    <row r="2026" spans="1:8" x14ac:dyDescent="0.3">
      <c r="A2026" s="51"/>
      <c r="B2026" s="51"/>
      <c r="C2026" s="51"/>
      <c r="D2026" s="51"/>
      <c r="E2026" s="51"/>
      <c r="F2026" s="51"/>
      <c r="G2026" s="51"/>
      <c r="H2026" s="51"/>
    </row>
    <row r="2027" spans="1:8" x14ac:dyDescent="0.3">
      <c r="A2027" s="51"/>
      <c r="B2027" s="51"/>
      <c r="C2027" s="51"/>
      <c r="D2027" s="51"/>
      <c r="E2027" s="51"/>
      <c r="F2027" s="51"/>
      <c r="G2027" s="51"/>
      <c r="H2027" s="51"/>
    </row>
    <row r="2028" spans="1:8" x14ac:dyDescent="0.3">
      <c r="A2028" s="51"/>
      <c r="B2028" s="51"/>
      <c r="C2028" s="51"/>
      <c r="D2028" s="51"/>
      <c r="E2028" s="51"/>
      <c r="F2028" s="51"/>
      <c r="G2028" s="51"/>
      <c r="H2028" s="51"/>
    </row>
    <row r="2029" spans="1:8" x14ac:dyDescent="0.3">
      <c r="A2029" s="51"/>
      <c r="B2029" s="51"/>
      <c r="C2029" s="51"/>
      <c r="D2029" s="51"/>
      <c r="E2029" s="51"/>
      <c r="F2029" s="51"/>
      <c r="G2029" s="51"/>
      <c r="H2029" s="51"/>
    </row>
    <row r="2030" spans="1:8" x14ac:dyDescent="0.3">
      <c r="A2030" s="51"/>
      <c r="B2030" s="51"/>
      <c r="C2030" s="51"/>
      <c r="D2030" s="51"/>
      <c r="E2030" s="51"/>
      <c r="F2030" s="51"/>
      <c r="G2030" s="51"/>
      <c r="H2030" s="51"/>
    </row>
    <row r="2031" spans="1:8" x14ac:dyDescent="0.3">
      <c r="A2031" s="51"/>
      <c r="B2031" s="51"/>
      <c r="C2031" s="51"/>
      <c r="D2031" s="51"/>
      <c r="E2031" s="51"/>
      <c r="F2031" s="51"/>
      <c r="G2031" s="51"/>
      <c r="H2031" s="51"/>
    </row>
    <row r="2032" spans="1:8" x14ac:dyDescent="0.3">
      <c r="A2032" s="51"/>
      <c r="B2032" s="51"/>
      <c r="C2032" s="51"/>
      <c r="D2032" s="51"/>
      <c r="E2032" s="51"/>
      <c r="F2032" s="51"/>
      <c r="G2032" s="51"/>
      <c r="H2032" s="51"/>
    </row>
    <row r="2033" spans="1:8" x14ac:dyDescent="0.3">
      <c r="A2033" s="51"/>
      <c r="B2033" s="51"/>
      <c r="C2033" s="51"/>
      <c r="D2033" s="51"/>
      <c r="E2033" s="51"/>
      <c r="F2033" s="51"/>
      <c r="G2033" s="51"/>
      <c r="H2033" s="51"/>
    </row>
    <row r="2034" spans="1:8" x14ac:dyDescent="0.3">
      <c r="A2034" s="51"/>
      <c r="B2034" s="51"/>
      <c r="C2034" s="51"/>
      <c r="D2034" s="51"/>
      <c r="E2034" s="51"/>
      <c r="F2034" s="51"/>
      <c r="G2034" s="51"/>
      <c r="H2034" s="51"/>
    </row>
    <row r="2035" spans="1:8" x14ac:dyDescent="0.3">
      <c r="A2035" s="51"/>
      <c r="B2035" s="51"/>
      <c r="C2035" s="51"/>
      <c r="D2035" s="51"/>
      <c r="E2035" s="51"/>
      <c r="F2035" s="51"/>
      <c r="G2035" s="51"/>
      <c r="H2035" s="51"/>
    </row>
    <row r="2036" spans="1:8" x14ac:dyDescent="0.3">
      <c r="A2036" s="51"/>
      <c r="B2036" s="51"/>
      <c r="C2036" s="51"/>
      <c r="D2036" s="51"/>
      <c r="E2036" s="51"/>
      <c r="F2036" s="51"/>
      <c r="G2036" s="51"/>
      <c r="H2036" s="51"/>
    </row>
    <row r="2037" spans="1:8" x14ac:dyDescent="0.3">
      <c r="A2037" s="51"/>
      <c r="B2037" s="51"/>
      <c r="C2037" s="51"/>
      <c r="D2037" s="51"/>
      <c r="E2037" s="51"/>
      <c r="F2037" s="51"/>
      <c r="G2037" s="51"/>
      <c r="H2037" s="51"/>
    </row>
    <row r="2038" spans="1:8" x14ac:dyDescent="0.3">
      <c r="A2038" s="51"/>
      <c r="B2038" s="51"/>
      <c r="C2038" s="51"/>
      <c r="D2038" s="51"/>
      <c r="E2038" s="51"/>
      <c r="F2038" s="51"/>
      <c r="G2038" s="51"/>
      <c r="H2038" s="51"/>
    </row>
    <row r="2039" spans="1:8" x14ac:dyDescent="0.3">
      <c r="A2039" s="51"/>
      <c r="B2039" s="51"/>
      <c r="C2039" s="51"/>
      <c r="D2039" s="51"/>
      <c r="E2039" s="51"/>
      <c r="F2039" s="51"/>
      <c r="G2039" s="51"/>
      <c r="H2039" s="51"/>
    </row>
    <row r="2040" spans="1:8" x14ac:dyDescent="0.3">
      <c r="A2040" s="51"/>
      <c r="B2040" s="51"/>
      <c r="C2040" s="51"/>
      <c r="D2040" s="51"/>
      <c r="E2040" s="51"/>
      <c r="F2040" s="51"/>
      <c r="G2040" s="51"/>
      <c r="H2040" s="51"/>
    </row>
    <row r="2041" spans="1:8" x14ac:dyDescent="0.3">
      <c r="A2041" s="51"/>
      <c r="B2041" s="51"/>
      <c r="C2041" s="51"/>
      <c r="D2041" s="51"/>
      <c r="E2041" s="51"/>
      <c r="F2041" s="51"/>
      <c r="G2041" s="51"/>
      <c r="H2041" s="51"/>
    </row>
    <row r="2042" spans="1:8" x14ac:dyDescent="0.3">
      <c r="A2042" s="51"/>
      <c r="B2042" s="51"/>
      <c r="C2042" s="51"/>
      <c r="D2042" s="51"/>
      <c r="E2042" s="51"/>
      <c r="F2042" s="51"/>
      <c r="G2042" s="51"/>
      <c r="H2042" s="51"/>
    </row>
    <row r="2043" spans="1:8" x14ac:dyDescent="0.3">
      <c r="A2043" s="51"/>
      <c r="B2043" s="51"/>
      <c r="C2043" s="51"/>
      <c r="D2043" s="51"/>
      <c r="E2043" s="51"/>
      <c r="F2043" s="51"/>
      <c r="G2043" s="51"/>
      <c r="H2043" s="51"/>
    </row>
    <row r="2044" spans="1:8" x14ac:dyDescent="0.3">
      <c r="A2044" s="51"/>
      <c r="B2044" s="51"/>
      <c r="C2044" s="51"/>
      <c r="D2044" s="51"/>
      <c r="E2044" s="51"/>
      <c r="F2044" s="51"/>
      <c r="G2044" s="51"/>
      <c r="H2044" s="51"/>
    </row>
    <row r="2045" spans="1:8" x14ac:dyDescent="0.3">
      <c r="A2045" s="51"/>
      <c r="B2045" s="51"/>
      <c r="C2045" s="51"/>
      <c r="D2045" s="51"/>
      <c r="E2045" s="51"/>
      <c r="F2045" s="51"/>
      <c r="G2045" s="51"/>
      <c r="H2045" s="51"/>
    </row>
    <row r="2046" spans="1:8" x14ac:dyDescent="0.3">
      <c r="A2046" s="51"/>
      <c r="B2046" s="51"/>
      <c r="C2046" s="51"/>
      <c r="D2046" s="51"/>
      <c r="E2046" s="51"/>
      <c r="F2046" s="51"/>
      <c r="G2046" s="51"/>
      <c r="H2046" s="51"/>
    </row>
    <row r="2047" spans="1:8" x14ac:dyDescent="0.3">
      <c r="A2047" s="51"/>
      <c r="B2047" s="51"/>
      <c r="C2047" s="51"/>
      <c r="D2047" s="51"/>
      <c r="E2047" s="51"/>
      <c r="F2047" s="51"/>
      <c r="G2047" s="51"/>
      <c r="H2047" s="51"/>
    </row>
    <row r="2048" spans="1:8" x14ac:dyDescent="0.3">
      <c r="A2048" s="51"/>
      <c r="B2048" s="51"/>
      <c r="C2048" s="51"/>
      <c r="D2048" s="51"/>
      <c r="E2048" s="51"/>
      <c r="F2048" s="51"/>
      <c r="G2048" s="51"/>
      <c r="H2048" s="51"/>
    </row>
    <row r="2049" spans="1:8" x14ac:dyDescent="0.3">
      <c r="A2049" s="51"/>
      <c r="B2049" s="51"/>
      <c r="C2049" s="51"/>
      <c r="D2049" s="51"/>
      <c r="E2049" s="51"/>
      <c r="F2049" s="51"/>
      <c r="G2049" s="51"/>
      <c r="H2049" s="51"/>
    </row>
    <row r="2050" spans="1:8" x14ac:dyDescent="0.3">
      <c r="A2050" s="51"/>
      <c r="B2050" s="51"/>
      <c r="C2050" s="51"/>
      <c r="D2050" s="51"/>
      <c r="E2050" s="51"/>
      <c r="F2050" s="51"/>
      <c r="G2050" s="51"/>
      <c r="H2050" s="51"/>
    </row>
    <row r="2051" spans="1:8" x14ac:dyDescent="0.3">
      <c r="A2051" s="51"/>
      <c r="B2051" s="51"/>
      <c r="C2051" s="51"/>
      <c r="D2051" s="51"/>
      <c r="E2051" s="51"/>
      <c r="F2051" s="51"/>
      <c r="G2051" s="51"/>
      <c r="H2051" s="51"/>
    </row>
    <row r="2052" spans="1:8" x14ac:dyDescent="0.3">
      <c r="A2052" s="51"/>
      <c r="B2052" s="51"/>
      <c r="C2052" s="51"/>
      <c r="D2052" s="51"/>
      <c r="E2052" s="51"/>
      <c r="F2052" s="51"/>
      <c r="G2052" s="51"/>
      <c r="H2052" s="51"/>
    </row>
    <row r="2053" spans="1:8" x14ac:dyDescent="0.3">
      <c r="A2053" s="51"/>
      <c r="B2053" s="51"/>
      <c r="C2053" s="51"/>
      <c r="D2053" s="51"/>
      <c r="E2053" s="51"/>
      <c r="F2053" s="51"/>
      <c r="G2053" s="51"/>
      <c r="H2053" s="51"/>
    </row>
    <row r="2054" spans="1:8" x14ac:dyDescent="0.3">
      <c r="A2054" s="51"/>
      <c r="B2054" s="51"/>
      <c r="C2054" s="51"/>
      <c r="D2054" s="51"/>
      <c r="E2054" s="51"/>
      <c r="F2054" s="51"/>
      <c r="G2054" s="51"/>
      <c r="H2054" s="51"/>
    </row>
    <row r="2055" spans="1:8" x14ac:dyDescent="0.3">
      <c r="A2055" s="51"/>
      <c r="B2055" s="51"/>
      <c r="C2055" s="51"/>
      <c r="D2055" s="51"/>
      <c r="E2055" s="51"/>
      <c r="F2055" s="51"/>
      <c r="G2055" s="51"/>
      <c r="H2055" s="51"/>
    </row>
    <row r="2056" spans="1:8" x14ac:dyDescent="0.3">
      <c r="A2056" s="51"/>
      <c r="B2056" s="51"/>
      <c r="C2056" s="51"/>
      <c r="D2056" s="51"/>
      <c r="E2056" s="51"/>
      <c r="F2056" s="51"/>
      <c r="G2056" s="51"/>
      <c r="H2056" s="51"/>
    </row>
    <row r="2057" spans="1:8" x14ac:dyDescent="0.3">
      <c r="A2057" s="51"/>
      <c r="B2057" s="51"/>
      <c r="C2057" s="51"/>
      <c r="D2057" s="51"/>
      <c r="E2057" s="51"/>
      <c r="F2057" s="51"/>
      <c r="G2057" s="51"/>
      <c r="H2057" s="51"/>
    </row>
    <row r="2058" spans="1:8" x14ac:dyDescent="0.3">
      <c r="A2058" s="51"/>
      <c r="B2058" s="51"/>
      <c r="C2058" s="51"/>
      <c r="D2058" s="51"/>
      <c r="E2058" s="51"/>
      <c r="F2058" s="51"/>
      <c r="G2058" s="51"/>
      <c r="H2058" s="51"/>
    </row>
    <row r="2059" spans="1:8" x14ac:dyDescent="0.3">
      <c r="A2059" s="51"/>
      <c r="B2059" s="51"/>
      <c r="C2059" s="51"/>
      <c r="D2059" s="51"/>
      <c r="E2059" s="51"/>
      <c r="F2059" s="51"/>
      <c r="G2059" s="51"/>
      <c r="H2059" s="51"/>
    </row>
    <row r="2060" spans="1:8" x14ac:dyDescent="0.3">
      <c r="A2060" s="51"/>
      <c r="B2060" s="51"/>
      <c r="C2060" s="51"/>
      <c r="D2060" s="51"/>
      <c r="E2060" s="51"/>
      <c r="F2060" s="51"/>
      <c r="G2060" s="51"/>
      <c r="H2060" s="51"/>
    </row>
    <row r="2061" spans="1:8" x14ac:dyDescent="0.3">
      <c r="A2061" s="51"/>
      <c r="B2061" s="51"/>
      <c r="C2061" s="51"/>
      <c r="D2061" s="51"/>
      <c r="E2061" s="51"/>
      <c r="F2061" s="51"/>
      <c r="G2061" s="51"/>
      <c r="H2061" s="51"/>
    </row>
    <row r="2062" spans="1:8" x14ac:dyDescent="0.3">
      <c r="A2062" s="51"/>
      <c r="B2062" s="51"/>
      <c r="C2062" s="51"/>
      <c r="D2062" s="51"/>
      <c r="E2062" s="51"/>
      <c r="F2062" s="51"/>
      <c r="G2062" s="51"/>
      <c r="H2062" s="51"/>
    </row>
    <row r="2063" spans="1:8" x14ac:dyDescent="0.3">
      <c r="A2063" s="51"/>
      <c r="B2063" s="51"/>
      <c r="C2063" s="51"/>
      <c r="D2063" s="51"/>
      <c r="E2063" s="51"/>
      <c r="F2063" s="51"/>
      <c r="G2063" s="51"/>
      <c r="H2063" s="51"/>
    </row>
    <row r="2064" spans="1:8" x14ac:dyDescent="0.3">
      <c r="A2064" s="51"/>
      <c r="B2064" s="51"/>
      <c r="C2064" s="51"/>
      <c r="D2064" s="51"/>
      <c r="E2064" s="51"/>
      <c r="F2064" s="51"/>
      <c r="G2064" s="51"/>
      <c r="H2064" s="51"/>
    </row>
    <row r="2065" spans="1:8" x14ac:dyDescent="0.3">
      <c r="A2065" s="51"/>
      <c r="B2065" s="51"/>
      <c r="C2065" s="51"/>
      <c r="D2065" s="51"/>
      <c r="E2065" s="51"/>
      <c r="F2065" s="51"/>
      <c r="G2065" s="51"/>
      <c r="H2065" s="51"/>
    </row>
    <row r="2066" spans="1:8" x14ac:dyDescent="0.3">
      <c r="A2066" s="51"/>
      <c r="B2066" s="51"/>
      <c r="C2066" s="51"/>
      <c r="D2066" s="51"/>
      <c r="E2066" s="51"/>
      <c r="F2066" s="51"/>
      <c r="G2066" s="51"/>
      <c r="H2066" s="51"/>
    </row>
    <row r="2067" spans="1:8" x14ac:dyDescent="0.3">
      <c r="A2067" s="51"/>
      <c r="B2067" s="51"/>
      <c r="C2067" s="51"/>
      <c r="D2067" s="51"/>
      <c r="E2067" s="51"/>
      <c r="F2067" s="51"/>
      <c r="G2067" s="51"/>
      <c r="H2067" s="51"/>
    </row>
    <row r="2068" spans="1:8" x14ac:dyDescent="0.3">
      <c r="A2068" s="51"/>
      <c r="B2068" s="51"/>
      <c r="C2068" s="51"/>
      <c r="D2068" s="51"/>
      <c r="E2068" s="51"/>
      <c r="F2068" s="51"/>
      <c r="G2068" s="51"/>
      <c r="H2068" s="51"/>
    </row>
    <row r="2069" spans="1:8" x14ac:dyDescent="0.3">
      <c r="A2069" s="51"/>
      <c r="B2069" s="51"/>
      <c r="C2069" s="51"/>
      <c r="D2069" s="51"/>
      <c r="E2069" s="51"/>
      <c r="F2069" s="51"/>
      <c r="G2069" s="51"/>
      <c r="H2069" s="51"/>
    </row>
    <row r="2070" spans="1:8" x14ac:dyDescent="0.3">
      <c r="A2070" s="51"/>
      <c r="B2070" s="51"/>
      <c r="C2070" s="51"/>
      <c r="D2070" s="51"/>
      <c r="E2070" s="51"/>
      <c r="F2070" s="51"/>
      <c r="G2070" s="51"/>
      <c r="H2070" s="51"/>
    </row>
    <row r="2071" spans="1:8" x14ac:dyDescent="0.3">
      <c r="A2071" s="51"/>
      <c r="B2071" s="51"/>
      <c r="C2071" s="51"/>
      <c r="D2071" s="51"/>
      <c r="E2071" s="51"/>
      <c r="F2071" s="51"/>
      <c r="G2071" s="51"/>
      <c r="H2071" s="51"/>
    </row>
    <row r="2072" spans="1:8" x14ac:dyDescent="0.3">
      <c r="A2072" s="51"/>
      <c r="B2072" s="51"/>
      <c r="C2072" s="51"/>
      <c r="D2072" s="51"/>
      <c r="E2072" s="51"/>
      <c r="F2072" s="51"/>
      <c r="G2072" s="51"/>
      <c r="H2072" s="51"/>
    </row>
    <row r="2073" spans="1:8" x14ac:dyDescent="0.3">
      <c r="A2073" s="51"/>
      <c r="B2073" s="51"/>
      <c r="C2073" s="51"/>
      <c r="D2073" s="51"/>
      <c r="E2073" s="51"/>
      <c r="F2073" s="51"/>
      <c r="G2073" s="51"/>
      <c r="H2073" s="51"/>
    </row>
    <row r="2074" spans="1:8" x14ac:dyDescent="0.3">
      <c r="A2074" s="51"/>
      <c r="B2074" s="51"/>
      <c r="C2074" s="51"/>
      <c r="D2074" s="51"/>
      <c r="E2074" s="51"/>
      <c r="F2074" s="51"/>
      <c r="G2074" s="51"/>
      <c r="H2074" s="51"/>
    </row>
    <row r="2075" spans="1:8" x14ac:dyDescent="0.3">
      <c r="A2075" s="51"/>
      <c r="B2075" s="51"/>
      <c r="C2075" s="51"/>
      <c r="D2075" s="51"/>
      <c r="E2075" s="51"/>
      <c r="F2075" s="51"/>
      <c r="G2075" s="51"/>
      <c r="H2075" s="51"/>
    </row>
    <row r="2076" spans="1:8" x14ac:dyDescent="0.3">
      <c r="A2076" s="51"/>
      <c r="B2076" s="51"/>
      <c r="C2076" s="51"/>
      <c r="D2076" s="51"/>
      <c r="E2076" s="51"/>
      <c r="F2076" s="51"/>
      <c r="G2076" s="51"/>
      <c r="H2076" s="51"/>
    </row>
    <row r="2077" spans="1:8" x14ac:dyDescent="0.3">
      <c r="A2077" s="51"/>
      <c r="B2077" s="51"/>
      <c r="C2077" s="51"/>
      <c r="D2077" s="51"/>
      <c r="E2077" s="51"/>
      <c r="F2077" s="51"/>
      <c r="G2077" s="51"/>
      <c r="H2077" s="51"/>
    </row>
    <row r="2078" spans="1:8" x14ac:dyDescent="0.3">
      <c r="A2078" s="51"/>
      <c r="B2078" s="51"/>
      <c r="C2078" s="51"/>
      <c r="D2078" s="51"/>
      <c r="E2078" s="51"/>
      <c r="F2078" s="51"/>
      <c r="G2078" s="51"/>
      <c r="H2078" s="51"/>
    </row>
    <row r="2079" spans="1:8" x14ac:dyDescent="0.3">
      <c r="A2079" s="51"/>
      <c r="B2079" s="51"/>
      <c r="C2079" s="51"/>
      <c r="D2079" s="51"/>
      <c r="E2079" s="51"/>
      <c r="F2079" s="51"/>
      <c r="G2079" s="51"/>
      <c r="H2079" s="51"/>
    </row>
    <row r="2080" spans="1:8" x14ac:dyDescent="0.3">
      <c r="A2080" s="51"/>
      <c r="B2080" s="51"/>
      <c r="C2080" s="51"/>
      <c r="D2080" s="51"/>
      <c r="E2080" s="51"/>
      <c r="F2080" s="51"/>
      <c r="G2080" s="51"/>
      <c r="H2080" s="51"/>
    </row>
    <row r="2081" spans="1:8" x14ac:dyDescent="0.3">
      <c r="A2081" s="51"/>
      <c r="B2081" s="51"/>
      <c r="C2081" s="51"/>
      <c r="D2081" s="51"/>
      <c r="E2081" s="51"/>
      <c r="F2081" s="51"/>
      <c r="G2081" s="51"/>
      <c r="H2081" s="51"/>
    </row>
    <row r="2082" spans="1:8" x14ac:dyDescent="0.3">
      <c r="A2082" s="51"/>
      <c r="B2082" s="51"/>
      <c r="C2082" s="51"/>
      <c r="D2082" s="51"/>
      <c r="E2082" s="51"/>
      <c r="F2082" s="51"/>
      <c r="G2082" s="51"/>
      <c r="H2082" s="51"/>
    </row>
    <row r="2083" spans="1:8" x14ac:dyDescent="0.3">
      <c r="A2083" s="51"/>
      <c r="B2083" s="51"/>
      <c r="C2083" s="51"/>
      <c r="D2083" s="51"/>
      <c r="E2083" s="51"/>
      <c r="F2083" s="51"/>
      <c r="G2083" s="51"/>
      <c r="H2083" s="51"/>
    </row>
    <row r="2084" spans="1:8" x14ac:dyDescent="0.3">
      <c r="A2084" s="51"/>
      <c r="B2084" s="51"/>
      <c r="C2084" s="51"/>
      <c r="D2084" s="51"/>
      <c r="E2084" s="51"/>
      <c r="F2084" s="51"/>
      <c r="G2084" s="51"/>
      <c r="H2084" s="51"/>
    </row>
    <row r="2085" spans="1:8" x14ac:dyDescent="0.3">
      <c r="A2085" s="51"/>
      <c r="B2085" s="51"/>
      <c r="C2085" s="51"/>
      <c r="D2085" s="51"/>
      <c r="E2085" s="51"/>
      <c r="F2085" s="51"/>
      <c r="G2085" s="51"/>
      <c r="H2085" s="51"/>
    </row>
    <row r="2086" spans="1:8" x14ac:dyDescent="0.3">
      <c r="A2086" s="51"/>
      <c r="B2086" s="51"/>
      <c r="C2086" s="51"/>
      <c r="D2086" s="51"/>
      <c r="E2086" s="51"/>
      <c r="F2086" s="51"/>
      <c r="G2086" s="51"/>
      <c r="H2086" s="51"/>
    </row>
    <row r="2087" spans="1:8" x14ac:dyDescent="0.3">
      <c r="A2087" s="51"/>
      <c r="B2087" s="51"/>
      <c r="C2087" s="51"/>
      <c r="D2087" s="51"/>
      <c r="E2087" s="51"/>
      <c r="F2087" s="51"/>
      <c r="G2087" s="51"/>
      <c r="H2087" s="51"/>
    </row>
    <row r="2088" spans="1:8" x14ac:dyDescent="0.3">
      <c r="A2088" s="51"/>
      <c r="B2088" s="51"/>
      <c r="C2088" s="51"/>
      <c r="D2088" s="51"/>
      <c r="E2088" s="51"/>
      <c r="F2088" s="51"/>
      <c r="G2088" s="51"/>
      <c r="H2088" s="51"/>
    </row>
    <row r="2089" spans="1:8" x14ac:dyDescent="0.3">
      <c r="A2089" s="51"/>
      <c r="B2089" s="51"/>
      <c r="C2089" s="51"/>
      <c r="D2089" s="51"/>
      <c r="E2089" s="51"/>
      <c r="F2089" s="51"/>
      <c r="G2089" s="51"/>
      <c r="H2089" s="51"/>
    </row>
    <row r="2090" spans="1:8" x14ac:dyDescent="0.3">
      <c r="A2090" s="51"/>
      <c r="B2090" s="51"/>
      <c r="C2090" s="51"/>
      <c r="D2090" s="51"/>
      <c r="E2090" s="51"/>
      <c r="F2090" s="51"/>
      <c r="G2090" s="51"/>
      <c r="H2090" s="51"/>
    </row>
    <row r="2091" spans="1:8" x14ac:dyDescent="0.3">
      <c r="A2091" s="51"/>
      <c r="B2091" s="51"/>
      <c r="C2091" s="51"/>
      <c r="D2091" s="51"/>
      <c r="E2091" s="51"/>
      <c r="F2091" s="51"/>
      <c r="G2091" s="51"/>
      <c r="H2091" s="51"/>
    </row>
    <row r="2092" spans="1:8" x14ac:dyDescent="0.3">
      <c r="A2092" s="51"/>
      <c r="B2092" s="51"/>
      <c r="C2092" s="51"/>
      <c r="D2092" s="51"/>
      <c r="E2092" s="51"/>
      <c r="F2092" s="51"/>
      <c r="G2092" s="51"/>
      <c r="H2092" s="51"/>
    </row>
    <row r="2093" spans="1:8" x14ac:dyDescent="0.3">
      <c r="A2093" s="51"/>
      <c r="B2093" s="51"/>
      <c r="C2093" s="51"/>
      <c r="D2093" s="51"/>
      <c r="E2093" s="51"/>
      <c r="F2093" s="51"/>
      <c r="G2093" s="51"/>
      <c r="H2093" s="51"/>
    </row>
    <row r="2094" spans="1:8" x14ac:dyDescent="0.3">
      <c r="A2094" s="51"/>
      <c r="B2094" s="51"/>
      <c r="C2094" s="51"/>
      <c r="D2094" s="51"/>
      <c r="E2094" s="51"/>
      <c r="F2094" s="51"/>
      <c r="G2094" s="51"/>
      <c r="H2094" s="51"/>
    </row>
    <row r="2095" spans="1:8" x14ac:dyDescent="0.3">
      <c r="A2095" s="51"/>
      <c r="B2095" s="51"/>
      <c r="C2095" s="51"/>
      <c r="D2095" s="51"/>
      <c r="E2095" s="51"/>
      <c r="F2095" s="51"/>
      <c r="G2095" s="51"/>
      <c r="H2095" s="51"/>
    </row>
    <row r="2096" spans="1:8" x14ac:dyDescent="0.3">
      <c r="A2096" s="51"/>
      <c r="B2096" s="51"/>
      <c r="C2096" s="51"/>
      <c r="D2096" s="51"/>
      <c r="E2096" s="51"/>
      <c r="F2096" s="51"/>
      <c r="G2096" s="51"/>
      <c r="H2096" s="51"/>
    </row>
    <row r="2097" spans="1:8" x14ac:dyDescent="0.3">
      <c r="A2097" s="51"/>
      <c r="B2097" s="51"/>
      <c r="C2097" s="51"/>
      <c r="D2097" s="51"/>
      <c r="E2097" s="51"/>
      <c r="F2097" s="51"/>
      <c r="G2097" s="51"/>
      <c r="H2097" s="51"/>
    </row>
    <row r="2098" spans="1:8" x14ac:dyDescent="0.3">
      <c r="A2098" s="51"/>
      <c r="B2098" s="51"/>
      <c r="C2098" s="51"/>
      <c r="D2098" s="51"/>
      <c r="E2098" s="51"/>
      <c r="F2098" s="51"/>
      <c r="G2098" s="51"/>
      <c r="H2098" s="51"/>
    </row>
    <row r="2099" spans="1:8" x14ac:dyDescent="0.3">
      <c r="A2099" s="51"/>
      <c r="B2099" s="51"/>
      <c r="C2099" s="51"/>
      <c r="D2099" s="51"/>
      <c r="E2099" s="51"/>
      <c r="F2099" s="51"/>
      <c r="G2099" s="51"/>
      <c r="H2099" s="51"/>
    </row>
    <row r="2100" spans="1:8" x14ac:dyDescent="0.3">
      <c r="A2100" s="51"/>
      <c r="B2100" s="51"/>
      <c r="C2100" s="51"/>
      <c r="D2100" s="51"/>
      <c r="E2100" s="51"/>
      <c r="F2100" s="51"/>
      <c r="G2100" s="51"/>
      <c r="H2100" s="51"/>
    </row>
    <row r="2101" spans="1:8" x14ac:dyDescent="0.3">
      <c r="A2101" s="51"/>
      <c r="B2101" s="51"/>
      <c r="C2101" s="51"/>
      <c r="D2101" s="51"/>
      <c r="E2101" s="51"/>
      <c r="F2101" s="51"/>
      <c r="G2101" s="51"/>
      <c r="H2101" s="51"/>
    </row>
    <row r="2102" spans="1:8" x14ac:dyDescent="0.3">
      <c r="A2102" s="51"/>
      <c r="B2102" s="51"/>
      <c r="C2102" s="51"/>
      <c r="D2102" s="51"/>
      <c r="E2102" s="51"/>
      <c r="F2102" s="51"/>
      <c r="G2102" s="51"/>
      <c r="H2102" s="51"/>
    </row>
    <row r="2103" spans="1:8" x14ac:dyDescent="0.3">
      <c r="A2103" s="51"/>
      <c r="B2103" s="51"/>
      <c r="C2103" s="51"/>
      <c r="D2103" s="51"/>
      <c r="E2103" s="51"/>
      <c r="F2103" s="51"/>
      <c r="G2103" s="51"/>
      <c r="H2103" s="51"/>
    </row>
    <row r="2104" spans="1:8" x14ac:dyDescent="0.3">
      <c r="A2104" s="51"/>
      <c r="B2104" s="51"/>
      <c r="C2104" s="51"/>
      <c r="D2104" s="51"/>
      <c r="E2104" s="51"/>
      <c r="F2104" s="51"/>
      <c r="G2104" s="51"/>
      <c r="H2104" s="51"/>
    </row>
    <row r="2105" spans="1:8" x14ac:dyDescent="0.3">
      <c r="A2105" s="51"/>
      <c r="B2105" s="51"/>
      <c r="C2105" s="51"/>
      <c r="D2105" s="51"/>
      <c r="E2105" s="51"/>
      <c r="F2105" s="51"/>
      <c r="G2105" s="51"/>
      <c r="H2105" s="51"/>
    </row>
    <row r="2106" spans="1:8" x14ac:dyDescent="0.3">
      <c r="A2106" s="51"/>
      <c r="B2106" s="51"/>
      <c r="C2106" s="51"/>
      <c r="D2106" s="51"/>
      <c r="E2106" s="51"/>
      <c r="F2106" s="51"/>
      <c r="G2106" s="51"/>
      <c r="H2106" s="51"/>
    </row>
    <row r="2107" spans="1:8" x14ac:dyDescent="0.3">
      <c r="A2107" s="51"/>
      <c r="B2107" s="51"/>
      <c r="C2107" s="51"/>
      <c r="D2107" s="51"/>
      <c r="E2107" s="51"/>
      <c r="F2107" s="51"/>
      <c r="G2107" s="51"/>
      <c r="H2107" s="51"/>
    </row>
    <row r="2108" spans="1:8" x14ac:dyDescent="0.3">
      <c r="A2108" s="51"/>
      <c r="B2108" s="51"/>
      <c r="C2108" s="51"/>
      <c r="D2108" s="51"/>
      <c r="E2108" s="51"/>
      <c r="F2108" s="51"/>
      <c r="G2108" s="51"/>
      <c r="H2108" s="51"/>
    </row>
    <row r="2109" spans="1:8" x14ac:dyDescent="0.3">
      <c r="A2109" s="51"/>
      <c r="B2109" s="51"/>
      <c r="C2109" s="51"/>
      <c r="D2109" s="51"/>
      <c r="E2109" s="51"/>
      <c r="F2109" s="51"/>
      <c r="G2109" s="51"/>
      <c r="H2109" s="51"/>
    </row>
    <row r="2110" spans="1:8" x14ac:dyDescent="0.3">
      <c r="A2110" s="51"/>
      <c r="B2110" s="51"/>
      <c r="C2110" s="51"/>
      <c r="D2110" s="51"/>
      <c r="E2110" s="51"/>
      <c r="F2110" s="51"/>
      <c r="G2110" s="51"/>
      <c r="H2110" s="51"/>
    </row>
    <row r="2111" spans="1:8" x14ac:dyDescent="0.3">
      <c r="A2111" s="51"/>
      <c r="B2111" s="51"/>
      <c r="C2111" s="51"/>
      <c r="D2111" s="51"/>
      <c r="E2111" s="51"/>
      <c r="F2111" s="51"/>
      <c r="G2111" s="51"/>
      <c r="H2111" s="51"/>
    </row>
    <row r="2112" spans="1:8" x14ac:dyDescent="0.3">
      <c r="A2112" s="51"/>
      <c r="B2112" s="51"/>
      <c r="C2112" s="51"/>
      <c r="D2112" s="51"/>
      <c r="E2112" s="51"/>
      <c r="F2112" s="51"/>
      <c r="G2112" s="51"/>
      <c r="H2112" s="51"/>
    </row>
    <row r="2113" spans="1:8" x14ac:dyDescent="0.3">
      <c r="A2113" s="51"/>
      <c r="B2113" s="51"/>
      <c r="C2113" s="51"/>
      <c r="D2113" s="51"/>
      <c r="E2113" s="51"/>
      <c r="F2113" s="51"/>
      <c r="G2113" s="51"/>
      <c r="H2113" s="51"/>
    </row>
    <row r="2114" spans="1:8" x14ac:dyDescent="0.3">
      <c r="A2114" s="51"/>
      <c r="B2114" s="51"/>
      <c r="C2114" s="51"/>
      <c r="D2114" s="51"/>
      <c r="E2114" s="51"/>
      <c r="F2114" s="51"/>
      <c r="G2114" s="51"/>
      <c r="H2114" s="51"/>
    </row>
    <row r="2115" spans="1:8" x14ac:dyDescent="0.3">
      <c r="A2115" s="51"/>
      <c r="B2115" s="51"/>
      <c r="C2115" s="51"/>
      <c r="D2115" s="51"/>
      <c r="E2115" s="51"/>
      <c r="F2115" s="51"/>
      <c r="G2115" s="51"/>
      <c r="H2115" s="51"/>
    </row>
    <row r="2116" spans="1:8" x14ac:dyDescent="0.3">
      <c r="A2116" s="51"/>
      <c r="B2116" s="51"/>
      <c r="C2116" s="51"/>
      <c r="D2116" s="51"/>
      <c r="E2116" s="51"/>
      <c r="F2116" s="51"/>
      <c r="G2116" s="51"/>
      <c r="H2116" s="51"/>
    </row>
    <row r="2117" spans="1:8" x14ac:dyDescent="0.3">
      <c r="A2117" s="51"/>
      <c r="B2117" s="51"/>
      <c r="C2117" s="51"/>
      <c r="D2117" s="51"/>
      <c r="E2117" s="51"/>
      <c r="F2117" s="51"/>
      <c r="G2117" s="51"/>
      <c r="H2117" s="51"/>
    </row>
    <row r="2118" spans="1:8" x14ac:dyDescent="0.3">
      <c r="A2118" s="51"/>
      <c r="B2118" s="51"/>
      <c r="C2118" s="51"/>
      <c r="D2118" s="51"/>
      <c r="E2118" s="51"/>
      <c r="F2118" s="51"/>
      <c r="G2118" s="51"/>
      <c r="H2118" s="51"/>
    </row>
    <row r="2119" spans="1:8" x14ac:dyDescent="0.3">
      <c r="A2119" s="51"/>
      <c r="B2119" s="51"/>
      <c r="C2119" s="51"/>
      <c r="D2119" s="51"/>
      <c r="E2119" s="51"/>
      <c r="F2119" s="51"/>
      <c r="G2119" s="51"/>
      <c r="H2119" s="51"/>
    </row>
    <row r="2120" spans="1:8" x14ac:dyDescent="0.3">
      <c r="A2120" s="51"/>
      <c r="B2120" s="51"/>
      <c r="C2120" s="51"/>
      <c r="D2120" s="51"/>
      <c r="E2120" s="51"/>
      <c r="F2120" s="51"/>
      <c r="G2120" s="51"/>
      <c r="H2120" s="51"/>
    </row>
    <row r="2121" spans="1:8" x14ac:dyDescent="0.3">
      <c r="A2121" s="51"/>
      <c r="B2121" s="51"/>
      <c r="C2121" s="51"/>
      <c r="D2121" s="51"/>
      <c r="E2121" s="51"/>
      <c r="F2121" s="51"/>
      <c r="G2121" s="51"/>
      <c r="H2121" s="51"/>
    </row>
    <row r="2122" spans="1:8" x14ac:dyDescent="0.3">
      <c r="A2122" s="51"/>
      <c r="B2122" s="51"/>
      <c r="C2122" s="51"/>
      <c r="D2122" s="51"/>
      <c r="E2122" s="51"/>
      <c r="F2122" s="51"/>
      <c r="G2122" s="51"/>
      <c r="H2122" s="51"/>
    </row>
    <row r="2123" spans="1:8" x14ac:dyDescent="0.3">
      <c r="A2123" s="51"/>
      <c r="B2123" s="51"/>
      <c r="C2123" s="51"/>
      <c r="D2123" s="51"/>
      <c r="E2123" s="51"/>
      <c r="F2123" s="51"/>
      <c r="G2123" s="51"/>
      <c r="H2123" s="51"/>
    </row>
    <row r="2124" spans="1:8" x14ac:dyDescent="0.3">
      <c r="A2124" s="51"/>
      <c r="B2124" s="51"/>
      <c r="C2124" s="51"/>
      <c r="D2124" s="51"/>
      <c r="E2124" s="51"/>
      <c r="F2124" s="51"/>
      <c r="G2124" s="51"/>
      <c r="H2124" s="51"/>
    </row>
    <row r="2125" spans="1:8" x14ac:dyDescent="0.3">
      <c r="A2125" s="51"/>
      <c r="B2125" s="51"/>
      <c r="C2125" s="51"/>
      <c r="D2125" s="51"/>
      <c r="E2125" s="51"/>
      <c r="F2125" s="51"/>
      <c r="G2125" s="51"/>
      <c r="H2125" s="51"/>
    </row>
    <row r="2126" spans="1:8" x14ac:dyDescent="0.3">
      <c r="A2126" s="51"/>
      <c r="B2126" s="51"/>
      <c r="C2126" s="51"/>
      <c r="D2126" s="51"/>
      <c r="E2126" s="51"/>
      <c r="F2126" s="51"/>
      <c r="G2126" s="51"/>
      <c r="H2126" s="51"/>
    </row>
    <row r="2127" spans="1:8" x14ac:dyDescent="0.3">
      <c r="A2127" s="51"/>
      <c r="B2127" s="51"/>
      <c r="C2127" s="51"/>
      <c r="D2127" s="51"/>
      <c r="E2127" s="51"/>
      <c r="F2127" s="51"/>
      <c r="G2127" s="51"/>
      <c r="H2127" s="51"/>
    </row>
    <row r="2128" spans="1:8" x14ac:dyDescent="0.3">
      <c r="A2128" s="51"/>
      <c r="B2128" s="51"/>
      <c r="C2128" s="51"/>
      <c r="D2128" s="51"/>
      <c r="E2128" s="51"/>
      <c r="F2128" s="51"/>
      <c r="G2128" s="51"/>
      <c r="H2128" s="51"/>
    </row>
    <row r="2129" spans="1:8" x14ac:dyDescent="0.3">
      <c r="A2129" s="51"/>
      <c r="B2129" s="51"/>
      <c r="C2129" s="51"/>
      <c r="D2129" s="51"/>
      <c r="E2129" s="51"/>
      <c r="F2129" s="51"/>
      <c r="G2129" s="51"/>
      <c r="H2129" s="51"/>
    </row>
    <row r="2130" spans="1:8" x14ac:dyDescent="0.3">
      <c r="A2130" s="51"/>
      <c r="B2130" s="51"/>
      <c r="C2130" s="51"/>
      <c r="D2130" s="51"/>
      <c r="E2130" s="51"/>
      <c r="F2130" s="51"/>
      <c r="G2130" s="51"/>
      <c r="H2130" s="51"/>
    </row>
    <row r="2131" spans="1:8" x14ac:dyDescent="0.3">
      <c r="A2131" s="51"/>
      <c r="B2131" s="51"/>
      <c r="C2131" s="51"/>
      <c r="D2131" s="51"/>
      <c r="E2131" s="51"/>
      <c r="F2131" s="51"/>
      <c r="G2131" s="51"/>
      <c r="H2131" s="51"/>
    </row>
    <row r="2132" spans="1:8" x14ac:dyDescent="0.3">
      <c r="A2132" s="51"/>
      <c r="B2132" s="51"/>
      <c r="C2132" s="51"/>
      <c r="D2132" s="51"/>
      <c r="E2132" s="51"/>
      <c r="F2132" s="51"/>
      <c r="G2132" s="51"/>
      <c r="H2132" s="51"/>
    </row>
    <row r="2133" spans="1:8" x14ac:dyDescent="0.3">
      <c r="A2133" s="51"/>
      <c r="B2133" s="51"/>
      <c r="C2133" s="51"/>
      <c r="D2133" s="51"/>
      <c r="E2133" s="51"/>
      <c r="F2133" s="51"/>
      <c r="G2133" s="51"/>
      <c r="H2133" s="51"/>
    </row>
    <row r="2134" spans="1:8" x14ac:dyDescent="0.3">
      <c r="A2134" s="51"/>
      <c r="B2134" s="51"/>
      <c r="C2134" s="51"/>
      <c r="D2134" s="51"/>
      <c r="E2134" s="51"/>
      <c r="F2134" s="51"/>
      <c r="G2134" s="51"/>
      <c r="H2134" s="51"/>
    </row>
    <row r="2135" spans="1:8" x14ac:dyDescent="0.3">
      <c r="A2135" s="51"/>
      <c r="B2135" s="51"/>
      <c r="C2135" s="51"/>
      <c r="D2135" s="51"/>
      <c r="E2135" s="51"/>
      <c r="F2135" s="51"/>
      <c r="G2135" s="51"/>
      <c r="H2135" s="51"/>
    </row>
    <row r="2136" spans="1:8" x14ac:dyDescent="0.3">
      <c r="A2136" s="51"/>
      <c r="B2136" s="51"/>
      <c r="C2136" s="51"/>
      <c r="D2136" s="51"/>
      <c r="E2136" s="51"/>
      <c r="F2136" s="51"/>
      <c r="G2136" s="51"/>
      <c r="H2136" s="51"/>
    </row>
    <row r="2137" spans="1:8" x14ac:dyDescent="0.3">
      <c r="A2137" s="51"/>
      <c r="B2137" s="51"/>
      <c r="C2137" s="51"/>
      <c r="D2137" s="51"/>
      <c r="E2137" s="51"/>
      <c r="F2137" s="51"/>
      <c r="G2137" s="51"/>
      <c r="H2137" s="51"/>
    </row>
    <row r="2138" spans="1:8" x14ac:dyDescent="0.3">
      <c r="A2138" s="51"/>
      <c r="B2138" s="51"/>
      <c r="C2138" s="51"/>
      <c r="D2138" s="51"/>
      <c r="E2138" s="51"/>
      <c r="F2138" s="51"/>
      <c r="G2138" s="51"/>
      <c r="H2138" s="51"/>
    </row>
    <row r="2139" spans="1:8" x14ac:dyDescent="0.3">
      <c r="A2139" s="51"/>
      <c r="B2139" s="51"/>
      <c r="C2139" s="51"/>
      <c r="D2139" s="51"/>
      <c r="E2139" s="51"/>
      <c r="F2139" s="51"/>
      <c r="G2139" s="51"/>
      <c r="H2139" s="51"/>
    </row>
    <row r="2140" spans="1:8" x14ac:dyDescent="0.3">
      <c r="A2140" s="51"/>
      <c r="B2140" s="51"/>
      <c r="C2140" s="51"/>
      <c r="D2140" s="51"/>
      <c r="E2140" s="51"/>
      <c r="F2140" s="51"/>
      <c r="G2140" s="51"/>
      <c r="H2140" s="51"/>
    </row>
    <row r="2141" spans="1:8" x14ac:dyDescent="0.3">
      <c r="A2141" s="51"/>
      <c r="B2141" s="51"/>
      <c r="C2141" s="51"/>
      <c r="D2141" s="51"/>
      <c r="E2141" s="51"/>
      <c r="F2141" s="51"/>
      <c r="G2141" s="51"/>
      <c r="H2141" s="51"/>
    </row>
    <row r="2142" spans="1:8" x14ac:dyDescent="0.3">
      <c r="A2142" s="51"/>
      <c r="B2142" s="51"/>
      <c r="C2142" s="51"/>
      <c r="D2142" s="51"/>
      <c r="E2142" s="51"/>
      <c r="F2142" s="51"/>
      <c r="G2142" s="51"/>
      <c r="H2142" s="51"/>
    </row>
    <row r="2143" spans="1:8" x14ac:dyDescent="0.3">
      <c r="A2143" s="51"/>
      <c r="B2143" s="51"/>
      <c r="C2143" s="51"/>
      <c r="D2143" s="51"/>
      <c r="E2143" s="51"/>
      <c r="F2143" s="51"/>
      <c r="G2143" s="51"/>
      <c r="H2143" s="51"/>
    </row>
    <row r="2144" spans="1:8" x14ac:dyDescent="0.3">
      <c r="A2144" s="51"/>
      <c r="B2144" s="51"/>
      <c r="C2144" s="51"/>
      <c r="D2144" s="51"/>
      <c r="E2144" s="51"/>
      <c r="F2144" s="51"/>
      <c r="G2144" s="51"/>
      <c r="H2144" s="51"/>
    </row>
    <row r="2145" spans="1:8" x14ac:dyDescent="0.3">
      <c r="A2145" s="51"/>
      <c r="B2145" s="51"/>
      <c r="C2145" s="51"/>
      <c r="D2145" s="51"/>
      <c r="E2145" s="51"/>
      <c r="F2145" s="51"/>
      <c r="G2145" s="51"/>
      <c r="H2145" s="51"/>
    </row>
    <row r="2146" spans="1:8" x14ac:dyDescent="0.3">
      <c r="A2146" s="51"/>
      <c r="B2146" s="51"/>
      <c r="C2146" s="51"/>
      <c r="D2146" s="51"/>
      <c r="E2146" s="51"/>
      <c r="F2146" s="51"/>
      <c r="G2146" s="51"/>
      <c r="H2146" s="51"/>
    </row>
    <row r="2147" spans="1:8" x14ac:dyDescent="0.3">
      <c r="A2147" s="51"/>
      <c r="B2147" s="51"/>
      <c r="C2147" s="51"/>
      <c r="D2147" s="51"/>
      <c r="E2147" s="51"/>
      <c r="F2147" s="51"/>
      <c r="G2147" s="51"/>
      <c r="H2147" s="51"/>
    </row>
    <row r="2148" spans="1:8" x14ac:dyDescent="0.3">
      <c r="A2148" s="51"/>
      <c r="B2148" s="51"/>
      <c r="C2148" s="51"/>
      <c r="D2148" s="51"/>
      <c r="E2148" s="51"/>
      <c r="F2148" s="51"/>
      <c r="G2148" s="51"/>
      <c r="H2148" s="51"/>
    </row>
    <row r="2149" spans="1:8" x14ac:dyDescent="0.3">
      <c r="A2149" s="51"/>
      <c r="B2149" s="51"/>
      <c r="C2149" s="51"/>
      <c r="D2149" s="51"/>
      <c r="E2149" s="51"/>
      <c r="F2149" s="51"/>
      <c r="G2149" s="51"/>
      <c r="H2149" s="51"/>
    </row>
    <row r="2150" spans="1:8" x14ac:dyDescent="0.3">
      <c r="A2150" s="51"/>
      <c r="B2150" s="51"/>
      <c r="C2150" s="51"/>
      <c r="D2150" s="51"/>
      <c r="E2150" s="51"/>
      <c r="F2150" s="51"/>
      <c r="G2150" s="51"/>
      <c r="H2150" s="51"/>
    </row>
    <row r="2151" spans="1:8" x14ac:dyDescent="0.3">
      <c r="A2151" s="51"/>
      <c r="B2151" s="51"/>
      <c r="C2151" s="51"/>
      <c r="D2151" s="51"/>
      <c r="E2151" s="51"/>
      <c r="F2151" s="51"/>
      <c r="G2151" s="51"/>
      <c r="H2151" s="51"/>
    </row>
    <row r="2152" spans="1:8" x14ac:dyDescent="0.3">
      <c r="A2152" s="51"/>
      <c r="B2152" s="51"/>
      <c r="C2152" s="51"/>
      <c r="D2152" s="51"/>
      <c r="E2152" s="51"/>
      <c r="F2152" s="51"/>
      <c r="G2152" s="51"/>
      <c r="H2152" s="51"/>
    </row>
    <row r="2153" spans="1:8" x14ac:dyDescent="0.3">
      <c r="A2153" s="51"/>
      <c r="B2153" s="51"/>
      <c r="C2153" s="51"/>
      <c r="D2153" s="51"/>
      <c r="E2153" s="51"/>
      <c r="F2153" s="51"/>
      <c r="G2153" s="51"/>
      <c r="H2153" s="51"/>
    </row>
    <row r="2154" spans="1:8" x14ac:dyDescent="0.3">
      <c r="A2154" s="51"/>
      <c r="B2154" s="51"/>
      <c r="C2154" s="51"/>
      <c r="D2154" s="51"/>
      <c r="E2154" s="51"/>
      <c r="F2154" s="51"/>
      <c r="G2154" s="51"/>
      <c r="H2154" s="51"/>
    </row>
    <row r="2155" spans="1:8" x14ac:dyDescent="0.3">
      <c r="A2155" s="51"/>
      <c r="B2155" s="51"/>
      <c r="C2155" s="51"/>
      <c r="D2155" s="51"/>
      <c r="E2155" s="51"/>
      <c r="F2155" s="51"/>
      <c r="G2155" s="51"/>
      <c r="H2155" s="51"/>
    </row>
    <row r="2156" spans="1:8" x14ac:dyDescent="0.3">
      <c r="A2156" s="51"/>
      <c r="B2156" s="51"/>
      <c r="C2156" s="51"/>
      <c r="D2156" s="51"/>
      <c r="E2156" s="51"/>
      <c r="F2156" s="51"/>
      <c r="G2156" s="51"/>
      <c r="H2156" s="51"/>
    </row>
    <row r="2157" spans="1:8" x14ac:dyDescent="0.3">
      <c r="A2157" s="51"/>
      <c r="B2157" s="51"/>
      <c r="C2157" s="51"/>
      <c r="D2157" s="51"/>
      <c r="E2157" s="51"/>
      <c r="F2157" s="51"/>
      <c r="G2157" s="51"/>
      <c r="H2157" s="51"/>
    </row>
    <row r="2158" spans="1:8" x14ac:dyDescent="0.3">
      <c r="A2158" s="51"/>
      <c r="B2158" s="51"/>
      <c r="C2158" s="51"/>
      <c r="D2158" s="51"/>
      <c r="E2158" s="51"/>
      <c r="F2158" s="51"/>
      <c r="G2158" s="51"/>
      <c r="H2158" s="51"/>
    </row>
    <row r="2159" spans="1:8" x14ac:dyDescent="0.3">
      <c r="A2159" s="51"/>
      <c r="B2159" s="51"/>
      <c r="C2159" s="51"/>
      <c r="D2159" s="51"/>
      <c r="E2159" s="51"/>
      <c r="F2159" s="51"/>
      <c r="G2159" s="51"/>
      <c r="H2159" s="51"/>
    </row>
    <row r="2160" spans="1:8" x14ac:dyDescent="0.3">
      <c r="A2160" s="51"/>
      <c r="B2160" s="51"/>
      <c r="C2160" s="51"/>
      <c r="D2160" s="51"/>
      <c r="E2160" s="51"/>
      <c r="F2160" s="51"/>
      <c r="G2160" s="51"/>
      <c r="H2160" s="51"/>
    </row>
    <row r="2161" spans="1:8" x14ac:dyDescent="0.3">
      <c r="A2161" s="51"/>
      <c r="B2161" s="51"/>
      <c r="C2161" s="51"/>
      <c r="D2161" s="51"/>
      <c r="E2161" s="51"/>
      <c r="F2161" s="51"/>
      <c r="G2161" s="51"/>
      <c r="H2161" s="51"/>
    </row>
    <row r="2162" spans="1:8" x14ac:dyDescent="0.3">
      <c r="A2162" s="51"/>
      <c r="B2162" s="51"/>
      <c r="C2162" s="51"/>
      <c r="D2162" s="51"/>
      <c r="E2162" s="51"/>
      <c r="F2162" s="51"/>
      <c r="G2162" s="51"/>
      <c r="H2162" s="51"/>
    </row>
    <row r="2163" spans="1:8" x14ac:dyDescent="0.3">
      <c r="A2163" s="51"/>
      <c r="B2163" s="51"/>
      <c r="C2163" s="51"/>
      <c r="D2163" s="51"/>
      <c r="E2163" s="51"/>
      <c r="F2163" s="51"/>
      <c r="G2163" s="51"/>
      <c r="H2163" s="51"/>
    </row>
    <row r="2164" spans="1:8" x14ac:dyDescent="0.3">
      <c r="A2164" s="51"/>
      <c r="B2164" s="51"/>
      <c r="C2164" s="51"/>
      <c r="D2164" s="51"/>
      <c r="E2164" s="51"/>
      <c r="F2164" s="51"/>
      <c r="G2164" s="51"/>
      <c r="H2164" s="51"/>
    </row>
    <row r="2165" spans="1:8" x14ac:dyDescent="0.3">
      <c r="A2165" s="51"/>
      <c r="B2165" s="51"/>
      <c r="C2165" s="51"/>
      <c r="D2165" s="51"/>
      <c r="E2165" s="51"/>
      <c r="F2165" s="51"/>
      <c r="G2165" s="51"/>
      <c r="H2165" s="51"/>
    </row>
    <row r="2166" spans="1:8" x14ac:dyDescent="0.3">
      <c r="A2166" s="51"/>
      <c r="B2166" s="51"/>
      <c r="C2166" s="51"/>
      <c r="D2166" s="51"/>
      <c r="E2166" s="51"/>
      <c r="F2166" s="51"/>
      <c r="G2166" s="51"/>
      <c r="H2166" s="51"/>
    </row>
    <row r="2167" spans="1:8" x14ac:dyDescent="0.3">
      <c r="A2167" s="51"/>
      <c r="B2167" s="51"/>
      <c r="C2167" s="51"/>
      <c r="D2167" s="51"/>
      <c r="E2167" s="51"/>
      <c r="F2167" s="51"/>
      <c r="G2167" s="51"/>
      <c r="H2167" s="51"/>
    </row>
    <row r="2168" spans="1:8" x14ac:dyDescent="0.3">
      <c r="A2168" s="51"/>
      <c r="B2168" s="51"/>
      <c r="C2168" s="51"/>
      <c r="D2168" s="51"/>
      <c r="E2168" s="51"/>
      <c r="F2168" s="51"/>
      <c r="G2168" s="51"/>
      <c r="H2168" s="51"/>
    </row>
    <row r="2169" spans="1:8" x14ac:dyDescent="0.3">
      <c r="A2169" s="51"/>
      <c r="B2169" s="51"/>
      <c r="C2169" s="51"/>
      <c r="D2169" s="51"/>
      <c r="E2169" s="51"/>
      <c r="F2169" s="51"/>
      <c r="G2169" s="51"/>
      <c r="H2169" s="51"/>
    </row>
    <row r="2170" spans="1:8" x14ac:dyDescent="0.3">
      <c r="A2170" s="51"/>
      <c r="B2170" s="51"/>
      <c r="C2170" s="51"/>
      <c r="D2170" s="51"/>
      <c r="E2170" s="51"/>
      <c r="F2170" s="51"/>
      <c r="G2170" s="51"/>
      <c r="H2170" s="51"/>
    </row>
    <row r="2171" spans="1:8" x14ac:dyDescent="0.3">
      <c r="A2171" s="51"/>
      <c r="B2171" s="51"/>
      <c r="C2171" s="51"/>
      <c r="D2171" s="51"/>
      <c r="E2171" s="51"/>
      <c r="F2171" s="51"/>
      <c r="G2171" s="51"/>
      <c r="H2171" s="51"/>
    </row>
    <row r="2172" spans="1:8" x14ac:dyDescent="0.3">
      <c r="A2172" s="51"/>
      <c r="B2172" s="51"/>
      <c r="C2172" s="51"/>
      <c r="D2172" s="51"/>
      <c r="E2172" s="51"/>
      <c r="F2172" s="51"/>
      <c r="G2172" s="51"/>
      <c r="H2172" s="51"/>
    </row>
    <row r="2173" spans="1:8" x14ac:dyDescent="0.3">
      <c r="A2173" s="51"/>
      <c r="B2173" s="51"/>
      <c r="C2173" s="51"/>
      <c r="D2173" s="51"/>
      <c r="E2173" s="51"/>
      <c r="F2173" s="51"/>
      <c r="G2173" s="51"/>
      <c r="H2173" s="51"/>
    </row>
    <row r="2174" spans="1:8" x14ac:dyDescent="0.3">
      <c r="A2174" s="51"/>
      <c r="B2174" s="51"/>
      <c r="C2174" s="51"/>
      <c r="D2174" s="51"/>
      <c r="E2174" s="51"/>
      <c r="F2174" s="51"/>
      <c r="G2174" s="51"/>
      <c r="H2174" s="51"/>
    </row>
    <row r="2175" spans="1:8" x14ac:dyDescent="0.3">
      <c r="A2175" s="51"/>
      <c r="B2175" s="51"/>
      <c r="C2175" s="51"/>
      <c r="D2175" s="51"/>
      <c r="E2175" s="51"/>
      <c r="F2175" s="51"/>
      <c r="G2175" s="51"/>
      <c r="H2175" s="51"/>
    </row>
    <row r="2176" spans="1:8" x14ac:dyDescent="0.3">
      <c r="A2176" s="51"/>
      <c r="B2176" s="51"/>
      <c r="C2176" s="51"/>
      <c r="D2176" s="51"/>
      <c r="E2176" s="51"/>
      <c r="F2176" s="51"/>
      <c r="G2176" s="51"/>
      <c r="H2176" s="51"/>
    </row>
    <row r="2177" spans="1:8" x14ac:dyDescent="0.3">
      <c r="A2177" s="51"/>
      <c r="B2177" s="51"/>
      <c r="C2177" s="51"/>
      <c r="D2177" s="51"/>
      <c r="E2177" s="51"/>
      <c r="F2177" s="51"/>
      <c r="G2177" s="51"/>
      <c r="H2177" s="51"/>
    </row>
    <row r="2178" spans="1:8" x14ac:dyDescent="0.3">
      <c r="A2178" s="51"/>
      <c r="B2178" s="51"/>
      <c r="C2178" s="51"/>
      <c r="D2178" s="51"/>
      <c r="E2178" s="51"/>
      <c r="F2178" s="51"/>
      <c r="G2178" s="51"/>
      <c r="H2178" s="51"/>
    </row>
    <row r="2179" spans="1:8" x14ac:dyDescent="0.3">
      <c r="A2179" s="51"/>
      <c r="B2179" s="51"/>
      <c r="C2179" s="51"/>
      <c r="D2179" s="51"/>
      <c r="E2179" s="51"/>
      <c r="F2179" s="51"/>
      <c r="G2179" s="51"/>
      <c r="H2179" s="51"/>
    </row>
    <row r="2180" spans="1:8" x14ac:dyDescent="0.3">
      <c r="A2180" s="51"/>
      <c r="B2180" s="51"/>
      <c r="C2180" s="51"/>
      <c r="D2180" s="51"/>
      <c r="E2180" s="51"/>
      <c r="F2180" s="51"/>
      <c r="G2180" s="51"/>
      <c r="H2180" s="51"/>
    </row>
    <row r="2181" spans="1:8" x14ac:dyDescent="0.3">
      <c r="A2181" s="51"/>
      <c r="B2181" s="51"/>
      <c r="C2181" s="51"/>
      <c r="D2181" s="51"/>
      <c r="E2181" s="51"/>
      <c r="F2181" s="51"/>
      <c r="G2181" s="51"/>
      <c r="H2181" s="51"/>
    </row>
    <row r="2182" spans="1:8" x14ac:dyDescent="0.3">
      <c r="A2182" s="51"/>
      <c r="B2182" s="51"/>
      <c r="C2182" s="51"/>
      <c r="D2182" s="51"/>
      <c r="E2182" s="51"/>
      <c r="F2182" s="51"/>
      <c r="G2182" s="51"/>
      <c r="H2182" s="51"/>
    </row>
    <row r="2183" spans="1:8" x14ac:dyDescent="0.3">
      <c r="A2183" s="51"/>
      <c r="B2183" s="51"/>
      <c r="C2183" s="51"/>
      <c r="D2183" s="51"/>
      <c r="E2183" s="51"/>
      <c r="F2183" s="51"/>
      <c r="G2183" s="51"/>
      <c r="H2183" s="51"/>
    </row>
    <row r="2184" spans="1:8" x14ac:dyDescent="0.3">
      <c r="A2184" s="51"/>
      <c r="B2184" s="51"/>
      <c r="C2184" s="51"/>
      <c r="D2184" s="51"/>
      <c r="E2184" s="51"/>
      <c r="F2184" s="51"/>
      <c r="G2184" s="51"/>
      <c r="H2184" s="51"/>
    </row>
    <row r="2185" spans="1:8" x14ac:dyDescent="0.3">
      <c r="A2185" s="51"/>
      <c r="B2185" s="51"/>
      <c r="C2185" s="51"/>
      <c r="D2185" s="51"/>
      <c r="E2185" s="51"/>
      <c r="F2185" s="51"/>
      <c r="G2185" s="51"/>
      <c r="H2185" s="51"/>
    </row>
    <row r="2186" spans="1:8" x14ac:dyDescent="0.3">
      <c r="A2186" s="51"/>
      <c r="B2186" s="51"/>
      <c r="C2186" s="51"/>
      <c r="D2186" s="51"/>
      <c r="E2186" s="51"/>
      <c r="F2186" s="51"/>
      <c r="G2186" s="51"/>
      <c r="H2186" s="51"/>
    </row>
    <row r="2187" spans="1:8" x14ac:dyDescent="0.3">
      <c r="A2187" s="51"/>
      <c r="B2187" s="51"/>
      <c r="C2187" s="51"/>
      <c r="D2187" s="51"/>
      <c r="E2187" s="51"/>
      <c r="F2187" s="51"/>
      <c r="G2187" s="51"/>
      <c r="H2187" s="51"/>
    </row>
    <row r="2188" spans="1:8" x14ac:dyDescent="0.3">
      <c r="A2188" s="51"/>
      <c r="B2188" s="51"/>
      <c r="C2188" s="51"/>
      <c r="D2188" s="51"/>
      <c r="E2188" s="51"/>
      <c r="F2188" s="51"/>
      <c r="G2188" s="51"/>
      <c r="H2188" s="51"/>
    </row>
    <row r="2189" spans="1:8" x14ac:dyDescent="0.3">
      <c r="A2189" s="51"/>
      <c r="B2189" s="51"/>
      <c r="C2189" s="51"/>
      <c r="D2189" s="51"/>
      <c r="E2189" s="51"/>
      <c r="F2189" s="51"/>
      <c r="G2189" s="51"/>
      <c r="H2189" s="51"/>
    </row>
    <row r="2190" spans="1:8" x14ac:dyDescent="0.3">
      <c r="A2190" s="51"/>
      <c r="B2190" s="51"/>
      <c r="C2190" s="51"/>
      <c r="D2190" s="51"/>
      <c r="E2190" s="51"/>
      <c r="F2190" s="51"/>
      <c r="G2190" s="51"/>
      <c r="H2190" s="51"/>
    </row>
    <row r="2191" spans="1:8" x14ac:dyDescent="0.3">
      <c r="A2191" s="51"/>
      <c r="B2191" s="51"/>
      <c r="C2191" s="51"/>
      <c r="D2191" s="51"/>
      <c r="E2191" s="51"/>
      <c r="F2191" s="51"/>
      <c r="G2191" s="51"/>
      <c r="H2191" s="51"/>
    </row>
    <row r="2192" spans="1:8" x14ac:dyDescent="0.3">
      <c r="A2192" s="51"/>
      <c r="B2192" s="51"/>
      <c r="C2192" s="51"/>
      <c r="D2192" s="51"/>
      <c r="E2192" s="51"/>
      <c r="F2192" s="51"/>
      <c r="G2192" s="51"/>
      <c r="H2192" s="51"/>
    </row>
    <row r="2193" spans="1:8" x14ac:dyDescent="0.3">
      <c r="A2193" s="51"/>
      <c r="B2193" s="51"/>
      <c r="C2193" s="51"/>
      <c r="D2193" s="51"/>
      <c r="E2193" s="51"/>
      <c r="F2193" s="51"/>
      <c r="G2193" s="51"/>
      <c r="H2193" s="51"/>
    </row>
    <row r="2194" spans="1:8" x14ac:dyDescent="0.3">
      <c r="A2194" s="51"/>
      <c r="B2194" s="51"/>
      <c r="C2194" s="51"/>
      <c r="D2194" s="51"/>
      <c r="E2194" s="51"/>
      <c r="F2194" s="51"/>
      <c r="G2194" s="51"/>
      <c r="H2194" s="51"/>
    </row>
    <row r="2195" spans="1:8" x14ac:dyDescent="0.3">
      <c r="A2195" s="51"/>
      <c r="B2195" s="51"/>
      <c r="C2195" s="51"/>
      <c r="D2195" s="51"/>
      <c r="E2195" s="51"/>
      <c r="F2195" s="51"/>
      <c r="G2195" s="51"/>
      <c r="H2195" s="51"/>
    </row>
    <row r="2196" spans="1:8" x14ac:dyDescent="0.3">
      <c r="A2196" s="51"/>
      <c r="B2196" s="51"/>
      <c r="C2196" s="51"/>
      <c r="D2196" s="51"/>
      <c r="E2196" s="51"/>
      <c r="F2196" s="51"/>
      <c r="G2196" s="51"/>
      <c r="H2196" s="51"/>
    </row>
    <row r="2197" spans="1:8" x14ac:dyDescent="0.3">
      <c r="A2197" s="51"/>
      <c r="B2197" s="51"/>
      <c r="C2197" s="51"/>
      <c r="D2197" s="51"/>
      <c r="E2197" s="51"/>
      <c r="F2197" s="51"/>
      <c r="G2197" s="51"/>
      <c r="H2197" s="51"/>
    </row>
    <row r="2198" spans="1:8" x14ac:dyDescent="0.3">
      <c r="A2198" s="51"/>
      <c r="B2198" s="51"/>
      <c r="C2198" s="51"/>
      <c r="D2198" s="51"/>
      <c r="E2198" s="51"/>
      <c r="F2198" s="51"/>
      <c r="G2198" s="51"/>
      <c r="H2198" s="51"/>
    </row>
    <row r="2199" spans="1:8" x14ac:dyDescent="0.3">
      <c r="A2199" s="51"/>
      <c r="B2199" s="51"/>
      <c r="C2199" s="51"/>
      <c r="D2199" s="51"/>
      <c r="E2199" s="51"/>
      <c r="F2199" s="51"/>
      <c r="G2199" s="51"/>
      <c r="H2199" s="51"/>
    </row>
    <row r="2200" spans="1:8" x14ac:dyDescent="0.3">
      <c r="A2200" s="51"/>
      <c r="B2200" s="51"/>
      <c r="C2200" s="51"/>
      <c r="D2200" s="51"/>
      <c r="E2200" s="51"/>
      <c r="F2200" s="51"/>
      <c r="G2200" s="51"/>
      <c r="H2200" s="51"/>
    </row>
    <row r="2201" spans="1:8" x14ac:dyDescent="0.3">
      <c r="A2201" s="51"/>
      <c r="B2201" s="51"/>
      <c r="C2201" s="51"/>
      <c r="D2201" s="51"/>
      <c r="E2201" s="51"/>
      <c r="F2201" s="51"/>
      <c r="G2201" s="51"/>
      <c r="H2201" s="51"/>
    </row>
    <row r="2202" spans="1:8" x14ac:dyDescent="0.3">
      <c r="A2202" s="51"/>
      <c r="B2202" s="51"/>
      <c r="C2202" s="51"/>
      <c r="D2202" s="51"/>
      <c r="E2202" s="51"/>
      <c r="F2202" s="51"/>
      <c r="G2202" s="51"/>
      <c r="H2202" s="51"/>
    </row>
    <row r="2203" spans="1:8" x14ac:dyDescent="0.3">
      <c r="A2203" s="51"/>
      <c r="B2203" s="51"/>
      <c r="C2203" s="51"/>
      <c r="D2203" s="51"/>
      <c r="E2203" s="51"/>
      <c r="F2203" s="51"/>
      <c r="G2203" s="51"/>
      <c r="H2203" s="51"/>
    </row>
    <row r="2204" spans="1:8" x14ac:dyDescent="0.3">
      <c r="A2204" s="51"/>
      <c r="B2204" s="51"/>
      <c r="C2204" s="51"/>
      <c r="D2204" s="51"/>
      <c r="E2204" s="51"/>
      <c r="F2204" s="51"/>
      <c r="G2204" s="51"/>
      <c r="H2204" s="51"/>
    </row>
    <row r="2205" spans="1:8" x14ac:dyDescent="0.3">
      <c r="A2205" s="51"/>
      <c r="B2205" s="51"/>
      <c r="C2205" s="51"/>
      <c r="D2205" s="51"/>
      <c r="E2205" s="51"/>
      <c r="F2205" s="51"/>
      <c r="G2205" s="51"/>
      <c r="H2205" s="51"/>
    </row>
    <row r="2206" spans="1:8" x14ac:dyDescent="0.3">
      <c r="A2206" s="51"/>
      <c r="B2206" s="51"/>
      <c r="C2206" s="51"/>
      <c r="D2206" s="51"/>
      <c r="E2206" s="51"/>
      <c r="F2206" s="51"/>
      <c r="G2206" s="51"/>
      <c r="H2206" s="51"/>
    </row>
    <row r="2207" spans="1:8" x14ac:dyDescent="0.3">
      <c r="A2207" s="51"/>
      <c r="B2207" s="51"/>
      <c r="C2207" s="51"/>
      <c r="D2207" s="51"/>
      <c r="E2207" s="51"/>
      <c r="F2207" s="51"/>
      <c r="G2207" s="51"/>
      <c r="H2207" s="51"/>
    </row>
    <row r="2208" spans="1:8" x14ac:dyDescent="0.3">
      <c r="A2208" s="51"/>
      <c r="B2208" s="51"/>
      <c r="C2208" s="51"/>
      <c r="D2208" s="51"/>
      <c r="E2208" s="51"/>
      <c r="F2208" s="51"/>
      <c r="G2208" s="51"/>
      <c r="H2208" s="51"/>
    </row>
    <row r="2209" spans="1:8" x14ac:dyDescent="0.3">
      <c r="A2209" s="51"/>
      <c r="B2209" s="51"/>
      <c r="C2209" s="51"/>
      <c r="D2209" s="51"/>
      <c r="E2209" s="51"/>
      <c r="F2209" s="51"/>
      <c r="G2209" s="51"/>
      <c r="H2209" s="51"/>
    </row>
    <row r="2210" spans="1:8" x14ac:dyDescent="0.3">
      <c r="A2210" s="51"/>
      <c r="B2210" s="51"/>
      <c r="C2210" s="51"/>
      <c r="D2210" s="51"/>
      <c r="E2210" s="51"/>
      <c r="F2210" s="51"/>
      <c r="G2210" s="51"/>
      <c r="H2210" s="51"/>
    </row>
    <row r="2211" spans="1:8" x14ac:dyDescent="0.3">
      <c r="A2211" s="51"/>
      <c r="B2211" s="51"/>
      <c r="C2211" s="51"/>
      <c r="D2211" s="51"/>
      <c r="E2211" s="51"/>
      <c r="F2211" s="51"/>
      <c r="G2211" s="51"/>
      <c r="H2211" s="51"/>
    </row>
    <row r="2212" spans="1:8" x14ac:dyDescent="0.3">
      <c r="A2212" s="51"/>
      <c r="B2212" s="51"/>
      <c r="C2212" s="51"/>
      <c r="D2212" s="51"/>
      <c r="E2212" s="51"/>
      <c r="F2212" s="51"/>
      <c r="G2212" s="51"/>
      <c r="H2212" s="51"/>
    </row>
    <row r="2213" spans="1:8" x14ac:dyDescent="0.3">
      <c r="A2213" s="51"/>
      <c r="B2213" s="51"/>
      <c r="C2213" s="51"/>
      <c r="D2213" s="51"/>
      <c r="E2213" s="51"/>
      <c r="F2213" s="51"/>
      <c r="G2213" s="51"/>
      <c r="H2213" s="51"/>
    </row>
    <row r="2214" spans="1:8" x14ac:dyDescent="0.3">
      <c r="A2214" s="51"/>
      <c r="B2214" s="51"/>
      <c r="C2214" s="51"/>
      <c r="D2214" s="51"/>
      <c r="E2214" s="51"/>
      <c r="F2214" s="51"/>
      <c r="G2214" s="51"/>
      <c r="H2214" s="51"/>
    </row>
    <row r="2215" spans="1:8" x14ac:dyDescent="0.3">
      <c r="A2215" s="51"/>
      <c r="B2215" s="51"/>
      <c r="C2215" s="51"/>
      <c r="D2215" s="51"/>
      <c r="E2215" s="51"/>
      <c r="F2215" s="51"/>
      <c r="G2215" s="51"/>
      <c r="H2215" s="51"/>
    </row>
    <row r="2216" spans="1:8" x14ac:dyDescent="0.3">
      <c r="A2216" s="51"/>
      <c r="B2216" s="51"/>
      <c r="C2216" s="51"/>
      <c r="D2216" s="51"/>
      <c r="E2216" s="51"/>
      <c r="F2216" s="51"/>
      <c r="G2216" s="51"/>
      <c r="H2216" s="51"/>
    </row>
    <row r="2217" spans="1:8" x14ac:dyDescent="0.3">
      <c r="A2217" s="51"/>
      <c r="B2217" s="51"/>
      <c r="C2217" s="51"/>
      <c r="D2217" s="51"/>
      <c r="E2217" s="51"/>
      <c r="F2217" s="51"/>
      <c r="G2217" s="51"/>
      <c r="H2217" s="51"/>
    </row>
    <row r="2218" spans="1:8" x14ac:dyDescent="0.3">
      <c r="A2218" s="51"/>
      <c r="B2218" s="51"/>
      <c r="C2218" s="51"/>
      <c r="D2218" s="51"/>
      <c r="E2218" s="51"/>
      <c r="F2218" s="51"/>
      <c r="G2218" s="51"/>
      <c r="H2218" s="51"/>
    </row>
    <row r="2219" spans="1:8" x14ac:dyDescent="0.3">
      <c r="A2219" s="51"/>
      <c r="B2219" s="51"/>
      <c r="C2219" s="51"/>
      <c r="D2219" s="51"/>
      <c r="E2219" s="51"/>
      <c r="F2219" s="51"/>
      <c r="G2219" s="51"/>
      <c r="H2219" s="51"/>
    </row>
    <row r="2220" spans="1:8" x14ac:dyDescent="0.3">
      <c r="A2220" s="51"/>
      <c r="B2220" s="51"/>
      <c r="C2220" s="51"/>
      <c r="D2220" s="51"/>
      <c r="E2220" s="51"/>
      <c r="F2220" s="51"/>
      <c r="G2220" s="51"/>
      <c r="H2220" s="51"/>
    </row>
    <row r="2221" spans="1:8" x14ac:dyDescent="0.3">
      <c r="A2221" s="51"/>
      <c r="B2221" s="51"/>
      <c r="C2221" s="51"/>
      <c r="D2221" s="51"/>
      <c r="E2221" s="51"/>
      <c r="F2221" s="51"/>
      <c r="G2221" s="51"/>
      <c r="H2221" s="51"/>
    </row>
    <row r="2222" spans="1:8" x14ac:dyDescent="0.3">
      <c r="A2222" s="51"/>
      <c r="B2222" s="51"/>
      <c r="C2222" s="51"/>
      <c r="D2222" s="51"/>
      <c r="E2222" s="51"/>
      <c r="F2222" s="51"/>
      <c r="G2222" s="51"/>
      <c r="H2222" s="51"/>
    </row>
    <row r="2223" spans="1:8" x14ac:dyDescent="0.3">
      <c r="A2223" s="51"/>
      <c r="B2223" s="51"/>
      <c r="C2223" s="51"/>
      <c r="D2223" s="51"/>
      <c r="E2223" s="51"/>
      <c r="F2223" s="51"/>
      <c r="G2223" s="51"/>
      <c r="H2223" s="51"/>
    </row>
    <row r="2224" spans="1:8" x14ac:dyDescent="0.3">
      <c r="A2224" s="51"/>
      <c r="B2224" s="51"/>
      <c r="C2224" s="51"/>
      <c r="D2224" s="51"/>
      <c r="E2224" s="51"/>
      <c r="F2224" s="51"/>
      <c r="G2224" s="51"/>
      <c r="H2224" s="51"/>
    </row>
    <row r="2225" spans="1:8" x14ac:dyDescent="0.3">
      <c r="A2225" s="51"/>
      <c r="B2225" s="51"/>
      <c r="C2225" s="51"/>
      <c r="D2225" s="51"/>
      <c r="E2225" s="51"/>
      <c r="F2225" s="51"/>
      <c r="G2225" s="51"/>
      <c r="H2225" s="51"/>
    </row>
    <row r="2226" spans="1:8" x14ac:dyDescent="0.3">
      <c r="A2226" s="51"/>
      <c r="B2226" s="51"/>
      <c r="C2226" s="51"/>
      <c r="D2226" s="51"/>
      <c r="E2226" s="51"/>
      <c r="F2226" s="51"/>
      <c r="G2226" s="51"/>
      <c r="H2226" s="51"/>
    </row>
    <row r="2227" spans="1:8" x14ac:dyDescent="0.3">
      <c r="A2227" s="51"/>
      <c r="B2227" s="51"/>
      <c r="C2227" s="51"/>
      <c r="D2227" s="51"/>
      <c r="E2227" s="51"/>
      <c r="F2227" s="51"/>
      <c r="G2227" s="51"/>
      <c r="H2227" s="51"/>
    </row>
    <row r="2228" spans="1:8" x14ac:dyDescent="0.3">
      <c r="A2228" s="51"/>
      <c r="B2228" s="51"/>
      <c r="C2228" s="51"/>
      <c r="D2228" s="51"/>
      <c r="E2228" s="51"/>
      <c r="F2228" s="51"/>
      <c r="G2228" s="51"/>
      <c r="H2228" s="51"/>
    </row>
    <row r="2229" spans="1:8" x14ac:dyDescent="0.3">
      <c r="A2229" s="51"/>
      <c r="B2229" s="51"/>
      <c r="C2229" s="51"/>
      <c r="D2229" s="51"/>
      <c r="E2229" s="51"/>
      <c r="F2229" s="51"/>
      <c r="G2229" s="51"/>
      <c r="H2229" s="51"/>
    </row>
    <row r="2230" spans="1:8" x14ac:dyDescent="0.3">
      <c r="A2230" s="51"/>
      <c r="B2230" s="51"/>
      <c r="C2230" s="51"/>
      <c r="D2230" s="51"/>
      <c r="E2230" s="51"/>
      <c r="F2230" s="51"/>
      <c r="G2230" s="51"/>
      <c r="H2230" s="51"/>
    </row>
    <row r="2231" spans="1:8" x14ac:dyDescent="0.3">
      <c r="A2231" s="51"/>
      <c r="B2231" s="51"/>
      <c r="C2231" s="51"/>
      <c r="D2231" s="51"/>
      <c r="E2231" s="51"/>
      <c r="F2231" s="51"/>
      <c r="G2231" s="51"/>
      <c r="H2231" s="51"/>
    </row>
    <row r="2232" spans="1:8" x14ac:dyDescent="0.3">
      <c r="A2232" s="51"/>
      <c r="B2232" s="51"/>
      <c r="C2232" s="51"/>
      <c r="D2232" s="51"/>
      <c r="E2232" s="51"/>
      <c r="F2232" s="51"/>
      <c r="G2232" s="51"/>
      <c r="H2232" s="51"/>
    </row>
    <row r="2233" spans="1:8" x14ac:dyDescent="0.3">
      <c r="A2233" s="51"/>
      <c r="B2233" s="51"/>
      <c r="C2233" s="51"/>
      <c r="D2233" s="51"/>
      <c r="E2233" s="51"/>
      <c r="F2233" s="51"/>
      <c r="G2233" s="51"/>
      <c r="H2233" s="51"/>
    </row>
    <row r="2234" spans="1:8" x14ac:dyDescent="0.3">
      <c r="A2234" s="51"/>
      <c r="B2234" s="51"/>
      <c r="C2234" s="51"/>
      <c r="D2234" s="51"/>
      <c r="E2234" s="51"/>
      <c r="F2234" s="51"/>
      <c r="G2234" s="51"/>
      <c r="H2234" s="51"/>
    </row>
    <row r="2235" spans="1:8" x14ac:dyDescent="0.3">
      <c r="A2235" s="51"/>
      <c r="B2235" s="51"/>
      <c r="C2235" s="51"/>
      <c r="D2235" s="51"/>
      <c r="E2235" s="51"/>
      <c r="F2235" s="51"/>
      <c r="G2235" s="51"/>
      <c r="H2235" s="51"/>
    </row>
    <row r="2236" spans="1:8" x14ac:dyDescent="0.3">
      <c r="A2236" s="51"/>
      <c r="B2236" s="51"/>
      <c r="C2236" s="51"/>
      <c r="D2236" s="51"/>
      <c r="E2236" s="51"/>
      <c r="F2236" s="51"/>
      <c r="G2236" s="51"/>
      <c r="H2236" s="51"/>
    </row>
    <row r="2237" spans="1:8" x14ac:dyDescent="0.3">
      <c r="A2237" s="51"/>
      <c r="B2237" s="51"/>
      <c r="C2237" s="51"/>
      <c r="D2237" s="51"/>
      <c r="E2237" s="51"/>
      <c r="F2237" s="51"/>
      <c r="G2237" s="51"/>
      <c r="H2237" s="51"/>
    </row>
    <row r="2238" spans="1:8" x14ac:dyDescent="0.3">
      <c r="A2238" s="51"/>
      <c r="B2238" s="51"/>
      <c r="C2238" s="51"/>
      <c r="D2238" s="51"/>
      <c r="E2238" s="51"/>
      <c r="F2238" s="51"/>
      <c r="G2238" s="51"/>
      <c r="H2238" s="51"/>
    </row>
    <row r="2239" spans="1:8" x14ac:dyDescent="0.3">
      <c r="A2239" s="51"/>
      <c r="B2239" s="51"/>
      <c r="C2239" s="51"/>
      <c r="D2239" s="51"/>
      <c r="E2239" s="51"/>
      <c r="F2239" s="51"/>
      <c r="G2239" s="51"/>
      <c r="H2239" s="51"/>
    </row>
    <row r="2240" spans="1:8" x14ac:dyDescent="0.3">
      <c r="A2240" s="51"/>
      <c r="B2240" s="51"/>
      <c r="C2240" s="51"/>
      <c r="D2240" s="51"/>
      <c r="E2240" s="51"/>
      <c r="F2240" s="51"/>
      <c r="G2240" s="51"/>
      <c r="H2240" s="51"/>
    </row>
    <row r="2241" spans="1:8" x14ac:dyDescent="0.3">
      <c r="A2241" s="51"/>
      <c r="B2241" s="51"/>
      <c r="C2241" s="51"/>
      <c r="D2241" s="51"/>
      <c r="E2241" s="51"/>
      <c r="F2241" s="51"/>
      <c r="G2241" s="51"/>
      <c r="H2241" s="51"/>
    </row>
    <row r="2242" spans="1:8" x14ac:dyDescent="0.3">
      <c r="A2242" s="51"/>
      <c r="B2242" s="51"/>
      <c r="C2242" s="51"/>
      <c r="D2242" s="51"/>
      <c r="E2242" s="51"/>
      <c r="F2242" s="51"/>
      <c r="G2242" s="51"/>
      <c r="H2242" s="51"/>
    </row>
    <row r="2243" spans="1:8" x14ac:dyDescent="0.3">
      <c r="A2243" s="51"/>
      <c r="B2243" s="51"/>
      <c r="C2243" s="51"/>
      <c r="D2243" s="51"/>
      <c r="E2243" s="51"/>
      <c r="F2243" s="51"/>
      <c r="G2243" s="51"/>
      <c r="H2243" s="51"/>
    </row>
    <row r="2244" spans="1:8" x14ac:dyDescent="0.3">
      <c r="A2244" s="51"/>
      <c r="B2244" s="51"/>
      <c r="C2244" s="51"/>
      <c r="D2244" s="51"/>
      <c r="E2244" s="51"/>
      <c r="F2244" s="51"/>
      <c r="G2244" s="51"/>
      <c r="H2244" s="51"/>
    </row>
    <row r="2245" spans="1:8" x14ac:dyDescent="0.3">
      <c r="A2245" s="51"/>
      <c r="B2245" s="51"/>
      <c r="C2245" s="51"/>
      <c r="D2245" s="51"/>
      <c r="E2245" s="51"/>
      <c r="F2245" s="51"/>
      <c r="G2245" s="51"/>
      <c r="H2245" s="51"/>
    </row>
    <row r="2246" spans="1:8" x14ac:dyDescent="0.3">
      <c r="A2246" s="51"/>
      <c r="B2246" s="51"/>
      <c r="C2246" s="51"/>
      <c r="D2246" s="51"/>
      <c r="E2246" s="51"/>
      <c r="F2246" s="51"/>
      <c r="G2246" s="51"/>
      <c r="H2246" s="51"/>
    </row>
    <row r="2247" spans="1:8" x14ac:dyDescent="0.3">
      <c r="A2247" s="51"/>
      <c r="B2247" s="51"/>
      <c r="C2247" s="51"/>
      <c r="D2247" s="51"/>
      <c r="E2247" s="51"/>
      <c r="F2247" s="51"/>
      <c r="G2247" s="51"/>
      <c r="H2247" s="51"/>
    </row>
    <row r="2248" spans="1:8" x14ac:dyDescent="0.3">
      <c r="A2248" s="51"/>
      <c r="B2248" s="51"/>
      <c r="C2248" s="51"/>
      <c r="D2248" s="51"/>
      <c r="E2248" s="51"/>
      <c r="F2248" s="51"/>
      <c r="G2248" s="51"/>
      <c r="H2248" s="51"/>
    </row>
    <row r="2249" spans="1:8" x14ac:dyDescent="0.3">
      <c r="A2249" s="51"/>
      <c r="B2249" s="51"/>
      <c r="C2249" s="51"/>
      <c r="D2249" s="51"/>
      <c r="E2249" s="51"/>
      <c r="F2249" s="51"/>
      <c r="G2249" s="51"/>
      <c r="H2249" s="51"/>
    </row>
    <row r="2250" spans="1:8" x14ac:dyDescent="0.3">
      <c r="A2250" s="51"/>
      <c r="B2250" s="51"/>
      <c r="C2250" s="51"/>
      <c r="D2250" s="51"/>
      <c r="E2250" s="51"/>
      <c r="F2250" s="51"/>
      <c r="G2250" s="51"/>
      <c r="H2250" s="51"/>
    </row>
    <row r="2251" spans="1:8" x14ac:dyDescent="0.3">
      <c r="A2251" s="51"/>
      <c r="B2251" s="51"/>
      <c r="C2251" s="51"/>
      <c r="D2251" s="51"/>
      <c r="E2251" s="51"/>
      <c r="F2251" s="51"/>
      <c r="G2251" s="51"/>
      <c r="H2251" s="51"/>
    </row>
    <row r="2252" spans="1:8" x14ac:dyDescent="0.3">
      <c r="A2252" s="51"/>
      <c r="B2252" s="51"/>
      <c r="C2252" s="51"/>
      <c r="D2252" s="51"/>
      <c r="E2252" s="51"/>
      <c r="F2252" s="51"/>
      <c r="G2252" s="51"/>
      <c r="H2252" s="51"/>
    </row>
    <row r="2253" spans="1:8" x14ac:dyDescent="0.3">
      <c r="A2253" s="51"/>
      <c r="B2253" s="51"/>
      <c r="C2253" s="51"/>
      <c r="D2253" s="51"/>
      <c r="E2253" s="51"/>
      <c r="F2253" s="51"/>
      <c r="G2253" s="51"/>
      <c r="H2253" s="51"/>
    </row>
    <row r="2254" spans="1:8" x14ac:dyDescent="0.3">
      <c r="A2254" s="51"/>
      <c r="B2254" s="51"/>
      <c r="C2254" s="51"/>
      <c r="D2254" s="51"/>
      <c r="E2254" s="51"/>
      <c r="F2254" s="51"/>
      <c r="G2254" s="51"/>
      <c r="H2254" s="51"/>
    </row>
    <row r="2255" spans="1:8" x14ac:dyDescent="0.3">
      <c r="A2255" s="51"/>
      <c r="B2255" s="51"/>
      <c r="C2255" s="51"/>
      <c r="D2255" s="51"/>
      <c r="E2255" s="51"/>
      <c r="F2255" s="51"/>
      <c r="G2255" s="51"/>
      <c r="H2255" s="51"/>
    </row>
    <row r="2256" spans="1:8" x14ac:dyDescent="0.3">
      <c r="A2256" s="51"/>
      <c r="B2256" s="51"/>
      <c r="C2256" s="51"/>
      <c r="D2256" s="51"/>
      <c r="E2256" s="51"/>
      <c r="F2256" s="51"/>
      <c r="G2256" s="51"/>
      <c r="H2256" s="51"/>
    </row>
    <row r="2257" spans="1:8" x14ac:dyDescent="0.3">
      <c r="A2257" s="51"/>
      <c r="B2257" s="51"/>
      <c r="C2257" s="51"/>
      <c r="D2257" s="51"/>
      <c r="E2257" s="51"/>
      <c r="F2257" s="51"/>
      <c r="G2257" s="51"/>
      <c r="H2257" s="51"/>
    </row>
    <row r="2258" spans="1:8" x14ac:dyDescent="0.3">
      <c r="A2258" s="51"/>
      <c r="B2258" s="51"/>
      <c r="C2258" s="51"/>
      <c r="D2258" s="51"/>
      <c r="E2258" s="51"/>
      <c r="F2258" s="51"/>
      <c r="G2258" s="51"/>
      <c r="H2258" s="51"/>
    </row>
    <row r="2259" spans="1:8" x14ac:dyDescent="0.3">
      <c r="A2259" s="51"/>
      <c r="B2259" s="51"/>
      <c r="C2259" s="51"/>
      <c r="D2259" s="51"/>
      <c r="E2259" s="51"/>
      <c r="F2259" s="51"/>
      <c r="G2259" s="51"/>
      <c r="H2259" s="51"/>
    </row>
    <row r="2260" spans="1:8" x14ac:dyDescent="0.3">
      <c r="A2260" s="51"/>
      <c r="B2260" s="51"/>
      <c r="C2260" s="51"/>
      <c r="D2260" s="51"/>
      <c r="E2260" s="51"/>
      <c r="F2260" s="51"/>
      <c r="G2260" s="51"/>
      <c r="H2260" s="51"/>
    </row>
    <row r="2261" spans="1:8" x14ac:dyDescent="0.3">
      <c r="A2261" s="51"/>
      <c r="B2261" s="51"/>
      <c r="C2261" s="51"/>
      <c r="D2261" s="51"/>
      <c r="E2261" s="51"/>
      <c r="F2261" s="51"/>
      <c r="G2261" s="51"/>
      <c r="H2261" s="51"/>
    </row>
    <row r="2262" spans="1:8" x14ac:dyDescent="0.3">
      <c r="A2262" s="51"/>
      <c r="B2262" s="51"/>
      <c r="C2262" s="51"/>
      <c r="D2262" s="51"/>
      <c r="E2262" s="51"/>
      <c r="F2262" s="51"/>
      <c r="G2262" s="51"/>
      <c r="H2262" s="51"/>
    </row>
    <row r="2263" spans="1:8" x14ac:dyDescent="0.3">
      <c r="A2263" s="51"/>
      <c r="B2263" s="51"/>
      <c r="C2263" s="51"/>
      <c r="D2263" s="51"/>
      <c r="E2263" s="51"/>
      <c r="F2263" s="51"/>
      <c r="G2263" s="51"/>
      <c r="H2263" s="51"/>
    </row>
    <row r="2264" spans="1:8" x14ac:dyDescent="0.3">
      <c r="A2264" s="51"/>
      <c r="B2264" s="51"/>
      <c r="C2264" s="51"/>
      <c r="D2264" s="51"/>
      <c r="E2264" s="51"/>
      <c r="F2264" s="51"/>
      <c r="G2264" s="51"/>
      <c r="H2264" s="51"/>
    </row>
    <row r="2265" spans="1:8" x14ac:dyDescent="0.3">
      <c r="A2265" s="51"/>
      <c r="B2265" s="51"/>
      <c r="C2265" s="51"/>
      <c r="D2265" s="51"/>
      <c r="E2265" s="51"/>
      <c r="F2265" s="51"/>
      <c r="G2265" s="51"/>
      <c r="H2265" s="51"/>
    </row>
    <row r="2266" spans="1:8" x14ac:dyDescent="0.3">
      <c r="A2266" s="51"/>
      <c r="B2266" s="51"/>
      <c r="C2266" s="51"/>
      <c r="D2266" s="51"/>
      <c r="E2266" s="51"/>
      <c r="F2266" s="51"/>
      <c r="G2266" s="51"/>
      <c r="H2266" s="51"/>
    </row>
    <row r="2267" spans="1:8" x14ac:dyDescent="0.3">
      <c r="A2267" s="51"/>
      <c r="B2267" s="51"/>
      <c r="C2267" s="51"/>
      <c r="D2267" s="51"/>
      <c r="E2267" s="51"/>
      <c r="F2267" s="51"/>
      <c r="G2267" s="51"/>
      <c r="H2267" s="51"/>
    </row>
    <row r="2268" spans="1:8" x14ac:dyDescent="0.3">
      <c r="A2268" s="51"/>
      <c r="B2268" s="51"/>
      <c r="C2268" s="51"/>
      <c r="D2268" s="51"/>
      <c r="E2268" s="51"/>
      <c r="F2268" s="51"/>
      <c r="G2268" s="51"/>
      <c r="H2268" s="51"/>
    </row>
    <row r="2269" spans="1:8" x14ac:dyDescent="0.3">
      <c r="A2269" s="51"/>
      <c r="B2269" s="51"/>
      <c r="C2269" s="51"/>
      <c r="D2269" s="51"/>
      <c r="E2269" s="51"/>
      <c r="F2269" s="51"/>
      <c r="G2269" s="51"/>
      <c r="H2269" s="51"/>
    </row>
    <row r="2270" spans="1:8" x14ac:dyDescent="0.3">
      <c r="A2270" s="51"/>
      <c r="B2270" s="51"/>
      <c r="C2270" s="51"/>
      <c r="D2270" s="51"/>
      <c r="E2270" s="51"/>
      <c r="F2270" s="51"/>
      <c r="G2270" s="51"/>
      <c r="H2270" s="51"/>
    </row>
    <row r="2271" spans="1:8" x14ac:dyDescent="0.3">
      <c r="A2271" s="51"/>
      <c r="B2271" s="51"/>
      <c r="C2271" s="51"/>
      <c r="D2271" s="51"/>
      <c r="E2271" s="51"/>
      <c r="F2271" s="51"/>
      <c r="G2271" s="51"/>
      <c r="H2271" s="51"/>
    </row>
    <row r="2272" spans="1:8" x14ac:dyDescent="0.3">
      <c r="A2272" s="51"/>
      <c r="B2272" s="51"/>
      <c r="C2272" s="51"/>
      <c r="D2272" s="51"/>
      <c r="E2272" s="51"/>
      <c r="F2272" s="51"/>
      <c r="G2272" s="51"/>
      <c r="H2272" s="51"/>
    </row>
    <row r="2273" spans="1:8" x14ac:dyDescent="0.3">
      <c r="A2273" s="51"/>
      <c r="B2273" s="51"/>
      <c r="C2273" s="51"/>
      <c r="D2273" s="51"/>
      <c r="E2273" s="51"/>
      <c r="F2273" s="51"/>
      <c r="G2273" s="51"/>
      <c r="H2273" s="51"/>
    </row>
    <row r="2274" spans="1:8" x14ac:dyDescent="0.3">
      <c r="A2274" s="51"/>
      <c r="B2274" s="51"/>
      <c r="C2274" s="51"/>
      <c r="D2274" s="51"/>
      <c r="E2274" s="51"/>
      <c r="F2274" s="51"/>
      <c r="G2274" s="51"/>
      <c r="H2274" s="51"/>
    </row>
    <row r="2275" spans="1:8" x14ac:dyDescent="0.3">
      <c r="A2275" s="51"/>
      <c r="B2275" s="51"/>
      <c r="C2275" s="51"/>
      <c r="D2275" s="51"/>
      <c r="E2275" s="51"/>
      <c r="F2275" s="51"/>
      <c r="G2275" s="51"/>
      <c r="H2275" s="51"/>
    </row>
    <row r="2276" spans="1:8" x14ac:dyDescent="0.3">
      <c r="A2276" s="51"/>
      <c r="B2276" s="51"/>
      <c r="C2276" s="51"/>
      <c r="D2276" s="51"/>
      <c r="E2276" s="51"/>
      <c r="F2276" s="51"/>
      <c r="G2276" s="51"/>
      <c r="H2276" s="51"/>
    </row>
    <row r="2277" spans="1:8" x14ac:dyDescent="0.3">
      <c r="A2277" s="51"/>
      <c r="B2277" s="51"/>
      <c r="C2277" s="51"/>
      <c r="D2277" s="51"/>
      <c r="E2277" s="51"/>
      <c r="F2277" s="51"/>
      <c r="G2277" s="51"/>
      <c r="H2277" s="51"/>
    </row>
    <row r="2278" spans="1:8" x14ac:dyDescent="0.3">
      <c r="A2278" s="51"/>
      <c r="B2278" s="51"/>
      <c r="C2278" s="51"/>
      <c r="D2278" s="51"/>
      <c r="E2278" s="51"/>
      <c r="F2278" s="51"/>
      <c r="G2278" s="51"/>
      <c r="H2278" s="51"/>
    </row>
    <row r="2279" spans="1:8" x14ac:dyDescent="0.3">
      <c r="A2279" s="51"/>
      <c r="B2279" s="51"/>
      <c r="C2279" s="51"/>
      <c r="D2279" s="51"/>
      <c r="E2279" s="51"/>
      <c r="F2279" s="51"/>
      <c r="G2279" s="51"/>
      <c r="H2279" s="51"/>
    </row>
    <row r="2280" spans="1:8" x14ac:dyDescent="0.3">
      <c r="A2280" s="51"/>
      <c r="B2280" s="51"/>
      <c r="C2280" s="51"/>
      <c r="D2280" s="51"/>
      <c r="E2280" s="51"/>
      <c r="F2280" s="51"/>
      <c r="G2280" s="51"/>
      <c r="H2280" s="51"/>
    </row>
    <row r="2281" spans="1:8" x14ac:dyDescent="0.3">
      <c r="A2281" s="51"/>
      <c r="B2281" s="51"/>
      <c r="C2281" s="51"/>
      <c r="D2281" s="51"/>
      <c r="E2281" s="51"/>
      <c r="F2281" s="51"/>
      <c r="G2281" s="51"/>
      <c r="H2281" s="51"/>
    </row>
    <row r="2282" spans="1:8" x14ac:dyDescent="0.3">
      <c r="A2282" s="51"/>
      <c r="B2282" s="51"/>
      <c r="C2282" s="51"/>
      <c r="D2282" s="51"/>
      <c r="E2282" s="51"/>
      <c r="F2282" s="51"/>
      <c r="G2282" s="51"/>
      <c r="H2282" s="51"/>
    </row>
    <row r="2283" spans="1:8" x14ac:dyDescent="0.3">
      <c r="A2283" s="51"/>
      <c r="B2283" s="51"/>
      <c r="C2283" s="51"/>
      <c r="D2283" s="51"/>
      <c r="E2283" s="51"/>
      <c r="F2283" s="51"/>
      <c r="G2283" s="51"/>
      <c r="H2283" s="51"/>
    </row>
    <row r="2284" spans="1:8" x14ac:dyDescent="0.3">
      <c r="A2284" s="51"/>
      <c r="B2284" s="51"/>
      <c r="C2284" s="51"/>
      <c r="D2284" s="51"/>
      <c r="E2284" s="51"/>
      <c r="F2284" s="51"/>
      <c r="G2284" s="51"/>
      <c r="H2284" s="51"/>
    </row>
    <row r="2285" spans="1:8" x14ac:dyDescent="0.3">
      <c r="A2285" s="51"/>
      <c r="B2285" s="51"/>
      <c r="C2285" s="51"/>
      <c r="D2285" s="51"/>
      <c r="E2285" s="51"/>
      <c r="F2285" s="51"/>
      <c r="G2285" s="51"/>
      <c r="H2285" s="51"/>
    </row>
    <row r="2286" spans="1:8" x14ac:dyDescent="0.3">
      <c r="A2286" s="51"/>
      <c r="B2286" s="51"/>
      <c r="C2286" s="51"/>
      <c r="D2286" s="51"/>
      <c r="E2286" s="51"/>
      <c r="F2286" s="51"/>
      <c r="G2286" s="51"/>
      <c r="H2286" s="51"/>
    </row>
    <row r="2287" spans="1:8" x14ac:dyDescent="0.3">
      <c r="A2287" s="51"/>
      <c r="B2287" s="51"/>
      <c r="C2287" s="51"/>
      <c r="D2287" s="51"/>
      <c r="E2287" s="51"/>
      <c r="F2287" s="51"/>
      <c r="G2287" s="51"/>
      <c r="H2287" s="51"/>
    </row>
    <row r="2288" spans="1:8" x14ac:dyDescent="0.3">
      <c r="A2288" s="51"/>
      <c r="B2288" s="51"/>
      <c r="C2288" s="51"/>
      <c r="D2288" s="51"/>
      <c r="E2288" s="51"/>
      <c r="F2288" s="51"/>
      <c r="G2288" s="51"/>
      <c r="H2288" s="51"/>
    </row>
    <row r="2289" spans="1:8" x14ac:dyDescent="0.3">
      <c r="A2289" s="51"/>
      <c r="B2289" s="51"/>
      <c r="C2289" s="51"/>
      <c r="D2289" s="51"/>
      <c r="E2289" s="51"/>
      <c r="F2289" s="51"/>
      <c r="G2289" s="51"/>
      <c r="H2289" s="51"/>
    </row>
    <row r="2290" spans="1:8" x14ac:dyDescent="0.3">
      <c r="A2290" s="51"/>
      <c r="B2290" s="51"/>
      <c r="C2290" s="51"/>
      <c r="D2290" s="51"/>
      <c r="E2290" s="51"/>
      <c r="F2290" s="51"/>
      <c r="G2290" s="51"/>
      <c r="H2290" s="51"/>
    </row>
    <row r="2291" spans="1:8" x14ac:dyDescent="0.3">
      <c r="A2291" s="51"/>
      <c r="B2291" s="51"/>
      <c r="C2291" s="51"/>
      <c r="D2291" s="51"/>
      <c r="E2291" s="51"/>
      <c r="F2291" s="51"/>
      <c r="G2291" s="51"/>
      <c r="H2291" s="51"/>
    </row>
    <row r="2292" spans="1:8" x14ac:dyDescent="0.3">
      <c r="A2292" s="51"/>
      <c r="B2292" s="51"/>
      <c r="C2292" s="51"/>
      <c r="D2292" s="51"/>
      <c r="E2292" s="51"/>
      <c r="F2292" s="51"/>
      <c r="G2292" s="51"/>
      <c r="H2292" s="51"/>
    </row>
    <row r="2293" spans="1:8" x14ac:dyDescent="0.3">
      <c r="A2293" s="51"/>
      <c r="B2293" s="51"/>
      <c r="C2293" s="51"/>
      <c r="D2293" s="51"/>
      <c r="E2293" s="51"/>
      <c r="F2293" s="51"/>
      <c r="G2293" s="51"/>
      <c r="H2293" s="51"/>
    </row>
    <row r="2294" spans="1:8" x14ac:dyDescent="0.3">
      <c r="A2294" s="51"/>
      <c r="B2294" s="51"/>
      <c r="C2294" s="51"/>
      <c r="D2294" s="51"/>
      <c r="E2294" s="51"/>
      <c r="F2294" s="51"/>
      <c r="G2294" s="51"/>
      <c r="H2294" s="51"/>
    </row>
    <row r="2295" spans="1:8" x14ac:dyDescent="0.3">
      <c r="A2295" s="51"/>
      <c r="B2295" s="51"/>
      <c r="C2295" s="51"/>
      <c r="D2295" s="51"/>
      <c r="E2295" s="51"/>
      <c r="F2295" s="51"/>
      <c r="G2295" s="51"/>
      <c r="H2295" s="51"/>
    </row>
    <row r="2296" spans="1:8" x14ac:dyDescent="0.3">
      <c r="A2296" s="51"/>
      <c r="B2296" s="51"/>
      <c r="C2296" s="51"/>
      <c r="D2296" s="51"/>
      <c r="E2296" s="51"/>
      <c r="F2296" s="51"/>
      <c r="G2296" s="51"/>
      <c r="H2296" s="51"/>
    </row>
    <row r="2297" spans="1:8" x14ac:dyDescent="0.3">
      <c r="A2297" s="51"/>
      <c r="B2297" s="51"/>
      <c r="C2297" s="51"/>
      <c r="D2297" s="51"/>
      <c r="E2297" s="51"/>
      <c r="F2297" s="51"/>
      <c r="G2297" s="51"/>
      <c r="H2297" s="51"/>
    </row>
    <row r="2298" spans="1:8" x14ac:dyDescent="0.3">
      <c r="A2298" s="51"/>
      <c r="B2298" s="51"/>
      <c r="C2298" s="51"/>
      <c r="D2298" s="51"/>
      <c r="E2298" s="51"/>
      <c r="F2298" s="51"/>
      <c r="G2298" s="51"/>
      <c r="H2298" s="51"/>
    </row>
    <row r="2299" spans="1:8" x14ac:dyDescent="0.3">
      <c r="A2299" s="51"/>
      <c r="B2299" s="51"/>
      <c r="C2299" s="51"/>
      <c r="D2299" s="51"/>
      <c r="E2299" s="51"/>
      <c r="F2299" s="51"/>
      <c r="G2299" s="51"/>
      <c r="H2299" s="51"/>
    </row>
    <row r="2300" spans="1:8" x14ac:dyDescent="0.3">
      <c r="A2300" s="51"/>
      <c r="B2300" s="51"/>
      <c r="C2300" s="51"/>
      <c r="D2300" s="51"/>
      <c r="E2300" s="51"/>
      <c r="F2300" s="51"/>
      <c r="G2300" s="51"/>
      <c r="H2300" s="51"/>
    </row>
    <row r="2301" spans="1:8" x14ac:dyDescent="0.3">
      <c r="A2301" s="51"/>
      <c r="B2301" s="51"/>
      <c r="C2301" s="51"/>
      <c r="D2301" s="51"/>
      <c r="E2301" s="51"/>
      <c r="F2301" s="51"/>
      <c r="G2301" s="51"/>
      <c r="H2301" s="51"/>
    </row>
    <row r="2302" spans="1:8" x14ac:dyDescent="0.3">
      <c r="A2302" s="51"/>
      <c r="B2302" s="51"/>
      <c r="C2302" s="51"/>
      <c r="D2302" s="51"/>
      <c r="E2302" s="51"/>
      <c r="F2302" s="51"/>
      <c r="G2302" s="51"/>
      <c r="H2302" s="51"/>
    </row>
    <row r="2303" spans="1:8" x14ac:dyDescent="0.3">
      <c r="A2303" s="51"/>
      <c r="B2303" s="51"/>
      <c r="C2303" s="51"/>
      <c r="D2303" s="51"/>
      <c r="E2303" s="51"/>
      <c r="F2303" s="51"/>
      <c r="G2303" s="51"/>
      <c r="H2303" s="51"/>
    </row>
    <row r="2304" spans="1:8" x14ac:dyDescent="0.3">
      <c r="A2304" s="51"/>
      <c r="B2304" s="51"/>
      <c r="C2304" s="51"/>
      <c r="D2304" s="51"/>
      <c r="E2304" s="51"/>
      <c r="F2304" s="51"/>
      <c r="G2304" s="51"/>
      <c r="H2304" s="51"/>
    </row>
    <row r="2305" spans="1:8" x14ac:dyDescent="0.3">
      <c r="A2305" s="51"/>
      <c r="B2305" s="51"/>
      <c r="C2305" s="51"/>
      <c r="D2305" s="51"/>
      <c r="E2305" s="51"/>
      <c r="F2305" s="51"/>
      <c r="G2305" s="51"/>
      <c r="H2305" s="51"/>
    </row>
    <row r="2306" spans="1:8" x14ac:dyDescent="0.3">
      <c r="A2306" s="51"/>
      <c r="B2306" s="51"/>
      <c r="C2306" s="51"/>
      <c r="D2306" s="51"/>
      <c r="E2306" s="51"/>
      <c r="F2306" s="51"/>
      <c r="G2306" s="51"/>
      <c r="H2306" s="51"/>
    </row>
    <row r="2307" spans="1:8" x14ac:dyDescent="0.3">
      <c r="A2307" s="51"/>
      <c r="B2307" s="51"/>
      <c r="C2307" s="51"/>
      <c r="D2307" s="51"/>
      <c r="E2307" s="51"/>
      <c r="F2307" s="51"/>
      <c r="G2307" s="51"/>
      <c r="H2307" s="51"/>
    </row>
    <row r="2308" spans="1:8" x14ac:dyDescent="0.3">
      <c r="A2308" s="51"/>
      <c r="B2308" s="51"/>
      <c r="C2308" s="51"/>
      <c r="D2308" s="51"/>
      <c r="E2308" s="51"/>
      <c r="F2308" s="51"/>
      <c r="G2308" s="51"/>
      <c r="H2308" s="51"/>
    </row>
    <row r="2309" spans="1:8" x14ac:dyDescent="0.3">
      <c r="A2309" s="51"/>
      <c r="B2309" s="51"/>
      <c r="C2309" s="51"/>
      <c r="D2309" s="51"/>
      <c r="E2309" s="51"/>
      <c r="F2309" s="51"/>
      <c r="G2309" s="51"/>
      <c r="H2309" s="51"/>
    </row>
    <row r="2310" spans="1:8" x14ac:dyDescent="0.3">
      <c r="A2310" s="51"/>
      <c r="B2310" s="51"/>
      <c r="C2310" s="51"/>
      <c r="D2310" s="51"/>
      <c r="E2310" s="51"/>
      <c r="F2310" s="51"/>
      <c r="G2310" s="51"/>
      <c r="H2310" s="51"/>
    </row>
    <row r="2311" spans="1:8" x14ac:dyDescent="0.3">
      <c r="A2311" s="51"/>
      <c r="B2311" s="51"/>
      <c r="C2311" s="51"/>
      <c r="D2311" s="51"/>
      <c r="E2311" s="51"/>
      <c r="F2311" s="51"/>
      <c r="G2311" s="51"/>
      <c r="H2311" s="51"/>
    </row>
    <row r="2312" spans="1:8" x14ac:dyDescent="0.3">
      <c r="A2312" s="51"/>
      <c r="B2312" s="51"/>
      <c r="C2312" s="51"/>
      <c r="D2312" s="51"/>
      <c r="E2312" s="51"/>
      <c r="F2312" s="51"/>
      <c r="G2312" s="51"/>
      <c r="H2312" s="51"/>
    </row>
    <row r="2313" spans="1:8" x14ac:dyDescent="0.3">
      <c r="A2313" s="51"/>
      <c r="B2313" s="51"/>
      <c r="C2313" s="51"/>
      <c r="D2313" s="51"/>
      <c r="E2313" s="51"/>
      <c r="F2313" s="51"/>
      <c r="G2313" s="51"/>
      <c r="H2313" s="51"/>
    </row>
    <row r="2314" spans="1:8" x14ac:dyDescent="0.3">
      <c r="A2314" s="51"/>
      <c r="B2314" s="51"/>
      <c r="C2314" s="51"/>
      <c r="D2314" s="51"/>
      <c r="E2314" s="51"/>
      <c r="F2314" s="51"/>
      <c r="G2314" s="51"/>
      <c r="H2314" s="51"/>
    </row>
    <row r="2315" spans="1:8" x14ac:dyDescent="0.3">
      <c r="A2315" s="51"/>
      <c r="B2315" s="51"/>
      <c r="C2315" s="51"/>
      <c r="D2315" s="51"/>
      <c r="E2315" s="51"/>
      <c r="F2315" s="51"/>
      <c r="G2315" s="51"/>
      <c r="H2315" s="51"/>
    </row>
    <row r="2316" spans="1:8" x14ac:dyDescent="0.3">
      <c r="A2316" s="51"/>
      <c r="B2316" s="51"/>
      <c r="C2316" s="51"/>
      <c r="D2316" s="51"/>
      <c r="E2316" s="51"/>
      <c r="F2316" s="51"/>
      <c r="G2316" s="51"/>
      <c r="H2316" s="51"/>
    </row>
    <row r="2317" spans="1:8" x14ac:dyDescent="0.3">
      <c r="A2317" s="51"/>
      <c r="B2317" s="51"/>
      <c r="C2317" s="51"/>
      <c r="D2317" s="51"/>
      <c r="E2317" s="51"/>
      <c r="F2317" s="51"/>
      <c r="G2317" s="51"/>
      <c r="H2317" s="51"/>
    </row>
    <row r="2318" spans="1:8" x14ac:dyDescent="0.3">
      <c r="A2318" s="51"/>
      <c r="B2318" s="51"/>
      <c r="C2318" s="51"/>
      <c r="D2318" s="51"/>
      <c r="E2318" s="51"/>
      <c r="F2318" s="51"/>
      <c r="G2318" s="51"/>
      <c r="H2318" s="51"/>
    </row>
    <row r="2319" spans="1:8" x14ac:dyDescent="0.3">
      <c r="A2319" s="51"/>
      <c r="B2319" s="51"/>
      <c r="C2319" s="51"/>
      <c r="D2319" s="51"/>
      <c r="E2319" s="51"/>
      <c r="F2319" s="51"/>
      <c r="G2319" s="51"/>
      <c r="H2319" s="51"/>
    </row>
    <row r="2320" spans="1:8" x14ac:dyDescent="0.3">
      <c r="A2320" s="51"/>
      <c r="B2320" s="51"/>
      <c r="C2320" s="51"/>
      <c r="D2320" s="51"/>
      <c r="E2320" s="51"/>
      <c r="F2320" s="51"/>
      <c r="G2320" s="51"/>
      <c r="H2320" s="51"/>
    </row>
    <row r="2321" spans="1:8" x14ac:dyDescent="0.3">
      <c r="A2321" s="51"/>
      <c r="B2321" s="51"/>
      <c r="C2321" s="51"/>
      <c r="D2321" s="51"/>
      <c r="E2321" s="51"/>
      <c r="F2321" s="51"/>
      <c r="G2321" s="51"/>
      <c r="H2321" s="51"/>
    </row>
    <row r="2322" spans="1:8" x14ac:dyDescent="0.3">
      <c r="A2322" s="51"/>
      <c r="B2322" s="51"/>
      <c r="C2322" s="51"/>
      <c r="D2322" s="51"/>
      <c r="E2322" s="51"/>
      <c r="F2322" s="51"/>
      <c r="G2322" s="51"/>
      <c r="H2322" s="51"/>
    </row>
    <row r="2323" spans="1:8" x14ac:dyDescent="0.3">
      <c r="A2323" s="51"/>
      <c r="B2323" s="51"/>
      <c r="C2323" s="51"/>
      <c r="D2323" s="51"/>
      <c r="E2323" s="51"/>
      <c r="F2323" s="51"/>
      <c r="G2323" s="51"/>
      <c r="H2323" s="51"/>
    </row>
    <row r="2324" spans="1:8" x14ac:dyDescent="0.3">
      <c r="A2324" s="51"/>
      <c r="B2324" s="51"/>
      <c r="C2324" s="51"/>
      <c r="D2324" s="51"/>
      <c r="E2324" s="51"/>
      <c r="F2324" s="51"/>
      <c r="G2324" s="51"/>
      <c r="H2324" s="51"/>
    </row>
    <row r="2325" spans="1:8" x14ac:dyDescent="0.3">
      <c r="A2325" s="51"/>
      <c r="B2325" s="51"/>
      <c r="C2325" s="51"/>
      <c r="D2325" s="51"/>
      <c r="E2325" s="51"/>
      <c r="F2325" s="51"/>
      <c r="G2325" s="51"/>
      <c r="H2325" s="51"/>
    </row>
    <row r="2326" spans="1:8" x14ac:dyDescent="0.3">
      <c r="A2326" s="51"/>
      <c r="B2326" s="51"/>
      <c r="C2326" s="51"/>
      <c r="D2326" s="51"/>
      <c r="E2326" s="51"/>
      <c r="F2326" s="51"/>
      <c r="G2326" s="51"/>
      <c r="H2326" s="51"/>
    </row>
    <row r="2327" spans="1:8" x14ac:dyDescent="0.3">
      <c r="A2327" s="51"/>
      <c r="B2327" s="51"/>
      <c r="C2327" s="51"/>
      <c r="D2327" s="51"/>
      <c r="E2327" s="51"/>
      <c r="F2327" s="51"/>
      <c r="G2327" s="51"/>
      <c r="H2327" s="51"/>
    </row>
    <row r="2328" spans="1:8" x14ac:dyDescent="0.3">
      <c r="A2328" s="51"/>
      <c r="B2328" s="51"/>
      <c r="C2328" s="51"/>
      <c r="D2328" s="51"/>
      <c r="E2328" s="51"/>
      <c r="F2328" s="51"/>
      <c r="G2328" s="51"/>
      <c r="H2328" s="51"/>
    </row>
    <row r="2329" spans="1:8" x14ac:dyDescent="0.3">
      <c r="A2329" s="51"/>
      <c r="B2329" s="51"/>
      <c r="C2329" s="51"/>
      <c r="D2329" s="51"/>
      <c r="E2329" s="51"/>
      <c r="F2329" s="51"/>
      <c r="G2329" s="51"/>
      <c r="H2329" s="51"/>
    </row>
    <row r="2330" spans="1:8" x14ac:dyDescent="0.3">
      <c r="A2330" s="51"/>
      <c r="B2330" s="51"/>
      <c r="C2330" s="51"/>
      <c r="D2330" s="51"/>
      <c r="E2330" s="51"/>
      <c r="F2330" s="51"/>
      <c r="G2330" s="51"/>
      <c r="H2330" s="51"/>
    </row>
    <row r="2331" spans="1:8" x14ac:dyDescent="0.3">
      <c r="A2331" s="51"/>
      <c r="B2331" s="51"/>
      <c r="C2331" s="51"/>
      <c r="D2331" s="51"/>
      <c r="E2331" s="51"/>
      <c r="F2331" s="51"/>
      <c r="G2331" s="51"/>
      <c r="H2331" s="51"/>
    </row>
    <row r="2332" spans="1:8" x14ac:dyDescent="0.3">
      <c r="A2332" s="51"/>
      <c r="B2332" s="51"/>
      <c r="C2332" s="51"/>
      <c r="D2332" s="51"/>
      <c r="E2332" s="51"/>
      <c r="F2332" s="51"/>
      <c r="G2332" s="51"/>
      <c r="H2332" s="51"/>
    </row>
    <row r="2333" spans="1:8" x14ac:dyDescent="0.3">
      <c r="A2333" s="51"/>
      <c r="B2333" s="51"/>
      <c r="C2333" s="51"/>
      <c r="D2333" s="51"/>
      <c r="E2333" s="51"/>
      <c r="F2333" s="51"/>
      <c r="G2333" s="51"/>
      <c r="H2333" s="51"/>
    </row>
    <row r="2334" spans="1:8" x14ac:dyDescent="0.3">
      <c r="A2334" s="51"/>
      <c r="B2334" s="51"/>
      <c r="C2334" s="51"/>
      <c r="D2334" s="51"/>
      <c r="E2334" s="51"/>
      <c r="F2334" s="51"/>
      <c r="G2334" s="51"/>
      <c r="H2334" s="51"/>
    </row>
    <row r="2335" spans="1:8" x14ac:dyDescent="0.3">
      <c r="A2335" s="51"/>
      <c r="B2335" s="51"/>
      <c r="C2335" s="51"/>
      <c r="D2335" s="51"/>
      <c r="E2335" s="51"/>
      <c r="F2335" s="51"/>
      <c r="G2335" s="51"/>
      <c r="H2335" s="51"/>
    </row>
    <row r="2336" spans="1:8" x14ac:dyDescent="0.3">
      <c r="A2336" s="51"/>
      <c r="B2336" s="51"/>
      <c r="C2336" s="51"/>
      <c r="D2336" s="51"/>
      <c r="E2336" s="51"/>
      <c r="F2336" s="51"/>
      <c r="G2336" s="51"/>
      <c r="H2336" s="51"/>
    </row>
    <row r="2337" spans="1:8" x14ac:dyDescent="0.3">
      <c r="A2337" s="51"/>
      <c r="B2337" s="51"/>
      <c r="C2337" s="51"/>
      <c r="D2337" s="51"/>
      <c r="E2337" s="51"/>
      <c r="F2337" s="51"/>
      <c r="G2337" s="51"/>
      <c r="H2337" s="51"/>
    </row>
    <row r="2338" spans="1:8" x14ac:dyDescent="0.3">
      <c r="A2338" s="51"/>
      <c r="B2338" s="51"/>
      <c r="C2338" s="51"/>
      <c r="D2338" s="51"/>
      <c r="E2338" s="51"/>
      <c r="F2338" s="51"/>
      <c r="G2338" s="51"/>
      <c r="H2338" s="51"/>
    </row>
    <row r="2339" spans="1:8" x14ac:dyDescent="0.3">
      <c r="A2339" s="51"/>
      <c r="B2339" s="51"/>
      <c r="C2339" s="51"/>
      <c r="D2339" s="51"/>
      <c r="E2339" s="51"/>
      <c r="F2339" s="51"/>
      <c r="G2339" s="51"/>
      <c r="H2339" s="51"/>
    </row>
    <row r="2340" spans="1:8" x14ac:dyDescent="0.3">
      <c r="A2340" s="51"/>
      <c r="B2340" s="51"/>
      <c r="C2340" s="51"/>
      <c r="D2340" s="51"/>
      <c r="E2340" s="51"/>
      <c r="F2340" s="51"/>
      <c r="G2340" s="51"/>
      <c r="H2340" s="51"/>
    </row>
    <row r="2341" spans="1:8" x14ac:dyDescent="0.3">
      <c r="A2341" s="51"/>
      <c r="B2341" s="51"/>
      <c r="C2341" s="51"/>
      <c r="D2341" s="51"/>
      <c r="E2341" s="51"/>
      <c r="F2341" s="51"/>
      <c r="G2341" s="51"/>
      <c r="H2341" s="51"/>
    </row>
    <row r="2342" spans="1:8" x14ac:dyDescent="0.3">
      <c r="A2342" s="51"/>
      <c r="B2342" s="51"/>
      <c r="C2342" s="51"/>
      <c r="D2342" s="51"/>
      <c r="E2342" s="51"/>
      <c r="F2342" s="51"/>
      <c r="G2342" s="51"/>
      <c r="H2342" s="51"/>
    </row>
    <row r="2343" spans="1:8" x14ac:dyDescent="0.3">
      <c r="A2343" s="51"/>
      <c r="B2343" s="51"/>
      <c r="C2343" s="51"/>
      <c r="D2343" s="51"/>
      <c r="E2343" s="51"/>
      <c r="F2343" s="51"/>
      <c r="G2343" s="51"/>
      <c r="H2343" s="51"/>
    </row>
    <row r="2344" spans="1:8" x14ac:dyDescent="0.3">
      <c r="A2344" s="51"/>
      <c r="B2344" s="51"/>
      <c r="C2344" s="51"/>
      <c r="D2344" s="51"/>
      <c r="E2344" s="51"/>
      <c r="F2344" s="51"/>
      <c r="G2344" s="51"/>
      <c r="H2344" s="51"/>
    </row>
    <row r="2345" spans="1:8" x14ac:dyDescent="0.3">
      <c r="A2345" s="51"/>
      <c r="B2345" s="51"/>
      <c r="C2345" s="51"/>
      <c r="D2345" s="51"/>
      <c r="E2345" s="51"/>
      <c r="F2345" s="51"/>
      <c r="G2345" s="51"/>
      <c r="H2345" s="51"/>
    </row>
    <row r="2346" spans="1:8" x14ac:dyDescent="0.3">
      <c r="A2346" s="51"/>
      <c r="B2346" s="51"/>
      <c r="C2346" s="51"/>
      <c r="D2346" s="51"/>
      <c r="E2346" s="51"/>
      <c r="F2346" s="51"/>
      <c r="G2346" s="51"/>
      <c r="H2346" s="51"/>
    </row>
    <row r="2347" spans="1:8" x14ac:dyDescent="0.3">
      <c r="A2347" s="51"/>
      <c r="B2347" s="51"/>
      <c r="C2347" s="51"/>
      <c r="D2347" s="51"/>
      <c r="E2347" s="51"/>
      <c r="F2347" s="51"/>
      <c r="G2347" s="51"/>
      <c r="H2347" s="51"/>
    </row>
    <row r="2348" spans="1:8" x14ac:dyDescent="0.3">
      <c r="A2348" s="51"/>
      <c r="B2348" s="51"/>
      <c r="C2348" s="51"/>
      <c r="D2348" s="51"/>
      <c r="E2348" s="51"/>
      <c r="F2348" s="51"/>
      <c r="G2348" s="51"/>
      <c r="H2348" s="51"/>
    </row>
    <row r="2349" spans="1:8" x14ac:dyDescent="0.3">
      <c r="A2349" s="51"/>
      <c r="B2349" s="51"/>
      <c r="C2349" s="51"/>
      <c r="D2349" s="51"/>
      <c r="E2349" s="51"/>
      <c r="F2349" s="51"/>
      <c r="G2349" s="51"/>
      <c r="H2349" s="51"/>
    </row>
    <row r="2350" spans="1:8" x14ac:dyDescent="0.3">
      <c r="A2350" s="51"/>
      <c r="B2350" s="51"/>
      <c r="C2350" s="51"/>
      <c r="D2350" s="51"/>
      <c r="E2350" s="51"/>
      <c r="F2350" s="51"/>
      <c r="G2350" s="51"/>
      <c r="H2350" s="51"/>
    </row>
    <row r="2351" spans="1:8" x14ac:dyDescent="0.3">
      <c r="A2351" s="51"/>
      <c r="B2351" s="51"/>
      <c r="C2351" s="51"/>
      <c r="D2351" s="51"/>
      <c r="E2351" s="51"/>
      <c r="F2351" s="51"/>
      <c r="G2351" s="51"/>
      <c r="H2351" s="51"/>
    </row>
    <row r="2352" spans="1:8" x14ac:dyDescent="0.3">
      <c r="A2352" s="51"/>
      <c r="B2352" s="51"/>
      <c r="C2352" s="51"/>
      <c r="D2352" s="51"/>
      <c r="E2352" s="51"/>
      <c r="F2352" s="51"/>
      <c r="G2352" s="51"/>
      <c r="H2352" s="51"/>
    </row>
    <row r="2353" spans="1:8" x14ac:dyDescent="0.3">
      <c r="A2353" s="51"/>
      <c r="B2353" s="51"/>
      <c r="C2353" s="51"/>
      <c r="D2353" s="51"/>
      <c r="E2353" s="51"/>
      <c r="F2353" s="51"/>
      <c r="G2353" s="51"/>
      <c r="H2353" s="51"/>
    </row>
    <row r="2354" spans="1:8" x14ac:dyDescent="0.3">
      <c r="A2354" s="51"/>
      <c r="B2354" s="51"/>
      <c r="C2354" s="51"/>
      <c r="D2354" s="51"/>
      <c r="E2354" s="51"/>
      <c r="F2354" s="51"/>
      <c r="G2354" s="51"/>
      <c r="H2354" s="51"/>
    </row>
    <row r="2355" spans="1:8" x14ac:dyDescent="0.3">
      <c r="A2355" s="51"/>
      <c r="B2355" s="51"/>
      <c r="C2355" s="51"/>
      <c r="D2355" s="51"/>
      <c r="E2355" s="51"/>
      <c r="F2355" s="51"/>
      <c r="G2355" s="51"/>
      <c r="H2355" s="51"/>
    </row>
    <row r="2356" spans="1:8" x14ac:dyDescent="0.3">
      <c r="A2356" s="51"/>
      <c r="B2356" s="51"/>
      <c r="C2356" s="51"/>
      <c r="D2356" s="51"/>
      <c r="E2356" s="51"/>
      <c r="F2356" s="51"/>
      <c r="G2356" s="51"/>
      <c r="H2356" s="51"/>
    </row>
    <row r="2357" spans="1:8" x14ac:dyDescent="0.3">
      <c r="A2357" s="51"/>
      <c r="B2357" s="51"/>
      <c r="C2357" s="51"/>
      <c r="D2357" s="51"/>
      <c r="E2357" s="51"/>
      <c r="F2357" s="51"/>
      <c r="G2357" s="51"/>
      <c r="H2357" s="51"/>
    </row>
    <row r="2358" spans="1:8" x14ac:dyDescent="0.3">
      <c r="A2358" s="51"/>
      <c r="B2358" s="51"/>
      <c r="C2358" s="51"/>
      <c r="D2358" s="51"/>
      <c r="E2358" s="51"/>
      <c r="F2358" s="51"/>
      <c r="G2358" s="51"/>
      <c r="H2358" s="51"/>
    </row>
    <row r="2359" spans="1:8" x14ac:dyDescent="0.3">
      <c r="A2359" s="51"/>
      <c r="B2359" s="51"/>
      <c r="C2359" s="51"/>
      <c r="D2359" s="51"/>
      <c r="E2359" s="51"/>
      <c r="F2359" s="51"/>
      <c r="G2359" s="51"/>
      <c r="H2359" s="51"/>
    </row>
    <row r="2360" spans="1:8" x14ac:dyDescent="0.3">
      <c r="A2360" s="51"/>
      <c r="B2360" s="51"/>
      <c r="C2360" s="51"/>
      <c r="D2360" s="51"/>
      <c r="E2360" s="51"/>
      <c r="F2360" s="51"/>
      <c r="G2360" s="51"/>
      <c r="H2360" s="51"/>
    </row>
    <row r="2361" spans="1:8" x14ac:dyDescent="0.3">
      <c r="A2361" s="51"/>
      <c r="B2361" s="51"/>
      <c r="C2361" s="51"/>
      <c r="D2361" s="51"/>
      <c r="E2361" s="51"/>
      <c r="F2361" s="51"/>
      <c r="G2361" s="51"/>
      <c r="H2361" s="51"/>
    </row>
    <row r="2362" spans="1:8" x14ac:dyDescent="0.3">
      <c r="A2362" s="51"/>
      <c r="B2362" s="51"/>
      <c r="C2362" s="51"/>
      <c r="D2362" s="51"/>
      <c r="E2362" s="51"/>
      <c r="F2362" s="51"/>
      <c r="G2362" s="51"/>
      <c r="H2362" s="51"/>
    </row>
    <row r="2363" spans="1:8" x14ac:dyDescent="0.3">
      <c r="A2363" s="51"/>
      <c r="B2363" s="51"/>
      <c r="C2363" s="51"/>
      <c r="D2363" s="51"/>
      <c r="E2363" s="51"/>
      <c r="F2363" s="51"/>
      <c r="G2363" s="51"/>
      <c r="H2363" s="51"/>
    </row>
    <row r="2364" spans="1:8" x14ac:dyDescent="0.3">
      <c r="A2364" s="51"/>
      <c r="B2364" s="51"/>
      <c r="C2364" s="51"/>
      <c r="D2364" s="51"/>
      <c r="E2364" s="51"/>
      <c r="F2364" s="51"/>
      <c r="G2364" s="51"/>
      <c r="H2364" s="51"/>
    </row>
    <row r="2365" spans="1:8" x14ac:dyDescent="0.3">
      <c r="A2365" s="51"/>
      <c r="B2365" s="51"/>
      <c r="C2365" s="51"/>
      <c r="D2365" s="51"/>
      <c r="E2365" s="51"/>
      <c r="F2365" s="51"/>
      <c r="G2365" s="51"/>
      <c r="H2365" s="51"/>
    </row>
    <row r="2366" spans="1:8" x14ac:dyDescent="0.3">
      <c r="A2366" s="51"/>
      <c r="B2366" s="51"/>
      <c r="C2366" s="51"/>
      <c r="D2366" s="51"/>
      <c r="E2366" s="51"/>
      <c r="F2366" s="51"/>
      <c r="G2366" s="51"/>
      <c r="H2366" s="51"/>
    </row>
    <row r="2367" spans="1:8" x14ac:dyDescent="0.3">
      <c r="A2367" s="51"/>
      <c r="B2367" s="51"/>
      <c r="C2367" s="51"/>
      <c r="D2367" s="51"/>
      <c r="E2367" s="51"/>
      <c r="F2367" s="51"/>
      <c r="G2367" s="51"/>
      <c r="H2367" s="51"/>
    </row>
    <row r="2368" spans="1:8" x14ac:dyDescent="0.3">
      <c r="A2368" s="51"/>
      <c r="B2368" s="51"/>
      <c r="C2368" s="51"/>
      <c r="D2368" s="51"/>
      <c r="E2368" s="51"/>
      <c r="F2368" s="51"/>
      <c r="G2368" s="51"/>
      <c r="H2368" s="51"/>
    </row>
    <row r="2369" spans="1:8" x14ac:dyDescent="0.3">
      <c r="A2369" s="51"/>
      <c r="B2369" s="51"/>
      <c r="C2369" s="51"/>
      <c r="D2369" s="51"/>
      <c r="E2369" s="51"/>
      <c r="F2369" s="51"/>
      <c r="G2369" s="51"/>
      <c r="H2369" s="51"/>
    </row>
    <row r="2370" spans="1:8" x14ac:dyDescent="0.3">
      <c r="A2370" s="51"/>
      <c r="B2370" s="51"/>
      <c r="C2370" s="51"/>
      <c r="D2370" s="51"/>
      <c r="E2370" s="51"/>
      <c r="F2370" s="51"/>
      <c r="G2370" s="51"/>
      <c r="H2370" s="51"/>
    </row>
    <row r="2371" spans="1:8" x14ac:dyDescent="0.3">
      <c r="A2371" s="51"/>
      <c r="B2371" s="51"/>
      <c r="C2371" s="51"/>
      <c r="D2371" s="51"/>
      <c r="E2371" s="51"/>
      <c r="F2371" s="51"/>
      <c r="G2371" s="51"/>
      <c r="H2371" s="51"/>
    </row>
    <row r="2372" spans="1:8" x14ac:dyDescent="0.3">
      <c r="A2372" s="51"/>
      <c r="B2372" s="51"/>
      <c r="C2372" s="51"/>
      <c r="D2372" s="51"/>
      <c r="E2372" s="51"/>
      <c r="F2372" s="51"/>
      <c r="G2372" s="51"/>
      <c r="H2372" s="51"/>
    </row>
    <row r="2373" spans="1:8" x14ac:dyDescent="0.3">
      <c r="A2373" s="51"/>
      <c r="B2373" s="51"/>
      <c r="C2373" s="51"/>
      <c r="D2373" s="51"/>
      <c r="E2373" s="51"/>
      <c r="F2373" s="51"/>
      <c r="G2373" s="51"/>
      <c r="H2373" s="51"/>
    </row>
    <row r="2374" spans="1:8" x14ac:dyDescent="0.3">
      <c r="A2374" s="51"/>
      <c r="B2374" s="51"/>
      <c r="C2374" s="51"/>
      <c r="D2374" s="51"/>
      <c r="E2374" s="51"/>
      <c r="F2374" s="51"/>
      <c r="G2374" s="51"/>
      <c r="H2374" s="51"/>
    </row>
    <row r="2375" spans="1:8" x14ac:dyDescent="0.3">
      <c r="A2375" s="51"/>
      <c r="B2375" s="51"/>
      <c r="C2375" s="51"/>
      <c r="D2375" s="51"/>
      <c r="E2375" s="51"/>
      <c r="F2375" s="51"/>
      <c r="G2375" s="51"/>
      <c r="H2375" s="51"/>
    </row>
    <row r="2376" spans="1:8" x14ac:dyDescent="0.3">
      <c r="A2376" s="51"/>
      <c r="B2376" s="51"/>
      <c r="C2376" s="51"/>
      <c r="D2376" s="51"/>
      <c r="E2376" s="51"/>
      <c r="F2376" s="51"/>
      <c r="G2376" s="51"/>
      <c r="H2376" s="51"/>
    </row>
    <row r="2377" spans="1:8" x14ac:dyDescent="0.3">
      <c r="A2377" s="51"/>
      <c r="B2377" s="51"/>
      <c r="C2377" s="51"/>
      <c r="D2377" s="51"/>
      <c r="E2377" s="51"/>
      <c r="F2377" s="51"/>
      <c r="G2377" s="51"/>
      <c r="H2377" s="51"/>
    </row>
    <row r="2378" spans="1:8" x14ac:dyDescent="0.3">
      <c r="A2378" s="51"/>
      <c r="B2378" s="51"/>
      <c r="C2378" s="51"/>
      <c r="D2378" s="51"/>
      <c r="E2378" s="51"/>
      <c r="F2378" s="51"/>
      <c r="G2378" s="51"/>
      <c r="H2378" s="51"/>
    </row>
    <row r="2379" spans="1:8" x14ac:dyDescent="0.3">
      <c r="A2379" s="51"/>
      <c r="B2379" s="51"/>
      <c r="C2379" s="51"/>
      <c r="D2379" s="51"/>
      <c r="E2379" s="51"/>
      <c r="F2379" s="51"/>
      <c r="G2379" s="51"/>
      <c r="H2379" s="51"/>
    </row>
    <row r="2380" spans="1:8" x14ac:dyDescent="0.3">
      <c r="A2380" s="51"/>
      <c r="B2380" s="51"/>
      <c r="C2380" s="51"/>
      <c r="D2380" s="51"/>
      <c r="E2380" s="51"/>
      <c r="F2380" s="51"/>
      <c r="G2380" s="51"/>
      <c r="H2380" s="51"/>
    </row>
    <row r="2381" spans="1:8" x14ac:dyDescent="0.3">
      <c r="A2381" s="51"/>
      <c r="B2381" s="51"/>
      <c r="C2381" s="51"/>
      <c r="D2381" s="51"/>
      <c r="E2381" s="51"/>
      <c r="F2381" s="51"/>
      <c r="G2381" s="51"/>
      <c r="H2381" s="51"/>
    </row>
    <row r="2382" spans="1:8" x14ac:dyDescent="0.3">
      <c r="A2382" s="51"/>
      <c r="B2382" s="51"/>
      <c r="C2382" s="51"/>
      <c r="D2382" s="51"/>
      <c r="E2382" s="51"/>
      <c r="F2382" s="51"/>
      <c r="G2382" s="51"/>
      <c r="H2382" s="51"/>
    </row>
    <row r="2383" spans="1:8" x14ac:dyDescent="0.3">
      <c r="A2383" s="51"/>
      <c r="B2383" s="51"/>
      <c r="C2383" s="51"/>
      <c r="D2383" s="51"/>
      <c r="E2383" s="51"/>
      <c r="F2383" s="51"/>
      <c r="G2383" s="51"/>
      <c r="H2383" s="51"/>
    </row>
    <row r="2384" spans="1:8" x14ac:dyDescent="0.3">
      <c r="A2384" s="51"/>
      <c r="B2384" s="51"/>
      <c r="C2384" s="51"/>
      <c r="D2384" s="51"/>
      <c r="E2384" s="51"/>
      <c r="F2384" s="51"/>
      <c r="G2384" s="51"/>
      <c r="H2384" s="51"/>
    </row>
    <row r="2385" spans="1:8" x14ac:dyDescent="0.3">
      <c r="A2385" s="51"/>
      <c r="B2385" s="51"/>
      <c r="C2385" s="51"/>
      <c r="D2385" s="51"/>
      <c r="E2385" s="51"/>
      <c r="F2385" s="51"/>
      <c r="G2385" s="51"/>
      <c r="H2385" s="51"/>
    </row>
    <row r="2386" spans="1:8" x14ac:dyDescent="0.3">
      <c r="A2386" s="51"/>
      <c r="B2386" s="51"/>
      <c r="C2386" s="51"/>
      <c r="D2386" s="51"/>
      <c r="E2386" s="51"/>
      <c r="F2386" s="51"/>
      <c r="G2386" s="51"/>
      <c r="H2386" s="51"/>
    </row>
    <row r="2387" spans="1:8" x14ac:dyDescent="0.3">
      <c r="A2387" s="51"/>
      <c r="B2387" s="51"/>
      <c r="C2387" s="51"/>
      <c r="D2387" s="51"/>
      <c r="E2387" s="51"/>
      <c r="F2387" s="51"/>
      <c r="G2387" s="51"/>
      <c r="H2387" s="51"/>
    </row>
    <row r="2388" spans="1:8" x14ac:dyDescent="0.3">
      <c r="A2388" s="51"/>
      <c r="B2388" s="51"/>
      <c r="C2388" s="51"/>
      <c r="D2388" s="51"/>
      <c r="E2388" s="51"/>
      <c r="F2388" s="51"/>
      <c r="G2388" s="51"/>
      <c r="H2388" s="51"/>
    </row>
    <row r="2389" spans="1:8" x14ac:dyDescent="0.3">
      <c r="A2389" s="51"/>
      <c r="B2389" s="51"/>
      <c r="C2389" s="51"/>
      <c r="D2389" s="51"/>
      <c r="E2389" s="51"/>
      <c r="F2389" s="51"/>
      <c r="G2389" s="51"/>
      <c r="H2389" s="51"/>
    </row>
    <row r="2390" spans="1:8" x14ac:dyDescent="0.3">
      <c r="A2390" s="51"/>
      <c r="B2390" s="51"/>
      <c r="C2390" s="51"/>
      <c r="D2390" s="51"/>
      <c r="E2390" s="51"/>
      <c r="F2390" s="51"/>
      <c r="G2390" s="51"/>
      <c r="H2390" s="51"/>
    </row>
    <row r="2391" spans="1:8" x14ac:dyDescent="0.3">
      <c r="A2391" s="51"/>
      <c r="B2391" s="51"/>
      <c r="C2391" s="51"/>
      <c r="D2391" s="51"/>
      <c r="E2391" s="51"/>
      <c r="F2391" s="51"/>
      <c r="G2391" s="51"/>
      <c r="H2391" s="51"/>
    </row>
    <row r="2392" spans="1:8" x14ac:dyDescent="0.3">
      <c r="A2392" s="51"/>
      <c r="B2392" s="51"/>
      <c r="C2392" s="51"/>
      <c r="D2392" s="51"/>
      <c r="E2392" s="51"/>
      <c r="F2392" s="51"/>
      <c r="G2392" s="51"/>
      <c r="H2392" s="51"/>
    </row>
    <row r="2393" spans="1:8" x14ac:dyDescent="0.3">
      <c r="A2393" s="51"/>
      <c r="B2393" s="51"/>
      <c r="C2393" s="51"/>
      <c r="D2393" s="51"/>
      <c r="E2393" s="51"/>
      <c r="F2393" s="51"/>
      <c r="G2393" s="51"/>
      <c r="H2393" s="51"/>
    </row>
    <row r="2394" spans="1:8" x14ac:dyDescent="0.3">
      <c r="A2394" s="51"/>
      <c r="B2394" s="51"/>
      <c r="C2394" s="51"/>
      <c r="D2394" s="51"/>
      <c r="E2394" s="51"/>
      <c r="F2394" s="51"/>
      <c r="G2394" s="51"/>
      <c r="H2394" s="51"/>
    </row>
    <row r="2395" spans="1:8" x14ac:dyDescent="0.3">
      <c r="A2395" s="51"/>
      <c r="B2395" s="51"/>
      <c r="C2395" s="51"/>
      <c r="D2395" s="51"/>
      <c r="E2395" s="51"/>
      <c r="F2395" s="51"/>
      <c r="G2395" s="51"/>
      <c r="H2395" s="51"/>
    </row>
    <row r="2396" spans="1:8" x14ac:dyDescent="0.3">
      <c r="A2396" s="51"/>
      <c r="B2396" s="51"/>
      <c r="C2396" s="51"/>
      <c r="D2396" s="51"/>
      <c r="E2396" s="51"/>
      <c r="F2396" s="51"/>
      <c r="G2396" s="51"/>
      <c r="H2396" s="51"/>
    </row>
    <row r="2397" spans="1:8" x14ac:dyDescent="0.3">
      <c r="A2397" s="51"/>
      <c r="B2397" s="51"/>
      <c r="C2397" s="51"/>
      <c r="D2397" s="51"/>
      <c r="E2397" s="51"/>
      <c r="F2397" s="51"/>
      <c r="G2397" s="51"/>
      <c r="H2397" s="51"/>
    </row>
    <row r="2398" spans="1:8" x14ac:dyDescent="0.3">
      <c r="A2398" s="51"/>
      <c r="B2398" s="51"/>
      <c r="C2398" s="51"/>
      <c r="D2398" s="51"/>
      <c r="E2398" s="51"/>
      <c r="F2398" s="51"/>
      <c r="G2398" s="51"/>
      <c r="H2398" s="51"/>
    </row>
    <row r="2399" spans="1:8" x14ac:dyDescent="0.3">
      <c r="A2399" s="51"/>
      <c r="B2399" s="51"/>
      <c r="C2399" s="51"/>
      <c r="D2399" s="51"/>
      <c r="E2399" s="51"/>
      <c r="F2399" s="51"/>
      <c r="G2399" s="51"/>
      <c r="H2399" s="51"/>
    </row>
    <row r="2400" spans="1:8" x14ac:dyDescent="0.3">
      <c r="A2400" s="51"/>
      <c r="B2400" s="51"/>
      <c r="C2400" s="51"/>
      <c r="D2400" s="51"/>
      <c r="E2400" s="51"/>
      <c r="F2400" s="51"/>
      <c r="G2400" s="51"/>
      <c r="H2400" s="51"/>
    </row>
    <row r="2401" spans="1:8" x14ac:dyDescent="0.3">
      <c r="A2401" s="51"/>
      <c r="B2401" s="51"/>
      <c r="C2401" s="51"/>
      <c r="D2401" s="51"/>
      <c r="E2401" s="51"/>
      <c r="F2401" s="51"/>
      <c r="G2401" s="51"/>
      <c r="H2401" s="51"/>
    </row>
    <row r="2402" spans="1:8" x14ac:dyDescent="0.3">
      <c r="A2402" s="51"/>
      <c r="B2402" s="51"/>
      <c r="C2402" s="51"/>
      <c r="D2402" s="51"/>
      <c r="E2402" s="51"/>
      <c r="F2402" s="51"/>
      <c r="G2402" s="51"/>
      <c r="H2402" s="51"/>
    </row>
    <row r="2403" spans="1:8" x14ac:dyDescent="0.3">
      <c r="A2403" s="51"/>
      <c r="B2403" s="51"/>
      <c r="C2403" s="51"/>
      <c r="D2403" s="51"/>
      <c r="E2403" s="51"/>
      <c r="F2403" s="51"/>
      <c r="G2403" s="51"/>
      <c r="H2403" s="51"/>
    </row>
    <row r="2404" spans="1:8" x14ac:dyDescent="0.3">
      <c r="A2404" s="51"/>
      <c r="B2404" s="51"/>
      <c r="C2404" s="51"/>
      <c r="D2404" s="51"/>
      <c r="E2404" s="51"/>
      <c r="F2404" s="51"/>
      <c r="G2404" s="51"/>
      <c r="H2404" s="51"/>
    </row>
    <row r="2405" spans="1:8" x14ac:dyDescent="0.3">
      <c r="A2405" s="51"/>
      <c r="B2405" s="51"/>
      <c r="C2405" s="51"/>
      <c r="D2405" s="51"/>
      <c r="E2405" s="51"/>
      <c r="F2405" s="51"/>
      <c r="G2405" s="51"/>
      <c r="H2405" s="51"/>
    </row>
    <row r="2406" spans="1:8" x14ac:dyDescent="0.3">
      <c r="A2406" s="51"/>
      <c r="B2406" s="51"/>
      <c r="C2406" s="51"/>
      <c r="D2406" s="51"/>
      <c r="E2406" s="51"/>
      <c r="F2406" s="51"/>
      <c r="G2406" s="51"/>
      <c r="H2406" s="51"/>
    </row>
    <row r="2407" spans="1:8" x14ac:dyDescent="0.3">
      <c r="A2407" s="51"/>
      <c r="B2407" s="51"/>
      <c r="C2407" s="51"/>
      <c r="D2407" s="51"/>
      <c r="E2407" s="51"/>
      <c r="F2407" s="51"/>
      <c r="G2407" s="51"/>
      <c r="H2407" s="51"/>
    </row>
    <row r="2408" spans="1:8" x14ac:dyDescent="0.3">
      <c r="A2408" s="51"/>
      <c r="B2408" s="51"/>
      <c r="C2408" s="51"/>
      <c r="D2408" s="51"/>
      <c r="E2408" s="51"/>
      <c r="F2408" s="51"/>
      <c r="G2408" s="51"/>
      <c r="H2408" s="51"/>
    </row>
    <row r="2409" spans="1:8" x14ac:dyDescent="0.3">
      <c r="A2409" s="51"/>
      <c r="B2409" s="51"/>
      <c r="C2409" s="51"/>
      <c r="D2409" s="51"/>
      <c r="E2409" s="51"/>
      <c r="F2409" s="51"/>
      <c r="G2409" s="51"/>
      <c r="H2409" s="51"/>
    </row>
    <row r="2410" spans="1:8" x14ac:dyDescent="0.3">
      <c r="A2410" s="51"/>
      <c r="B2410" s="51"/>
      <c r="C2410" s="51"/>
      <c r="D2410" s="51"/>
      <c r="E2410" s="51"/>
      <c r="F2410" s="51"/>
      <c r="G2410" s="51"/>
      <c r="H2410" s="51"/>
    </row>
    <row r="2411" spans="1:8" x14ac:dyDescent="0.3">
      <c r="A2411" s="51"/>
      <c r="B2411" s="51"/>
      <c r="C2411" s="51"/>
      <c r="D2411" s="51"/>
      <c r="E2411" s="51"/>
      <c r="F2411" s="51"/>
      <c r="G2411" s="51"/>
      <c r="H2411" s="51"/>
    </row>
    <row r="2412" spans="1:8" x14ac:dyDescent="0.3">
      <c r="A2412" s="51"/>
      <c r="B2412" s="51"/>
      <c r="C2412" s="51"/>
      <c r="D2412" s="51"/>
      <c r="E2412" s="51"/>
      <c r="F2412" s="51"/>
      <c r="G2412" s="51"/>
      <c r="H2412" s="51"/>
    </row>
    <row r="2413" spans="1:8" x14ac:dyDescent="0.3">
      <c r="A2413" s="51"/>
      <c r="B2413" s="51"/>
      <c r="C2413" s="51"/>
      <c r="D2413" s="51"/>
      <c r="E2413" s="51"/>
      <c r="F2413" s="51"/>
      <c r="G2413" s="51"/>
      <c r="H2413" s="51"/>
    </row>
    <row r="2414" spans="1:8" x14ac:dyDescent="0.3">
      <c r="A2414" s="51"/>
      <c r="B2414" s="51"/>
      <c r="C2414" s="51"/>
      <c r="D2414" s="51"/>
      <c r="E2414" s="51"/>
      <c r="F2414" s="51"/>
      <c r="G2414" s="51"/>
      <c r="H2414" s="51"/>
    </row>
    <row r="2415" spans="1:8" x14ac:dyDescent="0.3">
      <c r="A2415" s="51"/>
      <c r="B2415" s="51"/>
      <c r="C2415" s="51"/>
      <c r="D2415" s="51"/>
      <c r="E2415" s="51"/>
      <c r="F2415" s="51"/>
      <c r="G2415" s="51"/>
      <c r="H2415" s="51"/>
    </row>
    <row r="2416" spans="1:8" x14ac:dyDescent="0.3">
      <c r="A2416" s="51"/>
      <c r="B2416" s="51"/>
      <c r="C2416" s="51"/>
      <c r="D2416" s="51"/>
      <c r="E2416" s="51"/>
      <c r="F2416" s="51"/>
      <c r="G2416" s="51"/>
      <c r="H2416" s="51"/>
    </row>
    <row r="2417" spans="1:8" x14ac:dyDescent="0.3">
      <c r="A2417" s="51"/>
      <c r="B2417" s="51"/>
      <c r="C2417" s="51"/>
      <c r="D2417" s="51"/>
      <c r="E2417" s="51"/>
      <c r="F2417" s="51"/>
      <c r="G2417" s="51"/>
      <c r="H2417" s="51"/>
    </row>
    <row r="2418" spans="1:8" x14ac:dyDescent="0.3">
      <c r="A2418" s="51"/>
      <c r="B2418" s="51"/>
      <c r="C2418" s="51"/>
      <c r="D2418" s="51"/>
      <c r="E2418" s="51"/>
      <c r="F2418" s="51"/>
      <c r="G2418" s="51"/>
      <c r="H2418" s="51"/>
    </row>
    <row r="2419" spans="1:8" x14ac:dyDescent="0.3">
      <c r="A2419" s="51"/>
      <c r="B2419" s="51"/>
      <c r="C2419" s="51"/>
      <c r="D2419" s="51"/>
      <c r="E2419" s="51"/>
      <c r="F2419" s="51"/>
      <c r="G2419" s="51"/>
      <c r="H2419" s="51"/>
    </row>
    <row r="2420" spans="1:8" x14ac:dyDescent="0.3">
      <c r="A2420" s="51"/>
      <c r="B2420" s="51"/>
      <c r="C2420" s="51"/>
      <c r="D2420" s="51"/>
      <c r="E2420" s="51"/>
      <c r="F2420" s="51"/>
      <c r="G2420" s="51"/>
      <c r="H2420" s="51"/>
    </row>
    <row r="2421" spans="1:8" x14ac:dyDescent="0.3">
      <c r="A2421" s="51"/>
      <c r="B2421" s="51"/>
      <c r="C2421" s="51"/>
      <c r="D2421" s="51"/>
      <c r="E2421" s="51"/>
      <c r="F2421" s="51"/>
      <c r="G2421" s="51"/>
      <c r="H2421" s="51"/>
    </row>
    <row r="2422" spans="1:8" x14ac:dyDescent="0.3">
      <c r="A2422" s="51"/>
      <c r="B2422" s="51"/>
      <c r="C2422" s="51"/>
      <c r="D2422" s="51"/>
      <c r="E2422" s="51"/>
      <c r="F2422" s="51"/>
      <c r="G2422" s="51"/>
      <c r="H2422" s="51"/>
    </row>
    <row r="2423" spans="1:8" x14ac:dyDescent="0.3">
      <c r="A2423" s="51"/>
      <c r="B2423" s="51"/>
      <c r="C2423" s="51"/>
      <c r="D2423" s="51"/>
      <c r="E2423" s="51"/>
      <c r="F2423" s="51"/>
      <c r="G2423" s="51"/>
      <c r="H2423" s="51"/>
    </row>
    <row r="2424" spans="1:8" x14ac:dyDescent="0.3">
      <c r="A2424" s="51"/>
      <c r="B2424" s="51"/>
      <c r="C2424" s="51"/>
      <c r="D2424" s="51"/>
      <c r="E2424" s="51"/>
      <c r="F2424" s="51"/>
      <c r="G2424" s="51"/>
      <c r="H2424" s="51"/>
    </row>
    <row r="2425" spans="1:8" x14ac:dyDescent="0.3">
      <c r="A2425" s="51"/>
      <c r="B2425" s="51"/>
      <c r="C2425" s="51"/>
      <c r="D2425" s="51"/>
      <c r="E2425" s="51"/>
      <c r="F2425" s="51"/>
      <c r="G2425" s="51"/>
      <c r="H2425" s="51"/>
    </row>
    <row r="2426" spans="1:8" x14ac:dyDescent="0.3">
      <c r="A2426" s="51"/>
      <c r="B2426" s="51"/>
      <c r="C2426" s="51"/>
      <c r="D2426" s="51"/>
      <c r="E2426" s="51"/>
      <c r="F2426" s="51"/>
      <c r="G2426" s="51"/>
      <c r="H2426" s="51"/>
    </row>
    <row r="2427" spans="1:8" x14ac:dyDescent="0.3">
      <c r="A2427" s="51"/>
      <c r="B2427" s="51"/>
      <c r="C2427" s="51"/>
      <c r="D2427" s="51"/>
      <c r="E2427" s="51"/>
      <c r="F2427" s="51"/>
      <c r="G2427" s="51"/>
      <c r="H2427" s="51"/>
    </row>
    <row r="2428" spans="1:8" x14ac:dyDescent="0.3">
      <c r="A2428" s="51"/>
      <c r="B2428" s="51"/>
      <c r="C2428" s="51"/>
      <c r="D2428" s="51"/>
      <c r="E2428" s="51"/>
      <c r="F2428" s="51"/>
      <c r="G2428" s="51"/>
      <c r="H2428" s="51"/>
    </row>
    <row r="2429" spans="1:8" x14ac:dyDescent="0.3">
      <c r="A2429" s="51"/>
      <c r="B2429" s="51"/>
      <c r="C2429" s="51"/>
      <c r="D2429" s="51"/>
      <c r="E2429" s="51"/>
      <c r="F2429" s="51"/>
      <c r="G2429" s="51"/>
      <c r="H2429" s="51"/>
    </row>
    <row r="2430" spans="1:8" x14ac:dyDescent="0.3">
      <c r="A2430" s="51"/>
      <c r="B2430" s="51"/>
      <c r="C2430" s="51"/>
      <c r="D2430" s="51"/>
      <c r="E2430" s="51"/>
      <c r="F2430" s="51"/>
      <c r="G2430" s="51"/>
      <c r="H2430" s="51"/>
    </row>
    <row r="2431" spans="1:8" x14ac:dyDescent="0.3">
      <c r="A2431" s="51"/>
      <c r="B2431" s="51"/>
      <c r="C2431" s="51"/>
      <c r="D2431" s="51"/>
      <c r="E2431" s="51"/>
      <c r="F2431" s="51"/>
      <c r="G2431" s="51"/>
      <c r="H2431" s="51"/>
    </row>
    <row r="2432" spans="1:8" x14ac:dyDescent="0.3">
      <c r="A2432" s="51"/>
      <c r="B2432" s="51"/>
      <c r="C2432" s="51"/>
      <c r="D2432" s="51"/>
      <c r="E2432" s="51"/>
      <c r="F2432" s="51"/>
      <c r="G2432" s="51"/>
      <c r="H2432" s="51"/>
    </row>
    <row r="2433" spans="1:8" x14ac:dyDescent="0.3">
      <c r="A2433" s="51"/>
      <c r="B2433" s="51"/>
      <c r="C2433" s="51"/>
      <c r="D2433" s="51"/>
      <c r="E2433" s="51"/>
      <c r="F2433" s="51"/>
      <c r="G2433" s="51"/>
      <c r="H2433" s="51"/>
    </row>
    <row r="2434" spans="1:8" x14ac:dyDescent="0.3">
      <c r="A2434" s="51"/>
      <c r="B2434" s="51"/>
      <c r="C2434" s="51"/>
      <c r="D2434" s="51"/>
      <c r="E2434" s="51"/>
      <c r="F2434" s="51"/>
      <c r="G2434" s="51"/>
      <c r="H2434" s="51"/>
    </row>
    <row r="2435" spans="1:8" x14ac:dyDescent="0.3">
      <c r="A2435" s="51"/>
      <c r="B2435" s="51"/>
      <c r="C2435" s="51"/>
      <c r="D2435" s="51"/>
      <c r="E2435" s="51"/>
      <c r="F2435" s="51"/>
      <c r="G2435" s="51"/>
      <c r="H2435" s="51"/>
    </row>
    <row r="2436" spans="1:8" x14ac:dyDescent="0.3">
      <c r="A2436" s="51"/>
      <c r="B2436" s="51"/>
      <c r="C2436" s="51"/>
      <c r="D2436" s="51"/>
      <c r="E2436" s="51"/>
      <c r="F2436" s="51"/>
      <c r="G2436" s="51"/>
      <c r="H2436" s="51"/>
    </row>
    <row r="2437" spans="1:8" x14ac:dyDescent="0.3">
      <c r="A2437" s="51"/>
      <c r="B2437" s="51"/>
      <c r="C2437" s="51"/>
      <c r="D2437" s="51"/>
      <c r="E2437" s="51"/>
      <c r="F2437" s="51"/>
      <c r="G2437" s="51"/>
      <c r="H2437" s="51"/>
    </row>
    <row r="2438" spans="1:8" x14ac:dyDescent="0.3">
      <c r="A2438" s="51"/>
      <c r="B2438" s="51"/>
      <c r="C2438" s="51"/>
      <c r="D2438" s="51"/>
      <c r="E2438" s="51"/>
      <c r="F2438" s="51"/>
      <c r="G2438" s="51"/>
      <c r="H2438" s="51"/>
    </row>
    <row r="2439" spans="1:8" x14ac:dyDescent="0.3">
      <c r="A2439" s="51"/>
      <c r="B2439" s="51"/>
      <c r="C2439" s="51"/>
      <c r="D2439" s="51"/>
      <c r="E2439" s="51"/>
      <c r="F2439" s="51"/>
      <c r="G2439" s="51"/>
      <c r="H2439" s="51"/>
    </row>
    <row r="2440" spans="1:8" x14ac:dyDescent="0.3">
      <c r="A2440" s="51"/>
      <c r="B2440" s="51"/>
      <c r="C2440" s="51"/>
      <c r="D2440" s="51"/>
      <c r="E2440" s="51"/>
      <c r="F2440" s="51"/>
      <c r="G2440" s="51"/>
      <c r="H2440" s="51"/>
    </row>
    <row r="2441" spans="1:8" x14ac:dyDescent="0.3">
      <c r="A2441" s="51"/>
      <c r="B2441" s="51"/>
      <c r="C2441" s="51"/>
      <c r="D2441" s="51"/>
      <c r="E2441" s="51"/>
      <c r="F2441" s="51"/>
      <c r="G2441" s="51"/>
      <c r="H2441" s="51"/>
    </row>
    <row r="2442" spans="1:8" x14ac:dyDescent="0.3">
      <c r="A2442" s="51"/>
      <c r="B2442" s="51"/>
      <c r="C2442" s="51"/>
      <c r="D2442" s="51"/>
      <c r="E2442" s="51"/>
      <c r="F2442" s="51"/>
      <c r="G2442" s="51"/>
      <c r="H2442" s="51"/>
    </row>
    <row r="2443" spans="1:8" x14ac:dyDescent="0.3">
      <c r="A2443" s="51"/>
      <c r="B2443" s="51"/>
      <c r="C2443" s="51"/>
      <c r="D2443" s="51"/>
      <c r="E2443" s="51"/>
      <c r="F2443" s="51"/>
      <c r="G2443" s="51"/>
      <c r="H2443" s="51"/>
    </row>
    <row r="2444" spans="1:8" x14ac:dyDescent="0.3">
      <c r="A2444" s="51"/>
      <c r="B2444" s="51"/>
      <c r="C2444" s="51"/>
      <c r="D2444" s="51"/>
      <c r="E2444" s="51"/>
      <c r="F2444" s="51"/>
      <c r="G2444" s="51"/>
      <c r="H2444" s="51"/>
    </row>
    <row r="2445" spans="1:8" x14ac:dyDescent="0.3">
      <c r="A2445" s="51"/>
      <c r="B2445" s="51"/>
      <c r="C2445" s="51"/>
      <c r="D2445" s="51"/>
      <c r="E2445" s="51"/>
      <c r="F2445" s="51"/>
      <c r="G2445" s="51"/>
      <c r="H2445" s="51"/>
    </row>
    <row r="2446" spans="1:8" x14ac:dyDescent="0.3">
      <c r="A2446" s="51"/>
      <c r="B2446" s="51"/>
      <c r="C2446" s="51"/>
      <c r="D2446" s="51"/>
      <c r="E2446" s="51"/>
      <c r="F2446" s="51"/>
      <c r="G2446" s="51"/>
      <c r="H2446" s="51"/>
    </row>
    <row r="2447" spans="1:8" x14ac:dyDescent="0.3">
      <c r="A2447" s="51"/>
      <c r="B2447" s="51"/>
      <c r="C2447" s="51"/>
      <c r="D2447" s="51"/>
      <c r="E2447" s="51"/>
      <c r="F2447" s="51"/>
      <c r="G2447" s="51"/>
      <c r="H2447" s="51"/>
    </row>
    <row r="2448" spans="1:8" x14ac:dyDescent="0.3">
      <c r="A2448" s="51"/>
      <c r="B2448" s="51"/>
      <c r="C2448" s="51"/>
      <c r="D2448" s="51"/>
      <c r="E2448" s="51"/>
      <c r="F2448" s="51"/>
      <c r="G2448" s="51"/>
      <c r="H2448" s="51"/>
    </row>
    <row r="2449" spans="1:8" x14ac:dyDescent="0.3">
      <c r="A2449" s="51"/>
      <c r="B2449" s="51"/>
      <c r="C2449" s="51"/>
      <c r="D2449" s="51"/>
      <c r="E2449" s="51"/>
      <c r="F2449" s="51"/>
      <c r="G2449" s="51"/>
      <c r="H2449" s="51"/>
    </row>
    <row r="2450" spans="1:8" x14ac:dyDescent="0.3">
      <c r="A2450" s="51"/>
      <c r="B2450" s="51"/>
      <c r="C2450" s="51"/>
      <c r="D2450" s="51"/>
      <c r="E2450" s="51"/>
      <c r="F2450" s="51"/>
      <c r="G2450" s="51"/>
      <c r="H2450" s="51"/>
    </row>
    <row r="2451" spans="1:8" x14ac:dyDescent="0.3">
      <c r="A2451" s="51"/>
      <c r="B2451" s="51"/>
      <c r="C2451" s="51"/>
      <c r="D2451" s="51"/>
      <c r="E2451" s="51"/>
      <c r="F2451" s="51"/>
      <c r="G2451" s="51"/>
      <c r="H2451" s="51"/>
    </row>
    <row r="2452" spans="1:8" x14ac:dyDescent="0.3">
      <c r="A2452" s="51"/>
      <c r="B2452" s="51"/>
      <c r="C2452" s="51"/>
      <c r="D2452" s="51"/>
      <c r="E2452" s="51"/>
      <c r="F2452" s="51"/>
      <c r="G2452" s="51"/>
      <c r="H2452" s="51"/>
    </row>
    <row r="2453" spans="1:8" x14ac:dyDescent="0.3">
      <c r="A2453" s="51"/>
      <c r="B2453" s="51"/>
      <c r="C2453" s="51"/>
      <c r="D2453" s="51"/>
      <c r="E2453" s="51"/>
      <c r="F2453" s="51"/>
      <c r="G2453" s="51"/>
      <c r="H2453" s="51"/>
    </row>
    <row r="2454" spans="1:8" x14ac:dyDescent="0.3">
      <c r="A2454" s="51"/>
      <c r="B2454" s="51"/>
      <c r="C2454" s="51"/>
      <c r="D2454" s="51"/>
      <c r="E2454" s="51"/>
      <c r="F2454" s="51"/>
      <c r="G2454" s="51"/>
      <c r="H2454" s="51"/>
    </row>
    <row r="2455" spans="1:8" x14ac:dyDescent="0.3">
      <c r="A2455" s="51"/>
      <c r="B2455" s="51"/>
      <c r="C2455" s="51"/>
      <c r="D2455" s="51"/>
      <c r="E2455" s="51"/>
      <c r="F2455" s="51"/>
      <c r="G2455" s="51"/>
      <c r="H2455" s="51"/>
    </row>
    <row r="2456" spans="1:8" x14ac:dyDescent="0.3">
      <c r="A2456" s="51"/>
      <c r="B2456" s="51"/>
      <c r="C2456" s="51"/>
      <c r="D2456" s="51"/>
      <c r="E2456" s="51"/>
      <c r="F2456" s="51"/>
      <c r="G2456" s="51"/>
      <c r="H2456" s="51"/>
    </row>
    <row r="2457" spans="1:8" x14ac:dyDescent="0.3">
      <c r="A2457" s="51"/>
      <c r="B2457" s="51"/>
      <c r="C2457" s="51"/>
      <c r="D2457" s="51"/>
      <c r="E2457" s="51"/>
      <c r="F2457" s="51"/>
      <c r="G2457" s="51"/>
      <c r="H2457" s="51"/>
    </row>
    <row r="2458" spans="1:8" x14ac:dyDescent="0.3">
      <c r="A2458" s="51"/>
      <c r="B2458" s="51"/>
      <c r="C2458" s="51"/>
      <c r="D2458" s="51"/>
      <c r="E2458" s="51"/>
      <c r="F2458" s="51"/>
      <c r="G2458" s="51"/>
      <c r="H2458" s="51"/>
    </row>
    <row r="2459" spans="1:8" x14ac:dyDescent="0.3">
      <c r="A2459" s="51"/>
      <c r="B2459" s="51"/>
      <c r="C2459" s="51"/>
      <c r="D2459" s="51"/>
      <c r="E2459" s="51"/>
      <c r="F2459" s="51"/>
      <c r="G2459" s="51"/>
      <c r="H2459" s="51"/>
    </row>
    <row r="2460" spans="1:8" x14ac:dyDescent="0.3">
      <c r="A2460" s="51"/>
      <c r="B2460" s="51"/>
      <c r="C2460" s="51"/>
      <c r="D2460" s="51"/>
      <c r="E2460" s="51"/>
      <c r="F2460" s="51"/>
      <c r="G2460" s="51"/>
      <c r="H2460" s="51"/>
    </row>
    <row r="2461" spans="1:8" x14ac:dyDescent="0.3">
      <c r="A2461" s="51"/>
      <c r="B2461" s="51"/>
      <c r="C2461" s="51"/>
      <c r="D2461" s="51"/>
      <c r="E2461" s="51"/>
      <c r="F2461" s="51"/>
      <c r="G2461" s="51"/>
      <c r="H2461" s="51"/>
    </row>
    <row r="2462" spans="1:8" x14ac:dyDescent="0.3">
      <c r="A2462" s="51"/>
      <c r="B2462" s="51"/>
      <c r="C2462" s="51"/>
      <c r="D2462" s="51"/>
      <c r="E2462" s="51"/>
      <c r="F2462" s="51"/>
      <c r="G2462" s="51"/>
      <c r="H2462" s="51"/>
    </row>
    <row r="2463" spans="1:8" x14ac:dyDescent="0.3">
      <c r="A2463" s="51"/>
      <c r="B2463" s="51"/>
      <c r="C2463" s="51"/>
      <c r="D2463" s="51"/>
      <c r="E2463" s="51"/>
      <c r="F2463" s="51"/>
      <c r="G2463" s="51"/>
      <c r="H2463" s="51"/>
    </row>
    <row r="2464" spans="1:8" x14ac:dyDescent="0.3">
      <c r="A2464" s="51"/>
      <c r="B2464" s="51"/>
      <c r="C2464" s="51"/>
      <c r="D2464" s="51"/>
      <c r="E2464" s="51"/>
      <c r="F2464" s="51"/>
      <c r="G2464" s="51"/>
      <c r="H2464" s="51"/>
    </row>
    <row r="2465" spans="1:8" x14ac:dyDescent="0.3">
      <c r="A2465" s="51"/>
      <c r="B2465" s="51"/>
      <c r="C2465" s="51"/>
      <c r="D2465" s="51"/>
      <c r="E2465" s="51"/>
      <c r="F2465" s="51"/>
      <c r="G2465" s="51"/>
      <c r="H2465" s="51"/>
    </row>
    <row r="2466" spans="1:8" x14ac:dyDescent="0.3">
      <c r="A2466" s="51"/>
      <c r="B2466" s="51"/>
      <c r="C2466" s="51"/>
      <c r="D2466" s="51"/>
      <c r="E2466" s="51"/>
      <c r="F2466" s="51"/>
      <c r="G2466" s="51"/>
      <c r="H2466" s="51"/>
    </row>
    <row r="2467" spans="1:8" x14ac:dyDescent="0.3">
      <c r="A2467" s="51"/>
      <c r="B2467" s="51"/>
      <c r="C2467" s="51"/>
      <c r="D2467" s="51"/>
      <c r="E2467" s="51"/>
      <c r="F2467" s="51"/>
      <c r="G2467" s="51"/>
      <c r="H2467" s="51"/>
    </row>
    <row r="2468" spans="1:8" x14ac:dyDescent="0.3">
      <c r="A2468" s="51"/>
      <c r="B2468" s="51"/>
      <c r="C2468" s="51"/>
      <c r="D2468" s="51"/>
      <c r="E2468" s="51"/>
      <c r="F2468" s="51"/>
      <c r="G2468" s="51"/>
      <c r="H2468" s="51"/>
    </row>
    <row r="2469" spans="1:8" x14ac:dyDescent="0.3">
      <c r="A2469" s="51"/>
      <c r="B2469" s="51"/>
      <c r="C2469" s="51"/>
      <c r="D2469" s="51"/>
      <c r="E2469" s="51"/>
      <c r="F2469" s="51"/>
      <c r="G2469" s="51"/>
      <c r="H2469" s="51"/>
    </row>
    <row r="2470" spans="1:8" x14ac:dyDescent="0.3">
      <c r="A2470" s="51"/>
      <c r="B2470" s="51"/>
      <c r="C2470" s="51"/>
      <c r="D2470" s="51"/>
      <c r="E2470" s="51"/>
      <c r="F2470" s="51"/>
      <c r="G2470" s="51"/>
      <c r="H2470" s="51"/>
    </row>
    <row r="2471" spans="1:8" x14ac:dyDescent="0.3">
      <c r="A2471" s="51"/>
      <c r="B2471" s="51"/>
      <c r="C2471" s="51"/>
      <c r="D2471" s="51"/>
      <c r="E2471" s="51"/>
      <c r="F2471" s="51"/>
      <c r="G2471" s="51"/>
      <c r="H2471" s="51"/>
    </row>
    <row r="2472" spans="1:8" x14ac:dyDescent="0.3">
      <c r="A2472" s="51"/>
      <c r="B2472" s="51"/>
      <c r="C2472" s="51"/>
      <c r="D2472" s="51"/>
      <c r="E2472" s="51"/>
      <c r="F2472" s="51"/>
      <c r="G2472" s="51"/>
      <c r="H2472" s="51"/>
    </row>
    <row r="2473" spans="1:8" x14ac:dyDescent="0.3">
      <c r="A2473" s="51"/>
      <c r="B2473" s="51"/>
      <c r="C2473" s="51"/>
      <c r="D2473" s="51"/>
      <c r="E2473" s="51"/>
      <c r="F2473" s="51"/>
      <c r="G2473" s="51"/>
      <c r="H2473" s="51"/>
    </row>
    <row r="2474" spans="1:8" x14ac:dyDescent="0.3">
      <c r="A2474" s="51"/>
      <c r="B2474" s="51"/>
      <c r="C2474" s="51"/>
      <c r="D2474" s="51"/>
      <c r="E2474" s="51"/>
      <c r="F2474" s="51"/>
      <c r="G2474" s="51"/>
      <c r="H2474" s="51"/>
    </row>
    <row r="2475" spans="1:8" x14ac:dyDescent="0.3">
      <c r="A2475" s="51"/>
      <c r="B2475" s="51"/>
      <c r="C2475" s="51"/>
      <c r="D2475" s="51"/>
      <c r="E2475" s="51"/>
      <c r="F2475" s="51"/>
      <c r="G2475" s="51"/>
      <c r="H2475" s="51"/>
    </row>
    <row r="2476" spans="1:8" x14ac:dyDescent="0.3">
      <c r="A2476" s="51"/>
      <c r="B2476" s="51"/>
      <c r="C2476" s="51"/>
      <c r="D2476" s="51"/>
      <c r="E2476" s="51"/>
      <c r="F2476" s="51"/>
      <c r="G2476" s="51"/>
      <c r="H2476" s="51"/>
    </row>
    <row r="2477" spans="1:8" x14ac:dyDescent="0.3">
      <c r="A2477" s="51"/>
      <c r="B2477" s="51"/>
      <c r="C2477" s="51"/>
      <c r="D2477" s="51"/>
      <c r="E2477" s="51"/>
      <c r="F2477" s="51"/>
      <c r="G2477" s="51"/>
      <c r="H2477" s="51"/>
    </row>
    <row r="2478" spans="1:8" x14ac:dyDescent="0.3">
      <c r="A2478" s="51"/>
      <c r="B2478" s="51"/>
      <c r="C2478" s="51"/>
      <c r="D2478" s="51"/>
      <c r="E2478" s="51"/>
      <c r="F2478" s="51"/>
      <c r="G2478" s="51"/>
      <c r="H2478" s="51"/>
    </row>
    <row r="2479" spans="1:8" x14ac:dyDescent="0.3">
      <c r="A2479" s="51"/>
      <c r="B2479" s="51"/>
      <c r="C2479" s="51"/>
      <c r="D2479" s="51"/>
      <c r="E2479" s="51"/>
      <c r="F2479" s="51"/>
      <c r="G2479" s="51"/>
      <c r="H2479" s="51"/>
    </row>
    <row r="2480" spans="1:8" x14ac:dyDescent="0.3">
      <c r="A2480" s="51"/>
      <c r="B2480" s="51"/>
      <c r="C2480" s="51"/>
      <c r="D2480" s="51"/>
      <c r="E2480" s="51"/>
      <c r="F2480" s="51"/>
      <c r="G2480" s="51"/>
      <c r="H2480" s="51"/>
    </row>
    <row r="2481" spans="1:8" x14ac:dyDescent="0.3">
      <c r="A2481" s="51"/>
      <c r="B2481" s="51"/>
      <c r="C2481" s="51"/>
      <c r="D2481" s="51"/>
      <c r="E2481" s="51"/>
      <c r="F2481" s="51"/>
      <c r="G2481" s="51"/>
      <c r="H2481" s="51"/>
    </row>
    <row r="2482" spans="1:8" x14ac:dyDescent="0.3">
      <c r="A2482" s="51"/>
      <c r="B2482" s="51"/>
      <c r="C2482" s="51"/>
      <c r="D2482" s="51"/>
      <c r="E2482" s="51"/>
      <c r="F2482" s="51"/>
      <c r="G2482" s="51"/>
      <c r="H2482" s="51"/>
    </row>
    <row r="2483" spans="1:8" x14ac:dyDescent="0.3">
      <c r="A2483" s="51"/>
      <c r="B2483" s="51"/>
      <c r="C2483" s="51"/>
      <c r="D2483" s="51"/>
      <c r="E2483" s="51"/>
      <c r="F2483" s="51"/>
      <c r="G2483" s="51"/>
      <c r="H2483" s="51"/>
    </row>
    <row r="2484" spans="1:8" x14ac:dyDescent="0.3">
      <c r="A2484" s="51"/>
      <c r="B2484" s="51"/>
      <c r="C2484" s="51"/>
      <c r="D2484" s="51"/>
      <c r="E2484" s="51"/>
      <c r="F2484" s="51"/>
      <c r="G2484" s="51"/>
      <c r="H2484" s="51"/>
    </row>
    <row r="2485" spans="1:8" x14ac:dyDescent="0.3">
      <c r="A2485" s="51"/>
      <c r="B2485" s="51"/>
      <c r="C2485" s="51"/>
      <c r="D2485" s="51"/>
      <c r="E2485" s="51"/>
      <c r="F2485" s="51"/>
      <c r="G2485" s="51"/>
      <c r="H2485" s="51"/>
    </row>
    <row r="2486" spans="1:8" x14ac:dyDescent="0.3">
      <c r="A2486" s="51"/>
      <c r="B2486" s="51"/>
      <c r="C2486" s="51"/>
      <c r="D2486" s="51"/>
      <c r="E2486" s="51"/>
      <c r="F2486" s="51"/>
      <c r="G2486" s="51"/>
      <c r="H2486" s="51"/>
    </row>
    <row r="2487" spans="1:8" x14ac:dyDescent="0.3">
      <c r="A2487" s="51"/>
      <c r="B2487" s="51"/>
      <c r="C2487" s="51"/>
      <c r="D2487" s="51"/>
      <c r="E2487" s="51"/>
      <c r="F2487" s="51"/>
      <c r="G2487" s="51"/>
      <c r="H2487" s="51"/>
    </row>
    <row r="2488" spans="1:8" x14ac:dyDescent="0.3">
      <c r="A2488" s="51"/>
      <c r="B2488" s="51"/>
      <c r="C2488" s="51"/>
      <c r="D2488" s="51"/>
      <c r="E2488" s="51"/>
      <c r="F2488" s="51"/>
      <c r="G2488" s="51"/>
      <c r="H2488" s="51"/>
    </row>
    <row r="2489" spans="1:8" x14ac:dyDescent="0.3">
      <c r="A2489" s="51"/>
      <c r="B2489" s="51"/>
      <c r="C2489" s="51"/>
      <c r="D2489" s="51"/>
      <c r="E2489" s="51"/>
      <c r="F2489" s="51"/>
      <c r="G2489" s="51"/>
      <c r="H2489" s="51"/>
    </row>
    <row r="2490" spans="1:8" x14ac:dyDescent="0.3">
      <c r="A2490" s="51"/>
      <c r="B2490" s="51"/>
      <c r="C2490" s="51"/>
      <c r="D2490" s="51"/>
      <c r="E2490" s="51"/>
      <c r="F2490" s="51"/>
      <c r="G2490" s="51"/>
      <c r="H2490" s="51"/>
    </row>
    <row r="2491" spans="1:8" x14ac:dyDescent="0.3">
      <c r="A2491" s="51"/>
      <c r="B2491" s="51"/>
      <c r="C2491" s="51"/>
      <c r="D2491" s="51"/>
      <c r="E2491" s="51"/>
      <c r="F2491" s="51"/>
      <c r="G2491" s="51"/>
      <c r="H2491" s="51"/>
    </row>
    <row r="2492" spans="1:8" x14ac:dyDescent="0.3">
      <c r="A2492" s="51"/>
      <c r="B2492" s="51"/>
      <c r="C2492" s="51"/>
      <c r="D2492" s="51"/>
      <c r="E2492" s="51"/>
      <c r="F2492" s="51"/>
      <c r="G2492" s="51"/>
      <c r="H2492" s="51"/>
    </row>
    <row r="2493" spans="1:8" x14ac:dyDescent="0.3">
      <c r="A2493" s="51"/>
      <c r="B2493" s="51"/>
      <c r="C2493" s="51"/>
      <c r="D2493" s="51"/>
      <c r="E2493" s="51"/>
      <c r="F2493" s="51"/>
      <c r="G2493" s="51"/>
      <c r="H2493" s="51"/>
    </row>
    <row r="2494" spans="1:8" x14ac:dyDescent="0.3">
      <c r="A2494" s="51"/>
      <c r="B2494" s="51"/>
      <c r="C2494" s="51"/>
      <c r="D2494" s="51"/>
      <c r="E2494" s="51"/>
      <c r="F2494" s="51"/>
      <c r="G2494" s="51"/>
      <c r="H2494" s="51"/>
    </row>
    <row r="2495" spans="1:8" x14ac:dyDescent="0.3">
      <c r="A2495" s="51"/>
      <c r="B2495" s="51"/>
      <c r="C2495" s="51"/>
      <c r="D2495" s="51"/>
      <c r="E2495" s="51"/>
      <c r="F2495" s="51"/>
      <c r="G2495" s="51"/>
      <c r="H2495" s="51"/>
    </row>
    <row r="2496" spans="1:8" x14ac:dyDescent="0.3">
      <c r="A2496" s="51"/>
      <c r="B2496" s="51"/>
      <c r="C2496" s="51"/>
      <c r="D2496" s="51"/>
      <c r="E2496" s="51"/>
      <c r="F2496" s="51"/>
      <c r="G2496" s="51"/>
      <c r="H2496" s="51"/>
    </row>
    <row r="2497" spans="1:8" x14ac:dyDescent="0.3">
      <c r="A2497" s="51"/>
      <c r="B2497" s="51"/>
      <c r="C2497" s="51"/>
      <c r="D2497" s="51"/>
      <c r="E2497" s="51"/>
      <c r="F2497" s="51"/>
      <c r="G2497" s="51"/>
      <c r="H2497" s="51"/>
    </row>
    <row r="2498" spans="1:8" x14ac:dyDescent="0.3">
      <c r="A2498" s="51"/>
      <c r="B2498" s="51"/>
      <c r="C2498" s="51"/>
      <c r="D2498" s="51"/>
      <c r="E2498" s="51"/>
      <c r="F2498" s="51"/>
      <c r="G2498" s="51"/>
      <c r="H2498" s="51"/>
    </row>
    <row r="2499" spans="1:8" x14ac:dyDescent="0.3">
      <c r="A2499" s="51"/>
      <c r="B2499" s="51"/>
      <c r="C2499" s="51"/>
      <c r="D2499" s="51"/>
      <c r="E2499" s="51"/>
      <c r="F2499" s="51"/>
      <c r="G2499" s="51"/>
      <c r="H2499" s="51"/>
    </row>
    <row r="2500" spans="1:8" x14ac:dyDescent="0.3">
      <c r="A2500" s="51"/>
      <c r="B2500" s="51"/>
      <c r="C2500" s="51"/>
      <c r="D2500" s="51"/>
      <c r="E2500" s="51"/>
      <c r="F2500" s="51"/>
      <c r="G2500" s="51"/>
      <c r="H2500" s="51"/>
    </row>
    <row r="2501" spans="1:8" x14ac:dyDescent="0.3">
      <c r="A2501" s="51"/>
      <c r="B2501" s="51"/>
      <c r="C2501" s="51"/>
      <c r="D2501" s="51"/>
      <c r="E2501" s="51"/>
      <c r="F2501" s="51"/>
      <c r="G2501" s="51"/>
      <c r="H2501" s="51"/>
    </row>
    <row r="2502" spans="1:8" x14ac:dyDescent="0.3">
      <c r="A2502" s="51"/>
      <c r="B2502" s="51"/>
      <c r="C2502" s="51"/>
      <c r="D2502" s="51"/>
      <c r="E2502" s="51"/>
      <c r="F2502" s="51"/>
      <c r="G2502" s="51"/>
      <c r="H2502" s="51"/>
    </row>
    <row r="2503" spans="1:8" x14ac:dyDescent="0.3">
      <c r="A2503" s="51"/>
      <c r="B2503" s="51"/>
      <c r="C2503" s="51"/>
      <c r="D2503" s="51"/>
      <c r="E2503" s="51"/>
      <c r="F2503" s="51"/>
      <c r="G2503" s="51"/>
      <c r="H2503" s="51"/>
    </row>
    <row r="2504" spans="1:8" x14ac:dyDescent="0.3">
      <c r="A2504" s="51"/>
      <c r="B2504" s="51"/>
      <c r="C2504" s="51"/>
      <c r="D2504" s="51"/>
      <c r="E2504" s="51"/>
      <c r="F2504" s="51"/>
      <c r="G2504" s="51"/>
      <c r="H2504" s="51"/>
    </row>
    <row r="2505" spans="1:8" x14ac:dyDescent="0.3">
      <c r="A2505" s="51"/>
      <c r="B2505" s="51"/>
      <c r="C2505" s="51"/>
      <c r="D2505" s="51"/>
      <c r="E2505" s="51"/>
      <c r="F2505" s="51"/>
      <c r="G2505" s="51"/>
      <c r="H2505" s="51"/>
    </row>
    <row r="2506" spans="1:8" x14ac:dyDescent="0.3">
      <c r="A2506" s="51"/>
      <c r="B2506" s="51"/>
      <c r="C2506" s="51"/>
      <c r="D2506" s="51"/>
      <c r="E2506" s="51"/>
      <c r="F2506" s="51"/>
      <c r="G2506" s="51"/>
      <c r="H2506" s="51"/>
    </row>
    <row r="2507" spans="1:8" x14ac:dyDescent="0.3">
      <c r="A2507" s="51"/>
      <c r="B2507" s="51"/>
      <c r="C2507" s="51"/>
      <c r="D2507" s="51"/>
      <c r="E2507" s="51"/>
      <c r="F2507" s="51"/>
      <c r="G2507" s="51"/>
      <c r="H2507" s="51"/>
    </row>
    <row r="2508" spans="1:8" x14ac:dyDescent="0.3">
      <c r="A2508" s="51"/>
      <c r="B2508" s="51"/>
      <c r="C2508" s="51"/>
      <c r="D2508" s="51"/>
      <c r="E2508" s="51"/>
      <c r="F2508" s="51"/>
      <c r="G2508" s="51"/>
      <c r="H2508" s="51"/>
    </row>
    <row r="2509" spans="1:8" x14ac:dyDescent="0.3">
      <c r="A2509" s="51"/>
      <c r="B2509" s="51"/>
      <c r="C2509" s="51"/>
      <c r="D2509" s="51"/>
      <c r="E2509" s="51"/>
      <c r="F2509" s="51"/>
      <c r="G2509" s="51"/>
      <c r="H2509" s="51"/>
    </row>
    <row r="2510" spans="1:8" x14ac:dyDescent="0.3">
      <c r="A2510" s="51"/>
      <c r="B2510" s="51"/>
      <c r="C2510" s="51"/>
      <c r="D2510" s="51"/>
      <c r="E2510" s="51"/>
      <c r="F2510" s="51"/>
      <c r="G2510" s="51"/>
      <c r="H2510" s="51"/>
    </row>
    <row r="2511" spans="1:8" x14ac:dyDescent="0.3">
      <c r="A2511" s="51"/>
      <c r="B2511" s="51"/>
      <c r="C2511" s="51"/>
      <c r="D2511" s="51"/>
      <c r="E2511" s="51"/>
      <c r="F2511" s="51"/>
      <c r="G2511" s="51"/>
      <c r="H2511" s="51"/>
    </row>
    <row r="2512" spans="1:8" x14ac:dyDescent="0.3">
      <c r="A2512" s="51"/>
      <c r="B2512" s="51"/>
      <c r="C2512" s="51"/>
      <c r="D2512" s="51"/>
      <c r="E2512" s="51"/>
      <c r="F2512" s="51"/>
      <c r="G2512" s="51"/>
      <c r="H2512" s="51"/>
    </row>
    <row r="2513" spans="1:8" x14ac:dyDescent="0.3">
      <c r="A2513" s="51"/>
      <c r="B2513" s="51"/>
      <c r="C2513" s="51"/>
      <c r="D2513" s="51"/>
      <c r="E2513" s="51"/>
      <c r="F2513" s="51"/>
      <c r="G2513" s="51"/>
      <c r="H2513" s="51"/>
    </row>
    <row r="2514" spans="1:8" x14ac:dyDescent="0.3">
      <c r="A2514" s="51"/>
      <c r="B2514" s="51"/>
      <c r="C2514" s="51"/>
      <c r="D2514" s="51"/>
      <c r="E2514" s="51"/>
      <c r="F2514" s="51"/>
      <c r="G2514" s="51"/>
      <c r="H2514" s="51"/>
    </row>
    <row r="2515" spans="1:8" x14ac:dyDescent="0.3">
      <c r="A2515" s="51"/>
      <c r="B2515" s="51"/>
      <c r="C2515" s="51"/>
      <c r="D2515" s="51"/>
      <c r="E2515" s="51"/>
      <c r="F2515" s="51"/>
      <c r="G2515" s="51"/>
      <c r="H2515" s="51"/>
    </row>
    <row r="2516" spans="1:8" x14ac:dyDescent="0.3">
      <c r="A2516" s="51"/>
      <c r="B2516" s="51"/>
      <c r="C2516" s="51"/>
      <c r="D2516" s="51"/>
      <c r="E2516" s="51"/>
      <c r="F2516" s="51"/>
      <c r="G2516" s="51"/>
      <c r="H2516" s="51"/>
    </row>
    <row r="2517" spans="1:8" x14ac:dyDescent="0.3">
      <c r="A2517" s="51"/>
      <c r="B2517" s="51"/>
      <c r="C2517" s="51"/>
      <c r="D2517" s="51"/>
      <c r="E2517" s="51"/>
      <c r="F2517" s="51"/>
      <c r="G2517" s="51"/>
      <c r="H2517" s="51"/>
    </row>
    <row r="2518" spans="1:8" x14ac:dyDescent="0.3">
      <c r="A2518" s="51"/>
      <c r="B2518" s="51"/>
      <c r="C2518" s="51"/>
      <c r="D2518" s="51"/>
      <c r="E2518" s="51"/>
      <c r="F2518" s="51"/>
      <c r="G2518" s="51"/>
      <c r="H2518" s="51"/>
    </row>
    <row r="2519" spans="1:8" x14ac:dyDescent="0.3">
      <c r="A2519" s="51"/>
      <c r="B2519" s="51"/>
      <c r="C2519" s="51"/>
      <c r="D2519" s="51"/>
      <c r="E2519" s="51"/>
      <c r="F2519" s="51"/>
      <c r="G2519" s="51"/>
      <c r="H2519" s="51"/>
    </row>
    <row r="2520" spans="1:8" x14ac:dyDescent="0.3">
      <c r="A2520" s="51"/>
      <c r="B2520" s="51"/>
      <c r="C2520" s="51"/>
      <c r="D2520" s="51"/>
      <c r="E2520" s="51"/>
      <c r="F2520" s="51"/>
      <c r="G2520" s="51"/>
      <c r="H2520" s="51"/>
    </row>
    <row r="2521" spans="1:8" x14ac:dyDescent="0.3">
      <c r="A2521" s="51"/>
      <c r="B2521" s="51"/>
      <c r="C2521" s="51"/>
      <c r="D2521" s="51"/>
      <c r="E2521" s="51"/>
      <c r="F2521" s="51"/>
      <c r="G2521" s="51"/>
      <c r="H2521" s="51"/>
    </row>
    <row r="2522" spans="1:8" x14ac:dyDescent="0.3">
      <c r="A2522" s="51"/>
      <c r="B2522" s="51"/>
      <c r="C2522" s="51"/>
      <c r="D2522" s="51"/>
      <c r="E2522" s="51"/>
      <c r="F2522" s="51"/>
      <c r="G2522" s="51"/>
      <c r="H2522" s="51"/>
    </row>
    <row r="2523" spans="1:8" x14ac:dyDescent="0.3">
      <c r="A2523" s="51"/>
      <c r="B2523" s="51"/>
      <c r="C2523" s="51"/>
      <c r="D2523" s="51"/>
      <c r="E2523" s="51"/>
      <c r="F2523" s="51"/>
      <c r="G2523" s="51"/>
      <c r="H2523" s="51"/>
    </row>
    <row r="2524" spans="1:8" x14ac:dyDescent="0.3">
      <c r="A2524" s="51"/>
      <c r="B2524" s="51"/>
      <c r="C2524" s="51"/>
      <c r="D2524" s="51"/>
      <c r="E2524" s="51"/>
      <c r="F2524" s="51"/>
      <c r="G2524" s="51"/>
      <c r="H2524" s="51"/>
    </row>
    <row r="2525" spans="1:8" x14ac:dyDescent="0.3">
      <c r="A2525" s="51"/>
      <c r="B2525" s="51"/>
      <c r="C2525" s="51"/>
      <c r="D2525" s="51"/>
      <c r="E2525" s="51"/>
      <c r="F2525" s="51"/>
      <c r="G2525" s="51"/>
      <c r="H2525" s="51"/>
    </row>
    <row r="2526" spans="1:8" x14ac:dyDescent="0.3">
      <c r="A2526" s="51"/>
      <c r="B2526" s="51"/>
      <c r="C2526" s="51"/>
      <c r="D2526" s="51"/>
      <c r="E2526" s="51"/>
      <c r="F2526" s="51"/>
      <c r="G2526" s="51"/>
      <c r="H2526" s="51"/>
    </row>
    <row r="2527" spans="1:8" x14ac:dyDescent="0.3">
      <c r="A2527" s="51"/>
      <c r="B2527" s="51"/>
      <c r="C2527" s="51"/>
      <c r="D2527" s="51"/>
      <c r="E2527" s="51"/>
      <c r="F2527" s="51"/>
      <c r="G2527" s="51"/>
      <c r="H2527" s="51"/>
    </row>
    <row r="2528" spans="1:8" x14ac:dyDescent="0.3">
      <c r="A2528" s="51"/>
      <c r="B2528" s="51"/>
      <c r="C2528" s="51"/>
      <c r="D2528" s="51"/>
      <c r="E2528" s="51"/>
      <c r="F2528" s="51"/>
      <c r="G2528" s="51"/>
      <c r="H2528" s="51"/>
    </row>
    <row r="2529" spans="1:8" x14ac:dyDescent="0.3">
      <c r="A2529" s="51"/>
      <c r="B2529" s="51"/>
      <c r="C2529" s="51"/>
      <c r="D2529" s="51"/>
      <c r="E2529" s="51"/>
      <c r="F2529" s="51"/>
      <c r="G2529" s="51"/>
      <c r="H2529" s="51"/>
    </row>
    <row r="2530" spans="1:8" x14ac:dyDescent="0.3">
      <c r="A2530" s="51"/>
      <c r="B2530" s="51"/>
      <c r="C2530" s="51"/>
      <c r="D2530" s="51"/>
      <c r="E2530" s="51"/>
      <c r="F2530" s="51"/>
      <c r="G2530" s="51"/>
      <c r="H2530" s="51"/>
    </row>
    <row r="2531" spans="1:8" x14ac:dyDescent="0.3">
      <c r="A2531" s="51"/>
      <c r="B2531" s="51"/>
      <c r="C2531" s="51"/>
      <c r="D2531" s="51"/>
      <c r="E2531" s="51"/>
      <c r="F2531" s="51"/>
      <c r="G2531" s="51"/>
      <c r="H2531" s="51"/>
    </row>
    <row r="2532" spans="1:8" x14ac:dyDescent="0.3">
      <c r="A2532" s="51"/>
      <c r="B2532" s="51"/>
      <c r="C2532" s="51"/>
      <c r="D2532" s="51"/>
      <c r="E2532" s="51"/>
      <c r="F2532" s="51"/>
      <c r="G2532" s="51"/>
      <c r="H2532" s="51"/>
    </row>
    <row r="2533" spans="1:8" x14ac:dyDescent="0.3">
      <c r="A2533" s="51"/>
      <c r="B2533" s="51"/>
      <c r="C2533" s="51"/>
      <c r="D2533" s="51"/>
      <c r="E2533" s="51"/>
      <c r="F2533" s="51"/>
      <c r="G2533" s="51"/>
      <c r="H2533" s="51"/>
    </row>
    <row r="2534" spans="1:8" x14ac:dyDescent="0.3">
      <c r="A2534" s="51"/>
      <c r="B2534" s="51"/>
      <c r="C2534" s="51"/>
      <c r="D2534" s="51"/>
      <c r="E2534" s="51"/>
      <c r="F2534" s="51"/>
      <c r="G2534" s="51"/>
      <c r="H2534" s="51"/>
    </row>
    <row r="2535" spans="1:8" x14ac:dyDescent="0.3">
      <c r="A2535" s="51"/>
      <c r="B2535" s="51"/>
      <c r="C2535" s="51"/>
      <c r="D2535" s="51"/>
      <c r="E2535" s="51"/>
      <c r="F2535" s="51"/>
      <c r="G2535" s="51"/>
      <c r="H2535" s="51"/>
    </row>
    <row r="2536" spans="1:8" x14ac:dyDescent="0.3">
      <c r="A2536" s="51"/>
      <c r="B2536" s="51"/>
      <c r="C2536" s="51"/>
      <c r="D2536" s="51"/>
      <c r="E2536" s="51"/>
      <c r="F2536" s="51"/>
      <c r="G2536" s="51"/>
      <c r="H2536" s="51"/>
    </row>
    <row r="2537" spans="1:8" x14ac:dyDescent="0.3">
      <c r="A2537" s="51"/>
      <c r="B2537" s="51"/>
      <c r="C2537" s="51"/>
      <c r="D2537" s="51"/>
      <c r="E2537" s="51"/>
      <c r="F2537" s="51"/>
      <c r="G2537" s="51"/>
      <c r="H2537" s="51"/>
    </row>
    <row r="2538" spans="1:8" x14ac:dyDescent="0.3">
      <c r="A2538" s="51"/>
      <c r="B2538" s="51"/>
      <c r="C2538" s="51"/>
      <c r="D2538" s="51"/>
      <c r="E2538" s="51"/>
      <c r="F2538" s="51"/>
      <c r="G2538" s="51"/>
      <c r="H2538" s="51"/>
    </row>
    <row r="2539" spans="1:8" x14ac:dyDescent="0.3">
      <c r="A2539" s="51"/>
      <c r="B2539" s="51"/>
      <c r="C2539" s="51"/>
      <c r="D2539" s="51"/>
      <c r="E2539" s="51"/>
      <c r="F2539" s="51"/>
      <c r="G2539" s="51"/>
      <c r="H2539" s="51"/>
    </row>
    <row r="2540" spans="1:8" x14ac:dyDescent="0.3">
      <c r="A2540" s="51"/>
      <c r="B2540" s="51"/>
      <c r="C2540" s="51"/>
      <c r="D2540" s="51"/>
      <c r="E2540" s="51"/>
      <c r="F2540" s="51"/>
      <c r="G2540" s="51"/>
      <c r="H2540" s="51"/>
    </row>
    <row r="2541" spans="1:8" x14ac:dyDescent="0.3">
      <c r="A2541" s="51"/>
      <c r="B2541" s="51"/>
      <c r="C2541" s="51"/>
      <c r="D2541" s="51"/>
      <c r="E2541" s="51"/>
      <c r="F2541" s="51"/>
      <c r="G2541" s="51"/>
      <c r="H2541" s="51"/>
    </row>
    <row r="2542" spans="1:8" x14ac:dyDescent="0.3">
      <c r="A2542" s="51"/>
      <c r="B2542" s="51"/>
      <c r="C2542" s="51"/>
      <c r="D2542" s="51"/>
      <c r="E2542" s="51"/>
      <c r="F2542" s="51"/>
      <c r="G2542" s="51"/>
      <c r="H2542" s="51"/>
    </row>
    <row r="2543" spans="1:8" x14ac:dyDescent="0.3">
      <c r="A2543" s="51"/>
      <c r="B2543" s="51"/>
      <c r="C2543" s="51"/>
      <c r="D2543" s="51"/>
      <c r="E2543" s="51"/>
      <c r="F2543" s="51"/>
      <c r="G2543" s="51"/>
      <c r="H2543" s="51"/>
    </row>
    <row r="2544" spans="1:8" x14ac:dyDescent="0.3">
      <c r="A2544" s="51"/>
      <c r="B2544" s="51"/>
      <c r="C2544" s="51"/>
      <c r="D2544" s="51"/>
      <c r="E2544" s="51"/>
      <c r="F2544" s="51"/>
      <c r="G2544" s="51"/>
      <c r="H2544" s="51"/>
    </row>
    <row r="2545" spans="1:8" x14ac:dyDescent="0.3">
      <c r="A2545" s="51"/>
      <c r="B2545" s="51"/>
      <c r="C2545" s="51"/>
      <c r="D2545" s="51"/>
      <c r="E2545" s="51"/>
      <c r="F2545" s="51"/>
      <c r="G2545" s="51"/>
      <c r="H2545" s="51"/>
    </row>
    <row r="2546" spans="1:8" x14ac:dyDescent="0.3">
      <c r="A2546" s="51"/>
      <c r="B2546" s="51"/>
      <c r="C2546" s="51"/>
      <c r="D2546" s="51"/>
      <c r="E2546" s="51"/>
      <c r="F2546" s="51"/>
      <c r="G2546" s="51"/>
      <c r="H2546" s="51"/>
    </row>
    <row r="2547" spans="1:8" x14ac:dyDescent="0.3">
      <c r="A2547" s="51"/>
      <c r="B2547" s="51"/>
      <c r="C2547" s="51"/>
      <c r="D2547" s="51"/>
      <c r="E2547" s="51"/>
      <c r="F2547" s="51"/>
      <c r="G2547" s="51"/>
      <c r="H2547" s="51"/>
    </row>
    <row r="2548" spans="1:8" x14ac:dyDescent="0.3">
      <c r="A2548" s="51"/>
      <c r="B2548" s="51"/>
      <c r="C2548" s="51"/>
      <c r="D2548" s="51"/>
      <c r="E2548" s="51"/>
      <c r="F2548" s="51"/>
      <c r="G2548" s="51"/>
      <c r="H2548" s="51"/>
    </row>
    <row r="2549" spans="1:8" x14ac:dyDescent="0.3">
      <c r="A2549" s="51"/>
      <c r="B2549" s="51"/>
      <c r="C2549" s="51"/>
      <c r="D2549" s="51"/>
      <c r="E2549" s="51"/>
      <c r="F2549" s="51"/>
      <c r="G2549" s="51"/>
      <c r="H2549" s="51"/>
    </row>
    <row r="2550" spans="1:8" x14ac:dyDescent="0.3">
      <c r="A2550" s="51"/>
      <c r="B2550" s="51"/>
      <c r="C2550" s="51"/>
      <c r="D2550" s="51"/>
      <c r="E2550" s="51"/>
      <c r="F2550" s="51"/>
      <c r="G2550" s="51"/>
      <c r="H2550" s="51"/>
    </row>
    <row r="2551" spans="1:8" x14ac:dyDescent="0.3">
      <c r="A2551" s="51"/>
      <c r="B2551" s="51"/>
      <c r="C2551" s="51"/>
      <c r="D2551" s="51"/>
      <c r="E2551" s="51"/>
      <c r="F2551" s="51"/>
      <c r="G2551" s="51"/>
      <c r="H2551" s="51"/>
    </row>
    <row r="2552" spans="1:8" x14ac:dyDescent="0.3">
      <c r="A2552" s="51"/>
      <c r="B2552" s="51"/>
      <c r="C2552" s="51"/>
      <c r="D2552" s="51"/>
      <c r="E2552" s="51"/>
      <c r="F2552" s="51"/>
      <c r="G2552" s="51"/>
      <c r="H2552" s="51"/>
    </row>
    <row r="2553" spans="1:8" x14ac:dyDescent="0.3">
      <c r="A2553" s="51"/>
      <c r="B2553" s="51"/>
      <c r="C2553" s="51"/>
      <c r="D2553" s="51"/>
      <c r="E2553" s="51"/>
      <c r="F2553" s="51"/>
      <c r="G2553" s="51"/>
      <c r="H2553" s="51"/>
    </row>
    <row r="2554" spans="1:8" x14ac:dyDescent="0.3">
      <c r="A2554" s="51"/>
      <c r="B2554" s="51"/>
      <c r="C2554" s="51"/>
      <c r="D2554" s="51"/>
      <c r="E2554" s="51"/>
      <c r="F2554" s="51"/>
      <c r="G2554" s="51"/>
      <c r="H2554" s="51"/>
    </row>
    <row r="2555" spans="1:8" x14ac:dyDescent="0.3">
      <c r="A2555" s="51"/>
      <c r="B2555" s="51"/>
      <c r="C2555" s="51"/>
      <c r="D2555" s="51"/>
      <c r="E2555" s="51"/>
      <c r="F2555" s="51"/>
      <c r="G2555" s="51"/>
      <c r="H2555" s="51"/>
    </row>
    <row r="2556" spans="1:8" x14ac:dyDescent="0.3">
      <c r="A2556" s="51"/>
      <c r="B2556" s="51"/>
      <c r="C2556" s="51"/>
      <c r="D2556" s="51"/>
      <c r="E2556" s="51"/>
      <c r="F2556" s="51"/>
      <c r="G2556" s="51"/>
      <c r="H2556" s="51"/>
    </row>
    <row r="2557" spans="1:8" x14ac:dyDescent="0.3">
      <c r="A2557" s="51"/>
      <c r="B2557" s="51"/>
      <c r="C2557" s="51"/>
      <c r="D2557" s="51"/>
      <c r="E2557" s="51"/>
      <c r="F2557" s="51"/>
      <c r="G2557" s="51"/>
      <c r="H2557" s="51"/>
    </row>
    <row r="2558" spans="1:8" x14ac:dyDescent="0.3">
      <c r="A2558" s="51"/>
      <c r="B2558" s="51"/>
      <c r="C2558" s="51"/>
      <c r="D2558" s="51"/>
      <c r="E2558" s="51"/>
      <c r="F2558" s="51"/>
      <c r="G2558" s="51"/>
      <c r="H2558" s="51"/>
    </row>
    <row r="2559" spans="1:8" x14ac:dyDescent="0.3">
      <c r="A2559" s="51"/>
      <c r="B2559" s="51"/>
      <c r="C2559" s="51"/>
      <c r="D2559" s="51"/>
      <c r="E2559" s="51"/>
      <c r="F2559" s="51"/>
      <c r="G2559" s="51"/>
      <c r="H2559" s="51"/>
    </row>
    <row r="2560" spans="1:8" x14ac:dyDescent="0.3">
      <c r="A2560" s="51"/>
      <c r="B2560" s="51"/>
      <c r="C2560" s="51"/>
      <c r="D2560" s="51"/>
      <c r="E2560" s="51"/>
      <c r="F2560" s="51"/>
      <c r="G2560" s="51"/>
      <c r="H2560" s="51"/>
    </row>
    <row r="2561" spans="1:8" x14ac:dyDescent="0.3">
      <c r="A2561" s="51"/>
      <c r="B2561" s="51"/>
      <c r="C2561" s="51"/>
      <c r="D2561" s="51"/>
      <c r="E2561" s="51"/>
      <c r="F2561" s="51"/>
      <c r="G2561" s="51"/>
      <c r="H2561" s="51"/>
    </row>
    <row r="2562" spans="1:8" x14ac:dyDescent="0.3">
      <c r="A2562" s="51"/>
      <c r="B2562" s="51"/>
      <c r="C2562" s="51"/>
      <c r="D2562" s="51"/>
      <c r="E2562" s="51"/>
      <c r="F2562" s="51"/>
      <c r="G2562" s="51"/>
      <c r="H2562" s="51"/>
    </row>
    <row r="2563" spans="1:8" x14ac:dyDescent="0.3">
      <c r="A2563" s="51"/>
      <c r="B2563" s="51"/>
      <c r="C2563" s="51"/>
      <c r="D2563" s="51"/>
      <c r="E2563" s="51"/>
      <c r="F2563" s="51"/>
      <c r="G2563" s="51"/>
      <c r="H2563" s="51"/>
    </row>
    <row r="2564" spans="1:8" x14ac:dyDescent="0.3">
      <c r="A2564" s="51"/>
      <c r="B2564" s="51"/>
      <c r="C2564" s="51"/>
      <c r="D2564" s="51"/>
      <c r="E2564" s="51"/>
      <c r="F2564" s="51"/>
      <c r="G2564" s="51"/>
      <c r="H2564" s="51"/>
    </row>
    <row r="2565" spans="1:8" x14ac:dyDescent="0.3">
      <c r="A2565" s="51"/>
      <c r="B2565" s="51"/>
      <c r="C2565" s="51"/>
      <c r="D2565" s="51"/>
      <c r="E2565" s="51"/>
      <c r="F2565" s="51"/>
      <c r="G2565" s="51"/>
      <c r="H2565" s="51"/>
    </row>
    <row r="2566" spans="1:8" x14ac:dyDescent="0.3">
      <c r="A2566" s="51"/>
      <c r="B2566" s="51"/>
      <c r="C2566" s="51"/>
      <c r="D2566" s="51"/>
      <c r="E2566" s="51"/>
      <c r="F2566" s="51"/>
      <c r="G2566" s="51"/>
      <c r="H2566" s="51"/>
    </row>
    <row r="2567" spans="1:8" x14ac:dyDescent="0.3">
      <c r="A2567" s="51"/>
      <c r="B2567" s="51"/>
      <c r="C2567" s="51"/>
      <c r="D2567" s="51"/>
      <c r="E2567" s="51"/>
      <c r="F2567" s="51"/>
      <c r="G2567" s="51"/>
      <c r="H2567" s="51"/>
    </row>
    <row r="2568" spans="1:8" x14ac:dyDescent="0.3">
      <c r="A2568" s="51"/>
      <c r="B2568" s="51"/>
      <c r="C2568" s="51"/>
      <c r="D2568" s="51"/>
      <c r="E2568" s="51"/>
      <c r="F2568" s="51"/>
      <c r="G2568" s="51"/>
      <c r="H2568" s="51"/>
    </row>
    <row r="2569" spans="1:8" x14ac:dyDescent="0.3">
      <c r="A2569" s="51"/>
      <c r="B2569" s="51"/>
      <c r="C2569" s="51"/>
      <c r="D2569" s="51"/>
      <c r="E2569" s="51"/>
      <c r="F2569" s="51"/>
      <c r="G2569" s="51"/>
      <c r="H2569" s="51"/>
    </row>
    <row r="2570" spans="1:8" x14ac:dyDescent="0.3">
      <c r="A2570" s="51"/>
      <c r="B2570" s="51"/>
      <c r="C2570" s="51"/>
      <c r="D2570" s="51"/>
      <c r="E2570" s="51"/>
      <c r="F2570" s="51"/>
      <c r="G2570" s="51"/>
      <c r="H2570" s="51"/>
    </row>
    <row r="2571" spans="1:8" x14ac:dyDescent="0.3">
      <c r="A2571" s="51"/>
      <c r="B2571" s="51"/>
      <c r="C2571" s="51"/>
      <c r="D2571" s="51"/>
      <c r="E2571" s="51"/>
      <c r="F2571" s="51"/>
      <c r="G2571" s="51"/>
      <c r="H2571" s="51"/>
    </row>
    <row r="2572" spans="1:8" x14ac:dyDescent="0.3">
      <c r="A2572" s="51"/>
      <c r="B2572" s="51"/>
      <c r="C2572" s="51"/>
      <c r="D2572" s="51"/>
      <c r="E2572" s="51"/>
      <c r="F2572" s="51"/>
      <c r="G2572" s="51"/>
      <c r="H2572" s="51"/>
    </row>
    <row r="2573" spans="1:8" x14ac:dyDescent="0.3">
      <c r="A2573" s="51"/>
      <c r="B2573" s="51"/>
      <c r="C2573" s="51"/>
      <c r="D2573" s="51"/>
      <c r="E2573" s="51"/>
      <c r="F2573" s="51"/>
      <c r="G2573" s="51"/>
      <c r="H2573" s="51"/>
    </row>
    <row r="2574" spans="1:8" x14ac:dyDescent="0.3">
      <c r="A2574" s="51"/>
      <c r="B2574" s="51"/>
      <c r="C2574" s="51"/>
      <c r="D2574" s="51"/>
      <c r="E2574" s="51"/>
      <c r="F2574" s="51"/>
      <c r="G2574" s="51"/>
      <c r="H2574" s="51"/>
    </row>
    <row r="2575" spans="1:8" x14ac:dyDescent="0.3">
      <c r="A2575" s="51"/>
      <c r="B2575" s="51"/>
      <c r="C2575" s="51"/>
      <c r="D2575" s="51"/>
      <c r="E2575" s="51"/>
      <c r="F2575" s="51"/>
      <c r="G2575" s="51"/>
      <c r="H2575" s="51"/>
    </row>
    <row r="2576" spans="1:8" x14ac:dyDescent="0.3">
      <c r="A2576" s="51"/>
      <c r="B2576" s="51"/>
      <c r="C2576" s="51"/>
      <c r="D2576" s="51"/>
      <c r="E2576" s="51"/>
      <c r="F2576" s="51"/>
      <c r="G2576" s="51"/>
      <c r="H2576" s="51"/>
    </row>
    <row r="2577" spans="1:8" x14ac:dyDescent="0.3">
      <c r="A2577" s="51"/>
      <c r="B2577" s="51"/>
      <c r="C2577" s="51"/>
      <c r="D2577" s="51"/>
      <c r="E2577" s="51"/>
      <c r="F2577" s="51"/>
      <c r="G2577" s="51"/>
      <c r="H2577" s="51"/>
    </row>
    <row r="2578" spans="1:8" x14ac:dyDescent="0.3">
      <c r="A2578" s="51"/>
      <c r="B2578" s="51"/>
      <c r="C2578" s="51"/>
      <c r="D2578" s="51"/>
      <c r="E2578" s="51"/>
      <c r="F2578" s="51"/>
      <c r="G2578" s="51"/>
      <c r="H2578" s="51"/>
    </row>
    <row r="2579" spans="1:8" x14ac:dyDescent="0.3">
      <c r="A2579" s="51"/>
      <c r="B2579" s="51"/>
      <c r="C2579" s="51"/>
      <c r="D2579" s="51"/>
      <c r="E2579" s="51"/>
      <c r="F2579" s="51"/>
      <c r="G2579" s="51"/>
      <c r="H2579" s="51"/>
    </row>
    <row r="2580" spans="1:8" x14ac:dyDescent="0.3">
      <c r="A2580" s="51"/>
      <c r="B2580" s="51"/>
      <c r="C2580" s="51"/>
      <c r="D2580" s="51"/>
      <c r="E2580" s="51"/>
      <c r="F2580" s="51"/>
      <c r="G2580" s="51"/>
      <c r="H2580" s="51"/>
    </row>
    <row r="2581" spans="1:8" x14ac:dyDescent="0.3">
      <c r="A2581" s="51"/>
      <c r="B2581" s="51"/>
      <c r="C2581" s="51"/>
      <c r="D2581" s="51"/>
      <c r="E2581" s="51"/>
      <c r="F2581" s="51"/>
      <c r="G2581" s="51"/>
      <c r="H2581" s="51"/>
    </row>
    <row r="2582" spans="1:8" x14ac:dyDescent="0.3">
      <c r="A2582" s="51"/>
      <c r="B2582" s="51"/>
      <c r="C2582" s="51"/>
      <c r="D2582" s="51"/>
      <c r="E2582" s="51"/>
      <c r="F2582" s="51"/>
      <c r="G2582" s="51"/>
      <c r="H2582" s="51"/>
    </row>
    <row r="2583" spans="1:8" x14ac:dyDescent="0.3">
      <c r="A2583" s="51"/>
      <c r="B2583" s="51"/>
      <c r="C2583" s="51"/>
      <c r="D2583" s="51"/>
      <c r="E2583" s="51"/>
      <c r="F2583" s="51"/>
      <c r="G2583" s="51"/>
      <c r="H2583" s="51"/>
    </row>
    <row r="2584" spans="1:8" x14ac:dyDescent="0.3">
      <c r="A2584" s="51"/>
      <c r="B2584" s="51"/>
      <c r="C2584" s="51"/>
      <c r="D2584" s="51"/>
      <c r="E2584" s="51"/>
      <c r="F2584" s="51"/>
      <c r="G2584" s="51"/>
      <c r="H2584" s="51"/>
    </row>
    <row r="2585" spans="1:8" x14ac:dyDescent="0.3">
      <c r="A2585" s="51"/>
      <c r="B2585" s="51"/>
      <c r="C2585" s="51"/>
      <c r="D2585" s="51"/>
      <c r="E2585" s="51"/>
      <c r="F2585" s="51"/>
      <c r="G2585" s="51"/>
      <c r="H2585" s="51"/>
    </row>
    <row r="2586" spans="1:8" x14ac:dyDescent="0.3">
      <c r="A2586" s="51"/>
      <c r="B2586" s="51"/>
      <c r="C2586" s="51"/>
      <c r="D2586" s="51"/>
      <c r="E2586" s="51"/>
      <c r="F2586" s="51"/>
      <c r="G2586" s="51"/>
      <c r="H2586" s="51"/>
    </row>
    <row r="2587" spans="1:8" x14ac:dyDescent="0.3">
      <c r="A2587" s="51"/>
      <c r="B2587" s="51"/>
      <c r="C2587" s="51"/>
      <c r="D2587" s="51"/>
      <c r="E2587" s="51"/>
      <c r="F2587" s="51"/>
      <c r="G2587" s="51"/>
      <c r="H2587" s="51"/>
    </row>
    <row r="2588" spans="1:8" x14ac:dyDescent="0.3">
      <c r="A2588" s="51"/>
      <c r="B2588" s="51"/>
      <c r="C2588" s="51"/>
      <c r="D2588" s="51"/>
      <c r="E2588" s="51"/>
      <c r="F2588" s="51"/>
      <c r="G2588" s="51"/>
      <c r="H2588" s="51"/>
    </row>
    <row r="2589" spans="1:8" x14ac:dyDescent="0.3">
      <c r="A2589" s="51"/>
      <c r="B2589" s="51"/>
      <c r="C2589" s="51"/>
      <c r="D2589" s="51"/>
      <c r="E2589" s="51"/>
      <c r="F2589" s="51"/>
      <c r="G2589" s="51"/>
      <c r="H2589" s="51"/>
    </row>
    <row r="2590" spans="1:8" x14ac:dyDescent="0.3">
      <c r="A2590" s="51"/>
      <c r="B2590" s="51"/>
      <c r="C2590" s="51"/>
      <c r="D2590" s="51"/>
      <c r="E2590" s="51"/>
      <c r="F2590" s="51"/>
      <c r="G2590" s="51"/>
      <c r="H2590" s="51"/>
    </row>
    <row r="2591" spans="1:8" x14ac:dyDescent="0.3">
      <c r="A2591" s="51"/>
      <c r="B2591" s="51"/>
      <c r="C2591" s="51"/>
      <c r="D2591" s="51"/>
      <c r="E2591" s="51"/>
      <c r="F2591" s="51"/>
      <c r="G2591" s="51"/>
      <c r="H2591" s="51"/>
    </row>
    <row r="2592" spans="1:8" x14ac:dyDescent="0.3">
      <c r="A2592" s="51"/>
      <c r="B2592" s="51"/>
      <c r="C2592" s="51"/>
      <c r="D2592" s="51"/>
      <c r="E2592" s="51"/>
      <c r="F2592" s="51"/>
      <c r="G2592" s="51"/>
      <c r="H2592" s="51"/>
    </row>
    <row r="2593" spans="1:8" x14ac:dyDescent="0.3">
      <c r="A2593" s="51"/>
      <c r="B2593" s="51"/>
      <c r="C2593" s="51"/>
      <c r="D2593" s="51"/>
      <c r="E2593" s="51"/>
      <c r="F2593" s="51"/>
      <c r="G2593" s="51"/>
      <c r="H2593" s="51"/>
    </row>
    <row r="2594" spans="1:8" x14ac:dyDescent="0.3">
      <c r="A2594" s="51"/>
      <c r="B2594" s="51"/>
      <c r="C2594" s="51"/>
      <c r="D2594" s="51"/>
      <c r="E2594" s="51"/>
      <c r="F2594" s="51"/>
      <c r="G2594" s="51"/>
      <c r="H2594" s="51"/>
    </row>
    <row r="2595" spans="1:8" x14ac:dyDescent="0.3">
      <c r="A2595" s="51"/>
      <c r="B2595" s="51"/>
      <c r="C2595" s="51"/>
      <c r="D2595" s="51"/>
      <c r="E2595" s="51"/>
      <c r="F2595" s="51"/>
      <c r="G2595" s="51"/>
      <c r="H2595" s="51"/>
    </row>
    <row r="2596" spans="1:8" x14ac:dyDescent="0.3">
      <c r="A2596" s="51"/>
      <c r="B2596" s="51"/>
      <c r="C2596" s="51"/>
      <c r="D2596" s="51"/>
      <c r="E2596" s="51"/>
      <c r="F2596" s="51"/>
      <c r="G2596" s="51"/>
      <c r="H2596" s="51"/>
    </row>
    <row r="2597" spans="1:8" x14ac:dyDescent="0.3">
      <c r="A2597" s="51"/>
      <c r="B2597" s="51"/>
      <c r="C2597" s="51"/>
      <c r="D2597" s="51"/>
      <c r="E2597" s="51"/>
      <c r="F2597" s="51"/>
      <c r="G2597" s="51"/>
      <c r="H2597" s="51"/>
    </row>
    <row r="2598" spans="1:8" x14ac:dyDescent="0.3">
      <c r="A2598" s="51"/>
      <c r="B2598" s="51"/>
      <c r="C2598" s="51"/>
      <c r="D2598" s="51"/>
      <c r="E2598" s="51"/>
      <c r="F2598" s="51"/>
      <c r="G2598" s="51"/>
      <c r="H2598" s="51"/>
    </row>
    <row r="2599" spans="1:8" x14ac:dyDescent="0.3">
      <c r="A2599" s="51"/>
      <c r="B2599" s="51"/>
      <c r="C2599" s="51"/>
      <c r="D2599" s="51"/>
      <c r="E2599" s="51"/>
      <c r="F2599" s="51"/>
      <c r="G2599" s="51"/>
      <c r="H2599" s="51"/>
    </row>
    <row r="2600" spans="1:8" x14ac:dyDescent="0.3">
      <c r="A2600" s="51"/>
      <c r="B2600" s="51"/>
      <c r="C2600" s="51"/>
      <c r="D2600" s="51"/>
      <c r="E2600" s="51"/>
      <c r="F2600" s="51"/>
      <c r="G2600" s="51"/>
      <c r="H2600" s="51"/>
    </row>
    <row r="2601" spans="1:8" x14ac:dyDescent="0.3">
      <c r="A2601" s="51"/>
      <c r="B2601" s="51"/>
      <c r="C2601" s="51"/>
      <c r="D2601" s="51"/>
      <c r="E2601" s="51"/>
      <c r="F2601" s="51"/>
      <c r="G2601" s="51"/>
      <c r="H2601" s="51"/>
    </row>
    <row r="2602" spans="1:8" x14ac:dyDescent="0.3">
      <c r="A2602" s="51"/>
      <c r="B2602" s="51"/>
      <c r="C2602" s="51"/>
      <c r="D2602" s="51"/>
      <c r="E2602" s="51"/>
      <c r="F2602" s="51"/>
      <c r="G2602" s="51"/>
      <c r="H2602" s="51"/>
    </row>
    <row r="2603" spans="1:8" x14ac:dyDescent="0.3">
      <c r="A2603" s="51"/>
      <c r="B2603" s="51"/>
      <c r="C2603" s="51"/>
      <c r="D2603" s="51"/>
      <c r="E2603" s="51"/>
      <c r="F2603" s="51"/>
      <c r="G2603" s="51"/>
      <c r="H2603" s="51"/>
    </row>
    <row r="2604" spans="1:8" x14ac:dyDescent="0.3">
      <c r="A2604" s="51"/>
      <c r="B2604" s="51"/>
      <c r="C2604" s="51"/>
      <c r="D2604" s="51"/>
      <c r="E2604" s="51"/>
      <c r="F2604" s="51"/>
      <c r="G2604" s="51"/>
      <c r="H2604" s="51"/>
    </row>
    <row r="2605" spans="1:8" x14ac:dyDescent="0.3">
      <c r="A2605" s="51"/>
      <c r="B2605" s="51"/>
      <c r="C2605" s="51"/>
      <c r="D2605" s="51"/>
      <c r="E2605" s="51"/>
      <c r="F2605" s="51"/>
      <c r="G2605" s="51"/>
      <c r="H2605" s="51"/>
    </row>
    <row r="2606" spans="1:8" x14ac:dyDescent="0.3">
      <c r="A2606" s="51"/>
      <c r="B2606" s="51"/>
      <c r="C2606" s="51"/>
      <c r="D2606" s="51"/>
      <c r="E2606" s="51"/>
      <c r="F2606" s="51"/>
      <c r="G2606" s="51"/>
      <c r="H2606" s="51"/>
    </row>
    <row r="2607" spans="1:8" x14ac:dyDescent="0.3">
      <c r="A2607" s="51"/>
      <c r="B2607" s="51"/>
      <c r="C2607" s="51"/>
      <c r="D2607" s="51"/>
      <c r="E2607" s="51"/>
      <c r="F2607" s="51"/>
      <c r="G2607" s="51"/>
      <c r="H2607" s="51"/>
    </row>
    <row r="2608" spans="1:8" x14ac:dyDescent="0.3">
      <c r="A2608" s="51"/>
      <c r="B2608" s="51"/>
      <c r="C2608" s="51"/>
      <c r="D2608" s="51"/>
      <c r="E2608" s="51"/>
      <c r="F2608" s="51"/>
      <c r="G2608" s="51"/>
      <c r="H2608" s="51"/>
    </row>
    <row r="2609" spans="1:8" x14ac:dyDescent="0.3">
      <c r="A2609" s="51"/>
      <c r="B2609" s="51"/>
      <c r="C2609" s="51"/>
      <c r="D2609" s="51"/>
      <c r="E2609" s="51"/>
      <c r="F2609" s="51"/>
      <c r="G2609" s="51"/>
      <c r="H2609" s="51"/>
    </row>
    <row r="2610" spans="1:8" x14ac:dyDescent="0.3">
      <c r="A2610" s="51"/>
      <c r="B2610" s="51"/>
      <c r="C2610" s="51"/>
      <c r="D2610" s="51"/>
      <c r="E2610" s="51"/>
      <c r="F2610" s="51"/>
      <c r="G2610" s="51"/>
      <c r="H2610" s="51"/>
    </row>
    <row r="2611" spans="1:8" x14ac:dyDescent="0.3">
      <c r="A2611" s="51"/>
      <c r="B2611" s="51"/>
      <c r="C2611" s="51"/>
      <c r="D2611" s="51"/>
      <c r="E2611" s="51"/>
      <c r="F2611" s="51"/>
      <c r="G2611" s="51"/>
      <c r="H2611" s="51"/>
    </row>
    <row r="2612" spans="1:8" x14ac:dyDescent="0.3">
      <c r="A2612" s="51"/>
      <c r="B2612" s="51"/>
      <c r="C2612" s="51"/>
      <c r="D2612" s="51"/>
      <c r="E2612" s="51"/>
      <c r="F2612" s="51"/>
      <c r="G2612" s="51"/>
      <c r="H2612" s="51"/>
    </row>
    <row r="2613" spans="1:8" x14ac:dyDescent="0.3">
      <c r="A2613" s="51"/>
      <c r="B2613" s="51"/>
      <c r="C2613" s="51"/>
      <c r="D2613" s="51"/>
      <c r="E2613" s="51"/>
      <c r="F2613" s="51"/>
      <c r="G2613" s="51"/>
      <c r="H2613" s="51"/>
    </row>
    <row r="2614" spans="1:8" x14ac:dyDescent="0.3">
      <c r="A2614" s="51"/>
      <c r="B2614" s="51"/>
      <c r="C2614" s="51"/>
      <c r="D2614" s="51"/>
      <c r="E2614" s="51"/>
      <c r="F2614" s="51"/>
      <c r="G2614" s="51"/>
      <c r="H2614" s="51"/>
    </row>
    <row r="2615" spans="1:8" x14ac:dyDescent="0.3">
      <c r="A2615" s="51"/>
      <c r="B2615" s="51"/>
      <c r="C2615" s="51"/>
      <c r="D2615" s="51"/>
      <c r="E2615" s="51"/>
      <c r="F2615" s="51"/>
      <c r="G2615" s="51"/>
      <c r="H2615" s="51"/>
    </row>
    <row r="2616" spans="1:8" x14ac:dyDescent="0.3">
      <c r="A2616" s="51"/>
      <c r="B2616" s="51"/>
      <c r="C2616" s="51"/>
      <c r="D2616" s="51"/>
      <c r="E2616" s="51"/>
      <c r="F2616" s="51"/>
      <c r="G2616" s="51"/>
      <c r="H2616" s="51"/>
    </row>
    <row r="2617" spans="1:8" x14ac:dyDescent="0.3">
      <c r="A2617" s="51"/>
      <c r="B2617" s="51"/>
      <c r="C2617" s="51"/>
      <c r="D2617" s="51"/>
      <c r="E2617" s="51"/>
      <c r="F2617" s="51"/>
      <c r="G2617" s="51"/>
      <c r="H2617" s="51"/>
    </row>
    <row r="2618" spans="1:8" x14ac:dyDescent="0.3">
      <c r="A2618" s="51"/>
      <c r="B2618" s="51"/>
      <c r="C2618" s="51"/>
      <c r="D2618" s="51"/>
      <c r="E2618" s="51"/>
      <c r="F2618" s="51"/>
      <c r="G2618" s="51"/>
      <c r="H2618" s="51"/>
    </row>
    <row r="2619" spans="1:8" x14ac:dyDescent="0.3">
      <c r="A2619" s="51"/>
      <c r="B2619" s="51"/>
      <c r="C2619" s="51"/>
      <c r="D2619" s="51"/>
      <c r="E2619" s="51"/>
      <c r="F2619" s="51"/>
      <c r="G2619" s="51"/>
      <c r="H2619" s="51"/>
    </row>
    <row r="2620" spans="1:8" x14ac:dyDescent="0.3">
      <c r="A2620" s="51"/>
      <c r="B2620" s="51"/>
      <c r="C2620" s="51"/>
      <c r="D2620" s="51"/>
      <c r="E2620" s="51"/>
      <c r="F2620" s="51"/>
      <c r="G2620" s="51"/>
      <c r="H2620" s="51"/>
    </row>
    <row r="2621" spans="1:8" x14ac:dyDescent="0.3">
      <c r="A2621" s="51"/>
      <c r="B2621" s="51"/>
      <c r="C2621" s="51"/>
      <c r="D2621" s="51"/>
      <c r="E2621" s="51"/>
      <c r="F2621" s="51"/>
      <c r="G2621" s="51"/>
      <c r="H2621" s="51"/>
    </row>
    <row r="2622" spans="1:8" x14ac:dyDescent="0.3">
      <c r="A2622" s="51"/>
      <c r="B2622" s="51"/>
      <c r="C2622" s="51"/>
      <c r="D2622" s="51"/>
      <c r="E2622" s="51"/>
      <c r="F2622" s="51"/>
      <c r="G2622" s="51"/>
      <c r="H2622" s="51"/>
    </row>
    <row r="2623" spans="1:8" x14ac:dyDescent="0.3">
      <c r="A2623" s="51"/>
      <c r="B2623" s="51"/>
      <c r="C2623" s="51"/>
      <c r="D2623" s="51"/>
      <c r="E2623" s="51"/>
      <c r="F2623" s="51"/>
      <c r="G2623" s="51"/>
      <c r="H2623" s="51"/>
    </row>
    <row r="2624" spans="1:8" x14ac:dyDescent="0.3">
      <c r="A2624" s="51"/>
      <c r="B2624" s="51"/>
      <c r="C2624" s="51"/>
      <c r="D2624" s="51"/>
      <c r="E2624" s="51"/>
      <c r="F2624" s="51"/>
      <c r="G2624" s="51"/>
      <c r="H2624" s="51"/>
    </row>
    <row r="2625" spans="1:8" x14ac:dyDescent="0.3">
      <c r="A2625" s="51"/>
      <c r="B2625" s="51"/>
      <c r="C2625" s="51"/>
      <c r="D2625" s="51"/>
      <c r="E2625" s="51"/>
      <c r="F2625" s="51"/>
      <c r="G2625" s="51"/>
      <c r="H2625" s="51"/>
    </row>
    <row r="2626" spans="1:8" x14ac:dyDescent="0.3">
      <c r="A2626" s="51"/>
      <c r="B2626" s="51"/>
      <c r="C2626" s="51"/>
      <c r="D2626" s="51"/>
      <c r="E2626" s="51"/>
      <c r="F2626" s="51"/>
      <c r="G2626" s="51"/>
      <c r="H2626" s="51"/>
    </row>
    <row r="2627" spans="1:8" x14ac:dyDescent="0.3">
      <c r="A2627" s="51"/>
      <c r="B2627" s="51"/>
      <c r="C2627" s="51"/>
      <c r="D2627" s="51"/>
      <c r="E2627" s="51"/>
      <c r="F2627" s="51"/>
      <c r="G2627" s="51"/>
      <c r="H2627" s="51"/>
    </row>
    <row r="2628" spans="1:8" x14ac:dyDescent="0.3">
      <c r="A2628" s="51"/>
      <c r="B2628" s="51"/>
      <c r="C2628" s="51"/>
      <c r="D2628" s="51"/>
      <c r="E2628" s="51"/>
      <c r="F2628" s="51"/>
      <c r="G2628" s="51"/>
      <c r="H2628" s="51"/>
    </row>
    <row r="2629" spans="1:8" x14ac:dyDescent="0.3">
      <c r="A2629" s="51"/>
      <c r="B2629" s="51"/>
      <c r="C2629" s="51"/>
      <c r="D2629" s="51"/>
      <c r="E2629" s="51"/>
      <c r="F2629" s="51"/>
      <c r="G2629" s="51"/>
      <c r="H2629" s="51"/>
    </row>
    <row r="2630" spans="1:8" x14ac:dyDescent="0.3">
      <c r="A2630" s="51"/>
      <c r="B2630" s="51"/>
      <c r="C2630" s="51"/>
      <c r="D2630" s="51"/>
      <c r="E2630" s="51"/>
      <c r="F2630" s="51"/>
      <c r="G2630" s="51"/>
      <c r="H2630" s="51"/>
    </row>
    <row r="2631" spans="1:8" x14ac:dyDescent="0.3">
      <c r="A2631" s="51"/>
      <c r="B2631" s="51"/>
      <c r="C2631" s="51"/>
      <c r="D2631" s="51"/>
      <c r="E2631" s="51"/>
      <c r="F2631" s="51"/>
      <c r="G2631" s="51"/>
      <c r="H2631" s="51"/>
    </row>
    <row r="2632" spans="1:8" x14ac:dyDescent="0.3">
      <c r="A2632" s="51"/>
      <c r="B2632" s="51"/>
      <c r="C2632" s="51"/>
      <c r="D2632" s="51"/>
      <c r="E2632" s="51"/>
      <c r="F2632" s="51"/>
      <c r="G2632" s="51"/>
      <c r="H2632" s="51"/>
    </row>
    <row r="2633" spans="1:8" x14ac:dyDescent="0.3">
      <c r="A2633" s="51"/>
      <c r="B2633" s="51"/>
      <c r="C2633" s="51"/>
      <c r="D2633" s="51"/>
      <c r="E2633" s="51"/>
      <c r="F2633" s="51"/>
      <c r="G2633" s="51"/>
      <c r="H2633" s="51"/>
    </row>
    <row r="2634" spans="1:8" x14ac:dyDescent="0.3">
      <c r="A2634" s="51"/>
      <c r="B2634" s="51"/>
      <c r="C2634" s="51"/>
      <c r="D2634" s="51"/>
      <c r="E2634" s="51"/>
      <c r="F2634" s="51"/>
      <c r="G2634" s="51"/>
      <c r="H2634" s="51"/>
    </row>
    <row r="2635" spans="1:8" x14ac:dyDescent="0.3">
      <c r="A2635" s="51"/>
      <c r="B2635" s="51"/>
      <c r="C2635" s="51"/>
      <c r="D2635" s="51"/>
      <c r="E2635" s="51"/>
      <c r="F2635" s="51"/>
      <c r="G2635" s="51"/>
      <c r="H2635" s="51"/>
    </row>
    <row r="2636" spans="1:8" x14ac:dyDescent="0.3">
      <c r="A2636" s="51"/>
      <c r="B2636" s="51"/>
      <c r="C2636" s="51"/>
      <c r="D2636" s="51"/>
      <c r="E2636" s="51"/>
      <c r="F2636" s="51"/>
      <c r="G2636" s="51"/>
      <c r="H2636" s="51"/>
    </row>
    <row r="2637" spans="1:8" x14ac:dyDescent="0.3">
      <c r="A2637" s="51"/>
      <c r="B2637" s="51"/>
      <c r="C2637" s="51"/>
      <c r="D2637" s="51"/>
      <c r="E2637" s="51"/>
      <c r="F2637" s="51"/>
      <c r="G2637" s="51"/>
      <c r="H2637" s="51"/>
    </row>
    <row r="2638" spans="1:8" x14ac:dyDescent="0.3">
      <c r="A2638" s="51"/>
      <c r="B2638" s="51"/>
      <c r="C2638" s="51"/>
      <c r="D2638" s="51"/>
      <c r="E2638" s="51"/>
      <c r="F2638" s="51"/>
      <c r="G2638" s="51"/>
      <c r="H2638" s="51"/>
    </row>
    <row r="2639" spans="1:8" x14ac:dyDescent="0.3">
      <c r="A2639" s="51"/>
      <c r="B2639" s="51"/>
      <c r="C2639" s="51"/>
      <c r="D2639" s="51"/>
      <c r="E2639" s="51"/>
      <c r="F2639" s="51"/>
      <c r="G2639" s="51"/>
      <c r="H2639" s="51"/>
    </row>
    <row r="2640" spans="1:8" x14ac:dyDescent="0.3">
      <c r="A2640" s="51"/>
      <c r="B2640" s="51"/>
      <c r="C2640" s="51"/>
      <c r="D2640" s="51"/>
      <c r="E2640" s="51"/>
      <c r="F2640" s="51"/>
      <c r="G2640" s="51"/>
      <c r="H2640" s="51"/>
    </row>
    <row r="2641" spans="1:8" x14ac:dyDescent="0.3">
      <c r="A2641" s="51"/>
      <c r="B2641" s="51"/>
      <c r="C2641" s="51"/>
      <c r="D2641" s="51"/>
      <c r="E2641" s="51"/>
      <c r="F2641" s="51"/>
      <c r="G2641" s="51"/>
      <c r="H2641" s="51"/>
    </row>
    <row r="2642" spans="1:8" x14ac:dyDescent="0.3">
      <c r="A2642" s="51"/>
      <c r="B2642" s="51"/>
      <c r="C2642" s="51"/>
      <c r="D2642" s="51"/>
      <c r="E2642" s="51"/>
      <c r="F2642" s="51"/>
      <c r="G2642" s="51"/>
      <c r="H2642" s="51"/>
    </row>
    <row r="2643" spans="1:8" x14ac:dyDescent="0.3">
      <c r="A2643" s="51"/>
      <c r="B2643" s="51"/>
      <c r="C2643" s="51"/>
      <c r="D2643" s="51"/>
      <c r="E2643" s="51"/>
      <c r="F2643" s="51"/>
      <c r="G2643" s="51"/>
      <c r="H2643" s="51"/>
    </row>
    <row r="2644" spans="1:8" x14ac:dyDescent="0.3">
      <c r="A2644" s="51"/>
      <c r="B2644" s="51"/>
      <c r="C2644" s="51"/>
      <c r="D2644" s="51"/>
      <c r="E2644" s="51"/>
      <c r="F2644" s="51"/>
      <c r="G2644" s="51"/>
      <c r="H2644" s="51"/>
    </row>
    <row r="2645" spans="1:8" x14ac:dyDescent="0.3">
      <c r="A2645" s="51"/>
      <c r="B2645" s="51"/>
      <c r="C2645" s="51"/>
      <c r="D2645" s="51"/>
      <c r="E2645" s="51"/>
      <c r="F2645" s="51"/>
      <c r="G2645" s="51"/>
      <c r="H2645" s="51"/>
    </row>
    <row r="2646" spans="1:8" x14ac:dyDescent="0.3">
      <c r="A2646" s="51"/>
      <c r="B2646" s="51"/>
      <c r="C2646" s="51"/>
      <c r="D2646" s="51"/>
      <c r="E2646" s="51"/>
      <c r="F2646" s="51"/>
      <c r="G2646" s="51"/>
      <c r="H2646" s="51"/>
    </row>
    <row r="2647" spans="1:8" x14ac:dyDescent="0.3">
      <c r="A2647" s="51"/>
      <c r="B2647" s="51"/>
      <c r="C2647" s="51"/>
      <c r="D2647" s="51"/>
      <c r="E2647" s="51"/>
      <c r="F2647" s="51"/>
      <c r="G2647" s="51"/>
      <c r="H2647" s="51"/>
    </row>
    <row r="2648" spans="1:8" x14ac:dyDescent="0.3">
      <c r="A2648" s="51"/>
      <c r="B2648" s="51"/>
      <c r="C2648" s="51"/>
      <c r="D2648" s="51"/>
      <c r="E2648" s="51"/>
      <c r="F2648" s="51"/>
      <c r="G2648" s="51"/>
      <c r="H2648" s="51"/>
    </row>
    <row r="2649" spans="1:8" x14ac:dyDescent="0.3">
      <c r="A2649" s="51"/>
      <c r="B2649" s="51"/>
      <c r="C2649" s="51"/>
      <c r="D2649" s="51"/>
      <c r="E2649" s="51"/>
      <c r="F2649" s="51"/>
      <c r="G2649" s="51"/>
      <c r="H2649" s="51"/>
    </row>
    <row r="2650" spans="1:8" x14ac:dyDescent="0.3">
      <c r="A2650" s="51"/>
      <c r="B2650" s="51"/>
      <c r="C2650" s="51"/>
      <c r="D2650" s="51"/>
      <c r="E2650" s="51"/>
      <c r="F2650" s="51"/>
      <c r="G2650" s="51"/>
      <c r="H2650" s="51"/>
    </row>
    <row r="2651" spans="1:8" x14ac:dyDescent="0.3">
      <c r="A2651" s="51"/>
      <c r="B2651" s="51"/>
      <c r="C2651" s="51"/>
      <c r="D2651" s="51"/>
      <c r="E2651" s="51"/>
      <c r="F2651" s="51"/>
      <c r="G2651" s="51"/>
      <c r="H2651" s="51"/>
    </row>
    <row r="2652" spans="1:8" x14ac:dyDescent="0.3">
      <c r="A2652" s="51"/>
      <c r="B2652" s="51"/>
      <c r="C2652" s="51"/>
      <c r="D2652" s="51"/>
      <c r="E2652" s="51"/>
      <c r="F2652" s="51"/>
      <c r="G2652" s="51"/>
      <c r="H2652" s="51"/>
    </row>
    <row r="2653" spans="1:8" x14ac:dyDescent="0.3">
      <c r="A2653" s="51"/>
      <c r="B2653" s="51"/>
      <c r="C2653" s="51"/>
      <c r="D2653" s="51"/>
      <c r="E2653" s="51"/>
      <c r="F2653" s="51"/>
      <c r="G2653" s="51"/>
      <c r="H2653" s="51"/>
    </row>
    <row r="2654" spans="1:8" x14ac:dyDescent="0.3">
      <c r="A2654" s="51"/>
      <c r="B2654" s="51"/>
      <c r="C2654" s="51"/>
      <c r="D2654" s="51"/>
      <c r="E2654" s="51"/>
      <c r="F2654" s="51"/>
      <c r="G2654" s="51"/>
      <c r="H2654" s="51"/>
    </row>
    <row r="2655" spans="1:8" x14ac:dyDescent="0.3">
      <c r="A2655" s="51"/>
      <c r="B2655" s="51"/>
      <c r="C2655" s="51"/>
      <c r="D2655" s="51"/>
      <c r="E2655" s="51"/>
      <c r="F2655" s="51"/>
      <c r="G2655" s="51"/>
      <c r="H2655" s="51"/>
    </row>
    <row r="2656" spans="1:8" x14ac:dyDescent="0.3">
      <c r="A2656" s="51"/>
      <c r="B2656" s="51"/>
      <c r="C2656" s="51"/>
      <c r="D2656" s="51"/>
      <c r="E2656" s="51"/>
      <c r="F2656" s="51"/>
      <c r="G2656" s="51"/>
      <c r="H2656" s="51"/>
    </row>
    <row r="2657" spans="1:8" x14ac:dyDescent="0.3">
      <c r="A2657" s="51"/>
      <c r="B2657" s="51"/>
      <c r="C2657" s="51"/>
      <c r="D2657" s="51"/>
      <c r="E2657" s="51"/>
      <c r="F2657" s="51"/>
      <c r="G2657" s="51"/>
      <c r="H2657" s="51"/>
    </row>
    <row r="2658" spans="1:8" x14ac:dyDescent="0.3">
      <c r="A2658" s="51"/>
      <c r="B2658" s="51"/>
      <c r="C2658" s="51"/>
      <c r="D2658" s="51"/>
      <c r="E2658" s="51"/>
      <c r="F2658" s="51"/>
      <c r="G2658" s="51"/>
      <c r="H2658" s="51"/>
    </row>
    <row r="2659" spans="1:8" x14ac:dyDescent="0.3">
      <c r="A2659" s="51"/>
      <c r="B2659" s="51"/>
      <c r="C2659" s="51"/>
      <c r="D2659" s="51"/>
      <c r="E2659" s="51"/>
      <c r="F2659" s="51"/>
      <c r="G2659" s="51"/>
      <c r="H2659" s="51"/>
    </row>
    <row r="2660" spans="1:8" x14ac:dyDescent="0.3">
      <c r="A2660" s="51"/>
      <c r="B2660" s="51"/>
      <c r="C2660" s="51"/>
      <c r="D2660" s="51"/>
      <c r="E2660" s="51"/>
      <c r="F2660" s="51"/>
      <c r="G2660" s="51"/>
      <c r="H2660" s="51"/>
    </row>
    <row r="2661" spans="1:8" x14ac:dyDescent="0.3">
      <c r="A2661" s="51"/>
      <c r="B2661" s="51"/>
      <c r="C2661" s="51"/>
      <c r="D2661" s="51"/>
      <c r="E2661" s="51"/>
      <c r="F2661" s="51"/>
      <c r="G2661" s="51"/>
      <c r="H2661" s="51"/>
    </row>
    <row r="2662" spans="1:8" x14ac:dyDescent="0.3">
      <c r="A2662" s="51"/>
      <c r="B2662" s="51"/>
      <c r="C2662" s="51"/>
      <c r="D2662" s="51"/>
      <c r="E2662" s="51"/>
      <c r="F2662" s="51"/>
      <c r="G2662" s="51"/>
      <c r="H2662" s="51"/>
    </row>
    <row r="2663" spans="1:8" x14ac:dyDescent="0.3">
      <c r="A2663" s="51"/>
      <c r="B2663" s="51"/>
      <c r="C2663" s="51"/>
      <c r="D2663" s="51"/>
      <c r="E2663" s="51"/>
      <c r="F2663" s="51"/>
      <c r="G2663" s="51"/>
      <c r="H2663" s="51"/>
    </row>
    <row r="2664" spans="1:8" x14ac:dyDescent="0.3">
      <c r="A2664" s="51"/>
      <c r="B2664" s="51"/>
      <c r="C2664" s="51"/>
      <c r="D2664" s="51"/>
      <c r="E2664" s="51"/>
      <c r="F2664" s="51"/>
      <c r="G2664" s="51"/>
      <c r="H2664" s="51"/>
    </row>
    <row r="2665" spans="1:8" x14ac:dyDescent="0.3">
      <c r="A2665" s="51"/>
      <c r="B2665" s="51"/>
      <c r="C2665" s="51"/>
      <c r="D2665" s="51"/>
      <c r="E2665" s="51"/>
      <c r="F2665" s="51"/>
      <c r="G2665" s="51"/>
      <c r="H2665" s="51"/>
    </row>
    <row r="2666" spans="1:8" x14ac:dyDescent="0.3">
      <c r="A2666" s="51"/>
      <c r="B2666" s="51"/>
      <c r="C2666" s="51"/>
      <c r="D2666" s="51"/>
      <c r="E2666" s="51"/>
      <c r="F2666" s="51"/>
      <c r="G2666" s="51"/>
      <c r="H2666" s="51"/>
    </row>
    <row r="2667" spans="1:8" x14ac:dyDescent="0.3">
      <c r="A2667" s="51"/>
      <c r="B2667" s="51"/>
      <c r="C2667" s="51"/>
      <c r="D2667" s="51"/>
      <c r="E2667" s="51"/>
      <c r="F2667" s="51"/>
      <c r="G2667" s="51"/>
      <c r="H2667" s="51"/>
    </row>
    <row r="2668" spans="1:8" x14ac:dyDescent="0.3">
      <c r="A2668" s="51"/>
      <c r="B2668" s="51"/>
      <c r="C2668" s="51"/>
      <c r="D2668" s="51"/>
      <c r="E2668" s="51"/>
      <c r="F2668" s="51"/>
      <c r="G2668" s="51"/>
      <c r="H2668" s="51"/>
    </row>
    <row r="2669" spans="1:8" x14ac:dyDescent="0.3">
      <c r="A2669" s="51"/>
      <c r="B2669" s="51"/>
      <c r="C2669" s="51"/>
      <c r="D2669" s="51"/>
      <c r="E2669" s="51"/>
      <c r="F2669" s="51"/>
      <c r="G2669" s="51"/>
      <c r="H2669" s="51"/>
    </row>
    <row r="2670" spans="1:8" x14ac:dyDescent="0.3">
      <c r="A2670" s="51"/>
      <c r="B2670" s="51"/>
      <c r="C2670" s="51"/>
      <c r="D2670" s="51"/>
      <c r="E2670" s="51"/>
      <c r="F2670" s="51"/>
      <c r="G2670" s="51"/>
      <c r="H2670" s="51"/>
    </row>
    <row r="2671" spans="1:8" x14ac:dyDescent="0.3">
      <c r="A2671" s="51"/>
      <c r="B2671" s="51"/>
      <c r="C2671" s="51"/>
      <c r="D2671" s="51"/>
      <c r="E2671" s="51"/>
      <c r="F2671" s="51"/>
      <c r="G2671" s="51"/>
      <c r="H2671" s="51"/>
    </row>
    <row r="2672" spans="1:8" x14ac:dyDescent="0.3">
      <c r="A2672" s="51"/>
      <c r="B2672" s="51"/>
      <c r="C2672" s="51"/>
      <c r="D2672" s="51"/>
      <c r="E2672" s="51"/>
      <c r="F2672" s="51"/>
      <c r="G2672" s="51"/>
      <c r="H2672" s="51"/>
    </row>
    <row r="2673" spans="1:8" x14ac:dyDescent="0.3">
      <c r="A2673" s="51"/>
      <c r="B2673" s="51"/>
      <c r="C2673" s="51"/>
      <c r="D2673" s="51"/>
      <c r="E2673" s="51"/>
      <c r="F2673" s="51"/>
      <c r="G2673" s="51"/>
      <c r="H2673" s="51"/>
    </row>
    <row r="2674" spans="1:8" x14ac:dyDescent="0.3">
      <c r="A2674" s="51"/>
      <c r="B2674" s="51"/>
      <c r="C2674" s="51"/>
      <c r="D2674" s="51"/>
      <c r="E2674" s="51"/>
      <c r="F2674" s="51"/>
      <c r="G2674" s="51"/>
      <c r="H2674" s="51"/>
    </row>
    <row r="2675" spans="1:8" x14ac:dyDescent="0.3">
      <c r="A2675" s="51"/>
      <c r="B2675" s="51"/>
      <c r="C2675" s="51"/>
      <c r="D2675" s="51"/>
      <c r="E2675" s="51"/>
      <c r="F2675" s="51"/>
      <c r="G2675" s="51"/>
      <c r="H2675" s="51"/>
    </row>
    <row r="2676" spans="1:8" x14ac:dyDescent="0.3">
      <c r="A2676" s="51"/>
      <c r="B2676" s="51"/>
      <c r="C2676" s="51"/>
      <c r="D2676" s="51"/>
      <c r="E2676" s="51"/>
      <c r="F2676" s="51"/>
      <c r="G2676" s="51"/>
      <c r="H2676" s="51"/>
    </row>
    <row r="2677" spans="1:8" x14ac:dyDescent="0.3">
      <c r="A2677" s="51"/>
      <c r="B2677" s="51"/>
      <c r="C2677" s="51"/>
      <c r="D2677" s="51"/>
      <c r="E2677" s="51"/>
      <c r="F2677" s="51"/>
      <c r="G2677" s="51"/>
      <c r="H2677" s="51"/>
    </row>
    <row r="2678" spans="1:8" x14ac:dyDescent="0.3">
      <c r="A2678" s="51"/>
      <c r="B2678" s="51"/>
      <c r="C2678" s="51"/>
      <c r="D2678" s="51"/>
      <c r="E2678" s="51"/>
      <c r="F2678" s="51"/>
      <c r="G2678" s="51"/>
      <c r="H2678" s="51"/>
    </row>
    <row r="2679" spans="1:8" x14ac:dyDescent="0.3">
      <c r="A2679" s="51"/>
      <c r="B2679" s="51"/>
      <c r="C2679" s="51"/>
      <c r="D2679" s="51"/>
      <c r="E2679" s="51"/>
      <c r="F2679" s="51"/>
      <c r="G2679" s="51"/>
      <c r="H2679" s="51"/>
    </row>
    <row r="2680" spans="1:8" x14ac:dyDescent="0.3">
      <c r="A2680" s="51"/>
      <c r="B2680" s="51"/>
      <c r="C2680" s="51"/>
      <c r="D2680" s="51"/>
      <c r="E2680" s="51"/>
      <c r="F2680" s="51"/>
      <c r="G2680" s="51"/>
      <c r="H2680" s="51"/>
    </row>
    <row r="2681" spans="1:8" x14ac:dyDescent="0.3">
      <c r="A2681" s="51"/>
      <c r="B2681" s="51"/>
      <c r="C2681" s="51"/>
      <c r="D2681" s="51"/>
      <c r="E2681" s="51"/>
      <c r="F2681" s="51"/>
      <c r="G2681" s="51"/>
      <c r="H2681" s="51"/>
    </row>
    <row r="2682" spans="1:8" x14ac:dyDescent="0.3">
      <c r="A2682" s="51"/>
      <c r="B2682" s="51"/>
      <c r="C2682" s="51"/>
      <c r="D2682" s="51"/>
      <c r="E2682" s="51"/>
      <c r="F2682" s="51"/>
      <c r="G2682" s="51"/>
      <c r="H2682" s="51"/>
    </row>
    <row r="2683" spans="1:8" x14ac:dyDescent="0.3">
      <c r="A2683" s="51"/>
      <c r="B2683" s="51"/>
      <c r="C2683" s="51"/>
      <c r="D2683" s="51"/>
      <c r="E2683" s="51"/>
      <c r="F2683" s="51"/>
      <c r="G2683" s="51"/>
      <c r="H2683" s="51"/>
    </row>
    <row r="2684" spans="1:8" x14ac:dyDescent="0.3">
      <c r="A2684" s="51"/>
      <c r="B2684" s="51"/>
      <c r="C2684" s="51"/>
      <c r="D2684" s="51"/>
      <c r="E2684" s="51"/>
      <c r="F2684" s="51"/>
      <c r="G2684" s="51"/>
      <c r="H2684" s="51"/>
    </row>
    <row r="2685" spans="1:8" x14ac:dyDescent="0.3">
      <c r="A2685" s="51"/>
      <c r="B2685" s="51"/>
      <c r="C2685" s="51"/>
      <c r="D2685" s="51"/>
      <c r="E2685" s="51"/>
      <c r="F2685" s="51"/>
      <c r="G2685" s="51"/>
      <c r="H2685" s="51"/>
    </row>
    <row r="2686" spans="1:8" x14ac:dyDescent="0.3">
      <c r="A2686" s="51"/>
      <c r="B2686" s="51"/>
      <c r="C2686" s="51"/>
      <c r="D2686" s="51"/>
      <c r="E2686" s="51"/>
      <c r="F2686" s="51"/>
      <c r="G2686" s="51"/>
      <c r="H2686" s="51"/>
    </row>
    <row r="2687" spans="1:8" x14ac:dyDescent="0.3">
      <c r="A2687" s="51"/>
      <c r="B2687" s="51"/>
      <c r="C2687" s="51"/>
      <c r="D2687" s="51"/>
      <c r="E2687" s="51"/>
      <c r="F2687" s="51"/>
      <c r="G2687" s="51"/>
      <c r="H2687" s="51"/>
    </row>
    <row r="2688" spans="1:8" x14ac:dyDescent="0.3">
      <c r="A2688" s="51"/>
      <c r="B2688" s="51"/>
      <c r="C2688" s="51"/>
      <c r="D2688" s="51"/>
      <c r="E2688" s="51"/>
      <c r="F2688" s="51"/>
      <c r="G2688" s="51"/>
      <c r="H2688" s="51"/>
    </row>
    <row r="2689" spans="1:8" x14ac:dyDescent="0.3">
      <c r="A2689" s="51"/>
      <c r="B2689" s="51"/>
      <c r="C2689" s="51"/>
      <c r="D2689" s="51"/>
      <c r="E2689" s="51"/>
      <c r="F2689" s="51"/>
      <c r="G2689" s="51"/>
      <c r="H2689" s="51"/>
    </row>
    <row r="2690" spans="1:8" x14ac:dyDescent="0.3">
      <c r="A2690" s="51"/>
      <c r="B2690" s="51"/>
      <c r="C2690" s="51"/>
      <c r="D2690" s="51"/>
      <c r="E2690" s="51"/>
      <c r="F2690" s="51"/>
      <c r="G2690" s="51"/>
      <c r="H2690" s="51"/>
    </row>
    <row r="2691" spans="1:8" x14ac:dyDescent="0.3">
      <c r="A2691" s="51"/>
      <c r="B2691" s="51"/>
      <c r="C2691" s="51"/>
      <c r="D2691" s="51"/>
      <c r="E2691" s="51"/>
      <c r="F2691" s="51"/>
      <c r="G2691" s="51"/>
      <c r="H2691" s="51"/>
    </row>
    <row r="2692" spans="1:8" x14ac:dyDescent="0.3">
      <c r="A2692" s="51"/>
      <c r="B2692" s="51"/>
      <c r="C2692" s="51"/>
      <c r="D2692" s="51"/>
      <c r="E2692" s="51"/>
      <c r="F2692" s="51"/>
      <c r="G2692" s="51"/>
      <c r="H2692" s="51"/>
    </row>
    <row r="2693" spans="1:8" x14ac:dyDescent="0.3">
      <c r="A2693" s="51"/>
      <c r="B2693" s="51"/>
      <c r="C2693" s="51"/>
      <c r="D2693" s="51"/>
      <c r="E2693" s="51"/>
      <c r="F2693" s="51"/>
      <c r="G2693" s="51"/>
      <c r="H2693" s="51"/>
    </row>
    <row r="2694" spans="1:8" x14ac:dyDescent="0.3">
      <c r="A2694" s="51"/>
      <c r="B2694" s="51"/>
      <c r="C2694" s="51"/>
      <c r="D2694" s="51"/>
      <c r="E2694" s="51"/>
      <c r="F2694" s="51"/>
      <c r="G2694" s="51"/>
      <c r="H2694" s="51"/>
    </row>
    <row r="2695" spans="1:8" x14ac:dyDescent="0.3">
      <c r="A2695" s="51"/>
      <c r="B2695" s="51"/>
      <c r="C2695" s="51"/>
      <c r="D2695" s="51"/>
      <c r="E2695" s="51"/>
      <c r="F2695" s="51"/>
      <c r="G2695" s="51"/>
      <c r="H2695" s="51"/>
    </row>
    <row r="2696" spans="1:8" x14ac:dyDescent="0.3">
      <c r="A2696" s="51"/>
      <c r="B2696" s="51"/>
      <c r="C2696" s="51"/>
      <c r="D2696" s="51"/>
      <c r="E2696" s="51"/>
      <c r="F2696" s="51"/>
      <c r="G2696" s="51"/>
      <c r="H2696" s="51"/>
    </row>
    <row r="2697" spans="1:8" x14ac:dyDescent="0.3">
      <c r="A2697" s="51"/>
      <c r="B2697" s="51"/>
      <c r="C2697" s="51"/>
      <c r="D2697" s="51"/>
      <c r="E2697" s="51"/>
      <c r="F2697" s="51"/>
      <c r="G2697" s="51"/>
      <c r="H2697" s="51"/>
    </row>
    <row r="2698" spans="1:8" x14ac:dyDescent="0.3">
      <c r="A2698" s="51"/>
      <c r="B2698" s="51"/>
      <c r="C2698" s="51"/>
      <c r="D2698" s="51"/>
      <c r="E2698" s="51"/>
      <c r="F2698" s="51"/>
      <c r="G2698" s="51"/>
      <c r="H2698" s="51"/>
    </row>
    <row r="2699" spans="1:8" x14ac:dyDescent="0.3">
      <c r="A2699" s="51"/>
      <c r="B2699" s="51"/>
      <c r="C2699" s="51"/>
      <c r="D2699" s="51"/>
      <c r="E2699" s="51"/>
      <c r="F2699" s="51"/>
      <c r="G2699" s="51"/>
      <c r="H2699" s="51"/>
    </row>
    <row r="2700" spans="1:8" x14ac:dyDescent="0.3">
      <c r="A2700" s="51"/>
      <c r="B2700" s="51"/>
      <c r="C2700" s="51"/>
      <c r="D2700" s="51"/>
      <c r="E2700" s="51"/>
      <c r="F2700" s="51"/>
      <c r="G2700" s="51"/>
      <c r="H2700" s="51"/>
    </row>
    <row r="2701" spans="1:8" x14ac:dyDescent="0.3">
      <c r="A2701" s="51"/>
      <c r="B2701" s="51"/>
      <c r="C2701" s="51"/>
      <c r="D2701" s="51"/>
      <c r="E2701" s="51"/>
      <c r="F2701" s="51"/>
      <c r="G2701" s="51"/>
      <c r="H2701" s="51"/>
    </row>
    <row r="2702" spans="1:8" x14ac:dyDescent="0.3">
      <c r="A2702" s="51"/>
      <c r="B2702" s="51"/>
      <c r="C2702" s="51"/>
      <c r="D2702" s="51"/>
      <c r="E2702" s="51"/>
      <c r="F2702" s="51"/>
      <c r="G2702" s="51"/>
      <c r="H2702" s="51"/>
    </row>
    <row r="2703" spans="1:8" x14ac:dyDescent="0.3">
      <c r="A2703" s="51"/>
      <c r="B2703" s="51"/>
      <c r="C2703" s="51"/>
      <c r="D2703" s="51"/>
      <c r="E2703" s="51"/>
      <c r="F2703" s="51"/>
      <c r="G2703" s="51"/>
      <c r="H2703" s="51"/>
    </row>
    <row r="2704" spans="1:8" x14ac:dyDescent="0.3">
      <c r="A2704" s="51"/>
      <c r="B2704" s="51"/>
      <c r="C2704" s="51"/>
      <c r="D2704" s="51"/>
      <c r="E2704" s="51"/>
      <c r="F2704" s="51"/>
      <c r="G2704" s="51"/>
      <c r="H2704" s="51"/>
    </row>
    <row r="2705" spans="1:8" x14ac:dyDescent="0.3">
      <c r="A2705" s="51"/>
      <c r="B2705" s="51"/>
      <c r="C2705" s="51"/>
      <c r="D2705" s="51"/>
      <c r="E2705" s="51"/>
      <c r="F2705" s="51"/>
      <c r="G2705" s="51"/>
      <c r="H2705" s="51"/>
    </row>
    <row r="2706" spans="1:8" x14ac:dyDescent="0.3">
      <c r="A2706" s="51"/>
      <c r="B2706" s="51"/>
      <c r="C2706" s="51"/>
      <c r="D2706" s="51"/>
      <c r="E2706" s="51"/>
      <c r="F2706" s="51"/>
      <c r="G2706" s="51"/>
      <c r="H2706" s="51"/>
    </row>
    <row r="2707" spans="1:8" x14ac:dyDescent="0.3">
      <c r="A2707" s="51"/>
      <c r="B2707" s="51"/>
      <c r="C2707" s="51"/>
      <c r="D2707" s="51"/>
      <c r="E2707" s="51"/>
      <c r="F2707" s="51"/>
      <c r="G2707" s="51"/>
      <c r="H2707" s="51"/>
    </row>
    <row r="2708" spans="1:8" x14ac:dyDescent="0.3">
      <c r="A2708" s="51"/>
      <c r="B2708" s="51"/>
      <c r="C2708" s="51"/>
      <c r="D2708" s="51"/>
      <c r="E2708" s="51"/>
      <c r="F2708" s="51"/>
      <c r="G2708" s="51"/>
      <c r="H2708" s="51"/>
    </row>
    <row r="2709" spans="1:8" x14ac:dyDescent="0.3">
      <c r="A2709" s="51"/>
      <c r="B2709" s="51"/>
      <c r="C2709" s="51"/>
      <c r="D2709" s="51"/>
      <c r="E2709" s="51"/>
      <c r="F2709" s="51"/>
      <c r="G2709" s="51"/>
      <c r="H2709" s="51"/>
    </row>
    <row r="2710" spans="1:8" x14ac:dyDescent="0.3">
      <c r="A2710" s="51"/>
      <c r="B2710" s="51"/>
      <c r="C2710" s="51"/>
      <c r="D2710" s="51"/>
      <c r="E2710" s="51"/>
      <c r="F2710" s="51"/>
      <c r="G2710" s="51"/>
      <c r="H2710" s="51"/>
    </row>
    <row r="2711" spans="1:8" x14ac:dyDescent="0.3">
      <c r="A2711" s="51"/>
      <c r="B2711" s="51"/>
      <c r="C2711" s="51"/>
      <c r="D2711" s="51"/>
      <c r="E2711" s="51"/>
      <c r="F2711" s="51"/>
      <c r="G2711" s="51"/>
      <c r="H2711" s="51"/>
    </row>
    <row r="2712" spans="1:8" x14ac:dyDescent="0.3">
      <c r="A2712" s="51"/>
      <c r="B2712" s="51"/>
      <c r="C2712" s="51"/>
      <c r="D2712" s="51"/>
      <c r="E2712" s="51"/>
      <c r="F2712" s="51"/>
      <c r="G2712" s="51"/>
      <c r="H2712" s="51"/>
    </row>
    <row r="2713" spans="1:8" x14ac:dyDescent="0.3">
      <c r="A2713" s="51"/>
      <c r="B2713" s="51"/>
      <c r="C2713" s="51"/>
      <c r="D2713" s="51"/>
      <c r="E2713" s="51"/>
      <c r="F2713" s="51"/>
      <c r="G2713" s="51"/>
      <c r="H2713" s="51"/>
    </row>
    <row r="2714" spans="1:8" x14ac:dyDescent="0.3">
      <c r="A2714" s="51"/>
      <c r="B2714" s="51"/>
      <c r="C2714" s="51"/>
      <c r="D2714" s="51"/>
      <c r="E2714" s="51"/>
      <c r="F2714" s="51"/>
      <c r="G2714" s="51"/>
      <c r="H2714" s="51"/>
    </row>
    <row r="2715" spans="1:8" x14ac:dyDescent="0.3">
      <c r="A2715" s="51"/>
      <c r="B2715" s="51"/>
      <c r="C2715" s="51"/>
      <c r="D2715" s="51"/>
      <c r="E2715" s="51"/>
      <c r="F2715" s="51"/>
      <c r="G2715" s="51"/>
      <c r="H2715" s="51"/>
    </row>
    <row r="2716" spans="1:8" x14ac:dyDescent="0.3">
      <c r="A2716" s="51"/>
      <c r="B2716" s="51"/>
      <c r="C2716" s="51"/>
      <c r="D2716" s="51"/>
      <c r="E2716" s="51"/>
      <c r="F2716" s="51"/>
      <c r="G2716" s="51"/>
      <c r="H2716" s="51"/>
    </row>
    <row r="2717" spans="1:8" x14ac:dyDescent="0.3">
      <c r="A2717" s="51"/>
      <c r="B2717" s="51"/>
      <c r="C2717" s="51"/>
      <c r="D2717" s="51"/>
      <c r="E2717" s="51"/>
      <c r="F2717" s="51"/>
      <c r="G2717" s="51"/>
      <c r="H2717" s="51"/>
    </row>
    <row r="2718" spans="1:8" x14ac:dyDescent="0.3">
      <c r="A2718" s="51"/>
      <c r="B2718" s="51"/>
      <c r="C2718" s="51"/>
      <c r="D2718" s="51"/>
      <c r="E2718" s="51"/>
      <c r="F2718" s="51"/>
      <c r="G2718" s="51"/>
      <c r="H2718" s="51"/>
    </row>
    <row r="2719" spans="1:8" x14ac:dyDescent="0.3">
      <c r="A2719" s="51"/>
      <c r="B2719" s="51"/>
      <c r="C2719" s="51"/>
      <c r="D2719" s="51"/>
      <c r="E2719" s="51"/>
      <c r="F2719" s="51"/>
      <c r="G2719" s="51"/>
      <c r="H2719" s="51"/>
    </row>
    <row r="2720" spans="1:8" x14ac:dyDescent="0.3">
      <c r="A2720" s="51"/>
      <c r="B2720" s="51"/>
      <c r="C2720" s="51"/>
      <c r="D2720" s="51"/>
      <c r="E2720" s="51"/>
      <c r="F2720" s="51"/>
      <c r="G2720" s="51"/>
      <c r="H2720" s="51"/>
    </row>
    <row r="2721" spans="1:8" x14ac:dyDescent="0.3">
      <c r="A2721" s="51"/>
      <c r="B2721" s="51"/>
      <c r="C2721" s="51"/>
      <c r="D2721" s="51"/>
      <c r="E2721" s="51"/>
      <c r="F2721" s="51"/>
      <c r="G2721" s="51"/>
      <c r="H2721" s="51"/>
    </row>
    <row r="2722" spans="1:8" x14ac:dyDescent="0.3">
      <c r="A2722" s="51"/>
      <c r="B2722" s="51"/>
      <c r="C2722" s="51"/>
      <c r="D2722" s="51"/>
      <c r="E2722" s="51"/>
      <c r="F2722" s="51"/>
      <c r="G2722" s="51"/>
      <c r="H2722" s="51"/>
    </row>
    <row r="2723" spans="1:8" x14ac:dyDescent="0.3">
      <c r="A2723" s="51"/>
      <c r="B2723" s="51"/>
      <c r="C2723" s="51"/>
      <c r="D2723" s="51"/>
      <c r="E2723" s="51"/>
      <c r="F2723" s="51"/>
      <c r="G2723" s="51"/>
      <c r="H2723" s="51"/>
    </row>
    <row r="2724" spans="1:8" x14ac:dyDescent="0.3">
      <c r="A2724" s="51"/>
      <c r="B2724" s="51"/>
      <c r="C2724" s="51"/>
      <c r="D2724" s="51"/>
      <c r="E2724" s="51"/>
      <c r="F2724" s="51"/>
      <c r="G2724" s="51"/>
      <c r="H2724" s="51"/>
    </row>
    <row r="2725" spans="1:8" x14ac:dyDescent="0.3">
      <c r="A2725" s="51"/>
      <c r="B2725" s="51"/>
      <c r="C2725" s="51"/>
      <c r="D2725" s="51"/>
      <c r="E2725" s="51"/>
      <c r="F2725" s="51"/>
      <c r="G2725" s="51"/>
      <c r="H2725" s="51"/>
    </row>
    <row r="2726" spans="1:8" x14ac:dyDescent="0.3">
      <c r="A2726" s="51"/>
      <c r="B2726" s="51"/>
      <c r="C2726" s="51"/>
      <c r="D2726" s="51"/>
      <c r="E2726" s="51"/>
      <c r="F2726" s="51"/>
      <c r="G2726" s="51"/>
      <c r="H2726" s="51"/>
    </row>
    <row r="2727" spans="1:8" x14ac:dyDescent="0.3">
      <c r="A2727" s="51"/>
      <c r="B2727" s="51"/>
      <c r="C2727" s="51"/>
      <c r="D2727" s="51"/>
      <c r="E2727" s="51"/>
      <c r="F2727" s="51"/>
      <c r="G2727" s="51"/>
      <c r="H2727" s="51"/>
    </row>
    <row r="2728" spans="1:8" x14ac:dyDescent="0.3">
      <c r="A2728" s="51"/>
      <c r="B2728" s="51"/>
      <c r="C2728" s="51"/>
      <c r="D2728" s="51"/>
      <c r="E2728" s="51"/>
      <c r="F2728" s="51"/>
      <c r="G2728" s="51"/>
      <c r="H2728" s="51"/>
    </row>
    <row r="2729" spans="1:8" x14ac:dyDescent="0.3">
      <c r="A2729" s="51"/>
      <c r="B2729" s="51"/>
      <c r="C2729" s="51"/>
      <c r="D2729" s="51"/>
      <c r="E2729" s="51"/>
      <c r="F2729" s="51"/>
      <c r="G2729" s="51"/>
      <c r="H2729" s="51"/>
    </row>
    <row r="2730" spans="1:8" x14ac:dyDescent="0.3">
      <c r="A2730" s="51"/>
      <c r="B2730" s="51"/>
      <c r="C2730" s="51"/>
      <c r="D2730" s="51"/>
      <c r="E2730" s="51"/>
      <c r="F2730" s="51"/>
      <c r="G2730" s="51"/>
      <c r="H2730" s="51"/>
    </row>
    <row r="2731" spans="1:8" x14ac:dyDescent="0.3">
      <c r="A2731" s="51"/>
      <c r="B2731" s="51"/>
      <c r="C2731" s="51"/>
      <c r="D2731" s="51"/>
      <c r="E2731" s="51"/>
      <c r="F2731" s="51"/>
      <c r="G2731" s="51"/>
      <c r="H2731" s="51"/>
    </row>
    <row r="2732" spans="1:8" x14ac:dyDescent="0.3">
      <c r="A2732" s="51"/>
      <c r="B2732" s="51"/>
      <c r="C2732" s="51"/>
      <c r="D2732" s="51"/>
      <c r="E2732" s="51"/>
      <c r="F2732" s="51"/>
      <c r="G2732" s="51"/>
      <c r="H2732" s="51"/>
    </row>
    <row r="2733" spans="1:8" x14ac:dyDescent="0.3">
      <c r="A2733" s="51"/>
      <c r="B2733" s="51"/>
      <c r="C2733" s="51"/>
      <c r="D2733" s="51"/>
      <c r="E2733" s="51"/>
      <c r="F2733" s="51"/>
      <c r="G2733" s="51"/>
      <c r="H2733" s="51"/>
    </row>
    <row r="2734" spans="1:8" x14ac:dyDescent="0.3">
      <c r="A2734" s="51"/>
      <c r="B2734" s="51"/>
      <c r="C2734" s="51"/>
      <c r="D2734" s="51"/>
      <c r="E2734" s="51"/>
      <c r="F2734" s="51"/>
      <c r="G2734" s="51"/>
      <c r="H2734" s="51"/>
    </row>
    <row r="2735" spans="1:8" x14ac:dyDescent="0.3">
      <c r="A2735" s="51"/>
      <c r="B2735" s="51"/>
      <c r="C2735" s="51"/>
      <c r="D2735" s="51"/>
      <c r="E2735" s="51"/>
      <c r="F2735" s="51"/>
      <c r="G2735" s="51"/>
      <c r="H2735" s="51"/>
    </row>
    <row r="2736" spans="1:8" x14ac:dyDescent="0.3">
      <c r="A2736" s="51"/>
      <c r="B2736" s="51"/>
      <c r="C2736" s="51"/>
      <c r="D2736" s="51"/>
      <c r="E2736" s="51"/>
      <c r="F2736" s="51"/>
      <c r="G2736" s="51"/>
      <c r="H2736" s="51"/>
    </row>
    <row r="2737" spans="1:8" x14ac:dyDescent="0.3">
      <c r="A2737" s="51"/>
      <c r="B2737" s="51"/>
      <c r="C2737" s="51"/>
      <c r="D2737" s="51"/>
      <c r="E2737" s="51"/>
      <c r="F2737" s="51"/>
      <c r="G2737" s="51"/>
      <c r="H2737" s="51"/>
    </row>
    <row r="2738" spans="1:8" x14ac:dyDescent="0.3">
      <c r="A2738" s="51"/>
      <c r="B2738" s="51"/>
      <c r="C2738" s="51"/>
      <c r="D2738" s="51"/>
      <c r="E2738" s="51"/>
      <c r="F2738" s="51"/>
      <c r="G2738" s="51"/>
      <c r="H2738" s="51"/>
    </row>
    <row r="2739" spans="1:8" x14ac:dyDescent="0.3">
      <c r="A2739" s="51"/>
      <c r="B2739" s="51"/>
      <c r="C2739" s="51"/>
      <c r="D2739" s="51"/>
      <c r="E2739" s="51"/>
      <c r="F2739" s="51"/>
      <c r="G2739" s="51"/>
      <c r="H2739" s="51"/>
    </row>
    <row r="2740" spans="1:8" x14ac:dyDescent="0.3">
      <c r="A2740" s="51"/>
      <c r="B2740" s="51"/>
      <c r="C2740" s="51"/>
      <c r="D2740" s="51"/>
      <c r="E2740" s="51"/>
      <c r="F2740" s="51"/>
      <c r="G2740" s="51"/>
      <c r="H2740" s="51"/>
    </row>
    <row r="2741" spans="1:8" x14ac:dyDescent="0.3">
      <c r="A2741" s="51"/>
      <c r="B2741" s="51"/>
      <c r="C2741" s="51"/>
      <c r="D2741" s="51"/>
      <c r="E2741" s="51"/>
      <c r="F2741" s="51"/>
      <c r="G2741" s="51"/>
      <c r="H2741" s="51"/>
    </row>
    <row r="2742" spans="1:8" x14ac:dyDescent="0.3">
      <c r="A2742" s="51"/>
      <c r="B2742" s="51"/>
      <c r="C2742" s="51"/>
      <c r="D2742" s="51"/>
      <c r="E2742" s="51"/>
      <c r="F2742" s="51"/>
      <c r="G2742" s="51"/>
      <c r="H2742" s="51"/>
    </row>
    <row r="2743" spans="1:8" x14ac:dyDescent="0.3">
      <c r="A2743" s="51"/>
      <c r="B2743" s="51"/>
      <c r="C2743" s="51"/>
      <c r="D2743" s="51"/>
      <c r="E2743" s="51"/>
      <c r="F2743" s="51"/>
      <c r="G2743" s="51"/>
      <c r="H2743" s="51"/>
    </row>
    <row r="2744" spans="1:8" x14ac:dyDescent="0.3">
      <c r="A2744" s="51"/>
      <c r="B2744" s="51"/>
      <c r="C2744" s="51"/>
      <c r="D2744" s="51"/>
      <c r="E2744" s="51"/>
      <c r="F2744" s="51"/>
      <c r="G2744" s="51"/>
      <c r="H2744" s="51"/>
    </row>
    <row r="2745" spans="1:8" x14ac:dyDescent="0.3">
      <c r="A2745" s="51"/>
      <c r="B2745" s="51"/>
      <c r="C2745" s="51"/>
      <c r="D2745" s="51"/>
      <c r="E2745" s="51"/>
      <c r="F2745" s="51"/>
      <c r="G2745" s="51"/>
      <c r="H2745" s="51"/>
    </row>
    <row r="2746" spans="1:8" x14ac:dyDescent="0.3">
      <c r="A2746" s="51"/>
      <c r="B2746" s="51"/>
      <c r="C2746" s="51"/>
      <c r="D2746" s="51"/>
      <c r="E2746" s="51"/>
      <c r="F2746" s="51"/>
      <c r="G2746" s="51"/>
      <c r="H2746" s="51"/>
    </row>
    <row r="2747" spans="1:8" x14ac:dyDescent="0.3">
      <c r="A2747" s="51"/>
      <c r="B2747" s="51"/>
      <c r="C2747" s="51"/>
      <c r="D2747" s="51"/>
      <c r="E2747" s="51"/>
      <c r="F2747" s="51"/>
      <c r="G2747" s="51"/>
      <c r="H2747" s="51"/>
    </row>
    <row r="2748" spans="1:8" x14ac:dyDescent="0.3">
      <c r="A2748" s="51"/>
      <c r="B2748" s="51"/>
      <c r="C2748" s="51"/>
      <c r="D2748" s="51"/>
      <c r="E2748" s="51"/>
      <c r="F2748" s="51"/>
      <c r="G2748" s="51"/>
      <c r="H2748" s="51"/>
    </row>
    <row r="2749" spans="1:8" x14ac:dyDescent="0.3">
      <c r="A2749" s="51"/>
      <c r="B2749" s="51"/>
      <c r="C2749" s="51"/>
      <c r="D2749" s="51"/>
      <c r="E2749" s="51"/>
      <c r="F2749" s="51"/>
      <c r="G2749" s="51"/>
      <c r="H2749" s="51"/>
    </row>
    <row r="2750" spans="1:8" x14ac:dyDescent="0.3">
      <c r="A2750" s="51"/>
      <c r="B2750" s="51"/>
      <c r="C2750" s="51"/>
      <c r="D2750" s="51"/>
      <c r="E2750" s="51"/>
      <c r="F2750" s="51"/>
      <c r="G2750" s="51"/>
      <c r="H2750" s="51"/>
    </row>
    <row r="2751" spans="1:8" x14ac:dyDescent="0.3">
      <c r="A2751" s="51"/>
      <c r="B2751" s="51"/>
      <c r="C2751" s="51"/>
      <c r="D2751" s="51"/>
      <c r="E2751" s="51"/>
      <c r="F2751" s="51"/>
      <c r="G2751" s="51"/>
      <c r="H2751" s="51"/>
    </row>
    <row r="2752" spans="1:8" x14ac:dyDescent="0.3">
      <c r="A2752" s="51"/>
      <c r="B2752" s="51"/>
      <c r="C2752" s="51"/>
      <c r="D2752" s="51"/>
      <c r="E2752" s="51"/>
      <c r="F2752" s="51"/>
      <c r="G2752" s="51"/>
      <c r="H2752" s="51"/>
    </row>
    <row r="2753" spans="1:8" x14ac:dyDescent="0.3">
      <c r="A2753" s="51"/>
      <c r="B2753" s="51"/>
      <c r="C2753" s="51"/>
      <c r="D2753" s="51"/>
      <c r="E2753" s="51"/>
      <c r="F2753" s="51"/>
      <c r="G2753" s="51"/>
      <c r="H2753" s="51"/>
    </row>
    <row r="2754" spans="1:8" x14ac:dyDescent="0.3">
      <c r="A2754" s="51"/>
      <c r="B2754" s="51"/>
      <c r="C2754" s="51"/>
      <c r="D2754" s="51"/>
      <c r="E2754" s="51"/>
      <c r="F2754" s="51"/>
      <c r="G2754" s="51"/>
      <c r="H2754" s="51"/>
    </row>
    <row r="2755" spans="1:8" x14ac:dyDescent="0.3">
      <c r="A2755" s="51"/>
      <c r="B2755" s="51"/>
      <c r="C2755" s="51"/>
      <c r="D2755" s="51"/>
      <c r="E2755" s="51"/>
      <c r="F2755" s="51"/>
      <c r="G2755" s="51"/>
      <c r="H2755" s="51"/>
    </row>
    <row r="2756" spans="1:8" x14ac:dyDescent="0.3">
      <c r="A2756" s="51"/>
      <c r="B2756" s="51"/>
      <c r="C2756" s="51"/>
      <c r="D2756" s="51"/>
      <c r="E2756" s="51"/>
      <c r="F2756" s="51"/>
      <c r="G2756" s="51"/>
      <c r="H2756" s="51"/>
    </row>
    <row r="2757" spans="1:8" x14ac:dyDescent="0.3">
      <c r="A2757" s="51"/>
      <c r="B2757" s="51"/>
      <c r="C2757" s="51"/>
      <c r="D2757" s="51"/>
      <c r="E2757" s="51"/>
      <c r="F2757" s="51"/>
      <c r="G2757" s="51"/>
      <c r="H2757" s="51"/>
    </row>
    <row r="2758" spans="1:8" x14ac:dyDescent="0.3">
      <c r="A2758" s="51"/>
      <c r="B2758" s="51"/>
      <c r="C2758" s="51"/>
      <c r="D2758" s="51"/>
      <c r="E2758" s="51"/>
      <c r="F2758" s="51"/>
      <c r="G2758" s="51"/>
      <c r="H2758" s="51"/>
    </row>
    <row r="2759" spans="1:8" x14ac:dyDescent="0.3">
      <c r="A2759" s="51"/>
      <c r="B2759" s="51"/>
      <c r="C2759" s="51"/>
      <c r="D2759" s="51"/>
      <c r="E2759" s="51"/>
      <c r="F2759" s="51"/>
      <c r="G2759" s="51"/>
      <c r="H2759" s="51"/>
    </row>
    <row r="2760" spans="1:8" x14ac:dyDescent="0.3">
      <c r="A2760" s="51"/>
      <c r="B2760" s="51"/>
      <c r="C2760" s="51"/>
      <c r="D2760" s="51"/>
      <c r="E2760" s="51"/>
      <c r="F2760" s="51"/>
      <c r="G2760" s="51"/>
      <c r="H2760" s="51"/>
    </row>
    <row r="2761" spans="1:8" x14ac:dyDescent="0.3">
      <c r="A2761" s="51"/>
      <c r="B2761" s="51"/>
      <c r="C2761" s="51"/>
      <c r="D2761" s="51"/>
      <c r="E2761" s="51"/>
      <c r="F2761" s="51"/>
      <c r="G2761" s="51"/>
      <c r="H2761" s="51"/>
    </row>
    <row r="2762" spans="1:8" x14ac:dyDescent="0.3">
      <c r="A2762" s="51"/>
      <c r="B2762" s="51"/>
      <c r="C2762" s="51"/>
      <c r="D2762" s="51"/>
      <c r="E2762" s="51"/>
      <c r="F2762" s="51"/>
      <c r="G2762" s="51"/>
      <c r="H2762" s="51"/>
    </row>
    <row r="2763" spans="1:8" x14ac:dyDescent="0.3">
      <c r="A2763" s="51"/>
      <c r="B2763" s="51"/>
      <c r="C2763" s="51"/>
      <c r="D2763" s="51"/>
      <c r="E2763" s="51"/>
      <c r="F2763" s="51"/>
      <c r="G2763" s="51"/>
      <c r="H2763" s="51"/>
    </row>
    <row r="2764" spans="1:8" x14ac:dyDescent="0.3">
      <c r="A2764" s="51"/>
      <c r="B2764" s="51"/>
      <c r="C2764" s="51"/>
      <c r="D2764" s="51"/>
      <c r="E2764" s="51"/>
      <c r="F2764" s="51"/>
      <c r="G2764" s="51"/>
      <c r="H2764" s="51"/>
    </row>
    <row r="2765" spans="1:8" x14ac:dyDescent="0.3">
      <c r="A2765" s="51"/>
      <c r="B2765" s="51"/>
      <c r="C2765" s="51"/>
      <c r="D2765" s="51"/>
      <c r="E2765" s="51"/>
      <c r="F2765" s="51"/>
      <c r="G2765" s="51"/>
      <c r="H2765" s="51"/>
    </row>
    <row r="2766" spans="1:8" x14ac:dyDescent="0.3">
      <c r="A2766" s="51"/>
      <c r="B2766" s="51"/>
      <c r="C2766" s="51"/>
      <c r="D2766" s="51"/>
      <c r="E2766" s="51"/>
      <c r="F2766" s="51"/>
      <c r="G2766" s="51"/>
      <c r="H2766" s="51"/>
    </row>
    <row r="2767" spans="1:8" x14ac:dyDescent="0.3">
      <c r="A2767" s="51"/>
      <c r="B2767" s="51"/>
      <c r="C2767" s="51"/>
      <c r="D2767" s="51"/>
      <c r="E2767" s="51"/>
      <c r="F2767" s="51"/>
      <c r="G2767" s="51"/>
      <c r="H2767" s="51"/>
    </row>
    <row r="2768" spans="1:8" x14ac:dyDescent="0.3">
      <c r="A2768" s="51"/>
      <c r="B2768" s="51"/>
      <c r="C2768" s="51"/>
      <c r="D2768" s="51"/>
      <c r="E2768" s="51"/>
      <c r="F2768" s="51"/>
      <c r="G2768" s="51"/>
      <c r="H2768" s="51"/>
    </row>
    <row r="2769" spans="1:8" x14ac:dyDescent="0.3">
      <c r="A2769" s="51"/>
      <c r="B2769" s="51"/>
      <c r="C2769" s="51"/>
      <c r="D2769" s="51"/>
      <c r="E2769" s="51"/>
      <c r="F2769" s="51"/>
      <c r="G2769" s="51"/>
      <c r="H2769" s="51"/>
    </row>
    <row r="2770" spans="1:8" x14ac:dyDescent="0.3">
      <c r="A2770" s="51"/>
      <c r="B2770" s="51"/>
      <c r="C2770" s="51"/>
      <c r="D2770" s="51"/>
      <c r="E2770" s="51"/>
      <c r="F2770" s="51"/>
      <c r="G2770" s="51"/>
      <c r="H2770" s="51"/>
    </row>
    <row r="2771" spans="1:8" x14ac:dyDescent="0.3">
      <c r="A2771" s="51"/>
      <c r="B2771" s="51"/>
      <c r="C2771" s="51"/>
      <c r="D2771" s="51"/>
      <c r="E2771" s="51"/>
      <c r="F2771" s="51"/>
      <c r="G2771" s="51"/>
      <c r="H2771" s="51"/>
    </row>
    <row r="2772" spans="1:8" x14ac:dyDescent="0.3">
      <c r="A2772" s="51"/>
      <c r="B2772" s="51"/>
      <c r="C2772" s="51"/>
      <c r="D2772" s="51"/>
      <c r="E2772" s="51"/>
      <c r="F2772" s="51"/>
      <c r="G2772" s="51"/>
      <c r="H2772" s="51"/>
    </row>
    <row r="2773" spans="1:8" x14ac:dyDescent="0.3">
      <c r="A2773" s="51"/>
      <c r="B2773" s="51"/>
      <c r="C2773" s="51"/>
      <c r="D2773" s="51"/>
      <c r="E2773" s="51"/>
      <c r="F2773" s="51"/>
      <c r="G2773" s="51"/>
      <c r="H2773" s="51"/>
    </row>
    <row r="2774" spans="1:8" x14ac:dyDescent="0.3">
      <c r="A2774" s="51"/>
      <c r="B2774" s="51"/>
      <c r="C2774" s="51"/>
      <c r="D2774" s="51"/>
      <c r="E2774" s="51"/>
      <c r="F2774" s="51"/>
      <c r="G2774" s="51"/>
      <c r="H2774" s="51"/>
    </row>
    <row r="2775" spans="1:8" x14ac:dyDescent="0.3">
      <c r="A2775" s="51"/>
      <c r="B2775" s="51"/>
      <c r="C2775" s="51"/>
      <c r="D2775" s="51"/>
      <c r="E2775" s="51"/>
      <c r="F2775" s="51"/>
      <c r="G2775" s="51"/>
      <c r="H2775" s="51"/>
    </row>
    <row r="2776" spans="1:8" x14ac:dyDescent="0.3">
      <c r="A2776" s="51"/>
      <c r="B2776" s="51"/>
      <c r="C2776" s="51"/>
      <c r="D2776" s="51"/>
      <c r="E2776" s="51"/>
      <c r="F2776" s="51"/>
      <c r="G2776" s="51"/>
      <c r="H2776" s="51"/>
    </row>
    <row r="2777" spans="1:8" x14ac:dyDescent="0.3">
      <c r="A2777" s="51"/>
      <c r="B2777" s="51"/>
      <c r="C2777" s="51"/>
      <c r="D2777" s="51"/>
      <c r="E2777" s="51"/>
      <c r="F2777" s="51"/>
      <c r="G2777" s="51"/>
      <c r="H2777" s="51"/>
    </row>
    <row r="2778" spans="1:8" x14ac:dyDescent="0.3">
      <c r="A2778" s="51"/>
      <c r="B2778" s="51"/>
      <c r="C2778" s="51"/>
      <c r="D2778" s="51"/>
      <c r="E2778" s="51"/>
      <c r="F2778" s="51"/>
      <c r="G2778" s="51"/>
      <c r="H2778" s="51"/>
    </row>
    <row r="2779" spans="1:8" x14ac:dyDescent="0.3">
      <c r="A2779" s="51"/>
      <c r="B2779" s="51"/>
      <c r="C2779" s="51"/>
      <c r="D2779" s="51"/>
      <c r="E2779" s="51"/>
      <c r="F2779" s="51"/>
      <c r="G2779" s="51"/>
      <c r="H2779" s="51"/>
    </row>
    <row r="2780" spans="1:8" x14ac:dyDescent="0.3">
      <c r="A2780" s="51"/>
      <c r="B2780" s="51"/>
      <c r="C2780" s="51"/>
      <c r="D2780" s="51"/>
      <c r="E2780" s="51"/>
      <c r="F2780" s="51"/>
      <c r="G2780" s="51"/>
      <c r="H2780" s="51"/>
    </row>
    <row r="2781" spans="1:8" x14ac:dyDescent="0.3">
      <c r="A2781" s="51"/>
      <c r="B2781" s="51"/>
      <c r="C2781" s="51"/>
      <c r="D2781" s="51"/>
      <c r="E2781" s="51"/>
      <c r="F2781" s="51"/>
      <c r="G2781" s="51"/>
      <c r="H2781" s="51"/>
    </row>
    <row r="2782" spans="1:8" x14ac:dyDescent="0.3">
      <c r="A2782" s="51"/>
      <c r="B2782" s="51"/>
      <c r="C2782" s="51"/>
      <c r="D2782" s="51"/>
      <c r="E2782" s="51"/>
      <c r="F2782" s="51"/>
      <c r="G2782" s="51"/>
      <c r="H2782" s="51"/>
    </row>
    <row r="2783" spans="1:8" x14ac:dyDescent="0.3">
      <c r="A2783" s="51"/>
      <c r="B2783" s="51"/>
      <c r="C2783" s="51"/>
      <c r="D2783" s="51"/>
      <c r="E2783" s="51"/>
      <c r="F2783" s="51"/>
      <c r="G2783" s="51"/>
      <c r="H2783" s="51"/>
    </row>
    <row r="2784" spans="1:8" x14ac:dyDescent="0.3">
      <c r="A2784" s="51"/>
      <c r="B2784" s="51"/>
      <c r="C2784" s="51"/>
      <c r="D2784" s="51"/>
      <c r="E2784" s="51"/>
      <c r="F2784" s="51"/>
      <c r="G2784" s="51"/>
      <c r="H2784" s="51"/>
    </row>
    <row r="2785" spans="1:8" x14ac:dyDescent="0.3">
      <c r="A2785" s="51"/>
      <c r="B2785" s="51"/>
      <c r="C2785" s="51"/>
      <c r="D2785" s="51"/>
      <c r="E2785" s="51"/>
      <c r="F2785" s="51"/>
      <c r="G2785" s="51"/>
      <c r="H2785" s="51"/>
    </row>
    <row r="2786" spans="1:8" x14ac:dyDescent="0.3">
      <c r="A2786" s="51"/>
      <c r="B2786" s="51"/>
      <c r="C2786" s="51"/>
      <c r="D2786" s="51"/>
      <c r="E2786" s="51"/>
      <c r="F2786" s="51"/>
      <c r="G2786" s="51"/>
      <c r="H2786" s="51"/>
    </row>
    <row r="2787" spans="1:8" x14ac:dyDescent="0.3">
      <c r="A2787" s="51"/>
      <c r="B2787" s="51"/>
      <c r="C2787" s="51"/>
      <c r="D2787" s="51"/>
      <c r="E2787" s="51"/>
      <c r="F2787" s="51"/>
      <c r="G2787" s="51"/>
      <c r="H2787" s="51"/>
    </row>
    <row r="2788" spans="1:8" x14ac:dyDescent="0.3">
      <c r="A2788" s="51"/>
      <c r="B2788" s="51"/>
      <c r="C2788" s="51"/>
      <c r="D2788" s="51"/>
      <c r="E2788" s="51"/>
      <c r="F2788" s="51"/>
      <c r="G2788" s="51"/>
      <c r="H2788" s="51"/>
    </row>
    <row r="2789" spans="1:8" x14ac:dyDescent="0.3">
      <c r="A2789" s="51"/>
      <c r="B2789" s="51"/>
      <c r="C2789" s="51"/>
      <c r="D2789" s="51"/>
      <c r="E2789" s="51"/>
      <c r="F2789" s="51"/>
      <c r="G2789" s="51"/>
      <c r="H2789" s="51"/>
    </row>
    <row r="2790" spans="1:8" x14ac:dyDescent="0.3">
      <c r="A2790" s="51"/>
      <c r="B2790" s="51"/>
      <c r="C2790" s="51"/>
      <c r="D2790" s="51"/>
      <c r="E2790" s="51"/>
      <c r="F2790" s="51"/>
      <c r="G2790" s="51"/>
      <c r="H2790" s="51"/>
    </row>
    <row r="2791" spans="1:8" x14ac:dyDescent="0.3">
      <c r="A2791" s="51"/>
      <c r="B2791" s="51"/>
      <c r="C2791" s="51"/>
      <c r="D2791" s="51"/>
      <c r="E2791" s="51"/>
      <c r="F2791" s="51"/>
      <c r="G2791" s="51"/>
      <c r="H2791" s="51"/>
    </row>
    <row r="2792" spans="1:8" x14ac:dyDescent="0.3">
      <c r="A2792" s="51"/>
      <c r="B2792" s="51"/>
      <c r="C2792" s="51"/>
      <c r="D2792" s="51"/>
      <c r="E2792" s="51"/>
      <c r="F2792" s="51"/>
      <c r="G2792" s="51"/>
      <c r="H2792" s="51"/>
    </row>
    <row r="2793" spans="1:8" x14ac:dyDescent="0.3">
      <c r="A2793" s="51"/>
      <c r="B2793" s="51"/>
      <c r="C2793" s="51"/>
      <c r="D2793" s="51"/>
      <c r="E2793" s="51"/>
      <c r="F2793" s="51"/>
      <c r="G2793" s="51"/>
      <c r="H2793" s="51"/>
    </row>
    <row r="2794" spans="1:8" x14ac:dyDescent="0.3">
      <c r="A2794" s="51"/>
      <c r="B2794" s="51"/>
      <c r="C2794" s="51"/>
      <c r="D2794" s="51"/>
      <c r="E2794" s="51"/>
      <c r="F2794" s="51"/>
      <c r="G2794" s="51"/>
      <c r="H2794" s="51"/>
    </row>
    <row r="2795" spans="1:8" x14ac:dyDescent="0.3">
      <c r="A2795" s="51"/>
      <c r="B2795" s="51"/>
      <c r="C2795" s="51"/>
      <c r="D2795" s="51"/>
      <c r="E2795" s="51"/>
      <c r="F2795" s="51"/>
      <c r="G2795" s="51"/>
      <c r="H2795" s="51"/>
    </row>
    <row r="2796" spans="1:8" x14ac:dyDescent="0.3">
      <c r="A2796" s="51"/>
      <c r="B2796" s="51"/>
      <c r="C2796" s="51"/>
      <c r="D2796" s="51"/>
      <c r="E2796" s="51"/>
      <c r="F2796" s="51"/>
      <c r="G2796" s="51"/>
      <c r="H2796" s="51"/>
    </row>
    <row r="2797" spans="1:8" x14ac:dyDescent="0.3">
      <c r="A2797" s="51"/>
      <c r="B2797" s="51"/>
      <c r="C2797" s="51"/>
      <c r="D2797" s="51"/>
      <c r="E2797" s="51"/>
      <c r="F2797" s="51"/>
      <c r="G2797" s="51"/>
      <c r="H2797" s="51"/>
    </row>
    <row r="2798" spans="1:8" x14ac:dyDescent="0.3">
      <c r="A2798" s="51"/>
      <c r="B2798" s="51"/>
      <c r="C2798" s="51"/>
      <c r="D2798" s="51"/>
      <c r="E2798" s="51"/>
      <c r="F2798" s="51"/>
      <c r="G2798" s="51"/>
      <c r="H2798" s="51"/>
    </row>
    <row r="2799" spans="1:8" x14ac:dyDescent="0.3">
      <c r="A2799" s="51"/>
      <c r="B2799" s="51"/>
      <c r="C2799" s="51"/>
      <c r="D2799" s="51"/>
      <c r="E2799" s="51"/>
      <c r="F2799" s="51"/>
      <c r="G2799" s="51"/>
      <c r="H2799" s="51"/>
    </row>
    <row r="2800" spans="1:8" x14ac:dyDescent="0.3">
      <c r="A2800" s="51"/>
      <c r="B2800" s="51"/>
      <c r="C2800" s="51"/>
      <c r="D2800" s="51"/>
      <c r="E2800" s="51"/>
      <c r="F2800" s="51"/>
      <c r="G2800" s="51"/>
      <c r="H2800" s="51"/>
    </row>
    <row r="2801" spans="1:8" x14ac:dyDescent="0.3">
      <c r="A2801" s="51"/>
      <c r="B2801" s="51"/>
      <c r="C2801" s="51"/>
      <c r="D2801" s="51"/>
      <c r="E2801" s="51"/>
      <c r="F2801" s="51"/>
      <c r="G2801" s="51"/>
      <c r="H2801" s="51"/>
    </row>
    <row r="2802" spans="1:8" x14ac:dyDescent="0.3">
      <c r="A2802" s="51"/>
      <c r="B2802" s="51"/>
      <c r="C2802" s="51"/>
      <c r="D2802" s="51"/>
      <c r="E2802" s="51"/>
      <c r="F2802" s="51"/>
      <c r="G2802" s="51"/>
      <c r="H2802" s="51"/>
    </row>
    <row r="2803" spans="1:8" x14ac:dyDescent="0.3">
      <c r="A2803" s="51"/>
      <c r="B2803" s="51"/>
      <c r="C2803" s="51"/>
      <c r="D2803" s="51"/>
      <c r="E2803" s="51"/>
      <c r="F2803" s="51"/>
      <c r="G2803" s="51"/>
      <c r="H2803" s="51"/>
    </row>
    <row r="2804" spans="1:8" x14ac:dyDescent="0.3">
      <c r="A2804" s="51"/>
      <c r="B2804" s="51"/>
      <c r="C2804" s="51"/>
      <c r="D2804" s="51"/>
      <c r="E2804" s="51"/>
      <c r="F2804" s="51"/>
      <c r="G2804" s="51"/>
      <c r="H2804" s="51"/>
    </row>
    <row r="2805" spans="1:8" x14ac:dyDescent="0.3">
      <c r="A2805" s="51"/>
      <c r="B2805" s="51"/>
      <c r="C2805" s="51"/>
      <c r="D2805" s="51"/>
      <c r="E2805" s="51"/>
      <c r="F2805" s="51"/>
      <c r="G2805" s="51"/>
      <c r="H2805" s="51"/>
    </row>
    <row r="2806" spans="1:8" x14ac:dyDescent="0.3">
      <c r="A2806" s="51"/>
      <c r="B2806" s="51"/>
      <c r="C2806" s="51"/>
      <c r="D2806" s="51"/>
      <c r="E2806" s="51"/>
      <c r="F2806" s="51"/>
      <c r="G2806" s="51"/>
      <c r="H2806" s="51"/>
    </row>
    <row r="2807" spans="1:8" x14ac:dyDescent="0.3">
      <c r="A2807" s="51"/>
      <c r="B2807" s="51"/>
      <c r="C2807" s="51"/>
      <c r="D2807" s="51"/>
      <c r="E2807" s="51"/>
      <c r="F2807" s="51"/>
      <c r="G2807" s="51"/>
      <c r="H2807" s="51"/>
    </row>
    <row r="2808" spans="1:8" x14ac:dyDescent="0.3">
      <c r="A2808" s="51"/>
      <c r="B2808" s="51"/>
      <c r="C2808" s="51"/>
      <c r="D2808" s="51"/>
      <c r="E2808" s="51"/>
      <c r="F2808" s="51"/>
      <c r="G2808" s="51"/>
      <c r="H2808" s="51"/>
    </row>
    <row r="2809" spans="1:8" x14ac:dyDescent="0.3">
      <c r="A2809" s="51"/>
      <c r="B2809" s="51"/>
      <c r="C2809" s="51"/>
      <c r="D2809" s="51"/>
      <c r="E2809" s="51"/>
      <c r="F2809" s="51"/>
      <c r="G2809" s="51"/>
      <c r="H2809" s="51"/>
    </row>
    <row r="2810" spans="1:8" x14ac:dyDescent="0.3">
      <c r="A2810" s="51"/>
      <c r="B2810" s="51"/>
      <c r="C2810" s="51"/>
      <c r="D2810" s="51"/>
      <c r="E2810" s="51"/>
      <c r="F2810" s="51"/>
      <c r="G2810" s="51"/>
      <c r="H2810" s="51"/>
    </row>
    <row r="2811" spans="1:8" x14ac:dyDescent="0.3">
      <c r="A2811" s="51"/>
      <c r="B2811" s="51"/>
      <c r="C2811" s="51"/>
      <c r="D2811" s="51"/>
      <c r="E2811" s="51"/>
      <c r="F2811" s="51"/>
      <c r="G2811" s="51"/>
      <c r="H2811" s="51"/>
    </row>
    <row r="2812" spans="1:8" x14ac:dyDescent="0.3">
      <c r="A2812" s="51"/>
      <c r="B2812" s="51"/>
      <c r="C2812" s="51"/>
      <c r="D2812" s="51"/>
      <c r="E2812" s="51"/>
      <c r="F2812" s="51"/>
      <c r="G2812" s="51"/>
      <c r="H2812" s="51"/>
    </row>
    <row r="2813" spans="1:8" x14ac:dyDescent="0.3">
      <c r="A2813" s="51"/>
      <c r="B2813" s="51"/>
      <c r="C2813" s="51"/>
      <c r="D2813" s="51"/>
      <c r="E2813" s="51"/>
      <c r="F2813" s="51"/>
      <c r="G2813" s="51"/>
      <c r="H2813" s="51"/>
    </row>
    <row r="2814" spans="1:8" x14ac:dyDescent="0.3">
      <c r="A2814" s="51"/>
      <c r="B2814" s="51"/>
      <c r="C2814" s="51"/>
      <c r="D2814" s="51"/>
      <c r="E2814" s="51"/>
      <c r="F2814" s="51"/>
      <c r="G2814" s="51"/>
      <c r="H2814" s="51"/>
    </row>
    <row r="2815" spans="1:8" x14ac:dyDescent="0.3">
      <c r="A2815" s="51"/>
      <c r="B2815" s="51"/>
      <c r="C2815" s="51"/>
      <c r="D2815" s="51"/>
      <c r="E2815" s="51"/>
      <c r="F2815" s="51"/>
      <c r="G2815" s="51"/>
      <c r="H2815" s="51"/>
    </row>
    <row r="2816" spans="1:8" x14ac:dyDescent="0.3">
      <c r="A2816" s="51"/>
      <c r="B2816" s="51"/>
      <c r="C2816" s="51"/>
      <c r="D2816" s="51"/>
      <c r="E2816" s="51"/>
      <c r="F2816" s="51"/>
      <c r="G2816" s="51"/>
      <c r="H2816" s="51"/>
    </row>
    <row r="2817" spans="1:8" x14ac:dyDescent="0.3">
      <c r="A2817" s="51"/>
      <c r="B2817" s="51"/>
      <c r="C2817" s="51"/>
      <c r="D2817" s="51"/>
      <c r="E2817" s="51"/>
      <c r="F2817" s="51"/>
      <c r="G2817" s="51"/>
      <c r="H2817" s="51"/>
    </row>
    <row r="2818" spans="1:8" x14ac:dyDescent="0.3">
      <c r="A2818" s="51"/>
      <c r="B2818" s="51"/>
      <c r="C2818" s="51"/>
      <c r="D2818" s="51"/>
      <c r="E2818" s="51"/>
      <c r="F2818" s="51"/>
      <c r="G2818" s="51"/>
      <c r="H2818" s="51"/>
    </row>
    <row r="2819" spans="1:8" x14ac:dyDescent="0.3">
      <c r="A2819" s="51"/>
      <c r="B2819" s="51"/>
      <c r="C2819" s="51"/>
      <c r="D2819" s="51"/>
      <c r="E2819" s="51"/>
      <c r="F2819" s="51"/>
      <c r="G2819" s="51"/>
      <c r="H2819" s="51"/>
    </row>
    <row r="2820" spans="1:8" x14ac:dyDescent="0.3">
      <c r="A2820" s="51"/>
      <c r="B2820" s="51"/>
      <c r="C2820" s="51"/>
      <c r="D2820" s="51"/>
      <c r="E2820" s="51"/>
      <c r="F2820" s="51"/>
      <c r="G2820" s="51"/>
      <c r="H2820" s="51"/>
    </row>
    <row r="2821" spans="1:8" x14ac:dyDescent="0.3">
      <c r="A2821" s="51"/>
      <c r="B2821" s="51"/>
      <c r="C2821" s="51"/>
      <c r="D2821" s="51"/>
      <c r="E2821" s="51"/>
      <c r="F2821" s="51"/>
      <c r="G2821" s="51"/>
      <c r="H2821" s="51"/>
    </row>
    <row r="2822" spans="1:8" x14ac:dyDescent="0.3">
      <c r="A2822" s="51"/>
      <c r="B2822" s="51"/>
      <c r="C2822" s="51"/>
      <c r="D2822" s="51"/>
      <c r="E2822" s="51"/>
      <c r="F2822" s="51"/>
      <c r="G2822" s="51"/>
      <c r="H2822" s="51"/>
    </row>
    <row r="2823" spans="1:8" x14ac:dyDescent="0.3">
      <c r="A2823" s="51"/>
      <c r="B2823" s="51"/>
      <c r="C2823" s="51"/>
      <c r="D2823" s="51"/>
      <c r="E2823" s="51"/>
      <c r="F2823" s="51"/>
      <c r="G2823" s="51"/>
      <c r="H2823" s="51"/>
    </row>
    <row r="2824" spans="1:8" x14ac:dyDescent="0.3">
      <c r="A2824" s="51"/>
      <c r="B2824" s="51"/>
      <c r="C2824" s="51"/>
      <c r="D2824" s="51"/>
      <c r="E2824" s="51"/>
      <c r="F2824" s="51"/>
      <c r="G2824" s="51"/>
      <c r="H2824" s="51"/>
    </row>
    <row r="2825" spans="1:8" x14ac:dyDescent="0.3">
      <c r="A2825" s="51"/>
      <c r="B2825" s="51"/>
      <c r="C2825" s="51"/>
      <c r="D2825" s="51"/>
      <c r="E2825" s="51"/>
      <c r="F2825" s="51"/>
      <c r="G2825" s="51"/>
      <c r="H2825" s="51"/>
    </row>
    <row r="2826" spans="1:8" x14ac:dyDescent="0.3">
      <c r="A2826" s="51"/>
      <c r="B2826" s="51"/>
      <c r="C2826" s="51"/>
      <c r="D2826" s="51"/>
      <c r="E2826" s="51"/>
      <c r="F2826" s="51"/>
      <c r="G2826" s="51"/>
      <c r="H2826" s="51"/>
    </row>
    <row r="2827" spans="1:8" x14ac:dyDescent="0.3">
      <c r="A2827" s="51"/>
      <c r="B2827" s="51"/>
      <c r="C2827" s="51"/>
      <c r="D2827" s="51"/>
      <c r="E2827" s="51"/>
      <c r="F2827" s="51"/>
      <c r="G2827" s="51"/>
      <c r="H2827" s="51"/>
    </row>
    <row r="2828" spans="1:8" x14ac:dyDescent="0.3">
      <c r="A2828" s="51"/>
      <c r="B2828" s="51"/>
      <c r="C2828" s="51"/>
      <c r="D2828" s="51"/>
      <c r="E2828" s="51"/>
      <c r="F2828" s="51"/>
      <c r="G2828" s="51"/>
      <c r="H2828" s="51"/>
    </row>
    <row r="2829" spans="1:8" x14ac:dyDescent="0.3">
      <c r="A2829" s="51"/>
      <c r="B2829" s="51"/>
      <c r="C2829" s="51"/>
      <c r="D2829" s="51"/>
      <c r="E2829" s="51"/>
      <c r="F2829" s="51"/>
      <c r="G2829" s="51"/>
      <c r="H2829" s="51"/>
    </row>
    <row r="2830" spans="1:8" x14ac:dyDescent="0.3">
      <c r="A2830" s="51"/>
      <c r="B2830" s="51"/>
      <c r="C2830" s="51"/>
      <c r="D2830" s="51"/>
      <c r="E2830" s="51"/>
      <c r="F2830" s="51"/>
      <c r="G2830" s="51"/>
      <c r="H2830" s="51"/>
    </row>
    <row r="2831" spans="1:8" x14ac:dyDescent="0.3">
      <c r="A2831" s="51"/>
      <c r="B2831" s="51"/>
      <c r="C2831" s="51"/>
      <c r="D2831" s="51"/>
      <c r="E2831" s="51"/>
      <c r="F2831" s="51"/>
      <c r="G2831" s="51"/>
      <c r="H2831" s="51"/>
    </row>
    <row r="2832" spans="1:8" x14ac:dyDescent="0.3">
      <c r="A2832" s="51"/>
      <c r="B2832" s="51"/>
      <c r="C2832" s="51"/>
      <c r="D2832" s="51"/>
      <c r="E2832" s="51"/>
      <c r="F2832" s="51"/>
      <c r="G2832" s="51"/>
      <c r="H2832" s="51"/>
    </row>
    <row r="2833" spans="1:8" x14ac:dyDescent="0.3">
      <c r="A2833" s="51"/>
      <c r="B2833" s="51"/>
      <c r="C2833" s="51"/>
      <c r="D2833" s="51"/>
      <c r="E2833" s="51"/>
      <c r="F2833" s="51"/>
      <c r="G2833" s="51"/>
      <c r="H2833" s="51"/>
    </row>
    <row r="2834" spans="1:8" x14ac:dyDescent="0.3">
      <c r="A2834" s="51"/>
      <c r="B2834" s="51"/>
      <c r="C2834" s="51"/>
      <c r="D2834" s="51"/>
      <c r="E2834" s="51"/>
      <c r="F2834" s="51"/>
      <c r="G2834" s="51"/>
      <c r="H2834" s="51"/>
    </row>
    <row r="2835" spans="1:8" x14ac:dyDescent="0.3">
      <c r="A2835" s="51"/>
      <c r="B2835" s="51"/>
      <c r="C2835" s="51"/>
      <c r="D2835" s="51"/>
      <c r="E2835" s="51"/>
      <c r="F2835" s="51"/>
      <c r="G2835" s="51"/>
      <c r="H2835" s="51"/>
    </row>
    <row r="2836" spans="1:8" x14ac:dyDescent="0.3">
      <c r="A2836" s="51"/>
      <c r="B2836" s="51"/>
      <c r="C2836" s="51"/>
      <c r="D2836" s="51"/>
      <c r="E2836" s="51"/>
      <c r="F2836" s="51"/>
      <c r="G2836" s="51"/>
      <c r="H2836" s="51"/>
    </row>
    <row r="2837" spans="1:8" x14ac:dyDescent="0.3">
      <c r="A2837" s="51"/>
      <c r="B2837" s="51"/>
      <c r="C2837" s="51"/>
      <c r="D2837" s="51"/>
      <c r="E2837" s="51"/>
      <c r="F2837" s="51"/>
      <c r="G2837" s="51"/>
      <c r="H2837" s="51"/>
    </row>
    <row r="2838" spans="1:8" x14ac:dyDescent="0.3">
      <c r="A2838" s="51"/>
      <c r="B2838" s="51"/>
      <c r="C2838" s="51"/>
      <c r="D2838" s="51"/>
      <c r="E2838" s="51"/>
      <c r="F2838" s="51"/>
      <c r="G2838" s="51"/>
      <c r="H2838" s="51"/>
    </row>
    <row r="2839" spans="1:8" x14ac:dyDescent="0.3">
      <c r="A2839" s="51"/>
      <c r="B2839" s="51"/>
      <c r="C2839" s="51"/>
      <c r="D2839" s="51"/>
      <c r="E2839" s="51"/>
      <c r="F2839" s="51"/>
      <c r="G2839" s="51"/>
      <c r="H2839" s="51"/>
    </row>
    <row r="2840" spans="1:8" x14ac:dyDescent="0.3">
      <c r="A2840" s="51"/>
      <c r="B2840" s="51"/>
      <c r="C2840" s="51"/>
      <c r="D2840" s="51"/>
      <c r="E2840" s="51"/>
      <c r="F2840" s="51"/>
      <c r="G2840" s="51"/>
      <c r="H2840" s="51"/>
    </row>
    <row r="2841" spans="1:8" x14ac:dyDescent="0.3">
      <c r="A2841" s="51"/>
      <c r="B2841" s="51"/>
      <c r="C2841" s="51"/>
      <c r="D2841" s="51"/>
      <c r="E2841" s="51"/>
      <c r="F2841" s="51"/>
      <c r="G2841" s="51"/>
      <c r="H2841" s="51"/>
    </row>
    <row r="2842" spans="1:8" x14ac:dyDescent="0.3">
      <c r="A2842" s="51"/>
      <c r="B2842" s="51"/>
      <c r="C2842" s="51"/>
      <c r="D2842" s="51"/>
      <c r="E2842" s="51"/>
      <c r="F2842" s="51"/>
      <c r="G2842" s="51"/>
      <c r="H2842" s="51"/>
    </row>
    <row r="2843" spans="1:8" x14ac:dyDescent="0.3">
      <c r="A2843" s="51"/>
      <c r="B2843" s="51"/>
      <c r="C2843" s="51"/>
      <c r="D2843" s="51"/>
      <c r="E2843" s="51"/>
      <c r="F2843" s="51"/>
      <c r="G2843" s="51"/>
      <c r="H2843" s="51"/>
    </row>
    <row r="2844" spans="1:8" x14ac:dyDescent="0.3">
      <c r="A2844" s="51"/>
      <c r="B2844" s="51"/>
      <c r="C2844" s="51"/>
      <c r="D2844" s="51"/>
      <c r="E2844" s="51"/>
      <c r="F2844" s="51"/>
      <c r="G2844" s="51"/>
      <c r="H2844" s="51"/>
    </row>
    <row r="2845" spans="1:8" x14ac:dyDescent="0.3">
      <c r="A2845" s="51"/>
      <c r="B2845" s="51"/>
      <c r="C2845" s="51"/>
      <c r="D2845" s="51"/>
      <c r="E2845" s="51"/>
      <c r="F2845" s="51"/>
      <c r="G2845" s="51"/>
      <c r="H2845" s="51"/>
    </row>
    <row r="2846" spans="1:8" x14ac:dyDescent="0.3">
      <c r="A2846" s="51"/>
      <c r="B2846" s="51"/>
      <c r="C2846" s="51"/>
      <c r="D2846" s="51"/>
      <c r="E2846" s="51"/>
      <c r="F2846" s="51"/>
      <c r="G2846" s="51"/>
      <c r="H2846" s="51"/>
    </row>
    <row r="2847" spans="1:8" x14ac:dyDescent="0.3">
      <c r="A2847" s="51"/>
      <c r="B2847" s="51"/>
      <c r="C2847" s="51"/>
      <c r="D2847" s="51"/>
      <c r="E2847" s="51"/>
      <c r="F2847" s="51"/>
      <c r="G2847" s="51"/>
      <c r="H2847" s="51"/>
    </row>
    <row r="2848" spans="1:8" x14ac:dyDescent="0.3">
      <c r="A2848" s="51"/>
      <c r="B2848" s="51"/>
      <c r="C2848" s="51"/>
      <c r="D2848" s="51"/>
      <c r="E2848" s="51"/>
      <c r="F2848" s="51"/>
      <c r="G2848" s="51"/>
      <c r="H2848" s="51"/>
    </row>
    <row r="2849" spans="1:8" x14ac:dyDescent="0.3">
      <c r="A2849" s="51"/>
      <c r="B2849" s="51"/>
      <c r="C2849" s="51"/>
      <c r="D2849" s="51"/>
      <c r="E2849" s="51"/>
      <c r="F2849" s="51"/>
      <c r="G2849" s="51"/>
      <c r="H2849" s="51"/>
    </row>
    <row r="2850" spans="1:8" x14ac:dyDescent="0.3">
      <c r="A2850" s="51"/>
      <c r="B2850" s="51"/>
      <c r="C2850" s="51"/>
      <c r="D2850" s="51"/>
      <c r="E2850" s="51"/>
      <c r="F2850" s="51"/>
      <c r="G2850" s="51"/>
      <c r="H2850" s="51"/>
    </row>
    <row r="2851" spans="1:8" x14ac:dyDescent="0.3">
      <c r="A2851" s="51"/>
      <c r="B2851" s="51"/>
      <c r="C2851" s="51"/>
      <c r="D2851" s="51"/>
      <c r="E2851" s="51"/>
      <c r="F2851" s="51"/>
      <c r="G2851" s="51"/>
      <c r="H2851" s="51"/>
    </row>
    <row r="2852" spans="1:8" x14ac:dyDescent="0.3">
      <c r="A2852" s="51"/>
      <c r="B2852" s="51"/>
      <c r="C2852" s="51"/>
      <c r="D2852" s="51"/>
      <c r="E2852" s="51"/>
      <c r="F2852" s="51"/>
      <c r="G2852" s="51"/>
      <c r="H2852" s="51"/>
    </row>
    <row r="2853" spans="1:8" x14ac:dyDescent="0.3">
      <c r="A2853" s="51"/>
      <c r="B2853" s="51"/>
      <c r="C2853" s="51"/>
      <c r="D2853" s="51"/>
      <c r="E2853" s="51"/>
      <c r="F2853" s="51"/>
      <c r="G2853" s="51"/>
      <c r="H2853" s="51"/>
    </row>
    <row r="2854" spans="1:8" x14ac:dyDescent="0.3">
      <c r="A2854" s="51"/>
      <c r="B2854" s="51"/>
      <c r="C2854" s="51"/>
      <c r="D2854" s="51"/>
      <c r="E2854" s="51"/>
      <c r="F2854" s="51"/>
      <c r="G2854" s="51"/>
      <c r="H2854" s="51"/>
    </row>
    <row r="2855" spans="1:8" x14ac:dyDescent="0.3">
      <c r="A2855" s="51"/>
      <c r="B2855" s="51"/>
      <c r="C2855" s="51"/>
      <c r="D2855" s="51"/>
      <c r="E2855" s="51"/>
      <c r="F2855" s="51"/>
      <c r="G2855" s="51"/>
      <c r="H2855" s="51"/>
    </row>
    <row r="2856" spans="1:8" x14ac:dyDescent="0.3">
      <c r="A2856" s="51"/>
      <c r="B2856" s="51"/>
      <c r="C2856" s="51"/>
      <c r="D2856" s="51"/>
      <c r="E2856" s="51"/>
      <c r="F2856" s="51"/>
      <c r="G2856" s="51"/>
      <c r="H2856" s="51"/>
    </row>
    <row r="2857" spans="1:8" x14ac:dyDescent="0.3">
      <c r="A2857" s="51"/>
      <c r="B2857" s="51"/>
      <c r="C2857" s="51"/>
      <c r="D2857" s="51"/>
      <c r="E2857" s="51"/>
      <c r="F2857" s="51"/>
      <c r="G2857" s="51"/>
      <c r="H2857" s="51"/>
    </row>
    <row r="2858" spans="1:8" x14ac:dyDescent="0.3">
      <c r="A2858" s="51"/>
      <c r="B2858" s="51"/>
      <c r="C2858" s="51"/>
      <c r="D2858" s="51"/>
      <c r="E2858" s="51"/>
      <c r="F2858" s="51"/>
      <c r="G2858" s="51"/>
      <c r="H2858" s="51"/>
    </row>
    <row r="2859" spans="1:8" x14ac:dyDescent="0.3">
      <c r="A2859" s="51"/>
      <c r="B2859" s="51"/>
      <c r="C2859" s="51"/>
      <c r="D2859" s="51"/>
      <c r="E2859" s="51"/>
      <c r="F2859" s="51"/>
      <c r="G2859" s="51"/>
      <c r="H2859" s="51"/>
    </row>
    <row r="2860" spans="1:8" x14ac:dyDescent="0.3">
      <c r="A2860" s="51"/>
      <c r="B2860" s="51"/>
      <c r="C2860" s="51"/>
      <c r="D2860" s="51"/>
      <c r="E2860" s="51"/>
      <c r="F2860" s="51"/>
      <c r="G2860" s="51"/>
      <c r="H2860" s="51"/>
    </row>
    <row r="2861" spans="1:8" x14ac:dyDescent="0.3">
      <c r="A2861" s="51"/>
      <c r="B2861" s="51"/>
      <c r="C2861" s="51"/>
      <c r="D2861" s="51"/>
      <c r="E2861" s="51"/>
      <c r="F2861" s="51"/>
      <c r="G2861" s="51"/>
      <c r="H2861" s="51"/>
    </row>
    <row r="2862" spans="1:8" x14ac:dyDescent="0.3">
      <c r="A2862" s="51"/>
      <c r="B2862" s="51"/>
      <c r="C2862" s="51"/>
      <c r="D2862" s="51"/>
      <c r="E2862" s="51"/>
      <c r="F2862" s="51"/>
      <c r="G2862" s="51"/>
      <c r="H2862" s="51"/>
    </row>
    <row r="2863" spans="1:8" x14ac:dyDescent="0.3">
      <c r="A2863" s="51"/>
      <c r="B2863" s="51"/>
      <c r="C2863" s="51"/>
      <c r="D2863" s="51"/>
      <c r="E2863" s="51"/>
      <c r="F2863" s="51"/>
      <c r="G2863" s="51"/>
      <c r="H2863" s="51"/>
    </row>
    <row r="2864" spans="1:8" x14ac:dyDescent="0.3">
      <c r="A2864" s="51"/>
      <c r="B2864" s="51"/>
      <c r="C2864" s="51"/>
      <c r="D2864" s="51"/>
      <c r="E2864" s="51"/>
      <c r="F2864" s="51"/>
      <c r="G2864" s="51"/>
      <c r="H2864" s="51"/>
    </row>
    <row r="2865" spans="1:8" x14ac:dyDescent="0.3">
      <c r="A2865" s="51"/>
      <c r="B2865" s="51"/>
      <c r="C2865" s="51"/>
      <c r="D2865" s="51"/>
      <c r="E2865" s="51"/>
      <c r="F2865" s="51"/>
      <c r="G2865" s="51"/>
      <c r="H2865" s="51"/>
    </row>
    <row r="2866" spans="1:8" x14ac:dyDescent="0.3">
      <c r="A2866" s="51"/>
      <c r="B2866" s="51"/>
      <c r="C2866" s="51"/>
      <c r="D2866" s="51"/>
      <c r="E2866" s="51"/>
      <c r="F2866" s="51"/>
      <c r="G2866" s="51"/>
      <c r="H2866" s="51"/>
    </row>
    <row r="2867" spans="1:8" x14ac:dyDescent="0.3">
      <c r="A2867" s="51"/>
      <c r="B2867" s="51"/>
      <c r="C2867" s="51"/>
      <c r="D2867" s="51"/>
      <c r="E2867" s="51"/>
      <c r="F2867" s="51"/>
      <c r="G2867" s="51"/>
      <c r="H2867" s="51"/>
    </row>
    <row r="2868" spans="1:8" x14ac:dyDescent="0.3">
      <c r="A2868" s="51"/>
      <c r="B2868" s="51"/>
      <c r="C2868" s="51"/>
      <c r="D2868" s="51"/>
      <c r="E2868" s="51"/>
      <c r="F2868" s="51"/>
      <c r="G2868" s="51"/>
      <c r="H2868" s="51"/>
    </row>
    <row r="2869" spans="1:8" x14ac:dyDescent="0.3">
      <c r="A2869" s="51"/>
      <c r="B2869" s="51"/>
      <c r="C2869" s="51"/>
      <c r="D2869" s="51"/>
      <c r="E2869" s="51"/>
      <c r="F2869" s="51"/>
      <c r="G2869" s="51"/>
      <c r="H2869" s="51"/>
    </row>
    <row r="2870" spans="1:8" x14ac:dyDescent="0.3">
      <c r="A2870" s="51"/>
      <c r="B2870" s="51"/>
      <c r="C2870" s="51"/>
      <c r="D2870" s="51"/>
      <c r="E2870" s="51"/>
      <c r="F2870" s="51"/>
      <c r="G2870" s="51"/>
      <c r="H2870" s="51"/>
    </row>
    <row r="2871" spans="1:8" x14ac:dyDescent="0.3">
      <c r="A2871" s="51"/>
      <c r="B2871" s="51"/>
      <c r="C2871" s="51"/>
      <c r="D2871" s="51"/>
      <c r="E2871" s="51"/>
      <c r="F2871" s="51"/>
      <c r="G2871" s="51"/>
      <c r="H2871" s="51"/>
    </row>
    <row r="2872" spans="1:8" x14ac:dyDescent="0.3">
      <c r="A2872" s="51"/>
      <c r="B2872" s="51"/>
      <c r="C2872" s="51"/>
      <c r="D2872" s="51"/>
      <c r="E2872" s="51"/>
      <c r="F2872" s="51"/>
      <c r="G2872" s="51"/>
      <c r="H2872" s="51"/>
    </row>
    <row r="2873" spans="1:8" x14ac:dyDescent="0.3">
      <c r="A2873" s="51"/>
      <c r="B2873" s="51"/>
      <c r="C2873" s="51"/>
      <c r="D2873" s="51"/>
      <c r="E2873" s="51"/>
      <c r="F2873" s="51"/>
      <c r="G2873" s="51"/>
      <c r="H2873" s="51"/>
    </row>
    <row r="2874" spans="1:8" x14ac:dyDescent="0.3">
      <c r="A2874" s="51"/>
      <c r="B2874" s="51"/>
      <c r="C2874" s="51"/>
      <c r="D2874" s="51"/>
      <c r="E2874" s="51"/>
      <c r="F2874" s="51"/>
      <c r="G2874" s="51"/>
      <c r="H2874" s="51"/>
    </row>
    <row r="2875" spans="1:8" x14ac:dyDescent="0.3">
      <c r="A2875" s="51"/>
      <c r="B2875" s="51"/>
      <c r="C2875" s="51"/>
      <c r="D2875" s="51"/>
      <c r="E2875" s="51"/>
      <c r="F2875" s="51"/>
      <c r="G2875" s="51"/>
      <c r="H2875" s="51"/>
    </row>
    <row r="2876" spans="1:8" x14ac:dyDescent="0.3">
      <c r="A2876" s="51"/>
      <c r="B2876" s="51"/>
      <c r="C2876" s="51"/>
      <c r="D2876" s="51"/>
      <c r="E2876" s="51"/>
      <c r="F2876" s="51"/>
      <c r="G2876" s="51"/>
      <c r="H2876" s="51"/>
    </row>
    <row r="2877" spans="1:8" x14ac:dyDescent="0.3">
      <c r="A2877" s="51"/>
      <c r="B2877" s="51"/>
      <c r="C2877" s="51"/>
      <c r="D2877" s="51"/>
      <c r="E2877" s="51"/>
      <c r="F2877" s="51"/>
      <c r="G2877" s="51"/>
      <c r="H2877" s="51"/>
    </row>
    <row r="2878" spans="1:8" x14ac:dyDescent="0.3">
      <c r="A2878" s="51"/>
      <c r="B2878" s="51"/>
      <c r="C2878" s="51"/>
      <c r="D2878" s="51"/>
      <c r="E2878" s="51"/>
      <c r="F2878" s="51"/>
      <c r="G2878" s="51"/>
      <c r="H2878" s="51"/>
    </row>
    <row r="2879" spans="1:8" x14ac:dyDescent="0.3">
      <c r="A2879" s="51"/>
      <c r="B2879" s="51"/>
      <c r="C2879" s="51"/>
      <c r="D2879" s="51"/>
      <c r="E2879" s="51"/>
      <c r="F2879" s="51"/>
      <c r="G2879" s="51"/>
      <c r="H2879" s="51"/>
    </row>
    <row r="2880" spans="1:8" x14ac:dyDescent="0.3">
      <c r="A2880" s="51"/>
      <c r="B2880" s="51"/>
      <c r="C2880" s="51"/>
      <c r="D2880" s="51"/>
      <c r="E2880" s="51"/>
      <c r="F2880" s="51"/>
      <c r="G2880" s="51"/>
      <c r="H2880" s="51"/>
    </row>
    <row r="2881" spans="1:8" x14ac:dyDescent="0.3">
      <c r="A2881" s="51"/>
      <c r="B2881" s="51"/>
      <c r="C2881" s="51"/>
      <c r="D2881" s="51"/>
      <c r="E2881" s="51"/>
      <c r="F2881" s="51"/>
      <c r="G2881" s="51"/>
      <c r="H2881" s="51"/>
    </row>
    <row r="2882" spans="1:8" x14ac:dyDescent="0.3">
      <c r="A2882" s="51"/>
      <c r="B2882" s="51"/>
      <c r="C2882" s="51"/>
      <c r="D2882" s="51"/>
      <c r="E2882" s="51"/>
      <c r="F2882" s="51"/>
      <c r="G2882" s="51"/>
      <c r="H2882" s="51"/>
    </row>
    <row r="2883" spans="1:8" x14ac:dyDescent="0.3">
      <c r="A2883" s="51"/>
      <c r="B2883" s="51"/>
      <c r="C2883" s="51"/>
      <c r="D2883" s="51"/>
      <c r="E2883" s="51"/>
      <c r="F2883" s="51"/>
      <c r="G2883" s="51"/>
      <c r="H2883" s="51"/>
    </row>
    <row r="2884" spans="1:8" x14ac:dyDescent="0.3">
      <c r="A2884" s="51"/>
      <c r="B2884" s="51"/>
      <c r="C2884" s="51"/>
      <c r="D2884" s="51"/>
      <c r="E2884" s="51"/>
      <c r="F2884" s="51"/>
      <c r="G2884" s="51"/>
      <c r="H2884" s="51"/>
    </row>
    <row r="2885" spans="1:8" x14ac:dyDescent="0.3">
      <c r="A2885" s="51"/>
      <c r="B2885" s="51"/>
      <c r="C2885" s="51"/>
      <c r="D2885" s="51"/>
      <c r="E2885" s="51"/>
      <c r="F2885" s="51"/>
      <c r="G2885" s="51"/>
      <c r="H2885" s="51"/>
    </row>
    <row r="2886" spans="1:8" x14ac:dyDescent="0.3">
      <c r="A2886" s="51"/>
      <c r="B2886" s="51"/>
      <c r="C2886" s="51"/>
      <c r="D2886" s="51"/>
      <c r="E2886" s="51"/>
      <c r="F2886" s="51"/>
      <c r="G2886" s="51"/>
      <c r="H2886" s="51"/>
    </row>
    <row r="2887" spans="1:8" x14ac:dyDescent="0.3">
      <c r="A2887" s="51"/>
      <c r="B2887" s="51"/>
      <c r="C2887" s="51"/>
      <c r="D2887" s="51"/>
      <c r="E2887" s="51"/>
      <c r="F2887" s="51"/>
      <c r="G2887" s="51"/>
      <c r="H2887" s="51"/>
    </row>
    <row r="2888" spans="1:8" x14ac:dyDescent="0.3">
      <c r="A2888" s="51"/>
      <c r="B2888" s="51"/>
      <c r="C2888" s="51"/>
      <c r="D2888" s="51"/>
      <c r="E2888" s="51"/>
      <c r="F2888" s="51"/>
      <c r="G2888" s="51"/>
      <c r="H2888" s="51"/>
    </row>
    <row r="2889" spans="1:8" x14ac:dyDescent="0.3">
      <c r="A2889" s="51"/>
      <c r="B2889" s="51"/>
      <c r="C2889" s="51"/>
      <c r="D2889" s="51"/>
      <c r="E2889" s="51"/>
      <c r="F2889" s="51"/>
      <c r="G2889" s="51"/>
      <c r="H2889" s="51"/>
    </row>
    <row r="2890" spans="1:8" x14ac:dyDescent="0.3">
      <c r="A2890" s="51"/>
      <c r="B2890" s="51"/>
      <c r="C2890" s="51"/>
      <c r="D2890" s="51"/>
      <c r="E2890" s="51"/>
      <c r="F2890" s="51"/>
      <c r="G2890" s="51"/>
      <c r="H2890" s="51"/>
    </row>
    <row r="2891" spans="1:8" x14ac:dyDescent="0.3">
      <c r="A2891" s="51"/>
      <c r="B2891" s="51"/>
      <c r="C2891" s="51"/>
      <c r="D2891" s="51"/>
      <c r="E2891" s="51"/>
      <c r="F2891" s="51"/>
      <c r="G2891" s="51"/>
      <c r="H2891" s="51"/>
    </row>
    <row r="2892" spans="1:8" x14ac:dyDescent="0.3">
      <c r="A2892" s="51"/>
      <c r="B2892" s="51"/>
      <c r="C2892" s="51"/>
      <c r="D2892" s="51"/>
      <c r="E2892" s="51"/>
      <c r="F2892" s="51"/>
      <c r="G2892" s="51"/>
      <c r="H2892" s="51"/>
    </row>
    <row r="2893" spans="1:8" x14ac:dyDescent="0.3">
      <c r="A2893" s="51"/>
      <c r="B2893" s="51"/>
      <c r="C2893" s="51"/>
      <c r="D2893" s="51"/>
      <c r="E2893" s="51"/>
      <c r="F2893" s="51"/>
      <c r="G2893" s="51"/>
      <c r="H2893" s="51"/>
    </row>
    <row r="2894" spans="1:8" x14ac:dyDescent="0.3">
      <c r="A2894" s="51"/>
      <c r="B2894" s="51"/>
      <c r="C2894" s="51"/>
      <c r="D2894" s="51"/>
      <c r="E2894" s="51"/>
      <c r="F2894" s="51"/>
      <c r="G2894" s="51"/>
      <c r="H2894" s="51"/>
    </row>
    <row r="2895" spans="1:8" x14ac:dyDescent="0.3">
      <c r="A2895" s="51"/>
      <c r="B2895" s="51"/>
      <c r="C2895" s="51"/>
      <c r="D2895" s="51"/>
      <c r="E2895" s="51"/>
      <c r="F2895" s="51"/>
      <c r="G2895" s="51"/>
      <c r="H2895" s="51"/>
    </row>
    <row r="2896" spans="1:8" x14ac:dyDescent="0.3">
      <c r="A2896" s="51"/>
      <c r="B2896" s="51"/>
      <c r="C2896" s="51"/>
      <c r="D2896" s="51"/>
      <c r="E2896" s="51"/>
      <c r="F2896" s="51"/>
      <c r="G2896" s="51"/>
      <c r="H2896" s="51"/>
    </row>
    <row r="2897" spans="1:8" x14ac:dyDescent="0.3">
      <c r="A2897" s="51"/>
      <c r="B2897" s="51"/>
      <c r="C2897" s="51"/>
      <c r="D2897" s="51"/>
      <c r="E2897" s="51"/>
      <c r="F2897" s="51"/>
      <c r="G2897" s="51"/>
      <c r="H2897" s="51"/>
    </row>
    <row r="2898" spans="1:8" x14ac:dyDescent="0.3">
      <c r="A2898" s="51"/>
      <c r="B2898" s="51"/>
      <c r="C2898" s="51"/>
      <c r="D2898" s="51"/>
      <c r="E2898" s="51"/>
      <c r="F2898" s="51"/>
      <c r="G2898" s="51"/>
      <c r="H2898" s="51"/>
    </row>
    <row r="2899" spans="1:8" x14ac:dyDescent="0.3">
      <c r="A2899" s="51"/>
      <c r="B2899" s="51"/>
      <c r="C2899" s="51"/>
      <c r="D2899" s="51"/>
      <c r="E2899" s="51"/>
      <c r="F2899" s="51"/>
      <c r="G2899" s="51"/>
      <c r="H2899" s="51"/>
    </row>
    <row r="2900" spans="1:8" x14ac:dyDescent="0.3">
      <c r="A2900" s="51"/>
      <c r="B2900" s="51"/>
      <c r="C2900" s="51"/>
      <c r="D2900" s="51"/>
      <c r="E2900" s="51"/>
      <c r="F2900" s="51"/>
      <c r="G2900" s="51"/>
      <c r="H2900" s="51"/>
    </row>
    <row r="2901" spans="1:8" x14ac:dyDescent="0.3">
      <c r="A2901" s="51"/>
      <c r="B2901" s="51"/>
      <c r="C2901" s="51"/>
      <c r="D2901" s="51"/>
      <c r="E2901" s="51"/>
      <c r="F2901" s="51"/>
      <c r="G2901" s="51"/>
      <c r="H2901" s="51"/>
    </row>
    <row r="2902" spans="1:8" x14ac:dyDescent="0.3">
      <c r="A2902" s="51"/>
      <c r="B2902" s="51"/>
      <c r="C2902" s="51"/>
      <c r="D2902" s="51"/>
      <c r="E2902" s="51"/>
      <c r="F2902" s="51"/>
      <c r="G2902" s="51"/>
      <c r="H2902" s="51"/>
    </row>
    <row r="2903" spans="1:8" x14ac:dyDescent="0.3">
      <c r="A2903" s="51"/>
      <c r="B2903" s="51"/>
      <c r="C2903" s="51"/>
      <c r="D2903" s="51"/>
      <c r="E2903" s="51"/>
      <c r="F2903" s="51"/>
      <c r="G2903" s="51"/>
      <c r="H2903" s="51"/>
    </row>
    <row r="2904" spans="1:8" x14ac:dyDescent="0.3">
      <c r="A2904" s="51"/>
      <c r="B2904" s="51"/>
      <c r="C2904" s="51"/>
      <c r="D2904" s="51"/>
      <c r="E2904" s="51"/>
      <c r="F2904" s="51"/>
      <c r="G2904" s="51"/>
      <c r="H2904" s="51"/>
    </row>
    <row r="2905" spans="1:8" x14ac:dyDescent="0.3">
      <c r="A2905" s="51"/>
      <c r="B2905" s="51"/>
      <c r="C2905" s="51"/>
      <c r="D2905" s="51"/>
      <c r="E2905" s="51"/>
      <c r="F2905" s="51"/>
      <c r="G2905" s="51"/>
      <c r="H2905" s="51"/>
    </row>
    <row r="2906" spans="1:8" x14ac:dyDescent="0.3">
      <c r="A2906" s="51"/>
      <c r="B2906" s="51"/>
      <c r="C2906" s="51"/>
      <c r="D2906" s="51"/>
      <c r="E2906" s="51"/>
      <c r="F2906" s="51"/>
      <c r="G2906" s="51"/>
      <c r="H2906" s="51"/>
    </row>
    <row r="2907" spans="1:8" x14ac:dyDescent="0.3">
      <c r="A2907" s="51"/>
      <c r="B2907" s="51"/>
      <c r="C2907" s="51"/>
      <c r="D2907" s="51"/>
      <c r="E2907" s="51"/>
      <c r="F2907" s="51"/>
      <c r="G2907" s="51"/>
      <c r="H2907" s="51"/>
    </row>
    <row r="2908" spans="1:8" x14ac:dyDescent="0.3">
      <c r="A2908" s="51"/>
      <c r="B2908" s="51"/>
      <c r="C2908" s="51"/>
      <c r="D2908" s="51"/>
      <c r="E2908" s="51"/>
      <c r="F2908" s="51"/>
      <c r="G2908" s="51"/>
      <c r="H2908" s="51"/>
    </row>
    <row r="2909" spans="1:8" x14ac:dyDescent="0.3">
      <c r="A2909" s="51"/>
      <c r="B2909" s="51"/>
      <c r="C2909" s="51"/>
      <c r="D2909" s="51"/>
      <c r="E2909" s="51"/>
      <c r="F2909" s="51"/>
      <c r="G2909" s="51"/>
      <c r="H2909" s="51"/>
    </row>
    <row r="2910" spans="1:8" x14ac:dyDescent="0.3">
      <c r="A2910" s="51"/>
      <c r="B2910" s="51"/>
      <c r="C2910" s="51"/>
      <c r="D2910" s="51"/>
      <c r="E2910" s="51"/>
      <c r="F2910" s="51"/>
      <c r="G2910" s="51"/>
      <c r="H2910" s="51"/>
    </row>
    <row r="2911" spans="1:8" x14ac:dyDescent="0.3">
      <c r="A2911" s="51"/>
      <c r="B2911" s="51"/>
      <c r="C2911" s="51"/>
      <c r="D2911" s="51"/>
      <c r="E2911" s="51"/>
      <c r="F2911" s="51"/>
      <c r="G2911" s="51"/>
      <c r="H2911" s="51"/>
    </row>
    <row r="2912" spans="1:8" x14ac:dyDescent="0.3">
      <c r="A2912" s="51"/>
      <c r="B2912" s="51"/>
      <c r="C2912" s="51"/>
      <c r="D2912" s="51"/>
      <c r="E2912" s="51"/>
      <c r="F2912" s="51"/>
      <c r="G2912" s="51"/>
      <c r="H2912" s="51"/>
    </row>
    <row r="2913" spans="1:8" x14ac:dyDescent="0.3">
      <c r="A2913" s="51"/>
      <c r="B2913" s="51"/>
      <c r="C2913" s="51"/>
      <c r="D2913" s="51"/>
      <c r="E2913" s="51"/>
      <c r="F2913" s="51"/>
      <c r="G2913" s="51"/>
      <c r="H2913" s="51"/>
    </row>
    <row r="2914" spans="1:8" x14ac:dyDescent="0.3">
      <c r="A2914" s="51"/>
      <c r="B2914" s="51"/>
      <c r="C2914" s="51"/>
      <c r="D2914" s="51"/>
      <c r="E2914" s="51"/>
      <c r="F2914" s="51"/>
      <c r="G2914" s="51"/>
      <c r="H2914" s="51"/>
    </row>
    <row r="2915" spans="1:8" x14ac:dyDescent="0.3">
      <c r="A2915" s="51"/>
      <c r="B2915" s="51"/>
      <c r="C2915" s="51"/>
      <c r="D2915" s="51"/>
      <c r="E2915" s="51"/>
      <c r="F2915" s="51"/>
      <c r="G2915" s="51"/>
      <c r="H2915" s="51"/>
    </row>
    <row r="2916" spans="1:8" x14ac:dyDescent="0.3">
      <c r="A2916" s="51"/>
      <c r="B2916" s="51"/>
      <c r="C2916" s="51"/>
      <c r="D2916" s="51"/>
      <c r="E2916" s="51"/>
      <c r="F2916" s="51"/>
      <c r="G2916" s="51"/>
      <c r="H2916" s="51"/>
    </row>
    <row r="2917" spans="1:8" x14ac:dyDescent="0.3">
      <c r="A2917" s="51"/>
      <c r="B2917" s="51"/>
      <c r="C2917" s="51"/>
      <c r="D2917" s="51"/>
      <c r="E2917" s="51"/>
      <c r="F2917" s="51"/>
      <c r="G2917" s="51"/>
      <c r="H2917" s="51"/>
    </row>
    <row r="2918" spans="1:8" x14ac:dyDescent="0.3">
      <c r="A2918" s="51"/>
      <c r="B2918" s="51"/>
      <c r="C2918" s="51"/>
      <c r="D2918" s="51"/>
      <c r="E2918" s="51"/>
      <c r="F2918" s="51"/>
      <c r="G2918" s="51"/>
      <c r="H2918" s="51"/>
    </row>
    <row r="2919" spans="1:8" x14ac:dyDescent="0.3">
      <c r="A2919" s="51"/>
      <c r="B2919" s="51"/>
      <c r="C2919" s="51"/>
      <c r="D2919" s="51"/>
      <c r="E2919" s="51"/>
      <c r="F2919" s="51"/>
      <c r="G2919" s="51"/>
      <c r="H2919" s="51"/>
    </row>
    <row r="2920" spans="1:8" x14ac:dyDescent="0.3">
      <c r="A2920" s="51"/>
      <c r="B2920" s="51"/>
      <c r="C2920" s="51"/>
      <c r="D2920" s="51"/>
      <c r="E2920" s="51"/>
      <c r="F2920" s="51"/>
      <c r="G2920" s="51"/>
      <c r="H2920" s="51"/>
    </row>
    <row r="2921" spans="1:8" x14ac:dyDescent="0.3">
      <c r="A2921" s="51"/>
      <c r="B2921" s="51"/>
      <c r="C2921" s="51"/>
      <c r="D2921" s="51"/>
      <c r="E2921" s="51"/>
      <c r="F2921" s="51"/>
      <c r="G2921" s="51"/>
      <c r="H2921" s="51"/>
    </row>
    <row r="2922" spans="1:8" x14ac:dyDescent="0.3">
      <c r="A2922" s="51"/>
      <c r="B2922" s="51"/>
      <c r="C2922" s="51"/>
      <c r="D2922" s="51"/>
      <c r="E2922" s="51"/>
      <c r="F2922" s="51"/>
      <c r="G2922" s="51"/>
      <c r="H2922" s="51"/>
    </row>
    <row r="2923" spans="1:8" x14ac:dyDescent="0.3">
      <c r="A2923" s="51"/>
      <c r="B2923" s="51"/>
      <c r="C2923" s="51"/>
      <c r="D2923" s="51"/>
      <c r="E2923" s="51"/>
      <c r="F2923" s="51"/>
      <c r="G2923" s="51"/>
      <c r="H2923" s="51"/>
    </row>
    <row r="2924" spans="1:8" x14ac:dyDescent="0.3">
      <c r="A2924" s="51"/>
      <c r="B2924" s="51"/>
      <c r="C2924" s="51"/>
      <c r="D2924" s="51"/>
      <c r="E2924" s="51"/>
      <c r="F2924" s="51"/>
      <c r="G2924" s="51"/>
      <c r="H2924" s="51"/>
    </row>
    <row r="2925" spans="1:8" x14ac:dyDescent="0.3">
      <c r="A2925" s="51"/>
      <c r="B2925" s="51"/>
      <c r="C2925" s="51"/>
      <c r="D2925" s="51"/>
      <c r="E2925" s="51"/>
      <c r="F2925" s="51"/>
      <c r="G2925" s="51"/>
      <c r="H2925" s="51"/>
    </row>
    <row r="2926" spans="1:8" x14ac:dyDescent="0.3">
      <c r="A2926" s="51"/>
      <c r="B2926" s="51"/>
      <c r="C2926" s="51"/>
      <c r="D2926" s="51"/>
      <c r="E2926" s="51"/>
      <c r="F2926" s="51"/>
      <c r="G2926" s="51"/>
      <c r="H2926" s="51"/>
    </row>
    <row r="2927" spans="1:8" x14ac:dyDescent="0.3">
      <c r="A2927" s="51"/>
      <c r="B2927" s="51"/>
      <c r="C2927" s="51"/>
      <c r="D2927" s="51"/>
      <c r="E2927" s="51"/>
      <c r="F2927" s="51"/>
      <c r="G2927" s="51"/>
      <c r="H2927" s="51"/>
    </row>
    <row r="2928" spans="1:8" x14ac:dyDescent="0.3">
      <c r="A2928" s="51"/>
      <c r="B2928" s="51"/>
      <c r="C2928" s="51"/>
      <c r="D2928" s="51"/>
      <c r="E2928" s="51"/>
      <c r="F2928" s="51"/>
      <c r="G2928" s="51"/>
      <c r="H2928" s="51"/>
    </row>
    <row r="2929" spans="1:8" x14ac:dyDescent="0.3">
      <c r="A2929" s="51"/>
      <c r="B2929" s="51"/>
      <c r="C2929" s="51"/>
      <c r="D2929" s="51"/>
      <c r="E2929" s="51"/>
      <c r="F2929" s="51"/>
      <c r="G2929" s="51"/>
      <c r="H2929" s="51"/>
    </row>
    <row r="2930" spans="1:8" x14ac:dyDescent="0.3">
      <c r="A2930" s="51"/>
      <c r="B2930" s="51"/>
      <c r="C2930" s="51"/>
      <c r="D2930" s="51"/>
      <c r="E2930" s="51"/>
      <c r="F2930" s="51"/>
      <c r="G2930" s="51"/>
      <c r="H2930" s="51"/>
    </row>
    <row r="2931" spans="1:8" x14ac:dyDescent="0.3">
      <c r="A2931" s="51"/>
      <c r="B2931" s="51"/>
      <c r="C2931" s="51"/>
      <c r="D2931" s="51"/>
      <c r="E2931" s="51"/>
      <c r="F2931" s="51"/>
      <c r="G2931" s="51"/>
      <c r="H2931" s="51"/>
    </row>
    <row r="2932" spans="1:8" x14ac:dyDescent="0.3">
      <c r="A2932" s="51"/>
      <c r="B2932" s="51"/>
      <c r="C2932" s="51"/>
      <c r="D2932" s="51"/>
      <c r="E2932" s="51"/>
      <c r="F2932" s="51"/>
      <c r="G2932" s="51"/>
      <c r="H2932" s="51"/>
    </row>
    <row r="2933" spans="1:8" x14ac:dyDescent="0.3">
      <c r="A2933" s="51"/>
      <c r="B2933" s="51"/>
      <c r="C2933" s="51"/>
      <c r="D2933" s="51"/>
      <c r="E2933" s="51"/>
      <c r="F2933" s="51"/>
      <c r="G2933" s="51"/>
      <c r="H2933" s="51"/>
    </row>
    <row r="2934" spans="1:8" x14ac:dyDescent="0.3">
      <c r="A2934" s="51"/>
      <c r="B2934" s="51"/>
      <c r="C2934" s="51"/>
      <c r="D2934" s="51"/>
      <c r="E2934" s="51"/>
      <c r="F2934" s="51"/>
      <c r="G2934" s="51"/>
      <c r="H2934" s="51"/>
    </row>
    <row r="2935" spans="1:8" x14ac:dyDescent="0.3">
      <c r="A2935" s="51"/>
      <c r="B2935" s="51"/>
      <c r="C2935" s="51"/>
      <c r="D2935" s="51"/>
      <c r="E2935" s="51"/>
      <c r="F2935" s="51"/>
      <c r="G2935" s="51"/>
      <c r="H2935" s="51"/>
    </row>
    <row r="2936" spans="1:8" x14ac:dyDescent="0.3">
      <c r="A2936" s="51"/>
      <c r="B2936" s="51"/>
      <c r="C2936" s="51"/>
      <c r="D2936" s="51"/>
      <c r="E2936" s="51"/>
      <c r="F2936" s="51"/>
      <c r="G2936" s="51"/>
      <c r="H2936" s="51"/>
    </row>
    <row r="2937" spans="1:8" x14ac:dyDescent="0.3">
      <c r="A2937" s="51"/>
      <c r="B2937" s="51"/>
      <c r="C2937" s="51"/>
      <c r="D2937" s="51"/>
      <c r="E2937" s="51"/>
      <c r="F2937" s="51"/>
      <c r="G2937" s="51"/>
      <c r="H2937" s="51"/>
    </row>
    <row r="2938" spans="1:8" x14ac:dyDescent="0.3">
      <c r="A2938" s="51"/>
      <c r="B2938" s="51"/>
      <c r="C2938" s="51"/>
      <c r="D2938" s="51"/>
      <c r="E2938" s="51"/>
      <c r="F2938" s="51"/>
      <c r="G2938" s="51"/>
      <c r="H2938" s="51"/>
    </row>
    <row r="2939" spans="1:8" x14ac:dyDescent="0.3">
      <c r="A2939" s="51"/>
      <c r="B2939" s="51"/>
      <c r="C2939" s="51"/>
      <c r="D2939" s="51"/>
      <c r="E2939" s="51"/>
      <c r="F2939" s="51"/>
      <c r="G2939" s="51"/>
      <c r="H2939" s="51"/>
    </row>
    <row r="2940" spans="1:8" x14ac:dyDescent="0.3">
      <c r="A2940" s="51"/>
      <c r="B2940" s="51"/>
      <c r="C2940" s="51"/>
      <c r="D2940" s="51"/>
      <c r="E2940" s="51"/>
      <c r="F2940" s="51"/>
      <c r="G2940" s="51"/>
      <c r="H2940" s="51"/>
    </row>
    <row r="2941" spans="1:8" x14ac:dyDescent="0.3">
      <c r="A2941" s="51"/>
      <c r="B2941" s="51"/>
      <c r="C2941" s="51"/>
      <c r="D2941" s="51"/>
      <c r="E2941" s="51"/>
      <c r="F2941" s="51"/>
      <c r="G2941" s="51"/>
      <c r="H2941" s="51"/>
    </row>
    <row r="2942" spans="1:8" x14ac:dyDescent="0.3">
      <c r="A2942" s="51"/>
      <c r="B2942" s="51"/>
      <c r="C2942" s="51"/>
      <c r="D2942" s="51"/>
      <c r="E2942" s="51"/>
      <c r="F2942" s="51"/>
      <c r="G2942" s="51"/>
      <c r="H2942" s="51"/>
    </row>
    <row r="2943" spans="1:8" x14ac:dyDescent="0.3">
      <c r="A2943" s="51"/>
      <c r="B2943" s="51"/>
      <c r="C2943" s="51"/>
      <c r="D2943" s="51"/>
      <c r="E2943" s="51"/>
      <c r="F2943" s="51"/>
      <c r="G2943" s="51"/>
      <c r="H2943" s="51"/>
    </row>
    <row r="2944" spans="1:8" x14ac:dyDescent="0.3">
      <c r="A2944" s="51"/>
      <c r="B2944" s="51"/>
      <c r="C2944" s="51"/>
      <c r="D2944" s="51"/>
      <c r="E2944" s="51"/>
      <c r="F2944" s="51"/>
      <c r="G2944" s="51"/>
      <c r="H2944" s="51"/>
    </row>
    <row r="2945" spans="1:8" x14ac:dyDescent="0.3">
      <c r="A2945" s="51"/>
      <c r="B2945" s="51"/>
      <c r="C2945" s="51"/>
      <c r="D2945" s="51"/>
      <c r="E2945" s="51"/>
      <c r="F2945" s="51"/>
      <c r="G2945" s="51"/>
      <c r="H2945" s="51"/>
    </row>
    <row r="2946" spans="1:8" x14ac:dyDescent="0.3">
      <c r="A2946" s="51"/>
      <c r="B2946" s="51"/>
      <c r="C2946" s="51"/>
      <c r="D2946" s="51"/>
      <c r="E2946" s="51"/>
      <c r="F2946" s="51"/>
      <c r="G2946" s="51"/>
      <c r="H2946" s="51"/>
    </row>
    <row r="2947" spans="1:8" x14ac:dyDescent="0.3">
      <c r="A2947" s="51"/>
      <c r="B2947" s="51"/>
      <c r="C2947" s="51"/>
      <c r="D2947" s="51"/>
      <c r="E2947" s="51"/>
      <c r="F2947" s="51"/>
      <c r="G2947" s="51"/>
      <c r="H2947" s="51"/>
    </row>
    <row r="2948" spans="1:8" x14ac:dyDescent="0.3">
      <c r="A2948" s="51"/>
      <c r="B2948" s="51"/>
      <c r="C2948" s="51"/>
      <c r="D2948" s="51"/>
      <c r="E2948" s="51"/>
      <c r="F2948" s="51"/>
      <c r="G2948" s="51"/>
      <c r="H2948" s="51"/>
    </row>
    <row r="2949" spans="1:8" x14ac:dyDescent="0.3">
      <c r="A2949" s="51"/>
      <c r="B2949" s="51"/>
      <c r="C2949" s="51"/>
      <c r="D2949" s="51"/>
      <c r="E2949" s="51"/>
      <c r="F2949" s="51"/>
      <c r="G2949" s="51"/>
      <c r="H2949" s="51"/>
    </row>
    <row r="2950" spans="1:8" x14ac:dyDescent="0.3">
      <c r="A2950" s="51"/>
      <c r="B2950" s="51"/>
      <c r="C2950" s="51"/>
      <c r="D2950" s="51"/>
      <c r="E2950" s="51"/>
      <c r="F2950" s="51"/>
      <c r="G2950" s="51"/>
      <c r="H2950" s="51"/>
    </row>
    <row r="2951" spans="1:8" x14ac:dyDescent="0.3">
      <c r="A2951" s="51"/>
      <c r="B2951" s="51"/>
      <c r="C2951" s="51"/>
      <c r="D2951" s="51"/>
      <c r="E2951" s="51"/>
      <c r="F2951" s="51"/>
      <c r="G2951" s="51"/>
      <c r="H2951" s="51"/>
    </row>
    <row r="2952" spans="1:8" x14ac:dyDescent="0.3">
      <c r="A2952" s="51"/>
      <c r="B2952" s="51"/>
      <c r="C2952" s="51"/>
      <c r="D2952" s="51"/>
      <c r="E2952" s="51"/>
      <c r="F2952" s="51"/>
      <c r="G2952" s="51"/>
      <c r="H2952" s="51"/>
    </row>
    <row r="2953" spans="1:8" x14ac:dyDescent="0.3">
      <c r="A2953" s="51"/>
      <c r="B2953" s="51"/>
      <c r="C2953" s="51"/>
      <c r="D2953" s="51"/>
      <c r="E2953" s="51"/>
      <c r="F2953" s="51"/>
      <c r="G2953" s="51"/>
      <c r="H2953" s="51"/>
    </row>
    <row r="2954" spans="1:8" x14ac:dyDescent="0.3">
      <c r="A2954" s="51"/>
      <c r="B2954" s="51"/>
      <c r="C2954" s="51"/>
      <c r="D2954" s="51"/>
      <c r="E2954" s="51"/>
      <c r="F2954" s="51"/>
      <c r="G2954" s="51"/>
      <c r="H2954" s="51"/>
    </row>
    <row r="2955" spans="1:8" x14ac:dyDescent="0.3">
      <c r="A2955" s="51"/>
      <c r="B2955" s="51"/>
      <c r="C2955" s="51"/>
      <c r="D2955" s="51"/>
      <c r="E2955" s="51"/>
      <c r="F2955" s="51"/>
      <c r="G2955" s="51"/>
      <c r="H2955" s="51"/>
    </row>
    <row r="2956" spans="1:8" x14ac:dyDescent="0.3">
      <c r="A2956" s="51"/>
      <c r="B2956" s="51"/>
      <c r="C2956" s="51"/>
      <c r="D2956" s="51"/>
      <c r="E2956" s="51"/>
      <c r="F2956" s="51"/>
      <c r="G2956" s="51"/>
      <c r="H2956" s="51"/>
    </row>
    <row r="2957" spans="1:8" x14ac:dyDescent="0.3">
      <c r="A2957" s="51"/>
      <c r="B2957" s="51"/>
      <c r="C2957" s="51"/>
      <c r="D2957" s="51"/>
      <c r="E2957" s="51"/>
      <c r="F2957" s="51"/>
      <c r="G2957" s="51"/>
      <c r="H2957" s="51"/>
    </row>
    <row r="2958" spans="1:8" x14ac:dyDescent="0.3">
      <c r="A2958" s="51"/>
      <c r="B2958" s="51"/>
      <c r="C2958" s="51"/>
      <c r="D2958" s="51"/>
      <c r="E2958" s="51"/>
      <c r="F2958" s="51"/>
      <c r="G2958" s="51"/>
      <c r="H2958" s="51"/>
    </row>
    <row r="2959" spans="1:8" x14ac:dyDescent="0.3">
      <c r="A2959" s="51"/>
      <c r="B2959" s="51"/>
      <c r="C2959" s="51"/>
      <c r="D2959" s="51"/>
      <c r="E2959" s="51"/>
      <c r="F2959" s="51"/>
      <c r="G2959" s="51"/>
      <c r="H2959" s="51"/>
    </row>
    <row r="2960" spans="1:8" x14ac:dyDescent="0.3">
      <c r="A2960" s="51"/>
      <c r="B2960" s="51"/>
      <c r="C2960" s="51"/>
      <c r="D2960" s="51"/>
      <c r="E2960" s="51"/>
      <c r="F2960" s="51"/>
      <c r="G2960" s="51"/>
      <c r="H2960" s="51"/>
    </row>
    <row r="2961" spans="1:8" x14ac:dyDescent="0.3">
      <c r="A2961" s="51"/>
      <c r="B2961" s="51"/>
      <c r="C2961" s="51"/>
      <c r="D2961" s="51"/>
      <c r="E2961" s="51"/>
      <c r="F2961" s="51"/>
      <c r="G2961" s="51"/>
      <c r="H2961" s="51"/>
    </row>
    <row r="2962" spans="1:8" x14ac:dyDescent="0.3">
      <c r="A2962" s="51"/>
      <c r="B2962" s="51"/>
      <c r="C2962" s="51"/>
      <c r="D2962" s="51"/>
      <c r="E2962" s="51"/>
      <c r="F2962" s="51"/>
      <c r="G2962" s="51"/>
      <c r="H2962" s="51"/>
    </row>
    <row r="2963" spans="1:8" x14ac:dyDescent="0.3">
      <c r="A2963" s="51"/>
      <c r="B2963" s="51"/>
      <c r="C2963" s="51"/>
      <c r="D2963" s="51"/>
      <c r="E2963" s="51"/>
      <c r="F2963" s="51"/>
      <c r="G2963" s="51"/>
      <c r="H2963" s="51"/>
    </row>
    <row r="2964" spans="1:8" x14ac:dyDescent="0.3">
      <c r="A2964" s="51"/>
      <c r="B2964" s="51"/>
      <c r="C2964" s="51"/>
      <c r="D2964" s="51"/>
      <c r="E2964" s="51"/>
      <c r="F2964" s="51"/>
      <c r="G2964" s="51"/>
      <c r="H2964" s="51"/>
    </row>
    <row r="2965" spans="1:8" x14ac:dyDescent="0.3">
      <c r="A2965" s="51"/>
      <c r="B2965" s="51"/>
      <c r="C2965" s="51"/>
      <c r="D2965" s="51"/>
      <c r="E2965" s="51"/>
      <c r="F2965" s="51"/>
      <c r="G2965" s="51"/>
      <c r="H2965" s="51"/>
    </row>
    <row r="2966" spans="1:8" x14ac:dyDescent="0.3">
      <c r="A2966" s="51"/>
      <c r="B2966" s="51"/>
      <c r="C2966" s="51"/>
      <c r="D2966" s="51"/>
      <c r="E2966" s="51"/>
      <c r="F2966" s="51"/>
      <c r="G2966" s="51"/>
      <c r="H2966" s="51"/>
    </row>
    <row r="2967" spans="1:8" x14ac:dyDescent="0.3">
      <c r="A2967" s="51"/>
      <c r="B2967" s="51"/>
      <c r="C2967" s="51"/>
      <c r="D2967" s="51"/>
      <c r="E2967" s="51"/>
      <c r="F2967" s="51"/>
      <c r="G2967" s="51"/>
      <c r="H2967" s="51"/>
    </row>
    <row r="2968" spans="1:8" x14ac:dyDescent="0.3">
      <c r="A2968" s="51"/>
      <c r="B2968" s="51"/>
      <c r="C2968" s="51"/>
      <c r="D2968" s="51"/>
      <c r="E2968" s="51"/>
      <c r="F2968" s="51"/>
      <c r="G2968" s="51"/>
      <c r="H2968" s="51"/>
    </row>
    <row r="2969" spans="1:8" x14ac:dyDescent="0.3">
      <c r="A2969" s="51"/>
      <c r="B2969" s="51"/>
      <c r="C2969" s="51"/>
      <c r="D2969" s="51"/>
      <c r="E2969" s="51"/>
      <c r="F2969" s="51"/>
      <c r="G2969" s="51"/>
      <c r="H2969" s="51"/>
    </row>
    <row r="2970" spans="1:8" x14ac:dyDescent="0.3">
      <c r="A2970" s="51"/>
      <c r="B2970" s="51"/>
      <c r="C2970" s="51"/>
      <c r="D2970" s="51"/>
      <c r="E2970" s="51"/>
      <c r="F2970" s="51"/>
      <c r="G2970" s="51"/>
      <c r="H2970" s="51"/>
    </row>
    <row r="2971" spans="1:8" x14ac:dyDescent="0.3">
      <c r="A2971" s="51"/>
      <c r="B2971" s="51"/>
      <c r="C2971" s="51"/>
      <c r="D2971" s="51"/>
      <c r="E2971" s="51"/>
      <c r="F2971" s="51"/>
      <c r="G2971" s="51"/>
      <c r="H2971" s="51"/>
    </row>
    <row r="2972" spans="1:8" x14ac:dyDescent="0.3">
      <c r="A2972" s="51"/>
      <c r="B2972" s="51"/>
      <c r="C2972" s="51"/>
      <c r="D2972" s="51"/>
      <c r="E2972" s="51"/>
      <c r="F2972" s="51"/>
      <c r="G2972" s="51"/>
      <c r="H2972" s="51"/>
    </row>
    <row r="2973" spans="1:8" x14ac:dyDescent="0.3">
      <c r="A2973" s="51"/>
      <c r="B2973" s="51"/>
      <c r="C2973" s="51"/>
      <c r="D2973" s="51"/>
      <c r="E2973" s="51"/>
      <c r="F2973" s="51"/>
      <c r="G2973" s="51"/>
      <c r="H2973" s="51"/>
    </row>
    <row r="2974" spans="1:8" x14ac:dyDescent="0.3">
      <c r="A2974" s="51"/>
      <c r="B2974" s="51"/>
      <c r="C2974" s="51"/>
      <c r="D2974" s="51"/>
      <c r="E2974" s="51"/>
      <c r="F2974" s="51"/>
      <c r="G2974" s="51"/>
      <c r="H2974" s="51"/>
    </row>
    <row r="2975" spans="1:8" x14ac:dyDescent="0.3">
      <c r="A2975" s="51"/>
      <c r="B2975" s="51"/>
      <c r="C2975" s="51"/>
      <c r="D2975" s="51"/>
      <c r="E2975" s="51"/>
      <c r="F2975" s="51"/>
      <c r="G2975" s="51"/>
      <c r="H2975" s="51"/>
    </row>
    <row r="2976" spans="1:8" x14ac:dyDescent="0.3">
      <c r="A2976" s="51"/>
      <c r="B2976" s="51"/>
      <c r="C2976" s="51"/>
      <c r="D2976" s="51"/>
      <c r="E2976" s="51"/>
      <c r="F2976" s="51"/>
      <c r="G2976" s="51"/>
      <c r="H2976" s="51"/>
    </row>
    <row r="2977" spans="1:8" x14ac:dyDescent="0.3">
      <c r="A2977" s="51"/>
      <c r="B2977" s="51"/>
      <c r="C2977" s="51"/>
      <c r="D2977" s="51"/>
      <c r="E2977" s="51"/>
      <c r="F2977" s="51"/>
      <c r="G2977" s="51"/>
      <c r="H2977" s="51"/>
    </row>
    <row r="2978" spans="1:8" x14ac:dyDescent="0.3">
      <c r="A2978" s="51"/>
      <c r="B2978" s="51"/>
      <c r="C2978" s="51"/>
      <c r="D2978" s="51"/>
      <c r="E2978" s="51"/>
      <c r="F2978" s="51"/>
      <c r="G2978" s="51"/>
      <c r="H2978" s="51"/>
    </row>
    <row r="2979" spans="1:8" x14ac:dyDescent="0.3">
      <c r="A2979" s="51"/>
      <c r="B2979" s="51"/>
      <c r="C2979" s="51"/>
      <c r="D2979" s="51"/>
      <c r="E2979" s="51"/>
      <c r="F2979" s="51"/>
      <c r="G2979" s="51"/>
      <c r="H2979" s="51"/>
    </row>
    <row r="2980" spans="1:8" x14ac:dyDescent="0.3">
      <c r="A2980" s="51"/>
      <c r="B2980" s="51"/>
      <c r="C2980" s="51"/>
      <c r="D2980" s="51"/>
      <c r="E2980" s="51"/>
      <c r="F2980" s="51"/>
      <c r="G2980" s="51"/>
      <c r="H2980" s="51"/>
    </row>
    <row r="2981" spans="1:8" x14ac:dyDescent="0.3">
      <c r="A2981" s="51"/>
      <c r="B2981" s="51"/>
      <c r="C2981" s="51"/>
      <c r="D2981" s="51"/>
      <c r="E2981" s="51"/>
      <c r="F2981" s="51"/>
      <c r="G2981" s="51"/>
      <c r="H2981" s="51"/>
    </row>
    <row r="2982" spans="1:8" x14ac:dyDescent="0.3">
      <c r="A2982" s="51"/>
      <c r="B2982" s="51"/>
      <c r="C2982" s="51"/>
      <c r="D2982" s="51"/>
      <c r="E2982" s="51"/>
      <c r="F2982" s="51"/>
      <c r="G2982" s="51"/>
      <c r="H2982" s="51"/>
    </row>
    <row r="2983" spans="1:8" x14ac:dyDescent="0.3">
      <c r="A2983" s="51"/>
      <c r="B2983" s="51"/>
      <c r="C2983" s="51"/>
      <c r="D2983" s="51"/>
      <c r="E2983" s="51"/>
      <c r="F2983" s="51"/>
      <c r="G2983" s="51"/>
      <c r="H2983" s="51"/>
    </row>
    <row r="2984" spans="1:8" x14ac:dyDescent="0.3">
      <c r="A2984" s="51"/>
      <c r="B2984" s="51"/>
      <c r="C2984" s="51"/>
      <c r="D2984" s="51"/>
      <c r="E2984" s="51"/>
      <c r="F2984" s="51"/>
      <c r="G2984" s="51"/>
      <c r="H2984" s="51"/>
    </row>
    <row r="2985" spans="1:8" x14ac:dyDescent="0.3">
      <c r="A2985" s="51"/>
      <c r="B2985" s="51"/>
      <c r="C2985" s="51"/>
      <c r="D2985" s="51"/>
      <c r="E2985" s="51"/>
      <c r="F2985" s="51"/>
      <c r="G2985" s="51"/>
      <c r="H2985" s="51"/>
    </row>
    <row r="2986" spans="1:8" x14ac:dyDescent="0.3">
      <c r="A2986" s="51"/>
      <c r="B2986" s="51"/>
      <c r="C2986" s="51"/>
      <c r="D2986" s="51"/>
      <c r="E2986" s="51"/>
      <c r="F2986" s="51"/>
      <c r="G2986" s="51"/>
      <c r="H2986" s="51"/>
    </row>
    <row r="2987" spans="1:8" x14ac:dyDescent="0.3">
      <c r="A2987" s="51"/>
      <c r="B2987" s="51"/>
      <c r="C2987" s="51"/>
      <c r="D2987" s="51"/>
      <c r="E2987" s="51"/>
      <c r="F2987" s="51"/>
      <c r="G2987" s="51"/>
      <c r="H2987" s="51"/>
    </row>
    <row r="2988" spans="1:8" x14ac:dyDescent="0.3">
      <c r="A2988" s="51"/>
      <c r="B2988" s="51"/>
      <c r="C2988" s="51"/>
      <c r="D2988" s="51"/>
      <c r="E2988" s="51"/>
      <c r="F2988" s="51"/>
      <c r="G2988" s="51"/>
      <c r="H2988" s="51"/>
    </row>
    <row r="2989" spans="1:8" x14ac:dyDescent="0.3">
      <c r="A2989" s="51"/>
      <c r="B2989" s="51"/>
      <c r="C2989" s="51"/>
      <c r="D2989" s="51"/>
      <c r="E2989" s="51"/>
      <c r="F2989" s="51"/>
      <c r="G2989" s="51"/>
      <c r="H2989" s="51"/>
    </row>
    <row r="2990" spans="1:8" x14ac:dyDescent="0.3">
      <c r="A2990" s="51"/>
      <c r="B2990" s="51"/>
      <c r="C2990" s="51"/>
      <c r="D2990" s="51"/>
      <c r="E2990" s="51"/>
      <c r="F2990" s="51"/>
      <c r="G2990" s="51"/>
      <c r="H2990" s="51"/>
    </row>
    <row r="2991" spans="1:8" x14ac:dyDescent="0.3">
      <c r="A2991" s="51"/>
      <c r="B2991" s="51"/>
      <c r="C2991" s="51"/>
      <c r="D2991" s="51"/>
      <c r="E2991" s="51"/>
      <c r="F2991" s="51"/>
      <c r="G2991" s="51"/>
      <c r="H2991" s="51"/>
    </row>
    <row r="2992" spans="1:8" x14ac:dyDescent="0.3">
      <c r="A2992" s="51"/>
      <c r="B2992" s="51"/>
      <c r="C2992" s="51"/>
      <c r="D2992" s="51"/>
      <c r="E2992" s="51"/>
      <c r="F2992" s="51"/>
      <c r="G2992" s="51"/>
      <c r="H2992" s="51"/>
    </row>
    <row r="2993" spans="1:8" x14ac:dyDescent="0.3">
      <c r="A2993" s="51"/>
      <c r="B2993" s="51"/>
      <c r="C2993" s="51"/>
      <c r="D2993" s="51"/>
      <c r="E2993" s="51"/>
      <c r="F2993" s="51"/>
      <c r="G2993" s="51"/>
      <c r="H2993" s="51"/>
    </row>
    <row r="2994" spans="1:8" x14ac:dyDescent="0.3">
      <c r="A2994" s="51"/>
      <c r="B2994" s="51"/>
      <c r="C2994" s="51"/>
      <c r="D2994" s="51"/>
      <c r="E2994" s="51"/>
      <c r="F2994" s="51"/>
      <c r="G2994" s="51"/>
      <c r="H2994" s="51"/>
    </row>
    <row r="2995" spans="1:8" x14ac:dyDescent="0.3">
      <c r="A2995" s="51"/>
      <c r="B2995" s="51"/>
      <c r="C2995" s="51"/>
      <c r="D2995" s="51"/>
      <c r="E2995" s="51"/>
      <c r="F2995" s="51"/>
      <c r="G2995" s="51"/>
      <c r="H2995" s="51"/>
    </row>
    <row r="2996" spans="1:8" x14ac:dyDescent="0.3">
      <c r="A2996" s="51"/>
      <c r="B2996" s="51"/>
      <c r="C2996" s="51"/>
      <c r="D2996" s="51"/>
      <c r="E2996" s="51"/>
      <c r="F2996" s="51"/>
      <c r="G2996" s="51"/>
      <c r="H2996" s="51"/>
    </row>
    <row r="2997" spans="1:8" x14ac:dyDescent="0.3">
      <c r="A2997" s="51"/>
      <c r="B2997" s="51"/>
      <c r="C2997" s="51"/>
      <c r="D2997" s="51"/>
      <c r="E2997" s="51"/>
      <c r="F2997" s="51"/>
      <c r="G2997" s="51"/>
      <c r="H2997" s="51"/>
    </row>
    <row r="2998" spans="1:8" x14ac:dyDescent="0.3">
      <c r="A2998" s="51"/>
      <c r="B2998" s="51"/>
      <c r="C2998" s="51"/>
      <c r="D2998" s="51"/>
      <c r="E2998" s="51"/>
      <c r="F2998" s="51"/>
      <c r="G2998" s="51"/>
      <c r="H2998" s="51"/>
    </row>
    <row r="2999" spans="1:8" x14ac:dyDescent="0.3">
      <c r="A2999" s="51"/>
      <c r="B2999" s="51"/>
      <c r="C2999" s="51"/>
      <c r="D2999" s="51"/>
      <c r="E2999" s="51"/>
      <c r="F2999" s="51"/>
      <c r="G2999" s="51"/>
      <c r="H2999" s="51"/>
    </row>
    <row r="3000" spans="1:8" x14ac:dyDescent="0.3">
      <c r="A3000" s="51"/>
      <c r="B3000" s="51"/>
      <c r="C3000" s="51"/>
      <c r="D3000" s="51"/>
      <c r="E3000" s="51"/>
      <c r="F3000" s="51"/>
      <c r="G3000" s="51"/>
      <c r="H3000" s="51"/>
    </row>
    <row r="3001" spans="1:8" x14ac:dyDescent="0.3">
      <c r="A3001" s="51"/>
      <c r="B3001" s="51"/>
      <c r="C3001" s="51"/>
      <c r="D3001" s="51"/>
      <c r="E3001" s="51"/>
      <c r="F3001" s="51"/>
      <c r="G3001" s="51"/>
      <c r="H3001" s="51"/>
    </row>
    <row r="3002" spans="1:8" x14ac:dyDescent="0.3">
      <c r="A3002" s="51"/>
      <c r="B3002" s="51"/>
      <c r="C3002" s="51"/>
      <c r="D3002" s="51"/>
      <c r="E3002" s="51"/>
      <c r="F3002" s="51"/>
      <c r="G3002" s="51"/>
      <c r="H3002" s="51"/>
    </row>
    <row r="3003" spans="1:8" x14ac:dyDescent="0.3">
      <c r="A3003" s="51"/>
      <c r="B3003" s="51"/>
      <c r="C3003" s="51"/>
      <c r="D3003" s="51"/>
      <c r="E3003" s="51"/>
      <c r="F3003" s="51"/>
      <c r="G3003" s="51"/>
      <c r="H3003" s="51"/>
    </row>
    <row r="3004" spans="1:8" x14ac:dyDescent="0.3">
      <c r="A3004" s="51"/>
      <c r="B3004" s="51"/>
      <c r="C3004" s="51"/>
      <c r="D3004" s="51"/>
      <c r="E3004" s="51"/>
      <c r="F3004" s="51"/>
      <c r="G3004" s="51"/>
      <c r="H3004" s="51"/>
    </row>
    <row r="3005" spans="1:8" x14ac:dyDescent="0.3">
      <c r="A3005" s="51"/>
      <c r="B3005" s="51"/>
      <c r="C3005" s="51"/>
      <c r="D3005" s="51"/>
      <c r="E3005" s="51"/>
      <c r="F3005" s="51"/>
      <c r="G3005" s="51"/>
      <c r="H3005" s="51"/>
    </row>
    <row r="3006" spans="1:8" x14ac:dyDescent="0.3">
      <c r="A3006" s="51"/>
      <c r="B3006" s="51"/>
      <c r="C3006" s="51"/>
      <c r="D3006" s="51"/>
      <c r="E3006" s="51"/>
      <c r="F3006" s="51"/>
      <c r="G3006" s="51"/>
      <c r="H3006" s="51"/>
    </row>
    <row r="3007" spans="1:8" x14ac:dyDescent="0.3">
      <c r="A3007" s="51"/>
      <c r="B3007" s="51"/>
      <c r="C3007" s="51"/>
      <c r="D3007" s="51"/>
      <c r="E3007" s="51"/>
      <c r="F3007" s="51"/>
      <c r="G3007" s="51"/>
      <c r="H3007" s="51"/>
    </row>
    <row r="3008" spans="1:8" x14ac:dyDescent="0.3">
      <c r="A3008" s="51"/>
      <c r="B3008" s="51"/>
      <c r="C3008" s="51"/>
      <c r="D3008" s="51"/>
      <c r="E3008" s="51"/>
      <c r="F3008" s="51"/>
      <c r="G3008" s="51"/>
      <c r="H3008" s="51"/>
    </row>
    <row r="3009" spans="1:8" x14ac:dyDescent="0.3">
      <c r="A3009" s="51"/>
      <c r="B3009" s="51"/>
      <c r="C3009" s="51"/>
      <c r="D3009" s="51"/>
      <c r="E3009" s="51"/>
      <c r="F3009" s="51"/>
      <c r="G3009" s="51"/>
      <c r="H3009" s="51"/>
    </row>
    <row r="3010" spans="1:8" x14ac:dyDescent="0.3">
      <c r="A3010" s="51"/>
      <c r="B3010" s="51"/>
      <c r="C3010" s="51"/>
      <c r="D3010" s="51"/>
      <c r="E3010" s="51"/>
      <c r="F3010" s="51"/>
      <c r="G3010" s="51"/>
      <c r="H3010" s="51"/>
    </row>
    <row r="3011" spans="1:8" x14ac:dyDescent="0.3">
      <c r="A3011" s="51"/>
      <c r="B3011" s="51"/>
      <c r="C3011" s="51"/>
      <c r="D3011" s="51"/>
      <c r="E3011" s="51"/>
      <c r="F3011" s="51"/>
      <c r="G3011" s="51"/>
      <c r="H3011" s="51"/>
    </row>
    <row r="3012" spans="1:8" x14ac:dyDescent="0.3">
      <c r="A3012" s="51"/>
      <c r="B3012" s="51"/>
      <c r="C3012" s="51"/>
      <c r="D3012" s="51"/>
      <c r="E3012" s="51"/>
      <c r="F3012" s="51"/>
      <c r="G3012" s="51"/>
      <c r="H3012" s="51"/>
    </row>
    <row r="3013" spans="1:8" x14ac:dyDescent="0.3">
      <c r="A3013" s="51"/>
      <c r="B3013" s="51"/>
      <c r="C3013" s="51"/>
      <c r="D3013" s="51"/>
      <c r="E3013" s="51"/>
      <c r="F3013" s="51"/>
      <c r="G3013" s="51"/>
      <c r="H3013" s="51"/>
    </row>
    <row r="3014" spans="1:8" x14ac:dyDescent="0.3">
      <c r="A3014" s="51"/>
      <c r="B3014" s="51"/>
      <c r="C3014" s="51"/>
      <c r="D3014" s="51"/>
      <c r="E3014" s="51"/>
      <c r="F3014" s="51"/>
      <c r="G3014" s="51"/>
      <c r="H3014" s="51"/>
    </row>
    <row r="3015" spans="1:8" x14ac:dyDescent="0.3">
      <c r="A3015" s="51"/>
      <c r="B3015" s="51"/>
      <c r="C3015" s="51"/>
      <c r="D3015" s="51"/>
      <c r="E3015" s="51"/>
      <c r="F3015" s="51"/>
      <c r="G3015" s="51"/>
      <c r="H3015" s="51"/>
    </row>
    <row r="3016" spans="1:8" x14ac:dyDescent="0.3">
      <c r="A3016" s="51"/>
      <c r="B3016" s="51"/>
      <c r="C3016" s="51"/>
      <c r="D3016" s="51"/>
      <c r="E3016" s="51"/>
      <c r="F3016" s="51"/>
      <c r="G3016" s="51"/>
      <c r="H3016" s="51"/>
    </row>
    <row r="3017" spans="1:8" x14ac:dyDescent="0.3">
      <c r="A3017" s="51"/>
      <c r="B3017" s="51"/>
      <c r="C3017" s="51"/>
      <c r="D3017" s="51"/>
      <c r="E3017" s="51"/>
      <c r="F3017" s="51"/>
      <c r="G3017" s="51"/>
      <c r="H3017" s="51"/>
    </row>
    <row r="3018" spans="1:8" x14ac:dyDescent="0.3">
      <c r="A3018" s="51"/>
      <c r="B3018" s="51"/>
      <c r="C3018" s="51"/>
      <c r="D3018" s="51"/>
      <c r="E3018" s="51"/>
      <c r="F3018" s="51"/>
      <c r="G3018" s="51"/>
      <c r="H3018" s="51"/>
    </row>
    <row r="3019" spans="1:8" x14ac:dyDescent="0.3">
      <c r="A3019" s="51"/>
      <c r="B3019" s="51"/>
      <c r="C3019" s="51"/>
      <c r="D3019" s="51"/>
      <c r="E3019" s="51"/>
      <c r="F3019" s="51"/>
      <c r="G3019" s="51"/>
      <c r="H3019" s="51"/>
    </row>
    <row r="3020" spans="1:8" x14ac:dyDescent="0.3">
      <c r="A3020" s="51"/>
      <c r="B3020" s="51"/>
      <c r="C3020" s="51"/>
      <c r="D3020" s="51"/>
      <c r="E3020" s="51"/>
      <c r="F3020" s="51"/>
      <c r="G3020" s="51"/>
      <c r="H3020" s="51"/>
    </row>
    <row r="3021" spans="1:8" x14ac:dyDescent="0.3">
      <c r="A3021" s="51"/>
      <c r="B3021" s="51"/>
      <c r="C3021" s="51"/>
      <c r="D3021" s="51"/>
      <c r="E3021" s="51"/>
      <c r="F3021" s="51"/>
      <c r="G3021" s="51"/>
      <c r="H3021" s="51"/>
    </row>
    <row r="3022" spans="1:8" x14ac:dyDescent="0.3">
      <c r="A3022" s="51"/>
      <c r="B3022" s="51"/>
      <c r="C3022" s="51"/>
      <c r="D3022" s="51"/>
      <c r="E3022" s="51"/>
      <c r="F3022" s="51"/>
      <c r="G3022" s="51"/>
      <c r="H3022" s="51"/>
    </row>
    <row r="3023" spans="1:8" x14ac:dyDescent="0.3">
      <c r="A3023" s="51"/>
      <c r="B3023" s="51"/>
      <c r="C3023" s="51"/>
      <c r="D3023" s="51"/>
      <c r="E3023" s="51"/>
      <c r="F3023" s="51"/>
      <c r="G3023" s="51"/>
      <c r="H3023" s="51"/>
    </row>
    <row r="3024" spans="1:8" x14ac:dyDescent="0.3">
      <c r="A3024" s="51"/>
      <c r="B3024" s="51"/>
      <c r="C3024" s="51"/>
      <c r="D3024" s="51"/>
      <c r="E3024" s="51"/>
      <c r="F3024" s="51"/>
      <c r="G3024" s="51"/>
      <c r="H3024" s="51"/>
    </row>
    <row r="3025" spans="1:8" x14ac:dyDescent="0.3">
      <c r="A3025" s="51"/>
      <c r="B3025" s="51"/>
      <c r="C3025" s="51"/>
      <c r="D3025" s="51"/>
      <c r="E3025" s="51"/>
      <c r="F3025" s="51"/>
      <c r="G3025" s="51"/>
      <c r="H3025" s="51"/>
    </row>
    <row r="3026" spans="1:8" x14ac:dyDescent="0.3">
      <c r="A3026" s="51"/>
      <c r="B3026" s="51"/>
      <c r="C3026" s="51"/>
      <c r="D3026" s="51"/>
      <c r="E3026" s="51"/>
      <c r="F3026" s="51"/>
      <c r="G3026" s="51"/>
      <c r="H3026" s="51"/>
    </row>
    <row r="3027" spans="1:8" x14ac:dyDescent="0.3">
      <c r="A3027" s="51"/>
      <c r="B3027" s="51"/>
      <c r="C3027" s="51"/>
      <c r="D3027" s="51"/>
      <c r="E3027" s="51"/>
      <c r="F3027" s="51"/>
      <c r="G3027" s="51"/>
      <c r="H3027" s="51"/>
    </row>
    <row r="3028" spans="1:8" x14ac:dyDescent="0.3">
      <c r="A3028" s="51"/>
      <c r="B3028" s="51"/>
      <c r="C3028" s="51"/>
      <c r="D3028" s="51"/>
      <c r="E3028" s="51"/>
      <c r="F3028" s="51"/>
      <c r="G3028" s="51"/>
      <c r="H3028" s="51"/>
    </row>
    <row r="3029" spans="1:8" x14ac:dyDescent="0.3">
      <c r="A3029" s="51"/>
      <c r="B3029" s="51"/>
      <c r="C3029" s="51"/>
      <c r="D3029" s="51"/>
      <c r="E3029" s="51"/>
      <c r="F3029" s="51"/>
      <c r="G3029" s="51"/>
      <c r="H3029" s="51"/>
    </row>
    <row r="3030" spans="1:8" x14ac:dyDescent="0.3">
      <c r="A3030" s="51"/>
      <c r="B3030" s="51"/>
      <c r="C3030" s="51"/>
      <c r="D3030" s="51"/>
      <c r="E3030" s="51"/>
      <c r="F3030" s="51"/>
      <c r="G3030" s="51"/>
      <c r="H3030" s="51"/>
    </row>
    <row r="3031" spans="1:8" x14ac:dyDescent="0.3">
      <c r="A3031" s="51"/>
      <c r="B3031" s="51"/>
      <c r="C3031" s="51"/>
      <c r="D3031" s="51"/>
      <c r="E3031" s="51"/>
      <c r="F3031" s="51"/>
      <c r="G3031" s="51"/>
      <c r="H3031" s="51"/>
    </row>
    <row r="3032" spans="1:8" x14ac:dyDescent="0.3">
      <c r="A3032" s="51"/>
      <c r="B3032" s="51"/>
      <c r="C3032" s="51"/>
      <c r="D3032" s="51"/>
      <c r="E3032" s="51"/>
      <c r="F3032" s="51"/>
      <c r="G3032" s="51"/>
      <c r="H3032" s="51"/>
    </row>
    <row r="3033" spans="1:8" x14ac:dyDescent="0.3">
      <c r="A3033" s="51"/>
      <c r="B3033" s="51"/>
      <c r="C3033" s="51"/>
      <c r="D3033" s="51"/>
      <c r="E3033" s="51"/>
      <c r="F3033" s="51"/>
      <c r="G3033" s="51"/>
      <c r="H3033" s="51"/>
    </row>
    <row r="3034" spans="1:8" x14ac:dyDescent="0.3">
      <c r="A3034" s="51"/>
      <c r="B3034" s="51"/>
      <c r="C3034" s="51"/>
      <c r="D3034" s="51"/>
      <c r="E3034" s="51"/>
      <c r="F3034" s="51"/>
      <c r="G3034" s="51"/>
      <c r="H3034" s="51"/>
    </row>
    <row r="3035" spans="1:8" x14ac:dyDescent="0.3">
      <c r="A3035" s="51"/>
      <c r="B3035" s="51"/>
      <c r="C3035" s="51"/>
      <c r="D3035" s="51"/>
      <c r="E3035" s="51"/>
      <c r="F3035" s="51"/>
      <c r="G3035" s="51"/>
      <c r="H3035" s="51"/>
    </row>
    <row r="3036" spans="1:8" x14ac:dyDescent="0.3">
      <c r="A3036" s="51"/>
      <c r="B3036" s="51"/>
      <c r="C3036" s="51"/>
      <c r="D3036" s="51"/>
      <c r="E3036" s="51"/>
      <c r="F3036" s="51"/>
      <c r="G3036" s="51"/>
      <c r="H3036" s="51"/>
    </row>
    <row r="3037" spans="1:8" x14ac:dyDescent="0.3">
      <c r="A3037" s="51"/>
      <c r="B3037" s="51"/>
      <c r="C3037" s="51"/>
      <c r="D3037" s="51"/>
      <c r="E3037" s="51"/>
      <c r="F3037" s="51"/>
      <c r="G3037" s="51"/>
      <c r="H3037" s="51"/>
    </row>
    <row r="3038" spans="1:8" x14ac:dyDescent="0.3">
      <c r="A3038" s="51"/>
      <c r="B3038" s="51"/>
      <c r="C3038" s="51"/>
      <c r="D3038" s="51"/>
      <c r="E3038" s="51"/>
      <c r="F3038" s="51"/>
      <c r="G3038" s="51"/>
      <c r="H3038" s="51"/>
    </row>
    <row r="3039" spans="1:8" x14ac:dyDescent="0.3">
      <c r="A3039" s="51"/>
      <c r="B3039" s="51"/>
      <c r="C3039" s="51"/>
      <c r="D3039" s="51"/>
      <c r="E3039" s="51"/>
      <c r="F3039" s="51"/>
      <c r="G3039" s="51"/>
      <c r="H3039" s="51"/>
    </row>
    <row r="3040" spans="1:8" x14ac:dyDescent="0.3">
      <c r="A3040" s="51"/>
      <c r="B3040" s="51"/>
      <c r="C3040" s="51"/>
      <c r="D3040" s="51"/>
      <c r="E3040" s="51"/>
      <c r="F3040" s="51"/>
      <c r="G3040" s="51"/>
      <c r="H3040" s="51"/>
    </row>
    <row r="3041" spans="1:8" x14ac:dyDescent="0.3">
      <c r="A3041" s="51"/>
      <c r="B3041" s="51"/>
      <c r="C3041" s="51"/>
      <c r="D3041" s="51"/>
      <c r="E3041" s="51"/>
      <c r="F3041" s="51"/>
      <c r="G3041" s="51"/>
      <c r="H3041" s="51"/>
    </row>
    <row r="3042" spans="1:8" x14ac:dyDescent="0.3">
      <c r="A3042" s="51"/>
      <c r="B3042" s="51"/>
      <c r="C3042" s="51"/>
      <c r="D3042" s="51"/>
      <c r="E3042" s="51"/>
      <c r="F3042" s="51"/>
      <c r="G3042" s="51"/>
      <c r="H3042" s="51"/>
    </row>
    <row r="3043" spans="1:8" x14ac:dyDescent="0.3">
      <c r="A3043" s="51"/>
      <c r="B3043" s="51"/>
      <c r="C3043" s="51"/>
      <c r="D3043" s="51"/>
      <c r="E3043" s="51"/>
      <c r="F3043" s="51"/>
      <c r="G3043" s="51"/>
      <c r="H3043" s="51"/>
    </row>
    <row r="3044" spans="1:8" x14ac:dyDescent="0.3">
      <c r="A3044" s="51"/>
      <c r="B3044" s="51"/>
      <c r="C3044" s="51"/>
      <c r="D3044" s="51"/>
      <c r="E3044" s="51"/>
      <c r="F3044" s="51"/>
      <c r="G3044" s="51"/>
      <c r="H3044" s="51"/>
    </row>
    <row r="3045" spans="1:8" x14ac:dyDescent="0.3">
      <c r="A3045" s="51"/>
      <c r="B3045" s="51"/>
      <c r="C3045" s="51"/>
      <c r="D3045" s="51"/>
      <c r="E3045" s="51"/>
      <c r="F3045" s="51"/>
      <c r="G3045" s="51"/>
      <c r="H3045" s="51"/>
    </row>
    <row r="3046" spans="1:8" x14ac:dyDescent="0.3">
      <c r="A3046" s="51"/>
      <c r="B3046" s="51"/>
      <c r="C3046" s="51"/>
      <c r="D3046" s="51"/>
      <c r="E3046" s="51"/>
      <c r="F3046" s="51"/>
      <c r="G3046" s="51"/>
      <c r="H3046" s="51"/>
    </row>
    <row r="3047" spans="1:8" x14ac:dyDescent="0.3">
      <c r="A3047" s="51"/>
      <c r="B3047" s="51"/>
      <c r="C3047" s="51"/>
      <c r="D3047" s="51"/>
      <c r="E3047" s="51"/>
      <c r="F3047" s="51"/>
      <c r="G3047" s="51"/>
      <c r="H3047" s="51"/>
    </row>
    <row r="3048" spans="1:8" x14ac:dyDescent="0.3">
      <c r="A3048" s="51"/>
      <c r="B3048" s="51"/>
      <c r="C3048" s="51"/>
      <c r="D3048" s="51"/>
      <c r="E3048" s="51"/>
      <c r="F3048" s="51"/>
      <c r="G3048" s="51"/>
      <c r="H3048" s="51"/>
    </row>
    <row r="3049" spans="1:8" x14ac:dyDescent="0.3">
      <c r="A3049" s="51"/>
      <c r="B3049" s="51"/>
      <c r="C3049" s="51"/>
      <c r="D3049" s="51"/>
      <c r="E3049" s="51"/>
      <c r="F3049" s="51"/>
      <c r="G3049" s="51"/>
      <c r="H3049" s="51"/>
    </row>
    <row r="3050" spans="1:8" x14ac:dyDescent="0.3">
      <c r="A3050" s="51"/>
      <c r="B3050" s="51"/>
      <c r="C3050" s="51"/>
      <c r="D3050" s="51"/>
      <c r="E3050" s="51"/>
      <c r="F3050" s="51"/>
      <c r="G3050" s="51"/>
      <c r="H3050" s="51"/>
    </row>
    <row r="3051" spans="1:8" x14ac:dyDescent="0.3">
      <c r="A3051" s="51"/>
      <c r="B3051" s="51"/>
      <c r="C3051" s="51"/>
      <c r="D3051" s="51"/>
      <c r="E3051" s="51"/>
      <c r="F3051" s="51"/>
      <c r="G3051" s="51"/>
      <c r="H3051" s="51"/>
    </row>
    <row r="3052" spans="1:8" x14ac:dyDescent="0.3">
      <c r="A3052" s="51"/>
      <c r="B3052" s="51"/>
      <c r="C3052" s="51"/>
      <c r="D3052" s="51"/>
      <c r="E3052" s="51"/>
      <c r="F3052" s="51"/>
      <c r="G3052" s="51"/>
      <c r="H3052" s="51"/>
    </row>
    <row r="3053" spans="1:8" x14ac:dyDescent="0.3">
      <c r="A3053" s="51"/>
      <c r="B3053" s="51"/>
      <c r="C3053" s="51"/>
      <c r="D3053" s="51"/>
      <c r="E3053" s="51"/>
      <c r="F3053" s="51"/>
      <c r="G3053" s="51"/>
      <c r="H3053" s="51"/>
    </row>
    <row r="3054" spans="1:8" x14ac:dyDescent="0.3">
      <c r="A3054" s="51"/>
      <c r="B3054" s="51"/>
      <c r="C3054" s="51"/>
      <c r="D3054" s="51"/>
      <c r="E3054" s="51"/>
      <c r="F3054" s="51"/>
      <c r="G3054" s="51"/>
      <c r="H3054" s="51"/>
    </row>
    <row r="3055" spans="1:8" x14ac:dyDescent="0.3">
      <c r="A3055" s="51"/>
      <c r="B3055" s="51"/>
      <c r="C3055" s="51"/>
      <c r="D3055" s="51"/>
      <c r="E3055" s="51"/>
      <c r="F3055" s="51"/>
      <c r="G3055" s="51"/>
      <c r="H3055" s="51"/>
    </row>
    <row r="3056" spans="1:8" x14ac:dyDescent="0.3">
      <c r="A3056" s="51"/>
      <c r="B3056" s="51"/>
      <c r="C3056" s="51"/>
      <c r="D3056" s="51"/>
      <c r="E3056" s="51"/>
      <c r="F3056" s="51"/>
      <c r="G3056" s="51"/>
      <c r="H3056" s="51"/>
    </row>
    <row r="3057" spans="1:8" x14ac:dyDescent="0.3">
      <c r="A3057" s="51"/>
      <c r="B3057" s="51"/>
      <c r="C3057" s="51"/>
      <c r="D3057" s="51"/>
      <c r="E3057" s="51"/>
      <c r="F3057" s="51"/>
      <c r="G3057" s="51"/>
      <c r="H3057" s="51"/>
    </row>
    <row r="3058" spans="1:8" x14ac:dyDescent="0.3">
      <c r="A3058" s="51"/>
      <c r="B3058" s="51"/>
      <c r="C3058" s="51"/>
      <c r="D3058" s="51"/>
      <c r="E3058" s="51"/>
      <c r="F3058" s="51"/>
      <c r="G3058" s="51"/>
      <c r="H3058" s="51"/>
    </row>
    <row r="3059" spans="1:8" x14ac:dyDescent="0.3">
      <c r="A3059" s="51"/>
      <c r="B3059" s="51"/>
      <c r="C3059" s="51"/>
      <c r="D3059" s="51"/>
      <c r="E3059" s="51"/>
      <c r="F3059" s="51"/>
      <c r="G3059" s="51"/>
      <c r="H3059" s="51"/>
    </row>
    <row r="3060" spans="1:8" x14ac:dyDescent="0.3">
      <c r="A3060" s="51"/>
      <c r="B3060" s="51"/>
      <c r="C3060" s="51"/>
      <c r="D3060" s="51"/>
      <c r="E3060" s="51"/>
      <c r="F3060" s="51"/>
      <c r="G3060" s="51"/>
      <c r="H3060" s="51"/>
    </row>
    <row r="3061" spans="1:8" x14ac:dyDescent="0.3">
      <c r="A3061" s="51"/>
      <c r="B3061" s="51"/>
      <c r="C3061" s="51"/>
      <c r="D3061" s="51"/>
      <c r="E3061" s="51"/>
      <c r="F3061" s="51"/>
      <c r="G3061" s="51"/>
      <c r="H3061" s="51"/>
    </row>
    <row r="3062" spans="1:8" x14ac:dyDescent="0.3">
      <c r="A3062" s="51"/>
      <c r="B3062" s="51"/>
      <c r="C3062" s="51"/>
      <c r="D3062" s="51"/>
      <c r="E3062" s="51"/>
      <c r="F3062" s="51"/>
      <c r="G3062" s="51"/>
      <c r="H3062" s="51"/>
    </row>
    <row r="3063" spans="1:8" x14ac:dyDescent="0.3">
      <c r="A3063" s="51"/>
      <c r="B3063" s="51"/>
      <c r="C3063" s="51"/>
      <c r="D3063" s="51"/>
      <c r="E3063" s="51"/>
      <c r="F3063" s="51"/>
      <c r="G3063" s="51"/>
      <c r="H3063" s="51"/>
    </row>
    <row r="3064" spans="1:8" x14ac:dyDescent="0.3">
      <c r="A3064" s="51"/>
      <c r="B3064" s="51"/>
      <c r="C3064" s="51"/>
      <c r="D3064" s="51"/>
      <c r="E3064" s="51"/>
      <c r="F3064" s="51"/>
      <c r="G3064" s="51"/>
      <c r="H3064" s="51"/>
    </row>
    <row r="3065" spans="1:8" x14ac:dyDescent="0.3">
      <c r="A3065" s="51"/>
      <c r="B3065" s="51"/>
      <c r="C3065" s="51"/>
      <c r="D3065" s="51"/>
      <c r="E3065" s="51"/>
      <c r="F3065" s="51"/>
      <c r="G3065" s="51"/>
      <c r="H3065" s="51"/>
    </row>
    <row r="3066" spans="1:8" x14ac:dyDescent="0.3">
      <c r="A3066" s="51"/>
      <c r="B3066" s="51"/>
      <c r="C3066" s="51"/>
      <c r="D3066" s="51"/>
      <c r="E3066" s="51"/>
      <c r="F3066" s="51"/>
      <c r="G3066" s="51"/>
      <c r="H3066" s="51"/>
    </row>
    <row r="3067" spans="1:8" x14ac:dyDescent="0.3">
      <c r="A3067" s="51"/>
      <c r="B3067" s="51"/>
      <c r="C3067" s="51"/>
      <c r="D3067" s="51"/>
      <c r="E3067" s="51"/>
      <c r="F3067" s="51"/>
      <c r="G3067" s="51"/>
      <c r="H3067" s="51"/>
    </row>
    <row r="3068" spans="1:8" x14ac:dyDescent="0.3">
      <c r="A3068" s="51"/>
      <c r="B3068" s="51"/>
      <c r="C3068" s="51"/>
      <c r="D3068" s="51"/>
      <c r="E3068" s="51"/>
      <c r="F3068" s="51"/>
      <c r="G3068" s="51"/>
      <c r="H3068" s="51"/>
    </row>
    <row r="3069" spans="1:8" x14ac:dyDescent="0.3">
      <c r="A3069" s="51"/>
      <c r="B3069" s="51"/>
      <c r="C3069" s="51"/>
      <c r="D3069" s="51"/>
      <c r="E3069" s="51"/>
      <c r="F3069" s="51"/>
      <c r="G3069" s="51"/>
      <c r="H3069" s="51"/>
    </row>
    <row r="3070" spans="1:8" x14ac:dyDescent="0.3">
      <c r="A3070" s="51"/>
      <c r="B3070" s="51"/>
      <c r="C3070" s="51"/>
      <c r="D3070" s="51"/>
      <c r="E3070" s="51"/>
      <c r="F3070" s="51"/>
      <c r="G3070" s="51"/>
      <c r="H3070" s="51"/>
    </row>
    <row r="3071" spans="1:8" x14ac:dyDescent="0.3">
      <c r="A3071" s="51"/>
      <c r="B3071" s="51"/>
      <c r="C3071" s="51"/>
      <c r="D3071" s="51"/>
      <c r="E3071" s="51"/>
      <c r="F3071" s="51"/>
      <c r="G3071" s="51"/>
      <c r="H3071" s="51"/>
    </row>
    <row r="3072" spans="1:8" x14ac:dyDescent="0.3">
      <c r="A3072" s="51"/>
      <c r="B3072" s="51"/>
      <c r="C3072" s="51"/>
      <c r="D3072" s="51"/>
      <c r="E3072" s="51"/>
      <c r="F3072" s="51"/>
      <c r="G3072" s="51"/>
      <c r="H3072" s="51"/>
    </row>
    <row r="3073" spans="1:8" x14ac:dyDescent="0.3">
      <c r="A3073" s="51"/>
      <c r="B3073" s="51"/>
      <c r="C3073" s="51"/>
      <c r="D3073" s="51"/>
      <c r="E3073" s="51"/>
      <c r="F3073" s="51"/>
      <c r="G3073" s="51"/>
      <c r="H3073" s="51"/>
    </row>
    <row r="3074" spans="1:8" x14ac:dyDescent="0.3">
      <c r="A3074" s="51"/>
      <c r="B3074" s="51"/>
      <c r="C3074" s="51"/>
      <c r="D3074" s="51"/>
      <c r="E3074" s="51"/>
      <c r="F3074" s="51"/>
      <c r="G3074" s="51"/>
      <c r="H3074" s="51"/>
    </row>
    <row r="3075" spans="1:8" x14ac:dyDescent="0.3">
      <c r="A3075" s="51"/>
      <c r="B3075" s="51"/>
      <c r="C3075" s="51"/>
      <c r="D3075" s="51"/>
      <c r="E3075" s="51"/>
      <c r="F3075" s="51"/>
      <c r="G3075" s="51"/>
      <c r="H3075" s="51"/>
    </row>
    <row r="3076" spans="1:8" x14ac:dyDescent="0.3">
      <c r="A3076" s="51"/>
      <c r="B3076" s="51"/>
      <c r="C3076" s="51"/>
      <c r="D3076" s="51"/>
      <c r="E3076" s="51"/>
      <c r="F3076" s="51"/>
      <c r="G3076" s="51"/>
      <c r="H3076" s="51"/>
    </row>
    <row r="3077" spans="1:8" x14ac:dyDescent="0.3">
      <c r="A3077" s="51"/>
      <c r="B3077" s="51"/>
      <c r="C3077" s="51"/>
      <c r="D3077" s="51"/>
      <c r="E3077" s="51"/>
      <c r="F3077" s="51"/>
      <c r="G3077" s="51"/>
      <c r="H3077" s="51"/>
    </row>
    <row r="3078" spans="1:8" x14ac:dyDescent="0.3">
      <c r="A3078" s="51"/>
      <c r="B3078" s="51"/>
      <c r="C3078" s="51"/>
      <c r="D3078" s="51"/>
      <c r="E3078" s="51"/>
      <c r="F3078" s="51"/>
      <c r="G3078" s="51"/>
      <c r="H3078" s="51"/>
    </row>
    <row r="3079" spans="1:8" x14ac:dyDescent="0.3">
      <c r="A3079" s="51"/>
      <c r="B3079" s="51"/>
      <c r="C3079" s="51"/>
      <c r="D3079" s="51"/>
      <c r="E3079" s="51"/>
      <c r="F3079" s="51"/>
      <c r="G3079" s="51"/>
      <c r="H3079" s="51"/>
    </row>
    <row r="3080" spans="1:8" x14ac:dyDescent="0.3">
      <c r="A3080" s="51"/>
      <c r="B3080" s="51"/>
      <c r="C3080" s="51"/>
      <c r="D3080" s="51"/>
      <c r="E3080" s="51"/>
      <c r="F3080" s="51"/>
      <c r="G3080" s="51"/>
      <c r="H3080" s="51"/>
    </row>
    <row r="3081" spans="1:8" x14ac:dyDescent="0.3">
      <c r="A3081" s="51"/>
      <c r="B3081" s="51"/>
      <c r="C3081" s="51"/>
      <c r="D3081" s="51"/>
      <c r="E3081" s="51"/>
      <c r="F3081" s="51"/>
      <c r="G3081" s="51"/>
      <c r="H3081" s="51"/>
    </row>
    <row r="3082" spans="1:8" x14ac:dyDescent="0.3">
      <c r="A3082" s="51"/>
      <c r="B3082" s="51"/>
      <c r="C3082" s="51"/>
      <c r="D3082" s="51"/>
      <c r="E3082" s="51"/>
      <c r="F3082" s="51"/>
      <c r="G3082" s="51"/>
      <c r="H3082" s="51"/>
    </row>
    <row r="3083" spans="1:8" x14ac:dyDescent="0.3">
      <c r="A3083" s="51"/>
      <c r="B3083" s="51"/>
      <c r="C3083" s="51"/>
      <c r="D3083" s="51"/>
      <c r="E3083" s="51"/>
      <c r="F3083" s="51"/>
      <c r="G3083" s="51"/>
      <c r="H3083" s="51"/>
    </row>
    <row r="3084" spans="1:8" x14ac:dyDescent="0.3">
      <c r="A3084" s="51"/>
      <c r="B3084" s="51"/>
      <c r="C3084" s="51"/>
      <c r="D3084" s="51"/>
      <c r="E3084" s="51"/>
      <c r="F3084" s="51"/>
      <c r="G3084" s="51"/>
      <c r="H3084" s="51"/>
    </row>
    <row r="3085" spans="1:8" x14ac:dyDescent="0.3">
      <c r="A3085" s="51"/>
      <c r="B3085" s="51"/>
      <c r="C3085" s="51"/>
      <c r="D3085" s="51"/>
      <c r="E3085" s="51"/>
      <c r="F3085" s="51"/>
      <c r="G3085" s="51"/>
      <c r="H3085" s="51"/>
    </row>
    <row r="3086" spans="1:8" x14ac:dyDescent="0.3">
      <c r="A3086" s="51"/>
      <c r="B3086" s="51"/>
      <c r="C3086" s="51"/>
      <c r="D3086" s="51"/>
      <c r="E3086" s="51"/>
      <c r="F3086" s="51"/>
      <c r="G3086" s="51"/>
      <c r="H3086" s="51"/>
    </row>
    <row r="3087" spans="1:8" x14ac:dyDescent="0.3">
      <c r="A3087" s="51"/>
      <c r="B3087" s="51"/>
      <c r="C3087" s="51"/>
      <c r="D3087" s="51"/>
      <c r="E3087" s="51"/>
      <c r="F3087" s="51"/>
      <c r="G3087" s="51"/>
      <c r="H3087" s="51"/>
    </row>
    <row r="3088" spans="1:8" x14ac:dyDescent="0.3">
      <c r="A3088" s="51"/>
      <c r="B3088" s="51"/>
      <c r="C3088" s="51"/>
      <c r="D3088" s="51"/>
      <c r="E3088" s="51"/>
      <c r="F3088" s="51"/>
      <c r="G3088" s="51"/>
      <c r="H3088" s="51"/>
    </row>
    <row r="3089" spans="1:8" x14ac:dyDescent="0.3">
      <c r="A3089" s="51"/>
      <c r="B3089" s="51"/>
      <c r="C3089" s="51"/>
      <c r="D3089" s="51"/>
      <c r="E3089" s="51"/>
      <c r="F3089" s="51"/>
      <c r="G3089" s="51"/>
      <c r="H3089" s="51"/>
    </row>
    <row r="3090" spans="1:8" x14ac:dyDescent="0.3">
      <c r="A3090" s="51"/>
      <c r="B3090" s="51"/>
      <c r="C3090" s="51"/>
      <c r="D3090" s="51"/>
      <c r="E3090" s="51"/>
      <c r="F3090" s="51"/>
      <c r="G3090" s="51"/>
      <c r="H3090" s="51"/>
    </row>
    <row r="3091" spans="1:8" x14ac:dyDescent="0.3">
      <c r="A3091" s="51"/>
      <c r="B3091" s="51"/>
      <c r="C3091" s="51"/>
      <c r="D3091" s="51"/>
      <c r="E3091" s="51"/>
      <c r="F3091" s="51"/>
      <c r="G3091" s="51"/>
      <c r="H3091" s="51"/>
    </row>
    <row r="3092" spans="1:8" x14ac:dyDescent="0.3">
      <c r="A3092" s="51"/>
      <c r="B3092" s="51"/>
      <c r="C3092" s="51"/>
      <c r="D3092" s="51"/>
      <c r="E3092" s="51"/>
      <c r="F3092" s="51"/>
      <c r="G3092" s="51"/>
      <c r="H3092" s="51"/>
    </row>
    <row r="3093" spans="1:8" x14ac:dyDescent="0.3">
      <c r="A3093" s="51"/>
      <c r="B3093" s="51"/>
      <c r="C3093" s="51"/>
      <c r="D3093" s="51"/>
      <c r="E3093" s="51"/>
      <c r="F3093" s="51"/>
      <c r="G3093" s="51"/>
      <c r="H3093" s="51"/>
    </row>
    <row r="3094" spans="1:8" x14ac:dyDescent="0.3">
      <c r="A3094" s="51"/>
      <c r="B3094" s="51"/>
      <c r="C3094" s="51"/>
      <c r="D3094" s="51"/>
      <c r="E3094" s="51"/>
      <c r="F3094" s="51"/>
      <c r="G3094" s="51"/>
      <c r="H3094" s="51"/>
    </row>
    <row r="3095" spans="1:8" x14ac:dyDescent="0.3">
      <c r="A3095" s="51"/>
      <c r="B3095" s="51"/>
      <c r="C3095" s="51"/>
      <c r="D3095" s="51"/>
      <c r="E3095" s="51"/>
      <c r="F3095" s="51"/>
      <c r="G3095" s="51"/>
      <c r="H3095" s="51"/>
    </row>
    <row r="3096" spans="1:8" x14ac:dyDescent="0.3">
      <c r="A3096" s="51"/>
      <c r="B3096" s="51"/>
      <c r="C3096" s="51"/>
      <c r="D3096" s="51"/>
      <c r="E3096" s="51"/>
      <c r="F3096" s="51"/>
      <c r="G3096" s="51"/>
      <c r="H3096" s="51"/>
    </row>
    <row r="3097" spans="1:8" x14ac:dyDescent="0.3">
      <c r="A3097" s="51"/>
      <c r="B3097" s="51"/>
      <c r="C3097" s="51"/>
      <c r="D3097" s="51"/>
      <c r="E3097" s="51"/>
      <c r="F3097" s="51"/>
      <c r="G3097" s="51"/>
      <c r="H3097" s="51"/>
    </row>
    <row r="3098" spans="1:8" x14ac:dyDescent="0.3">
      <c r="A3098" s="51"/>
      <c r="B3098" s="51"/>
      <c r="C3098" s="51"/>
      <c r="D3098" s="51"/>
      <c r="E3098" s="51"/>
      <c r="F3098" s="51"/>
      <c r="G3098" s="51"/>
      <c r="H3098" s="51"/>
    </row>
    <row r="3099" spans="1:8" x14ac:dyDescent="0.3">
      <c r="A3099" s="51"/>
      <c r="B3099" s="51"/>
      <c r="C3099" s="51"/>
      <c r="D3099" s="51"/>
      <c r="E3099" s="51"/>
      <c r="F3099" s="51"/>
      <c r="G3099" s="51"/>
      <c r="H3099" s="51"/>
    </row>
    <row r="3100" spans="1:8" x14ac:dyDescent="0.3">
      <c r="A3100" s="51"/>
      <c r="B3100" s="51"/>
      <c r="C3100" s="51"/>
      <c r="D3100" s="51"/>
      <c r="E3100" s="51"/>
      <c r="F3100" s="51"/>
      <c r="G3100" s="51"/>
      <c r="H3100" s="51"/>
    </row>
    <row r="3101" spans="1:8" x14ac:dyDescent="0.3">
      <c r="A3101" s="51"/>
      <c r="B3101" s="51"/>
      <c r="C3101" s="51"/>
      <c r="D3101" s="51"/>
      <c r="E3101" s="51"/>
      <c r="F3101" s="51"/>
      <c r="G3101" s="51"/>
      <c r="H3101" s="51"/>
    </row>
    <row r="3102" spans="1:8" x14ac:dyDescent="0.3">
      <c r="A3102" s="51"/>
      <c r="B3102" s="51"/>
      <c r="C3102" s="51"/>
      <c r="D3102" s="51"/>
      <c r="E3102" s="51"/>
      <c r="F3102" s="51"/>
      <c r="G3102" s="51"/>
      <c r="H3102" s="51"/>
    </row>
    <row r="3103" spans="1:8" x14ac:dyDescent="0.3">
      <c r="A3103" s="51"/>
      <c r="B3103" s="51"/>
      <c r="C3103" s="51"/>
      <c r="D3103" s="51"/>
      <c r="E3103" s="51"/>
      <c r="F3103" s="51"/>
      <c r="G3103" s="51"/>
      <c r="H3103" s="51"/>
    </row>
    <row r="3104" spans="1:8" x14ac:dyDescent="0.3">
      <c r="A3104" s="51"/>
      <c r="B3104" s="51"/>
      <c r="C3104" s="51"/>
      <c r="D3104" s="51"/>
      <c r="E3104" s="51"/>
      <c r="F3104" s="51"/>
      <c r="G3104" s="51"/>
      <c r="H3104" s="51"/>
    </row>
    <row r="3105" spans="1:8" x14ac:dyDescent="0.3">
      <c r="A3105" s="51"/>
      <c r="B3105" s="51"/>
      <c r="C3105" s="51"/>
      <c r="D3105" s="51"/>
      <c r="E3105" s="51"/>
      <c r="F3105" s="51"/>
      <c r="G3105" s="51"/>
      <c r="H3105" s="51"/>
    </row>
    <row r="3106" spans="1:8" x14ac:dyDescent="0.3">
      <c r="A3106" s="51"/>
      <c r="B3106" s="51"/>
      <c r="C3106" s="51"/>
      <c r="D3106" s="51"/>
      <c r="E3106" s="51"/>
      <c r="F3106" s="51"/>
      <c r="G3106" s="51"/>
      <c r="H3106" s="51"/>
    </row>
    <row r="3107" spans="1:8" x14ac:dyDescent="0.3">
      <c r="A3107" s="51"/>
      <c r="B3107" s="51"/>
      <c r="C3107" s="51"/>
      <c r="D3107" s="51"/>
      <c r="E3107" s="51"/>
      <c r="F3107" s="51"/>
      <c r="G3107" s="51"/>
      <c r="H3107" s="51"/>
    </row>
    <row r="3108" spans="1:8" x14ac:dyDescent="0.3">
      <c r="A3108" s="51"/>
      <c r="B3108" s="51"/>
      <c r="C3108" s="51"/>
      <c r="D3108" s="51"/>
      <c r="E3108" s="51"/>
      <c r="F3108" s="51"/>
      <c r="G3108" s="51"/>
      <c r="H3108" s="51"/>
    </row>
    <row r="3109" spans="1:8" x14ac:dyDescent="0.3">
      <c r="A3109" s="51"/>
      <c r="B3109" s="51"/>
      <c r="C3109" s="51"/>
      <c r="D3109" s="51"/>
      <c r="E3109" s="51"/>
      <c r="F3109" s="51"/>
      <c r="G3109" s="51"/>
      <c r="H3109" s="51"/>
    </row>
    <row r="3110" spans="1:8" x14ac:dyDescent="0.3">
      <c r="A3110" s="51"/>
      <c r="B3110" s="51"/>
      <c r="C3110" s="51"/>
      <c r="D3110" s="51"/>
      <c r="E3110" s="51"/>
      <c r="F3110" s="51"/>
      <c r="G3110" s="51"/>
      <c r="H3110" s="51"/>
    </row>
    <row r="3111" spans="1:8" x14ac:dyDescent="0.3">
      <c r="A3111" s="51"/>
      <c r="B3111" s="51"/>
      <c r="C3111" s="51"/>
      <c r="D3111" s="51"/>
      <c r="E3111" s="51"/>
      <c r="F3111" s="51"/>
      <c r="G3111" s="51"/>
      <c r="H3111" s="51"/>
    </row>
    <row r="3112" spans="1:8" x14ac:dyDescent="0.3">
      <c r="A3112" s="51"/>
      <c r="B3112" s="51"/>
      <c r="C3112" s="51"/>
      <c r="D3112" s="51"/>
      <c r="E3112" s="51"/>
      <c r="F3112" s="51"/>
      <c r="G3112" s="51"/>
      <c r="H3112" s="51"/>
    </row>
    <row r="3113" spans="1:8" x14ac:dyDescent="0.3">
      <c r="A3113" s="51"/>
      <c r="B3113" s="51"/>
      <c r="C3113" s="51"/>
      <c r="D3113" s="51"/>
      <c r="E3113" s="51"/>
      <c r="F3113" s="51"/>
      <c r="G3113" s="51"/>
      <c r="H3113" s="51"/>
    </row>
    <row r="3114" spans="1:8" x14ac:dyDescent="0.3">
      <c r="A3114" s="51"/>
      <c r="B3114" s="51"/>
      <c r="C3114" s="51"/>
      <c r="D3114" s="51"/>
      <c r="E3114" s="51"/>
      <c r="F3114" s="51"/>
      <c r="G3114" s="51"/>
      <c r="H3114" s="51"/>
    </row>
    <row r="3115" spans="1:8" x14ac:dyDescent="0.3">
      <c r="A3115" s="51"/>
      <c r="B3115" s="51"/>
      <c r="C3115" s="51"/>
      <c r="D3115" s="51"/>
      <c r="E3115" s="51"/>
      <c r="F3115" s="51"/>
      <c r="G3115" s="51"/>
      <c r="H3115" s="51"/>
    </row>
    <row r="3116" spans="1:8" x14ac:dyDescent="0.3">
      <c r="A3116" s="51"/>
      <c r="B3116" s="51"/>
      <c r="C3116" s="51"/>
      <c r="D3116" s="51"/>
      <c r="E3116" s="51"/>
      <c r="F3116" s="51"/>
      <c r="G3116" s="51"/>
      <c r="H3116" s="51"/>
    </row>
    <row r="3117" spans="1:8" x14ac:dyDescent="0.3">
      <c r="A3117" s="51"/>
      <c r="B3117" s="51"/>
      <c r="C3117" s="51"/>
      <c r="D3117" s="51"/>
      <c r="E3117" s="51"/>
      <c r="F3117" s="51"/>
      <c r="G3117" s="51"/>
      <c r="H3117" s="51"/>
    </row>
    <row r="3118" spans="1:8" x14ac:dyDescent="0.3">
      <c r="A3118" s="51"/>
      <c r="B3118" s="51"/>
      <c r="C3118" s="51"/>
      <c r="D3118" s="51"/>
      <c r="E3118" s="51"/>
      <c r="F3118" s="51"/>
      <c r="G3118" s="51"/>
      <c r="H3118" s="51"/>
    </row>
    <row r="3119" spans="1:8" x14ac:dyDescent="0.3">
      <c r="A3119" s="51"/>
      <c r="B3119" s="51"/>
      <c r="C3119" s="51"/>
      <c r="D3119" s="51"/>
      <c r="E3119" s="51"/>
      <c r="F3119" s="51"/>
      <c r="G3119" s="51"/>
      <c r="H3119" s="51"/>
    </row>
    <row r="3120" spans="1:8" x14ac:dyDescent="0.3">
      <c r="A3120" s="51"/>
      <c r="B3120" s="51"/>
      <c r="C3120" s="51"/>
      <c r="D3120" s="51"/>
      <c r="E3120" s="51"/>
      <c r="F3120" s="51"/>
      <c r="G3120" s="51"/>
      <c r="H3120" s="51"/>
    </row>
    <row r="3121" spans="1:8" x14ac:dyDescent="0.3">
      <c r="A3121" s="51"/>
      <c r="B3121" s="51"/>
      <c r="C3121" s="51"/>
      <c r="D3121" s="51"/>
      <c r="E3121" s="51"/>
      <c r="F3121" s="51"/>
      <c r="G3121" s="51"/>
      <c r="H3121" s="51"/>
    </row>
    <row r="3122" spans="1:8" x14ac:dyDescent="0.3">
      <c r="A3122" s="51"/>
      <c r="B3122" s="51"/>
      <c r="C3122" s="51"/>
      <c r="D3122" s="51"/>
      <c r="E3122" s="51"/>
      <c r="F3122" s="51"/>
      <c r="G3122" s="51"/>
      <c r="H3122" s="51"/>
    </row>
    <row r="3123" spans="1:8" x14ac:dyDescent="0.3">
      <c r="A3123" s="51"/>
      <c r="B3123" s="51"/>
      <c r="C3123" s="51"/>
      <c r="D3123" s="51"/>
      <c r="E3123" s="51"/>
      <c r="F3123" s="51"/>
      <c r="G3123" s="51"/>
      <c r="H3123" s="51"/>
    </row>
    <row r="3124" spans="1:8" x14ac:dyDescent="0.3">
      <c r="A3124" s="51"/>
      <c r="B3124" s="51"/>
      <c r="C3124" s="51"/>
      <c r="D3124" s="51"/>
      <c r="E3124" s="51"/>
      <c r="F3124" s="51"/>
      <c r="G3124" s="51"/>
      <c r="H3124" s="51"/>
    </row>
    <row r="3125" spans="1:8" x14ac:dyDescent="0.3">
      <c r="A3125" s="51"/>
      <c r="B3125" s="51"/>
      <c r="C3125" s="51"/>
      <c r="D3125" s="51"/>
      <c r="E3125" s="51"/>
      <c r="F3125" s="51"/>
      <c r="G3125" s="51"/>
      <c r="H3125" s="51"/>
    </row>
    <row r="3126" spans="1:8" x14ac:dyDescent="0.3">
      <c r="A3126" s="51"/>
      <c r="B3126" s="51"/>
      <c r="C3126" s="51"/>
      <c r="D3126" s="51"/>
      <c r="E3126" s="51"/>
      <c r="F3126" s="51"/>
      <c r="G3126" s="51"/>
      <c r="H3126" s="51"/>
    </row>
    <row r="3127" spans="1:8" x14ac:dyDescent="0.3">
      <c r="A3127" s="51"/>
      <c r="B3127" s="51"/>
      <c r="C3127" s="51"/>
      <c r="D3127" s="51"/>
      <c r="E3127" s="51"/>
      <c r="F3127" s="51"/>
      <c r="G3127" s="51"/>
      <c r="H3127" s="51"/>
    </row>
    <row r="3128" spans="1:8" x14ac:dyDescent="0.3">
      <c r="A3128" s="51"/>
      <c r="B3128" s="51"/>
      <c r="C3128" s="51"/>
      <c r="D3128" s="51"/>
      <c r="E3128" s="51"/>
      <c r="F3128" s="51"/>
      <c r="G3128" s="51"/>
      <c r="H3128" s="51"/>
    </row>
    <row r="3129" spans="1:8" x14ac:dyDescent="0.3">
      <c r="A3129" s="51"/>
      <c r="B3129" s="51"/>
      <c r="C3129" s="51"/>
      <c r="D3129" s="51"/>
      <c r="E3129" s="51"/>
      <c r="F3129" s="51"/>
      <c r="G3129" s="51"/>
      <c r="H3129" s="51"/>
    </row>
    <row r="3130" spans="1:8" x14ac:dyDescent="0.3">
      <c r="A3130" s="51"/>
      <c r="B3130" s="51"/>
      <c r="C3130" s="51"/>
      <c r="D3130" s="51"/>
      <c r="E3130" s="51"/>
      <c r="F3130" s="51"/>
      <c r="G3130" s="51"/>
      <c r="H3130" s="51"/>
    </row>
    <row r="3131" spans="1:8" x14ac:dyDescent="0.3">
      <c r="A3131" s="51"/>
      <c r="B3131" s="51"/>
      <c r="C3131" s="51"/>
      <c r="D3131" s="51"/>
      <c r="E3131" s="51"/>
      <c r="F3131" s="51"/>
      <c r="G3131" s="51"/>
      <c r="H3131" s="51"/>
    </row>
    <row r="3132" spans="1:8" x14ac:dyDescent="0.3">
      <c r="A3132" s="51"/>
      <c r="B3132" s="51"/>
      <c r="C3132" s="51"/>
      <c r="D3132" s="51"/>
      <c r="E3132" s="51"/>
      <c r="F3132" s="51"/>
      <c r="G3132" s="51"/>
      <c r="H3132" s="51"/>
    </row>
    <row r="3133" spans="1:8" x14ac:dyDescent="0.3">
      <c r="A3133" s="51"/>
      <c r="B3133" s="51"/>
      <c r="C3133" s="51"/>
      <c r="D3133" s="51"/>
      <c r="E3133" s="51"/>
      <c r="F3133" s="51"/>
      <c r="G3133" s="51"/>
      <c r="H3133" s="51"/>
    </row>
    <row r="3134" spans="1:8" x14ac:dyDescent="0.3">
      <c r="A3134" s="51"/>
      <c r="B3134" s="51"/>
      <c r="C3134" s="51"/>
      <c r="D3134" s="51"/>
      <c r="E3134" s="51"/>
      <c r="F3134" s="51"/>
      <c r="G3134" s="51"/>
      <c r="H3134" s="51"/>
    </row>
    <row r="3135" spans="1:8" x14ac:dyDescent="0.3">
      <c r="A3135" s="51"/>
      <c r="B3135" s="51"/>
      <c r="C3135" s="51"/>
      <c r="D3135" s="51"/>
      <c r="E3135" s="51"/>
      <c r="F3135" s="51"/>
      <c r="G3135" s="51"/>
      <c r="H3135" s="51"/>
    </row>
    <row r="3136" spans="1:8" x14ac:dyDescent="0.3">
      <c r="A3136" s="51"/>
      <c r="B3136" s="51"/>
      <c r="C3136" s="51"/>
      <c r="D3136" s="51"/>
      <c r="E3136" s="51"/>
      <c r="F3136" s="51"/>
      <c r="G3136" s="51"/>
      <c r="H3136" s="51"/>
    </row>
    <row r="3137" spans="1:8" x14ac:dyDescent="0.3">
      <c r="A3137" s="51"/>
      <c r="B3137" s="51"/>
      <c r="C3137" s="51"/>
      <c r="D3137" s="51"/>
      <c r="E3137" s="51"/>
      <c r="F3137" s="51"/>
      <c r="G3137" s="51"/>
      <c r="H3137" s="51"/>
    </row>
    <row r="3138" spans="1:8" x14ac:dyDescent="0.3">
      <c r="A3138" s="51"/>
      <c r="B3138" s="51"/>
      <c r="C3138" s="51"/>
      <c r="D3138" s="51"/>
      <c r="E3138" s="51"/>
      <c r="F3138" s="51"/>
      <c r="G3138" s="51"/>
      <c r="H3138" s="51"/>
    </row>
    <row r="3139" spans="1:8" x14ac:dyDescent="0.3">
      <c r="A3139" s="51"/>
      <c r="B3139" s="51"/>
      <c r="C3139" s="51"/>
      <c r="D3139" s="51"/>
      <c r="E3139" s="51"/>
      <c r="F3139" s="51"/>
      <c r="G3139" s="51"/>
      <c r="H3139" s="51"/>
    </row>
    <row r="3140" spans="1:8" x14ac:dyDescent="0.3">
      <c r="A3140" s="51"/>
      <c r="B3140" s="51"/>
      <c r="C3140" s="51"/>
      <c r="D3140" s="51"/>
      <c r="E3140" s="51"/>
      <c r="F3140" s="51"/>
      <c r="G3140" s="51"/>
      <c r="H3140" s="51"/>
    </row>
    <row r="3141" spans="1:8" x14ac:dyDescent="0.3">
      <c r="A3141" s="51"/>
      <c r="B3141" s="51"/>
      <c r="C3141" s="51"/>
      <c r="D3141" s="51"/>
      <c r="E3141" s="51"/>
      <c r="F3141" s="51"/>
      <c r="G3141" s="51"/>
      <c r="H3141" s="51"/>
    </row>
    <row r="3142" spans="1:8" x14ac:dyDescent="0.3">
      <c r="A3142" s="51"/>
      <c r="B3142" s="51"/>
      <c r="C3142" s="51"/>
      <c r="D3142" s="51"/>
      <c r="E3142" s="51"/>
      <c r="F3142" s="51"/>
      <c r="G3142" s="51"/>
      <c r="H3142" s="51"/>
    </row>
    <row r="3143" spans="1:8" x14ac:dyDescent="0.3">
      <c r="A3143" s="51"/>
      <c r="B3143" s="51"/>
      <c r="C3143" s="51"/>
      <c r="D3143" s="51"/>
      <c r="E3143" s="51"/>
      <c r="F3143" s="51"/>
      <c r="G3143" s="51"/>
      <c r="H3143" s="51"/>
    </row>
    <row r="3144" spans="1:8" x14ac:dyDescent="0.3">
      <c r="A3144" s="51"/>
      <c r="B3144" s="51"/>
      <c r="C3144" s="51"/>
      <c r="D3144" s="51"/>
      <c r="E3144" s="51"/>
      <c r="F3144" s="51"/>
      <c r="G3144" s="51"/>
      <c r="H3144" s="51"/>
    </row>
    <row r="3145" spans="1:8" x14ac:dyDescent="0.3">
      <c r="A3145" s="51"/>
      <c r="B3145" s="51"/>
      <c r="C3145" s="51"/>
      <c r="D3145" s="51"/>
      <c r="E3145" s="51"/>
      <c r="F3145" s="51"/>
      <c r="G3145" s="51"/>
      <c r="H3145" s="51"/>
    </row>
    <row r="3146" spans="1:8" x14ac:dyDescent="0.3">
      <c r="A3146" s="51"/>
      <c r="B3146" s="51"/>
      <c r="C3146" s="51"/>
      <c r="D3146" s="51"/>
      <c r="E3146" s="51"/>
      <c r="F3146" s="51"/>
      <c r="G3146" s="51"/>
      <c r="H3146" s="51"/>
    </row>
    <row r="3147" spans="1:8" x14ac:dyDescent="0.3">
      <c r="A3147" s="51"/>
      <c r="B3147" s="51"/>
      <c r="C3147" s="51"/>
      <c r="D3147" s="51"/>
      <c r="E3147" s="51"/>
      <c r="F3147" s="51"/>
      <c r="G3147" s="51"/>
      <c r="H3147" s="51"/>
    </row>
    <row r="3148" spans="1:8" x14ac:dyDescent="0.3">
      <c r="A3148" s="51"/>
      <c r="B3148" s="51"/>
      <c r="C3148" s="51"/>
      <c r="D3148" s="51"/>
      <c r="E3148" s="51"/>
      <c r="F3148" s="51"/>
      <c r="G3148" s="51"/>
      <c r="H3148" s="51"/>
    </row>
    <row r="3149" spans="1:8" x14ac:dyDescent="0.3">
      <c r="A3149" s="51"/>
      <c r="B3149" s="51"/>
      <c r="C3149" s="51"/>
      <c r="D3149" s="51"/>
      <c r="E3149" s="51"/>
      <c r="F3149" s="51"/>
      <c r="G3149" s="51"/>
      <c r="H3149" s="51"/>
    </row>
    <row r="3150" spans="1:8" x14ac:dyDescent="0.3">
      <c r="A3150" s="51"/>
      <c r="B3150" s="51"/>
      <c r="C3150" s="51"/>
      <c r="D3150" s="51"/>
      <c r="E3150" s="51"/>
      <c r="F3150" s="51"/>
      <c r="G3150" s="51"/>
      <c r="H3150" s="51"/>
    </row>
    <row r="3151" spans="1:8" x14ac:dyDescent="0.3">
      <c r="A3151" s="51"/>
      <c r="B3151" s="51"/>
      <c r="C3151" s="51"/>
      <c r="D3151" s="51"/>
      <c r="E3151" s="51"/>
      <c r="F3151" s="51"/>
      <c r="G3151" s="51"/>
      <c r="H3151" s="51"/>
    </row>
    <row r="3152" spans="1:8" x14ac:dyDescent="0.3">
      <c r="A3152" s="51"/>
      <c r="B3152" s="51"/>
      <c r="C3152" s="51"/>
      <c r="D3152" s="51"/>
      <c r="E3152" s="51"/>
      <c r="F3152" s="51"/>
      <c r="G3152" s="51"/>
      <c r="H3152" s="51"/>
    </row>
    <row r="3153" spans="1:8" x14ac:dyDescent="0.3">
      <c r="A3153" s="51"/>
      <c r="B3153" s="51"/>
      <c r="C3153" s="51"/>
      <c r="D3153" s="51"/>
      <c r="E3153" s="51"/>
      <c r="F3153" s="51"/>
      <c r="G3153" s="51"/>
      <c r="H3153" s="51"/>
    </row>
    <row r="3154" spans="1:8" x14ac:dyDescent="0.3">
      <c r="A3154" s="51"/>
      <c r="B3154" s="51"/>
      <c r="C3154" s="51"/>
      <c r="D3154" s="51"/>
      <c r="E3154" s="51"/>
      <c r="F3154" s="51"/>
      <c r="G3154" s="51"/>
      <c r="H3154" s="51"/>
    </row>
    <row r="3155" spans="1:8" x14ac:dyDescent="0.3">
      <c r="A3155" s="51"/>
      <c r="B3155" s="51"/>
      <c r="C3155" s="51"/>
      <c r="D3155" s="51"/>
      <c r="E3155" s="51"/>
      <c r="F3155" s="51"/>
      <c r="G3155" s="51"/>
      <c r="H3155" s="51"/>
    </row>
    <row r="3156" spans="1:8" x14ac:dyDescent="0.3">
      <c r="A3156" s="51"/>
      <c r="B3156" s="51"/>
      <c r="C3156" s="51"/>
      <c r="D3156" s="51"/>
      <c r="E3156" s="51"/>
      <c r="F3156" s="51"/>
      <c r="G3156" s="51"/>
      <c r="H3156" s="51"/>
    </row>
    <row r="3157" spans="1:8" x14ac:dyDescent="0.3">
      <c r="A3157" s="51"/>
      <c r="B3157" s="51"/>
      <c r="C3157" s="51"/>
      <c r="D3157" s="51"/>
      <c r="E3157" s="51"/>
      <c r="F3157" s="51"/>
      <c r="G3157" s="51"/>
      <c r="H3157" s="51"/>
    </row>
    <row r="3158" spans="1:8" x14ac:dyDescent="0.3">
      <c r="A3158" s="51"/>
      <c r="B3158" s="51"/>
      <c r="C3158" s="51"/>
      <c r="D3158" s="51"/>
      <c r="E3158" s="51"/>
      <c r="F3158" s="51"/>
      <c r="G3158" s="51"/>
      <c r="H3158" s="51"/>
    </row>
    <row r="3159" spans="1:8" x14ac:dyDescent="0.3">
      <c r="A3159" s="51"/>
      <c r="B3159" s="51"/>
      <c r="C3159" s="51"/>
      <c r="D3159" s="51"/>
      <c r="E3159" s="51"/>
      <c r="F3159" s="51"/>
      <c r="G3159" s="51"/>
      <c r="H3159" s="51"/>
    </row>
    <row r="3160" spans="1:8" x14ac:dyDescent="0.3">
      <c r="A3160" s="51"/>
      <c r="B3160" s="51"/>
      <c r="C3160" s="51"/>
      <c r="D3160" s="51"/>
      <c r="E3160" s="51"/>
      <c r="F3160" s="51"/>
      <c r="G3160" s="51"/>
      <c r="H3160" s="51"/>
    </row>
    <row r="3161" spans="1:8" x14ac:dyDescent="0.3">
      <c r="A3161" s="51"/>
      <c r="B3161" s="51"/>
      <c r="C3161" s="51"/>
      <c r="D3161" s="51"/>
      <c r="E3161" s="51"/>
      <c r="F3161" s="51"/>
      <c r="G3161" s="51"/>
      <c r="H3161" s="51"/>
    </row>
    <row r="3162" spans="1:8" x14ac:dyDescent="0.3">
      <c r="A3162" s="51"/>
      <c r="B3162" s="51"/>
      <c r="C3162" s="51"/>
      <c r="D3162" s="51"/>
      <c r="E3162" s="51"/>
      <c r="F3162" s="51"/>
      <c r="G3162" s="51"/>
      <c r="H3162" s="51"/>
    </row>
    <row r="3163" spans="1:8" x14ac:dyDescent="0.3">
      <c r="A3163" s="51"/>
      <c r="B3163" s="51"/>
      <c r="C3163" s="51"/>
      <c r="D3163" s="51"/>
      <c r="E3163" s="51"/>
      <c r="F3163" s="51"/>
      <c r="G3163" s="51"/>
      <c r="H3163" s="51"/>
    </row>
    <row r="3164" spans="1:8" x14ac:dyDescent="0.3">
      <c r="A3164" s="51"/>
      <c r="B3164" s="51"/>
      <c r="C3164" s="51"/>
      <c r="D3164" s="51"/>
      <c r="E3164" s="51"/>
      <c r="F3164" s="51"/>
      <c r="G3164" s="51"/>
      <c r="H3164" s="51"/>
    </row>
    <row r="3165" spans="1:8" x14ac:dyDescent="0.3">
      <c r="A3165" s="51"/>
      <c r="B3165" s="51"/>
      <c r="C3165" s="51"/>
      <c r="D3165" s="51"/>
      <c r="E3165" s="51"/>
      <c r="F3165" s="51"/>
      <c r="G3165" s="51"/>
      <c r="H3165" s="51"/>
    </row>
    <row r="3166" spans="1:8" x14ac:dyDescent="0.3">
      <c r="A3166" s="51"/>
      <c r="B3166" s="51"/>
      <c r="C3166" s="51"/>
      <c r="D3166" s="51"/>
      <c r="E3166" s="51"/>
      <c r="F3166" s="51"/>
      <c r="G3166" s="51"/>
      <c r="H3166" s="51"/>
    </row>
    <row r="3167" spans="1:8" x14ac:dyDescent="0.3">
      <c r="A3167" s="51"/>
      <c r="B3167" s="51"/>
      <c r="C3167" s="51"/>
      <c r="D3167" s="51"/>
      <c r="E3167" s="51"/>
      <c r="F3167" s="51"/>
      <c r="G3167" s="51"/>
      <c r="H3167" s="51"/>
    </row>
    <row r="3168" spans="1:8" x14ac:dyDescent="0.3">
      <c r="A3168" s="51"/>
      <c r="B3168" s="51"/>
      <c r="C3168" s="51"/>
      <c r="D3168" s="51"/>
      <c r="E3168" s="51"/>
      <c r="F3168" s="51"/>
      <c r="G3168" s="51"/>
      <c r="H3168" s="51"/>
    </row>
    <row r="3169" spans="1:8" x14ac:dyDescent="0.3">
      <c r="A3169" s="51"/>
      <c r="B3169" s="51"/>
      <c r="C3169" s="51"/>
      <c r="D3169" s="51"/>
      <c r="E3169" s="51"/>
      <c r="F3169" s="51"/>
      <c r="G3169" s="51"/>
      <c r="H3169" s="51"/>
    </row>
    <row r="3170" spans="1:8" x14ac:dyDescent="0.3">
      <c r="A3170" s="51"/>
      <c r="B3170" s="51"/>
      <c r="C3170" s="51"/>
      <c r="D3170" s="51"/>
      <c r="E3170" s="51"/>
      <c r="F3170" s="51"/>
      <c r="G3170" s="51"/>
      <c r="H3170" s="51"/>
    </row>
    <row r="3171" spans="1:8" x14ac:dyDescent="0.3">
      <c r="A3171" s="51"/>
      <c r="B3171" s="51"/>
      <c r="C3171" s="51"/>
      <c r="D3171" s="51"/>
      <c r="E3171" s="51"/>
      <c r="F3171" s="51"/>
      <c r="G3171" s="51"/>
      <c r="H3171" s="51"/>
    </row>
    <row r="3172" spans="1:8" x14ac:dyDescent="0.3">
      <c r="A3172" s="51"/>
      <c r="B3172" s="51"/>
      <c r="C3172" s="51"/>
      <c r="D3172" s="51"/>
      <c r="E3172" s="51"/>
      <c r="F3172" s="51"/>
      <c r="G3172" s="51"/>
      <c r="H3172" s="51"/>
    </row>
    <row r="3173" spans="1:8" x14ac:dyDescent="0.3">
      <c r="A3173" s="51"/>
      <c r="B3173" s="51"/>
      <c r="C3173" s="51"/>
      <c r="D3173" s="51"/>
      <c r="E3173" s="51"/>
      <c r="F3173" s="51"/>
      <c r="G3173" s="51"/>
      <c r="H3173" s="51"/>
    </row>
    <row r="3174" spans="1:8" x14ac:dyDescent="0.3">
      <c r="A3174" s="51"/>
      <c r="B3174" s="51"/>
      <c r="C3174" s="51"/>
      <c r="D3174" s="51"/>
      <c r="E3174" s="51"/>
      <c r="F3174" s="51"/>
      <c r="G3174" s="51"/>
      <c r="H3174" s="51"/>
    </row>
    <row r="3175" spans="1:8" x14ac:dyDescent="0.3">
      <c r="A3175" s="51"/>
      <c r="B3175" s="51"/>
      <c r="C3175" s="51"/>
      <c r="D3175" s="51"/>
      <c r="E3175" s="51"/>
      <c r="F3175" s="51"/>
      <c r="G3175" s="51"/>
      <c r="H3175" s="51"/>
    </row>
    <row r="3176" spans="1:8" x14ac:dyDescent="0.3">
      <c r="A3176" s="51"/>
      <c r="B3176" s="51"/>
      <c r="C3176" s="51"/>
      <c r="D3176" s="51"/>
      <c r="E3176" s="51"/>
      <c r="F3176" s="51"/>
      <c r="G3176" s="51"/>
      <c r="H3176" s="51"/>
    </row>
    <row r="3177" spans="1:8" x14ac:dyDescent="0.3">
      <c r="A3177" s="51"/>
      <c r="B3177" s="51"/>
      <c r="C3177" s="51"/>
      <c r="D3177" s="51"/>
      <c r="E3177" s="51"/>
      <c r="F3177" s="51"/>
      <c r="G3177" s="51"/>
      <c r="H3177" s="51"/>
    </row>
    <row r="3178" spans="1:8" x14ac:dyDescent="0.3">
      <c r="A3178" s="51"/>
      <c r="B3178" s="51"/>
      <c r="C3178" s="51"/>
      <c r="D3178" s="51"/>
      <c r="E3178" s="51"/>
      <c r="F3178" s="51"/>
      <c r="G3178" s="51"/>
      <c r="H3178" s="51"/>
    </row>
    <row r="3179" spans="1:8" x14ac:dyDescent="0.3">
      <c r="A3179" s="51"/>
      <c r="B3179" s="51"/>
      <c r="C3179" s="51"/>
      <c r="D3179" s="51"/>
      <c r="E3179" s="51"/>
      <c r="F3179" s="51"/>
      <c r="G3179" s="51"/>
      <c r="H3179" s="51"/>
    </row>
    <row r="3180" spans="1:8" x14ac:dyDescent="0.3">
      <c r="A3180" s="51"/>
      <c r="B3180" s="51"/>
      <c r="C3180" s="51"/>
      <c r="D3180" s="51"/>
      <c r="E3180" s="51"/>
      <c r="F3180" s="51"/>
      <c r="G3180" s="51"/>
      <c r="H3180" s="51"/>
    </row>
    <row r="3181" spans="1:8" x14ac:dyDescent="0.3">
      <c r="A3181" s="51"/>
      <c r="B3181" s="51"/>
      <c r="C3181" s="51"/>
      <c r="D3181" s="51"/>
      <c r="E3181" s="51"/>
      <c r="F3181" s="51"/>
      <c r="G3181" s="51"/>
      <c r="H3181" s="51"/>
    </row>
    <row r="3182" spans="1:8" x14ac:dyDescent="0.3">
      <c r="A3182" s="51"/>
      <c r="B3182" s="51"/>
      <c r="C3182" s="51"/>
      <c r="D3182" s="51"/>
      <c r="E3182" s="51"/>
      <c r="F3182" s="51"/>
      <c r="G3182" s="51"/>
      <c r="H3182" s="51"/>
    </row>
    <row r="3183" spans="1:8" x14ac:dyDescent="0.3">
      <c r="A3183" s="51"/>
      <c r="B3183" s="51"/>
      <c r="C3183" s="51"/>
      <c r="D3183" s="51"/>
      <c r="E3183" s="51"/>
      <c r="F3183" s="51"/>
      <c r="G3183" s="51"/>
      <c r="H3183" s="51"/>
    </row>
    <row r="3184" spans="1:8" x14ac:dyDescent="0.3">
      <c r="A3184" s="51"/>
      <c r="B3184" s="51"/>
      <c r="C3184" s="51"/>
      <c r="D3184" s="51"/>
      <c r="E3184" s="51"/>
      <c r="F3184" s="51"/>
      <c r="G3184" s="51"/>
      <c r="H3184" s="51"/>
    </row>
    <row r="3185" spans="1:8" x14ac:dyDescent="0.3">
      <c r="A3185" s="51"/>
      <c r="B3185" s="51"/>
      <c r="C3185" s="51"/>
      <c r="D3185" s="51"/>
      <c r="E3185" s="51"/>
      <c r="F3185" s="51"/>
      <c r="G3185" s="51"/>
      <c r="H3185" s="51"/>
    </row>
    <row r="3186" spans="1:8" x14ac:dyDescent="0.3">
      <c r="A3186" s="51"/>
      <c r="B3186" s="51"/>
      <c r="C3186" s="51"/>
      <c r="D3186" s="51"/>
      <c r="E3186" s="51"/>
      <c r="F3186" s="51"/>
      <c r="G3186" s="51"/>
      <c r="H3186" s="51"/>
    </row>
    <row r="3187" spans="1:8" x14ac:dyDescent="0.3">
      <c r="A3187" s="51"/>
      <c r="B3187" s="51"/>
      <c r="C3187" s="51"/>
      <c r="D3187" s="51"/>
      <c r="E3187" s="51"/>
      <c r="F3187" s="51"/>
      <c r="G3187" s="51"/>
      <c r="H3187" s="51"/>
    </row>
    <row r="3188" spans="1:8" x14ac:dyDescent="0.3">
      <c r="A3188" s="51"/>
      <c r="B3188" s="51"/>
      <c r="C3188" s="51"/>
      <c r="D3188" s="51"/>
      <c r="E3188" s="51"/>
      <c r="F3188" s="51"/>
      <c r="G3188" s="51"/>
      <c r="H3188" s="51"/>
    </row>
    <row r="3189" spans="1:8" x14ac:dyDescent="0.3">
      <c r="A3189" s="51"/>
      <c r="B3189" s="51"/>
      <c r="C3189" s="51"/>
      <c r="D3189" s="51"/>
      <c r="E3189" s="51"/>
      <c r="F3189" s="51"/>
      <c r="G3189" s="51"/>
      <c r="H3189" s="51"/>
    </row>
    <row r="3190" spans="1:8" x14ac:dyDescent="0.3">
      <c r="A3190" s="51"/>
      <c r="B3190" s="51"/>
      <c r="C3190" s="51"/>
      <c r="D3190" s="51"/>
      <c r="E3190" s="51"/>
      <c r="F3190" s="51"/>
      <c r="G3190" s="51"/>
      <c r="H3190" s="51"/>
    </row>
    <row r="3191" spans="1:8" x14ac:dyDescent="0.3">
      <c r="A3191" s="51"/>
      <c r="B3191" s="51"/>
      <c r="C3191" s="51"/>
      <c r="D3191" s="51"/>
      <c r="E3191" s="51"/>
      <c r="F3191" s="51"/>
      <c r="G3191" s="51"/>
      <c r="H3191" s="51"/>
    </row>
    <row r="3192" spans="1:8" x14ac:dyDescent="0.3">
      <c r="A3192" s="51"/>
      <c r="B3192" s="51"/>
      <c r="C3192" s="51"/>
      <c r="D3192" s="51"/>
      <c r="E3192" s="51"/>
      <c r="F3192" s="51"/>
      <c r="G3192" s="51"/>
      <c r="H3192" s="51"/>
    </row>
    <row r="3193" spans="1:8" x14ac:dyDescent="0.3">
      <c r="A3193" s="51"/>
      <c r="B3193" s="51"/>
      <c r="C3193" s="51"/>
      <c r="D3193" s="51"/>
      <c r="E3193" s="51"/>
      <c r="F3193" s="51"/>
      <c r="G3193" s="51"/>
      <c r="H3193" s="51"/>
    </row>
    <row r="3194" spans="1:8" x14ac:dyDescent="0.3">
      <c r="A3194" s="51"/>
      <c r="B3194" s="51"/>
      <c r="C3194" s="51"/>
      <c r="D3194" s="51"/>
      <c r="E3194" s="51"/>
      <c r="F3194" s="51"/>
      <c r="G3194" s="51"/>
      <c r="H3194" s="51"/>
    </row>
    <row r="3195" spans="1:8" x14ac:dyDescent="0.3">
      <c r="A3195" s="51"/>
      <c r="B3195" s="51"/>
      <c r="C3195" s="51"/>
      <c r="D3195" s="51"/>
      <c r="E3195" s="51"/>
      <c r="F3195" s="51"/>
      <c r="G3195" s="51"/>
      <c r="H3195" s="51"/>
    </row>
    <row r="3196" spans="1:8" x14ac:dyDescent="0.3">
      <c r="A3196" s="51"/>
      <c r="B3196" s="51"/>
      <c r="C3196" s="51"/>
      <c r="D3196" s="51"/>
      <c r="E3196" s="51"/>
      <c r="F3196" s="51"/>
      <c r="G3196" s="51"/>
      <c r="H3196" s="51"/>
    </row>
    <row r="3197" spans="1:8" x14ac:dyDescent="0.3">
      <c r="A3197" s="51"/>
      <c r="B3197" s="51"/>
      <c r="C3197" s="51"/>
      <c r="D3197" s="51"/>
      <c r="E3197" s="51"/>
      <c r="F3197" s="51"/>
      <c r="G3197" s="51"/>
      <c r="H3197" s="51"/>
    </row>
    <row r="3198" spans="1:8" x14ac:dyDescent="0.3">
      <c r="A3198" s="51"/>
      <c r="B3198" s="51"/>
      <c r="C3198" s="51"/>
      <c r="D3198" s="51"/>
      <c r="E3198" s="51"/>
      <c r="F3198" s="51"/>
      <c r="G3198" s="51"/>
      <c r="H3198" s="51"/>
    </row>
    <row r="3199" spans="1:8" x14ac:dyDescent="0.3">
      <c r="A3199" s="51"/>
      <c r="B3199" s="51"/>
      <c r="C3199" s="51"/>
      <c r="D3199" s="51"/>
      <c r="E3199" s="51"/>
      <c r="F3199" s="51"/>
      <c r="G3199" s="51"/>
      <c r="H3199" s="51"/>
    </row>
    <row r="3200" spans="1:8" x14ac:dyDescent="0.3">
      <c r="A3200" s="51"/>
      <c r="B3200" s="51"/>
      <c r="C3200" s="51"/>
      <c r="D3200" s="51"/>
      <c r="E3200" s="51"/>
      <c r="F3200" s="51"/>
      <c r="G3200" s="51"/>
      <c r="H3200" s="51"/>
    </row>
    <row r="3201" spans="1:8" x14ac:dyDescent="0.3">
      <c r="A3201" s="51"/>
      <c r="B3201" s="51"/>
      <c r="C3201" s="51"/>
      <c r="D3201" s="51"/>
      <c r="E3201" s="51"/>
      <c r="F3201" s="51"/>
      <c r="G3201" s="51"/>
      <c r="H3201" s="51"/>
    </row>
    <row r="3202" spans="1:8" x14ac:dyDescent="0.3">
      <c r="A3202" s="51"/>
      <c r="B3202" s="51"/>
      <c r="C3202" s="51"/>
      <c r="D3202" s="51"/>
      <c r="E3202" s="51"/>
      <c r="F3202" s="51"/>
      <c r="G3202" s="51"/>
      <c r="H3202" s="51"/>
    </row>
    <row r="3203" spans="1:8" x14ac:dyDescent="0.3">
      <c r="A3203" s="51"/>
      <c r="B3203" s="51"/>
      <c r="C3203" s="51"/>
      <c r="D3203" s="51"/>
      <c r="E3203" s="51"/>
      <c r="F3203" s="51"/>
      <c r="G3203" s="51"/>
      <c r="H3203" s="51"/>
    </row>
    <row r="3204" spans="1:8" x14ac:dyDescent="0.3">
      <c r="A3204" s="51"/>
      <c r="B3204" s="51"/>
      <c r="C3204" s="51"/>
      <c r="D3204" s="51"/>
      <c r="E3204" s="51"/>
      <c r="F3204" s="51"/>
      <c r="G3204" s="51"/>
      <c r="H3204" s="51"/>
    </row>
    <row r="3205" spans="1:8" x14ac:dyDescent="0.3">
      <c r="A3205" s="51"/>
      <c r="B3205" s="51"/>
      <c r="C3205" s="51"/>
      <c r="D3205" s="51"/>
      <c r="E3205" s="51"/>
      <c r="F3205" s="51"/>
      <c r="G3205" s="51"/>
      <c r="H3205" s="51"/>
    </row>
    <row r="3206" spans="1:8" x14ac:dyDescent="0.3">
      <c r="A3206" s="51"/>
      <c r="B3206" s="51"/>
      <c r="C3206" s="51"/>
      <c r="D3206" s="51"/>
      <c r="E3206" s="51"/>
      <c r="F3206" s="51"/>
      <c r="G3206" s="51"/>
      <c r="H3206" s="51"/>
    </row>
    <row r="3207" spans="1:8" x14ac:dyDescent="0.3">
      <c r="A3207" s="51"/>
      <c r="B3207" s="51"/>
      <c r="C3207" s="51"/>
      <c r="D3207" s="51"/>
      <c r="E3207" s="51"/>
      <c r="F3207" s="51"/>
      <c r="G3207" s="51"/>
      <c r="H3207" s="51"/>
    </row>
    <row r="3208" spans="1:8" x14ac:dyDescent="0.3">
      <c r="A3208" s="51"/>
      <c r="B3208" s="51"/>
      <c r="C3208" s="51"/>
      <c r="D3208" s="51"/>
      <c r="E3208" s="51"/>
      <c r="F3208" s="51"/>
      <c r="G3208" s="51"/>
      <c r="H3208" s="51"/>
    </row>
    <row r="3209" spans="1:8" x14ac:dyDescent="0.3">
      <c r="A3209" s="51"/>
      <c r="B3209" s="51"/>
      <c r="C3209" s="51"/>
      <c r="D3209" s="51"/>
      <c r="E3209" s="51"/>
      <c r="F3209" s="51"/>
      <c r="G3209" s="51"/>
      <c r="H3209" s="51"/>
    </row>
    <row r="3210" spans="1:8" x14ac:dyDescent="0.3">
      <c r="A3210" s="51"/>
      <c r="B3210" s="51"/>
      <c r="C3210" s="51"/>
      <c r="D3210" s="51"/>
      <c r="E3210" s="51"/>
      <c r="F3210" s="51"/>
      <c r="G3210" s="51"/>
      <c r="H3210" s="51"/>
    </row>
    <row r="3211" spans="1:8" x14ac:dyDescent="0.3">
      <c r="A3211" s="51"/>
      <c r="B3211" s="51"/>
      <c r="C3211" s="51"/>
      <c r="D3211" s="51"/>
      <c r="E3211" s="51"/>
      <c r="F3211" s="51"/>
      <c r="G3211" s="51"/>
      <c r="H3211" s="51"/>
    </row>
    <row r="3212" spans="1:8" x14ac:dyDescent="0.3">
      <c r="A3212" s="51"/>
      <c r="B3212" s="51"/>
      <c r="C3212" s="51"/>
      <c r="D3212" s="51"/>
      <c r="E3212" s="51"/>
      <c r="F3212" s="51"/>
      <c r="G3212" s="51"/>
      <c r="H3212" s="51"/>
    </row>
    <row r="3213" spans="1:8" x14ac:dyDescent="0.3">
      <c r="A3213" s="51"/>
      <c r="B3213" s="51"/>
      <c r="C3213" s="51"/>
      <c r="D3213" s="51"/>
      <c r="E3213" s="51"/>
      <c r="F3213" s="51"/>
      <c r="G3213" s="51"/>
      <c r="H3213" s="51"/>
    </row>
    <row r="3214" spans="1:8" x14ac:dyDescent="0.3">
      <c r="A3214" s="51"/>
      <c r="B3214" s="51"/>
      <c r="C3214" s="51"/>
      <c r="D3214" s="51"/>
      <c r="E3214" s="51"/>
      <c r="F3214" s="51"/>
      <c r="G3214" s="51"/>
      <c r="H3214" s="51"/>
    </row>
    <row r="3215" spans="1:8" x14ac:dyDescent="0.3">
      <c r="A3215" s="51"/>
      <c r="B3215" s="51"/>
      <c r="C3215" s="51"/>
      <c r="D3215" s="51"/>
      <c r="E3215" s="51"/>
      <c r="F3215" s="51"/>
      <c r="G3215" s="51"/>
      <c r="H3215" s="51"/>
    </row>
    <row r="3216" spans="1:8" x14ac:dyDescent="0.3">
      <c r="A3216" s="51"/>
      <c r="B3216" s="51"/>
      <c r="C3216" s="51"/>
      <c r="D3216" s="51"/>
      <c r="E3216" s="51"/>
      <c r="F3216" s="51"/>
      <c r="G3216" s="51"/>
      <c r="H3216" s="51"/>
    </row>
    <row r="3217" spans="1:8" x14ac:dyDescent="0.3">
      <c r="A3217" s="51"/>
      <c r="B3217" s="51"/>
      <c r="C3217" s="51"/>
      <c r="D3217" s="51"/>
      <c r="E3217" s="51"/>
      <c r="F3217" s="51"/>
      <c r="G3217" s="51"/>
      <c r="H3217" s="51"/>
    </row>
    <row r="3218" spans="1:8" x14ac:dyDescent="0.3">
      <c r="A3218" s="51"/>
      <c r="B3218" s="51"/>
      <c r="C3218" s="51"/>
      <c r="D3218" s="51"/>
      <c r="E3218" s="51"/>
      <c r="F3218" s="51"/>
      <c r="G3218" s="51"/>
      <c r="H3218" s="51"/>
    </row>
    <row r="3219" spans="1:8" x14ac:dyDescent="0.3">
      <c r="A3219" s="51"/>
      <c r="B3219" s="51"/>
      <c r="C3219" s="51"/>
      <c r="D3219" s="51"/>
      <c r="E3219" s="51"/>
      <c r="F3219" s="51"/>
      <c r="G3219" s="51"/>
      <c r="H3219" s="51"/>
    </row>
    <row r="3220" spans="1:8" x14ac:dyDescent="0.3">
      <c r="A3220" s="51"/>
      <c r="B3220" s="51"/>
      <c r="C3220" s="51"/>
      <c r="D3220" s="51"/>
      <c r="E3220" s="51"/>
      <c r="F3220" s="51"/>
      <c r="G3220" s="51"/>
      <c r="H3220" s="51"/>
    </row>
    <row r="3221" spans="1:8" x14ac:dyDescent="0.3">
      <c r="A3221" s="51"/>
      <c r="B3221" s="51"/>
      <c r="C3221" s="51"/>
      <c r="D3221" s="51"/>
      <c r="E3221" s="51"/>
      <c r="F3221" s="51"/>
      <c r="G3221" s="51"/>
      <c r="H3221" s="51"/>
    </row>
    <row r="3222" spans="1:8" x14ac:dyDescent="0.3">
      <c r="A3222" s="51"/>
      <c r="B3222" s="51"/>
      <c r="C3222" s="51"/>
      <c r="D3222" s="51"/>
      <c r="E3222" s="51"/>
      <c r="F3222" s="51"/>
      <c r="G3222" s="51"/>
      <c r="H3222" s="51"/>
    </row>
    <row r="3223" spans="1:8" x14ac:dyDescent="0.3">
      <c r="A3223" s="51"/>
      <c r="B3223" s="51"/>
      <c r="C3223" s="51"/>
      <c r="D3223" s="51"/>
      <c r="E3223" s="51"/>
      <c r="F3223" s="51"/>
      <c r="G3223" s="51"/>
      <c r="H3223" s="51"/>
    </row>
    <row r="3224" spans="1:8" x14ac:dyDescent="0.3">
      <c r="A3224" s="51"/>
      <c r="B3224" s="51"/>
      <c r="C3224" s="51"/>
      <c r="D3224" s="51"/>
      <c r="E3224" s="51"/>
      <c r="F3224" s="51"/>
      <c r="G3224" s="51"/>
      <c r="H3224" s="51"/>
    </row>
    <row r="3225" spans="1:8" x14ac:dyDescent="0.3">
      <c r="A3225" s="51"/>
      <c r="B3225" s="51"/>
      <c r="C3225" s="51"/>
      <c r="D3225" s="51"/>
      <c r="E3225" s="51"/>
      <c r="F3225" s="51"/>
      <c r="G3225" s="51"/>
      <c r="H3225" s="51"/>
    </row>
    <row r="3226" spans="1:8" x14ac:dyDescent="0.3">
      <c r="A3226" s="51"/>
      <c r="B3226" s="51"/>
      <c r="C3226" s="51"/>
      <c r="D3226" s="51"/>
      <c r="E3226" s="51"/>
      <c r="F3226" s="51"/>
      <c r="G3226" s="51"/>
      <c r="H3226" s="51"/>
    </row>
    <row r="3227" spans="1:8" x14ac:dyDescent="0.3">
      <c r="A3227" s="51"/>
      <c r="B3227" s="51"/>
      <c r="C3227" s="51"/>
      <c r="D3227" s="51"/>
      <c r="E3227" s="51"/>
      <c r="F3227" s="51"/>
      <c r="G3227" s="51"/>
      <c r="H3227" s="51"/>
    </row>
    <row r="3228" spans="1:8" x14ac:dyDescent="0.3">
      <c r="A3228" s="51"/>
      <c r="B3228" s="51"/>
      <c r="C3228" s="51"/>
      <c r="D3228" s="51"/>
      <c r="E3228" s="51"/>
      <c r="F3228" s="51"/>
      <c r="G3228" s="51"/>
      <c r="H3228" s="51"/>
    </row>
    <row r="3229" spans="1:8" x14ac:dyDescent="0.3">
      <c r="A3229" s="51"/>
      <c r="B3229" s="51"/>
      <c r="C3229" s="51"/>
      <c r="D3229" s="51"/>
      <c r="E3229" s="51"/>
      <c r="F3229" s="51"/>
      <c r="G3229" s="51"/>
      <c r="H3229" s="51"/>
    </row>
    <row r="3230" spans="1:8" x14ac:dyDescent="0.3">
      <c r="A3230" s="51"/>
      <c r="B3230" s="51"/>
      <c r="C3230" s="51"/>
      <c r="D3230" s="51"/>
      <c r="E3230" s="51"/>
      <c r="F3230" s="51"/>
      <c r="G3230" s="51"/>
      <c r="H3230" s="51"/>
    </row>
    <row r="3231" spans="1:8" x14ac:dyDescent="0.3">
      <c r="A3231" s="51"/>
      <c r="B3231" s="51"/>
      <c r="C3231" s="51"/>
      <c r="D3231" s="51"/>
      <c r="E3231" s="51"/>
      <c r="F3231" s="51"/>
      <c r="G3231" s="51"/>
      <c r="H3231" s="51"/>
    </row>
    <row r="3232" spans="1:8" x14ac:dyDescent="0.3">
      <c r="A3232" s="51"/>
      <c r="B3232" s="51"/>
      <c r="C3232" s="51"/>
      <c r="D3232" s="51"/>
      <c r="E3232" s="51"/>
      <c r="F3232" s="51"/>
      <c r="G3232" s="51"/>
      <c r="H3232" s="51"/>
    </row>
    <row r="3233" spans="1:8" x14ac:dyDescent="0.3">
      <c r="A3233" s="51"/>
      <c r="B3233" s="51"/>
      <c r="C3233" s="51"/>
      <c r="D3233" s="51"/>
      <c r="E3233" s="51"/>
      <c r="F3233" s="51"/>
      <c r="G3233" s="51"/>
      <c r="H3233" s="51"/>
    </row>
    <row r="3234" spans="1:8" x14ac:dyDescent="0.3">
      <c r="A3234" s="51"/>
      <c r="B3234" s="51"/>
      <c r="C3234" s="51"/>
      <c r="D3234" s="51"/>
      <c r="E3234" s="51"/>
      <c r="F3234" s="51"/>
      <c r="G3234" s="51"/>
      <c r="H3234" s="51"/>
    </row>
    <row r="3235" spans="1:8" x14ac:dyDescent="0.3">
      <c r="A3235" s="51"/>
      <c r="B3235" s="51"/>
      <c r="C3235" s="51"/>
      <c r="D3235" s="51"/>
      <c r="E3235" s="51"/>
      <c r="F3235" s="51"/>
      <c r="G3235" s="51"/>
      <c r="H3235" s="51"/>
    </row>
    <row r="3236" spans="1:8" x14ac:dyDescent="0.3">
      <c r="A3236" s="51"/>
      <c r="B3236" s="51"/>
      <c r="C3236" s="51"/>
      <c r="D3236" s="51"/>
      <c r="E3236" s="51"/>
      <c r="F3236" s="51"/>
      <c r="G3236" s="51"/>
      <c r="H3236" s="51"/>
    </row>
    <row r="3237" spans="1:8" x14ac:dyDescent="0.3">
      <c r="A3237" s="51"/>
      <c r="B3237" s="51"/>
      <c r="C3237" s="51"/>
      <c r="D3237" s="51"/>
      <c r="E3237" s="51"/>
      <c r="F3237" s="51"/>
      <c r="G3237" s="51"/>
      <c r="H3237" s="51"/>
    </row>
    <row r="3238" spans="1:8" x14ac:dyDescent="0.3">
      <c r="A3238" s="51"/>
      <c r="B3238" s="51"/>
      <c r="C3238" s="51"/>
      <c r="D3238" s="51"/>
      <c r="E3238" s="51"/>
      <c r="F3238" s="51"/>
      <c r="G3238" s="51"/>
      <c r="H3238" s="51"/>
    </row>
    <row r="3239" spans="1:8" x14ac:dyDescent="0.3">
      <c r="A3239" s="51"/>
      <c r="B3239" s="51"/>
      <c r="C3239" s="51"/>
      <c r="D3239" s="51"/>
      <c r="E3239" s="51"/>
      <c r="F3239" s="51"/>
      <c r="G3239" s="51"/>
      <c r="H3239" s="51"/>
    </row>
    <row r="3240" spans="1:8" x14ac:dyDescent="0.3">
      <c r="A3240" s="51"/>
      <c r="B3240" s="51"/>
      <c r="C3240" s="51"/>
      <c r="D3240" s="51"/>
      <c r="E3240" s="51"/>
      <c r="F3240" s="51"/>
      <c r="G3240" s="51"/>
      <c r="H3240" s="51"/>
    </row>
    <row r="3241" spans="1:8" x14ac:dyDescent="0.3">
      <c r="A3241" s="51"/>
      <c r="B3241" s="51"/>
      <c r="C3241" s="51"/>
      <c r="D3241" s="51"/>
      <c r="E3241" s="51"/>
      <c r="F3241" s="51"/>
      <c r="G3241" s="51"/>
      <c r="H3241" s="51"/>
    </row>
    <row r="3242" spans="1:8" x14ac:dyDescent="0.3">
      <c r="A3242" s="51"/>
      <c r="B3242" s="51"/>
      <c r="C3242" s="51"/>
      <c r="D3242" s="51"/>
      <c r="E3242" s="51"/>
      <c r="F3242" s="51"/>
      <c r="G3242" s="51"/>
      <c r="H3242" s="51"/>
    </row>
    <row r="3243" spans="1:8" x14ac:dyDescent="0.3">
      <c r="A3243" s="51"/>
      <c r="B3243" s="51"/>
      <c r="C3243" s="51"/>
      <c r="D3243" s="51"/>
      <c r="E3243" s="51"/>
      <c r="F3243" s="51"/>
      <c r="G3243" s="51"/>
      <c r="H3243" s="51"/>
    </row>
    <row r="3244" spans="1:8" x14ac:dyDescent="0.3">
      <c r="A3244" s="51"/>
      <c r="B3244" s="51"/>
      <c r="C3244" s="51"/>
      <c r="D3244" s="51"/>
      <c r="E3244" s="51"/>
      <c r="F3244" s="51"/>
      <c r="G3244" s="51"/>
      <c r="H3244" s="51"/>
    </row>
    <row r="3245" spans="1:8" x14ac:dyDescent="0.3">
      <c r="A3245" s="51"/>
      <c r="B3245" s="51"/>
      <c r="C3245" s="51"/>
      <c r="D3245" s="51"/>
      <c r="E3245" s="51"/>
      <c r="F3245" s="51"/>
      <c r="G3245" s="51"/>
      <c r="H3245" s="51"/>
    </row>
    <row r="3246" spans="1:8" x14ac:dyDescent="0.3">
      <c r="A3246" s="51"/>
      <c r="B3246" s="51"/>
      <c r="C3246" s="51"/>
      <c r="D3246" s="51"/>
      <c r="E3246" s="51"/>
      <c r="F3246" s="51"/>
      <c r="G3246" s="51"/>
      <c r="H3246" s="51"/>
    </row>
    <row r="3247" spans="1:8" x14ac:dyDescent="0.3">
      <c r="A3247" s="51"/>
      <c r="B3247" s="51"/>
      <c r="C3247" s="51"/>
      <c r="D3247" s="51"/>
      <c r="E3247" s="51"/>
      <c r="F3247" s="51"/>
      <c r="G3247" s="51"/>
      <c r="H3247" s="51"/>
    </row>
    <row r="3248" spans="1:8" x14ac:dyDescent="0.3">
      <c r="A3248" s="51"/>
      <c r="B3248" s="51"/>
      <c r="C3248" s="51"/>
      <c r="D3248" s="51"/>
      <c r="E3248" s="51"/>
      <c r="F3248" s="51"/>
      <c r="G3248" s="51"/>
      <c r="H3248" s="51"/>
    </row>
    <row r="3249" spans="1:8" x14ac:dyDescent="0.3">
      <c r="A3249" s="51"/>
      <c r="B3249" s="51"/>
      <c r="C3249" s="51"/>
      <c r="D3249" s="51"/>
      <c r="E3249" s="51"/>
      <c r="F3249" s="51"/>
      <c r="G3249" s="51"/>
      <c r="H3249" s="51"/>
    </row>
    <row r="3250" spans="1:8" x14ac:dyDescent="0.3">
      <c r="A3250" s="51"/>
      <c r="B3250" s="51"/>
      <c r="C3250" s="51"/>
      <c r="D3250" s="51"/>
      <c r="E3250" s="51"/>
      <c r="F3250" s="51"/>
      <c r="G3250" s="51"/>
      <c r="H3250" s="51"/>
    </row>
    <row r="3251" spans="1:8" x14ac:dyDescent="0.3">
      <c r="A3251" s="51"/>
      <c r="B3251" s="51"/>
      <c r="C3251" s="51"/>
      <c r="D3251" s="51"/>
      <c r="E3251" s="51"/>
      <c r="F3251" s="51"/>
      <c r="G3251" s="51"/>
      <c r="H3251" s="51"/>
    </row>
    <row r="3252" spans="1:8" x14ac:dyDescent="0.3">
      <c r="A3252" s="51"/>
      <c r="B3252" s="51"/>
      <c r="C3252" s="51"/>
      <c r="D3252" s="51"/>
      <c r="E3252" s="51"/>
      <c r="F3252" s="51"/>
      <c r="G3252" s="51"/>
      <c r="H3252" s="51"/>
    </row>
    <row r="3253" spans="1:8" x14ac:dyDescent="0.3">
      <c r="A3253" s="51"/>
      <c r="B3253" s="51"/>
      <c r="C3253" s="51"/>
      <c r="D3253" s="51"/>
      <c r="E3253" s="51"/>
      <c r="F3253" s="51"/>
      <c r="G3253" s="51"/>
      <c r="H3253" s="51"/>
    </row>
  </sheetData>
  <mergeCells count="15">
    <mergeCell ref="A25:C25"/>
    <mergeCell ref="A27:G27"/>
    <mergeCell ref="A28:A29"/>
    <mergeCell ref="B29:G29"/>
    <mergeCell ref="A5:A7"/>
    <mergeCell ref="B5:D5"/>
    <mergeCell ref="E5:E6"/>
    <mergeCell ref="B7:E7"/>
    <mergeCell ref="A10:E10"/>
    <mergeCell ref="A11:A12"/>
    <mergeCell ref="B12:F12"/>
    <mergeCell ref="A15:G15"/>
    <mergeCell ref="A16:A17"/>
    <mergeCell ref="B17:G17"/>
    <mergeCell ref="B22:G22"/>
  </mergeCells>
  <hyperlinks>
    <hyperlink ref="H1" location="INFO!A1" display="POWRÓT" xr:uid="{C5724A72-406F-4F5F-8CBE-637560F313C4}"/>
  </hyperlinks>
  <pageMargins left="0.7" right="0.7" top="0.75" bottom="0.75" header="0.3" footer="0.3"/>
  <pageSetup paperSize="9" scale="94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3"/>
  <dimension ref="A1:M3254"/>
  <sheetViews>
    <sheetView showGridLines="0" zoomScaleNormal="100" workbookViewId="0">
      <selection activeCell="I2" sqref="I2"/>
    </sheetView>
  </sheetViews>
  <sheetFormatPr defaultRowHeight="14.4" x14ac:dyDescent="0.3"/>
  <cols>
    <col min="1" max="1" width="27.5546875" style="50" customWidth="1"/>
    <col min="2" max="2" width="12" style="50" customWidth="1"/>
    <col min="3" max="3" width="9.44140625" style="50" customWidth="1"/>
    <col min="4" max="4" width="9.88671875" style="50" customWidth="1"/>
    <col min="5" max="5" width="8.5546875" style="50" customWidth="1"/>
    <col min="6" max="6" width="9.5546875" style="50" customWidth="1"/>
    <col min="7" max="7" width="8.88671875" style="50" customWidth="1"/>
    <col min="8" max="8" width="9.109375" style="50" customWidth="1"/>
  </cols>
  <sheetData>
    <row r="1" spans="1:10" s="88" customFormat="1" ht="15.6" customHeight="1" x14ac:dyDescent="0.3">
      <c r="A1" s="522" t="s">
        <v>897</v>
      </c>
      <c r="B1" s="522"/>
      <c r="C1" s="522"/>
      <c r="D1" s="522"/>
      <c r="E1" s="522"/>
      <c r="F1" s="522"/>
      <c r="G1" s="522"/>
      <c r="H1" s="5"/>
    </row>
    <row r="2" spans="1:10" x14ac:dyDescent="0.3">
      <c r="A2" s="52"/>
      <c r="B2" s="6"/>
      <c r="C2" s="6"/>
      <c r="D2" s="6"/>
      <c r="E2" s="6"/>
      <c r="F2" s="6"/>
      <c r="G2" s="55">
        <v>2023</v>
      </c>
      <c r="H2" s="6"/>
      <c r="I2" s="894" t="s">
        <v>907</v>
      </c>
    </row>
    <row r="3" spans="1:10" x14ac:dyDescent="0.3">
      <c r="A3" s="4" t="s">
        <v>375</v>
      </c>
      <c r="B3" s="4"/>
      <c r="C3" s="4"/>
      <c r="D3" s="4"/>
      <c r="E3" s="4"/>
      <c r="F3" s="4"/>
      <c r="G3" s="4"/>
      <c r="H3" s="6"/>
    </row>
    <row r="4" spans="1:10" ht="26.4" x14ac:dyDescent="0.3">
      <c r="A4" s="1094" t="s">
        <v>376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42" t="s">
        <v>9</v>
      </c>
      <c r="H4" s="21"/>
    </row>
    <row r="5" spans="1:10" x14ac:dyDescent="0.3">
      <c r="A5" s="1095"/>
      <c r="B5" s="1017" t="s">
        <v>269</v>
      </c>
      <c r="C5" s="1018"/>
      <c r="D5" s="1018"/>
      <c r="E5" s="1018"/>
      <c r="F5" s="1018"/>
      <c r="G5" s="1018"/>
      <c r="H5" s="21"/>
    </row>
    <row r="6" spans="1:10" ht="15.6" x14ac:dyDescent="0.3">
      <c r="A6" s="193" t="s">
        <v>377</v>
      </c>
      <c r="B6" s="196">
        <f>'Tabl. 32'!B18</f>
        <v>13256.450340718835</v>
      </c>
      <c r="C6" s="196">
        <v>2593.2844357462764</v>
      </c>
      <c r="D6" s="196">
        <v>5997.8095358451947</v>
      </c>
      <c r="E6" s="196">
        <v>9180.6340329246868</v>
      </c>
      <c r="F6" s="196">
        <v>14714.380812694075</v>
      </c>
      <c r="G6" s="258">
        <v>19985.86999001199</v>
      </c>
      <c r="H6" s="261"/>
      <c r="I6" s="262"/>
    </row>
    <row r="7" spans="1:10" x14ac:dyDescent="0.3">
      <c r="A7" s="76" t="s">
        <v>378</v>
      </c>
      <c r="B7" s="77"/>
      <c r="C7" s="77"/>
      <c r="D7" s="77"/>
      <c r="E7" s="77"/>
      <c r="F7" s="77"/>
      <c r="G7" s="189"/>
      <c r="H7" s="68"/>
      <c r="I7" s="267"/>
    </row>
    <row r="8" spans="1:10" ht="28.2" x14ac:dyDescent="0.3">
      <c r="A8" s="76" t="s">
        <v>379</v>
      </c>
      <c r="B8" s="77">
        <f>'Tabl. 32'!B20</f>
        <v>13369.687902358712</v>
      </c>
      <c r="C8" s="77">
        <v>1793.4058005639379</v>
      </c>
      <c r="D8" s="77">
        <v>5484.1321866285907</v>
      </c>
      <c r="E8" s="77">
        <v>9180.6340329246868</v>
      </c>
      <c r="F8" s="77">
        <v>14236.995135287507</v>
      </c>
      <c r="G8" s="189">
        <v>19859.67198777014</v>
      </c>
      <c r="H8" s="68"/>
    </row>
    <row r="9" spans="1:10" x14ac:dyDescent="0.3">
      <c r="A9" s="76" t="s">
        <v>380</v>
      </c>
      <c r="B9" s="77">
        <f>'Tabl. 32'!B21</f>
        <v>14561.5328588798</v>
      </c>
      <c r="C9" s="77">
        <v>5683.9250181391953</v>
      </c>
      <c r="D9" s="77">
        <v>8490.9316419287097</v>
      </c>
      <c r="E9" s="77">
        <v>11845.896773161779</v>
      </c>
      <c r="F9" s="77">
        <v>18377.642467566064</v>
      </c>
      <c r="G9" s="189">
        <v>21999.004775151603</v>
      </c>
      <c r="H9" s="68"/>
    </row>
    <row r="10" spans="1:10" x14ac:dyDescent="0.3">
      <c r="A10" s="76" t="s">
        <v>381</v>
      </c>
      <c r="B10" s="77">
        <f>'Tabl. 32'!B22</f>
        <v>12869.202500648731</v>
      </c>
      <c r="C10" s="77">
        <v>3292.3230546170525</v>
      </c>
      <c r="D10" s="77">
        <v>6590.9498503101049</v>
      </c>
      <c r="E10" s="77">
        <v>9180.6340329246868</v>
      </c>
      <c r="F10" s="77">
        <v>12332.559255835586</v>
      </c>
      <c r="G10" s="189">
        <v>18934.230842013694</v>
      </c>
      <c r="H10" s="68"/>
      <c r="I10" s="60"/>
    </row>
    <row r="11" spans="1:10" x14ac:dyDescent="0.3">
      <c r="A11" s="263" t="s">
        <v>393</v>
      </c>
      <c r="B11" s="78">
        <f>'Tabl. 32'!B23</f>
        <v>21092.235863031161</v>
      </c>
      <c r="C11" s="78">
        <v>8938.0502247343175</v>
      </c>
      <c r="D11" s="78">
        <v>13127.522061402065</v>
      </c>
      <c r="E11" s="78">
        <v>20368.268762352483</v>
      </c>
      <c r="F11" s="78">
        <v>20916.591792663603</v>
      </c>
      <c r="G11" s="78">
        <v>24132.616562525356</v>
      </c>
      <c r="H11" s="68"/>
      <c r="I11" s="189"/>
      <c r="J11" s="189"/>
    </row>
    <row r="12" spans="1:10" x14ac:dyDescent="0.3">
      <c r="A12" s="263" t="s">
        <v>394</v>
      </c>
      <c r="B12" s="78">
        <f>'Tabl. 32'!B24</f>
        <v>12101.493841838292</v>
      </c>
      <c r="C12" s="78">
        <v>8899.6264262477489</v>
      </c>
      <c r="D12" s="78">
        <v>9338.9519386698066</v>
      </c>
      <c r="E12" s="78">
        <v>9996.361939305898</v>
      </c>
      <c r="F12" s="78">
        <v>12409.975046644904</v>
      </c>
      <c r="G12" s="78">
        <v>12573.42281589983</v>
      </c>
      <c r="H12" s="25"/>
      <c r="I12" s="265"/>
    </row>
    <row r="13" spans="1:10" x14ac:dyDescent="0.3">
      <c r="A13" s="7"/>
      <c r="B13" s="5"/>
      <c r="C13" s="6"/>
      <c r="D13" s="6"/>
      <c r="E13" s="6"/>
      <c r="F13" s="6"/>
      <c r="G13" s="6"/>
      <c r="H13" s="6"/>
    </row>
    <row r="14" spans="1:10" x14ac:dyDescent="0.3">
      <c r="A14" s="4" t="s">
        <v>382</v>
      </c>
      <c r="B14" s="4"/>
      <c r="C14" s="4"/>
      <c r="D14" s="4"/>
      <c r="E14" s="4"/>
      <c r="F14" s="4"/>
      <c r="G14" s="4"/>
      <c r="H14" s="6"/>
    </row>
    <row r="15" spans="1:10" ht="26.4" x14ac:dyDescent="0.3">
      <c r="A15" s="1094" t="s">
        <v>376</v>
      </c>
      <c r="B15" s="9" t="s">
        <v>4</v>
      </c>
      <c r="C15" s="9" t="s">
        <v>5</v>
      </c>
      <c r="D15" s="9" t="s">
        <v>6</v>
      </c>
      <c r="E15" s="9" t="s">
        <v>7</v>
      </c>
      <c r="F15" s="9" t="s">
        <v>8</v>
      </c>
      <c r="G15" s="22" t="s">
        <v>9</v>
      </c>
      <c r="H15" s="21"/>
    </row>
    <row r="16" spans="1:10" ht="15.6" x14ac:dyDescent="0.3">
      <c r="A16" s="1095"/>
      <c r="B16" s="1017" t="s">
        <v>85</v>
      </c>
      <c r="C16" s="1018"/>
      <c r="D16" s="1018"/>
      <c r="E16" s="1018"/>
      <c r="F16" s="1018"/>
      <c r="G16" s="1018"/>
      <c r="H16" s="10"/>
    </row>
    <row r="17" spans="1:13" x14ac:dyDescent="0.3">
      <c r="A17" s="193" t="s">
        <v>377</v>
      </c>
      <c r="B17" s="259">
        <f>'Tabl. 32'!C18</f>
        <v>12.490497547221224</v>
      </c>
      <c r="C17" s="259">
        <v>4.0461182298262086</v>
      </c>
      <c r="D17" s="259">
        <v>7.2042709413824468</v>
      </c>
      <c r="E17" s="259">
        <v>11.178295083449498</v>
      </c>
      <c r="F17" s="259">
        <v>15.640950925640803</v>
      </c>
      <c r="G17" s="260">
        <v>19.445802130302191</v>
      </c>
      <c r="H17" s="261"/>
    </row>
    <row r="18" spans="1:13" x14ac:dyDescent="0.3">
      <c r="A18" s="76" t="s">
        <v>378</v>
      </c>
      <c r="B18" s="186"/>
      <c r="C18" s="186"/>
      <c r="D18" s="186"/>
      <c r="E18" s="186"/>
      <c r="F18" s="186"/>
      <c r="G18" s="264"/>
      <c r="H18" s="68"/>
    </row>
    <row r="19" spans="1:13" ht="28.2" x14ac:dyDescent="0.3">
      <c r="A19" s="76" t="s">
        <v>379</v>
      </c>
      <c r="B19" s="186">
        <f>'Tabl. 32'!C20</f>
        <v>11.637750817811906</v>
      </c>
      <c r="C19" s="186">
        <v>3.4034718226399252</v>
      </c>
      <c r="D19" s="186">
        <v>6.4096432623172319</v>
      </c>
      <c r="E19" s="186">
        <v>9.6056774888102989</v>
      </c>
      <c r="F19" s="186">
        <v>14.234722063835731</v>
      </c>
      <c r="G19" s="264">
        <v>19.025731704764755</v>
      </c>
      <c r="H19" s="68"/>
    </row>
    <row r="20" spans="1:13" x14ac:dyDescent="0.3">
      <c r="A20" s="76" t="s">
        <v>380</v>
      </c>
      <c r="B20" s="186">
        <f>'Tabl. 32'!C21</f>
        <v>15.773419263420912</v>
      </c>
      <c r="C20" s="186">
        <v>8.4631862298880929</v>
      </c>
      <c r="D20" s="186">
        <v>11.775840388671973</v>
      </c>
      <c r="E20" s="186">
        <v>14.843215061657572</v>
      </c>
      <c r="F20" s="186">
        <v>19.207174180194645</v>
      </c>
      <c r="G20" s="264">
        <v>22.183849089649211</v>
      </c>
      <c r="H20" s="68"/>
    </row>
    <row r="21" spans="1:13" x14ac:dyDescent="0.3">
      <c r="A21" s="76" t="s">
        <v>381</v>
      </c>
      <c r="B21" s="186">
        <f>'Tabl. 32'!C22</f>
        <v>12.981640946645436</v>
      </c>
      <c r="C21" s="186">
        <v>4.1717281964395987</v>
      </c>
      <c r="D21" s="186">
        <v>7.8490816863024833</v>
      </c>
      <c r="E21" s="186">
        <v>12.844854553804533</v>
      </c>
      <c r="F21" s="186">
        <v>15.818925500298553</v>
      </c>
      <c r="G21" s="264">
        <v>19.854562321277673</v>
      </c>
      <c r="H21" s="68"/>
    </row>
    <row r="22" spans="1:13" x14ac:dyDescent="0.3">
      <c r="A22" s="263" t="s">
        <v>393</v>
      </c>
      <c r="B22" s="79">
        <f>'Tabl. 32'!C23</f>
        <v>3.4543561493263994</v>
      </c>
      <c r="C22" s="79">
        <v>0.82943058006468751</v>
      </c>
      <c r="D22" s="79">
        <v>0.94494078742115484</v>
      </c>
      <c r="E22" s="79">
        <v>1.0366528633639964</v>
      </c>
      <c r="F22" s="79">
        <v>5.4961360141451463</v>
      </c>
      <c r="G22" s="79">
        <v>5.7878168388628426</v>
      </c>
      <c r="H22" s="25"/>
      <c r="I22" s="293"/>
      <c r="J22" s="320"/>
    </row>
    <row r="23" spans="1:13" x14ac:dyDescent="0.3">
      <c r="A23" s="263" t="s">
        <v>394</v>
      </c>
      <c r="B23" s="79">
        <f>'Tabl. 32'!C24</f>
        <v>4.6660976944574291</v>
      </c>
      <c r="C23" s="79">
        <v>0.30285343213868993</v>
      </c>
      <c r="D23" s="79">
        <v>0.92884077106879781</v>
      </c>
      <c r="E23" s="79">
        <v>4.4277440382608795</v>
      </c>
      <c r="F23" s="79">
        <v>4.8973666595217313</v>
      </c>
      <c r="G23" s="79">
        <v>6.550874810811858</v>
      </c>
      <c r="H23" s="25"/>
      <c r="I23" s="265"/>
    </row>
    <row r="24" spans="1:13" x14ac:dyDescent="0.3">
      <c r="A24" s="7"/>
      <c r="B24" s="5"/>
      <c r="C24" s="6"/>
      <c r="D24" s="6"/>
      <c r="E24" s="6"/>
      <c r="F24" s="6"/>
      <c r="G24" s="6"/>
      <c r="H24" s="21"/>
    </row>
    <row r="25" spans="1:13" ht="15.6" x14ac:dyDescent="0.3">
      <c r="A25" s="4" t="s">
        <v>383</v>
      </c>
      <c r="B25" s="4"/>
      <c r="C25" s="4"/>
      <c r="D25" s="4"/>
      <c r="E25" s="4"/>
      <c r="F25" s="4"/>
      <c r="G25" s="4"/>
      <c r="H25" s="10"/>
    </row>
    <row r="26" spans="1:13" ht="26.4" x14ac:dyDescent="0.3">
      <c r="A26" s="1094" t="s">
        <v>376</v>
      </c>
      <c r="B26" s="9" t="s">
        <v>4</v>
      </c>
      <c r="C26" s="9" t="s">
        <v>5</v>
      </c>
      <c r="D26" s="9" t="s">
        <v>6</v>
      </c>
      <c r="E26" s="9" t="s">
        <v>7</v>
      </c>
      <c r="F26" s="9" t="s">
        <v>8</v>
      </c>
      <c r="G26" s="22" t="s">
        <v>9</v>
      </c>
      <c r="H26" s="106"/>
    </row>
    <row r="27" spans="1:13" x14ac:dyDescent="0.3">
      <c r="A27" s="1095"/>
      <c r="B27" s="1017" t="s">
        <v>270</v>
      </c>
      <c r="C27" s="1018"/>
      <c r="D27" s="1018"/>
      <c r="E27" s="1018"/>
      <c r="F27" s="1018"/>
      <c r="G27" s="1018"/>
      <c r="H27" s="44"/>
    </row>
    <row r="28" spans="1:13" x14ac:dyDescent="0.3">
      <c r="A28" s="193" t="s">
        <v>377</v>
      </c>
      <c r="B28" s="196">
        <f>'Tabl. 32'!D18</f>
        <v>1616.0407782066613</v>
      </c>
      <c r="C28" s="196">
        <v>1198.4437513413311</v>
      </c>
      <c r="D28" s="196">
        <v>1398.71021441328</v>
      </c>
      <c r="E28" s="196">
        <v>1599.1667534752364</v>
      </c>
      <c r="F28" s="258">
        <v>1876.3020121539321</v>
      </c>
      <c r="G28" s="322">
        <v>1899.3251204792389</v>
      </c>
      <c r="H28" s="68"/>
      <c r="I28" s="258"/>
      <c r="J28" s="258"/>
    </row>
    <row r="29" spans="1:13" x14ac:dyDescent="0.3">
      <c r="A29" s="76" t="s">
        <v>378</v>
      </c>
      <c r="B29" s="77"/>
      <c r="C29" s="77"/>
      <c r="D29" s="77"/>
      <c r="E29" s="77"/>
      <c r="F29" s="77"/>
      <c r="G29" s="78"/>
      <c r="H29" s="68"/>
    </row>
    <row r="30" spans="1:13" ht="28.2" x14ac:dyDescent="0.3">
      <c r="A30" s="76" t="s">
        <v>379</v>
      </c>
      <c r="B30" s="77">
        <f>'Tabl. 32'!D20</f>
        <v>1484.9067886425335</v>
      </c>
      <c r="C30" s="77">
        <v>938.39769546404057</v>
      </c>
      <c r="D30" s="77">
        <v>1137.4611895707865</v>
      </c>
      <c r="E30" s="77">
        <v>1432.0439454514401</v>
      </c>
      <c r="F30" s="77">
        <v>1478.9780888136195</v>
      </c>
      <c r="G30" s="78">
        <v>1995.2548911786873</v>
      </c>
      <c r="H30" s="68"/>
    </row>
    <row r="31" spans="1:13" x14ac:dyDescent="0.3">
      <c r="A31" s="76" t="s">
        <v>380</v>
      </c>
      <c r="B31" s="77">
        <f>'Tabl. 32'!D21</f>
        <v>1785.7345248820172</v>
      </c>
      <c r="C31" s="77">
        <v>1271.6362895131479</v>
      </c>
      <c r="D31" s="77">
        <v>1397.3053735083965</v>
      </c>
      <c r="E31" s="77">
        <v>1598.3336805796732</v>
      </c>
      <c r="F31" s="189">
        <v>1771.0703940336539</v>
      </c>
      <c r="G31" s="78">
        <v>1899.8952369981232</v>
      </c>
      <c r="H31" s="266"/>
      <c r="I31" s="189"/>
      <c r="J31" s="189"/>
      <c r="K31" s="189"/>
      <c r="L31" s="189"/>
      <c r="M31" s="189"/>
    </row>
    <row r="32" spans="1:13" x14ac:dyDescent="0.3">
      <c r="A32" s="76" t="s">
        <v>381</v>
      </c>
      <c r="B32" s="77">
        <f>'Tabl. 32'!D22</f>
        <v>1789.5495835104284</v>
      </c>
      <c r="C32" s="77">
        <v>1398.1136174325109</v>
      </c>
      <c r="D32" s="77">
        <v>1599.0276703321667</v>
      </c>
      <c r="E32" s="77">
        <v>1899.1667397682193</v>
      </c>
      <c r="F32" s="189">
        <v>1780.8511719748801</v>
      </c>
      <c r="G32" s="78">
        <v>1998.808043902646</v>
      </c>
      <c r="H32" s="266"/>
      <c r="I32" s="189"/>
      <c r="J32" s="189"/>
      <c r="K32" s="189"/>
      <c r="L32" s="189"/>
      <c r="M32" s="189"/>
    </row>
    <row r="33" spans="1:13" x14ac:dyDescent="0.3">
      <c r="A33" s="263" t="s">
        <v>393</v>
      </c>
      <c r="B33" s="78">
        <f>'Tabl. 32'!D23</f>
        <v>1628.7274393948765</v>
      </c>
      <c r="C33" s="78">
        <v>963.85636458171678</v>
      </c>
      <c r="D33" s="78">
        <v>982.40839963743633</v>
      </c>
      <c r="E33" s="78">
        <v>1795.7723059171594</v>
      </c>
      <c r="F33" s="78">
        <v>1866.5620092452818</v>
      </c>
      <c r="G33" s="78">
        <v>1919.8191216897753</v>
      </c>
      <c r="H33" s="266"/>
      <c r="I33" s="189"/>
      <c r="J33" s="189"/>
      <c r="K33" s="189"/>
      <c r="L33" s="189"/>
      <c r="M33" s="189"/>
    </row>
    <row r="34" spans="1:13" x14ac:dyDescent="0.3">
      <c r="A34" s="51"/>
      <c r="B34" s="51"/>
      <c r="C34" s="51"/>
      <c r="D34" s="51"/>
      <c r="E34" s="51"/>
      <c r="F34" s="51"/>
      <c r="G34" s="51"/>
      <c r="H34" s="51"/>
    </row>
    <row r="35" spans="1:13" s="110" customFormat="1" x14ac:dyDescent="0.3">
      <c r="A35" s="87" t="s">
        <v>501</v>
      </c>
      <c r="B35" s="87"/>
      <c r="C35" s="87"/>
      <c r="D35" s="87"/>
      <c r="E35" s="87"/>
      <c r="F35" s="87"/>
      <c r="G35" s="87"/>
      <c r="H35" s="125"/>
    </row>
    <row r="36" spans="1:13" s="110" customFormat="1" ht="26.4" x14ac:dyDescent="0.3">
      <c r="A36" s="1082" t="s">
        <v>376</v>
      </c>
      <c r="B36" s="347" t="s">
        <v>4</v>
      </c>
      <c r="C36" s="347" t="s">
        <v>5</v>
      </c>
      <c r="D36" s="347" t="s">
        <v>6</v>
      </c>
      <c r="E36" s="347" t="s">
        <v>7</v>
      </c>
      <c r="F36" s="347" t="s">
        <v>8</v>
      </c>
      <c r="G36" s="90" t="s">
        <v>9</v>
      </c>
      <c r="H36" s="305"/>
    </row>
    <row r="37" spans="1:13" s="110" customFormat="1" x14ac:dyDescent="0.3">
      <c r="A37" s="1083"/>
      <c r="B37" s="1100" t="s">
        <v>498</v>
      </c>
      <c r="C37" s="1101"/>
      <c r="D37" s="1101"/>
      <c r="E37" s="1101"/>
      <c r="F37" s="1101"/>
      <c r="G37" s="1101"/>
      <c r="H37" s="304"/>
    </row>
    <row r="38" spans="1:13" s="110" customFormat="1" x14ac:dyDescent="0.3">
      <c r="A38" s="97" t="s">
        <v>377</v>
      </c>
      <c r="B38" s="348">
        <v>109.47612986913069</v>
      </c>
      <c r="C38" s="348">
        <v>64.062580308803703</v>
      </c>
      <c r="D38" s="348">
        <v>81.555021943306599</v>
      </c>
      <c r="E38" s="348">
        <v>104.72052385552838</v>
      </c>
      <c r="F38" s="348">
        <v>126.98593751467037</v>
      </c>
      <c r="G38" s="190">
        <v>158.16115729476613</v>
      </c>
      <c r="H38" s="125"/>
    </row>
    <row r="39" spans="1:13" s="110" customFormat="1" x14ac:dyDescent="0.3">
      <c r="A39" s="98" t="s">
        <v>378</v>
      </c>
      <c r="B39" s="349"/>
      <c r="C39" s="349"/>
      <c r="D39" s="349"/>
      <c r="E39" s="349"/>
      <c r="F39" s="349"/>
      <c r="G39" s="350"/>
      <c r="H39" s="125"/>
    </row>
    <row r="40" spans="1:13" s="110" customFormat="1" ht="28.2" x14ac:dyDescent="0.3">
      <c r="A40" s="98" t="s">
        <v>379</v>
      </c>
      <c r="B40" s="349">
        <v>103.27795928904774</v>
      </c>
      <c r="C40" s="349">
        <v>62.153360054993321</v>
      </c>
      <c r="D40" s="349">
        <v>78.68814030867307</v>
      </c>
      <c r="E40" s="349">
        <v>97.278456170363924</v>
      </c>
      <c r="F40" s="349">
        <v>116.8334718698933</v>
      </c>
      <c r="G40" s="350">
        <v>147.68311818905195</v>
      </c>
      <c r="H40" s="125"/>
    </row>
    <row r="41" spans="1:13" s="110" customFormat="1" x14ac:dyDescent="0.3">
      <c r="A41" s="98" t="s">
        <v>380</v>
      </c>
      <c r="B41" s="349">
        <v>113.07103711817044</v>
      </c>
      <c r="C41" s="349">
        <v>68.302798512791583</v>
      </c>
      <c r="D41" s="349">
        <v>82.951381896778656</v>
      </c>
      <c r="E41" s="349">
        <v>104.72052385552838</v>
      </c>
      <c r="F41" s="349">
        <v>132.75065639652243</v>
      </c>
      <c r="G41" s="350">
        <v>170.81081495679874</v>
      </c>
      <c r="H41" s="125"/>
    </row>
    <row r="42" spans="1:13" s="110" customFormat="1" x14ac:dyDescent="0.3">
      <c r="A42" s="98" t="s">
        <v>381</v>
      </c>
      <c r="B42" s="349">
        <v>118.0580672701127</v>
      </c>
      <c r="C42" s="349">
        <v>77.992982238458765</v>
      </c>
      <c r="D42" s="349">
        <v>91.434927488806579</v>
      </c>
      <c r="E42" s="349">
        <v>110.56786275101473</v>
      </c>
      <c r="F42" s="349">
        <v>137.5425688861211</v>
      </c>
      <c r="G42" s="350">
        <v>168.98880204441537</v>
      </c>
      <c r="H42" s="125"/>
    </row>
    <row r="43" spans="1:13" s="110" customFormat="1" x14ac:dyDescent="0.3">
      <c r="A43" s="351" t="s">
        <v>502</v>
      </c>
      <c r="B43" s="349">
        <v>142.6828689315457</v>
      </c>
      <c r="C43" s="349">
        <v>70.846848818099147</v>
      </c>
      <c r="D43" s="349">
        <v>89.112500797846607</v>
      </c>
      <c r="E43" s="349">
        <v>116.41520164650109</v>
      </c>
      <c r="F43" s="349">
        <v>169.27034941296756</v>
      </c>
      <c r="G43" s="350">
        <v>205.83690790711341</v>
      </c>
      <c r="H43" s="125"/>
    </row>
    <row r="44" spans="1:13" s="110" customFormat="1" x14ac:dyDescent="0.3">
      <c r="A44" s="351" t="s">
        <v>503</v>
      </c>
      <c r="B44" s="349">
        <v>147</v>
      </c>
      <c r="C44" s="349">
        <v>90</v>
      </c>
      <c r="D44" s="349">
        <v>114</v>
      </c>
      <c r="E44" s="349">
        <v>133</v>
      </c>
      <c r="F44" s="349">
        <v>155</v>
      </c>
      <c r="G44" s="350">
        <v>204</v>
      </c>
      <c r="H44" s="354"/>
    </row>
    <row r="45" spans="1:13" x14ac:dyDescent="0.3">
      <c r="A45" s="51"/>
      <c r="B45" s="51"/>
      <c r="C45" s="51"/>
      <c r="D45" s="51"/>
      <c r="E45" s="51"/>
      <c r="F45" s="51"/>
      <c r="G45" s="51"/>
      <c r="H45" s="51"/>
    </row>
    <row r="46" spans="1:13" x14ac:dyDescent="0.3">
      <c r="A46" s="51"/>
      <c r="B46" s="51"/>
      <c r="C46" s="51"/>
      <c r="D46" s="51"/>
      <c r="E46" s="51"/>
      <c r="F46" s="51"/>
      <c r="G46" s="51"/>
      <c r="H46" s="51"/>
    </row>
    <row r="47" spans="1:13" x14ac:dyDescent="0.3">
      <c r="A47" s="51"/>
      <c r="B47" s="51"/>
      <c r="C47" s="51"/>
      <c r="D47" s="51"/>
      <c r="E47" s="51"/>
      <c r="F47" s="51"/>
      <c r="G47" s="51"/>
      <c r="H47" s="51"/>
    </row>
    <row r="48" spans="1:13" x14ac:dyDescent="0.3">
      <c r="A48" s="51"/>
      <c r="B48" s="51"/>
      <c r="C48" s="51"/>
      <c r="D48" s="51"/>
      <c r="E48" s="51"/>
      <c r="F48" s="51"/>
      <c r="G48" s="51"/>
      <c r="H48" s="51"/>
    </row>
    <row r="49" spans="1:8" x14ac:dyDescent="0.3">
      <c r="A49" s="51"/>
      <c r="B49" s="51"/>
      <c r="C49" s="51"/>
      <c r="D49" s="51"/>
      <c r="E49" s="51"/>
      <c r="F49" s="51"/>
      <c r="G49" s="51"/>
      <c r="H49" s="51"/>
    </row>
    <row r="50" spans="1:8" x14ac:dyDescent="0.3">
      <c r="A50" s="51"/>
      <c r="B50" s="51"/>
      <c r="C50" s="51"/>
      <c r="D50" s="51"/>
      <c r="E50" s="51"/>
      <c r="F50" s="51"/>
      <c r="G50" s="51"/>
      <c r="H50" s="51"/>
    </row>
    <row r="51" spans="1:8" x14ac:dyDescent="0.3">
      <c r="A51" s="51"/>
      <c r="B51" s="51"/>
      <c r="C51" s="51"/>
      <c r="D51" s="51"/>
      <c r="E51" s="51"/>
      <c r="F51" s="51"/>
      <c r="G51" s="51"/>
      <c r="H51" s="51"/>
    </row>
    <row r="52" spans="1:8" x14ac:dyDescent="0.3">
      <c r="A52" s="51"/>
      <c r="B52" s="51"/>
      <c r="C52" s="51"/>
      <c r="D52" s="51"/>
      <c r="E52" s="51"/>
      <c r="F52" s="51"/>
      <c r="G52" s="51"/>
      <c r="H52" s="51"/>
    </row>
    <row r="53" spans="1:8" x14ac:dyDescent="0.3">
      <c r="A53" s="51"/>
      <c r="B53" s="51"/>
      <c r="C53" s="51"/>
      <c r="D53" s="51"/>
      <c r="E53" s="51"/>
      <c r="F53" s="51"/>
      <c r="G53" s="51"/>
      <c r="H53" s="51"/>
    </row>
    <row r="54" spans="1:8" x14ac:dyDescent="0.3">
      <c r="A54" s="51"/>
      <c r="B54" s="51"/>
      <c r="C54" s="51"/>
      <c r="D54" s="51"/>
      <c r="E54" s="51"/>
      <c r="F54" s="51"/>
      <c r="G54" s="51"/>
      <c r="H54" s="51"/>
    </row>
    <row r="55" spans="1:8" x14ac:dyDescent="0.3">
      <c r="A55" s="51"/>
      <c r="B55" s="51"/>
      <c r="C55" s="51"/>
      <c r="D55" s="51"/>
      <c r="E55" s="51"/>
      <c r="F55" s="51"/>
      <c r="G55" s="51"/>
      <c r="H55" s="51"/>
    </row>
    <row r="56" spans="1:8" x14ac:dyDescent="0.3">
      <c r="A56" s="51"/>
      <c r="B56" s="51"/>
      <c r="C56" s="51"/>
      <c r="D56" s="51"/>
      <c r="E56" s="51"/>
      <c r="F56" s="51"/>
      <c r="G56" s="51"/>
      <c r="H56" s="51"/>
    </row>
    <row r="57" spans="1:8" x14ac:dyDescent="0.3">
      <c r="A57" s="51"/>
      <c r="B57" s="51"/>
      <c r="C57" s="51"/>
      <c r="D57" s="51"/>
      <c r="E57" s="51"/>
      <c r="F57" s="51"/>
      <c r="G57" s="51"/>
      <c r="H57" s="51"/>
    </row>
    <row r="58" spans="1:8" x14ac:dyDescent="0.3">
      <c r="A58" s="51"/>
      <c r="B58" s="51"/>
      <c r="C58" s="51"/>
      <c r="D58" s="51"/>
      <c r="E58" s="51"/>
      <c r="F58" s="51"/>
      <c r="G58" s="51"/>
      <c r="H58" s="51"/>
    </row>
    <row r="59" spans="1:8" x14ac:dyDescent="0.3">
      <c r="A59" s="51"/>
      <c r="B59" s="51"/>
      <c r="C59" s="51"/>
      <c r="D59" s="51"/>
      <c r="E59" s="51"/>
      <c r="F59" s="51"/>
      <c r="G59" s="51"/>
      <c r="H59" s="51"/>
    </row>
    <row r="60" spans="1:8" x14ac:dyDescent="0.3">
      <c r="A60" s="51"/>
      <c r="B60" s="51"/>
      <c r="C60" s="51"/>
      <c r="D60" s="51"/>
      <c r="E60" s="51"/>
      <c r="F60" s="51"/>
      <c r="G60" s="51"/>
      <c r="H60" s="51"/>
    </row>
    <row r="61" spans="1:8" x14ac:dyDescent="0.3">
      <c r="A61" s="51"/>
      <c r="B61" s="51"/>
      <c r="C61" s="51"/>
      <c r="D61" s="51"/>
      <c r="E61" s="51"/>
      <c r="F61" s="51"/>
      <c r="G61" s="51"/>
      <c r="H61" s="51"/>
    </row>
    <row r="62" spans="1:8" x14ac:dyDescent="0.3">
      <c r="A62" s="51"/>
      <c r="B62" s="51"/>
      <c r="C62" s="51"/>
      <c r="D62" s="51"/>
      <c r="E62" s="51"/>
      <c r="F62" s="51"/>
      <c r="G62" s="51"/>
      <c r="H62" s="51"/>
    </row>
    <row r="63" spans="1:8" x14ac:dyDescent="0.3">
      <c r="A63" s="51"/>
      <c r="B63" s="51"/>
      <c r="C63" s="51"/>
      <c r="D63" s="51"/>
      <c r="E63" s="51"/>
      <c r="F63" s="51"/>
      <c r="G63" s="51"/>
      <c r="H63" s="51"/>
    </row>
    <row r="64" spans="1:8" x14ac:dyDescent="0.3">
      <c r="A64" s="51"/>
      <c r="B64" s="51"/>
      <c r="C64" s="51"/>
      <c r="D64" s="51"/>
      <c r="E64" s="51"/>
      <c r="F64" s="51"/>
      <c r="G64" s="51"/>
      <c r="H64" s="51"/>
    </row>
    <row r="65" spans="1:8" x14ac:dyDescent="0.3">
      <c r="A65" s="51"/>
      <c r="B65" s="51"/>
      <c r="C65" s="51"/>
      <c r="D65" s="51"/>
      <c r="E65" s="51"/>
      <c r="F65" s="51"/>
      <c r="G65" s="51"/>
      <c r="H65" s="51"/>
    </row>
    <row r="66" spans="1:8" x14ac:dyDescent="0.3">
      <c r="A66" s="51"/>
      <c r="B66" s="51"/>
      <c r="C66" s="51"/>
      <c r="D66" s="51"/>
      <c r="E66" s="51"/>
      <c r="F66" s="51"/>
      <c r="G66" s="51"/>
      <c r="H66" s="51"/>
    </row>
    <row r="67" spans="1:8" x14ac:dyDescent="0.3">
      <c r="A67" s="51"/>
      <c r="B67" s="51"/>
      <c r="C67" s="51"/>
      <c r="D67" s="51"/>
      <c r="E67" s="51"/>
      <c r="F67" s="51"/>
      <c r="G67" s="51"/>
      <c r="H67" s="51"/>
    </row>
    <row r="68" spans="1:8" x14ac:dyDescent="0.3">
      <c r="A68" s="51"/>
      <c r="B68" s="51"/>
      <c r="C68" s="51"/>
      <c r="D68" s="51"/>
      <c r="E68" s="51"/>
      <c r="F68" s="51"/>
      <c r="G68" s="51"/>
      <c r="H68" s="51"/>
    </row>
    <row r="69" spans="1:8" x14ac:dyDescent="0.3">
      <c r="A69" s="51"/>
      <c r="B69" s="51"/>
      <c r="C69" s="51"/>
      <c r="D69" s="51"/>
      <c r="E69" s="51"/>
      <c r="F69" s="51"/>
      <c r="G69" s="51"/>
      <c r="H69" s="51"/>
    </row>
    <row r="70" spans="1:8" x14ac:dyDescent="0.3">
      <c r="A70" s="51"/>
      <c r="B70" s="51"/>
      <c r="C70" s="51"/>
      <c r="D70" s="51"/>
      <c r="E70" s="51"/>
      <c r="F70" s="51"/>
      <c r="G70" s="51"/>
      <c r="H70" s="51"/>
    </row>
    <row r="71" spans="1:8" x14ac:dyDescent="0.3">
      <c r="A71" s="51"/>
      <c r="B71" s="51"/>
      <c r="C71" s="51"/>
      <c r="D71" s="51"/>
      <c r="E71" s="51"/>
      <c r="F71" s="51"/>
      <c r="G71" s="51"/>
      <c r="H71" s="51"/>
    </row>
    <row r="72" spans="1:8" x14ac:dyDescent="0.3">
      <c r="A72" s="51"/>
      <c r="B72" s="51"/>
      <c r="C72" s="51"/>
      <c r="D72" s="51"/>
      <c r="E72" s="51"/>
      <c r="F72" s="51"/>
      <c r="G72" s="51"/>
      <c r="H72" s="51"/>
    </row>
    <row r="73" spans="1:8" x14ac:dyDescent="0.3">
      <c r="A73" s="51"/>
      <c r="B73" s="51"/>
      <c r="C73" s="51"/>
      <c r="D73" s="51"/>
      <c r="E73" s="51"/>
      <c r="F73" s="51"/>
      <c r="G73" s="51"/>
      <c r="H73" s="51"/>
    </row>
    <row r="74" spans="1:8" x14ac:dyDescent="0.3">
      <c r="A74" s="51"/>
      <c r="B74" s="51"/>
      <c r="C74" s="51"/>
      <c r="D74" s="51"/>
      <c r="E74" s="51"/>
      <c r="F74" s="51"/>
      <c r="G74" s="51"/>
      <c r="H74" s="51"/>
    </row>
    <row r="75" spans="1:8" x14ac:dyDescent="0.3">
      <c r="A75" s="51"/>
      <c r="B75" s="51"/>
      <c r="C75" s="51"/>
      <c r="D75" s="51"/>
      <c r="E75" s="51"/>
      <c r="F75" s="51"/>
      <c r="G75" s="51"/>
      <c r="H75" s="51"/>
    </row>
    <row r="76" spans="1:8" x14ac:dyDescent="0.3">
      <c r="A76" s="51"/>
      <c r="B76" s="51"/>
      <c r="C76" s="51"/>
      <c r="D76" s="51"/>
      <c r="E76" s="51"/>
      <c r="F76" s="51"/>
      <c r="G76" s="51"/>
      <c r="H76" s="51"/>
    </row>
    <row r="77" spans="1:8" x14ac:dyDescent="0.3">
      <c r="A77" s="51"/>
      <c r="B77" s="51"/>
      <c r="C77" s="51"/>
      <c r="D77" s="51"/>
      <c r="E77" s="51"/>
      <c r="F77" s="51"/>
      <c r="G77" s="51"/>
      <c r="H77" s="51"/>
    </row>
    <row r="78" spans="1:8" x14ac:dyDescent="0.3">
      <c r="A78" s="51"/>
      <c r="B78" s="51"/>
      <c r="C78" s="51"/>
      <c r="D78" s="51"/>
      <c r="E78" s="51"/>
      <c r="F78" s="51"/>
      <c r="G78" s="51"/>
      <c r="H78" s="51"/>
    </row>
    <row r="79" spans="1:8" x14ac:dyDescent="0.3">
      <c r="A79" s="51"/>
      <c r="B79" s="51"/>
      <c r="C79" s="51"/>
      <c r="D79" s="51"/>
      <c r="E79" s="51"/>
      <c r="F79" s="51"/>
      <c r="G79" s="51"/>
      <c r="H79" s="51"/>
    </row>
    <row r="80" spans="1:8" x14ac:dyDescent="0.3">
      <c r="A80" s="51"/>
      <c r="B80" s="51"/>
      <c r="C80" s="51"/>
      <c r="D80" s="51"/>
      <c r="E80" s="51"/>
      <c r="F80" s="51"/>
      <c r="G80" s="51"/>
      <c r="H80" s="51"/>
    </row>
    <row r="81" spans="1:8" x14ac:dyDescent="0.3">
      <c r="A81" s="51"/>
      <c r="B81" s="51"/>
      <c r="C81" s="51"/>
      <c r="D81" s="51"/>
      <c r="E81" s="51"/>
      <c r="F81" s="51"/>
      <c r="G81" s="51"/>
      <c r="H81" s="51"/>
    </row>
    <row r="82" spans="1:8" x14ac:dyDescent="0.3">
      <c r="A82" s="51"/>
      <c r="B82" s="51"/>
      <c r="C82" s="51"/>
      <c r="D82" s="51"/>
      <c r="E82" s="51"/>
      <c r="F82" s="51"/>
      <c r="G82" s="51"/>
      <c r="H82" s="51"/>
    </row>
    <row r="83" spans="1:8" x14ac:dyDescent="0.3">
      <c r="A83" s="51"/>
      <c r="B83" s="51"/>
      <c r="C83" s="51"/>
      <c r="D83" s="51"/>
      <c r="E83" s="51"/>
      <c r="F83" s="51"/>
      <c r="G83" s="51"/>
      <c r="H83" s="51"/>
    </row>
    <row r="84" spans="1:8" x14ac:dyDescent="0.3">
      <c r="A84" s="51"/>
      <c r="B84" s="51"/>
      <c r="C84" s="51"/>
      <c r="D84" s="51"/>
      <c r="E84" s="51"/>
      <c r="F84" s="51"/>
      <c r="G84" s="51"/>
      <c r="H84" s="51"/>
    </row>
    <row r="85" spans="1:8" x14ac:dyDescent="0.3">
      <c r="A85" s="51"/>
      <c r="B85" s="51"/>
      <c r="C85" s="51"/>
      <c r="D85" s="51"/>
      <c r="E85" s="51"/>
      <c r="F85" s="51"/>
      <c r="G85" s="51"/>
      <c r="H85" s="51"/>
    </row>
    <row r="86" spans="1:8" x14ac:dyDescent="0.3">
      <c r="A86" s="51"/>
      <c r="B86" s="51"/>
      <c r="C86" s="51"/>
      <c r="D86" s="51"/>
      <c r="E86" s="51"/>
      <c r="F86" s="51"/>
      <c r="G86" s="51"/>
      <c r="H86" s="51"/>
    </row>
    <row r="87" spans="1:8" x14ac:dyDescent="0.3">
      <c r="A87" s="51"/>
      <c r="B87" s="51"/>
      <c r="C87" s="51"/>
      <c r="D87" s="51"/>
      <c r="E87" s="51"/>
      <c r="F87" s="51"/>
      <c r="G87" s="51"/>
      <c r="H87" s="51"/>
    </row>
    <row r="88" spans="1:8" x14ac:dyDescent="0.3">
      <c r="A88" s="51"/>
      <c r="B88" s="51"/>
      <c r="C88" s="51"/>
      <c r="D88" s="51"/>
      <c r="E88" s="51"/>
      <c r="F88" s="51"/>
      <c r="G88" s="51"/>
      <c r="H88" s="51"/>
    </row>
    <row r="89" spans="1:8" x14ac:dyDescent="0.3">
      <c r="A89" s="51"/>
      <c r="B89" s="51"/>
      <c r="C89" s="51"/>
      <c r="D89" s="51"/>
      <c r="E89" s="51"/>
      <c r="F89" s="51"/>
      <c r="G89" s="51"/>
      <c r="H89" s="51"/>
    </row>
    <row r="90" spans="1:8" x14ac:dyDescent="0.3">
      <c r="A90" s="51"/>
      <c r="B90" s="51"/>
      <c r="C90" s="51"/>
      <c r="D90" s="51"/>
      <c r="E90" s="51"/>
      <c r="F90" s="51"/>
      <c r="G90" s="51"/>
      <c r="H90" s="51"/>
    </row>
    <row r="91" spans="1:8" x14ac:dyDescent="0.3">
      <c r="A91" s="51"/>
      <c r="B91" s="51"/>
      <c r="C91" s="51"/>
      <c r="D91" s="51"/>
      <c r="E91" s="51"/>
      <c r="F91" s="51"/>
      <c r="G91" s="51"/>
      <c r="H91" s="51"/>
    </row>
    <row r="92" spans="1:8" x14ac:dyDescent="0.3">
      <c r="A92" s="51"/>
      <c r="B92" s="51"/>
      <c r="C92" s="51"/>
      <c r="D92" s="51"/>
      <c r="E92" s="51"/>
      <c r="F92" s="51"/>
      <c r="G92" s="51"/>
      <c r="H92" s="51"/>
    </row>
    <row r="93" spans="1:8" x14ac:dyDescent="0.3">
      <c r="A93" s="51"/>
      <c r="B93" s="51"/>
      <c r="C93" s="51"/>
      <c r="D93" s="51"/>
      <c r="E93" s="51"/>
      <c r="F93" s="51"/>
      <c r="G93" s="51"/>
      <c r="H93" s="51"/>
    </row>
    <row r="94" spans="1:8" x14ac:dyDescent="0.3">
      <c r="A94" s="51"/>
      <c r="B94" s="51"/>
      <c r="C94" s="51"/>
      <c r="D94" s="51"/>
      <c r="E94" s="51"/>
      <c r="F94" s="51"/>
      <c r="G94" s="51"/>
      <c r="H94" s="51"/>
    </row>
    <row r="95" spans="1:8" x14ac:dyDescent="0.3">
      <c r="A95" s="51"/>
      <c r="B95" s="51"/>
      <c r="C95" s="51"/>
      <c r="D95" s="51"/>
      <c r="E95" s="51"/>
      <c r="F95" s="51"/>
      <c r="G95" s="51"/>
      <c r="H95" s="51"/>
    </row>
    <row r="96" spans="1:8" x14ac:dyDescent="0.3">
      <c r="A96" s="51"/>
      <c r="B96" s="51"/>
      <c r="C96" s="51"/>
      <c r="D96" s="51"/>
      <c r="E96" s="51"/>
      <c r="F96" s="51"/>
      <c r="G96" s="51"/>
      <c r="H96" s="51"/>
    </row>
    <row r="97" spans="1:8" x14ac:dyDescent="0.3">
      <c r="A97" s="51"/>
      <c r="B97" s="51"/>
      <c r="C97" s="51"/>
      <c r="D97" s="51"/>
      <c r="E97" s="51"/>
      <c r="F97" s="51"/>
      <c r="G97" s="51"/>
      <c r="H97" s="51"/>
    </row>
    <row r="98" spans="1:8" x14ac:dyDescent="0.3">
      <c r="A98" s="51"/>
      <c r="B98" s="51"/>
      <c r="C98" s="51"/>
      <c r="D98" s="51"/>
      <c r="E98" s="51"/>
      <c r="F98" s="51"/>
      <c r="G98" s="51"/>
      <c r="H98" s="51"/>
    </row>
    <row r="99" spans="1:8" x14ac:dyDescent="0.3">
      <c r="A99" s="51"/>
      <c r="B99" s="51"/>
      <c r="C99" s="51"/>
      <c r="D99" s="51"/>
      <c r="E99" s="51"/>
      <c r="F99" s="51"/>
      <c r="G99" s="51"/>
      <c r="H99" s="51"/>
    </row>
    <row r="100" spans="1:8" x14ac:dyDescent="0.3">
      <c r="A100" s="51"/>
      <c r="B100" s="51"/>
      <c r="C100" s="51"/>
      <c r="D100" s="51"/>
      <c r="E100" s="51"/>
      <c r="F100" s="51"/>
      <c r="G100" s="51"/>
      <c r="H100" s="51"/>
    </row>
    <row r="101" spans="1:8" x14ac:dyDescent="0.3">
      <c r="A101" s="51"/>
      <c r="B101" s="51"/>
      <c r="C101" s="51"/>
      <c r="D101" s="51"/>
      <c r="E101" s="51"/>
      <c r="F101" s="51"/>
      <c r="G101" s="51"/>
      <c r="H101" s="51"/>
    </row>
    <row r="102" spans="1:8" x14ac:dyDescent="0.3">
      <c r="A102" s="51"/>
      <c r="B102" s="51"/>
      <c r="C102" s="51"/>
      <c r="D102" s="51"/>
      <c r="E102" s="51"/>
      <c r="F102" s="51"/>
      <c r="G102" s="51"/>
      <c r="H102" s="51"/>
    </row>
    <row r="103" spans="1:8" x14ac:dyDescent="0.3">
      <c r="A103" s="51"/>
      <c r="B103" s="51"/>
      <c r="C103" s="51"/>
      <c r="D103" s="51"/>
      <c r="E103" s="51"/>
      <c r="F103" s="51"/>
      <c r="G103" s="51"/>
      <c r="H103" s="51"/>
    </row>
    <row r="104" spans="1:8" x14ac:dyDescent="0.3">
      <c r="A104" s="51"/>
      <c r="B104" s="51"/>
      <c r="C104" s="51"/>
      <c r="D104" s="51"/>
      <c r="E104" s="51"/>
      <c r="F104" s="51"/>
      <c r="G104" s="51"/>
      <c r="H104" s="51"/>
    </row>
    <row r="105" spans="1:8" x14ac:dyDescent="0.3">
      <c r="A105" s="51"/>
      <c r="B105" s="51"/>
      <c r="C105" s="51"/>
      <c r="D105" s="51"/>
      <c r="E105" s="51"/>
      <c r="F105" s="51"/>
      <c r="G105" s="51"/>
      <c r="H105" s="51"/>
    </row>
    <row r="106" spans="1:8" x14ac:dyDescent="0.3">
      <c r="A106" s="51"/>
      <c r="B106" s="51"/>
      <c r="C106" s="51"/>
      <c r="D106" s="51"/>
      <c r="E106" s="51"/>
      <c r="F106" s="51"/>
      <c r="G106" s="51"/>
      <c r="H106" s="51"/>
    </row>
    <row r="107" spans="1:8" x14ac:dyDescent="0.3">
      <c r="A107" s="51"/>
      <c r="B107" s="51"/>
      <c r="C107" s="51"/>
      <c r="D107" s="51"/>
      <c r="E107" s="51"/>
      <c r="F107" s="51"/>
      <c r="G107" s="51"/>
      <c r="H107" s="51"/>
    </row>
    <row r="108" spans="1:8" x14ac:dyDescent="0.3">
      <c r="A108" s="51"/>
      <c r="B108" s="51"/>
      <c r="C108" s="51"/>
      <c r="D108" s="51"/>
      <c r="E108" s="51"/>
      <c r="F108" s="51"/>
      <c r="G108" s="51"/>
      <c r="H108" s="51"/>
    </row>
    <row r="109" spans="1:8" x14ac:dyDescent="0.3">
      <c r="A109" s="51"/>
      <c r="B109" s="51"/>
      <c r="C109" s="51"/>
      <c r="D109" s="51"/>
      <c r="E109" s="51"/>
      <c r="F109" s="51"/>
      <c r="G109" s="51"/>
      <c r="H109" s="51"/>
    </row>
    <row r="110" spans="1:8" x14ac:dyDescent="0.3">
      <c r="A110" s="51"/>
      <c r="B110" s="51"/>
      <c r="C110" s="51"/>
      <c r="D110" s="51"/>
      <c r="E110" s="51"/>
      <c r="F110" s="51"/>
      <c r="G110" s="51"/>
      <c r="H110" s="51"/>
    </row>
    <row r="111" spans="1:8" x14ac:dyDescent="0.3">
      <c r="A111" s="51"/>
      <c r="B111" s="51"/>
      <c r="C111" s="51"/>
      <c r="D111" s="51"/>
      <c r="E111" s="51"/>
      <c r="F111" s="51"/>
      <c r="G111" s="51"/>
      <c r="H111" s="51"/>
    </row>
    <row r="112" spans="1:8" x14ac:dyDescent="0.3">
      <c r="A112" s="51"/>
      <c r="B112" s="51"/>
      <c r="C112" s="51"/>
      <c r="D112" s="51"/>
      <c r="E112" s="51"/>
      <c r="F112" s="51"/>
      <c r="G112" s="51"/>
      <c r="H112" s="51"/>
    </row>
    <row r="113" spans="1:8" x14ac:dyDescent="0.3">
      <c r="A113" s="51"/>
      <c r="B113" s="51"/>
      <c r="C113" s="51"/>
      <c r="D113" s="51"/>
      <c r="E113" s="51"/>
      <c r="F113" s="51"/>
      <c r="G113" s="51"/>
      <c r="H113" s="51"/>
    </row>
    <row r="114" spans="1:8" x14ac:dyDescent="0.3">
      <c r="A114" s="51"/>
      <c r="B114" s="51"/>
      <c r="C114" s="51"/>
      <c r="D114" s="51"/>
      <c r="E114" s="51"/>
      <c r="F114" s="51"/>
      <c r="G114" s="51"/>
      <c r="H114" s="51"/>
    </row>
    <row r="115" spans="1:8" x14ac:dyDescent="0.3">
      <c r="A115" s="51"/>
      <c r="B115" s="51"/>
      <c r="C115" s="51"/>
      <c r="D115" s="51"/>
      <c r="E115" s="51"/>
      <c r="F115" s="51"/>
      <c r="G115" s="51"/>
      <c r="H115" s="51"/>
    </row>
    <row r="116" spans="1:8" x14ac:dyDescent="0.3">
      <c r="A116" s="51"/>
      <c r="B116" s="51"/>
      <c r="C116" s="51"/>
      <c r="D116" s="51"/>
      <c r="E116" s="51"/>
      <c r="F116" s="51"/>
      <c r="G116" s="51"/>
      <c r="H116" s="51"/>
    </row>
    <row r="117" spans="1:8" x14ac:dyDescent="0.3">
      <c r="A117" s="51"/>
      <c r="B117" s="51"/>
      <c r="C117" s="51"/>
      <c r="D117" s="51"/>
      <c r="E117" s="51"/>
      <c r="F117" s="51"/>
      <c r="G117" s="51"/>
      <c r="H117" s="51"/>
    </row>
    <row r="118" spans="1:8" x14ac:dyDescent="0.3">
      <c r="A118" s="51"/>
      <c r="B118" s="51"/>
      <c r="C118" s="51"/>
      <c r="D118" s="51"/>
      <c r="E118" s="51"/>
      <c r="F118" s="51"/>
      <c r="G118" s="51"/>
      <c r="H118" s="51"/>
    </row>
    <row r="119" spans="1:8" x14ac:dyDescent="0.3">
      <c r="A119" s="51"/>
      <c r="B119" s="51"/>
      <c r="C119" s="51"/>
      <c r="D119" s="51"/>
      <c r="E119" s="51"/>
      <c r="F119" s="51"/>
      <c r="G119" s="51"/>
      <c r="H119" s="51"/>
    </row>
    <row r="120" spans="1:8" x14ac:dyDescent="0.3">
      <c r="A120" s="51"/>
      <c r="B120" s="51"/>
      <c r="C120" s="51"/>
      <c r="D120" s="51"/>
      <c r="E120" s="51"/>
      <c r="F120" s="51"/>
      <c r="G120" s="51"/>
      <c r="H120" s="51"/>
    </row>
    <row r="121" spans="1:8" x14ac:dyDescent="0.3">
      <c r="A121" s="51"/>
      <c r="B121" s="51"/>
      <c r="C121" s="51"/>
      <c r="D121" s="51"/>
      <c r="E121" s="51"/>
      <c r="F121" s="51"/>
      <c r="G121" s="51"/>
      <c r="H121" s="51"/>
    </row>
    <row r="122" spans="1:8" x14ac:dyDescent="0.3">
      <c r="A122" s="51"/>
      <c r="B122" s="51"/>
      <c r="C122" s="51"/>
      <c r="D122" s="51"/>
      <c r="E122" s="51"/>
      <c r="F122" s="51"/>
      <c r="G122" s="51"/>
      <c r="H122" s="51"/>
    </row>
    <row r="123" spans="1:8" x14ac:dyDescent="0.3">
      <c r="A123" s="51"/>
      <c r="B123" s="51"/>
      <c r="C123" s="51"/>
      <c r="D123" s="51"/>
      <c r="E123" s="51"/>
      <c r="F123" s="51"/>
      <c r="G123" s="51"/>
      <c r="H123" s="51"/>
    </row>
    <row r="124" spans="1:8" x14ac:dyDescent="0.3">
      <c r="A124" s="51"/>
      <c r="B124" s="51"/>
      <c r="C124" s="51"/>
      <c r="D124" s="51"/>
      <c r="E124" s="51"/>
      <c r="F124" s="51"/>
      <c r="G124" s="51"/>
      <c r="H124" s="51"/>
    </row>
    <row r="125" spans="1:8" x14ac:dyDescent="0.3">
      <c r="A125" s="51"/>
      <c r="B125" s="51"/>
      <c r="C125" s="51"/>
      <c r="D125" s="51"/>
      <c r="E125" s="51"/>
      <c r="F125" s="51"/>
      <c r="G125" s="51"/>
      <c r="H125" s="51"/>
    </row>
    <row r="126" spans="1:8" x14ac:dyDescent="0.3">
      <c r="A126" s="51"/>
      <c r="B126" s="51"/>
      <c r="C126" s="51"/>
      <c r="D126" s="51"/>
      <c r="E126" s="51"/>
      <c r="F126" s="51"/>
      <c r="G126" s="51"/>
      <c r="H126" s="51"/>
    </row>
    <row r="127" spans="1:8" x14ac:dyDescent="0.3">
      <c r="A127" s="51"/>
      <c r="B127" s="51"/>
      <c r="C127" s="51"/>
      <c r="D127" s="51"/>
      <c r="E127" s="51"/>
      <c r="F127" s="51"/>
      <c r="G127" s="51"/>
      <c r="H127" s="51"/>
    </row>
    <row r="128" spans="1:8" x14ac:dyDescent="0.3">
      <c r="A128" s="51"/>
      <c r="B128" s="51"/>
      <c r="C128" s="51"/>
      <c r="D128" s="51"/>
      <c r="E128" s="51"/>
      <c r="F128" s="51"/>
      <c r="G128" s="51"/>
      <c r="H128" s="51"/>
    </row>
    <row r="129" spans="1:8" x14ac:dyDescent="0.3">
      <c r="A129" s="51"/>
      <c r="B129" s="51"/>
      <c r="C129" s="51"/>
      <c r="D129" s="51"/>
      <c r="E129" s="51"/>
      <c r="F129" s="51"/>
      <c r="G129" s="51"/>
      <c r="H129" s="51"/>
    </row>
    <row r="130" spans="1:8" x14ac:dyDescent="0.3">
      <c r="A130" s="51"/>
      <c r="B130" s="51"/>
      <c r="C130" s="51"/>
      <c r="D130" s="51"/>
      <c r="E130" s="51"/>
      <c r="F130" s="51"/>
      <c r="G130" s="51"/>
      <c r="H130" s="51"/>
    </row>
    <row r="131" spans="1:8" x14ac:dyDescent="0.3">
      <c r="A131" s="51"/>
      <c r="B131" s="51"/>
      <c r="C131" s="51"/>
      <c r="D131" s="51"/>
      <c r="E131" s="51"/>
      <c r="F131" s="51"/>
      <c r="G131" s="51"/>
      <c r="H131" s="51"/>
    </row>
    <row r="132" spans="1:8" x14ac:dyDescent="0.3">
      <c r="A132" s="51"/>
      <c r="B132" s="51"/>
      <c r="C132" s="51"/>
      <c r="D132" s="51"/>
      <c r="E132" s="51"/>
      <c r="F132" s="51"/>
      <c r="G132" s="51"/>
      <c r="H132" s="51"/>
    </row>
    <row r="133" spans="1:8" x14ac:dyDescent="0.3">
      <c r="A133" s="51"/>
      <c r="B133" s="51"/>
      <c r="C133" s="51"/>
      <c r="D133" s="51"/>
      <c r="E133" s="51"/>
      <c r="F133" s="51"/>
      <c r="G133" s="51"/>
      <c r="H133" s="51"/>
    </row>
    <row r="134" spans="1:8" x14ac:dyDescent="0.3">
      <c r="A134" s="51"/>
      <c r="B134" s="51"/>
      <c r="C134" s="51"/>
      <c r="D134" s="51"/>
      <c r="E134" s="51"/>
      <c r="F134" s="51"/>
      <c r="G134" s="51"/>
      <c r="H134" s="51"/>
    </row>
    <row r="135" spans="1:8" x14ac:dyDescent="0.3">
      <c r="A135" s="51"/>
      <c r="B135" s="51"/>
      <c r="C135" s="51"/>
      <c r="D135" s="51"/>
      <c r="E135" s="51"/>
      <c r="F135" s="51"/>
      <c r="G135" s="51"/>
      <c r="H135" s="51"/>
    </row>
    <row r="136" spans="1:8" x14ac:dyDescent="0.3">
      <c r="A136" s="51"/>
      <c r="B136" s="51"/>
      <c r="C136" s="51"/>
      <c r="D136" s="51"/>
      <c r="E136" s="51"/>
      <c r="F136" s="51"/>
      <c r="G136" s="51"/>
      <c r="H136" s="51"/>
    </row>
    <row r="137" spans="1:8" x14ac:dyDescent="0.3">
      <c r="A137" s="51"/>
      <c r="B137" s="51"/>
      <c r="C137" s="51"/>
      <c r="D137" s="51"/>
      <c r="E137" s="51"/>
      <c r="F137" s="51"/>
      <c r="G137" s="51"/>
      <c r="H137" s="51"/>
    </row>
    <row r="138" spans="1:8" x14ac:dyDescent="0.3">
      <c r="A138" s="51"/>
      <c r="B138" s="51"/>
      <c r="C138" s="51"/>
      <c r="D138" s="51"/>
      <c r="E138" s="51"/>
      <c r="F138" s="51"/>
      <c r="G138" s="51"/>
      <c r="H138" s="51"/>
    </row>
    <row r="139" spans="1:8" x14ac:dyDescent="0.3">
      <c r="A139" s="51"/>
      <c r="B139" s="51"/>
      <c r="C139" s="51"/>
      <c r="D139" s="51"/>
      <c r="E139" s="51"/>
      <c r="F139" s="51"/>
      <c r="G139" s="51"/>
      <c r="H139" s="51"/>
    </row>
    <row r="140" spans="1:8" x14ac:dyDescent="0.3">
      <c r="A140" s="51"/>
      <c r="B140" s="51"/>
      <c r="C140" s="51"/>
      <c r="D140" s="51"/>
      <c r="E140" s="51"/>
      <c r="F140" s="51"/>
      <c r="G140" s="51"/>
      <c r="H140" s="51"/>
    </row>
    <row r="141" spans="1:8" x14ac:dyDescent="0.3">
      <c r="A141" s="51"/>
      <c r="B141" s="51"/>
      <c r="C141" s="51"/>
      <c r="D141" s="51"/>
      <c r="E141" s="51"/>
      <c r="F141" s="51"/>
      <c r="G141" s="51"/>
      <c r="H141" s="51"/>
    </row>
    <row r="142" spans="1:8" x14ac:dyDescent="0.3">
      <c r="A142" s="51"/>
      <c r="B142" s="51"/>
      <c r="C142" s="51"/>
      <c r="D142" s="51"/>
      <c r="E142" s="51"/>
      <c r="F142" s="51"/>
      <c r="G142" s="51"/>
      <c r="H142" s="51"/>
    </row>
    <row r="143" spans="1:8" x14ac:dyDescent="0.3">
      <c r="A143" s="51"/>
      <c r="B143" s="51"/>
      <c r="C143" s="51"/>
      <c r="D143" s="51"/>
      <c r="E143" s="51"/>
      <c r="F143" s="51"/>
      <c r="G143" s="51"/>
      <c r="H143" s="51"/>
    </row>
    <row r="144" spans="1:8" x14ac:dyDescent="0.3">
      <c r="A144" s="51"/>
      <c r="B144" s="51"/>
      <c r="C144" s="51"/>
      <c r="D144" s="51"/>
      <c r="E144" s="51"/>
      <c r="F144" s="51"/>
      <c r="G144" s="51"/>
      <c r="H144" s="51"/>
    </row>
    <row r="145" spans="1:8" x14ac:dyDescent="0.3">
      <c r="A145" s="51"/>
      <c r="B145" s="51"/>
      <c r="C145" s="51"/>
      <c r="D145" s="51"/>
      <c r="E145" s="51"/>
      <c r="F145" s="51"/>
      <c r="G145" s="51"/>
      <c r="H145" s="51"/>
    </row>
    <row r="146" spans="1:8" x14ac:dyDescent="0.3">
      <c r="A146" s="51"/>
      <c r="B146" s="51"/>
      <c r="C146" s="51"/>
      <c r="D146" s="51"/>
      <c r="E146" s="51"/>
      <c r="F146" s="51"/>
      <c r="G146" s="51"/>
      <c r="H146" s="51"/>
    </row>
    <row r="147" spans="1:8" x14ac:dyDescent="0.3">
      <c r="A147" s="51"/>
      <c r="B147" s="51"/>
      <c r="C147" s="51"/>
      <c r="D147" s="51"/>
      <c r="E147" s="51"/>
      <c r="F147" s="51"/>
      <c r="G147" s="51"/>
      <c r="H147" s="51"/>
    </row>
    <row r="148" spans="1:8" x14ac:dyDescent="0.3">
      <c r="A148" s="51"/>
      <c r="B148" s="51"/>
      <c r="C148" s="51"/>
      <c r="D148" s="51"/>
      <c r="E148" s="51"/>
      <c r="F148" s="51"/>
      <c r="G148" s="51"/>
      <c r="H148" s="51"/>
    </row>
    <row r="149" spans="1:8" x14ac:dyDescent="0.3">
      <c r="A149" s="51"/>
      <c r="B149" s="51"/>
      <c r="C149" s="51"/>
      <c r="D149" s="51"/>
      <c r="E149" s="51"/>
      <c r="F149" s="51"/>
      <c r="G149" s="51"/>
      <c r="H149" s="51"/>
    </row>
    <row r="150" spans="1:8" x14ac:dyDescent="0.3">
      <c r="A150" s="51"/>
      <c r="B150" s="51"/>
      <c r="C150" s="51"/>
      <c r="D150" s="51"/>
      <c r="E150" s="51"/>
      <c r="F150" s="51"/>
      <c r="G150" s="51"/>
      <c r="H150" s="51"/>
    </row>
    <row r="151" spans="1:8" x14ac:dyDescent="0.3">
      <c r="A151" s="51"/>
      <c r="B151" s="51"/>
      <c r="C151" s="51"/>
      <c r="D151" s="51"/>
      <c r="E151" s="51"/>
      <c r="F151" s="51"/>
      <c r="G151" s="51"/>
      <c r="H151" s="51"/>
    </row>
    <row r="152" spans="1:8" x14ac:dyDescent="0.3">
      <c r="A152" s="51"/>
      <c r="B152" s="51"/>
      <c r="C152" s="51"/>
      <c r="D152" s="51"/>
      <c r="E152" s="51"/>
      <c r="F152" s="51"/>
      <c r="G152" s="51"/>
      <c r="H152" s="51"/>
    </row>
    <row r="153" spans="1:8" x14ac:dyDescent="0.3">
      <c r="A153" s="51"/>
      <c r="B153" s="51"/>
      <c r="C153" s="51"/>
      <c r="D153" s="51"/>
      <c r="E153" s="51"/>
      <c r="F153" s="51"/>
      <c r="G153" s="51"/>
      <c r="H153" s="51"/>
    </row>
    <row r="154" spans="1:8" x14ac:dyDescent="0.3">
      <c r="A154" s="51"/>
      <c r="B154" s="51"/>
      <c r="C154" s="51"/>
      <c r="D154" s="51"/>
      <c r="E154" s="51"/>
      <c r="F154" s="51"/>
      <c r="G154" s="51"/>
      <c r="H154" s="51"/>
    </row>
    <row r="155" spans="1:8" x14ac:dyDescent="0.3">
      <c r="A155" s="51"/>
      <c r="B155" s="51"/>
      <c r="C155" s="51"/>
      <c r="D155" s="51"/>
      <c r="E155" s="51"/>
      <c r="F155" s="51"/>
      <c r="G155" s="51"/>
      <c r="H155" s="51"/>
    </row>
    <row r="156" spans="1:8" x14ac:dyDescent="0.3">
      <c r="A156" s="51"/>
      <c r="B156" s="51"/>
      <c r="C156" s="51"/>
      <c r="D156" s="51"/>
      <c r="E156" s="51"/>
      <c r="F156" s="51"/>
      <c r="G156" s="51"/>
      <c r="H156" s="51"/>
    </row>
    <row r="157" spans="1:8" x14ac:dyDescent="0.3">
      <c r="A157" s="51"/>
      <c r="B157" s="51"/>
      <c r="C157" s="51"/>
      <c r="D157" s="51"/>
      <c r="E157" s="51"/>
      <c r="F157" s="51"/>
      <c r="G157" s="51"/>
      <c r="H157" s="51"/>
    </row>
    <row r="158" spans="1:8" x14ac:dyDescent="0.3">
      <c r="A158" s="51"/>
      <c r="B158" s="51"/>
      <c r="C158" s="51"/>
      <c r="D158" s="51"/>
      <c r="E158" s="51"/>
      <c r="F158" s="51"/>
      <c r="G158" s="51"/>
      <c r="H158" s="51"/>
    </row>
    <row r="159" spans="1:8" x14ac:dyDescent="0.3">
      <c r="A159" s="51"/>
      <c r="B159" s="51"/>
      <c r="C159" s="51"/>
      <c r="D159" s="51"/>
      <c r="E159" s="51"/>
      <c r="F159" s="51"/>
      <c r="G159" s="51"/>
      <c r="H159" s="51"/>
    </row>
    <row r="160" spans="1:8" x14ac:dyDescent="0.3">
      <c r="A160" s="51"/>
      <c r="B160" s="51"/>
      <c r="C160" s="51"/>
      <c r="D160" s="51"/>
      <c r="E160" s="51"/>
      <c r="F160" s="51"/>
      <c r="G160" s="51"/>
      <c r="H160" s="51"/>
    </row>
    <row r="161" spans="1:8" x14ac:dyDescent="0.3">
      <c r="A161" s="51"/>
      <c r="B161" s="51"/>
      <c r="C161" s="51"/>
      <c r="D161" s="51"/>
      <c r="E161" s="51"/>
      <c r="F161" s="51"/>
      <c r="G161" s="51"/>
      <c r="H161" s="51"/>
    </row>
    <row r="162" spans="1:8" x14ac:dyDescent="0.3">
      <c r="A162" s="51"/>
      <c r="B162" s="51"/>
      <c r="C162" s="51"/>
      <c r="D162" s="51"/>
      <c r="E162" s="51"/>
      <c r="F162" s="51"/>
      <c r="G162" s="51"/>
      <c r="H162" s="51"/>
    </row>
    <row r="163" spans="1:8" x14ac:dyDescent="0.3">
      <c r="A163" s="51"/>
      <c r="B163" s="51"/>
      <c r="C163" s="51"/>
      <c r="D163" s="51"/>
      <c r="E163" s="51"/>
      <c r="F163" s="51"/>
      <c r="G163" s="51"/>
      <c r="H163" s="51"/>
    </row>
    <row r="164" spans="1:8" x14ac:dyDescent="0.3">
      <c r="A164" s="51"/>
      <c r="B164" s="51"/>
      <c r="C164" s="51"/>
      <c r="D164" s="51"/>
      <c r="E164" s="51"/>
      <c r="F164" s="51"/>
      <c r="G164" s="51"/>
      <c r="H164" s="51"/>
    </row>
    <row r="165" spans="1:8" x14ac:dyDescent="0.3">
      <c r="A165" s="51"/>
      <c r="B165" s="51"/>
      <c r="C165" s="51"/>
      <c r="D165" s="51"/>
      <c r="E165" s="51"/>
      <c r="F165" s="51"/>
      <c r="G165" s="51"/>
      <c r="H165" s="51"/>
    </row>
    <row r="166" spans="1:8" x14ac:dyDescent="0.3">
      <c r="A166" s="51"/>
      <c r="B166" s="51"/>
      <c r="C166" s="51"/>
      <c r="D166" s="51"/>
      <c r="E166" s="51"/>
      <c r="F166" s="51"/>
      <c r="G166" s="51"/>
      <c r="H166" s="51"/>
    </row>
    <row r="167" spans="1:8" x14ac:dyDescent="0.3">
      <c r="A167" s="51"/>
      <c r="B167" s="51"/>
      <c r="C167" s="51"/>
      <c r="D167" s="51"/>
      <c r="E167" s="51"/>
      <c r="F167" s="51"/>
      <c r="G167" s="51"/>
      <c r="H167" s="51"/>
    </row>
    <row r="168" spans="1:8" x14ac:dyDescent="0.3">
      <c r="A168" s="51"/>
      <c r="B168" s="51"/>
      <c r="C168" s="51"/>
      <c r="D168" s="51"/>
      <c r="E168" s="51"/>
      <c r="F168" s="51"/>
      <c r="G168" s="51"/>
      <c r="H168" s="51"/>
    </row>
    <row r="169" spans="1:8" x14ac:dyDescent="0.3">
      <c r="A169" s="51"/>
      <c r="B169" s="51"/>
      <c r="C169" s="51"/>
      <c r="D169" s="51"/>
      <c r="E169" s="51"/>
      <c r="F169" s="51"/>
      <c r="G169" s="51"/>
      <c r="H169" s="51"/>
    </row>
    <row r="170" spans="1:8" x14ac:dyDescent="0.3">
      <c r="A170" s="51"/>
      <c r="B170" s="51"/>
      <c r="C170" s="51"/>
      <c r="D170" s="51"/>
      <c r="E170" s="51"/>
      <c r="F170" s="51"/>
      <c r="G170" s="51"/>
      <c r="H170" s="51"/>
    </row>
    <row r="171" spans="1:8" x14ac:dyDescent="0.3">
      <c r="A171" s="51"/>
      <c r="B171" s="51"/>
      <c r="C171" s="51"/>
      <c r="D171" s="51"/>
      <c r="E171" s="51"/>
      <c r="F171" s="51"/>
      <c r="G171" s="51"/>
      <c r="H171" s="51"/>
    </row>
    <row r="172" spans="1:8" x14ac:dyDescent="0.3">
      <c r="A172" s="51"/>
      <c r="B172" s="51"/>
      <c r="C172" s="51"/>
      <c r="D172" s="51"/>
      <c r="E172" s="51"/>
      <c r="F172" s="51"/>
      <c r="G172" s="51"/>
      <c r="H172" s="51"/>
    </row>
    <row r="173" spans="1:8" x14ac:dyDescent="0.3">
      <c r="A173" s="51"/>
      <c r="B173" s="51"/>
      <c r="C173" s="51"/>
      <c r="D173" s="51"/>
      <c r="E173" s="51"/>
      <c r="F173" s="51"/>
      <c r="G173" s="51"/>
      <c r="H173" s="51"/>
    </row>
    <row r="174" spans="1:8" x14ac:dyDescent="0.3">
      <c r="A174" s="51"/>
      <c r="B174" s="51"/>
      <c r="C174" s="51"/>
      <c r="D174" s="51"/>
      <c r="E174" s="51"/>
      <c r="F174" s="51"/>
      <c r="G174" s="51"/>
      <c r="H174" s="51"/>
    </row>
    <row r="175" spans="1:8" x14ac:dyDescent="0.3">
      <c r="A175" s="51"/>
      <c r="B175" s="51"/>
      <c r="C175" s="51"/>
      <c r="D175" s="51"/>
      <c r="E175" s="51"/>
      <c r="F175" s="51"/>
      <c r="G175" s="51"/>
      <c r="H175" s="51"/>
    </row>
    <row r="176" spans="1:8" x14ac:dyDescent="0.3">
      <c r="A176" s="51"/>
      <c r="B176" s="51"/>
      <c r="C176" s="51"/>
      <c r="D176" s="51"/>
      <c r="E176" s="51"/>
      <c r="F176" s="51"/>
      <c r="G176" s="51"/>
      <c r="H176" s="51"/>
    </row>
    <row r="177" spans="1:8" x14ac:dyDescent="0.3">
      <c r="A177" s="51"/>
      <c r="B177" s="51"/>
      <c r="C177" s="51"/>
      <c r="D177" s="51"/>
      <c r="E177" s="51"/>
      <c r="F177" s="51"/>
      <c r="G177" s="51"/>
      <c r="H177" s="51"/>
    </row>
    <row r="178" spans="1:8" x14ac:dyDescent="0.3">
      <c r="A178" s="51"/>
      <c r="B178" s="51"/>
      <c r="C178" s="51"/>
      <c r="D178" s="51"/>
      <c r="E178" s="51"/>
      <c r="F178" s="51"/>
      <c r="G178" s="51"/>
      <c r="H178" s="51"/>
    </row>
    <row r="179" spans="1:8" x14ac:dyDescent="0.3">
      <c r="A179" s="51"/>
      <c r="B179" s="51"/>
      <c r="C179" s="51"/>
      <c r="D179" s="51"/>
      <c r="E179" s="51"/>
      <c r="F179" s="51"/>
      <c r="G179" s="51"/>
      <c r="H179" s="51"/>
    </row>
    <row r="180" spans="1:8" x14ac:dyDescent="0.3">
      <c r="A180" s="51"/>
      <c r="B180" s="51"/>
      <c r="C180" s="51"/>
      <c r="D180" s="51"/>
      <c r="E180" s="51"/>
      <c r="F180" s="51"/>
      <c r="G180" s="51"/>
      <c r="H180" s="51"/>
    </row>
    <row r="181" spans="1:8" x14ac:dyDescent="0.3">
      <c r="A181" s="51"/>
      <c r="B181" s="51"/>
      <c r="C181" s="51"/>
      <c r="D181" s="51"/>
      <c r="E181" s="51"/>
      <c r="F181" s="51"/>
      <c r="G181" s="51"/>
      <c r="H181" s="51"/>
    </row>
    <row r="182" spans="1:8" x14ac:dyDescent="0.3">
      <c r="A182" s="51"/>
      <c r="B182" s="51"/>
      <c r="C182" s="51"/>
      <c r="D182" s="51"/>
      <c r="E182" s="51"/>
      <c r="F182" s="51"/>
      <c r="G182" s="51"/>
      <c r="H182" s="51"/>
    </row>
    <row r="183" spans="1:8" x14ac:dyDescent="0.3">
      <c r="A183" s="51"/>
      <c r="B183" s="51"/>
      <c r="C183" s="51"/>
      <c r="D183" s="51"/>
      <c r="E183" s="51"/>
      <c r="F183" s="51"/>
      <c r="G183" s="51"/>
      <c r="H183" s="51"/>
    </row>
    <row r="184" spans="1:8" x14ac:dyDescent="0.3">
      <c r="A184" s="51"/>
      <c r="B184" s="51"/>
      <c r="C184" s="51"/>
      <c r="D184" s="51"/>
      <c r="E184" s="51"/>
      <c r="F184" s="51"/>
      <c r="G184" s="51"/>
      <c r="H184" s="51"/>
    </row>
    <row r="185" spans="1:8" x14ac:dyDescent="0.3">
      <c r="A185" s="51"/>
      <c r="B185" s="51"/>
      <c r="C185" s="51"/>
      <c r="D185" s="51"/>
      <c r="E185" s="51"/>
      <c r="F185" s="51"/>
      <c r="G185" s="51"/>
      <c r="H185" s="51"/>
    </row>
    <row r="186" spans="1:8" x14ac:dyDescent="0.3">
      <c r="A186" s="51"/>
      <c r="B186" s="51"/>
      <c r="C186" s="51"/>
      <c r="D186" s="51"/>
      <c r="E186" s="51"/>
      <c r="F186" s="51"/>
      <c r="G186" s="51"/>
      <c r="H186" s="51"/>
    </row>
    <row r="187" spans="1:8" x14ac:dyDescent="0.3">
      <c r="A187" s="51"/>
      <c r="B187" s="51"/>
      <c r="C187" s="51"/>
      <c r="D187" s="51"/>
      <c r="E187" s="51"/>
      <c r="F187" s="51"/>
      <c r="G187" s="51"/>
      <c r="H187" s="51"/>
    </row>
    <row r="188" spans="1:8" x14ac:dyDescent="0.3">
      <c r="A188" s="51"/>
      <c r="B188" s="51"/>
      <c r="C188" s="51"/>
      <c r="D188" s="51"/>
      <c r="E188" s="51"/>
      <c r="F188" s="51"/>
      <c r="G188" s="51"/>
      <c r="H188" s="51"/>
    </row>
    <row r="189" spans="1:8" x14ac:dyDescent="0.3">
      <c r="A189" s="51"/>
      <c r="B189" s="51"/>
      <c r="C189" s="51"/>
      <c r="D189" s="51"/>
      <c r="E189" s="51"/>
      <c r="F189" s="51"/>
      <c r="G189" s="51"/>
      <c r="H189" s="51"/>
    </row>
    <row r="190" spans="1:8" x14ac:dyDescent="0.3">
      <c r="A190" s="51"/>
      <c r="B190" s="51"/>
      <c r="C190" s="51"/>
      <c r="D190" s="51"/>
      <c r="E190" s="51"/>
      <c r="F190" s="51"/>
      <c r="G190" s="51"/>
      <c r="H190" s="51"/>
    </row>
    <row r="191" spans="1:8" x14ac:dyDescent="0.3">
      <c r="A191" s="51"/>
      <c r="B191" s="51"/>
      <c r="C191" s="51"/>
      <c r="D191" s="51"/>
      <c r="E191" s="51"/>
      <c r="F191" s="51"/>
      <c r="G191" s="51"/>
      <c r="H191" s="51"/>
    </row>
    <row r="192" spans="1:8" x14ac:dyDescent="0.3">
      <c r="A192" s="51"/>
      <c r="B192" s="51"/>
      <c r="C192" s="51"/>
      <c r="D192" s="51"/>
      <c r="E192" s="51"/>
      <c r="F192" s="51"/>
      <c r="G192" s="51"/>
      <c r="H192" s="51"/>
    </row>
    <row r="193" spans="1:8" x14ac:dyDescent="0.3">
      <c r="A193" s="51"/>
      <c r="B193" s="51"/>
      <c r="C193" s="51"/>
      <c r="D193" s="51"/>
      <c r="E193" s="51"/>
      <c r="F193" s="51"/>
      <c r="G193" s="51"/>
      <c r="H193" s="51"/>
    </row>
    <row r="194" spans="1:8" x14ac:dyDescent="0.3">
      <c r="A194" s="51"/>
      <c r="B194" s="51"/>
      <c r="C194" s="51"/>
      <c r="D194" s="51"/>
      <c r="E194" s="51"/>
      <c r="F194" s="51"/>
      <c r="G194" s="51"/>
      <c r="H194" s="51"/>
    </row>
    <row r="195" spans="1:8" x14ac:dyDescent="0.3">
      <c r="A195" s="51"/>
      <c r="B195" s="51"/>
      <c r="C195" s="51"/>
      <c r="D195" s="51"/>
      <c r="E195" s="51"/>
      <c r="F195" s="51"/>
      <c r="G195" s="51"/>
      <c r="H195" s="51"/>
    </row>
    <row r="196" spans="1:8" x14ac:dyDescent="0.3">
      <c r="A196" s="51"/>
      <c r="B196" s="51"/>
      <c r="C196" s="51"/>
      <c r="D196" s="51"/>
      <c r="E196" s="51"/>
      <c r="F196" s="51"/>
      <c r="G196" s="51"/>
      <c r="H196" s="51"/>
    </row>
    <row r="197" spans="1:8" x14ac:dyDescent="0.3">
      <c r="A197" s="51"/>
      <c r="B197" s="51"/>
      <c r="C197" s="51"/>
      <c r="D197" s="51"/>
      <c r="E197" s="51"/>
      <c r="F197" s="51"/>
      <c r="G197" s="51"/>
      <c r="H197" s="51"/>
    </row>
    <row r="198" spans="1:8" x14ac:dyDescent="0.3">
      <c r="A198" s="51"/>
      <c r="B198" s="51"/>
      <c r="C198" s="51"/>
      <c r="D198" s="51"/>
      <c r="E198" s="51"/>
      <c r="F198" s="51"/>
      <c r="G198" s="51"/>
      <c r="H198" s="51"/>
    </row>
    <row r="199" spans="1:8" x14ac:dyDescent="0.3">
      <c r="A199" s="51"/>
      <c r="B199" s="51"/>
      <c r="C199" s="51"/>
      <c r="D199" s="51"/>
      <c r="E199" s="51"/>
      <c r="F199" s="51"/>
      <c r="G199" s="51"/>
      <c r="H199" s="51"/>
    </row>
    <row r="200" spans="1:8" x14ac:dyDescent="0.3">
      <c r="A200" s="51"/>
      <c r="B200" s="51"/>
      <c r="C200" s="51"/>
      <c r="D200" s="51"/>
      <c r="E200" s="51"/>
      <c r="F200" s="51"/>
      <c r="G200" s="51"/>
      <c r="H200" s="51"/>
    </row>
    <row r="201" spans="1:8" x14ac:dyDescent="0.3">
      <c r="A201" s="51"/>
      <c r="B201" s="51"/>
      <c r="C201" s="51"/>
      <c r="D201" s="51"/>
      <c r="E201" s="51"/>
      <c r="F201" s="51"/>
      <c r="G201" s="51"/>
      <c r="H201" s="51"/>
    </row>
    <row r="202" spans="1:8" x14ac:dyDescent="0.3">
      <c r="A202" s="51"/>
      <c r="B202" s="51"/>
      <c r="C202" s="51"/>
      <c r="D202" s="51"/>
      <c r="E202" s="51"/>
      <c r="F202" s="51"/>
      <c r="G202" s="51"/>
      <c r="H202" s="51"/>
    </row>
    <row r="203" spans="1:8" x14ac:dyDescent="0.3">
      <c r="A203" s="51"/>
      <c r="B203" s="51"/>
      <c r="C203" s="51"/>
      <c r="D203" s="51"/>
      <c r="E203" s="51"/>
      <c r="F203" s="51"/>
      <c r="G203" s="51"/>
      <c r="H203" s="51"/>
    </row>
    <row r="204" spans="1:8" x14ac:dyDescent="0.3">
      <c r="A204" s="51"/>
      <c r="B204" s="51"/>
      <c r="C204" s="51"/>
      <c r="D204" s="51"/>
      <c r="E204" s="51"/>
      <c r="F204" s="51"/>
      <c r="G204" s="51"/>
      <c r="H204" s="51"/>
    </row>
    <row r="205" spans="1:8" x14ac:dyDescent="0.3">
      <c r="A205" s="51"/>
      <c r="B205" s="51"/>
      <c r="C205" s="51"/>
      <c r="D205" s="51"/>
      <c r="E205" s="51"/>
      <c r="F205" s="51"/>
      <c r="G205" s="51"/>
      <c r="H205" s="51"/>
    </row>
    <row r="206" spans="1:8" x14ac:dyDescent="0.3">
      <c r="A206" s="51"/>
      <c r="B206" s="51"/>
      <c r="C206" s="51"/>
      <c r="D206" s="51"/>
      <c r="E206" s="51"/>
      <c r="F206" s="51"/>
      <c r="G206" s="51"/>
      <c r="H206" s="51"/>
    </row>
    <row r="207" spans="1:8" x14ac:dyDescent="0.3">
      <c r="A207" s="51"/>
      <c r="B207" s="51"/>
      <c r="C207" s="51"/>
      <c r="D207" s="51"/>
      <c r="E207" s="51"/>
      <c r="F207" s="51"/>
      <c r="G207" s="51"/>
      <c r="H207" s="51"/>
    </row>
    <row r="208" spans="1:8" x14ac:dyDescent="0.3">
      <c r="A208" s="51"/>
      <c r="B208" s="51"/>
      <c r="C208" s="51"/>
      <c r="D208" s="51"/>
      <c r="E208" s="51"/>
      <c r="F208" s="51"/>
      <c r="G208" s="51"/>
      <c r="H208" s="51"/>
    </row>
    <row r="209" spans="1:8" x14ac:dyDescent="0.3">
      <c r="A209" s="51"/>
      <c r="B209" s="51"/>
      <c r="C209" s="51"/>
      <c r="D209" s="51"/>
      <c r="E209" s="51"/>
      <c r="F209" s="51"/>
      <c r="G209" s="51"/>
      <c r="H209" s="51"/>
    </row>
    <row r="210" spans="1:8" x14ac:dyDescent="0.3">
      <c r="A210" s="51"/>
      <c r="B210" s="51"/>
      <c r="C210" s="51"/>
      <c r="D210" s="51"/>
      <c r="E210" s="51"/>
      <c r="F210" s="51"/>
      <c r="G210" s="51"/>
      <c r="H210" s="51"/>
    </row>
    <row r="211" spans="1:8" x14ac:dyDescent="0.3">
      <c r="A211" s="51"/>
      <c r="B211" s="51"/>
      <c r="C211" s="51"/>
      <c r="D211" s="51"/>
      <c r="E211" s="51"/>
      <c r="F211" s="51"/>
      <c r="G211" s="51"/>
      <c r="H211" s="51"/>
    </row>
    <row r="212" spans="1:8" x14ac:dyDescent="0.3">
      <c r="A212" s="51"/>
      <c r="B212" s="51"/>
      <c r="C212" s="51"/>
      <c r="D212" s="51"/>
      <c r="E212" s="51"/>
      <c r="F212" s="51"/>
      <c r="G212" s="51"/>
      <c r="H212" s="51"/>
    </row>
    <row r="213" spans="1:8" x14ac:dyDescent="0.3">
      <c r="A213" s="51"/>
      <c r="B213" s="51"/>
      <c r="C213" s="51"/>
      <c r="D213" s="51"/>
      <c r="E213" s="51"/>
      <c r="F213" s="51"/>
      <c r="G213" s="51"/>
      <c r="H213" s="51"/>
    </row>
    <row r="214" spans="1:8" x14ac:dyDescent="0.3">
      <c r="A214" s="51"/>
      <c r="B214" s="51"/>
      <c r="C214" s="51"/>
      <c r="D214" s="51"/>
      <c r="E214" s="51"/>
      <c r="F214" s="51"/>
      <c r="G214" s="51"/>
      <c r="H214" s="51"/>
    </row>
    <row r="215" spans="1:8" x14ac:dyDescent="0.3">
      <c r="A215" s="51"/>
      <c r="B215" s="51"/>
      <c r="C215" s="51"/>
      <c r="D215" s="51"/>
      <c r="E215" s="51"/>
      <c r="F215" s="51"/>
      <c r="G215" s="51"/>
      <c r="H215" s="51"/>
    </row>
    <row r="216" spans="1:8" x14ac:dyDescent="0.3">
      <c r="A216" s="51"/>
      <c r="B216" s="51"/>
      <c r="C216" s="51"/>
      <c r="D216" s="51"/>
      <c r="E216" s="51"/>
      <c r="F216" s="51"/>
      <c r="G216" s="51"/>
      <c r="H216" s="51"/>
    </row>
    <row r="217" spans="1:8" x14ac:dyDescent="0.3">
      <c r="A217" s="51"/>
      <c r="B217" s="51"/>
      <c r="C217" s="51"/>
      <c r="D217" s="51"/>
      <c r="E217" s="51"/>
      <c r="F217" s="51"/>
      <c r="G217" s="51"/>
      <c r="H217" s="51"/>
    </row>
    <row r="218" spans="1:8" x14ac:dyDescent="0.3">
      <c r="A218" s="51"/>
      <c r="B218" s="51"/>
      <c r="C218" s="51"/>
      <c r="D218" s="51"/>
      <c r="E218" s="51"/>
      <c r="F218" s="51"/>
      <c r="G218" s="51"/>
      <c r="H218" s="51"/>
    </row>
    <row r="219" spans="1:8" x14ac:dyDescent="0.3">
      <c r="A219" s="51"/>
      <c r="B219" s="51"/>
      <c r="C219" s="51"/>
      <c r="D219" s="51"/>
      <c r="E219" s="51"/>
      <c r="F219" s="51"/>
      <c r="G219" s="51"/>
      <c r="H219" s="51"/>
    </row>
    <row r="220" spans="1:8" x14ac:dyDescent="0.3">
      <c r="A220" s="51"/>
      <c r="B220" s="51"/>
      <c r="C220" s="51"/>
      <c r="D220" s="51"/>
      <c r="E220" s="51"/>
      <c r="F220" s="51"/>
      <c r="G220" s="51"/>
      <c r="H220" s="51"/>
    </row>
    <row r="221" spans="1:8" x14ac:dyDescent="0.3">
      <c r="A221" s="51"/>
      <c r="B221" s="51"/>
      <c r="C221" s="51"/>
      <c r="D221" s="51"/>
      <c r="E221" s="51"/>
      <c r="F221" s="51"/>
      <c r="G221" s="51"/>
      <c r="H221" s="51"/>
    </row>
    <row r="222" spans="1:8" x14ac:dyDescent="0.3">
      <c r="A222" s="51"/>
      <c r="B222" s="51"/>
      <c r="C222" s="51"/>
      <c r="D222" s="51"/>
      <c r="E222" s="51"/>
      <c r="F222" s="51"/>
      <c r="G222" s="51"/>
      <c r="H222" s="51"/>
    </row>
    <row r="223" spans="1:8" x14ac:dyDescent="0.3">
      <c r="A223" s="51"/>
      <c r="B223" s="51"/>
      <c r="C223" s="51"/>
      <c r="D223" s="51"/>
      <c r="E223" s="51"/>
      <c r="F223" s="51"/>
      <c r="G223" s="51"/>
      <c r="H223" s="51"/>
    </row>
    <row r="224" spans="1:8" x14ac:dyDescent="0.3">
      <c r="A224" s="51"/>
      <c r="B224" s="51"/>
      <c r="C224" s="51"/>
      <c r="D224" s="51"/>
      <c r="E224" s="51"/>
      <c r="F224" s="51"/>
      <c r="G224" s="51"/>
      <c r="H224" s="51"/>
    </row>
    <row r="225" spans="1:8" x14ac:dyDescent="0.3">
      <c r="A225" s="51"/>
      <c r="B225" s="51"/>
      <c r="C225" s="51"/>
      <c r="D225" s="51"/>
      <c r="E225" s="51"/>
      <c r="F225" s="51"/>
      <c r="G225" s="51"/>
      <c r="H225" s="51"/>
    </row>
    <row r="226" spans="1:8" x14ac:dyDescent="0.3">
      <c r="A226" s="51"/>
      <c r="B226" s="51"/>
      <c r="C226" s="51"/>
      <c r="D226" s="51"/>
      <c r="E226" s="51"/>
      <c r="F226" s="51"/>
      <c r="G226" s="51"/>
      <c r="H226" s="51"/>
    </row>
    <row r="227" spans="1:8" x14ac:dyDescent="0.3">
      <c r="A227" s="51"/>
      <c r="B227" s="51"/>
      <c r="C227" s="51"/>
      <c r="D227" s="51"/>
      <c r="E227" s="51"/>
      <c r="F227" s="51"/>
      <c r="G227" s="51"/>
      <c r="H227" s="51"/>
    </row>
    <row r="228" spans="1:8" x14ac:dyDescent="0.3">
      <c r="A228" s="51"/>
      <c r="B228" s="51"/>
      <c r="C228" s="51"/>
      <c r="D228" s="51"/>
      <c r="E228" s="51"/>
      <c r="F228" s="51"/>
      <c r="G228" s="51"/>
      <c r="H228" s="51"/>
    </row>
    <row r="229" spans="1:8" x14ac:dyDescent="0.3">
      <c r="A229" s="51"/>
      <c r="B229" s="51"/>
      <c r="C229" s="51"/>
      <c r="D229" s="51"/>
      <c r="E229" s="51"/>
      <c r="F229" s="51"/>
      <c r="G229" s="51"/>
      <c r="H229" s="51"/>
    </row>
    <row r="230" spans="1:8" x14ac:dyDescent="0.3">
      <c r="A230" s="51"/>
      <c r="B230" s="51"/>
      <c r="C230" s="51"/>
      <c r="D230" s="51"/>
      <c r="E230" s="51"/>
      <c r="F230" s="51"/>
      <c r="G230" s="51"/>
      <c r="H230" s="51"/>
    </row>
    <row r="231" spans="1:8" x14ac:dyDescent="0.3">
      <c r="A231" s="51"/>
      <c r="B231" s="51"/>
      <c r="C231" s="51"/>
      <c r="D231" s="51"/>
      <c r="E231" s="51"/>
      <c r="F231" s="51"/>
      <c r="G231" s="51"/>
      <c r="H231" s="51"/>
    </row>
    <row r="232" spans="1:8" x14ac:dyDescent="0.3">
      <c r="A232" s="51"/>
      <c r="B232" s="51"/>
      <c r="C232" s="51"/>
      <c r="D232" s="51"/>
      <c r="E232" s="51"/>
      <c r="F232" s="51"/>
      <c r="G232" s="51"/>
      <c r="H232" s="51"/>
    </row>
    <row r="233" spans="1:8" x14ac:dyDescent="0.3">
      <c r="A233" s="51"/>
      <c r="B233" s="51"/>
      <c r="C233" s="51"/>
      <c r="D233" s="51"/>
      <c r="E233" s="51"/>
      <c r="F233" s="51"/>
      <c r="G233" s="51"/>
      <c r="H233" s="51"/>
    </row>
    <row r="234" spans="1:8" x14ac:dyDescent="0.3">
      <c r="A234" s="51"/>
      <c r="B234" s="51"/>
      <c r="C234" s="51"/>
      <c r="D234" s="51"/>
      <c r="E234" s="51"/>
      <c r="F234" s="51"/>
      <c r="G234" s="51"/>
      <c r="H234" s="51"/>
    </row>
    <row r="235" spans="1:8" x14ac:dyDescent="0.3">
      <c r="A235" s="51"/>
      <c r="B235" s="51"/>
      <c r="C235" s="51"/>
      <c r="D235" s="51"/>
      <c r="E235" s="51"/>
      <c r="F235" s="51"/>
      <c r="G235" s="51"/>
      <c r="H235" s="51"/>
    </row>
    <row r="236" spans="1:8" x14ac:dyDescent="0.3">
      <c r="A236" s="51"/>
      <c r="B236" s="51"/>
      <c r="C236" s="51"/>
      <c r="D236" s="51"/>
      <c r="E236" s="51"/>
      <c r="F236" s="51"/>
      <c r="G236" s="51"/>
      <c r="H236" s="51"/>
    </row>
    <row r="237" spans="1:8" x14ac:dyDescent="0.3">
      <c r="A237" s="51"/>
      <c r="B237" s="51"/>
      <c r="C237" s="51"/>
      <c r="D237" s="51"/>
      <c r="E237" s="51"/>
      <c r="F237" s="51"/>
      <c r="G237" s="51"/>
      <c r="H237" s="51"/>
    </row>
    <row r="238" spans="1:8" x14ac:dyDescent="0.3">
      <c r="A238" s="51"/>
      <c r="B238" s="51"/>
      <c r="C238" s="51"/>
      <c r="D238" s="51"/>
      <c r="E238" s="51"/>
      <c r="F238" s="51"/>
      <c r="G238" s="51"/>
      <c r="H238" s="51"/>
    </row>
    <row r="239" spans="1:8" x14ac:dyDescent="0.3">
      <c r="A239" s="51"/>
      <c r="B239" s="51"/>
      <c r="C239" s="51"/>
      <c r="D239" s="51"/>
      <c r="E239" s="51"/>
      <c r="F239" s="51"/>
      <c r="G239" s="51"/>
      <c r="H239" s="51"/>
    </row>
    <row r="240" spans="1:8" x14ac:dyDescent="0.3">
      <c r="A240" s="51"/>
      <c r="B240" s="51"/>
      <c r="C240" s="51"/>
      <c r="D240" s="51"/>
      <c r="E240" s="51"/>
      <c r="F240" s="51"/>
      <c r="G240" s="51"/>
      <c r="H240" s="51"/>
    </row>
    <row r="241" spans="1:8" x14ac:dyDescent="0.3">
      <c r="A241" s="51"/>
      <c r="B241" s="51"/>
      <c r="C241" s="51"/>
      <c r="D241" s="51"/>
      <c r="E241" s="51"/>
      <c r="F241" s="51"/>
      <c r="G241" s="51"/>
      <c r="H241" s="51"/>
    </row>
    <row r="242" spans="1:8" x14ac:dyDescent="0.3">
      <c r="A242" s="51"/>
      <c r="B242" s="51"/>
      <c r="C242" s="51"/>
      <c r="D242" s="51"/>
      <c r="E242" s="51"/>
      <c r="F242" s="51"/>
      <c r="G242" s="51"/>
      <c r="H242" s="51"/>
    </row>
    <row r="243" spans="1:8" x14ac:dyDescent="0.3">
      <c r="A243" s="51"/>
      <c r="B243" s="51"/>
      <c r="C243" s="51"/>
      <c r="D243" s="51"/>
      <c r="E243" s="51"/>
      <c r="F243" s="51"/>
      <c r="G243" s="51"/>
      <c r="H243" s="51"/>
    </row>
    <row r="244" spans="1:8" x14ac:dyDescent="0.3">
      <c r="A244" s="51"/>
      <c r="B244" s="51"/>
      <c r="C244" s="51"/>
      <c r="D244" s="51"/>
      <c r="E244" s="51"/>
      <c r="F244" s="51"/>
      <c r="G244" s="51"/>
      <c r="H244" s="51"/>
    </row>
    <row r="245" spans="1:8" x14ac:dyDescent="0.3">
      <c r="A245" s="51"/>
      <c r="B245" s="51"/>
      <c r="C245" s="51"/>
      <c r="D245" s="51"/>
      <c r="E245" s="51"/>
      <c r="F245" s="51"/>
      <c r="G245" s="51"/>
      <c r="H245" s="51"/>
    </row>
    <row r="246" spans="1:8" x14ac:dyDescent="0.3">
      <c r="A246" s="51"/>
      <c r="B246" s="51"/>
      <c r="C246" s="51"/>
      <c r="D246" s="51"/>
      <c r="E246" s="51"/>
      <c r="F246" s="51"/>
      <c r="G246" s="51"/>
      <c r="H246" s="51"/>
    </row>
    <row r="247" spans="1:8" x14ac:dyDescent="0.3">
      <c r="A247" s="51"/>
      <c r="B247" s="51"/>
      <c r="C247" s="51"/>
      <c r="D247" s="51"/>
      <c r="E247" s="51"/>
      <c r="F247" s="51"/>
      <c r="G247" s="51"/>
      <c r="H247" s="51"/>
    </row>
    <row r="248" spans="1:8" x14ac:dyDescent="0.3">
      <c r="A248" s="51"/>
      <c r="B248" s="51"/>
      <c r="C248" s="51"/>
      <c r="D248" s="51"/>
      <c r="E248" s="51"/>
      <c r="F248" s="51"/>
      <c r="G248" s="51"/>
      <c r="H248" s="51"/>
    </row>
    <row r="249" spans="1:8" x14ac:dyDescent="0.3">
      <c r="A249" s="51"/>
      <c r="B249" s="51"/>
      <c r="C249" s="51"/>
      <c r="D249" s="51"/>
      <c r="E249" s="51"/>
      <c r="F249" s="51"/>
      <c r="G249" s="51"/>
      <c r="H249" s="51"/>
    </row>
    <row r="250" spans="1:8" x14ac:dyDescent="0.3">
      <c r="A250" s="51"/>
      <c r="B250" s="51"/>
      <c r="C250" s="51"/>
      <c r="D250" s="51"/>
      <c r="E250" s="51"/>
      <c r="F250" s="51"/>
      <c r="G250" s="51"/>
      <c r="H250" s="51"/>
    </row>
    <row r="251" spans="1:8" x14ac:dyDescent="0.3">
      <c r="A251" s="51"/>
      <c r="B251" s="51"/>
      <c r="C251" s="51"/>
      <c r="D251" s="51"/>
      <c r="E251" s="51"/>
      <c r="F251" s="51"/>
      <c r="G251" s="51"/>
      <c r="H251" s="51"/>
    </row>
    <row r="252" spans="1:8" x14ac:dyDescent="0.3">
      <c r="A252" s="51"/>
      <c r="B252" s="51"/>
      <c r="C252" s="51"/>
      <c r="D252" s="51"/>
      <c r="E252" s="51"/>
      <c r="F252" s="51"/>
      <c r="G252" s="51"/>
      <c r="H252" s="51"/>
    </row>
    <row r="253" spans="1:8" x14ac:dyDescent="0.3">
      <c r="A253" s="51"/>
      <c r="B253" s="51"/>
      <c r="C253" s="51"/>
      <c r="D253" s="51"/>
      <c r="E253" s="51"/>
      <c r="F253" s="51"/>
      <c r="G253" s="51"/>
      <c r="H253" s="51"/>
    </row>
    <row r="254" spans="1:8" x14ac:dyDescent="0.3">
      <c r="A254" s="51"/>
      <c r="B254" s="51"/>
      <c r="C254" s="51"/>
      <c r="D254" s="51"/>
      <c r="E254" s="51"/>
      <c r="F254" s="51"/>
      <c r="G254" s="51"/>
      <c r="H254" s="51"/>
    </row>
    <row r="255" spans="1:8" x14ac:dyDescent="0.3">
      <c r="A255" s="51"/>
      <c r="B255" s="51"/>
      <c r="C255" s="51"/>
      <c r="D255" s="51"/>
      <c r="E255" s="51"/>
      <c r="F255" s="51"/>
      <c r="G255" s="51"/>
      <c r="H255" s="51"/>
    </row>
    <row r="256" spans="1:8" x14ac:dyDescent="0.3">
      <c r="A256" s="51"/>
      <c r="B256" s="51"/>
      <c r="C256" s="51"/>
      <c r="D256" s="51"/>
      <c r="E256" s="51"/>
      <c r="F256" s="51"/>
      <c r="G256" s="51"/>
      <c r="H256" s="51"/>
    </row>
    <row r="257" spans="1:8" x14ac:dyDescent="0.3">
      <c r="A257" s="51"/>
      <c r="B257" s="51"/>
      <c r="C257" s="51"/>
      <c r="D257" s="51"/>
      <c r="E257" s="51"/>
      <c r="F257" s="51"/>
      <c r="G257" s="51"/>
      <c r="H257" s="51"/>
    </row>
    <row r="258" spans="1:8" x14ac:dyDescent="0.3">
      <c r="A258" s="51"/>
      <c r="B258" s="51"/>
      <c r="C258" s="51"/>
      <c r="D258" s="51"/>
      <c r="E258" s="51"/>
      <c r="F258" s="51"/>
      <c r="G258" s="51"/>
      <c r="H258" s="51"/>
    </row>
    <row r="259" spans="1:8" x14ac:dyDescent="0.3">
      <c r="A259" s="51"/>
      <c r="B259" s="51"/>
      <c r="C259" s="51"/>
      <c r="D259" s="51"/>
      <c r="E259" s="51"/>
      <c r="F259" s="51"/>
      <c r="G259" s="51"/>
      <c r="H259" s="51"/>
    </row>
    <row r="260" spans="1:8" x14ac:dyDescent="0.3">
      <c r="A260" s="51"/>
      <c r="B260" s="51"/>
      <c r="C260" s="51"/>
      <c r="D260" s="51"/>
      <c r="E260" s="51"/>
      <c r="F260" s="51"/>
      <c r="G260" s="51"/>
      <c r="H260" s="51"/>
    </row>
    <row r="261" spans="1:8" x14ac:dyDescent="0.3">
      <c r="A261" s="51"/>
      <c r="B261" s="51"/>
      <c r="C261" s="51"/>
      <c r="D261" s="51"/>
      <c r="E261" s="51"/>
      <c r="F261" s="51"/>
      <c r="G261" s="51"/>
      <c r="H261" s="51"/>
    </row>
    <row r="262" spans="1:8" x14ac:dyDescent="0.3">
      <c r="A262" s="51"/>
      <c r="B262" s="51"/>
      <c r="C262" s="51"/>
      <c r="D262" s="51"/>
      <c r="E262" s="51"/>
      <c r="F262" s="51"/>
      <c r="G262" s="51"/>
      <c r="H262" s="51"/>
    </row>
    <row r="263" spans="1:8" x14ac:dyDescent="0.3">
      <c r="A263" s="51"/>
      <c r="B263" s="51"/>
      <c r="C263" s="51"/>
      <c r="D263" s="51"/>
      <c r="E263" s="51"/>
      <c r="F263" s="51"/>
      <c r="G263" s="51"/>
      <c r="H263" s="51"/>
    </row>
    <row r="264" spans="1:8" x14ac:dyDescent="0.3">
      <c r="A264" s="51"/>
      <c r="B264" s="51"/>
      <c r="C264" s="51"/>
      <c r="D264" s="51"/>
      <c r="E264" s="51"/>
      <c r="F264" s="51"/>
      <c r="G264" s="51"/>
      <c r="H264" s="51"/>
    </row>
    <row r="265" spans="1:8" x14ac:dyDescent="0.3">
      <c r="A265" s="51"/>
      <c r="B265" s="51"/>
      <c r="C265" s="51"/>
      <c r="D265" s="51"/>
      <c r="E265" s="51"/>
      <c r="F265" s="51"/>
      <c r="G265" s="51"/>
      <c r="H265" s="51"/>
    </row>
    <row r="266" spans="1:8" x14ac:dyDescent="0.3">
      <c r="A266" s="51"/>
      <c r="B266" s="51"/>
      <c r="C266" s="51"/>
      <c r="D266" s="51"/>
      <c r="E266" s="51"/>
      <c r="F266" s="51"/>
      <c r="G266" s="51"/>
      <c r="H266" s="51"/>
    </row>
    <row r="267" spans="1:8" x14ac:dyDescent="0.3">
      <c r="A267" s="51"/>
      <c r="B267" s="51"/>
      <c r="C267" s="51"/>
      <c r="D267" s="51"/>
      <c r="E267" s="51"/>
      <c r="F267" s="51"/>
      <c r="G267" s="51"/>
      <c r="H267" s="51"/>
    </row>
    <row r="268" spans="1:8" x14ac:dyDescent="0.3">
      <c r="A268" s="51"/>
      <c r="B268" s="51"/>
      <c r="C268" s="51"/>
      <c r="D268" s="51"/>
      <c r="E268" s="51"/>
      <c r="F268" s="51"/>
      <c r="G268" s="51"/>
      <c r="H268" s="51"/>
    </row>
    <row r="269" spans="1:8" x14ac:dyDescent="0.3">
      <c r="A269" s="51"/>
      <c r="B269" s="51"/>
      <c r="C269" s="51"/>
      <c r="D269" s="51"/>
      <c r="E269" s="51"/>
      <c r="F269" s="51"/>
      <c r="G269" s="51"/>
      <c r="H269" s="51"/>
    </row>
    <row r="270" spans="1:8" x14ac:dyDescent="0.3">
      <c r="A270" s="51"/>
      <c r="B270" s="51"/>
      <c r="C270" s="51"/>
      <c r="D270" s="51"/>
      <c r="E270" s="51"/>
      <c r="F270" s="51"/>
      <c r="G270" s="51"/>
      <c r="H270" s="51"/>
    </row>
    <row r="271" spans="1:8" x14ac:dyDescent="0.3">
      <c r="A271" s="51"/>
      <c r="B271" s="51"/>
      <c r="C271" s="51"/>
      <c r="D271" s="51"/>
      <c r="E271" s="51"/>
      <c r="F271" s="51"/>
      <c r="G271" s="51"/>
      <c r="H271" s="51"/>
    </row>
    <row r="272" spans="1:8" x14ac:dyDescent="0.3">
      <c r="A272" s="51"/>
      <c r="B272" s="51"/>
      <c r="C272" s="51"/>
      <c r="D272" s="51"/>
      <c r="E272" s="51"/>
      <c r="F272" s="51"/>
      <c r="G272" s="51"/>
      <c r="H272" s="51"/>
    </row>
    <row r="273" spans="1:8" x14ac:dyDescent="0.3">
      <c r="A273" s="51"/>
      <c r="B273" s="51"/>
      <c r="C273" s="51"/>
      <c r="D273" s="51"/>
      <c r="E273" s="51"/>
      <c r="F273" s="51"/>
      <c r="G273" s="51"/>
      <c r="H273" s="51"/>
    </row>
    <row r="274" spans="1:8" x14ac:dyDescent="0.3">
      <c r="A274" s="51"/>
      <c r="B274" s="51"/>
      <c r="C274" s="51"/>
      <c r="D274" s="51"/>
      <c r="E274" s="51"/>
      <c r="F274" s="51"/>
      <c r="G274" s="51"/>
      <c r="H274" s="51"/>
    </row>
    <row r="275" spans="1:8" x14ac:dyDescent="0.3">
      <c r="A275" s="51"/>
      <c r="B275" s="51"/>
      <c r="C275" s="51"/>
      <c r="D275" s="51"/>
      <c r="E275" s="51"/>
      <c r="F275" s="51"/>
      <c r="G275" s="51"/>
      <c r="H275" s="51"/>
    </row>
    <row r="276" spans="1:8" x14ac:dyDescent="0.3">
      <c r="A276" s="51"/>
      <c r="B276" s="51"/>
      <c r="C276" s="51"/>
      <c r="D276" s="51"/>
      <c r="E276" s="51"/>
      <c r="F276" s="51"/>
      <c r="G276" s="51"/>
      <c r="H276" s="51"/>
    </row>
    <row r="277" spans="1:8" x14ac:dyDescent="0.3">
      <c r="A277" s="51"/>
      <c r="B277" s="51"/>
      <c r="C277" s="51"/>
      <c r="D277" s="51"/>
      <c r="E277" s="51"/>
      <c r="F277" s="51"/>
      <c r="G277" s="51"/>
      <c r="H277" s="51"/>
    </row>
    <row r="278" spans="1:8" x14ac:dyDescent="0.3">
      <c r="A278" s="51"/>
      <c r="B278" s="51"/>
      <c r="C278" s="51"/>
      <c r="D278" s="51"/>
      <c r="E278" s="51"/>
      <c r="F278" s="51"/>
      <c r="G278" s="51"/>
      <c r="H278" s="51"/>
    </row>
    <row r="279" spans="1:8" x14ac:dyDescent="0.3">
      <c r="A279" s="51"/>
      <c r="B279" s="51"/>
      <c r="C279" s="51"/>
      <c r="D279" s="51"/>
      <c r="E279" s="51"/>
      <c r="F279" s="51"/>
      <c r="G279" s="51"/>
      <c r="H279" s="51"/>
    </row>
    <row r="280" spans="1:8" x14ac:dyDescent="0.3">
      <c r="A280" s="51"/>
      <c r="B280" s="51"/>
      <c r="C280" s="51"/>
      <c r="D280" s="51"/>
      <c r="E280" s="51"/>
      <c r="F280" s="51"/>
      <c r="G280" s="51"/>
      <c r="H280" s="51"/>
    </row>
    <row r="281" spans="1:8" x14ac:dyDescent="0.3">
      <c r="A281" s="51"/>
      <c r="B281" s="51"/>
      <c r="C281" s="51"/>
      <c r="D281" s="51"/>
      <c r="E281" s="51"/>
      <c r="F281" s="51"/>
      <c r="G281" s="51"/>
      <c r="H281" s="51"/>
    </row>
    <row r="282" spans="1:8" x14ac:dyDescent="0.3">
      <c r="A282" s="51"/>
      <c r="B282" s="51"/>
      <c r="C282" s="51"/>
      <c r="D282" s="51"/>
      <c r="E282" s="51"/>
      <c r="F282" s="51"/>
      <c r="G282" s="51"/>
      <c r="H282" s="51"/>
    </row>
    <row r="283" spans="1:8" x14ac:dyDescent="0.3">
      <c r="A283" s="51"/>
      <c r="B283" s="51"/>
      <c r="C283" s="51"/>
      <c r="D283" s="51"/>
      <c r="E283" s="51"/>
      <c r="F283" s="51"/>
      <c r="G283" s="51"/>
      <c r="H283" s="51"/>
    </row>
    <row r="284" spans="1:8" x14ac:dyDescent="0.3">
      <c r="A284" s="51"/>
      <c r="B284" s="51"/>
      <c r="C284" s="51"/>
      <c r="D284" s="51"/>
      <c r="E284" s="51"/>
      <c r="F284" s="51"/>
      <c r="G284" s="51"/>
      <c r="H284" s="51"/>
    </row>
    <row r="285" spans="1:8" x14ac:dyDescent="0.3">
      <c r="A285" s="51"/>
      <c r="B285" s="51"/>
      <c r="C285" s="51"/>
      <c r="D285" s="51"/>
      <c r="E285" s="51"/>
      <c r="F285" s="51"/>
      <c r="G285" s="51"/>
      <c r="H285" s="51"/>
    </row>
    <row r="286" spans="1:8" x14ac:dyDescent="0.3">
      <c r="A286" s="51"/>
      <c r="B286" s="51"/>
      <c r="C286" s="51"/>
      <c r="D286" s="51"/>
      <c r="E286" s="51"/>
      <c r="F286" s="51"/>
      <c r="G286" s="51"/>
      <c r="H286" s="51"/>
    </row>
    <row r="287" spans="1:8" x14ac:dyDescent="0.3">
      <c r="A287" s="51"/>
      <c r="B287" s="51"/>
      <c r="C287" s="51"/>
      <c r="D287" s="51"/>
      <c r="E287" s="51"/>
      <c r="F287" s="51"/>
      <c r="G287" s="51"/>
      <c r="H287" s="51"/>
    </row>
    <row r="288" spans="1:8" x14ac:dyDescent="0.3">
      <c r="A288" s="51"/>
      <c r="B288" s="51"/>
      <c r="C288" s="51"/>
      <c r="D288" s="51"/>
      <c r="E288" s="51"/>
      <c r="F288" s="51"/>
      <c r="G288" s="51"/>
      <c r="H288" s="51"/>
    </row>
    <row r="289" spans="1:8" x14ac:dyDescent="0.3">
      <c r="A289" s="51"/>
      <c r="B289" s="51"/>
      <c r="C289" s="51"/>
      <c r="D289" s="51"/>
      <c r="E289" s="51"/>
      <c r="F289" s="51"/>
      <c r="G289" s="51"/>
      <c r="H289" s="51"/>
    </row>
    <row r="290" spans="1:8" x14ac:dyDescent="0.3">
      <c r="A290" s="51"/>
      <c r="B290" s="51"/>
      <c r="C290" s="51"/>
      <c r="D290" s="51"/>
      <c r="E290" s="51"/>
      <c r="F290" s="51"/>
      <c r="G290" s="51"/>
      <c r="H290" s="51"/>
    </row>
    <row r="291" spans="1:8" x14ac:dyDescent="0.3">
      <c r="A291" s="51"/>
      <c r="B291" s="51"/>
      <c r="C291" s="51"/>
      <c r="D291" s="51"/>
      <c r="E291" s="51"/>
      <c r="F291" s="51"/>
      <c r="G291" s="51"/>
      <c r="H291" s="51"/>
    </row>
    <row r="292" spans="1:8" x14ac:dyDescent="0.3">
      <c r="A292" s="51"/>
      <c r="B292" s="51"/>
      <c r="C292" s="51"/>
      <c r="D292" s="51"/>
      <c r="E292" s="51"/>
      <c r="F292" s="51"/>
      <c r="G292" s="51"/>
      <c r="H292" s="51"/>
    </row>
    <row r="293" spans="1:8" x14ac:dyDescent="0.3">
      <c r="A293" s="51"/>
      <c r="B293" s="51"/>
      <c r="C293" s="51"/>
      <c r="D293" s="51"/>
      <c r="E293" s="51"/>
      <c r="F293" s="51"/>
      <c r="G293" s="51"/>
      <c r="H293" s="51"/>
    </row>
    <row r="294" spans="1:8" x14ac:dyDescent="0.3">
      <c r="A294" s="51"/>
      <c r="B294" s="51"/>
      <c r="C294" s="51"/>
      <c r="D294" s="51"/>
      <c r="E294" s="51"/>
      <c r="F294" s="51"/>
      <c r="G294" s="51"/>
      <c r="H294" s="51"/>
    </row>
    <row r="295" spans="1:8" x14ac:dyDescent="0.3">
      <c r="A295" s="51"/>
      <c r="B295" s="51"/>
      <c r="C295" s="51"/>
      <c r="D295" s="51"/>
      <c r="E295" s="51"/>
      <c r="F295" s="51"/>
      <c r="G295" s="51"/>
      <c r="H295" s="51"/>
    </row>
    <row r="296" spans="1:8" x14ac:dyDescent="0.3">
      <c r="A296" s="51"/>
      <c r="B296" s="51"/>
      <c r="C296" s="51"/>
      <c r="D296" s="51"/>
      <c r="E296" s="51"/>
      <c r="F296" s="51"/>
      <c r="G296" s="51"/>
      <c r="H296" s="51"/>
    </row>
    <row r="297" spans="1:8" x14ac:dyDescent="0.3">
      <c r="A297" s="51"/>
      <c r="B297" s="51"/>
      <c r="C297" s="51"/>
      <c r="D297" s="51"/>
      <c r="E297" s="51"/>
      <c r="F297" s="51"/>
      <c r="G297" s="51"/>
      <c r="H297" s="51"/>
    </row>
    <row r="298" spans="1:8" x14ac:dyDescent="0.3">
      <c r="A298" s="51"/>
      <c r="B298" s="51"/>
      <c r="C298" s="51"/>
      <c r="D298" s="51"/>
      <c r="E298" s="51"/>
      <c r="F298" s="51"/>
      <c r="G298" s="51"/>
      <c r="H298" s="51"/>
    </row>
    <row r="299" spans="1:8" x14ac:dyDescent="0.3">
      <c r="A299" s="51"/>
      <c r="B299" s="51"/>
      <c r="C299" s="51"/>
      <c r="D299" s="51"/>
      <c r="E299" s="51"/>
      <c r="F299" s="51"/>
      <c r="G299" s="51"/>
      <c r="H299" s="51"/>
    </row>
    <row r="300" spans="1:8" x14ac:dyDescent="0.3">
      <c r="A300" s="51"/>
      <c r="B300" s="51"/>
      <c r="C300" s="51"/>
      <c r="D300" s="51"/>
      <c r="E300" s="51"/>
      <c r="F300" s="51"/>
      <c r="G300" s="51"/>
      <c r="H300" s="51"/>
    </row>
    <row r="301" spans="1:8" x14ac:dyDescent="0.3">
      <c r="A301" s="51"/>
      <c r="B301" s="51"/>
      <c r="C301" s="51"/>
      <c r="D301" s="51"/>
      <c r="E301" s="51"/>
      <c r="F301" s="51"/>
      <c r="G301" s="51"/>
      <c r="H301" s="51"/>
    </row>
    <row r="302" spans="1:8" x14ac:dyDescent="0.3">
      <c r="A302" s="51"/>
      <c r="B302" s="51"/>
      <c r="C302" s="51"/>
      <c r="D302" s="51"/>
      <c r="E302" s="51"/>
      <c r="F302" s="51"/>
      <c r="G302" s="51"/>
      <c r="H302" s="51"/>
    </row>
    <row r="303" spans="1:8" x14ac:dyDescent="0.3">
      <c r="A303" s="51"/>
      <c r="B303" s="51"/>
      <c r="C303" s="51"/>
      <c r="D303" s="51"/>
      <c r="E303" s="51"/>
      <c r="F303" s="51"/>
      <c r="G303" s="51"/>
      <c r="H303" s="51"/>
    </row>
    <row r="304" spans="1:8" x14ac:dyDescent="0.3">
      <c r="A304" s="51"/>
      <c r="B304" s="51"/>
      <c r="C304" s="51"/>
      <c r="D304" s="51"/>
      <c r="E304" s="51"/>
      <c r="F304" s="51"/>
      <c r="G304" s="51"/>
      <c r="H304" s="51"/>
    </row>
    <row r="305" spans="1:8" x14ac:dyDescent="0.3">
      <c r="A305" s="51"/>
      <c r="B305" s="51"/>
      <c r="C305" s="51"/>
      <c r="D305" s="51"/>
      <c r="E305" s="51"/>
      <c r="F305" s="51"/>
      <c r="G305" s="51"/>
      <c r="H305" s="51"/>
    </row>
    <row r="306" spans="1:8" x14ac:dyDescent="0.3">
      <c r="A306" s="51"/>
      <c r="B306" s="51"/>
      <c r="C306" s="51"/>
      <c r="D306" s="51"/>
      <c r="E306" s="51"/>
      <c r="F306" s="51"/>
      <c r="G306" s="51"/>
      <c r="H306" s="51"/>
    </row>
    <row r="307" spans="1:8" x14ac:dyDescent="0.3">
      <c r="A307" s="51"/>
      <c r="B307" s="51"/>
      <c r="C307" s="51"/>
      <c r="D307" s="51"/>
      <c r="E307" s="51"/>
      <c r="F307" s="51"/>
      <c r="G307" s="51"/>
      <c r="H307" s="51"/>
    </row>
    <row r="308" spans="1:8" x14ac:dyDescent="0.3">
      <c r="A308" s="51"/>
      <c r="B308" s="51"/>
      <c r="C308" s="51"/>
      <c r="D308" s="51"/>
      <c r="E308" s="51"/>
      <c r="F308" s="51"/>
      <c r="G308" s="51"/>
      <c r="H308" s="51"/>
    </row>
    <row r="309" spans="1:8" x14ac:dyDescent="0.3">
      <c r="A309" s="51"/>
      <c r="B309" s="51"/>
      <c r="C309" s="51"/>
      <c r="D309" s="51"/>
      <c r="E309" s="51"/>
      <c r="F309" s="51"/>
      <c r="G309" s="51"/>
      <c r="H309" s="51"/>
    </row>
    <row r="310" spans="1:8" x14ac:dyDescent="0.3">
      <c r="A310" s="51"/>
      <c r="B310" s="51"/>
      <c r="C310" s="51"/>
      <c r="D310" s="51"/>
      <c r="E310" s="51"/>
      <c r="F310" s="51"/>
      <c r="G310" s="51"/>
      <c r="H310" s="51"/>
    </row>
    <row r="311" spans="1:8" x14ac:dyDescent="0.3">
      <c r="A311" s="51"/>
      <c r="B311" s="51"/>
      <c r="C311" s="51"/>
      <c r="D311" s="51"/>
      <c r="E311" s="51"/>
      <c r="F311" s="51"/>
      <c r="G311" s="51"/>
      <c r="H311" s="51"/>
    </row>
    <row r="312" spans="1:8" x14ac:dyDescent="0.3">
      <c r="A312" s="51"/>
      <c r="B312" s="51"/>
      <c r="C312" s="51"/>
      <c r="D312" s="51"/>
      <c r="E312" s="51"/>
      <c r="F312" s="51"/>
      <c r="G312" s="51"/>
      <c r="H312" s="51"/>
    </row>
    <row r="313" spans="1:8" x14ac:dyDescent="0.3">
      <c r="A313" s="51"/>
      <c r="B313" s="51"/>
      <c r="C313" s="51"/>
      <c r="D313" s="51"/>
      <c r="E313" s="51"/>
      <c r="F313" s="51"/>
      <c r="G313" s="51"/>
      <c r="H313" s="51"/>
    </row>
    <row r="314" spans="1:8" x14ac:dyDescent="0.3">
      <c r="A314" s="51"/>
      <c r="B314" s="51"/>
      <c r="C314" s="51"/>
      <c r="D314" s="51"/>
      <c r="E314" s="51"/>
      <c r="F314" s="51"/>
      <c r="G314" s="51"/>
      <c r="H314" s="51"/>
    </row>
    <row r="315" spans="1:8" x14ac:dyDescent="0.3">
      <c r="A315" s="51"/>
      <c r="B315" s="51"/>
      <c r="C315" s="51"/>
      <c r="D315" s="51"/>
      <c r="E315" s="51"/>
      <c r="F315" s="51"/>
      <c r="G315" s="51"/>
      <c r="H315" s="51"/>
    </row>
    <row r="316" spans="1:8" x14ac:dyDescent="0.3">
      <c r="A316" s="51"/>
      <c r="B316" s="51"/>
      <c r="C316" s="51"/>
      <c r="D316" s="51"/>
      <c r="E316" s="51"/>
      <c r="F316" s="51"/>
      <c r="G316" s="51"/>
      <c r="H316" s="51"/>
    </row>
    <row r="317" spans="1:8" x14ac:dyDescent="0.3">
      <c r="A317" s="51"/>
      <c r="B317" s="51"/>
      <c r="C317" s="51"/>
      <c r="D317" s="51"/>
      <c r="E317" s="51"/>
      <c r="F317" s="51"/>
      <c r="G317" s="51"/>
      <c r="H317" s="51"/>
    </row>
    <row r="318" spans="1:8" x14ac:dyDescent="0.3">
      <c r="A318" s="51"/>
      <c r="B318" s="51"/>
      <c r="C318" s="51"/>
      <c r="D318" s="51"/>
      <c r="E318" s="51"/>
      <c r="F318" s="51"/>
      <c r="G318" s="51"/>
      <c r="H318" s="51"/>
    </row>
    <row r="319" spans="1:8" x14ac:dyDescent="0.3">
      <c r="A319" s="51"/>
      <c r="B319" s="51"/>
      <c r="C319" s="51"/>
      <c r="D319" s="51"/>
      <c r="E319" s="51"/>
      <c r="F319" s="51"/>
      <c r="G319" s="51"/>
      <c r="H319" s="51"/>
    </row>
    <row r="320" spans="1:8" x14ac:dyDescent="0.3">
      <c r="A320" s="51"/>
      <c r="B320" s="51"/>
      <c r="C320" s="51"/>
      <c r="D320" s="51"/>
      <c r="E320" s="51"/>
      <c r="F320" s="51"/>
      <c r="G320" s="51"/>
      <c r="H320" s="51"/>
    </row>
    <row r="321" spans="1:8" x14ac:dyDescent="0.3">
      <c r="A321" s="51"/>
      <c r="B321" s="51"/>
      <c r="C321" s="51"/>
      <c r="D321" s="51"/>
      <c r="E321" s="51"/>
      <c r="F321" s="51"/>
      <c r="G321" s="51"/>
      <c r="H321" s="51"/>
    </row>
    <row r="322" spans="1:8" x14ac:dyDescent="0.3">
      <c r="A322" s="51"/>
      <c r="B322" s="51"/>
      <c r="C322" s="51"/>
      <c r="D322" s="51"/>
      <c r="E322" s="51"/>
      <c r="F322" s="51"/>
      <c r="G322" s="51"/>
      <c r="H322" s="51"/>
    </row>
    <row r="323" spans="1:8" x14ac:dyDescent="0.3">
      <c r="A323" s="51"/>
      <c r="B323" s="51"/>
      <c r="C323" s="51"/>
      <c r="D323" s="51"/>
      <c r="E323" s="51"/>
      <c r="F323" s="51"/>
      <c r="G323" s="51"/>
      <c r="H323" s="51"/>
    </row>
    <row r="324" spans="1:8" x14ac:dyDescent="0.3">
      <c r="A324" s="51"/>
      <c r="B324" s="51"/>
      <c r="C324" s="51"/>
      <c r="D324" s="51"/>
      <c r="E324" s="51"/>
      <c r="F324" s="51"/>
      <c r="G324" s="51"/>
      <c r="H324" s="51"/>
    </row>
    <row r="325" spans="1:8" x14ac:dyDescent="0.3">
      <c r="A325" s="51"/>
      <c r="B325" s="51"/>
      <c r="C325" s="51"/>
      <c r="D325" s="51"/>
      <c r="E325" s="51"/>
      <c r="F325" s="51"/>
      <c r="G325" s="51"/>
      <c r="H325" s="51"/>
    </row>
    <row r="326" spans="1:8" x14ac:dyDescent="0.3">
      <c r="A326" s="51"/>
      <c r="B326" s="51"/>
      <c r="C326" s="51"/>
      <c r="D326" s="51"/>
      <c r="E326" s="51"/>
      <c r="F326" s="51"/>
      <c r="G326" s="51"/>
      <c r="H326" s="51"/>
    </row>
    <row r="327" spans="1:8" x14ac:dyDescent="0.3">
      <c r="A327" s="51"/>
      <c r="B327" s="51"/>
      <c r="C327" s="51"/>
      <c r="D327" s="51"/>
      <c r="E327" s="51"/>
      <c r="F327" s="51"/>
      <c r="G327" s="51"/>
      <c r="H327" s="51"/>
    </row>
    <row r="328" spans="1:8" x14ac:dyDescent="0.3">
      <c r="A328" s="51"/>
      <c r="B328" s="51"/>
      <c r="C328" s="51"/>
      <c r="D328" s="51"/>
      <c r="E328" s="51"/>
      <c r="F328" s="51"/>
      <c r="G328" s="51"/>
      <c r="H328" s="51"/>
    </row>
    <row r="329" spans="1:8" x14ac:dyDescent="0.3">
      <c r="A329" s="51"/>
      <c r="B329" s="51"/>
      <c r="C329" s="51"/>
      <c r="D329" s="51"/>
      <c r="E329" s="51"/>
      <c r="F329" s="51"/>
      <c r="G329" s="51"/>
      <c r="H329" s="51"/>
    </row>
    <row r="330" spans="1:8" x14ac:dyDescent="0.3">
      <c r="A330" s="51"/>
      <c r="B330" s="51"/>
      <c r="C330" s="51"/>
      <c r="D330" s="51"/>
      <c r="E330" s="51"/>
      <c r="F330" s="51"/>
      <c r="G330" s="51"/>
      <c r="H330" s="51"/>
    </row>
    <row r="331" spans="1:8" x14ac:dyDescent="0.3">
      <c r="A331" s="51"/>
      <c r="B331" s="51"/>
      <c r="C331" s="51"/>
      <c r="D331" s="51"/>
      <c r="E331" s="51"/>
      <c r="F331" s="51"/>
      <c r="G331" s="51"/>
      <c r="H331" s="51"/>
    </row>
    <row r="332" spans="1:8" x14ac:dyDescent="0.3">
      <c r="A332" s="51"/>
      <c r="B332" s="51"/>
      <c r="C332" s="51"/>
      <c r="D332" s="51"/>
      <c r="E332" s="51"/>
      <c r="F332" s="51"/>
      <c r="G332" s="51"/>
      <c r="H332" s="51"/>
    </row>
    <row r="333" spans="1:8" x14ac:dyDescent="0.3">
      <c r="A333" s="51"/>
      <c r="B333" s="51"/>
      <c r="C333" s="51"/>
      <c r="D333" s="51"/>
      <c r="E333" s="51"/>
      <c r="F333" s="51"/>
      <c r="G333" s="51"/>
      <c r="H333" s="51"/>
    </row>
    <row r="334" spans="1:8" x14ac:dyDescent="0.3">
      <c r="A334" s="51"/>
      <c r="B334" s="51"/>
      <c r="C334" s="51"/>
      <c r="D334" s="51"/>
      <c r="E334" s="51"/>
      <c r="F334" s="51"/>
      <c r="G334" s="51"/>
      <c r="H334" s="51"/>
    </row>
    <row r="335" spans="1:8" x14ac:dyDescent="0.3">
      <c r="A335" s="51"/>
      <c r="B335" s="51"/>
      <c r="C335" s="51"/>
      <c r="D335" s="51"/>
      <c r="E335" s="51"/>
      <c r="F335" s="51"/>
      <c r="G335" s="51"/>
      <c r="H335" s="51"/>
    </row>
    <row r="336" spans="1:8" x14ac:dyDescent="0.3">
      <c r="A336" s="51"/>
      <c r="B336" s="51"/>
      <c r="C336" s="51"/>
      <c r="D336" s="51"/>
      <c r="E336" s="51"/>
      <c r="F336" s="51"/>
      <c r="G336" s="51"/>
      <c r="H336" s="51"/>
    </row>
    <row r="337" spans="1:8" x14ac:dyDescent="0.3">
      <c r="A337" s="51"/>
      <c r="B337" s="51"/>
      <c r="C337" s="51"/>
      <c r="D337" s="51"/>
      <c r="E337" s="51"/>
      <c r="F337" s="51"/>
      <c r="G337" s="51"/>
      <c r="H337" s="51"/>
    </row>
    <row r="338" spans="1:8" x14ac:dyDescent="0.3">
      <c r="A338" s="51"/>
      <c r="B338" s="51"/>
      <c r="C338" s="51"/>
      <c r="D338" s="51"/>
      <c r="E338" s="51"/>
      <c r="F338" s="51"/>
      <c r="G338" s="51"/>
      <c r="H338" s="51"/>
    </row>
    <row r="339" spans="1:8" x14ac:dyDescent="0.3">
      <c r="A339" s="51"/>
      <c r="B339" s="51"/>
      <c r="C339" s="51"/>
      <c r="D339" s="51"/>
      <c r="E339" s="51"/>
      <c r="F339" s="51"/>
      <c r="G339" s="51"/>
      <c r="H339" s="51"/>
    </row>
    <row r="340" spans="1:8" x14ac:dyDescent="0.3">
      <c r="A340" s="51"/>
      <c r="B340" s="51"/>
      <c r="C340" s="51"/>
      <c r="D340" s="51"/>
      <c r="E340" s="51"/>
      <c r="F340" s="51"/>
      <c r="G340" s="51"/>
      <c r="H340" s="51"/>
    </row>
    <row r="341" spans="1:8" x14ac:dyDescent="0.3">
      <c r="A341" s="51"/>
      <c r="B341" s="51"/>
      <c r="C341" s="51"/>
      <c r="D341" s="51"/>
      <c r="E341" s="51"/>
      <c r="F341" s="51"/>
      <c r="G341" s="51"/>
      <c r="H341" s="51"/>
    </row>
    <row r="342" spans="1:8" x14ac:dyDescent="0.3">
      <c r="A342" s="51"/>
      <c r="B342" s="51"/>
      <c r="C342" s="51"/>
      <c r="D342" s="51"/>
      <c r="E342" s="51"/>
      <c r="F342" s="51"/>
      <c r="G342" s="51"/>
      <c r="H342" s="51"/>
    </row>
    <row r="343" spans="1:8" x14ac:dyDescent="0.3">
      <c r="A343" s="51"/>
      <c r="B343" s="51"/>
      <c r="C343" s="51"/>
      <c r="D343" s="51"/>
      <c r="E343" s="51"/>
      <c r="F343" s="51"/>
      <c r="G343" s="51"/>
      <c r="H343" s="51"/>
    </row>
    <row r="344" spans="1:8" x14ac:dyDescent="0.3">
      <c r="A344" s="51"/>
      <c r="B344" s="51"/>
      <c r="C344" s="51"/>
      <c r="D344" s="51"/>
      <c r="E344" s="51"/>
      <c r="F344" s="51"/>
      <c r="G344" s="51"/>
      <c r="H344" s="51"/>
    </row>
    <row r="345" spans="1:8" x14ac:dyDescent="0.3">
      <c r="A345" s="51"/>
      <c r="B345" s="51"/>
      <c r="C345" s="51"/>
      <c r="D345" s="51"/>
      <c r="E345" s="51"/>
      <c r="F345" s="51"/>
      <c r="G345" s="51"/>
      <c r="H345" s="51"/>
    </row>
    <row r="346" spans="1:8" x14ac:dyDescent="0.3">
      <c r="A346" s="51"/>
      <c r="B346" s="51"/>
      <c r="C346" s="51"/>
      <c r="D346" s="51"/>
      <c r="E346" s="51"/>
      <c r="F346" s="51"/>
      <c r="G346" s="51"/>
      <c r="H346" s="51"/>
    </row>
    <row r="347" spans="1:8" x14ac:dyDescent="0.3">
      <c r="A347" s="51"/>
      <c r="B347" s="51"/>
      <c r="C347" s="51"/>
      <c r="D347" s="51"/>
      <c r="E347" s="51"/>
      <c r="F347" s="51"/>
      <c r="G347" s="51"/>
      <c r="H347" s="51"/>
    </row>
    <row r="348" spans="1:8" x14ac:dyDescent="0.3">
      <c r="A348" s="51"/>
      <c r="B348" s="51"/>
      <c r="C348" s="51"/>
      <c r="D348" s="51"/>
      <c r="E348" s="51"/>
      <c r="F348" s="51"/>
      <c r="G348" s="51"/>
      <c r="H348" s="51"/>
    </row>
    <row r="349" spans="1:8" x14ac:dyDescent="0.3">
      <c r="A349" s="51"/>
      <c r="B349" s="51"/>
      <c r="C349" s="51"/>
      <c r="D349" s="51"/>
      <c r="E349" s="51"/>
      <c r="F349" s="51"/>
      <c r="G349" s="51"/>
      <c r="H349" s="51"/>
    </row>
    <row r="350" spans="1:8" x14ac:dyDescent="0.3">
      <c r="A350" s="51"/>
      <c r="B350" s="51"/>
      <c r="C350" s="51"/>
      <c r="D350" s="51"/>
      <c r="E350" s="51"/>
      <c r="F350" s="51"/>
      <c r="G350" s="51"/>
      <c r="H350" s="51"/>
    </row>
    <row r="351" spans="1:8" x14ac:dyDescent="0.3">
      <c r="A351" s="51"/>
      <c r="B351" s="51"/>
      <c r="C351" s="51"/>
      <c r="D351" s="51"/>
      <c r="E351" s="51"/>
      <c r="F351" s="51"/>
      <c r="G351" s="51"/>
      <c r="H351" s="51"/>
    </row>
    <row r="352" spans="1:8" x14ac:dyDescent="0.3">
      <c r="A352" s="51"/>
      <c r="B352" s="51"/>
      <c r="C352" s="51"/>
      <c r="D352" s="51"/>
      <c r="E352" s="51"/>
      <c r="F352" s="51"/>
      <c r="G352" s="51"/>
      <c r="H352" s="51"/>
    </row>
    <row r="353" spans="1:8" x14ac:dyDescent="0.3">
      <c r="A353" s="51"/>
      <c r="B353" s="51"/>
      <c r="C353" s="51"/>
      <c r="D353" s="51"/>
      <c r="E353" s="51"/>
      <c r="F353" s="51"/>
      <c r="G353" s="51"/>
      <c r="H353" s="51"/>
    </row>
    <row r="354" spans="1:8" x14ac:dyDescent="0.3">
      <c r="A354" s="51"/>
      <c r="B354" s="51"/>
      <c r="C354" s="51"/>
      <c r="D354" s="51"/>
      <c r="E354" s="51"/>
      <c r="F354" s="51"/>
      <c r="G354" s="51"/>
      <c r="H354" s="51"/>
    </row>
    <row r="355" spans="1:8" x14ac:dyDescent="0.3">
      <c r="A355" s="51"/>
      <c r="B355" s="51"/>
      <c r="C355" s="51"/>
      <c r="D355" s="51"/>
      <c r="E355" s="51"/>
      <c r="F355" s="51"/>
      <c r="G355" s="51"/>
      <c r="H355" s="51"/>
    </row>
    <row r="356" spans="1:8" x14ac:dyDescent="0.3">
      <c r="A356" s="51"/>
      <c r="B356" s="51"/>
      <c r="C356" s="51"/>
      <c r="D356" s="51"/>
      <c r="E356" s="51"/>
      <c r="F356" s="51"/>
      <c r="G356" s="51"/>
      <c r="H356" s="51"/>
    </row>
    <row r="357" spans="1:8" x14ac:dyDescent="0.3">
      <c r="A357" s="51"/>
      <c r="B357" s="51"/>
      <c r="C357" s="51"/>
      <c r="D357" s="51"/>
      <c r="E357" s="51"/>
      <c r="F357" s="51"/>
      <c r="G357" s="51"/>
      <c r="H357" s="51"/>
    </row>
    <row r="358" spans="1:8" x14ac:dyDescent="0.3">
      <c r="A358" s="51"/>
      <c r="B358" s="51"/>
      <c r="C358" s="51"/>
      <c r="D358" s="51"/>
      <c r="E358" s="51"/>
      <c r="F358" s="51"/>
      <c r="G358" s="51"/>
      <c r="H358" s="51"/>
    </row>
    <row r="359" spans="1:8" x14ac:dyDescent="0.3">
      <c r="A359" s="51"/>
      <c r="B359" s="51"/>
      <c r="C359" s="51"/>
      <c r="D359" s="51"/>
      <c r="E359" s="51"/>
      <c r="F359" s="51"/>
      <c r="G359" s="51"/>
      <c r="H359" s="51"/>
    </row>
    <row r="360" spans="1:8" x14ac:dyDescent="0.3">
      <c r="A360" s="51"/>
      <c r="B360" s="51"/>
      <c r="C360" s="51"/>
      <c r="D360" s="51"/>
      <c r="E360" s="51"/>
      <c r="F360" s="51"/>
      <c r="G360" s="51"/>
      <c r="H360" s="51"/>
    </row>
    <row r="361" spans="1:8" x14ac:dyDescent="0.3">
      <c r="A361" s="51"/>
      <c r="B361" s="51"/>
      <c r="C361" s="51"/>
      <c r="D361" s="51"/>
      <c r="E361" s="51"/>
      <c r="F361" s="51"/>
      <c r="G361" s="51"/>
      <c r="H361" s="51"/>
    </row>
    <row r="362" spans="1:8" x14ac:dyDescent="0.3">
      <c r="A362" s="51"/>
      <c r="B362" s="51"/>
      <c r="C362" s="51"/>
      <c r="D362" s="51"/>
      <c r="E362" s="51"/>
      <c r="F362" s="51"/>
      <c r="G362" s="51"/>
      <c r="H362" s="51"/>
    </row>
    <row r="363" spans="1:8" x14ac:dyDescent="0.3">
      <c r="A363" s="51"/>
      <c r="B363" s="51"/>
      <c r="C363" s="51"/>
      <c r="D363" s="51"/>
      <c r="E363" s="51"/>
      <c r="F363" s="51"/>
      <c r="G363" s="51"/>
      <c r="H363" s="51"/>
    </row>
    <row r="364" spans="1:8" x14ac:dyDescent="0.3">
      <c r="A364" s="51"/>
      <c r="B364" s="51"/>
      <c r="C364" s="51"/>
      <c r="D364" s="51"/>
      <c r="E364" s="51"/>
      <c r="F364" s="51"/>
      <c r="G364" s="51"/>
      <c r="H364" s="51"/>
    </row>
    <row r="365" spans="1:8" x14ac:dyDescent="0.3">
      <c r="A365" s="51"/>
      <c r="B365" s="51"/>
      <c r="C365" s="51"/>
      <c r="D365" s="51"/>
      <c r="E365" s="51"/>
      <c r="F365" s="51"/>
      <c r="G365" s="51"/>
      <c r="H365" s="51"/>
    </row>
    <row r="366" spans="1:8" x14ac:dyDescent="0.3">
      <c r="A366" s="51"/>
      <c r="B366" s="51"/>
      <c r="C366" s="51"/>
      <c r="D366" s="51"/>
      <c r="E366" s="51"/>
      <c r="F366" s="51"/>
      <c r="G366" s="51"/>
      <c r="H366" s="51"/>
    </row>
    <row r="367" spans="1:8" x14ac:dyDescent="0.3">
      <c r="A367" s="51"/>
      <c r="B367" s="51"/>
      <c r="C367" s="51"/>
      <c r="D367" s="51"/>
      <c r="E367" s="51"/>
      <c r="F367" s="51"/>
      <c r="G367" s="51"/>
      <c r="H367" s="51"/>
    </row>
    <row r="368" spans="1:8" x14ac:dyDescent="0.3">
      <c r="A368" s="51"/>
      <c r="B368" s="51"/>
      <c r="C368" s="51"/>
      <c r="D368" s="51"/>
      <c r="E368" s="51"/>
      <c r="F368" s="51"/>
      <c r="G368" s="51"/>
      <c r="H368" s="51"/>
    </row>
    <row r="369" spans="1:8" x14ac:dyDescent="0.3">
      <c r="A369" s="51"/>
      <c r="B369" s="51"/>
      <c r="C369" s="51"/>
      <c r="D369" s="51"/>
      <c r="E369" s="51"/>
      <c r="F369" s="51"/>
      <c r="G369" s="51"/>
      <c r="H369" s="51"/>
    </row>
    <row r="370" spans="1:8" x14ac:dyDescent="0.3">
      <c r="A370" s="51"/>
      <c r="B370" s="51"/>
      <c r="C370" s="51"/>
      <c r="D370" s="51"/>
      <c r="E370" s="51"/>
      <c r="F370" s="51"/>
      <c r="G370" s="51"/>
      <c r="H370" s="51"/>
    </row>
    <row r="371" spans="1:8" x14ac:dyDescent="0.3">
      <c r="A371" s="51"/>
      <c r="B371" s="51"/>
      <c r="C371" s="51"/>
      <c r="D371" s="51"/>
      <c r="E371" s="51"/>
      <c r="F371" s="51"/>
      <c r="G371" s="51"/>
      <c r="H371" s="51"/>
    </row>
    <row r="372" spans="1:8" x14ac:dyDescent="0.3">
      <c r="A372" s="51"/>
      <c r="B372" s="51"/>
      <c r="C372" s="51"/>
      <c r="D372" s="51"/>
      <c r="E372" s="51"/>
      <c r="F372" s="51"/>
      <c r="G372" s="51"/>
      <c r="H372" s="51"/>
    </row>
    <row r="373" spans="1:8" x14ac:dyDescent="0.3">
      <c r="A373" s="51"/>
      <c r="B373" s="51"/>
      <c r="C373" s="51"/>
      <c r="D373" s="51"/>
      <c r="E373" s="51"/>
      <c r="F373" s="51"/>
      <c r="G373" s="51"/>
      <c r="H373" s="51"/>
    </row>
    <row r="374" spans="1:8" x14ac:dyDescent="0.3">
      <c r="A374" s="51"/>
      <c r="B374" s="51"/>
      <c r="C374" s="51"/>
      <c r="D374" s="51"/>
      <c r="E374" s="51"/>
      <c r="F374" s="51"/>
      <c r="G374" s="51"/>
      <c r="H374" s="51"/>
    </row>
    <row r="375" spans="1:8" x14ac:dyDescent="0.3">
      <c r="A375" s="51"/>
      <c r="B375" s="51"/>
      <c r="C375" s="51"/>
      <c r="D375" s="51"/>
      <c r="E375" s="51"/>
      <c r="F375" s="51"/>
      <c r="G375" s="51"/>
      <c r="H375" s="51"/>
    </row>
    <row r="376" spans="1:8" x14ac:dyDescent="0.3">
      <c r="A376" s="51"/>
      <c r="B376" s="51"/>
      <c r="C376" s="51"/>
      <c r="D376" s="51"/>
      <c r="E376" s="51"/>
      <c r="F376" s="51"/>
      <c r="G376" s="51"/>
      <c r="H376" s="51"/>
    </row>
    <row r="377" spans="1:8" x14ac:dyDescent="0.3">
      <c r="A377" s="51"/>
      <c r="B377" s="51"/>
      <c r="C377" s="51"/>
      <c r="D377" s="51"/>
      <c r="E377" s="51"/>
      <c r="F377" s="51"/>
      <c r="G377" s="51"/>
      <c r="H377" s="51"/>
    </row>
    <row r="378" spans="1:8" x14ac:dyDescent="0.3">
      <c r="A378" s="51"/>
      <c r="B378" s="51"/>
      <c r="C378" s="51"/>
      <c r="D378" s="51"/>
      <c r="E378" s="51"/>
      <c r="F378" s="51"/>
      <c r="G378" s="51"/>
      <c r="H378" s="51"/>
    </row>
    <row r="379" spans="1:8" x14ac:dyDescent="0.3">
      <c r="A379" s="51"/>
      <c r="B379" s="51"/>
      <c r="C379" s="51"/>
      <c r="D379" s="51"/>
      <c r="E379" s="51"/>
      <c r="F379" s="51"/>
      <c r="G379" s="51"/>
      <c r="H379" s="51"/>
    </row>
    <row r="380" spans="1:8" x14ac:dyDescent="0.3">
      <c r="A380" s="51"/>
      <c r="B380" s="51"/>
      <c r="C380" s="51"/>
      <c r="D380" s="51"/>
      <c r="E380" s="51"/>
      <c r="F380" s="51"/>
      <c r="G380" s="51"/>
      <c r="H380" s="51"/>
    </row>
    <row r="381" spans="1:8" x14ac:dyDescent="0.3">
      <c r="A381" s="51"/>
      <c r="B381" s="51"/>
      <c r="C381" s="51"/>
      <c r="D381" s="51"/>
      <c r="E381" s="51"/>
      <c r="F381" s="51"/>
      <c r="G381" s="51"/>
      <c r="H381" s="51"/>
    </row>
    <row r="382" spans="1:8" x14ac:dyDescent="0.3">
      <c r="A382" s="51"/>
      <c r="B382" s="51"/>
      <c r="C382" s="51"/>
      <c r="D382" s="51"/>
      <c r="E382" s="51"/>
      <c r="F382" s="51"/>
      <c r="G382" s="51"/>
      <c r="H382" s="51"/>
    </row>
    <row r="383" spans="1:8" x14ac:dyDescent="0.3">
      <c r="A383" s="51"/>
      <c r="B383" s="51"/>
      <c r="C383" s="51"/>
      <c r="D383" s="51"/>
      <c r="E383" s="51"/>
      <c r="F383" s="51"/>
      <c r="G383" s="51"/>
      <c r="H383" s="51"/>
    </row>
    <row r="384" spans="1:8" x14ac:dyDescent="0.3">
      <c r="A384" s="51"/>
      <c r="B384" s="51"/>
      <c r="C384" s="51"/>
      <c r="D384" s="51"/>
      <c r="E384" s="51"/>
      <c r="F384" s="51"/>
      <c r="G384" s="51"/>
      <c r="H384" s="51"/>
    </row>
    <row r="385" spans="1:8" x14ac:dyDescent="0.3">
      <c r="A385" s="51"/>
      <c r="B385" s="51"/>
      <c r="C385" s="51"/>
      <c r="D385" s="51"/>
      <c r="E385" s="51"/>
      <c r="F385" s="51"/>
      <c r="G385" s="51"/>
      <c r="H385" s="51"/>
    </row>
    <row r="386" spans="1:8" x14ac:dyDescent="0.3">
      <c r="A386" s="51"/>
      <c r="B386" s="51"/>
      <c r="C386" s="51"/>
      <c r="D386" s="51"/>
      <c r="E386" s="51"/>
      <c r="F386" s="51"/>
      <c r="G386" s="51"/>
      <c r="H386" s="51"/>
    </row>
    <row r="387" spans="1:8" x14ac:dyDescent="0.3">
      <c r="A387" s="51"/>
      <c r="B387" s="51"/>
      <c r="C387" s="51"/>
      <c r="D387" s="51"/>
      <c r="E387" s="51"/>
      <c r="F387" s="51"/>
      <c r="G387" s="51"/>
      <c r="H387" s="51"/>
    </row>
    <row r="388" spans="1:8" x14ac:dyDescent="0.3">
      <c r="A388" s="51"/>
      <c r="B388" s="51"/>
      <c r="C388" s="51"/>
      <c r="D388" s="51"/>
      <c r="E388" s="51"/>
      <c r="F388" s="51"/>
      <c r="G388" s="51"/>
      <c r="H388" s="51"/>
    </row>
    <row r="389" spans="1:8" x14ac:dyDescent="0.3">
      <c r="A389" s="51"/>
      <c r="B389" s="51"/>
      <c r="C389" s="51"/>
      <c r="D389" s="51"/>
      <c r="E389" s="51"/>
      <c r="F389" s="51"/>
      <c r="G389" s="51"/>
      <c r="H389" s="51"/>
    </row>
    <row r="390" spans="1:8" x14ac:dyDescent="0.3">
      <c r="A390" s="51"/>
      <c r="B390" s="51"/>
      <c r="C390" s="51"/>
      <c r="D390" s="51"/>
      <c r="E390" s="51"/>
      <c r="F390" s="51"/>
      <c r="G390" s="51"/>
      <c r="H390" s="51"/>
    </row>
    <row r="391" spans="1:8" x14ac:dyDescent="0.3">
      <c r="A391" s="51"/>
      <c r="B391" s="51"/>
      <c r="C391" s="51"/>
      <c r="D391" s="51"/>
      <c r="E391" s="51"/>
      <c r="F391" s="51"/>
      <c r="G391" s="51"/>
      <c r="H391" s="51"/>
    </row>
    <row r="392" spans="1:8" x14ac:dyDescent="0.3">
      <c r="A392" s="51"/>
      <c r="B392" s="51"/>
      <c r="C392" s="51"/>
      <c r="D392" s="51"/>
      <c r="E392" s="51"/>
      <c r="F392" s="51"/>
      <c r="G392" s="51"/>
      <c r="H392" s="51"/>
    </row>
    <row r="393" spans="1:8" x14ac:dyDescent="0.3">
      <c r="A393" s="51"/>
      <c r="B393" s="51"/>
      <c r="C393" s="51"/>
      <c r="D393" s="51"/>
      <c r="E393" s="51"/>
      <c r="F393" s="51"/>
      <c r="G393" s="51"/>
      <c r="H393" s="51"/>
    </row>
    <row r="394" spans="1:8" x14ac:dyDescent="0.3">
      <c r="A394" s="51"/>
      <c r="B394" s="51"/>
      <c r="C394" s="51"/>
      <c r="D394" s="51"/>
      <c r="E394" s="51"/>
      <c r="F394" s="51"/>
      <c r="G394" s="51"/>
      <c r="H394" s="51"/>
    </row>
    <row r="395" spans="1:8" x14ac:dyDescent="0.3">
      <c r="A395" s="51"/>
      <c r="B395" s="51"/>
      <c r="C395" s="51"/>
      <c r="D395" s="51"/>
      <c r="E395" s="51"/>
      <c r="F395" s="51"/>
      <c r="G395" s="51"/>
      <c r="H395" s="51"/>
    </row>
    <row r="396" spans="1:8" x14ac:dyDescent="0.3">
      <c r="A396" s="51"/>
      <c r="B396" s="51"/>
      <c r="C396" s="51"/>
      <c r="D396" s="51"/>
      <c r="E396" s="51"/>
      <c r="F396" s="51"/>
      <c r="G396" s="51"/>
      <c r="H396" s="51"/>
    </row>
    <row r="397" spans="1:8" x14ac:dyDescent="0.3">
      <c r="A397" s="51"/>
      <c r="B397" s="51"/>
      <c r="C397" s="51"/>
      <c r="D397" s="51"/>
      <c r="E397" s="51"/>
      <c r="F397" s="51"/>
      <c r="G397" s="51"/>
      <c r="H397" s="51"/>
    </row>
    <row r="398" spans="1:8" x14ac:dyDescent="0.3">
      <c r="A398" s="51"/>
      <c r="B398" s="51"/>
      <c r="C398" s="51"/>
      <c r="D398" s="51"/>
      <c r="E398" s="51"/>
      <c r="F398" s="51"/>
      <c r="G398" s="51"/>
      <c r="H398" s="51"/>
    </row>
    <row r="399" spans="1:8" x14ac:dyDescent="0.3">
      <c r="A399" s="51"/>
      <c r="B399" s="51"/>
      <c r="C399" s="51"/>
      <c r="D399" s="51"/>
      <c r="E399" s="51"/>
      <c r="F399" s="51"/>
      <c r="G399" s="51"/>
      <c r="H399" s="51"/>
    </row>
    <row r="400" spans="1:8" x14ac:dyDescent="0.3">
      <c r="A400" s="51"/>
      <c r="B400" s="51"/>
      <c r="C400" s="51"/>
      <c r="D400" s="51"/>
      <c r="E400" s="51"/>
      <c r="F400" s="51"/>
      <c r="G400" s="51"/>
      <c r="H400" s="51"/>
    </row>
    <row r="401" spans="1:8" x14ac:dyDescent="0.3">
      <c r="A401" s="51"/>
      <c r="B401" s="51"/>
      <c r="C401" s="51"/>
      <c r="D401" s="51"/>
      <c r="E401" s="51"/>
      <c r="F401" s="51"/>
      <c r="G401" s="51"/>
      <c r="H401" s="51"/>
    </row>
    <row r="402" spans="1:8" x14ac:dyDescent="0.3">
      <c r="A402" s="51"/>
      <c r="B402" s="51"/>
      <c r="C402" s="51"/>
      <c r="D402" s="51"/>
      <c r="E402" s="51"/>
      <c r="F402" s="51"/>
      <c r="G402" s="51"/>
      <c r="H402" s="51"/>
    </row>
    <row r="403" spans="1:8" x14ac:dyDescent="0.3">
      <c r="A403" s="51"/>
      <c r="B403" s="51"/>
      <c r="C403" s="51"/>
      <c r="D403" s="51"/>
      <c r="E403" s="51"/>
      <c r="F403" s="51"/>
      <c r="G403" s="51"/>
      <c r="H403" s="51"/>
    </row>
    <row r="404" spans="1:8" x14ac:dyDescent="0.3">
      <c r="A404" s="51"/>
      <c r="B404" s="51"/>
      <c r="C404" s="51"/>
      <c r="D404" s="51"/>
      <c r="E404" s="51"/>
      <c r="F404" s="51"/>
      <c r="G404" s="51"/>
      <c r="H404" s="51"/>
    </row>
    <row r="405" spans="1:8" x14ac:dyDescent="0.3">
      <c r="A405" s="51"/>
      <c r="B405" s="51"/>
      <c r="C405" s="51"/>
      <c r="D405" s="51"/>
      <c r="E405" s="51"/>
      <c r="F405" s="51"/>
      <c r="G405" s="51"/>
      <c r="H405" s="51"/>
    </row>
    <row r="406" spans="1:8" x14ac:dyDescent="0.3">
      <c r="A406" s="51"/>
      <c r="B406" s="51"/>
      <c r="C406" s="51"/>
      <c r="D406" s="51"/>
      <c r="E406" s="51"/>
      <c r="F406" s="51"/>
      <c r="G406" s="51"/>
      <c r="H406" s="51"/>
    </row>
    <row r="407" spans="1:8" x14ac:dyDescent="0.3">
      <c r="A407" s="51"/>
      <c r="B407" s="51"/>
      <c r="C407" s="51"/>
      <c r="D407" s="51"/>
      <c r="E407" s="51"/>
      <c r="F407" s="51"/>
      <c r="G407" s="51"/>
      <c r="H407" s="51"/>
    </row>
    <row r="408" spans="1:8" x14ac:dyDescent="0.3">
      <c r="A408" s="51"/>
      <c r="B408" s="51"/>
      <c r="C408" s="51"/>
      <c r="D408" s="51"/>
      <c r="E408" s="51"/>
      <c r="F408" s="51"/>
      <c r="G408" s="51"/>
      <c r="H408" s="51"/>
    </row>
    <row r="409" spans="1:8" x14ac:dyDescent="0.3">
      <c r="A409" s="51"/>
      <c r="B409" s="51"/>
      <c r="C409" s="51"/>
      <c r="D409" s="51"/>
      <c r="E409" s="51"/>
      <c r="F409" s="51"/>
      <c r="G409" s="51"/>
      <c r="H409" s="51"/>
    </row>
    <row r="410" spans="1:8" x14ac:dyDescent="0.3">
      <c r="A410" s="51"/>
      <c r="B410" s="51"/>
      <c r="C410" s="51"/>
      <c r="D410" s="51"/>
      <c r="E410" s="51"/>
      <c r="F410" s="51"/>
      <c r="G410" s="51"/>
      <c r="H410" s="51"/>
    </row>
    <row r="411" spans="1:8" x14ac:dyDescent="0.3">
      <c r="A411" s="51"/>
      <c r="B411" s="51"/>
      <c r="C411" s="51"/>
      <c r="D411" s="51"/>
      <c r="E411" s="51"/>
      <c r="F411" s="51"/>
      <c r="G411" s="51"/>
      <c r="H411" s="51"/>
    </row>
    <row r="412" spans="1:8" x14ac:dyDescent="0.3">
      <c r="A412" s="51"/>
      <c r="B412" s="51"/>
      <c r="C412" s="51"/>
      <c r="D412" s="51"/>
      <c r="E412" s="51"/>
      <c r="F412" s="51"/>
      <c r="G412" s="51"/>
      <c r="H412" s="51"/>
    </row>
    <row r="413" spans="1:8" x14ac:dyDescent="0.3">
      <c r="A413" s="51"/>
      <c r="B413" s="51"/>
      <c r="C413" s="51"/>
      <c r="D413" s="51"/>
      <c r="E413" s="51"/>
      <c r="F413" s="51"/>
      <c r="G413" s="51"/>
      <c r="H413" s="51"/>
    </row>
    <row r="414" spans="1:8" x14ac:dyDescent="0.3">
      <c r="A414" s="51"/>
      <c r="B414" s="51"/>
      <c r="C414" s="51"/>
      <c r="D414" s="51"/>
      <c r="E414" s="51"/>
      <c r="F414" s="51"/>
      <c r="G414" s="51"/>
      <c r="H414" s="51"/>
    </row>
    <row r="415" spans="1:8" x14ac:dyDescent="0.3">
      <c r="A415" s="51"/>
      <c r="B415" s="51"/>
      <c r="C415" s="51"/>
      <c r="D415" s="51"/>
      <c r="E415" s="51"/>
      <c r="F415" s="51"/>
      <c r="G415" s="51"/>
      <c r="H415" s="51"/>
    </row>
    <row r="416" spans="1:8" x14ac:dyDescent="0.3">
      <c r="A416" s="51"/>
      <c r="B416" s="51"/>
      <c r="C416" s="51"/>
      <c r="D416" s="51"/>
      <c r="E416" s="51"/>
      <c r="F416" s="51"/>
      <c r="G416" s="51"/>
      <c r="H416" s="51"/>
    </row>
    <row r="417" spans="1:8" x14ac:dyDescent="0.3">
      <c r="A417" s="51"/>
      <c r="B417" s="51"/>
      <c r="C417" s="51"/>
      <c r="D417" s="51"/>
      <c r="E417" s="51"/>
      <c r="F417" s="51"/>
      <c r="G417" s="51"/>
      <c r="H417" s="51"/>
    </row>
    <row r="418" spans="1:8" x14ac:dyDescent="0.3">
      <c r="A418" s="51"/>
      <c r="B418" s="51"/>
      <c r="C418" s="51"/>
      <c r="D418" s="51"/>
      <c r="E418" s="51"/>
      <c r="F418" s="51"/>
      <c r="G418" s="51"/>
      <c r="H418" s="51"/>
    </row>
    <row r="419" spans="1:8" x14ac:dyDescent="0.3">
      <c r="A419" s="51"/>
      <c r="B419" s="51"/>
      <c r="C419" s="51"/>
      <c r="D419" s="51"/>
      <c r="E419" s="51"/>
      <c r="F419" s="51"/>
      <c r="G419" s="51"/>
      <c r="H419" s="51"/>
    </row>
    <row r="420" spans="1:8" x14ac:dyDescent="0.3">
      <c r="A420" s="51"/>
      <c r="B420" s="51"/>
      <c r="C420" s="51"/>
      <c r="D420" s="51"/>
      <c r="E420" s="51"/>
      <c r="F420" s="51"/>
      <c r="G420" s="51"/>
      <c r="H420" s="51"/>
    </row>
    <row r="421" spans="1:8" x14ac:dyDescent="0.3">
      <c r="A421" s="51"/>
      <c r="B421" s="51"/>
      <c r="C421" s="51"/>
      <c r="D421" s="51"/>
      <c r="E421" s="51"/>
      <c r="F421" s="51"/>
      <c r="G421" s="51"/>
      <c r="H421" s="51"/>
    </row>
    <row r="422" spans="1:8" x14ac:dyDescent="0.3">
      <c r="A422" s="51"/>
      <c r="B422" s="51"/>
      <c r="C422" s="51"/>
      <c r="D422" s="51"/>
      <c r="E422" s="51"/>
      <c r="F422" s="51"/>
      <c r="G422" s="51"/>
      <c r="H422" s="51"/>
    </row>
    <row r="423" spans="1:8" x14ac:dyDescent="0.3">
      <c r="A423" s="51"/>
      <c r="B423" s="51"/>
      <c r="C423" s="51"/>
      <c r="D423" s="51"/>
      <c r="E423" s="51"/>
      <c r="F423" s="51"/>
      <c r="G423" s="51"/>
      <c r="H423" s="51"/>
    </row>
    <row r="424" spans="1:8" x14ac:dyDescent="0.3">
      <c r="A424" s="51"/>
      <c r="B424" s="51"/>
      <c r="C424" s="51"/>
      <c r="D424" s="51"/>
      <c r="E424" s="51"/>
      <c r="F424" s="51"/>
      <c r="G424" s="51"/>
      <c r="H424" s="51"/>
    </row>
    <row r="425" spans="1:8" x14ac:dyDescent="0.3">
      <c r="A425" s="51"/>
      <c r="B425" s="51"/>
      <c r="C425" s="51"/>
      <c r="D425" s="51"/>
      <c r="E425" s="51"/>
      <c r="F425" s="51"/>
      <c r="G425" s="51"/>
      <c r="H425" s="51"/>
    </row>
    <row r="426" spans="1:8" x14ac:dyDescent="0.3">
      <c r="A426" s="51"/>
      <c r="B426" s="51"/>
      <c r="C426" s="51"/>
      <c r="D426" s="51"/>
      <c r="E426" s="51"/>
      <c r="F426" s="51"/>
      <c r="G426" s="51"/>
      <c r="H426" s="51"/>
    </row>
    <row r="427" spans="1:8" x14ac:dyDescent="0.3">
      <c r="A427" s="51"/>
      <c r="B427" s="51"/>
      <c r="C427" s="51"/>
      <c r="D427" s="51"/>
      <c r="E427" s="51"/>
      <c r="F427" s="51"/>
      <c r="G427" s="51"/>
      <c r="H427" s="51"/>
    </row>
    <row r="428" spans="1:8" x14ac:dyDescent="0.3">
      <c r="A428" s="51"/>
      <c r="B428" s="51"/>
      <c r="C428" s="51"/>
      <c r="D428" s="51"/>
      <c r="E428" s="51"/>
      <c r="F428" s="51"/>
      <c r="G428" s="51"/>
      <c r="H428" s="51"/>
    </row>
    <row r="429" spans="1:8" x14ac:dyDescent="0.3">
      <c r="A429" s="51"/>
      <c r="B429" s="51"/>
      <c r="C429" s="51"/>
      <c r="D429" s="51"/>
      <c r="E429" s="51"/>
      <c r="F429" s="51"/>
      <c r="G429" s="51"/>
      <c r="H429" s="51"/>
    </row>
    <row r="430" spans="1:8" x14ac:dyDescent="0.3">
      <c r="A430" s="51"/>
      <c r="B430" s="51"/>
      <c r="C430" s="51"/>
      <c r="D430" s="51"/>
      <c r="E430" s="51"/>
      <c r="F430" s="51"/>
      <c r="G430" s="51"/>
      <c r="H430" s="51"/>
    </row>
    <row r="431" spans="1:8" x14ac:dyDescent="0.3">
      <c r="A431" s="51"/>
      <c r="B431" s="51"/>
      <c r="C431" s="51"/>
      <c r="D431" s="51"/>
      <c r="E431" s="51"/>
      <c r="F431" s="51"/>
      <c r="G431" s="51"/>
      <c r="H431" s="51"/>
    </row>
    <row r="432" spans="1:8" x14ac:dyDescent="0.3">
      <c r="A432" s="51"/>
      <c r="B432" s="51"/>
      <c r="C432" s="51"/>
      <c r="D432" s="51"/>
      <c r="E432" s="51"/>
      <c r="F432" s="51"/>
      <c r="G432" s="51"/>
      <c r="H432" s="51"/>
    </row>
    <row r="433" spans="1:8" x14ac:dyDescent="0.3">
      <c r="A433" s="51"/>
      <c r="B433" s="51"/>
      <c r="C433" s="51"/>
      <c r="D433" s="51"/>
      <c r="E433" s="51"/>
      <c r="F433" s="51"/>
      <c r="G433" s="51"/>
      <c r="H433" s="51"/>
    </row>
    <row r="434" spans="1:8" x14ac:dyDescent="0.3">
      <c r="A434" s="51"/>
      <c r="B434" s="51"/>
      <c r="C434" s="51"/>
      <c r="D434" s="51"/>
      <c r="E434" s="51"/>
      <c r="F434" s="51"/>
      <c r="G434" s="51"/>
      <c r="H434" s="51"/>
    </row>
    <row r="435" spans="1:8" x14ac:dyDescent="0.3">
      <c r="A435" s="51"/>
      <c r="B435" s="51"/>
      <c r="C435" s="51"/>
      <c r="D435" s="51"/>
      <c r="E435" s="51"/>
      <c r="F435" s="51"/>
      <c r="G435" s="51"/>
      <c r="H435" s="51"/>
    </row>
    <row r="436" spans="1:8" x14ac:dyDescent="0.3">
      <c r="A436" s="51"/>
      <c r="B436" s="51"/>
      <c r="C436" s="51"/>
      <c r="D436" s="51"/>
      <c r="E436" s="51"/>
      <c r="F436" s="51"/>
      <c r="G436" s="51"/>
      <c r="H436" s="51"/>
    </row>
    <row r="437" spans="1:8" x14ac:dyDescent="0.3">
      <c r="A437" s="51"/>
      <c r="B437" s="51"/>
      <c r="C437" s="51"/>
      <c r="D437" s="51"/>
      <c r="E437" s="51"/>
      <c r="F437" s="51"/>
      <c r="G437" s="51"/>
      <c r="H437" s="51"/>
    </row>
    <row r="438" spans="1:8" x14ac:dyDescent="0.3">
      <c r="A438" s="51"/>
      <c r="B438" s="51"/>
      <c r="C438" s="51"/>
      <c r="D438" s="51"/>
      <c r="E438" s="51"/>
      <c r="F438" s="51"/>
      <c r="G438" s="51"/>
      <c r="H438" s="51"/>
    </row>
    <row r="439" spans="1:8" x14ac:dyDescent="0.3">
      <c r="A439" s="51"/>
      <c r="B439" s="51"/>
      <c r="C439" s="51"/>
      <c r="D439" s="51"/>
      <c r="E439" s="51"/>
      <c r="F439" s="51"/>
      <c r="G439" s="51"/>
      <c r="H439" s="51"/>
    </row>
    <row r="440" spans="1:8" x14ac:dyDescent="0.3">
      <c r="A440" s="51"/>
      <c r="B440" s="51"/>
      <c r="C440" s="51"/>
      <c r="D440" s="51"/>
      <c r="E440" s="51"/>
      <c r="F440" s="51"/>
      <c r="G440" s="51"/>
      <c r="H440" s="51"/>
    </row>
    <row r="441" spans="1:8" x14ac:dyDescent="0.3">
      <c r="A441" s="51"/>
      <c r="B441" s="51"/>
      <c r="C441" s="51"/>
      <c r="D441" s="51"/>
      <c r="E441" s="51"/>
      <c r="F441" s="51"/>
      <c r="G441" s="51"/>
      <c r="H441" s="51"/>
    </row>
    <row r="442" spans="1:8" x14ac:dyDescent="0.3">
      <c r="A442" s="51"/>
      <c r="B442" s="51"/>
      <c r="C442" s="51"/>
      <c r="D442" s="51"/>
      <c r="E442" s="51"/>
      <c r="F442" s="51"/>
      <c r="G442" s="51"/>
      <c r="H442" s="51"/>
    </row>
    <row r="443" spans="1:8" x14ac:dyDescent="0.3">
      <c r="A443" s="51"/>
      <c r="B443" s="51"/>
      <c r="C443" s="51"/>
      <c r="D443" s="51"/>
      <c r="E443" s="51"/>
      <c r="F443" s="51"/>
      <c r="G443" s="51"/>
      <c r="H443" s="51"/>
    </row>
    <row r="444" spans="1:8" x14ac:dyDescent="0.3">
      <c r="A444" s="51"/>
      <c r="B444" s="51"/>
      <c r="C444" s="51"/>
      <c r="D444" s="51"/>
      <c r="E444" s="51"/>
      <c r="F444" s="51"/>
      <c r="G444" s="51"/>
      <c r="H444" s="51"/>
    </row>
    <row r="445" spans="1:8" x14ac:dyDescent="0.3">
      <c r="A445" s="51"/>
      <c r="B445" s="51"/>
      <c r="C445" s="51"/>
      <c r="D445" s="51"/>
      <c r="E445" s="51"/>
      <c r="F445" s="51"/>
      <c r="G445" s="51"/>
      <c r="H445" s="51"/>
    </row>
    <row r="446" spans="1:8" x14ac:dyDescent="0.3">
      <c r="A446" s="51"/>
      <c r="B446" s="51"/>
      <c r="C446" s="51"/>
      <c r="D446" s="51"/>
      <c r="E446" s="51"/>
      <c r="F446" s="51"/>
      <c r="G446" s="51"/>
      <c r="H446" s="51"/>
    </row>
    <row r="447" spans="1:8" x14ac:dyDescent="0.3">
      <c r="A447" s="51"/>
      <c r="B447" s="51"/>
      <c r="C447" s="51"/>
      <c r="D447" s="51"/>
      <c r="E447" s="51"/>
      <c r="F447" s="51"/>
      <c r="G447" s="51"/>
      <c r="H447" s="51"/>
    </row>
    <row r="448" spans="1:8" x14ac:dyDescent="0.3">
      <c r="A448" s="51"/>
      <c r="B448" s="51"/>
      <c r="C448" s="51"/>
      <c r="D448" s="51"/>
      <c r="E448" s="51"/>
      <c r="F448" s="51"/>
      <c r="G448" s="51"/>
      <c r="H448" s="51"/>
    </row>
    <row r="449" spans="1:8" x14ac:dyDescent="0.3">
      <c r="A449" s="51"/>
      <c r="B449" s="51"/>
      <c r="C449" s="51"/>
      <c r="D449" s="51"/>
      <c r="E449" s="51"/>
      <c r="F449" s="51"/>
      <c r="G449" s="51"/>
      <c r="H449" s="51"/>
    </row>
    <row r="450" spans="1:8" x14ac:dyDescent="0.3">
      <c r="A450" s="51"/>
      <c r="B450" s="51"/>
      <c r="C450" s="51"/>
      <c r="D450" s="51"/>
      <c r="E450" s="51"/>
      <c r="F450" s="51"/>
      <c r="G450" s="51"/>
      <c r="H450" s="51"/>
    </row>
    <row r="451" spans="1:8" x14ac:dyDescent="0.3">
      <c r="A451" s="51"/>
      <c r="B451" s="51"/>
      <c r="C451" s="51"/>
      <c r="D451" s="51"/>
      <c r="E451" s="51"/>
      <c r="F451" s="51"/>
      <c r="G451" s="51"/>
      <c r="H451" s="51"/>
    </row>
    <row r="452" spans="1:8" x14ac:dyDescent="0.3">
      <c r="A452" s="51"/>
      <c r="B452" s="51"/>
      <c r="C452" s="51"/>
      <c r="D452" s="51"/>
      <c r="E452" s="51"/>
      <c r="F452" s="51"/>
      <c r="G452" s="51"/>
      <c r="H452" s="51"/>
    </row>
    <row r="453" spans="1:8" x14ac:dyDescent="0.3">
      <c r="A453" s="51"/>
      <c r="B453" s="51"/>
      <c r="C453" s="51"/>
      <c r="D453" s="51"/>
      <c r="E453" s="51"/>
      <c r="F453" s="51"/>
      <c r="G453" s="51"/>
      <c r="H453" s="51"/>
    </row>
    <row r="454" spans="1:8" x14ac:dyDescent="0.3">
      <c r="A454" s="51"/>
      <c r="B454" s="51"/>
      <c r="C454" s="51"/>
      <c r="D454" s="51"/>
      <c r="E454" s="51"/>
      <c r="F454" s="51"/>
      <c r="G454" s="51"/>
      <c r="H454" s="51"/>
    </row>
    <row r="455" spans="1:8" x14ac:dyDescent="0.3">
      <c r="A455" s="51"/>
      <c r="B455" s="51"/>
      <c r="C455" s="51"/>
      <c r="D455" s="51"/>
      <c r="E455" s="51"/>
      <c r="F455" s="51"/>
      <c r="G455" s="51"/>
      <c r="H455" s="51"/>
    </row>
    <row r="456" spans="1:8" x14ac:dyDescent="0.3">
      <c r="A456" s="51"/>
      <c r="B456" s="51"/>
      <c r="C456" s="51"/>
      <c r="D456" s="51"/>
      <c r="E456" s="51"/>
      <c r="F456" s="51"/>
      <c r="G456" s="51"/>
      <c r="H456" s="51"/>
    </row>
    <row r="457" spans="1:8" x14ac:dyDescent="0.3">
      <c r="A457" s="51"/>
      <c r="B457" s="51"/>
      <c r="C457" s="51"/>
      <c r="D457" s="51"/>
      <c r="E457" s="51"/>
      <c r="F457" s="51"/>
      <c r="G457" s="51"/>
      <c r="H457" s="51"/>
    </row>
    <row r="458" spans="1:8" x14ac:dyDescent="0.3">
      <c r="A458" s="51"/>
      <c r="B458" s="51"/>
      <c r="C458" s="51"/>
      <c r="D458" s="51"/>
      <c r="E458" s="51"/>
      <c r="F458" s="51"/>
      <c r="G458" s="51"/>
      <c r="H458" s="51"/>
    </row>
    <row r="459" spans="1:8" x14ac:dyDescent="0.3">
      <c r="A459" s="51"/>
      <c r="B459" s="51"/>
      <c r="C459" s="51"/>
      <c r="D459" s="51"/>
      <c r="E459" s="51"/>
      <c r="F459" s="51"/>
      <c r="G459" s="51"/>
      <c r="H459" s="51"/>
    </row>
    <row r="460" spans="1:8" x14ac:dyDescent="0.3">
      <c r="A460" s="51"/>
      <c r="B460" s="51"/>
      <c r="C460" s="51"/>
      <c r="D460" s="51"/>
      <c r="E460" s="51"/>
      <c r="F460" s="51"/>
      <c r="G460" s="51"/>
      <c r="H460" s="51"/>
    </row>
    <row r="461" spans="1:8" x14ac:dyDescent="0.3">
      <c r="A461" s="51"/>
      <c r="B461" s="51"/>
      <c r="C461" s="51"/>
      <c r="D461" s="51"/>
      <c r="E461" s="51"/>
      <c r="F461" s="51"/>
      <c r="G461" s="51"/>
      <c r="H461" s="51"/>
    </row>
    <row r="462" spans="1:8" x14ac:dyDescent="0.3">
      <c r="A462" s="51"/>
      <c r="B462" s="51"/>
      <c r="C462" s="51"/>
      <c r="D462" s="51"/>
      <c r="E462" s="51"/>
      <c r="F462" s="51"/>
      <c r="G462" s="51"/>
      <c r="H462" s="51"/>
    </row>
    <row r="463" spans="1:8" x14ac:dyDescent="0.3">
      <c r="A463" s="51"/>
      <c r="B463" s="51"/>
      <c r="C463" s="51"/>
      <c r="D463" s="51"/>
      <c r="E463" s="51"/>
      <c r="F463" s="51"/>
      <c r="G463" s="51"/>
      <c r="H463" s="51"/>
    </row>
    <row r="464" spans="1:8" x14ac:dyDescent="0.3">
      <c r="A464" s="51"/>
      <c r="B464" s="51"/>
      <c r="C464" s="51"/>
      <c r="D464" s="51"/>
      <c r="E464" s="51"/>
      <c r="F464" s="51"/>
      <c r="G464" s="51"/>
      <c r="H464" s="51"/>
    </row>
    <row r="465" spans="1:8" x14ac:dyDescent="0.3">
      <c r="A465" s="51"/>
      <c r="B465" s="51"/>
      <c r="C465" s="51"/>
      <c r="D465" s="51"/>
      <c r="E465" s="51"/>
      <c r="F465" s="51"/>
      <c r="G465" s="51"/>
      <c r="H465" s="51"/>
    </row>
    <row r="466" spans="1:8" x14ac:dyDescent="0.3">
      <c r="A466" s="51"/>
      <c r="B466" s="51"/>
      <c r="C466" s="51"/>
      <c r="D466" s="51"/>
      <c r="E466" s="51"/>
      <c r="F466" s="51"/>
      <c r="G466" s="51"/>
      <c r="H466" s="51"/>
    </row>
    <row r="467" spans="1:8" x14ac:dyDescent="0.3">
      <c r="A467" s="51"/>
      <c r="B467" s="51"/>
      <c r="C467" s="51"/>
      <c r="D467" s="51"/>
      <c r="E467" s="51"/>
      <c r="F467" s="51"/>
      <c r="G467" s="51"/>
      <c r="H467" s="51"/>
    </row>
    <row r="468" spans="1:8" x14ac:dyDescent="0.3">
      <c r="A468" s="51"/>
      <c r="B468" s="51"/>
      <c r="C468" s="51"/>
      <c r="D468" s="51"/>
      <c r="E468" s="51"/>
      <c r="F468" s="51"/>
      <c r="G468" s="51"/>
      <c r="H468" s="51"/>
    </row>
    <row r="469" spans="1:8" x14ac:dyDescent="0.3">
      <c r="A469" s="51"/>
      <c r="B469" s="51"/>
      <c r="C469" s="51"/>
      <c r="D469" s="51"/>
      <c r="E469" s="51"/>
      <c r="F469" s="51"/>
      <c r="G469" s="51"/>
      <c r="H469" s="51"/>
    </row>
    <row r="470" spans="1:8" x14ac:dyDescent="0.3">
      <c r="A470" s="51"/>
      <c r="B470" s="51"/>
      <c r="C470" s="51"/>
      <c r="D470" s="51"/>
      <c r="E470" s="51"/>
      <c r="F470" s="51"/>
      <c r="G470" s="51"/>
      <c r="H470" s="51"/>
    </row>
    <row r="471" spans="1:8" x14ac:dyDescent="0.3">
      <c r="A471" s="51"/>
      <c r="B471" s="51"/>
      <c r="C471" s="51"/>
      <c r="D471" s="51"/>
      <c r="E471" s="51"/>
      <c r="F471" s="51"/>
      <c r="G471" s="51"/>
      <c r="H471" s="51"/>
    </row>
    <row r="472" spans="1:8" x14ac:dyDescent="0.3">
      <c r="A472" s="51"/>
      <c r="B472" s="51"/>
      <c r="C472" s="51"/>
      <c r="D472" s="51"/>
      <c r="E472" s="51"/>
      <c r="F472" s="51"/>
      <c r="G472" s="51"/>
      <c r="H472" s="51"/>
    </row>
    <row r="473" spans="1:8" x14ac:dyDescent="0.3">
      <c r="A473" s="51"/>
      <c r="B473" s="51"/>
      <c r="C473" s="51"/>
      <c r="D473" s="51"/>
      <c r="E473" s="51"/>
      <c r="F473" s="51"/>
      <c r="G473" s="51"/>
      <c r="H473" s="51"/>
    </row>
    <row r="474" spans="1:8" x14ac:dyDescent="0.3">
      <c r="A474" s="51"/>
      <c r="B474" s="51"/>
      <c r="C474" s="51"/>
      <c r="D474" s="51"/>
      <c r="E474" s="51"/>
      <c r="F474" s="51"/>
      <c r="G474" s="51"/>
      <c r="H474" s="51"/>
    </row>
    <row r="475" spans="1:8" x14ac:dyDescent="0.3">
      <c r="A475" s="51"/>
      <c r="B475" s="51"/>
      <c r="C475" s="51"/>
      <c r="D475" s="51"/>
      <c r="E475" s="51"/>
      <c r="F475" s="51"/>
      <c r="G475" s="51"/>
      <c r="H475" s="51"/>
    </row>
    <row r="476" spans="1:8" x14ac:dyDescent="0.3">
      <c r="A476" s="51"/>
      <c r="B476" s="51"/>
      <c r="C476" s="51"/>
      <c r="D476" s="51"/>
      <c r="E476" s="51"/>
      <c r="F476" s="51"/>
      <c r="G476" s="51"/>
      <c r="H476" s="51"/>
    </row>
    <row r="477" spans="1:8" x14ac:dyDescent="0.3">
      <c r="A477" s="51"/>
      <c r="B477" s="51"/>
      <c r="C477" s="51"/>
      <c r="D477" s="51"/>
      <c r="E477" s="51"/>
      <c r="F477" s="51"/>
      <c r="G477" s="51"/>
      <c r="H477" s="51"/>
    </row>
    <row r="478" spans="1:8" x14ac:dyDescent="0.3">
      <c r="A478" s="51"/>
      <c r="B478" s="51"/>
      <c r="C478" s="51"/>
      <c r="D478" s="51"/>
      <c r="E478" s="51"/>
      <c r="F478" s="51"/>
      <c r="G478" s="51"/>
      <c r="H478" s="51"/>
    </row>
    <row r="479" spans="1:8" x14ac:dyDescent="0.3">
      <c r="A479" s="51"/>
      <c r="B479" s="51"/>
      <c r="C479" s="51"/>
      <c r="D479" s="51"/>
      <c r="E479" s="51"/>
      <c r="F479" s="51"/>
      <c r="G479" s="51"/>
      <c r="H479" s="51"/>
    </row>
    <row r="480" spans="1:8" x14ac:dyDescent="0.3">
      <c r="A480" s="51"/>
      <c r="B480" s="51"/>
      <c r="C480" s="51"/>
      <c r="D480" s="51"/>
      <c r="E480" s="51"/>
      <c r="F480" s="51"/>
      <c r="G480" s="51"/>
      <c r="H480" s="51"/>
    </row>
    <row r="481" spans="1:8" x14ac:dyDescent="0.3">
      <c r="A481" s="51"/>
      <c r="B481" s="51"/>
      <c r="C481" s="51"/>
      <c r="D481" s="51"/>
      <c r="E481" s="51"/>
      <c r="F481" s="51"/>
      <c r="G481" s="51"/>
      <c r="H481" s="51"/>
    </row>
    <row r="482" spans="1:8" x14ac:dyDescent="0.3">
      <c r="A482" s="51"/>
      <c r="B482" s="51"/>
      <c r="C482" s="51"/>
      <c r="D482" s="51"/>
      <c r="E482" s="51"/>
      <c r="F482" s="51"/>
      <c r="G482" s="51"/>
      <c r="H482" s="51"/>
    </row>
    <row r="483" spans="1:8" x14ac:dyDescent="0.3">
      <c r="A483" s="51"/>
      <c r="B483" s="51"/>
      <c r="C483" s="51"/>
      <c r="D483" s="51"/>
      <c r="E483" s="51"/>
      <c r="F483" s="51"/>
      <c r="G483" s="51"/>
      <c r="H483" s="51"/>
    </row>
    <row r="484" spans="1:8" x14ac:dyDescent="0.3">
      <c r="A484" s="51"/>
      <c r="B484" s="51"/>
      <c r="C484" s="51"/>
      <c r="D484" s="51"/>
      <c r="E484" s="51"/>
      <c r="F484" s="51"/>
      <c r="G484" s="51"/>
      <c r="H484" s="51"/>
    </row>
    <row r="485" spans="1:8" x14ac:dyDescent="0.3">
      <c r="A485" s="51"/>
      <c r="B485" s="51"/>
      <c r="C485" s="51"/>
      <c r="D485" s="51"/>
      <c r="E485" s="51"/>
      <c r="F485" s="51"/>
      <c r="G485" s="51"/>
      <c r="H485" s="51"/>
    </row>
    <row r="486" spans="1:8" x14ac:dyDescent="0.3">
      <c r="A486" s="51"/>
      <c r="B486" s="51"/>
      <c r="C486" s="51"/>
      <c r="D486" s="51"/>
      <c r="E486" s="51"/>
      <c r="F486" s="51"/>
      <c r="G486" s="51"/>
      <c r="H486" s="51"/>
    </row>
    <row r="487" spans="1:8" x14ac:dyDescent="0.3">
      <c r="A487" s="51"/>
      <c r="B487" s="51"/>
      <c r="C487" s="51"/>
      <c r="D487" s="51"/>
      <c r="E487" s="51"/>
      <c r="F487" s="51"/>
      <c r="G487" s="51"/>
      <c r="H487" s="51"/>
    </row>
    <row r="488" spans="1:8" x14ac:dyDescent="0.3">
      <c r="A488" s="51"/>
      <c r="B488" s="51"/>
      <c r="C488" s="51"/>
      <c r="D488" s="51"/>
      <c r="E488" s="51"/>
      <c r="F488" s="51"/>
      <c r="G488" s="51"/>
      <c r="H488" s="51"/>
    </row>
    <row r="489" spans="1:8" x14ac:dyDescent="0.3">
      <c r="A489" s="51"/>
      <c r="B489" s="51"/>
      <c r="C489" s="51"/>
      <c r="D489" s="51"/>
      <c r="E489" s="51"/>
      <c r="F489" s="51"/>
      <c r="G489" s="51"/>
      <c r="H489" s="51"/>
    </row>
    <row r="490" spans="1:8" x14ac:dyDescent="0.3">
      <c r="A490" s="51"/>
      <c r="B490" s="51"/>
      <c r="C490" s="51"/>
      <c r="D490" s="51"/>
      <c r="E490" s="51"/>
      <c r="F490" s="51"/>
      <c r="G490" s="51"/>
      <c r="H490" s="51"/>
    </row>
    <row r="491" spans="1:8" x14ac:dyDescent="0.3">
      <c r="A491" s="51"/>
      <c r="B491" s="51"/>
      <c r="C491" s="51"/>
      <c r="D491" s="51"/>
      <c r="E491" s="51"/>
      <c r="F491" s="51"/>
      <c r="G491" s="51"/>
      <c r="H491" s="51"/>
    </row>
    <row r="492" spans="1:8" x14ac:dyDescent="0.3">
      <c r="A492" s="51"/>
      <c r="B492" s="51"/>
      <c r="C492" s="51"/>
      <c r="D492" s="51"/>
      <c r="E492" s="51"/>
      <c r="F492" s="51"/>
      <c r="G492" s="51"/>
      <c r="H492" s="51"/>
    </row>
    <row r="493" spans="1:8" x14ac:dyDescent="0.3">
      <c r="A493" s="51"/>
      <c r="B493" s="51"/>
      <c r="C493" s="51"/>
      <c r="D493" s="51"/>
      <c r="E493" s="51"/>
      <c r="F493" s="51"/>
      <c r="G493" s="51"/>
      <c r="H493" s="51"/>
    </row>
    <row r="494" spans="1:8" x14ac:dyDescent="0.3">
      <c r="A494" s="51"/>
      <c r="B494" s="51"/>
      <c r="C494" s="51"/>
      <c r="D494" s="51"/>
      <c r="E494" s="51"/>
      <c r="F494" s="51"/>
      <c r="G494" s="51"/>
      <c r="H494" s="51"/>
    </row>
    <row r="495" spans="1:8" x14ac:dyDescent="0.3">
      <c r="A495" s="51"/>
      <c r="B495" s="51"/>
      <c r="C495" s="51"/>
      <c r="D495" s="51"/>
      <c r="E495" s="51"/>
      <c r="F495" s="51"/>
      <c r="G495" s="51"/>
      <c r="H495" s="51"/>
    </row>
    <row r="496" spans="1:8" x14ac:dyDescent="0.3">
      <c r="A496" s="51"/>
      <c r="B496" s="51"/>
      <c r="C496" s="51"/>
      <c r="D496" s="51"/>
      <c r="E496" s="51"/>
      <c r="F496" s="51"/>
      <c r="G496" s="51"/>
      <c r="H496" s="51"/>
    </row>
    <row r="497" spans="1:8" x14ac:dyDescent="0.3">
      <c r="A497" s="51"/>
      <c r="B497" s="51"/>
      <c r="C497" s="51"/>
      <c r="D497" s="51"/>
      <c r="E497" s="51"/>
      <c r="F497" s="51"/>
      <c r="G497" s="51"/>
      <c r="H497" s="51"/>
    </row>
    <row r="498" spans="1:8" x14ac:dyDescent="0.3">
      <c r="A498" s="51"/>
      <c r="B498" s="51"/>
      <c r="C498" s="51"/>
      <c r="D498" s="51"/>
      <c r="E498" s="51"/>
      <c r="F498" s="51"/>
      <c r="G498" s="51"/>
      <c r="H498" s="51"/>
    </row>
    <row r="499" spans="1:8" x14ac:dyDescent="0.3">
      <c r="A499" s="51"/>
      <c r="B499" s="51"/>
      <c r="C499" s="51"/>
      <c r="D499" s="51"/>
      <c r="E499" s="51"/>
      <c r="F499" s="51"/>
      <c r="G499" s="51"/>
      <c r="H499" s="51"/>
    </row>
    <row r="500" spans="1:8" x14ac:dyDescent="0.3">
      <c r="A500" s="51"/>
      <c r="B500" s="51"/>
      <c r="C500" s="51"/>
      <c r="D500" s="51"/>
      <c r="E500" s="51"/>
      <c r="F500" s="51"/>
      <c r="G500" s="51"/>
      <c r="H500" s="51"/>
    </row>
    <row r="501" spans="1:8" x14ac:dyDescent="0.3">
      <c r="A501" s="51"/>
      <c r="B501" s="51"/>
      <c r="C501" s="51"/>
      <c r="D501" s="51"/>
      <c r="E501" s="51"/>
      <c r="F501" s="51"/>
      <c r="G501" s="51"/>
      <c r="H501" s="51"/>
    </row>
    <row r="502" spans="1:8" x14ac:dyDescent="0.3">
      <c r="A502" s="51"/>
      <c r="B502" s="51"/>
      <c r="C502" s="51"/>
      <c r="D502" s="51"/>
      <c r="E502" s="51"/>
      <c r="F502" s="51"/>
      <c r="G502" s="51"/>
      <c r="H502" s="51"/>
    </row>
    <row r="503" spans="1:8" x14ac:dyDescent="0.3">
      <c r="A503" s="51"/>
      <c r="B503" s="51"/>
      <c r="C503" s="51"/>
      <c r="D503" s="51"/>
      <c r="E503" s="51"/>
      <c r="F503" s="51"/>
      <c r="G503" s="51"/>
      <c r="H503" s="51"/>
    </row>
    <row r="504" spans="1:8" x14ac:dyDescent="0.3">
      <c r="A504" s="51"/>
      <c r="B504" s="51"/>
      <c r="C504" s="51"/>
      <c r="D504" s="51"/>
      <c r="E504" s="51"/>
      <c r="F504" s="51"/>
      <c r="G504" s="51"/>
      <c r="H504" s="51"/>
    </row>
    <row r="505" spans="1:8" x14ac:dyDescent="0.3">
      <c r="A505" s="51"/>
      <c r="B505" s="51"/>
      <c r="C505" s="51"/>
      <c r="D505" s="51"/>
      <c r="E505" s="51"/>
      <c r="F505" s="51"/>
      <c r="G505" s="51"/>
      <c r="H505" s="51"/>
    </row>
    <row r="506" spans="1:8" x14ac:dyDescent="0.3">
      <c r="A506" s="51"/>
      <c r="B506" s="51"/>
      <c r="C506" s="51"/>
      <c r="D506" s="51"/>
      <c r="E506" s="51"/>
      <c r="F506" s="51"/>
      <c r="G506" s="51"/>
      <c r="H506" s="51"/>
    </row>
    <row r="507" spans="1:8" x14ac:dyDescent="0.3">
      <c r="A507" s="51"/>
      <c r="B507" s="51"/>
      <c r="C507" s="51"/>
      <c r="D507" s="51"/>
      <c r="E507" s="51"/>
      <c r="F507" s="51"/>
      <c r="G507" s="51"/>
      <c r="H507" s="51"/>
    </row>
    <row r="508" spans="1:8" x14ac:dyDescent="0.3">
      <c r="A508" s="51"/>
      <c r="B508" s="51"/>
      <c r="C508" s="51"/>
      <c r="D508" s="51"/>
      <c r="E508" s="51"/>
      <c r="F508" s="51"/>
      <c r="G508" s="51"/>
      <c r="H508" s="51"/>
    </row>
    <row r="509" spans="1:8" x14ac:dyDescent="0.3">
      <c r="A509" s="51"/>
      <c r="B509" s="51"/>
      <c r="C509" s="51"/>
      <c r="D509" s="51"/>
      <c r="E509" s="51"/>
      <c r="F509" s="51"/>
      <c r="G509" s="51"/>
      <c r="H509" s="51"/>
    </row>
    <row r="510" spans="1:8" x14ac:dyDescent="0.3">
      <c r="A510" s="51"/>
      <c r="B510" s="51"/>
      <c r="C510" s="51"/>
      <c r="D510" s="51"/>
      <c r="E510" s="51"/>
      <c r="F510" s="51"/>
      <c r="G510" s="51"/>
      <c r="H510" s="51"/>
    </row>
    <row r="511" spans="1:8" x14ac:dyDescent="0.3">
      <c r="A511" s="51"/>
      <c r="B511" s="51"/>
      <c r="C511" s="51"/>
      <c r="D511" s="51"/>
      <c r="E511" s="51"/>
      <c r="F511" s="51"/>
      <c r="G511" s="51"/>
      <c r="H511" s="51"/>
    </row>
    <row r="512" spans="1:8" x14ac:dyDescent="0.3">
      <c r="A512" s="51"/>
      <c r="B512" s="51"/>
      <c r="C512" s="51"/>
      <c r="D512" s="51"/>
      <c r="E512" s="51"/>
      <c r="F512" s="51"/>
      <c r="G512" s="51"/>
      <c r="H512" s="51"/>
    </row>
    <row r="513" spans="1:8" x14ac:dyDescent="0.3">
      <c r="A513" s="51"/>
      <c r="B513" s="51"/>
      <c r="C513" s="51"/>
      <c r="D513" s="51"/>
      <c r="E513" s="51"/>
      <c r="F513" s="51"/>
      <c r="G513" s="51"/>
      <c r="H513" s="51"/>
    </row>
    <row r="514" spans="1:8" x14ac:dyDescent="0.3">
      <c r="A514" s="51"/>
      <c r="B514" s="51"/>
      <c r="C514" s="51"/>
      <c r="D514" s="51"/>
      <c r="E514" s="51"/>
      <c r="F514" s="51"/>
      <c r="G514" s="51"/>
      <c r="H514" s="51"/>
    </row>
    <row r="515" spans="1:8" x14ac:dyDescent="0.3">
      <c r="A515" s="51"/>
      <c r="B515" s="51"/>
      <c r="C515" s="51"/>
      <c r="D515" s="51"/>
      <c r="E515" s="51"/>
      <c r="F515" s="51"/>
      <c r="G515" s="51"/>
      <c r="H515" s="51"/>
    </row>
    <row r="516" spans="1:8" x14ac:dyDescent="0.3">
      <c r="A516" s="51"/>
      <c r="B516" s="51"/>
      <c r="C516" s="51"/>
      <c r="D516" s="51"/>
      <c r="E516" s="51"/>
      <c r="F516" s="51"/>
      <c r="G516" s="51"/>
      <c r="H516" s="51"/>
    </row>
    <row r="517" spans="1:8" x14ac:dyDescent="0.3">
      <c r="A517" s="51"/>
      <c r="B517" s="51"/>
      <c r="C517" s="51"/>
      <c r="D517" s="51"/>
      <c r="E517" s="51"/>
      <c r="F517" s="51"/>
      <c r="G517" s="51"/>
      <c r="H517" s="51"/>
    </row>
    <row r="518" spans="1:8" x14ac:dyDescent="0.3">
      <c r="A518" s="51"/>
      <c r="B518" s="51"/>
      <c r="C518" s="51"/>
      <c r="D518" s="51"/>
      <c r="E518" s="51"/>
      <c r="F518" s="51"/>
      <c r="G518" s="51"/>
      <c r="H518" s="51"/>
    </row>
    <row r="519" spans="1:8" x14ac:dyDescent="0.3">
      <c r="A519" s="51"/>
      <c r="B519" s="51"/>
      <c r="C519" s="51"/>
      <c r="D519" s="51"/>
      <c r="E519" s="51"/>
      <c r="F519" s="51"/>
      <c r="G519" s="51"/>
      <c r="H519" s="51"/>
    </row>
    <row r="520" spans="1:8" x14ac:dyDescent="0.3">
      <c r="A520" s="51"/>
      <c r="B520" s="51"/>
      <c r="C520" s="51"/>
      <c r="D520" s="51"/>
      <c r="E520" s="51"/>
      <c r="F520" s="51"/>
      <c r="G520" s="51"/>
      <c r="H520" s="51"/>
    </row>
    <row r="521" spans="1:8" x14ac:dyDescent="0.3">
      <c r="A521" s="51"/>
      <c r="B521" s="51"/>
      <c r="C521" s="51"/>
      <c r="D521" s="51"/>
      <c r="E521" s="51"/>
      <c r="F521" s="51"/>
      <c r="G521" s="51"/>
      <c r="H521" s="51"/>
    </row>
    <row r="522" spans="1:8" x14ac:dyDescent="0.3">
      <c r="A522" s="51"/>
      <c r="B522" s="51"/>
      <c r="C522" s="51"/>
      <c r="D522" s="51"/>
      <c r="E522" s="51"/>
      <c r="F522" s="51"/>
      <c r="G522" s="51"/>
      <c r="H522" s="51"/>
    </row>
    <row r="523" spans="1:8" x14ac:dyDescent="0.3">
      <c r="A523" s="51"/>
      <c r="B523" s="51"/>
      <c r="C523" s="51"/>
      <c r="D523" s="51"/>
      <c r="E523" s="51"/>
      <c r="F523" s="51"/>
      <c r="G523" s="51"/>
      <c r="H523" s="51"/>
    </row>
    <row r="524" spans="1:8" x14ac:dyDescent="0.3">
      <c r="A524" s="51"/>
      <c r="B524" s="51"/>
      <c r="C524" s="51"/>
      <c r="D524" s="51"/>
      <c r="E524" s="51"/>
      <c r="F524" s="51"/>
      <c r="G524" s="51"/>
      <c r="H524" s="51"/>
    </row>
    <row r="525" spans="1:8" x14ac:dyDescent="0.3">
      <c r="A525" s="51"/>
      <c r="B525" s="51"/>
      <c r="C525" s="51"/>
      <c r="D525" s="51"/>
      <c r="E525" s="51"/>
      <c r="F525" s="51"/>
      <c r="G525" s="51"/>
      <c r="H525" s="51"/>
    </row>
    <row r="526" spans="1:8" x14ac:dyDescent="0.3">
      <c r="A526" s="51"/>
      <c r="B526" s="51"/>
      <c r="C526" s="51"/>
      <c r="D526" s="51"/>
      <c r="E526" s="51"/>
      <c r="F526" s="51"/>
      <c r="G526" s="51"/>
      <c r="H526" s="51"/>
    </row>
    <row r="527" spans="1:8" x14ac:dyDescent="0.3">
      <c r="A527" s="51"/>
      <c r="B527" s="51"/>
      <c r="C527" s="51"/>
      <c r="D527" s="51"/>
      <c r="E527" s="51"/>
      <c r="F527" s="51"/>
      <c r="G527" s="51"/>
      <c r="H527" s="51"/>
    </row>
    <row r="528" spans="1:8" x14ac:dyDescent="0.3">
      <c r="A528" s="51"/>
      <c r="B528" s="51"/>
      <c r="C528" s="51"/>
      <c r="D528" s="51"/>
      <c r="E528" s="51"/>
      <c r="F528" s="51"/>
      <c r="G528" s="51"/>
      <c r="H528" s="51"/>
    </row>
    <row r="529" spans="1:8" x14ac:dyDescent="0.3">
      <c r="A529" s="51"/>
      <c r="B529" s="51"/>
      <c r="C529" s="51"/>
      <c r="D529" s="51"/>
      <c r="E529" s="51"/>
      <c r="F529" s="51"/>
      <c r="G529" s="51"/>
      <c r="H529" s="51"/>
    </row>
    <row r="530" spans="1:8" x14ac:dyDescent="0.3">
      <c r="A530" s="51"/>
      <c r="B530" s="51"/>
      <c r="C530" s="51"/>
      <c r="D530" s="51"/>
      <c r="E530" s="51"/>
      <c r="F530" s="51"/>
      <c r="G530" s="51"/>
      <c r="H530" s="51"/>
    </row>
    <row r="531" spans="1:8" x14ac:dyDescent="0.3">
      <c r="A531" s="51"/>
      <c r="B531" s="51"/>
      <c r="C531" s="51"/>
      <c r="D531" s="51"/>
      <c r="E531" s="51"/>
      <c r="F531" s="51"/>
      <c r="G531" s="51"/>
      <c r="H531" s="51"/>
    </row>
    <row r="532" spans="1:8" x14ac:dyDescent="0.3">
      <c r="A532" s="51"/>
      <c r="B532" s="51"/>
      <c r="C532" s="51"/>
      <c r="D532" s="51"/>
      <c r="E532" s="51"/>
      <c r="F532" s="51"/>
      <c r="G532" s="51"/>
      <c r="H532" s="51"/>
    </row>
    <row r="533" spans="1:8" x14ac:dyDescent="0.3">
      <c r="A533" s="51"/>
      <c r="B533" s="51"/>
      <c r="C533" s="51"/>
      <c r="D533" s="51"/>
      <c r="E533" s="51"/>
      <c r="F533" s="51"/>
      <c r="G533" s="51"/>
      <c r="H533" s="51"/>
    </row>
    <row r="534" spans="1:8" x14ac:dyDescent="0.3">
      <c r="A534" s="51"/>
      <c r="B534" s="51"/>
      <c r="C534" s="51"/>
      <c r="D534" s="51"/>
      <c r="E534" s="51"/>
      <c r="F534" s="51"/>
      <c r="G534" s="51"/>
      <c r="H534" s="51"/>
    </row>
    <row r="535" spans="1:8" x14ac:dyDescent="0.3">
      <c r="A535" s="51"/>
      <c r="B535" s="51"/>
      <c r="C535" s="51"/>
      <c r="D535" s="51"/>
      <c r="E535" s="51"/>
      <c r="F535" s="51"/>
      <c r="G535" s="51"/>
      <c r="H535" s="51"/>
    </row>
    <row r="536" spans="1:8" x14ac:dyDescent="0.3">
      <c r="A536" s="51"/>
      <c r="B536" s="51"/>
      <c r="C536" s="51"/>
      <c r="D536" s="51"/>
      <c r="E536" s="51"/>
      <c r="F536" s="51"/>
      <c r="G536" s="51"/>
      <c r="H536" s="51"/>
    </row>
    <row r="537" spans="1:8" x14ac:dyDescent="0.3">
      <c r="A537" s="51"/>
      <c r="B537" s="51"/>
      <c r="C537" s="51"/>
      <c r="D537" s="51"/>
      <c r="E537" s="51"/>
      <c r="F537" s="51"/>
      <c r="G537" s="51"/>
      <c r="H537" s="51"/>
    </row>
    <row r="538" spans="1:8" x14ac:dyDescent="0.3">
      <c r="A538" s="51"/>
      <c r="B538" s="51"/>
      <c r="C538" s="51"/>
      <c r="D538" s="51"/>
      <c r="E538" s="51"/>
      <c r="F538" s="51"/>
      <c r="G538" s="51"/>
      <c r="H538" s="51"/>
    </row>
    <row r="539" spans="1:8" x14ac:dyDescent="0.3">
      <c r="A539" s="51"/>
      <c r="B539" s="51"/>
      <c r="C539" s="51"/>
      <c r="D539" s="51"/>
      <c r="E539" s="51"/>
      <c r="F539" s="51"/>
      <c r="G539" s="51"/>
      <c r="H539" s="51"/>
    </row>
    <row r="540" spans="1:8" x14ac:dyDescent="0.3">
      <c r="A540" s="51"/>
      <c r="B540" s="51"/>
      <c r="C540" s="51"/>
      <c r="D540" s="51"/>
      <c r="E540" s="51"/>
      <c r="F540" s="51"/>
      <c r="G540" s="51"/>
      <c r="H540" s="51"/>
    </row>
    <row r="541" spans="1:8" x14ac:dyDescent="0.3">
      <c r="A541" s="51"/>
      <c r="B541" s="51"/>
      <c r="C541" s="51"/>
      <c r="D541" s="51"/>
      <c r="E541" s="51"/>
      <c r="F541" s="51"/>
      <c r="G541" s="51"/>
      <c r="H541" s="51"/>
    </row>
    <row r="542" spans="1:8" x14ac:dyDescent="0.3">
      <c r="A542" s="51"/>
      <c r="B542" s="51"/>
      <c r="C542" s="51"/>
      <c r="D542" s="51"/>
      <c r="E542" s="51"/>
      <c r="F542" s="51"/>
      <c r="G542" s="51"/>
      <c r="H542" s="51"/>
    </row>
    <row r="543" spans="1:8" x14ac:dyDescent="0.3">
      <c r="A543" s="51"/>
      <c r="B543" s="51"/>
      <c r="C543" s="51"/>
      <c r="D543" s="51"/>
      <c r="E543" s="51"/>
      <c r="F543" s="51"/>
      <c r="G543" s="51"/>
      <c r="H543" s="51"/>
    </row>
    <row r="544" spans="1:8" x14ac:dyDescent="0.3">
      <c r="A544" s="51"/>
      <c r="B544" s="51"/>
      <c r="C544" s="51"/>
      <c r="D544" s="51"/>
      <c r="E544" s="51"/>
      <c r="F544" s="51"/>
      <c r="G544" s="51"/>
      <c r="H544" s="51"/>
    </row>
    <row r="545" spans="1:8" x14ac:dyDescent="0.3">
      <c r="A545" s="51"/>
      <c r="B545" s="51"/>
      <c r="C545" s="51"/>
      <c r="D545" s="51"/>
      <c r="E545" s="51"/>
      <c r="F545" s="51"/>
      <c r="G545" s="51"/>
      <c r="H545" s="51"/>
    </row>
    <row r="546" spans="1:8" x14ac:dyDescent="0.3">
      <c r="A546" s="51"/>
      <c r="B546" s="51"/>
      <c r="C546" s="51"/>
      <c r="D546" s="51"/>
      <c r="E546" s="51"/>
      <c r="F546" s="51"/>
      <c r="G546" s="51"/>
      <c r="H546" s="51"/>
    </row>
    <row r="547" spans="1:8" x14ac:dyDescent="0.3">
      <c r="A547" s="51"/>
      <c r="B547" s="51"/>
      <c r="C547" s="51"/>
      <c r="D547" s="51"/>
      <c r="E547" s="51"/>
      <c r="F547" s="51"/>
      <c r="G547" s="51"/>
      <c r="H547" s="51"/>
    </row>
    <row r="548" spans="1:8" x14ac:dyDescent="0.3">
      <c r="A548" s="51"/>
      <c r="B548" s="51"/>
      <c r="C548" s="51"/>
      <c r="D548" s="51"/>
      <c r="E548" s="51"/>
      <c r="F548" s="51"/>
      <c r="G548" s="51"/>
      <c r="H548" s="51"/>
    </row>
    <row r="549" spans="1:8" x14ac:dyDescent="0.3">
      <c r="A549" s="51"/>
      <c r="B549" s="51"/>
      <c r="C549" s="51"/>
      <c r="D549" s="51"/>
      <c r="E549" s="51"/>
      <c r="F549" s="51"/>
      <c r="G549" s="51"/>
      <c r="H549" s="51"/>
    </row>
    <row r="550" spans="1:8" x14ac:dyDescent="0.3">
      <c r="A550" s="51"/>
      <c r="B550" s="51"/>
      <c r="C550" s="51"/>
      <c r="D550" s="51"/>
      <c r="E550" s="51"/>
      <c r="F550" s="51"/>
      <c r="G550" s="51"/>
      <c r="H550" s="51"/>
    </row>
    <row r="551" spans="1:8" x14ac:dyDescent="0.3">
      <c r="A551" s="51"/>
      <c r="B551" s="51"/>
      <c r="C551" s="51"/>
      <c r="D551" s="51"/>
      <c r="E551" s="51"/>
      <c r="F551" s="51"/>
      <c r="G551" s="51"/>
      <c r="H551" s="51"/>
    </row>
    <row r="552" spans="1:8" x14ac:dyDescent="0.3">
      <c r="A552" s="51"/>
      <c r="B552" s="51"/>
      <c r="C552" s="51"/>
      <c r="D552" s="51"/>
      <c r="E552" s="51"/>
      <c r="F552" s="51"/>
      <c r="G552" s="51"/>
      <c r="H552" s="51"/>
    </row>
    <row r="553" spans="1:8" x14ac:dyDescent="0.3">
      <c r="A553" s="51"/>
      <c r="B553" s="51"/>
      <c r="C553" s="51"/>
      <c r="D553" s="51"/>
      <c r="E553" s="51"/>
      <c r="F553" s="51"/>
      <c r="G553" s="51"/>
      <c r="H553" s="51"/>
    </row>
    <row r="554" spans="1:8" x14ac:dyDescent="0.3">
      <c r="A554" s="51"/>
      <c r="B554" s="51"/>
      <c r="C554" s="51"/>
      <c r="D554" s="51"/>
      <c r="E554" s="51"/>
      <c r="F554" s="51"/>
      <c r="G554" s="51"/>
      <c r="H554" s="51"/>
    </row>
    <row r="555" spans="1:8" x14ac:dyDescent="0.3">
      <c r="A555" s="51"/>
      <c r="B555" s="51"/>
      <c r="C555" s="51"/>
      <c r="D555" s="51"/>
      <c r="E555" s="51"/>
      <c r="F555" s="51"/>
      <c r="G555" s="51"/>
      <c r="H555" s="51"/>
    </row>
    <row r="556" spans="1:8" x14ac:dyDescent="0.3">
      <c r="A556" s="51"/>
      <c r="B556" s="51"/>
      <c r="C556" s="51"/>
      <c r="D556" s="51"/>
      <c r="E556" s="51"/>
      <c r="F556" s="51"/>
      <c r="G556" s="51"/>
      <c r="H556" s="51"/>
    </row>
    <row r="557" spans="1:8" x14ac:dyDescent="0.3">
      <c r="A557" s="51"/>
      <c r="B557" s="51"/>
      <c r="C557" s="51"/>
      <c r="D557" s="51"/>
      <c r="E557" s="51"/>
      <c r="F557" s="51"/>
      <c r="G557" s="51"/>
      <c r="H557" s="51"/>
    </row>
    <row r="558" spans="1:8" x14ac:dyDescent="0.3">
      <c r="A558" s="51"/>
      <c r="B558" s="51"/>
      <c r="C558" s="51"/>
      <c r="D558" s="51"/>
      <c r="E558" s="51"/>
      <c r="F558" s="51"/>
      <c r="G558" s="51"/>
      <c r="H558" s="51"/>
    </row>
    <row r="559" spans="1:8" x14ac:dyDescent="0.3">
      <c r="A559" s="51"/>
      <c r="B559" s="51"/>
      <c r="C559" s="51"/>
      <c r="D559" s="51"/>
      <c r="E559" s="51"/>
      <c r="F559" s="51"/>
      <c r="G559" s="51"/>
      <c r="H559" s="51"/>
    </row>
    <row r="560" spans="1:8" x14ac:dyDescent="0.3">
      <c r="A560" s="51"/>
      <c r="B560" s="51"/>
      <c r="C560" s="51"/>
      <c r="D560" s="51"/>
      <c r="E560" s="51"/>
      <c r="F560" s="51"/>
      <c r="G560" s="51"/>
      <c r="H560" s="51"/>
    </row>
    <row r="561" spans="1:8" x14ac:dyDescent="0.3">
      <c r="A561" s="51"/>
      <c r="B561" s="51"/>
      <c r="C561" s="51"/>
      <c r="D561" s="51"/>
      <c r="E561" s="51"/>
      <c r="F561" s="51"/>
      <c r="G561" s="51"/>
      <c r="H561" s="51"/>
    </row>
    <row r="562" spans="1:8" x14ac:dyDescent="0.3">
      <c r="A562" s="51"/>
      <c r="B562" s="51"/>
      <c r="C562" s="51"/>
      <c r="D562" s="51"/>
      <c r="E562" s="51"/>
      <c r="F562" s="51"/>
      <c r="G562" s="51"/>
      <c r="H562" s="51"/>
    </row>
    <row r="563" spans="1:8" x14ac:dyDescent="0.3">
      <c r="A563" s="51"/>
      <c r="B563" s="51"/>
      <c r="C563" s="51"/>
      <c r="D563" s="51"/>
      <c r="E563" s="51"/>
      <c r="F563" s="51"/>
      <c r="G563" s="51"/>
      <c r="H563" s="51"/>
    </row>
    <row r="564" spans="1:8" x14ac:dyDescent="0.3">
      <c r="A564" s="51"/>
      <c r="B564" s="51"/>
      <c r="C564" s="51"/>
      <c r="D564" s="51"/>
      <c r="E564" s="51"/>
      <c r="F564" s="51"/>
      <c r="G564" s="51"/>
      <c r="H564" s="51"/>
    </row>
    <row r="565" spans="1:8" x14ac:dyDescent="0.3">
      <c r="A565" s="51"/>
      <c r="B565" s="51"/>
      <c r="C565" s="51"/>
      <c r="D565" s="51"/>
      <c r="E565" s="51"/>
      <c r="F565" s="51"/>
      <c r="G565" s="51"/>
      <c r="H565" s="51"/>
    </row>
    <row r="566" spans="1:8" x14ac:dyDescent="0.3">
      <c r="A566" s="51"/>
      <c r="B566" s="51"/>
      <c r="C566" s="51"/>
      <c r="D566" s="51"/>
      <c r="E566" s="51"/>
      <c r="F566" s="51"/>
      <c r="G566" s="51"/>
      <c r="H566" s="51"/>
    </row>
    <row r="567" spans="1:8" x14ac:dyDescent="0.3">
      <c r="A567" s="51"/>
      <c r="B567" s="51"/>
      <c r="C567" s="51"/>
      <c r="D567" s="51"/>
      <c r="E567" s="51"/>
      <c r="F567" s="51"/>
      <c r="G567" s="51"/>
      <c r="H567" s="51"/>
    </row>
    <row r="568" spans="1:8" x14ac:dyDescent="0.3">
      <c r="A568" s="51"/>
      <c r="B568" s="51"/>
      <c r="C568" s="51"/>
      <c r="D568" s="51"/>
      <c r="E568" s="51"/>
      <c r="F568" s="51"/>
      <c r="G568" s="51"/>
      <c r="H568" s="51"/>
    </row>
    <row r="569" spans="1:8" x14ac:dyDescent="0.3">
      <c r="A569" s="51"/>
      <c r="B569" s="51"/>
      <c r="C569" s="51"/>
      <c r="D569" s="51"/>
      <c r="E569" s="51"/>
      <c r="F569" s="51"/>
      <c r="G569" s="51"/>
      <c r="H569" s="51"/>
    </row>
    <row r="570" spans="1:8" x14ac:dyDescent="0.3">
      <c r="A570" s="51"/>
      <c r="B570" s="51"/>
      <c r="C570" s="51"/>
      <c r="D570" s="51"/>
      <c r="E570" s="51"/>
      <c r="F570" s="51"/>
      <c r="G570" s="51"/>
      <c r="H570" s="51"/>
    </row>
    <row r="571" spans="1:8" x14ac:dyDescent="0.3">
      <c r="A571" s="51"/>
      <c r="B571" s="51"/>
      <c r="C571" s="51"/>
      <c r="D571" s="51"/>
      <c r="E571" s="51"/>
      <c r="F571" s="51"/>
      <c r="G571" s="51"/>
      <c r="H571" s="51"/>
    </row>
    <row r="572" spans="1:8" x14ac:dyDescent="0.3">
      <c r="A572" s="51"/>
      <c r="B572" s="51"/>
      <c r="C572" s="51"/>
      <c r="D572" s="51"/>
      <c r="E572" s="51"/>
      <c r="F572" s="51"/>
      <c r="G572" s="51"/>
      <c r="H572" s="51"/>
    </row>
    <row r="573" spans="1:8" x14ac:dyDescent="0.3">
      <c r="A573" s="51"/>
      <c r="B573" s="51"/>
      <c r="C573" s="51"/>
      <c r="D573" s="51"/>
      <c r="E573" s="51"/>
      <c r="F573" s="51"/>
      <c r="G573" s="51"/>
      <c r="H573" s="51"/>
    </row>
    <row r="574" spans="1:8" x14ac:dyDescent="0.3">
      <c r="A574" s="51"/>
      <c r="B574" s="51"/>
      <c r="C574" s="51"/>
      <c r="D574" s="51"/>
      <c r="E574" s="51"/>
      <c r="F574" s="51"/>
      <c r="G574" s="51"/>
      <c r="H574" s="51"/>
    </row>
    <row r="575" spans="1:8" x14ac:dyDescent="0.3">
      <c r="A575" s="51"/>
      <c r="B575" s="51"/>
      <c r="C575" s="51"/>
      <c r="D575" s="51"/>
      <c r="E575" s="51"/>
      <c r="F575" s="51"/>
      <c r="G575" s="51"/>
      <c r="H575" s="51"/>
    </row>
    <row r="576" spans="1:8" x14ac:dyDescent="0.3">
      <c r="A576" s="51"/>
      <c r="B576" s="51"/>
      <c r="C576" s="51"/>
      <c r="D576" s="51"/>
      <c r="E576" s="51"/>
      <c r="F576" s="51"/>
      <c r="G576" s="51"/>
      <c r="H576" s="51"/>
    </row>
    <row r="577" spans="1:8" x14ac:dyDescent="0.3">
      <c r="A577" s="51"/>
      <c r="B577" s="51"/>
      <c r="C577" s="51"/>
      <c r="D577" s="51"/>
      <c r="E577" s="51"/>
      <c r="F577" s="51"/>
      <c r="G577" s="51"/>
      <c r="H577" s="51"/>
    </row>
    <row r="578" spans="1:8" x14ac:dyDescent="0.3">
      <c r="A578" s="51"/>
      <c r="B578" s="51"/>
      <c r="C578" s="51"/>
      <c r="D578" s="51"/>
      <c r="E578" s="51"/>
      <c r="F578" s="51"/>
      <c r="G578" s="51"/>
      <c r="H578" s="51"/>
    </row>
    <row r="579" spans="1:8" x14ac:dyDescent="0.3">
      <c r="A579" s="51"/>
      <c r="B579" s="51"/>
      <c r="C579" s="51"/>
      <c r="D579" s="51"/>
      <c r="E579" s="51"/>
      <c r="F579" s="51"/>
      <c r="G579" s="51"/>
      <c r="H579" s="51"/>
    </row>
    <row r="580" spans="1:8" x14ac:dyDescent="0.3">
      <c r="A580" s="51"/>
      <c r="B580" s="51"/>
      <c r="C580" s="51"/>
      <c r="D580" s="51"/>
      <c r="E580" s="51"/>
      <c r="F580" s="51"/>
      <c r="G580" s="51"/>
      <c r="H580" s="51"/>
    </row>
    <row r="581" spans="1:8" x14ac:dyDescent="0.3">
      <c r="A581" s="51"/>
      <c r="B581" s="51"/>
      <c r="C581" s="51"/>
      <c r="D581" s="51"/>
      <c r="E581" s="51"/>
      <c r="F581" s="51"/>
      <c r="G581" s="51"/>
      <c r="H581" s="51"/>
    </row>
    <row r="582" spans="1:8" x14ac:dyDescent="0.3">
      <c r="A582" s="51"/>
      <c r="B582" s="51"/>
      <c r="C582" s="51"/>
      <c r="D582" s="51"/>
      <c r="E582" s="51"/>
      <c r="F582" s="51"/>
      <c r="G582" s="51"/>
      <c r="H582" s="51"/>
    </row>
    <row r="583" spans="1:8" x14ac:dyDescent="0.3">
      <c r="A583" s="51"/>
      <c r="B583" s="51"/>
      <c r="C583" s="51"/>
      <c r="D583" s="51"/>
      <c r="E583" s="51"/>
      <c r="F583" s="51"/>
      <c r="G583" s="51"/>
      <c r="H583" s="51"/>
    </row>
    <row r="584" spans="1:8" x14ac:dyDescent="0.3">
      <c r="A584" s="51"/>
      <c r="B584" s="51"/>
      <c r="C584" s="51"/>
      <c r="D584" s="51"/>
      <c r="E584" s="51"/>
      <c r="F584" s="51"/>
      <c r="G584" s="51"/>
      <c r="H584" s="51"/>
    </row>
    <row r="585" spans="1:8" x14ac:dyDescent="0.3">
      <c r="A585" s="51"/>
      <c r="B585" s="51"/>
      <c r="C585" s="51"/>
      <c r="D585" s="51"/>
      <c r="E585" s="51"/>
      <c r="F585" s="51"/>
      <c r="G585" s="51"/>
      <c r="H585" s="51"/>
    </row>
    <row r="586" spans="1:8" x14ac:dyDescent="0.3">
      <c r="A586" s="51"/>
      <c r="B586" s="51"/>
      <c r="C586" s="51"/>
      <c r="D586" s="51"/>
      <c r="E586" s="51"/>
      <c r="F586" s="51"/>
      <c r="G586" s="51"/>
      <c r="H586" s="51"/>
    </row>
    <row r="587" spans="1:8" x14ac:dyDescent="0.3">
      <c r="A587" s="51"/>
      <c r="B587" s="51"/>
      <c r="C587" s="51"/>
      <c r="D587" s="51"/>
      <c r="E587" s="51"/>
      <c r="F587" s="51"/>
      <c r="G587" s="51"/>
      <c r="H587" s="51"/>
    </row>
    <row r="588" spans="1:8" x14ac:dyDescent="0.3">
      <c r="A588" s="51"/>
      <c r="B588" s="51"/>
      <c r="C588" s="51"/>
      <c r="D588" s="51"/>
      <c r="E588" s="51"/>
      <c r="F588" s="51"/>
      <c r="G588" s="51"/>
      <c r="H588" s="51"/>
    </row>
    <row r="589" spans="1:8" x14ac:dyDescent="0.3">
      <c r="A589" s="51"/>
      <c r="B589" s="51"/>
      <c r="C589" s="51"/>
      <c r="D589" s="51"/>
      <c r="E589" s="51"/>
      <c r="F589" s="51"/>
      <c r="G589" s="51"/>
      <c r="H589" s="51"/>
    </row>
    <row r="590" spans="1:8" x14ac:dyDescent="0.3">
      <c r="A590" s="51"/>
      <c r="B590" s="51"/>
      <c r="C590" s="51"/>
      <c r="D590" s="51"/>
      <c r="E590" s="51"/>
      <c r="F590" s="51"/>
      <c r="G590" s="51"/>
      <c r="H590" s="51"/>
    </row>
    <row r="591" spans="1:8" x14ac:dyDescent="0.3">
      <c r="A591" s="51"/>
      <c r="B591" s="51"/>
      <c r="C591" s="51"/>
      <c r="D591" s="51"/>
      <c r="E591" s="51"/>
      <c r="F591" s="51"/>
      <c r="G591" s="51"/>
      <c r="H591" s="51"/>
    </row>
    <row r="592" spans="1:8" x14ac:dyDescent="0.3">
      <c r="A592" s="51"/>
      <c r="B592" s="51"/>
      <c r="C592" s="51"/>
      <c r="D592" s="51"/>
      <c r="E592" s="51"/>
      <c r="F592" s="51"/>
      <c r="G592" s="51"/>
      <c r="H592" s="51"/>
    </row>
    <row r="593" spans="1:8" x14ac:dyDescent="0.3">
      <c r="A593" s="51"/>
      <c r="B593" s="51"/>
      <c r="C593" s="51"/>
      <c r="D593" s="51"/>
      <c r="E593" s="51"/>
      <c r="F593" s="51"/>
      <c r="G593" s="51"/>
      <c r="H593" s="51"/>
    </row>
    <row r="594" spans="1:8" x14ac:dyDescent="0.3">
      <c r="A594" s="51"/>
      <c r="B594" s="51"/>
      <c r="C594" s="51"/>
      <c r="D594" s="51"/>
      <c r="E594" s="51"/>
      <c r="F594" s="51"/>
      <c r="G594" s="51"/>
      <c r="H594" s="51"/>
    </row>
    <row r="595" spans="1:8" x14ac:dyDescent="0.3">
      <c r="A595" s="51"/>
      <c r="B595" s="51"/>
      <c r="C595" s="51"/>
      <c r="D595" s="51"/>
      <c r="E595" s="51"/>
      <c r="F595" s="51"/>
      <c r="G595" s="51"/>
      <c r="H595" s="51"/>
    </row>
    <row r="596" spans="1:8" x14ac:dyDescent="0.3">
      <c r="A596" s="51"/>
      <c r="B596" s="51"/>
      <c r="C596" s="51"/>
      <c r="D596" s="51"/>
      <c r="E596" s="51"/>
      <c r="F596" s="51"/>
      <c r="G596" s="51"/>
      <c r="H596" s="51"/>
    </row>
    <row r="597" spans="1:8" x14ac:dyDescent="0.3">
      <c r="A597" s="51"/>
      <c r="B597" s="51"/>
      <c r="C597" s="51"/>
      <c r="D597" s="51"/>
      <c r="E597" s="51"/>
      <c r="F597" s="51"/>
      <c r="G597" s="51"/>
      <c r="H597" s="51"/>
    </row>
    <row r="598" spans="1:8" x14ac:dyDescent="0.3">
      <c r="A598" s="51"/>
      <c r="B598" s="51"/>
      <c r="C598" s="51"/>
      <c r="D598" s="51"/>
      <c r="E598" s="51"/>
      <c r="F598" s="51"/>
      <c r="G598" s="51"/>
      <c r="H598" s="51"/>
    </row>
    <row r="599" spans="1:8" x14ac:dyDescent="0.3">
      <c r="A599" s="51"/>
      <c r="B599" s="51"/>
      <c r="C599" s="51"/>
      <c r="D599" s="51"/>
      <c r="E599" s="51"/>
      <c r="F599" s="51"/>
      <c r="G599" s="51"/>
      <c r="H599" s="51"/>
    </row>
    <row r="600" spans="1:8" x14ac:dyDescent="0.3">
      <c r="A600" s="51"/>
      <c r="B600" s="51"/>
      <c r="C600" s="51"/>
      <c r="D600" s="51"/>
      <c r="E600" s="51"/>
      <c r="F600" s="51"/>
      <c r="G600" s="51"/>
      <c r="H600" s="51"/>
    </row>
    <row r="601" spans="1:8" x14ac:dyDescent="0.3">
      <c r="A601" s="51"/>
      <c r="B601" s="51"/>
      <c r="C601" s="51"/>
      <c r="D601" s="51"/>
      <c r="E601" s="51"/>
      <c r="F601" s="51"/>
      <c r="G601" s="51"/>
      <c r="H601" s="51"/>
    </row>
    <row r="602" spans="1:8" x14ac:dyDescent="0.3">
      <c r="A602" s="51"/>
      <c r="B602" s="51"/>
      <c r="C602" s="51"/>
      <c r="D602" s="51"/>
      <c r="E602" s="51"/>
      <c r="F602" s="51"/>
      <c r="G602" s="51"/>
      <c r="H602" s="51"/>
    </row>
    <row r="603" spans="1:8" x14ac:dyDescent="0.3">
      <c r="A603" s="51"/>
      <c r="B603" s="51"/>
      <c r="C603" s="51"/>
      <c r="D603" s="51"/>
      <c r="E603" s="51"/>
      <c r="F603" s="51"/>
      <c r="G603" s="51"/>
      <c r="H603" s="51"/>
    </row>
    <row r="604" spans="1:8" x14ac:dyDescent="0.3">
      <c r="A604" s="51"/>
      <c r="B604" s="51"/>
      <c r="C604" s="51"/>
      <c r="D604" s="51"/>
      <c r="E604" s="51"/>
      <c r="F604" s="51"/>
      <c r="G604" s="51"/>
      <c r="H604" s="51"/>
    </row>
    <row r="605" spans="1:8" x14ac:dyDescent="0.3">
      <c r="A605" s="51"/>
      <c r="B605" s="51"/>
      <c r="C605" s="51"/>
      <c r="D605" s="51"/>
      <c r="E605" s="51"/>
      <c r="F605" s="51"/>
      <c r="G605" s="51"/>
      <c r="H605" s="51"/>
    </row>
    <row r="606" spans="1:8" x14ac:dyDescent="0.3">
      <c r="A606" s="51"/>
      <c r="B606" s="51"/>
      <c r="C606" s="51"/>
      <c r="D606" s="51"/>
      <c r="E606" s="51"/>
      <c r="F606" s="51"/>
      <c r="G606" s="51"/>
      <c r="H606" s="51"/>
    </row>
    <row r="607" spans="1:8" x14ac:dyDescent="0.3">
      <c r="A607" s="51"/>
      <c r="B607" s="51"/>
      <c r="C607" s="51"/>
      <c r="D607" s="51"/>
      <c r="E607" s="51"/>
      <c r="F607" s="51"/>
      <c r="G607" s="51"/>
      <c r="H607" s="51"/>
    </row>
    <row r="608" spans="1:8" x14ac:dyDescent="0.3">
      <c r="A608" s="51"/>
      <c r="B608" s="51"/>
      <c r="C608" s="51"/>
      <c r="D608" s="51"/>
      <c r="E608" s="51"/>
      <c r="F608" s="51"/>
      <c r="G608" s="51"/>
      <c r="H608" s="51"/>
    </row>
    <row r="609" spans="1:8" x14ac:dyDescent="0.3">
      <c r="A609" s="51"/>
      <c r="B609" s="51"/>
      <c r="C609" s="51"/>
      <c r="D609" s="51"/>
      <c r="E609" s="51"/>
      <c r="F609" s="51"/>
      <c r="G609" s="51"/>
      <c r="H609" s="51"/>
    </row>
    <row r="610" spans="1:8" x14ac:dyDescent="0.3">
      <c r="A610" s="51"/>
      <c r="B610" s="51"/>
      <c r="C610" s="51"/>
      <c r="D610" s="51"/>
      <c r="E610" s="51"/>
      <c r="F610" s="51"/>
      <c r="G610" s="51"/>
      <c r="H610" s="51"/>
    </row>
    <row r="611" spans="1:8" x14ac:dyDescent="0.3">
      <c r="A611" s="51"/>
      <c r="B611" s="51"/>
      <c r="C611" s="51"/>
      <c r="D611" s="51"/>
      <c r="E611" s="51"/>
      <c r="F611" s="51"/>
      <c r="G611" s="51"/>
      <c r="H611" s="51"/>
    </row>
    <row r="612" spans="1:8" x14ac:dyDescent="0.3">
      <c r="A612" s="51"/>
      <c r="B612" s="51"/>
      <c r="C612" s="51"/>
      <c r="D612" s="51"/>
      <c r="E612" s="51"/>
      <c r="F612" s="51"/>
      <c r="G612" s="51"/>
      <c r="H612" s="51"/>
    </row>
    <row r="613" spans="1:8" x14ac:dyDescent="0.3">
      <c r="A613" s="51"/>
      <c r="B613" s="51"/>
      <c r="C613" s="51"/>
      <c r="D613" s="51"/>
      <c r="E613" s="51"/>
      <c r="F613" s="51"/>
      <c r="G613" s="51"/>
      <c r="H613" s="51"/>
    </row>
    <row r="614" spans="1:8" x14ac:dyDescent="0.3">
      <c r="A614" s="51"/>
      <c r="B614" s="51"/>
      <c r="C614" s="51"/>
      <c r="D614" s="51"/>
      <c r="E614" s="51"/>
      <c r="F614" s="51"/>
      <c r="G614" s="51"/>
      <c r="H614" s="51"/>
    </row>
    <row r="615" spans="1:8" x14ac:dyDescent="0.3">
      <c r="A615" s="51"/>
      <c r="B615" s="51"/>
      <c r="C615" s="51"/>
      <c r="D615" s="51"/>
      <c r="E615" s="51"/>
      <c r="F615" s="51"/>
      <c r="G615" s="51"/>
      <c r="H615" s="51"/>
    </row>
    <row r="616" spans="1:8" x14ac:dyDescent="0.3">
      <c r="A616" s="51"/>
      <c r="B616" s="51"/>
      <c r="C616" s="51"/>
      <c r="D616" s="51"/>
      <c r="E616" s="51"/>
      <c r="F616" s="51"/>
      <c r="G616" s="51"/>
      <c r="H616" s="51"/>
    </row>
    <row r="617" spans="1:8" x14ac:dyDescent="0.3">
      <c r="A617" s="51"/>
      <c r="B617" s="51"/>
      <c r="C617" s="51"/>
      <c r="D617" s="51"/>
      <c r="E617" s="51"/>
      <c r="F617" s="51"/>
      <c r="G617" s="51"/>
      <c r="H617" s="51"/>
    </row>
    <row r="618" spans="1:8" x14ac:dyDescent="0.3">
      <c r="A618" s="51"/>
      <c r="B618" s="51"/>
      <c r="C618" s="51"/>
      <c r="D618" s="51"/>
      <c r="E618" s="51"/>
      <c r="F618" s="51"/>
      <c r="G618" s="51"/>
      <c r="H618" s="51"/>
    </row>
    <row r="619" spans="1:8" x14ac:dyDescent="0.3">
      <c r="A619" s="51"/>
      <c r="B619" s="51"/>
      <c r="C619" s="51"/>
      <c r="D619" s="51"/>
      <c r="E619" s="51"/>
      <c r="F619" s="51"/>
      <c r="G619" s="51"/>
      <c r="H619" s="51"/>
    </row>
    <row r="620" spans="1:8" x14ac:dyDescent="0.3">
      <c r="A620" s="51"/>
      <c r="B620" s="51"/>
      <c r="C620" s="51"/>
      <c r="D620" s="51"/>
      <c r="E620" s="51"/>
      <c r="F620" s="51"/>
      <c r="G620" s="51"/>
      <c r="H620" s="51"/>
    </row>
    <row r="621" spans="1:8" x14ac:dyDescent="0.3">
      <c r="A621" s="51"/>
      <c r="B621" s="51"/>
      <c r="C621" s="51"/>
      <c r="D621" s="51"/>
      <c r="E621" s="51"/>
      <c r="F621" s="51"/>
      <c r="G621" s="51"/>
      <c r="H621" s="51"/>
    </row>
    <row r="622" spans="1:8" x14ac:dyDescent="0.3">
      <c r="A622" s="51"/>
      <c r="B622" s="51"/>
      <c r="C622" s="51"/>
      <c r="D622" s="51"/>
      <c r="E622" s="51"/>
      <c r="F622" s="51"/>
      <c r="G622" s="51"/>
      <c r="H622" s="51"/>
    </row>
    <row r="623" spans="1:8" x14ac:dyDescent="0.3">
      <c r="A623" s="51"/>
      <c r="B623" s="51"/>
      <c r="C623" s="51"/>
      <c r="D623" s="51"/>
      <c r="E623" s="51"/>
      <c r="F623" s="51"/>
      <c r="G623" s="51"/>
      <c r="H623" s="51"/>
    </row>
    <row r="624" spans="1:8" x14ac:dyDescent="0.3">
      <c r="A624" s="51"/>
      <c r="B624" s="51"/>
      <c r="C624" s="51"/>
      <c r="D624" s="51"/>
      <c r="E624" s="51"/>
      <c r="F624" s="51"/>
      <c r="G624" s="51"/>
      <c r="H624" s="51"/>
    </row>
    <row r="625" spans="1:8" x14ac:dyDescent="0.3">
      <c r="A625" s="51"/>
      <c r="B625" s="51"/>
      <c r="C625" s="51"/>
      <c r="D625" s="51"/>
      <c r="E625" s="51"/>
      <c r="F625" s="51"/>
      <c r="G625" s="51"/>
      <c r="H625" s="51"/>
    </row>
    <row r="626" spans="1:8" x14ac:dyDescent="0.3">
      <c r="A626" s="51"/>
      <c r="B626" s="51"/>
      <c r="C626" s="51"/>
      <c r="D626" s="51"/>
      <c r="E626" s="51"/>
      <c r="F626" s="51"/>
      <c r="G626" s="51"/>
      <c r="H626" s="51"/>
    </row>
    <row r="627" spans="1:8" x14ac:dyDescent="0.3">
      <c r="A627" s="51"/>
      <c r="B627" s="51"/>
      <c r="C627" s="51"/>
      <c r="D627" s="51"/>
      <c r="E627" s="51"/>
      <c r="F627" s="51"/>
      <c r="G627" s="51"/>
      <c r="H627" s="51"/>
    </row>
    <row r="628" spans="1:8" x14ac:dyDescent="0.3">
      <c r="A628" s="51"/>
      <c r="B628" s="51"/>
      <c r="C628" s="51"/>
      <c r="D628" s="51"/>
      <c r="E628" s="51"/>
      <c r="F628" s="51"/>
      <c r="G628" s="51"/>
      <c r="H628" s="51"/>
    </row>
    <row r="629" spans="1:8" x14ac:dyDescent="0.3">
      <c r="A629" s="51"/>
      <c r="B629" s="51"/>
      <c r="C629" s="51"/>
      <c r="D629" s="51"/>
      <c r="E629" s="51"/>
      <c r="F629" s="51"/>
      <c r="G629" s="51"/>
      <c r="H629" s="51"/>
    </row>
    <row r="630" spans="1:8" x14ac:dyDescent="0.3">
      <c r="A630" s="51"/>
      <c r="B630" s="51"/>
      <c r="C630" s="51"/>
      <c r="D630" s="51"/>
      <c r="E630" s="51"/>
      <c r="F630" s="51"/>
      <c r="G630" s="51"/>
      <c r="H630" s="51"/>
    </row>
    <row r="631" spans="1:8" x14ac:dyDescent="0.3">
      <c r="A631" s="51"/>
      <c r="B631" s="51"/>
      <c r="C631" s="51"/>
      <c r="D631" s="51"/>
      <c r="E631" s="51"/>
      <c r="F631" s="51"/>
      <c r="G631" s="51"/>
      <c r="H631" s="51"/>
    </row>
    <row r="632" spans="1:8" x14ac:dyDescent="0.3">
      <c r="A632" s="51"/>
      <c r="B632" s="51"/>
      <c r="C632" s="51"/>
      <c r="D632" s="51"/>
      <c r="E632" s="51"/>
      <c r="F632" s="51"/>
      <c r="G632" s="51"/>
      <c r="H632" s="51"/>
    </row>
    <row r="633" spans="1:8" x14ac:dyDescent="0.3">
      <c r="A633" s="51"/>
      <c r="B633" s="51"/>
      <c r="C633" s="51"/>
      <c r="D633" s="51"/>
      <c r="E633" s="51"/>
      <c r="F633" s="51"/>
      <c r="G633" s="51"/>
      <c r="H633" s="51"/>
    </row>
    <row r="634" spans="1:8" x14ac:dyDescent="0.3">
      <c r="A634" s="51"/>
      <c r="B634" s="51"/>
      <c r="C634" s="51"/>
      <c r="D634" s="51"/>
      <c r="E634" s="51"/>
      <c r="F634" s="51"/>
      <c r="G634" s="51"/>
      <c r="H634" s="51"/>
    </row>
    <row r="635" spans="1:8" x14ac:dyDescent="0.3">
      <c r="A635" s="51"/>
      <c r="B635" s="51"/>
      <c r="C635" s="51"/>
      <c r="D635" s="51"/>
      <c r="E635" s="51"/>
      <c r="F635" s="51"/>
      <c r="G635" s="51"/>
      <c r="H635" s="51"/>
    </row>
    <row r="636" spans="1:8" x14ac:dyDescent="0.3">
      <c r="A636" s="51"/>
      <c r="B636" s="51"/>
      <c r="C636" s="51"/>
      <c r="D636" s="51"/>
      <c r="E636" s="51"/>
      <c r="F636" s="51"/>
      <c r="G636" s="51"/>
      <c r="H636" s="51"/>
    </row>
    <row r="637" spans="1:8" x14ac:dyDescent="0.3">
      <c r="A637" s="51"/>
      <c r="B637" s="51"/>
      <c r="C637" s="51"/>
      <c r="D637" s="51"/>
      <c r="E637" s="51"/>
      <c r="F637" s="51"/>
      <c r="G637" s="51"/>
      <c r="H637" s="51"/>
    </row>
    <row r="638" spans="1:8" x14ac:dyDescent="0.3">
      <c r="A638" s="51"/>
      <c r="B638" s="51"/>
      <c r="C638" s="51"/>
      <c r="D638" s="51"/>
      <c r="E638" s="51"/>
      <c r="F638" s="51"/>
      <c r="G638" s="51"/>
      <c r="H638" s="51"/>
    </row>
    <row r="639" spans="1:8" x14ac:dyDescent="0.3">
      <c r="A639" s="51"/>
      <c r="B639" s="51"/>
      <c r="C639" s="51"/>
      <c r="D639" s="51"/>
      <c r="E639" s="51"/>
      <c r="F639" s="51"/>
      <c r="G639" s="51"/>
      <c r="H639" s="51"/>
    </row>
    <row r="640" spans="1:8" x14ac:dyDescent="0.3">
      <c r="A640" s="51"/>
      <c r="B640" s="51"/>
      <c r="C640" s="51"/>
      <c r="D640" s="51"/>
      <c r="E640" s="51"/>
      <c r="F640" s="51"/>
      <c r="G640" s="51"/>
      <c r="H640" s="51"/>
    </row>
    <row r="641" spans="1:8" x14ac:dyDescent="0.3">
      <c r="A641" s="51"/>
      <c r="B641" s="51"/>
      <c r="C641" s="51"/>
      <c r="D641" s="51"/>
      <c r="E641" s="51"/>
      <c r="F641" s="51"/>
      <c r="G641" s="51"/>
      <c r="H641" s="51"/>
    </row>
    <row r="642" spans="1:8" x14ac:dyDescent="0.3">
      <c r="A642" s="51"/>
      <c r="B642" s="51"/>
      <c r="C642" s="51"/>
      <c r="D642" s="51"/>
      <c r="E642" s="51"/>
      <c r="F642" s="51"/>
      <c r="G642" s="51"/>
      <c r="H642" s="51"/>
    </row>
    <row r="643" spans="1:8" x14ac:dyDescent="0.3">
      <c r="A643" s="51"/>
      <c r="B643" s="51"/>
      <c r="C643" s="51"/>
      <c r="D643" s="51"/>
      <c r="E643" s="51"/>
      <c r="F643" s="51"/>
      <c r="G643" s="51"/>
      <c r="H643" s="51"/>
    </row>
    <row r="644" spans="1:8" x14ac:dyDescent="0.3">
      <c r="A644" s="51"/>
      <c r="B644" s="51"/>
      <c r="C644" s="51"/>
      <c r="D644" s="51"/>
      <c r="E644" s="51"/>
      <c r="F644" s="51"/>
      <c r="G644" s="51"/>
      <c r="H644" s="51"/>
    </row>
    <row r="645" spans="1:8" x14ac:dyDescent="0.3">
      <c r="A645" s="51"/>
      <c r="B645" s="51"/>
      <c r="C645" s="51"/>
      <c r="D645" s="51"/>
      <c r="E645" s="51"/>
      <c r="F645" s="51"/>
      <c r="G645" s="51"/>
      <c r="H645" s="51"/>
    </row>
    <row r="646" spans="1:8" x14ac:dyDescent="0.3">
      <c r="A646" s="51"/>
      <c r="B646" s="51"/>
      <c r="C646" s="51"/>
      <c r="D646" s="51"/>
      <c r="E646" s="51"/>
      <c r="F646" s="51"/>
      <c r="G646" s="51"/>
      <c r="H646" s="51"/>
    </row>
    <row r="647" spans="1:8" x14ac:dyDescent="0.3">
      <c r="A647" s="51"/>
      <c r="B647" s="51"/>
      <c r="C647" s="51"/>
      <c r="D647" s="51"/>
      <c r="E647" s="51"/>
      <c r="F647" s="51"/>
      <c r="G647" s="51"/>
      <c r="H647" s="51"/>
    </row>
    <row r="648" spans="1:8" x14ac:dyDescent="0.3">
      <c r="A648" s="51"/>
      <c r="B648" s="51"/>
      <c r="C648" s="51"/>
      <c r="D648" s="51"/>
      <c r="E648" s="51"/>
      <c r="F648" s="51"/>
      <c r="G648" s="51"/>
      <c r="H648" s="51"/>
    </row>
    <row r="649" spans="1:8" x14ac:dyDescent="0.3">
      <c r="A649" s="51"/>
      <c r="B649" s="51"/>
      <c r="C649" s="51"/>
      <c r="D649" s="51"/>
      <c r="E649" s="51"/>
      <c r="F649" s="51"/>
      <c r="G649" s="51"/>
      <c r="H649" s="51"/>
    </row>
    <row r="650" spans="1:8" x14ac:dyDescent="0.3">
      <c r="A650" s="51"/>
      <c r="B650" s="51"/>
      <c r="C650" s="51"/>
      <c r="D650" s="51"/>
      <c r="E650" s="51"/>
      <c r="F650" s="51"/>
      <c r="G650" s="51"/>
      <c r="H650" s="51"/>
    </row>
    <row r="651" spans="1:8" x14ac:dyDescent="0.3">
      <c r="A651" s="51"/>
      <c r="B651" s="51"/>
      <c r="C651" s="51"/>
      <c r="D651" s="51"/>
      <c r="E651" s="51"/>
      <c r="F651" s="51"/>
      <c r="G651" s="51"/>
      <c r="H651" s="51"/>
    </row>
    <row r="652" spans="1:8" x14ac:dyDescent="0.3">
      <c r="A652" s="51"/>
      <c r="B652" s="51"/>
      <c r="C652" s="51"/>
      <c r="D652" s="51"/>
      <c r="E652" s="51"/>
      <c r="F652" s="51"/>
      <c r="G652" s="51"/>
      <c r="H652" s="51"/>
    </row>
    <row r="653" spans="1:8" x14ac:dyDescent="0.3">
      <c r="A653" s="51"/>
      <c r="B653" s="51"/>
      <c r="C653" s="51"/>
      <c r="D653" s="51"/>
      <c r="E653" s="51"/>
      <c r="F653" s="51"/>
      <c r="G653" s="51"/>
      <c r="H653" s="51"/>
    </row>
    <row r="654" spans="1:8" x14ac:dyDescent="0.3">
      <c r="A654" s="51"/>
      <c r="B654" s="51"/>
      <c r="C654" s="51"/>
      <c r="D654" s="51"/>
      <c r="E654" s="51"/>
      <c r="F654" s="51"/>
      <c r="G654" s="51"/>
      <c r="H654" s="51"/>
    </row>
    <row r="655" spans="1:8" x14ac:dyDescent="0.3">
      <c r="A655" s="51"/>
      <c r="B655" s="51"/>
      <c r="C655" s="51"/>
      <c r="D655" s="51"/>
      <c r="E655" s="51"/>
      <c r="F655" s="51"/>
      <c r="G655" s="51"/>
      <c r="H655" s="51"/>
    </row>
    <row r="656" spans="1:8" x14ac:dyDescent="0.3">
      <c r="A656" s="51"/>
      <c r="B656" s="51"/>
      <c r="C656" s="51"/>
      <c r="D656" s="51"/>
      <c r="E656" s="51"/>
      <c r="F656" s="51"/>
      <c r="G656" s="51"/>
      <c r="H656" s="51"/>
    </row>
    <row r="657" spans="1:8" x14ac:dyDescent="0.3">
      <c r="A657" s="51"/>
      <c r="B657" s="51"/>
      <c r="C657" s="51"/>
      <c r="D657" s="51"/>
      <c r="E657" s="51"/>
      <c r="F657" s="51"/>
      <c r="G657" s="51"/>
      <c r="H657" s="51"/>
    </row>
    <row r="658" spans="1:8" x14ac:dyDescent="0.3">
      <c r="A658" s="51"/>
      <c r="B658" s="51"/>
      <c r="C658" s="51"/>
      <c r="D658" s="51"/>
      <c r="E658" s="51"/>
      <c r="F658" s="51"/>
      <c r="G658" s="51"/>
      <c r="H658" s="51"/>
    </row>
    <row r="659" spans="1:8" x14ac:dyDescent="0.3">
      <c r="A659" s="51"/>
      <c r="B659" s="51"/>
      <c r="C659" s="51"/>
      <c r="D659" s="51"/>
      <c r="E659" s="51"/>
      <c r="F659" s="51"/>
      <c r="G659" s="51"/>
      <c r="H659" s="51"/>
    </row>
    <row r="660" spans="1:8" x14ac:dyDescent="0.3">
      <c r="A660" s="51"/>
      <c r="B660" s="51"/>
      <c r="C660" s="51"/>
      <c r="D660" s="51"/>
      <c r="E660" s="51"/>
      <c r="F660" s="51"/>
      <c r="G660" s="51"/>
      <c r="H660" s="51"/>
    </row>
    <row r="661" spans="1:8" x14ac:dyDescent="0.3">
      <c r="A661" s="51"/>
      <c r="B661" s="51"/>
      <c r="C661" s="51"/>
      <c r="D661" s="51"/>
      <c r="E661" s="51"/>
      <c r="F661" s="51"/>
      <c r="G661" s="51"/>
      <c r="H661" s="51"/>
    </row>
    <row r="662" spans="1:8" x14ac:dyDescent="0.3">
      <c r="A662" s="51"/>
      <c r="B662" s="51"/>
      <c r="C662" s="51"/>
      <c r="D662" s="51"/>
      <c r="E662" s="51"/>
      <c r="F662" s="51"/>
      <c r="G662" s="51"/>
      <c r="H662" s="51"/>
    </row>
    <row r="663" spans="1:8" x14ac:dyDescent="0.3">
      <c r="A663" s="51"/>
      <c r="B663" s="51"/>
      <c r="C663" s="51"/>
      <c r="D663" s="51"/>
      <c r="E663" s="51"/>
      <c r="F663" s="51"/>
      <c r="G663" s="51"/>
      <c r="H663" s="51"/>
    </row>
    <row r="664" spans="1:8" x14ac:dyDescent="0.3">
      <c r="A664" s="51"/>
      <c r="B664" s="51"/>
      <c r="C664" s="51"/>
      <c r="D664" s="51"/>
      <c r="E664" s="51"/>
      <c r="F664" s="51"/>
      <c r="G664" s="51"/>
      <c r="H664" s="51"/>
    </row>
    <row r="665" spans="1:8" x14ac:dyDescent="0.3">
      <c r="A665" s="51"/>
      <c r="B665" s="51"/>
      <c r="C665" s="51"/>
      <c r="D665" s="51"/>
      <c r="E665" s="51"/>
      <c r="F665" s="51"/>
      <c r="G665" s="51"/>
      <c r="H665" s="51"/>
    </row>
    <row r="666" spans="1:8" x14ac:dyDescent="0.3">
      <c r="A666" s="51"/>
      <c r="B666" s="51"/>
      <c r="C666" s="51"/>
      <c r="D666" s="51"/>
      <c r="E666" s="51"/>
      <c r="F666" s="51"/>
      <c r="G666" s="51"/>
      <c r="H666" s="51"/>
    </row>
    <row r="667" spans="1:8" x14ac:dyDescent="0.3">
      <c r="A667" s="51"/>
      <c r="B667" s="51"/>
      <c r="C667" s="51"/>
      <c r="D667" s="51"/>
      <c r="E667" s="51"/>
      <c r="F667" s="51"/>
      <c r="G667" s="51"/>
      <c r="H667" s="51"/>
    </row>
    <row r="668" spans="1:8" x14ac:dyDescent="0.3">
      <c r="A668" s="51"/>
      <c r="B668" s="51"/>
      <c r="C668" s="51"/>
      <c r="D668" s="51"/>
      <c r="E668" s="51"/>
      <c r="F668" s="51"/>
      <c r="G668" s="51"/>
      <c r="H668" s="51"/>
    </row>
    <row r="669" spans="1:8" x14ac:dyDescent="0.3">
      <c r="A669" s="51"/>
      <c r="B669" s="51"/>
      <c r="C669" s="51"/>
      <c r="D669" s="51"/>
      <c r="E669" s="51"/>
      <c r="F669" s="51"/>
      <c r="G669" s="51"/>
      <c r="H669" s="51"/>
    </row>
    <row r="670" spans="1:8" x14ac:dyDescent="0.3">
      <c r="A670" s="51"/>
      <c r="B670" s="51"/>
      <c r="C670" s="51"/>
      <c r="D670" s="51"/>
      <c r="E670" s="51"/>
      <c r="F670" s="51"/>
      <c r="G670" s="51"/>
      <c r="H670" s="51"/>
    </row>
    <row r="671" spans="1:8" x14ac:dyDescent="0.3">
      <c r="A671" s="51"/>
      <c r="B671" s="51"/>
      <c r="C671" s="51"/>
      <c r="D671" s="51"/>
      <c r="E671" s="51"/>
      <c r="F671" s="51"/>
      <c r="G671" s="51"/>
      <c r="H671" s="51"/>
    </row>
    <row r="672" spans="1:8" x14ac:dyDescent="0.3">
      <c r="A672" s="51"/>
      <c r="B672" s="51"/>
      <c r="C672" s="51"/>
      <c r="D672" s="51"/>
      <c r="E672" s="51"/>
      <c r="F672" s="51"/>
      <c r="G672" s="51"/>
      <c r="H672" s="51"/>
    </row>
    <row r="673" spans="1:8" x14ac:dyDescent="0.3">
      <c r="A673" s="51"/>
      <c r="B673" s="51"/>
      <c r="C673" s="51"/>
      <c r="D673" s="51"/>
      <c r="E673" s="51"/>
      <c r="F673" s="51"/>
      <c r="G673" s="51"/>
      <c r="H673" s="51"/>
    </row>
    <row r="674" spans="1:8" x14ac:dyDescent="0.3">
      <c r="A674" s="51"/>
      <c r="B674" s="51"/>
      <c r="C674" s="51"/>
      <c r="D674" s="51"/>
      <c r="E674" s="51"/>
      <c r="F674" s="51"/>
      <c r="G674" s="51"/>
      <c r="H674" s="51"/>
    </row>
    <row r="675" spans="1:8" x14ac:dyDescent="0.3">
      <c r="A675" s="51"/>
      <c r="B675" s="51"/>
      <c r="C675" s="51"/>
      <c r="D675" s="51"/>
      <c r="E675" s="51"/>
      <c r="F675" s="51"/>
      <c r="G675" s="51"/>
      <c r="H675" s="51"/>
    </row>
    <row r="676" spans="1:8" x14ac:dyDescent="0.3">
      <c r="A676" s="51"/>
      <c r="B676" s="51"/>
      <c r="C676" s="51"/>
      <c r="D676" s="51"/>
      <c r="E676" s="51"/>
      <c r="F676" s="51"/>
      <c r="G676" s="51"/>
      <c r="H676" s="51"/>
    </row>
    <row r="677" spans="1:8" x14ac:dyDescent="0.3">
      <c r="A677" s="51"/>
      <c r="B677" s="51"/>
      <c r="C677" s="51"/>
      <c r="D677" s="51"/>
      <c r="E677" s="51"/>
      <c r="F677" s="51"/>
      <c r="G677" s="51"/>
      <c r="H677" s="51"/>
    </row>
    <row r="678" spans="1:8" x14ac:dyDescent="0.3">
      <c r="A678" s="51"/>
      <c r="B678" s="51"/>
      <c r="C678" s="51"/>
      <c r="D678" s="51"/>
      <c r="E678" s="51"/>
      <c r="F678" s="51"/>
      <c r="G678" s="51"/>
      <c r="H678" s="51"/>
    </row>
    <row r="679" spans="1:8" x14ac:dyDescent="0.3">
      <c r="A679" s="51"/>
      <c r="B679" s="51"/>
      <c r="C679" s="51"/>
      <c r="D679" s="51"/>
      <c r="E679" s="51"/>
      <c r="F679" s="51"/>
      <c r="G679" s="51"/>
      <c r="H679" s="51"/>
    </row>
    <row r="680" spans="1:8" x14ac:dyDescent="0.3">
      <c r="A680" s="51"/>
      <c r="B680" s="51"/>
      <c r="C680" s="51"/>
      <c r="D680" s="51"/>
      <c r="E680" s="51"/>
      <c r="F680" s="51"/>
      <c r="G680" s="51"/>
      <c r="H680" s="51"/>
    </row>
    <row r="681" spans="1:8" x14ac:dyDescent="0.3">
      <c r="A681" s="51"/>
      <c r="B681" s="51"/>
      <c r="C681" s="51"/>
      <c r="D681" s="51"/>
      <c r="E681" s="51"/>
      <c r="F681" s="51"/>
      <c r="G681" s="51"/>
      <c r="H681" s="51"/>
    </row>
    <row r="682" spans="1:8" x14ac:dyDescent="0.3">
      <c r="A682" s="51"/>
      <c r="B682" s="51"/>
      <c r="C682" s="51"/>
      <c r="D682" s="51"/>
      <c r="E682" s="51"/>
      <c r="F682" s="51"/>
      <c r="G682" s="51"/>
      <c r="H682" s="51"/>
    </row>
    <row r="683" spans="1:8" x14ac:dyDescent="0.3">
      <c r="A683" s="51"/>
      <c r="B683" s="51"/>
      <c r="C683" s="51"/>
      <c r="D683" s="51"/>
      <c r="E683" s="51"/>
      <c r="F683" s="51"/>
      <c r="G683" s="51"/>
      <c r="H683" s="51"/>
    </row>
    <row r="684" spans="1:8" x14ac:dyDescent="0.3">
      <c r="A684" s="51"/>
      <c r="B684" s="51"/>
      <c r="C684" s="51"/>
      <c r="D684" s="51"/>
      <c r="E684" s="51"/>
      <c r="F684" s="51"/>
      <c r="G684" s="51"/>
      <c r="H684" s="51"/>
    </row>
    <row r="685" spans="1:8" x14ac:dyDescent="0.3">
      <c r="A685" s="51"/>
      <c r="B685" s="51"/>
      <c r="C685" s="51"/>
      <c r="D685" s="51"/>
      <c r="E685" s="51"/>
      <c r="F685" s="51"/>
      <c r="G685" s="51"/>
      <c r="H685" s="51"/>
    </row>
    <row r="686" spans="1:8" x14ac:dyDescent="0.3">
      <c r="A686" s="51"/>
      <c r="B686" s="51"/>
      <c r="C686" s="51"/>
      <c r="D686" s="51"/>
      <c r="E686" s="51"/>
      <c r="F686" s="51"/>
      <c r="G686" s="51"/>
      <c r="H686" s="51"/>
    </row>
    <row r="687" spans="1:8" x14ac:dyDescent="0.3">
      <c r="A687" s="51"/>
      <c r="B687" s="51"/>
      <c r="C687" s="51"/>
      <c r="D687" s="51"/>
      <c r="E687" s="51"/>
      <c r="F687" s="51"/>
      <c r="G687" s="51"/>
      <c r="H687" s="51"/>
    </row>
    <row r="688" spans="1:8" x14ac:dyDescent="0.3">
      <c r="A688" s="51"/>
      <c r="B688" s="51"/>
      <c r="C688" s="51"/>
      <c r="D688" s="51"/>
      <c r="E688" s="51"/>
      <c r="F688" s="51"/>
      <c r="G688" s="51"/>
      <c r="H688" s="51"/>
    </row>
    <row r="689" spans="1:8" x14ac:dyDescent="0.3">
      <c r="A689" s="51"/>
      <c r="B689" s="51"/>
      <c r="C689" s="51"/>
      <c r="D689" s="51"/>
      <c r="E689" s="51"/>
      <c r="F689" s="51"/>
      <c r="G689" s="51"/>
      <c r="H689" s="51"/>
    </row>
    <row r="690" spans="1:8" x14ac:dyDescent="0.3">
      <c r="A690" s="51"/>
      <c r="B690" s="51"/>
      <c r="C690" s="51"/>
      <c r="D690" s="51"/>
      <c r="E690" s="51"/>
      <c r="F690" s="51"/>
      <c r="G690" s="51"/>
      <c r="H690" s="51"/>
    </row>
    <row r="691" spans="1:8" x14ac:dyDescent="0.3">
      <c r="A691" s="51"/>
      <c r="B691" s="51"/>
      <c r="C691" s="51"/>
      <c r="D691" s="51"/>
      <c r="E691" s="51"/>
      <c r="F691" s="51"/>
      <c r="G691" s="51"/>
      <c r="H691" s="51"/>
    </row>
    <row r="692" spans="1:8" x14ac:dyDescent="0.3">
      <c r="A692" s="51"/>
      <c r="B692" s="51"/>
      <c r="C692" s="51"/>
      <c r="D692" s="51"/>
      <c r="E692" s="51"/>
      <c r="F692" s="51"/>
      <c r="G692" s="51"/>
      <c r="H692" s="51"/>
    </row>
    <row r="693" spans="1:8" x14ac:dyDescent="0.3">
      <c r="A693" s="51"/>
      <c r="B693" s="51"/>
      <c r="C693" s="51"/>
      <c r="D693" s="51"/>
      <c r="E693" s="51"/>
      <c r="F693" s="51"/>
      <c r="G693" s="51"/>
      <c r="H693" s="51"/>
    </row>
    <row r="694" spans="1:8" x14ac:dyDescent="0.3">
      <c r="A694" s="51"/>
      <c r="B694" s="51"/>
      <c r="C694" s="51"/>
      <c r="D694" s="51"/>
      <c r="E694" s="51"/>
      <c r="F694" s="51"/>
      <c r="G694" s="51"/>
      <c r="H694" s="51"/>
    </row>
    <row r="695" spans="1:8" x14ac:dyDescent="0.3">
      <c r="A695" s="51"/>
      <c r="B695" s="51"/>
      <c r="C695" s="51"/>
      <c r="D695" s="51"/>
      <c r="E695" s="51"/>
      <c r="F695" s="51"/>
      <c r="G695" s="51"/>
      <c r="H695" s="51"/>
    </row>
    <row r="696" spans="1:8" x14ac:dyDescent="0.3">
      <c r="A696" s="51"/>
      <c r="B696" s="51"/>
      <c r="C696" s="51"/>
      <c r="D696" s="51"/>
      <c r="E696" s="51"/>
      <c r="F696" s="51"/>
      <c r="G696" s="51"/>
      <c r="H696" s="51"/>
    </row>
    <row r="697" spans="1:8" x14ac:dyDescent="0.3">
      <c r="A697" s="51"/>
      <c r="B697" s="51"/>
      <c r="C697" s="51"/>
      <c r="D697" s="51"/>
      <c r="E697" s="51"/>
      <c r="F697" s="51"/>
      <c r="G697" s="51"/>
      <c r="H697" s="51"/>
    </row>
    <row r="698" spans="1:8" x14ac:dyDescent="0.3">
      <c r="A698" s="51"/>
      <c r="B698" s="51"/>
      <c r="C698" s="51"/>
      <c r="D698" s="51"/>
      <c r="E698" s="51"/>
      <c r="F698" s="51"/>
      <c r="G698" s="51"/>
      <c r="H698" s="51"/>
    </row>
    <row r="699" spans="1:8" x14ac:dyDescent="0.3">
      <c r="A699" s="51"/>
      <c r="B699" s="51"/>
      <c r="C699" s="51"/>
      <c r="D699" s="51"/>
      <c r="E699" s="51"/>
      <c r="F699" s="51"/>
      <c r="G699" s="51"/>
      <c r="H699" s="51"/>
    </row>
    <row r="700" spans="1:8" x14ac:dyDescent="0.3">
      <c r="A700" s="51"/>
      <c r="B700" s="51"/>
      <c r="C700" s="51"/>
      <c r="D700" s="51"/>
      <c r="E700" s="51"/>
      <c r="F700" s="51"/>
      <c r="G700" s="51"/>
      <c r="H700" s="51"/>
    </row>
    <row r="701" spans="1:8" x14ac:dyDescent="0.3">
      <c r="A701" s="51"/>
      <c r="B701" s="51"/>
      <c r="C701" s="51"/>
      <c r="D701" s="51"/>
      <c r="E701" s="51"/>
      <c r="F701" s="51"/>
      <c r="G701" s="51"/>
      <c r="H701" s="51"/>
    </row>
    <row r="702" spans="1:8" x14ac:dyDescent="0.3">
      <c r="A702" s="51"/>
      <c r="B702" s="51"/>
      <c r="C702" s="51"/>
      <c r="D702" s="51"/>
      <c r="E702" s="51"/>
      <c r="F702" s="51"/>
      <c r="G702" s="51"/>
      <c r="H702" s="51"/>
    </row>
    <row r="703" spans="1:8" x14ac:dyDescent="0.3">
      <c r="A703" s="51"/>
      <c r="B703" s="51"/>
      <c r="C703" s="51"/>
      <c r="D703" s="51"/>
      <c r="E703" s="51"/>
      <c r="F703" s="51"/>
      <c r="G703" s="51"/>
      <c r="H703" s="51"/>
    </row>
    <row r="704" spans="1:8" x14ac:dyDescent="0.3">
      <c r="A704" s="51"/>
      <c r="B704" s="51"/>
      <c r="C704" s="51"/>
      <c r="D704" s="51"/>
      <c r="E704" s="51"/>
      <c r="F704" s="51"/>
      <c r="G704" s="51"/>
      <c r="H704" s="51"/>
    </row>
    <row r="705" spans="1:8" x14ac:dyDescent="0.3">
      <c r="A705" s="51"/>
      <c r="B705" s="51"/>
      <c r="C705" s="51"/>
      <c r="D705" s="51"/>
      <c r="E705" s="51"/>
      <c r="F705" s="51"/>
      <c r="G705" s="51"/>
      <c r="H705" s="51"/>
    </row>
    <row r="706" spans="1:8" x14ac:dyDescent="0.3">
      <c r="A706" s="51"/>
      <c r="B706" s="51"/>
      <c r="C706" s="51"/>
      <c r="D706" s="51"/>
      <c r="E706" s="51"/>
      <c r="F706" s="51"/>
      <c r="G706" s="51"/>
      <c r="H706" s="51"/>
    </row>
    <row r="707" spans="1:8" x14ac:dyDescent="0.3">
      <c r="A707" s="51"/>
      <c r="B707" s="51"/>
      <c r="C707" s="51"/>
      <c r="D707" s="51"/>
      <c r="E707" s="51"/>
      <c r="F707" s="51"/>
      <c r="G707" s="51"/>
      <c r="H707" s="51"/>
    </row>
    <row r="708" spans="1:8" x14ac:dyDescent="0.3">
      <c r="A708" s="51"/>
      <c r="B708" s="51"/>
      <c r="C708" s="51"/>
      <c r="D708" s="51"/>
      <c r="E708" s="51"/>
      <c r="F708" s="51"/>
      <c r="G708" s="51"/>
      <c r="H708" s="51"/>
    </row>
    <row r="709" spans="1:8" x14ac:dyDescent="0.3">
      <c r="A709" s="51"/>
      <c r="B709" s="51"/>
      <c r="C709" s="51"/>
      <c r="D709" s="51"/>
      <c r="E709" s="51"/>
      <c r="F709" s="51"/>
      <c r="G709" s="51"/>
      <c r="H709" s="51"/>
    </row>
    <row r="710" spans="1:8" x14ac:dyDescent="0.3">
      <c r="A710" s="51"/>
      <c r="B710" s="51"/>
      <c r="C710" s="51"/>
      <c r="D710" s="51"/>
      <c r="E710" s="51"/>
      <c r="F710" s="51"/>
      <c r="G710" s="51"/>
      <c r="H710" s="51"/>
    </row>
    <row r="711" spans="1:8" x14ac:dyDescent="0.3">
      <c r="A711" s="51"/>
      <c r="B711" s="51"/>
      <c r="C711" s="51"/>
      <c r="D711" s="51"/>
      <c r="E711" s="51"/>
      <c r="F711" s="51"/>
      <c r="G711" s="51"/>
      <c r="H711" s="51"/>
    </row>
    <row r="712" spans="1:8" x14ac:dyDescent="0.3">
      <c r="A712" s="51"/>
      <c r="B712" s="51"/>
      <c r="C712" s="51"/>
      <c r="D712" s="51"/>
      <c r="E712" s="51"/>
      <c r="F712" s="51"/>
      <c r="G712" s="51"/>
      <c r="H712" s="51"/>
    </row>
    <row r="713" spans="1:8" x14ac:dyDescent="0.3">
      <c r="A713" s="51"/>
      <c r="B713" s="51"/>
      <c r="C713" s="51"/>
      <c r="D713" s="51"/>
      <c r="E713" s="51"/>
      <c r="F713" s="51"/>
      <c r="G713" s="51"/>
      <c r="H713" s="51"/>
    </row>
    <row r="714" spans="1:8" x14ac:dyDescent="0.3">
      <c r="A714" s="51"/>
      <c r="B714" s="51"/>
      <c r="C714" s="51"/>
      <c r="D714" s="51"/>
      <c r="E714" s="51"/>
      <c r="F714" s="51"/>
      <c r="G714" s="51"/>
      <c r="H714" s="51"/>
    </row>
    <row r="715" spans="1:8" x14ac:dyDescent="0.3">
      <c r="A715" s="51"/>
      <c r="B715" s="51"/>
      <c r="C715" s="51"/>
      <c r="D715" s="51"/>
      <c r="E715" s="51"/>
      <c r="F715" s="51"/>
      <c r="G715" s="51"/>
      <c r="H715" s="51"/>
    </row>
    <row r="716" spans="1:8" x14ac:dyDescent="0.3">
      <c r="A716" s="51"/>
      <c r="B716" s="51"/>
      <c r="C716" s="51"/>
      <c r="D716" s="51"/>
      <c r="E716" s="51"/>
      <c r="F716" s="51"/>
      <c r="G716" s="51"/>
      <c r="H716" s="51"/>
    </row>
    <row r="717" spans="1:8" x14ac:dyDescent="0.3">
      <c r="A717" s="51"/>
      <c r="B717" s="51"/>
      <c r="C717" s="51"/>
      <c r="D717" s="51"/>
      <c r="E717" s="51"/>
      <c r="F717" s="51"/>
      <c r="G717" s="51"/>
      <c r="H717" s="51"/>
    </row>
    <row r="718" spans="1:8" x14ac:dyDescent="0.3">
      <c r="A718" s="51"/>
      <c r="B718" s="51"/>
      <c r="C718" s="51"/>
      <c r="D718" s="51"/>
      <c r="E718" s="51"/>
      <c r="F718" s="51"/>
      <c r="G718" s="51"/>
      <c r="H718" s="51"/>
    </row>
    <row r="719" spans="1:8" x14ac:dyDescent="0.3">
      <c r="A719" s="51"/>
      <c r="B719" s="51"/>
      <c r="C719" s="51"/>
      <c r="D719" s="51"/>
      <c r="E719" s="51"/>
      <c r="F719" s="51"/>
      <c r="G719" s="51"/>
      <c r="H719" s="51"/>
    </row>
    <row r="720" spans="1:8" x14ac:dyDescent="0.3">
      <c r="A720" s="51"/>
      <c r="B720" s="51"/>
      <c r="C720" s="51"/>
      <c r="D720" s="51"/>
      <c r="E720" s="51"/>
      <c r="F720" s="51"/>
      <c r="G720" s="51"/>
      <c r="H720" s="51"/>
    </row>
    <row r="721" spans="1:8" x14ac:dyDescent="0.3">
      <c r="A721" s="51"/>
      <c r="B721" s="51"/>
      <c r="C721" s="51"/>
      <c r="D721" s="51"/>
      <c r="E721" s="51"/>
      <c r="F721" s="51"/>
      <c r="G721" s="51"/>
      <c r="H721" s="51"/>
    </row>
    <row r="722" spans="1:8" x14ac:dyDescent="0.3">
      <c r="A722" s="51"/>
      <c r="B722" s="51"/>
      <c r="C722" s="51"/>
      <c r="D722" s="51"/>
      <c r="E722" s="51"/>
      <c r="F722" s="51"/>
      <c r="G722" s="51"/>
      <c r="H722" s="51"/>
    </row>
    <row r="723" spans="1:8" x14ac:dyDescent="0.3">
      <c r="A723" s="51"/>
      <c r="B723" s="51"/>
      <c r="C723" s="51"/>
      <c r="D723" s="51"/>
      <c r="E723" s="51"/>
      <c r="F723" s="51"/>
      <c r="G723" s="51"/>
      <c r="H723" s="51"/>
    </row>
    <row r="724" spans="1:8" x14ac:dyDescent="0.3">
      <c r="A724" s="51"/>
      <c r="B724" s="51"/>
      <c r="C724" s="51"/>
      <c r="D724" s="51"/>
      <c r="E724" s="51"/>
      <c r="F724" s="51"/>
      <c r="G724" s="51"/>
      <c r="H724" s="51"/>
    </row>
    <row r="725" spans="1:8" x14ac:dyDescent="0.3">
      <c r="A725" s="51"/>
      <c r="B725" s="51"/>
      <c r="C725" s="51"/>
      <c r="D725" s="51"/>
      <c r="E725" s="51"/>
      <c r="F725" s="51"/>
      <c r="G725" s="51"/>
      <c r="H725" s="51"/>
    </row>
    <row r="726" spans="1:8" x14ac:dyDescent="0.3">
      <c r="A726" s="51"/>
      <c r="B726" s="51"/>
      <c r="C726" s="51"/>
      <c r="D726" s="51"/>
      <c r="E726" s="51"/>
      <c r="F726" s="51"/>
      <c r="G726" s="51"/>
      <c r="H726" s="51"/>
    </row>
    <row r="727" spans="1:8" x14ac:dyDescent="0.3">
      <c r="A727" s="51"/>
      <c r="B727" s="51"/>
      <c r="C727" s="51"/>
      <c r="D727" s="51"/>
      <c r="E727" s="51"/>
      <c r="F727" s="51"/>
      <c r="G727" s="51"/>
      <c r="H727" s="51"/>
    </row>
    <row r="728" spans="1:8" x14ac:dyDescent="0.3">
      <c r="A728" s="51"/>
      <c r="B728" s="51"/>
      <c r="C728" s="51"/>
      <c r="D728" s="51"/>
      <c r="E728" s="51"/>
      <c r="F728" s="51"/>
      <c r="G728" s="51"/>
      <c r="H728" s="51"/>
    </row>
    <row r="729" spans="1:8" x14ac:dyDescent="0.3">
      <c r="A729" s="51"/>
      <c r="B729" s="51"/>
      <c r="C729" s="51"/>
      <c r="D729" s="51"/>
      <c r="E729" s="51"/>
      <c r="F729" s="51"/>
      <c r="G729" s="51"/>
      <c r="H729" s="51"/>
    </row>
    <row r="730" spans="1:8" x14ac:dyDescent="0.3">
      <c r="A730" s="51"/>
      <c r="B730" s="51"/>
      <c r="C730" s="51"/>
      <c r="D730" s="51"/>
      <c r="E730" s="51"/>
      <c r="F730" s="51"/>
      <c r="G730" s="51"/>
      <c r="H730" s="51"/>
    </row>
    <row r="731" spans="1:8" x14ac:dyDescent="0.3">
      <c r="A731" s="51"/>
      <c r="B731" s="51"/>
      <c r="C731" s="51"/>
      <c r="D731" s="51"/>
      <c r="E731" s="51"/>
      <c r="F731" s="51"/>
      <c r="G731" s="51"/>
      <c r="H731" s="51"/>
    </row>
    <row r="732" spans="1:8" x14ac:dyDescent="0.3">
      <c r="A732" s="51"/>
      <c r="B732" s="51"/>
      <c r="C732" s="51"/>
      <c r="D732" s="51"/>
      <c r="E732" s="51"/>
      <c r="F732" s="51"/>
      <c r="G732" s="51"/>
      <c r="H732" s="51"/>
    </row>
    <row r="733" spans="1:8" x14ac:dyDescent="0.3">
      <c r="A733" s="51"/>
      <c r="B733" s="51"/>
      <c r="C733" s="51"/>
      <c r="D733" s="51"/>
      <c r="E733" s="51"/>
      <c r="F733" s="51"/>
      <c r="G733" s="51"/>
      <c r="H733" s="51"/>
    </row>
    <row r="734" spans="1:8" x14ac:dyDescent="0.3">
      <c r="A734" s="51"/>
      <c r="B734" s="51"/>
      <c r="C734" s="51"/>
      <c r="D734" s="51"/>
      <c r="E734" s="51"/>
      <c r="F734" s="51"/>
      <c r="G734" s="51"/>
      <c r="H734" s="51"/>
    </row>
    <row r="735" spans="1:8" x14ac:dyDescent="0.3">
      <c r="A735" s="51"/>
      <c r="B735" s="51"/>
      <c r="C735" s="51"/>
      <c r="D735" s="51"/>
      <c r="E735" s="51"/>
      <c r="F735" s="51"/>
      <c r="G735" s="51"/>
      <c r="H735" s="51"/>
    </row>
    <row r="736" spans="1:8" x14ac:dyDescent="0.3">
      <c r="A736" s="51"/>
      <c r="B736" s="51"/>
      <c r="C736" s="51"/>
      <c r="D736" s="51"/>
      <c r="E736" s="51"/>
      <c r="F736" s="51"/>
      <c r="G736" s="51"/>
      <c r="H736" s="51"/>
    </row>
    <row r="737" spans="1:8" x14ac:dyDescent="0.3">
      <c r="A737" s="51"/>
      <c r="B737" s="51"/>
      <c r="C737" s="51"/>
      <c r="D737" s="51"/>
      <c r="E737" s="51"/>
      <c r="F737" s="51"/>
      <c r="G737" s="51"/>
      <c r="H737" s="51"/>
    </row>
    <row r="738" spans="1:8" x14ac:dyDescent="0.3">
      <c r="A738" s="51"/>
      <c r="B738" s="51"/>
      <c r="C738" s="51"/>
      <c r="D738" s="51"/>
      <c r="E738" s="51"/>
      <c r="F738" s="51"/>
      <c r="G738" s="51"/>
      <c r="H738" s="51"/>
    </row>
    <row r="739" spans="1:8" x14ac:dyDescent="0.3">
      <c r="A739" s="51"/>
      <c r="B739" s="51"/>
      <c r="C739" s="51"/>
      <c r="D739" s="51"/>
      <c r="E739" s="51"/>
      <c r="F739" s="51"/>
      <c r="G739" s="51"/>
      <c r="H739" s="51"/>
    </row>
    <row r="740" spans="1:8" x14ac:dyDescent="0.3">
      <c r="A740" s="51"/>
      <c r="B740" s="51"/>
      <c r="C740" s="51"/>
      <c r="D740" s="51"/>
      <c r="E740" s="51"/>
      <c r="F740" s="51"/>
      <c r="G740" s="51"/>
      <c r="H740" s="51"/>
    </row>
    <row r="741" spans="1:8" x14ac:dyDescent="0.3">
      <c r="A741" s="51"/>
      <c r="B741" s="51"/>
      <c r="C741" s="51"/>
      <c r="D741" s="51"/>
      <c r="E741" s="51"/>
      <c r="F741" s="51"/>
      <c r="G741" s="51"/>
      <c r="H741" s="51"/>
    </row>
    <row r="742" spans="1:8" x14ac:dyDescent="0.3">
      <c r="A742" s="51"/>
      <c r="B742" s="51"/>
      <c r="C742" s="51"/>
      <c r="D742" s="51"/>
      <c r="E742" s="51"/>
      <c r="F742" s="51"/>
      <c r="G742" s="51"/>
      <c r="H742" s="51"/>
    </row>
    <row r="743" spans="1:8" x14ac:dyDescent="0.3">
      <c r="A743" s="51"/>
      <c r="B743" s="51"/>
      <c r="C743" s="51"/>
      <c r="D743" s="51"/>
      <c r="E743" s="51"/>
      <c r="F743" s="51"/>
      <c r="G743" s="51"/>
      <c r="H743" s="51"/>
    </row>
    <row r="744" spans="1:8" x14ac:dyDescent="0.3">
      <c r="A744" s="51"/>
      <c r="B744" s="51"/>
      <c r="C744" s="51"/>
      <c r="D744" s="51"/>
      <c r="E744" s="51"/>
      <c r="F744" s="51"/>
      <c r="G744" s="51"/>
      <c r="H744" s="51"/>
    </row>
    <row r="745" spans="1:8" x14ac:dyDescent="0.3">
      <c r="A745" s="51"/>
      <c r="B745" s="51"/>
      <c r="C745" s="51"/>
      <c r="D745" s="51"/>
      <c r="E745" s="51"/>
      <c r="F745" s="51"/>
      <c r="G745" s="51"/>
      <c r="H745" s="51"/>
    </row>
    <row r="746" spans="1:8" x14ac:dyDescent="0.3">
      <c r="A746" s="51"/>
      <c r="B746" s="51"/>
      <c r="C746" s="51"/>
      <c r="D746" s="51"/>
      <c r="E746" s="51"/>
      <c r="F746" s="51"/>
      <c r="G746" s="51"/>
      <c r="H746" s="51"/>
    </row>
    <row r="747" spans="1:8" x14ac:dyDescent="0.3">
      <c r="A747" s="51"/>
      <c r="B747" s="51"/>
      <c r="C747" s="51"/>
      <c r="D747" s="51"/>
      <c r="E747" s="51"/>
      <c r="F747" s="51"/>
      <c r="G747" s="51"/>
      <c r="H747" s="51"/>
    </row>
    <row r="748" spans="1:8" x14ac:dyDescent="0.3">
      <c r="A748" s="51"/>
      <c r="B748" s="51"/>
      <c r="C748" s="51"/>
      <c r="D748" s="51"/>
      <c r="E748" s="51"/>
      <c r="F748" s="51"/>
      <c r="G748" s="51"/>
      <c r="H748" s="51"/>
    </row>
    <row r="749" spans="1:8" x14ac:dyDescent="0.3">
      <c r="A749" s="51"/>
      <c r="B749" s="51"/>
      <c r="C749" s="51"/>
      <c r="D749" s="51"/>
      <c r="E749" s="51"/>
      <c r="F749" s="51"/>
      <c r="G749" s="51"/>
      <c r="H749" s="51"/>
    </row>
    <row r="750" spans="1:8" x14ac:dyDescent="0.3">
      <c r="A750" s="51"/>
      <c r="B750" s="51"/>
      <c r="C750" s="51"/>
      <c r="D750" s="51"/>
      <c r="E750" s="51"/>
      <c r="F750" s="51"/>
      <c r="G750" s="51"/>
      <c r="H750" s="51"/>
    </row>
    <row r="751" spans="1:8" x14ac:dyDescent="0.3">
      <c r="A751" s="51"/>
      <c r="B751" s="51"/>
      <c r="C751" s="51"/>
      <c r="D751" s="51"/>
      <c r="E751" s="51"/>
      <c r="F751" s="51"/>
      <c r="G751" s="51"/>
      <c r="H751" s="51"/>
    </row>
    <row r="752" spans="1:8" x14ac:dyDescent="0.3">
      <c r="A752" s="51"/>
      <c r="B752" s="51"/>
      <c r="C752" s="51"/>
      <c r="D752" s="51"/>
      <c r="E752" s="51"/>
      <c r="F752" s="51"/>
      <c r="G752" s="51"/>
      <c r="H752" s="51"/>
    </row>
    <row r="753" spans="1:8" x14ac:dyDescent="0.3">
      <c r="A753" s="51"/>
      <c r="B753" s="51"/>
      <c r="C753" s="51"/>
      <c r="D753" s="51"/>
      <c r="E753" s="51"/>
      <c r="F753" s="51"/>
      <c r="G753" s="51"/>
      <c r="H753" s="51"/>
    </row>
    <row r="754" spans="1:8" x14ac:dyDescent="0.3">
      <c r="A754" s="51"/>
      <c r="B754" s="51"/>
      <c r="C754" s="51"/>
      <c r="D754" s="51"/>
      <c r="E754" s="51"/>
      <c r="F754" s="51"/>
      <c r="G754" s="51"/>
      <c r="H754" s="51"/>
    </row>
    <row r="755" spans="1:8" x14ac:dyDescent="0.3">
      <c r="A755" s="51"/>
      <c r="B755" s="51"/>
      <c r="C755" s="51"/>
      <c r="D755" s="51"/>
      <c r="E755" s="51"/>
      <c r="F755" s="51"/>
      <c r="G755" s="51"/>
      <c r="H755" s="51"/>
    </row>
    <row r="756" spans="1:8" x14ac:dyDescent="0.3">
      <c r="A756" s="51"/>
      <c r="B756" s="51"/>
      <c r="C756" s="51"/>
      <c r="D756" s="51"/>
      <c r="E756" s="51"/>
      <c r="F756" s="51"/>
      <c r="G756" s="51"/>
      <c r="H756" s="51"/>
    </row>
    <row r="757" spans="1:8" x14ac:dyDescent="0.3">
      <c r="A757" s="51"/>
      <c r="B757" s="51"/>
      <c r="C757" s="51"/>
      <c r="D757" s="51"/>
      <c r="E757" s="51"/>
      <c r="F757" s="51"/>
      <c r="G757" s="51"/>
      <c r="H757" s="51"/>
    </row>
    <row r="758" spans="1:8" x14ac:dyDescent="0.3">
      <c r="A758" s="51"/>
      <c r="B758" s="51"/>
      <c r="C758" s="51"/>
      <c r="D758" s="51"/>
      <c r="E758" s="51"/>
      <c r="F758" s="51"/>
      <c r="G758" s="51"/>
      <c r="H758" s="51"/>
    </row>
    <row r="759" spans="1:8" x14ac:dyDescent="0.3">
      <c r="A759" s="51"/>
      <c r="B759" s="51"/>
      <c r="C759" s="51"/>
      <c r="D759" s="51"/>
      <c r="E759" s="51"/>
      <c r="F759" s="51"/>
      <c r="G759" s="51"/>
      <c r="H759" s="51"/>
    </row>
    <row r="760" spans="1:8" x14ac:dyDescent="0.3">
      <c r="A760" s="51"/>
      <c r="B760" s="51"/>
      <c r="C760" s="51"/>
      <c r="D760" s="51"/>
      <c r="E760" s="51"/>
      <c r="F760" s="51"/>
      <c r="G760" s="51"/>
      <c r="H760" s="51"/>
    </row>
    <row r="761" spans="1:8" x14ac:dyDescent="0.3">
      <c r="A761" s="51"/>
      <c r="B761" s="51"/>
      <c r="C761" s="51"/>
      <c r="D761" s="51"/>
      <c r="E761" s="51"/>
      <c r="F761" s="51"/>
      <c r="G761" s="51"/>
      <c r="H761" s="51"/>
    </row>
    <row r="762" spans="1:8" x14ac:dyDescent="0.3">
      <c r="A762" s="51"/>
      <c r="B762" s="51"/>
      <c r="C762" s="51"/>
      <c r="D762" s="51"/>
      <c r="E762" s="51"/>
      <c r="F762" s="51"/>
      <c r="G762" s="51"/>
      <c r="H762" s="51"/>
    </row>
    <row r="763" spans="1:8" x14ac:dyDescent="0.3">
      <c r="A763" s="51"/>
      <c r="B763" s="51"/>
      <c r="C763" s="51"/>
      <c r="D763" s="51"/>
      <c r="E763" s="51"/>
      <c r="F763" s="51"/>
      <c r="G763" s="51"/>
      <c r="H763" s="51"/>
    </row>
    <row r="764" spans="1:8" x14ac:dyDescent="0.3">
      <c r="A764" s="51"/>
      <c r="B764" s="51"/>
      <c r="C764" s="51"/>
      <c r="D764" s="51"/>
      <c r="E764" s="51"/>
      <c r="F764" s="51"/>
      <c r="G764" s="51"/>
      <c r="H764" s="51"/>
    </row>
    <row r="765" spans="1:8" x14ac:dyDescent="0.3">
      <c r="A765" s="51"/>
      <c r="B765" s="51"/>
      <c r="C765" s="51"/>
      <c r="D765" s="51"/>
      <c r="E765" s="51"/>
      <c r="F765" s="51"/>
      <c r="G765" s="51"/>
      <c r="H765" s="51"/>
    </row>
    <row r="766" spans="1:8" x14ac:dyDescent="0.3">
      <c r="A766" s="51"/>
      <c r="B766" s="51"/>
      <c r="C766" s="51"/>
      <c r="D766" s="51"/>
      <c r="E766" s="51"/>
      <c r="F766" s="51"/>
      <c r="G766" s="51"/>
      <c r="H766" s="51"/>
    </row>
    <row r="767" spans="1:8" x14ac:dyDescent="0.3">
      <c r="A767" s="51"/>
      <c r="B767" s="51"/>
      <c r="C767" s="51"/>
      <c r="D767" s="51"/>
      <c r="E767" s="51"/>
      <c r="F767" s="51"/>
      <c r="G767" s="51"/>
      <c r="H767" s="51"/>
    </row>
    <row r="768" spans="1:8" x14ac:dyDescent="0.3">
      <c r="A768" s="51"/>
      <c r="B768" s="51"/>
      <c r="C768" s="51"/>
      <c r="D768" s="51"/>
      <c r="E768" s="51"/>
      <c r="F768" s="51"/>
      <c r="G768" s="51"/>
      <c r="H768" s="51"/>
    </row>
    <row r="769" spans="1:8" x14ac:dyDescent="0.3">
      <c r="A769" s="51"/>
      <c r="B769" s="51"/>
      <c r="C769" s="51"/>
      <c r="D769" s="51"/>
      <c r="E769" s="51"/>
      <c r="F769" s="51"/>
      <c r="G769" s="51"/>
      <c r="H769" s="51"/>
    </row>
    <row r="770" spans="1:8" x14ac:dyDescent="0.3">
      <c r="A770" s="51"/>
      <c r="B770" s="51"/>
      <c r="C770" s="51"/>
      <c r="D770" s="51"/>
      <c r="E770" s="51"/>
      <c r="F770" s="51"/>
      <c r="G770" s="51"/>
      <c r="H770" s="51"/>
    </row>
    <row r="771" spans="1:8" x14ac:dyDescent="0.3">
      <c r="A771" s="51"/>
      <c r="B771" s="51"/>
      <c r="C771" s="51"/>
      <c r="D771" s="51"/>
      <c r="E771" s="51"/>
      <c r="F771" s="51"/>
      <c r="G771" s="51"/>
      <c r="H771" s="51"/>
    </row>
    <row r="772" spans="1:8" x14ac:dyDescent="0.3">
      <c r="A772" s="51"/>
      <c r="B772" s="51"/>
      <c r="C772" s="51"/>
      <c r="D772" s="51"/>
      <c r="E772" s="51"/>
      <c r="F772" s="51"/>
      <c r="G772" s="51"/>
      <c r="H772" s="51"/>
    </row>
    <row r="773" spans="1:8" x14ac:dyDescent="0.3">
      <c r="A773" s="51"/>
      <c r="B773" s="51"/>
      <c r="C773" s="51"/>
      <c r="D773" s="51"/>
      <c r="E773" s="51"/>
      <c r="F773" s="51"/>
      <c r="G773" s="51"/>
      <c r="H773" s="51"/>
    </row>
    <row r="774" spans="1:8" x14ac:dyDescent="0.3">
      <c r="A774" s="51"/>
      <c r="B774" s="51"/>
      <c r="C774" s="51"/>
      <c r="D774" s="51"/>
      <c r="E774" s="51"/>
      <c r="F774" s="51"/>
      <c r="G774" s="51"/>
      <c r="H774" s="51"/>
    </row>
    <row r="775" spans="1:8" x14ac:dyDescent="0.3">
      <c r="A775" s="51"/>
      <c r="B775" s="51"/>
      <c r="C775" s="51"/>
      <c r="D775" s="51"/>
      <c r="E775" s="51"/>
      <c r="F775" s="51"/>
      <c r="G775" s="51"/>
      <c r="H775" s="51"/>
    </row>
    <row r="776" spans="1:8" x14ac:dyDescent="0.3">
      <c r="A776" s="51"/>
      <c r="B776" s="51"/>
      <c r="C776" s="51"/>
      <c r="D776" s="51"/>
      <c r="E776" s="51"/>
      <c r="F776" s="51"/>
      <c r="G776" s="51"/>
      <c r="H776" s="51"/>
    </row>
    <row r="777" spans="1:8" x14ac:dyDescent="0.3">
      <c r="A777" s="51"/>
      <c r="B777" s="51"/>
      <c r="C777" s="51"/>
      <c r="D777" s="51"/>
      <c r="E777" s="51"/>
      <c r="F777" s="51"/>
      <c r="G777" s="51"/>
      <c r="H777" s="51"/>
    </row>
    <row r="778" spans="1:8" x14ac:dyDescent="0.3">
      <c r="A778" s="51"/>
      <c r="B778" s="51"/>
      <c r="C778" s="51"/>
      <c r="D778" s="51"/>
      <c r="E778" s="51"/>
      <c r="F778" s="51"/>
      <c r="G778" s="51"/>
      <c r="H778" s="51"/>
    </row>
    <row r="779" spans="1:8" x14ac:dyDescent="0.3">
      <c r="A779" s="51"/>
      <c r="B779" s="51"/>
      <c r="C779" s="51"/>
      <c r="D779" s="51"/>
      <c r="E779" s="51"/>
      <c r="F779" s="51"/>
      <c r="G779" s="51"/>
      <c r="H779" s="51"/>
    </row>
    <row r="780" spans="1:8" x14ac:dyDescent="0.3">
      <c r="A780" s="51"/>
      <c r="B780" s="51"/>
      <c r="C780" s="51"/>
      <c r="D780" s="51"/>
      <c r="E780" s="51"/>
      <c r="F780" s="51"/>
      <c r="G780" s="51"/>
      <c r="H780" s="51"/>
    </row>
    <row r="781" spans="1:8" x14ac:dyDescent="0.3">
      <c r="A781" s="51"/>
      <c r="B781" s="51"/>
      <c r="C781" s="51"/>
      <c r="D781" s="51"/>
      <c r="E781" s="51"/>
      <c r="F781" s="51"/>
      <c r="G781" s="51"/>
      <c r="H781" s="51"/>
    </row>
    <row r="782" spans="1:8" x14ac:dyDescent="0.3">
      <c r="A782" s="51"/>
      <c r="B782" s="51"/>
      <c r="C782" s="51"/>
      <c r="D782" s="51"/>
      <c r="E782" s="51"/>
      <c r="F782" s="51"/>
      <c r="G782" s="51"/>
      <c r="H782" s="51"/>
    </row>
    <row r="783" spans="1:8" x14ac:dyDescent="0.3">
      <c r="A783" s="51"/>
      <c r="B783" s="51"/>
      <c r="C783" s="51"/>
      <c r="D783" s="51"/>
      <c r="E783" s="51"/>
      <c r="F783" s="51"/>
      <c r="G783" s="51"/>
      <c r="H783" s="51"/>
    </row>
    <row r="784" spans="1:8" x14ac:dyDescent="0.3">
      <c r="A784" s="51"/>
      <c r="B784" s="51"/>
      <c r="C784" s="51"/>
      <c r="D784" s="51"/>
      <c r="E784" s="51"/>
      <c r="F784" s="51"/>
      <c r="G784" s="51"/>
      <c r="H784" s="51"/>
    </row>
    <row r="785" spans="1:8" x14ac:dyDescent="0.3">
      <c r="A785" s="51"/>
      <c r="B785" s="51"/>
      <c r="C785" s="51"/>
      <c r="D785" s="51"/>
      <c r="E785" s="51"/>
      <c r="F785" s="51"/>
      <c r="G785" s="51"/>
      <c r="H785" s="51"/>
    </row>
    <row r="786" spans="1:8" x14ac:dyDescent="0.3">
      <c r="A786" s="51"/>
      <c r="B786" s="51"/>
      <c r="C786" s="51"/>
      <c r="D786" s="51"/>
      <c r="E786" s="51"/>
      <c r="F786" s="51"/>
      <c r="G786" s="51"/>
      <c r="H786" s="51"/>
    </row>
    <row r="787" spans="1:8" x14ac:dyDescent="0.3">
      <c r="A787" s="51"/>
      <c r="B787" s="51"/>
      <c r="C787" s="51"/>
      <c r="D787" s="51"/>
      <c r="E787" s="51"/>
      <c r="F787" s="51"/>
      <c r="G787" s="51"/>
      <c r="H787" s="51"/>
    </row>
    <row r="788" spans="1:8" x14ac:dyDescent="0.3">
      <c r="A788" s="51"/>
      <c r="B788" s="51"/>
      <c r="C788" s="51"/>
      <c r="D788" s="51"/>
      <c r="E788" s="51"/>
      <c r="F788" s="51"/>
      <c r="G788" s="51"/>
      <c r="H788" s="51"/>
    </row>
    <row r="789" spans="1:8" x14ac:dyDescent="0.3">
      <c r="A789" s="51"/>
      <c r="B789" s="51"/>
      <c r="C789" s="51"/>
      <c r="D789" s="51"/>
      <c r="E789" s="51"/>
      <c r="F789" s="51"/>
      <c r="G789" s="51"/>
      <c r="H789" s="51"/>
    </row>
    <row r="790" spans="1:8" x14ac:dyDescent="0.3">
      <c r="A790" s="51"/>
      <c r="B790" s="51"/>
      <c r="C790" s="51"/>
      <c r="D790" s="51"/>
      <c r="E790" s="51"/>
      <c r="F790" s="51"/>
      <c r="G790" s="51"/>
      <c r="H790" s="51"/>
    </row>
    <row r="791" spans="1:8" x14ac:dyDescent="0.3">
      <c r="A791" s="51"/>
      <c r="B791" s="51"/>
      <c r="C791" s="51"/>
      <c r="D791" s="51"/>
      <c r="E791" s="51"/>
      <c r="F791" s="51"/>
      <c r="G791" s="51"/>
      <c r="H791" s="51"/>
    </row>
    <row r="792" spans="1:8" x14ac:dyDescent="0.3">
      <c r="A792" s="51"/>
      <c r="B792" s="51"/>
      <c r="C792" s="51"/>
      <c r="D792" s="51"/>
      <c r="E792" s="51"/>
      <c r="F792" s="51"/>
      <c r="G792" s="51"/>
      <c r="H792" s="51"/>
    </row>
    <row r="793" spans="1:8" x14ac:dyDescent="0.3">
      <c r="A793" s="51"/>
      <c r="B793" s="51"/>
      <c r="C793" s="51"/>
      <c r="D793" s="51"/>
      <c r="E793" s="51"/>
      <c r="F793" s="51"/>
      <c r="G793" s="51"/>
      <c r="H793" s="51"/>
    </row>
    <row r="794" spans="1:8" x14ac:dyDescent="0.3">
      <c r="A794" s="51"/>
      <c r="B794" s="51"/>
      <c r="C794" s="51"/>
      <c r="D794" s="51"/>
      <c r="E794" s="51"/>
      <c r="F794" s="51"/>
      <c r="G794" s="51"/>
      <c r="H794" s="51"/>
    </row>
    <row r="795" spans="1:8" x14ac:dyDescent="0.3">
      <c r="A795" s="51"/>
      <c r="B795" s="51"/>
      <c r="C795" s="51"/>
      <c r="D795" s="51"/>
      <c r="E795" s="51"/>
      <c r="F795" s="51"/>
      <c r="G795" s="51"/>
      <c r="H795" s="51"/>
    </row>
    <row r="796" spans="1:8" x14ac:dyDescent="0.3">
      <c r="A796" s="51"/>
      <c r="B796" s="51"/>
      <c r="C796" s="51"/>
      <c r="D796" s="51"/>
      <c r="E796" s="51"/>
      <c r="F796" s="51"/>
      <c r="G796" s="51"/>
      <c r="H796" s="51"/>
    </row>
    <row r="797" spans="1:8" x14ac:dyDescent="0.3">
      <c r="A797" s="51"/>
      <c r="B797" s="51"/>
      <c r="C797" s="51"/>
      <c r="D797" s="51"/>
      <c r="E797" s="51"/>
      <c r="F797" s="51"/>
      <c r="G797" s="51"/>
      <c r="H797" s="51"/>
    </row>
    <row r="798" spans="1:8" x14ac:dyDescent="0.3">
      <c r="A798" s="51"/>
      <c r="B798" s="51"/>
      <c r="C798" s="51"/>
      <c r="D798" s="51"/>
      <c r="E798" s="51"/>
      <c r="F798" s="51"/>
      <c r="G798" s="51"/>
      <c r="H798" s="51"/>
    </row>
    <row r="799" spans="1:8" x14ac:dyDescent="0.3">
      <c r="A799" s="51"/>
      <c r="B799" s="51"/>
      <c r="C799" s="51"/>
      <c r="D799" s="51"/>
      <c r="E799" s="51"/>
      <c r="F799" s="51"/>
      <c r="G799" s="51"/>
      <c r="H799" s="51"/>
    </row>
    <row r="800" spans="1:8" x14ac:dyDescent="0.3">
      <c r="A800" s="51"/>
      <c r="B800" s="51"/>
      <c r="C800" s="51"/>
      <c r="D800" s="51"/>
      <c r="E800" s="51"/>
      <c r="F800" s="51"/>
      <c r="G800" s="51"/>
      <c r="H800" s="51"/>
    </row>
    <row r="801" spans="1:8" x14ac:dyDescent="0.3">
      <c r="A801" s="51"/>
      <c r="B801" s="51"/>
      <c r="C801" s="51"/>
      <c r="D801" s="51"/>
      <c r="E801" s="51"/>
      <c r="F801" s="51"/>
      <c r="G801" s="51"/>
      <c r="H801" s="51"/>
    </row>
    <row r="802" spans="1:8" x14ac:dyDescent="0.3">
      <c r="A802" s="51"/>
      <c r="B802" s="51"/>
      <c r="C802" s="51"/>
      <c r="D802" s="51"/>
      <c r="E802" s="51"/>
      <c r="F802" s="51"/>
      <c r="G802" s="51"/>
      <c r="H802" s="51"/>
    </row>
    <row r="803" spans="1:8" x14ac:dyDescent="0.3">
      <c r="A803" s="51"/>
      <c r="B803" s="51"/>
      <c r="C803" s="51"/>
      <c r="D803" s="51"/>
      <c r="E803" s="51"/>
      <c r="F803" s="51"/>
      <c r="G803" s="51"/>
      <c r="H803" s="51"/>
    </row>
    <row r="804" spans="1:8" x14ac:dyDescent="0.3">
      <c r="A804" s="51"/>
      <c r="B804" s="51"/>
      <c r="C804" s="51"/>
      <c r="D804" s="51"/>
      <c r="E804" s="51"/>
      <c r="F804" s="51"/>
      <c r="G804" s="51"/>
      <c r="H804" s="51"/>
    </row>
    <row r="805" spans="1:8" x14ac:dyDescent="0.3">
      <c r="A805" s="51"/>
      <c r="B805" s="51"/>
      <c r="C805" s="51"/>
      <c r="D805" s="51"/>
      <c r="E805" s="51"/>
      <c r="F805" s="51"/>
      <c r="G805" s="51"/>
      <c r="H805" s="51"/>
    </row>
    <row r="806" spans="1:8" x14ac:dyDescent="0.3">
      <c r="A806" s="51"/>
      <c r="B806" s="51"/>
      <c r="C806" s="51"/>
      <c r="D806" s="51"/>
      <c r="E806" s="51"/>
      <c r="F806" s="51"/>
      <c r="G806" s="51"/>
      <c r="H806" s="51"/>
    </row>
    <row r="807" spans="1:8" x14ac:dyDescent="0.3">
      <c r="A807" s="51"/>
      <c r="B807" s="51"/>
      <c r="C807" s="51"/>
      <c r="D807" s="51"/>
      <c r="E807" s="51"/>
      <c r="F807" s="51"/>
      <c r="G807" s="51"/>
      <c r="H807" s="51"/>
    </row>
    <row r="808" spans="1:8" x14ac:dyDescent="0.3">
      <c r="A808" s="51"/>
      <c r="B808" s="51"/>
      <c r="C808" s="51"/>
      <c r="D808" s="51"/>
      <c r="E808" s="51"/>
      <c r="F808" s="51"/>
      <c r="G808" s="51"/>
      <c r="H808" s="51"/>
    </row>
    <row r="809" spans="1:8" x14ac:dyDescent="0.3">
      <c r="A809" s="51"/>
      <c r="B809" s="51"/>
      <c r="C809" s="51"/>
      <c r="D809" s="51"/>
      <c r="E809" s="51"/>
      <c r="F809" s="51"/>
      <c r="G809" s="51"/>
      <c r="H809" s="51"/>
    </row>
    <row r="810" spans="1:8" x14ac:dyDescent="0.3">
      <c r="A810" s="51"/>
      <c r="B810" s="51"/>
      <c r="C810" s="51"/>
      <c r="D810" s="51"/>
      <c r="E810" s="51"/>
      <c r="F810" s="51"/>
      <c r="G810" s="51"/>
      <c r="H810" s="51"/>
    </row>
    <row r="811" spans="1:8" x14ac:dyDescent="0.3">
      <c r="A811" s="51"/>
      <c r="B811" s="51"/>
      <c r="C811" s="51"/>
      <c r="D811" s="51"/>
      <c r="E811" s="51"/>
      <c r="F811" s="51"/>
      <c r="G811" s="51"/>
      <c r="H811" s="51"/>
    </row>
    <row r="812" spans="1:8" x14ac:dyDescent="0.3">
      <c r="A812" s="51"/>
      <c r="B812" s="51"/>
      <c r="C812" s="51"/>
      <c r="D812" s="51"/>
      <c r="E812" s="51"/>
      <c r="F812" s="51"/>
      <c r="G812" s="51"/>
      <c r="H812" s="51"/>
    </row>
    <row r="813" spans="1:8" x14ac:dyDescent="0.3">
      <c r="A813" s="51"/>
      <c r="B813" s="51"/>
      <c r="C813" s="51"/>
      <c r="D813" s="51"/>
      <c r="E813" s="51"/>
      <c r="F813" s="51"/>
      <c r="G813" s="51"/>
      <c r="H813" s="51"/>
    </row>
    <row r="814" spans="1:8" x14ac:dyDescent="0.3">
      <c r="A814" s="51"/>
      <c r="B814" s="51"/>
      <c r="C814" s="51"/>
      <c r="D814" s="51"/>
      <c r="E814" s="51"/>
      <c r="F814" s="51"/>
      <c r="G814" s="51"/>
      <c r="H814" s="51"/>
    </row>
    <row r="815" spans="1:8" x14ac:dyDescent="0.3">
      <c r="A815" s="51"/>
      <c r="B815" s="51"/>
      <c r="C815" s="51"/>
      <c r="D815" s="51"/>
      <c r="E815" s="51"/>
      <c r="F815" s="51"/>
      <c r="G815" s="51"/>
      <c r="H815" s="51"/>
    </row>
    <row r="816" spans="1:8" x14ac:dyDescent="0.3">
      <c r="A816" s="51"/>
      <c r="B816" s="51"/>
      <c r="C816" s="51"/>
      <c r="D816" s="51"/>
      <c r="E816" s="51"/>
      <c r="F816" s="51"/>
      <c r="G816" s="51"/>
      <c r="H816" s="51"/>
    </row>
    <row r="817" spans="1:8" x14ac:dyDescent="0.3">
      <c r="A817" s="51"/>
      <c r="B817" s="51"/>
      <c r="C817" s="51"/>
      <c r="D817" s="51"/>
      <c r="E817" s="51"/>
      <c r="F817" s="51"/>
      <c r="G817" s="51"/>
      <c r="H817" s="51"/>
    </row>
    <row r="818" spans="1:8" x14ac:dyDescent="0.3">
      <c r="A818" s="51"/>
      <c r="B818" s="51"/>
      <c r="C818" s="51"/>
      <c r="D818" s="51"/>
      <c r="E818" s="51"/>
      <c r="F818" s="51"/>
      <c r="G818" s="51"/>
      <c r="H818" s="51"/>
    </row>
    <row r="819" spans="1:8" x14ac:dyDescent="0.3">
      <c r="A819" s="51"/>
      <c r="B819" s="51"/>
      <c r="C819" s="51"/>
      <c r="D819" s="51"/>
      <c r="E819" s="51"/>
      <c r="F819" s="51"/>
      <c r="G819" s="51"/>
      <c r="H819" s="51"/>
    </row>
    <row r="820" spans="1:8" x14ac:dyDescent="0.3">
      <c r="A820" s="51"/>
      <c r="B820" s="51"/>
      <c r="C820" s="51"/>
      <c r="D820" s="51"/>
      <c r="E820" s="51"/>
      <c r="F820" s="51"/>
      <c r="G820" s="51"/>
      <c r="H820" s="51"/>
    </row>
    <row r="821" spans="1:8" x14ac:dyDescent="0.3">
      <c r="A821" s="51"/>
      <c r="B821" s="51"/>
      <c r="C821" s="51"/>
      <c r="D821" s="51"/>
      <c r="E821" s="51"/>
      <c r="F821" s="51"/>
      <c r="G821" s="51"/>
      <c r="H821" s="51"/>
    </row>
    <row r="822" spans="1:8" x14ac:dyDescent="0.3">
      <c r="A822" s="51"/>
      <c r="B822" s="51"/>
      <c r="C822" s="51"/>
      <c r="D822" s="51"/>
      <c r="E822" s="51"/>
      <c r="F822" s="51"/>
      <c r="G822" s="51"/>
      <c r="H822" s="51"/>
    </row>
    <row r="823" spans="1:8" x14ac:dyDescent="0.3">
      <c r="A823" s="51"/>
      <c r="B823" s="51"/>
      <c r="C823" s="51"/>
      <c r="D823" s="51"/>
      <c r="E823" s="51"/>
      <c r="F823" s="51"/>
      <c r="G823" s="51"/>
      <c r="H823" s="51"/>
    </row>
    <row r="824" spans="1:8" x14ac:dyDescent="0.3">
      <c r="A824" s="51"/>
      <c r="B824" s="51"/>
      <c r="C824" s="51"/>
      <c r="D824" s="51"/>
      <c r="E824" s="51"/>
      <c r="F824" s="51"/>
      <c r="G824" s="51"/>
      <c r="H824" s="51"/>
    </row>
    <row r="825" spans="1:8" x14ac:dyDescent="0.3">
      <c r="A825" s="51"/>
      <c r="B825" s="51"/>
      <c r="C825" s="51"/>
      <c r="D825" s="51"/>
      <c r="E825" s="51"/>
      <c r="F825" s="51"/>
      <c r="G825" s="51"/>
      <c r="H825" s="51"/>
    </row>
    <row r="826" spans="1:8" x14ac:dyDescent="0.3">
      <c r="A826" s="51"/>
      <c r="B826" s="51"/>
      <c r="C826" s="51"/>
      <c r="D826" s="51"/>
      <c r="E826" s="51"/>
      <c r="F826" s="51"/>
      <c r="G826" s="51"/>
      <c r="H826" s="51"/>
    </row>
    <row r="827" spans="1:8" x14ac:dyDescent="0.3">
      <c r="A827" s="51"/>
      <c r="B827" s="51"/>
      <c r="C827" s="51"/>
      <c r="D827" s="51"/>
      <c r="E827" s="51"/>
      <c r="F827" s="51"/>
      <c r="G827" s="51"/>
      <c r="H827" s="51"/>
    </row>
    <row r="828" spans="1:8" x14ac:dyDescent="0.3">
      <c r="A828" s="51"/>
      <c r="B828" s="51"/>
      <c r="C828" s="51"/>
      <c r="D828" s="51"/>
      <c r="E828" s="51"/>
      <c r="F828" s="51"/>
      <c r="G828" s="51"/>
      <c r="H828" s="51"/>
    </row>
    <row r="829" spans="1:8" x14ac:dyDescent="0.3">
      <c r="A829" s="51"/>
      <c r="B829" s="51"/>
      <c r="C829" s="51"/>
      <c r="D829" s="51"/>
      <c r="E829" s="51"/>
      <c r="F829" s="51"/>
      <c r="G829" s="51"/>
      <c r="H829" s="51"/>
    </row>
    <row r="830" spans="1:8" x14ac:dyDescent="0.3">
      <c r="A830" s="51"/>
      <c r="B830" s="51"/>
      <c r="C830" s="51"/>
      <c r="D830" s="51"/>
      <c r="E830" s="51"/>
      <c r="F830" s="51"/>
      <c r="G830" s="51"/>
      <c r="H830" s="51"/>
    </row>
    <row r="831" spans="1:8" x14ac:dyDescent="0.3">
      <c r="A831" s="51"/>
      <c r="B831" s="51"/>
      <c r="C831" s="51"/>
      <c r="D831" s="51"/>
      <c r="E831" s="51"/>
      <c r="F831" s="51"/>
      <c r="G831" s="51"/>
      <c r="H831" s="51"/>
    </row>
    <row r="832" spans="1:8" x14ac:dyDescent="0.3">
      <c r="A832" s="51"/>
      <c r="B832" s="51"/>
      <c r="C832" s="51"/>
      <c r="D832" s="51"/>
      <c r="E832" s="51"/>
      <c r="F832" s="51"/>
      <c r="G832" s="51"/>
      <c r="H832" s="51"/>
    </row>
    <row r="833" spans="1:8" x14ac:dyDescent="0.3">
      <c r="A833" s="51"/>
      <c r="B833" s="51"/>
      <c r="C833" s="51"/>
      <c r="D833" s="51"/>
      <c r="E833" s="51"/>
      <c r="F833" s="51"/>
      <c r="G833" s="51"/>
      <c r="H833" s="51"/>
    </row>
    <row r="834" spans="1:8" x14ac:dyDescent="0.3">
      <c r="A834" s="51"/>
      <c r="B834" s="51"/>
      <c r="C834" s="51"/>
      <c r="D834" s="51"/>
      <c r="E834" s="51"/>
      <c r="F834" s="51"/>
      <c r="G834" s="51"/>
      <c r="H834" s="51"/>
    </row>
    <row r="835" spans="1:8" x14ac:dyDescent="0.3">
      <c r="A835" s="51"/>
      <c r="B835" s="51"/>
      <c r="C835" s="51"/>
      <c r="D835" s="51"/>
      <c r="E835" s="51"/>
      <c r="F835" s="51"/>
      <c r="G835" s="51"/>
      <c r="H835" s="51"/>
    </row>
    <row r="836" spans="1:8" x14ac:dyDescent="0.3">
      <c r="A836" s="51"/>
      <c r="B836" s="51"/>
      <c r="C836" s="51"/>
      <c r="D836" s="51"/>
      <c r="E836" s="51"/>
      <c r="F836" s="51"/>
      <c r="G836" s="51"/>
      <c r="H836" s="51"/>
    </row>
    <row r="837" spans="1:8" x14ac:dyDescent="0.3">
      <c r="A837" s="51"/>
      <c r="B837" s="51"/>
      <c r="C837" s="51"/>
      <c r="D837" s="51"/>
      <c r="E837" s="51"/>
      <c r="F837" s="51"/>
      <c r="G837" s="51"/>
      <c r="H837" s="51"/>
    </row>
    <row r="838" spans="1:8" x14ac:dyDescent="0.3">
      <c r="A838" s="51"/>
      <c r="B838" s="51"/>
      <c r="C838" s="51"/>
      <c r="D838" s="51"/>
      <c r="E838" s="51"/>
      <c r="F838" s="51"/>
      <c r="G838" s="51"/>
      <c r="H838" s="51"/>
    </row>
    <row r="839" spans="1:8" x14ac:dyDescent="0.3">
      <c r="A839" s="51"/>
      <c r="B839" s="51"/>
      <c r="C839" s="51"/>
      <c r="D839" s="51"/>
      <c r="E839" s="51"/>
      <c r="F839" s="51"/>
      <c r="G839" s="51"/>
      <c r="H839" s="51"/>
    </row>
    <row r="840" spans="1:8" x14ac:dyDescent="0.3">
      <c r="A840" s="51"/>
      <c r="B840" s="51"/>
      <c r="C840" s="51"/>
      <c r="D840" s="51"/>
      <c r="E840" s="51"/>
      <c r="F840" s="51"/>
      <c r="G840" s="51"/>
      <c r="H840" s="51"/>
    </row>
    <row r="841" spans="1:8" x14ac:dyDescent="0.3">
      <c r="A841" s="51"/>
      <c r="B841" s="51"/>
      <c r="C841" s="51"/>
      <c r="D841" s="51"/>
      <c r="E841" s="51"/>
      <c r="F841" s="51"/>
      <c r="G841" s="51"/>
      <c r="H841" s="51"/>
    </row>
    <row r="842" spans="1:8" x14ac:dyDescent="0.3">
      <c r="A842" s="51"/>
      <c r="B842" s="51"/>
      <c r="C842" s="51"/>
      <c r="D842" s="51"/>
      <c r="E842" s="51"/>
      <c r="F842" s="51"/>
      <c r="G842" s="51"/>
      <c r="H842" s="51"/>
    </row>
    <row r="843" spans="1:8" x14ac:dyDescent="0.3">
      <c r="A843" s="51"/>
      <c r="B843" s="51"/>
      <c r="C843" s="51"/>
      <c r="D843" s="51"/>
      <c r="E843" s="51"/>
      <c r="F843" s="51"/>
      <c r="G843" s="51"/>
      <c r="H843" s="51"/>
    </row>
    <row r="844" spans="1:8" x14ac:dyDescent="0.3">
      <c r="A844" s="51"/>
      <c r="B844" s="51"/>
      <c r="C844" s="51"/>
      <c r="D844" s="51"/>
      <c r="E844" s="51"/>
      <c r="F844" s="51"/>
      <c r="G844" s="51"/>
      <c r="H844" s="51"/>
    </row>
    <row r="845" spans="1:8" x14ac:dyDescent="0.3">
      <c r="A845" s="51"/>
      <c r="B845" s="51"/>
      <c r="C845" s="51"/>
      <c r="D845" s="51"/>
      <c r="E845" s="51"/>
      <c r="F845" s="51"/>
      <c r="G845" s="51"/>
      <c r="H845" s="51"/>
    </row>
    <row r="846" spans="1:8" x14ac:dyDescent="0.3">
      <c r="A846" s="51"/>
      <c r="B846" s="51"/>
      <c r="C846" s="51"/>
      <c r="D846" s="51"/>
      <c r="E846" s="51"/>
      <c r="F846" s="51"/>
      <c r="G846" s="51"/>
      <c r="H846" s="51"/>
    </row>
    <row r="847" spans="1:8" x14ac:dyDescent="0.3">
      <c r="A847" s="51"/>
      <c r="B847" s="51"/>
      <c r="C847" s="51"/>
      <c r="D847" s="51"/>
      <c r="E847" s="51"/>
      <c r="F847" s="51"/>
      <c r="G847" s="51"/>
      <c r="H847" s="51"/>
    </row>
    <row r="848" spans="1:8" x14ac:dyDescent="0.3">
      <c r="A848" s="51"/>
      <c r="B848" s="51"/>
      <c r="C848" s="51"/>
      <c r="D848" s="51"/>
      <c r="E848" s="51"/>
      <c r="F848" s="51"/>
      <c r="G848" s="51"/>
      <c r="H848" s="51"/>
    </row>
    <row r="849" spans="1:8" x14ac:dyDescent="0.3">
      <c r="A849" s="51"/>
      <c r="B849" s="51"/>
      <c r="C849" s="51"/>
      <c r="D849" s="51"/>
      <c r="E849" s="51"/>
      <c r="F849" s="51"/>
      <c r="G849" s="51"/>
      <c r="H849" s="51"/>
    </row>
    <row r="850" spans="1:8" x14ac:dyDescent="0.3">
      <c r="A850" s="51"/>
      <c r="B850" s="51"/>
      <c r="C850" s="51"/>
      <c r="D850" s="51"/>
      <c r="E850" s="51"/>
      <c r="F850" s="51"/>
      <c r="G850" s="51"/>
      <c r="H850" s="51"/>
    </row>
    <row r="851" spans="1:8" x14ac:dyDescent="0.3">
      <c r="A851" s="51"/>
      <c r="B851" s="51"/>
      <c r="C851" s="51"/>
      <c r="D851" s="51"/>
      <c r="E851" s="51"/>
      <c r="F851" s="51"/>
      <c r="G851" s="51"/>
      <c r="H851" s="51"/>
    </row>
    <row r="852" spans="1:8" x14ac:dyDescent="0.3">
      <c r="A852" s="51"/>
      <c r="B852" s="51"/>
      <c r="C852" s="51"/>
      <c r="D852" s="51"/>
      <c r="E852" s="51"/>
      <c r="F852" s="51"/>
      <c r="G852" s="51"/>
      <c r="H852" s="51"/>
    </row>
    <row r="853" spans="1:8" x14ac:dyDescent="0.3">
      <c r="A853" s="51"/>
      <c r="B853" s="51"/>
      <c r="C853" s="51"/>
      <c r="D853" s="51"/>
      <c r="E853" s="51"/>
      <c r="F853" s="51"/>
      <c r="G853" s="51"/>
      <c r="H853" s="51"/>
    </row>
    <row r="854" spans="1:8" x14ac:dyDescent="0.3">
      <c r="A854" s="51"/>
      <c r="B854" s="51"/>
      <c r="C854" s="51"/>
      <c r="D854" s="51"/>
      <c r="E854" s="51"/>
      <c r="F854" s="51"/>
      <c r="G854" s="51"/>
      <c r="H854" s="51"/>
    </row>
    <row r="855" spans="1:8" x14ac:dyDescent="0.3">
      <c r="A855" s="51"/>
      <c r="B855" s="51"/>
      <c r="C855" s="51"/>
      <c r="D855" s="51"/>
      <c r="E855" s="51"/>
      <c r="F855" s="51"/>
      <c r="G855" s="51"/>
      <c r="H855" s="51"/>
    </row>
    <row r="856" spans="1:8" x14ac:dyDescent="0.3">
      <c r="A856" s="51"/>
      <c r="B856" s="51"/>
      <c r="C856" s="51"/>
      <c r="D856" s="51"/>
      <c r="E856" s="51"/>
      <c r="F856" s="51"/>
      <c r="G856" s="51"/>
      <c r="H856" s="51"/>
    </row>
    <row r="857" spans="1:8" x14ac:dyDescent="0.3">
      <c r="A857" s="51"/>
      <c r="B857" s="51"/>
      <c r="C857" s="51"/>
      <c r="D857" s="51"/>
      <c r="E857" s="51"/>
      <c r="F857" s="51"/>
      <c r="G857" s="51"/>
      <c r="H857" s="51"/>
    </row>
    <row r="858" spans="1:8" x14ac:dyDescent="0.3">
      <c r="A858" s="51"/>
      <c r="B858" s="51"/>
      <c r="C858" s="51"/>
      <c r="D858" s="51"/>
      <c r="E858" s="51"/>
      <c r="F858" s="51"/>
      <c r="G858" s="51"/>
      <c r="H858" s="51"/>
    </row>
    <row r="859" spans="1:8" x14ac:dyDescent="0.3">
      <c r="A859" s="51"/>
      <c r="B859" s="51"/>
      <c r="C859" s="51"/>
      <c r="D859" s="51"/>
      <c r="E859" s="51"/>
      <c r="F859" s="51"/>
      <c r="G859" s="51"/>
      <c r="H859" s="51"/>
    </row>
    <row r="860" spans="1:8" x14ac:dyDescent="0.3">
      <c r="A860" s="51"/>
      <c r="B860" s="51"/>
      <c r="C860" s="51"/>
      <c r="D860" s="51"/>
      <c r="E860" s="51"/>
      <c r="F860" s="51"/>
      <c r="G860" s="51"/>
      <c r="H860" s="51"/>
    </row>
    <row r="861" spans="1:8" x14ac:dyDescent="0.3">
      <c r="A861" s="51"/>
      <c r="B861" s="51"/>
      <c r="C861" s="51"/>
      <c r="D861" s="51"/>
      <c r="E861" s="51"/>
      <c r="F861" s="51"/>
      <c r="G861" s="51"/>
      <c r="H861" s="51"/>
    </row>
    <row r="862" spans="1:8" x14ac:dyDescent="0.3">
      <c r="A862" s="51"/>
      <c r="B862" s="51"/>
      <c r="C862" s="51"/>
      <c r="D862" s="51"/>
      <c r="E862" s="51"/>
      <c r="F862" s="51"/>
      <c r="G862" s="51"/>
      <c r="H862" s="51"/>
    </row>
    <row r="863" spans="1:8" x14ac:dyDescent="0.3">
      <c r="A863" s="51"/>
      <c r="B863" s="51"/>
      <c r="C863" s="51"/>
      <c r="D863" s="51"/>
      <c r="E863" s="51"/>
      <c r="F863" s="51"/>
      <c r="G863" s="51"/>
      <c r="H863" s="51"/>
    </row>
    <row r="864" spans="1:8" x14ac:dyDescent="0.3">
      <c r="A864" s="51"/>
      <c r="B864" s="51"/>
      <c r="C864" s="51"/>
      <c r="D864" s="51"/>
      <c r="E864" s="51"/>
      <c r="F864" s="51"/>
      <c r="G864" s="51"/>
      <c r="H864" s="51"/>
    </row>
    <row r="865" spans="1:8" x14ac:dyDescent="0.3">
      <c r="A865" s="51"/>
      <c r="B865" s="51"/>
      <c r="C865" s="51"/>
      <c r="D865" s="51"/>
      <c r="E865" s="51"/>
      <c r="F865" s="51"/>
      <c r="G865" s="51"/>
      <c r="H865" s="51"/>
    </row>
    <row r="866" spans="1:8" x14ac:dyDescent="0.3">
      <c r="A866" s="51"/>
      <c r="B866" s="51"/>
      <c r="C866" s="51"/>
      <c r="D866" s="51"/>
      <c r="E866" s="51"/>
      <c r="F866" s="51"/>
      <c r="G866" s="51"/>
      <c r="H866" s="51"/>
    </row>
    <row r="867" spans="1:8" x14ac:dyDescent="0.3">
      <c r="A867" s="51"/>
      <c r="B867" s="51"/>
      <c r="C867" s="51"/>
      <c r="D867" s="51"/>
      <c r="E867" s="51"/>
      <c r="F867" s="51"/>
      <c r="G867" s="51"/>
      <c r="H867" s="51"/>
    </row>
    <row r="868" spans="1:8" x14ac:dyDescent="0.3">
      <c r="A868" s="51"/>
      <c r="B868" s="51"/>
      <c r="C868" s="51"/>
      <c r="D868" s="51"/>
      <c r="E868" s="51"/>
      <c r="F868" s="51"/>
      <c r="G868" s="51"/>
      <c r="H868" s="51"/>
    </row>
    <row r="869" spans="1:8" x14ac:dyDescent="0.3">
      <c r="A869" s="51"/>
      <c r="B869" s="51"/>
      <c r="C869" s="51"/>
      <c r="D869" s="51"/>
      <c r="E869" s="51"/>
      <c r="F869" s="51"/>
      <c r="G869" s="51"/>
      <c r="H869" s="51"/>
    </row>
    <row r="870" spans="1:8" x14ac:dyDescent="0.3">
      <c r="A870" s="51"/>
      <c r="B870" s="51"/>
      <c r="C870" s="51"/>
      <c r="D870" s="51"/>
      <c r="E870" s="51"/>
      <c r="F870" s="51"/>
      <c r="G870" s="51"/>
      <c r="H870" s="51"/>
    </row>
    <row r="871" spans="1:8" x14ac:dyDescent="0.3">
      <c r="A871" s="51"/>
      <c r="B871" s="51"/>
      <c r="C871" s="51"/>
      <c r="D871" s="51"/>
      <c r="E871" s="51"/>
      <c r="F871" s="51"/>
      <c r="G871" s="51"/>
      <c r="H871" s="51"/>
    </row>
    <row r="872" spans="1:8" x14ac:dyDescent="0.3">
      <c r="A872" s="51"/>
      <c r="B872" s="51"/>
      <c r="C872" s="51"/>
      <c r="D872" s="51"/>
      <c r="E872" s="51"/>
      <c r="F872" s="51"/>
      <c r="G872" s="51"/>
      <c r="H872" s="51"/>
    </row>
    <row r="873" spans="1:8" x14ac:dyDescent="0.3">
      <c r="A873" s="51"/>
      <c r="B873" s="51"/>
      <c r="C873" s="51"/>
      <c r="D873" s="51"/>
      <c r="E873" s="51"/>
      <c r="F873" s="51"/>
      <c r="G873" s="51"/>
      <c r="H873" s="51"/>
    </row>
    <row r="874" spans="1:8" x14ac:dyDescent="0.3">
      <c r="A874" s="51"/>
      <c r="B874" s="51"/>
      <c r="C874" s="51"/>
      <c r="D874" s="51"/>
      <c r="E874" s="51"/>
      <c r="F874" s="51"/>
      <c r="G874" s="51"/>
      <c r="H874" s="51"/>
    </row>
    <row r="875" spans="1:8" x14ac:dyDescent="0.3">
      <c r="A875" s="51"/>
      <c r="B875" s="51"/>
      <c r="C875" s="51"/>
      <c r="D875" s="51"/>
      <c r="E875" s="51"/>
      <c r="F875" s="51"/>
      <c r="G875" s="51"/>
      <c r="H875" s="51"/>
    </row>
    <row r="876" spans="1:8" x14ac:dyDescent="0.3">
      <c r="A876" s="51"/>
      <c r="B876" s="51"/>
      <c r="C876" s="51"/>
      <c r="D876" s="51"/>
      <c r="E876" s="51"/>
      <c r="F876" s="51"/>
      <c r="G876" s="51"/>
      <c r="H876" s="51"/>
    </row>
    <row r="877" spans="1:8" x14ac:dyDescent="0.3">
      <c r="A877" s="51"/>
      <c r="B877" s="51"/>
      <c r="C877" s="51"/>
      <c r="D877" s="51"/>
      <c r="E877" s="51"/>
      <c r="F877" s="51"/>
      <c r="G877" s="51"/>
      <c r="H877" s="51"/>
    </row>
    <row r="878" spans="1:8" x14ac:dyDescent="0.3">
      <c r="A878" s="51"/>
      <c r="B878" s="51"/>
      <c r="C878" s="51"/>
      <c r="D878" s="51"/>
      <c r="E878" s="51"/>
      <c r="F878" s="51"/>
      <c r="G878" s="51"/>
      <c r="H878" s="51"/>
    </row>
    <row r="879" spans="1:8" x14ac:dyDescent="0.3">
      <c r="A879" s="51"/>
      <c r="B879" s="51"/>
      <c r="C879" s="51"/>
      <c r="D879" s="51"/>
      <c r="E879" s="51"/>
      <c r="F879" s="51"/>
      <c r="G879" s="51"/>
      <c r="H879" s="51"/>
    </row>
    <row r="880" spans="1:8" x14ac:dyDescent="0.3">
      <c r="A880" s="51"/>
      <c r="B880" s="51"/>
      <c r="C880" s="51"/>
      <c r="D880" s="51"/>
      <c r="E880" s="51"/>
      <c r="F880" s="51"/>
      <c r="G880" s="51"/>
      <c r="H880" s="51"/>
    </row>
    <row r="881" spans="1:8" x14ac:dyDescent="0.3">
      <c r="A881" s="51"/>
      <c r="B881" s="51"/>
      <c r="C881" s="51"/>
      <c r="D881" s="51"/>
      <c r="E881" s="51"/>
      <c r="F881" s="51"/>
      <c r="G881" s="51"/>
      <c r="H881" s="51"/>
    </row>
    <row r="882" spans="1:8" x14ac:dyDescent="0.3">
      <c r="A882" s="51"/>
      <c r="B882" s="51"/>
      <c r="C882" s="51"/>
      <c r="D882" s="51"/>
      <c r="E882" s="51"/>
      <c r="F882" s="51"/>
      <c r="G882" s="51"/>
      <c r="H882" s="51"/>
    </row>
    <row r="883" spans="1:8" x14ac:dyDescent="0.3">
      <c r="A883" s="51"/>
      <c r="B883" s="51"/>
      <c r="C883" s="51"/>
      <c r="D883" s="51"/>
      <c r="E883" s="51"/>
      <c r="F883" s="51"/>
      <c r="G883" s="51"/>
      <c r="H883" s="51"/>
    </row>
    <row r="884" spans="1:8" x14ac:dyDescent="0.3">
      <c r="A884" s="51"/>
      <c r="B884" s="51"/>
      <c r="C884" s="51"/>
      <c r="D884" s="51"/>
      <c r="E884" s="51"/>
      <c r="F884" s="51"/>
      <c r="G884" s="51"/>
      <c r="H884" s="51"/>
    </row>
    <row r="885" spans="1:8" x14ac:dyDescent="0.3">
      <c r="A885" s="51"/>
      <c r="B885" s="51"/>
      <c r="C885" s="51"/>
      <c r="D885" s="51"/>
      <c r="E885" s="51"/>
      <c r="F885" s="51"/>
      <c r="G885" s="51"/>
      <c r="H885" s="51"/>
    </row>
    <row r="886" spans="1:8" x14ac:dyDescent="0.3">
      <c r="A886" s="51"/>
      <c r="B886" s="51"/>
      <c r="C886" s="51"/>
      <c r="D886" s="51"/>
      <c r="E886" s="51"/>
      <c r="F886" s="51"/>
      <c r="G886" s="51"/>
      <c r="H886" s="51"/>
    </row>
    <row r="887" spans="1:8" x14ac:dyDescent="0.3">
      <c r="A887" s="51"/>
      <c r="B887" s="51"/>
      <c r="C887" s="51"/>
      <c r="D887" s="51"/>
      <c r="E887" s="51"/>
      <c r="F887" s="51"/>
      <c r="G887" s="51"/>
      <c r="H887" s="51"/>
    </row>
    <row r="888" spans="1:8" x14ac:dyDescent="0.3">
      <c r="A888" s="51"/>
      <c r="B888" s="51"/>
      <c r="C888" s="51"/>
      <c r="D888" s="51"/>
      <c r="E888" s="51"/>
      <c r="F888" s="51"/>
      <c r="G888" s="51"/>
      <c r="H888" s="51"/>
    </row>
    <row r="889" spans="1:8" x14ac:dyDescent="0.3">
      <c r="A889" s="51"/>
      <c r="B889" s="51"/>
      <c r="C889" s="51"/>
      <c r="D889" s="51"/>
      <c r="E889" s="51"/>
      <c r="F889" s="51"/>
      <c r="G889" s="51"/>
      <c r="H889" s="51"/>
    </row>
    <row r="890" spans="1:8" x14ac:dyDescent="0.3">
      <c r="A890" s="51"/>
      <c r="B890" s="51"/>
      <c r="C890" s="51"/>
      <c r="D890" s="51"/>
      <c r="E890" s="51"/>
      <c r="F890" s="51"/>
      <c r="G890" s="51"/>
      <c r="H890" s="51"/>
    </row>
    <row r="891" spans="1:8" x14ac:dyDescent="0.3">
      <c r="A891" s="51"/>
      <c r="B891" s="51"/>
      <c r="C891" s="51"/>
      <c r="D891" s="51"/>
      <c r="E891" s="51"/>
      <c r="F891" s="51"/>
      <c r="G891" s="51"/>
      <c r="H891" s="51"/>
    </row>
    <row r="892" spans="1:8" x14ac:dyDescent="0.3">
      <c r="A892" s="51"/>
      <c r="B892" s="51"/>
      <c r="C892" s="51"/>
      <c r="D892" s="51"/>
      <c r="E892" s="51"/>
      <c r="F892" s="51"/>
      <c r="G892" s="51"/>
      <c r="H892" s="51"/>
    </row>
    <row r="893" spans="1:8" x14ac:dyDescent="0.3">
      <c r="A893" s="51"/>
      <c r="B893" s="51"/>
      <c r="C893" s="51"/>
      <c r="D893" s="51"/>
      <c r="E893" s="51"/>
      <c r="F893" s="51"/>
      <c r="G893" s="51"/>
      <c r="H893" s="51"/>
    </row>
    <row r="894" spans="1:8" x14ac:dyDescent="0.3">
      <c r="A894" s="51"/>
      <c r="B894" s="51"/>
      <c r="C894" s="51"/>
      <c r="D894" s="51"/>
      <c r="E894" s="51"/>
      <c r="F894" s="51"/>
      <c r="G894" s="51"/>
      <c r="H894" s="51"/>
    </row>
    <row r="895" spans="1:8" x14ac:dyDescent="0.3">
      <c r="A895" s="51"/>
      <c r="B895" s="51"/>
      <c r="C895" s="51"/>
      <c r="D895" s="51"/>
      <c r="E895" s="51"/>
      <c r="F895" s="51"/>
      <c r="G895" s="51"/>
      <c r="H895" s="51"/>
    </row>
    <row r="896" spans="1:8" x14ac:dyDescent="0.3">
      <c r="A896" s="51"/>
      <c r="B896" s="51"/>
      <c r="C896" s="51"/>
      <c r="D896" s="51"/>
      <c r="E896" s="51"/>
      <c r="F896" s="51"/>
      <c r="G896" s="51"/>
      <c r="H896" s="51"/>
    </row>
    <row r="897" spans="1:8" x14ac:dyDescent="0.3">
      <c r="A897" s="51"/>
      <c r="B897" s="51"/>
      <c r="C897" s="51"/>
      <c r="D897" s="51"/>
      <c r="E897" s="51"/>
      <c r="F897" s="51"/>
      <c r="G897" s="51"/>
      <c r="H897" s="51"/>
    </row>
    <row r="898" spans="1:8" x14ac:dyDescent="0.3">
      <c r="A898" s="51"/>
      <c r="B898" s="51"/>
      <c r="C898" s="51"/>
      <c r="D898" s="51"/>
      <c r="E898" s="51"/>
      <c r="F898" s="51"/>
      <c r="G898" s="51"/>
      <c r="H898" s="51"/>
    </row>
    <row r="899" spans="1:8" x14ac:dyDescent="0.3">
      <c r="A899" s="51"/>
      <c r="B899" s="51"/>
      <c r="C899" s="51"/>
      <c r="D899" s="51"/>
      <c r="E899" s="51"/>
      <c r="F899" s="51"/>
      <c r="G899" s="51"/>
      <c r="H899" s="51"/>
    </row>
    <row r="900" spans="1:8" x14ac:dyDescent="0.3">
      <c r="A900" s="51"/>
      <c r="B900" s="51"/>
      <c r="C900" s="51"/>
      <c r="D900" s="51"/>
      <c r="E900" s="51"/>
      <c r="F900" s="51"/>
      <c r="G900" s="51"/>
      <c r="H900" s="51"/>
    </row>
    <row r="901" spans="1:8" x14ac:dyDescent="0.3">
      <c r="A901" s="51"/>
      <c r="B901" s="51"/>
      <c r="C901" s="51"/>
      <c r="D901" s="51"/>
      <c r="E901" s="51"/>
      <c r="F901" s="51"/>
      <c r="G901" s="51"/>
      <c r="H901" s="51"/>
    </row>
    <row r="902" spans="1:8" x14ac:dyDescent="0.3">
      <c r="A902" s="51"/>
      <c r="B902" s="51"/>
      <c r="C902" s="51"/>
      <c r="D902" s="51"/>
      <c r="E902" s="51"/>
      <c r="F902" s="51"/>
      <c r="G902" s="51"/>
      <c r="H902" s="51"/>
    </row>
    <row r="903" spans="1:8" x14ac:dyDescent="0.3">
      <c r="A903" s="51"/>
      <c r="B903" s="51"/>
      <c r="C903" s="51"/>
      <c r="D903" s="51"/>
      <c r="E903" s="51"/>
      <c r="F903" s="51"/>
      <c r="G903" s="51"/>
      <c r="H903" s="51"/>
    </row>
    <row r="904" spans="1:8" x14ac:dyDescent="0.3">
      <c r="A904" s="51"/>
      <c r="B904" s="51"/>
      <c r="C904" s="51"/>
      <c r="D904" s="51"/>
      <c r="E904" s="51"/>
      <c r="F904" s="51"/>
      <c r="G904" s="51"/>
      <c r="H904" s="51"/>
    </row>
    <row r="905" spans="1:8" x14ac:dyDescent="0.3">
      <c r="A905" s="51"/>
      <c r="B905" s="51"/>
      <c r="C905" s="51"/>
      <c r="D905" s="51"/>
      <c r="E905" s="51"/>
      <c r="F905" s="51"/>
      <c r="G905" s="51"/>
      <c r="H905" s="51"/>
    </row>
    <row r="906" spans="1:8" x14ac:dyDescent="0.3">
      <c r="A906" s="51"/>
      <c r="B906" s="51"/>
      <c r="C906" s="51"/>
      <c r="D906" s="51"/>
      <c r="E906" s="51"/>
      <c r="F906" s="51"/>
      <c r="G906" s="51"/>
      <c r="H906" s="51"/>
    </row>
    <row r="907" spans="1:8" x14ac:dyDescent="0.3">
      <c r="A907" s="51"/>
      <c r="B907" s="51"/>
      <c r="C907" s="51"/>
      <c r="D907" s="51"/>
      <c r="E907" s="51"/>
      <c r="F907" s="51"/>
      <c r="G907" s="51"/>
      <c r="H907" s="51"/>
    </row>
    <row r="908" spans="1:8" x14ac:dyDescent="0.3">
      <c r="A908" s="51"/>
      <c r="B908" s="51"/>
      <c r="C908" s="51"/>
      <c r="D908" s="51"/>
      <c r="E908" s="51"/>
      <c r="F908" s="51"/>
      <c r="G908" s="51"/>
      <c r="H908" s="51"/>
    </row>
    <row r="909" spans="1:8" x14ac:dyDescent="0.3">
      <c r="A909" s="51"/>
      <c r="B909" s="51"/>
      <c r="C909" s="51"/>
      <c r="D909" s="51"/>
      <c r="E909" s="51"/>
      <c r="F909" s="51"/>
      <c r="G909" s="51"/>
      <c r="H909" s="51"/>
    </row>
    <row r="910" spans="1:8" x14ac:dyDescent="0.3">
      <c r="A910" s="51"/>
      <c r="B910" s="51"/>
      <c r="C910" s="51"/>
      <c r="D910" s="51"/>
      <c r="E910" s="51"/>
      <c r="F910" s="51"/>
      <c r="G910" s="51"/>
      <c r="H910" s="51"/>
    </row>
    <row r="911" spans="1:8" x14ac:dyDescent="0.3">
      <c r="A911" s="51"/>
      <c r="B911" s="51"/>
      <c r="C911" s="51"/>
      <c r="D911" s="51"/>
      <c r="E911" s="51"/>
      <c r="F911" s="51"/>
      <c r="G911" s="51"/>
      <c r="H911" s="51"/>
    </row>
    <row r="912" spans="1:8" x14ac:dyDescent="0.3">
      <c r="A912" s="51"/>
      <c r="B912" s="51"/>
      <c r="C912" s="51"/>
      <c r="D912" s="51"/>
      <c r="E912" s="51"/>
      <c r="F912" s="51"/>
      <c r="G912" s="51"/>
      <c r="H912" s="51"/>
    </row>
    <row r="913" spans="1:8" x14ac:dyDescent="0.3">
      <c r="A913" s="51"/>
      <c r="B913" s="51"/>
      <c r="C913" s="51"/>
      <c r="D913" s="51"/>
      <c r="E913" s="51"/>
      <c r="F913" s="51"/>
      <c r="G913" s="51"/>
      <c r="H913" s="51"/>
    </row>
    <row r="914" spans="1:8" x14ac:dyDescent="0.3">
      <c r="A914" s="51"/>
      <c r="B914" s="51"/>
      <c r="C914" s="51"/>
      <c r="D914" s="51"/>
      <c r="E914" s="51"/>
      <c r="F914" s="51"/>
      <c r="G914" s="51"/>
      <c r="H914" s="51"/>
    </row>
    <row r="915" spans="1:8" x14ac:dyDescent="0.3">
      <c r="A915" s="51"/>
      <c r="B915" s="51"/>
      <c r="C915" s="51"/>
      <c r="D915" s="51"/>
      <c r="E915" s="51"/>
      <c r="F915" s="51"/>
      <c r="G915" s="51"/>
      <c r="H915" s="51"/>
    </row>
    <row r="916" spans="1:8" x14ac:dyDescent="0.3">
      <c r="A916" s="51"/>
      <c r="B916" s="51"/>
      <c r="C916" s="51"/>
      <c r="D916" s="51"/>
      <c r="E916" s="51"/>
      <c r="F916" s="51"/>
      <c r="G916" s="51"/>
      <c r="H916" s="51"/>
    </row>
    <row r="917" spans="1:8" x14ac:dyDescent="0.3">
      <c r="A917" s="51"/>
      <c r="B917" s="51"/>
      <c r="C917" s="51"/>
      <c r="D917" s="51"/>
      <c r="E917" s="51"/>
      <c r="F917" s="51"/>
      <c r="G917" s="51"/>
      <c r="H917" s="51"/>
    </row>
    <row r="918" spans="1:8" x14ac:dyDescent="0.3">
      <c r="A918" s="51"/>
      <c r="B918" s="51"/>
      <c r="C918" s="51"/>
      <c r="D918" s="51"/>
      <c r="E918" s="51"/>
      <c r="F918" s="51"/>
      <c r="G918" s="51"/>
      <c r="H918" s="51"/>
    </row>
    <row r="919" spans="1:8" x14ac:dyDescent="0.3">
      <c r="A919" s="51"/>
      <c r="B919" s="51"/>
      <c r="C919" s="51"/>
      <c r="D919" s="51"/>
      <c r="E919" s="51"/>
      <c r="F919" s="51"/>
      <c r="G919" s="51"/>
      <c r="H919" s="51"/>
    </row>
    <row r="920" spans="1:8" x14ac:dyDescent="0.3">
      <c r="A920" s="51"/>
      <c r="B920" s="51"/>
      <c r="C920" s="51"/>
      <c r="D920" s="51"/>
      <c r="E920" s="51"/>
      <c r="F920" s="51"/>
      <c r="G920" s="51"/>
      <c r="H920" s="51"/>
    </row>
    <row r="921" spans="1:8" x14ac:dyDescent="0.3">
      <c r="A921" s="51"/>
      <c r="B921" s="51"/>
      <c r="C921" s="51"/>
      <c r="D921" s="51"/>
      <c r="E921" s="51"/>
      <c r="F921" s="51"/>
      <c r="G921" s="51"/>
      <c r="H921" s="51"/>
    </row>
    <row r="922" spans="1:8" x14ac:dyDescent="0.3">
      <c r="A922" s="51"/>
      <c r="B922" s="51"/>
      <c r="C922" s="51"/>
      <c r="D922" s="51"/>
      <c r="E922" s="51"/>
      <c r="F922" s="51"/>
      <c r="G922" s="51"/>
      <c r="H922" s="51"/>
    </row>
    <row r="923" spans="1:8" x14ac:dyDescent="0.3">
      <c r="A923" s="51"/>
      <c r="B923" s="51"/>
      <c r="C923" s="51"/>
      <c r="D923" s="51"/>
      <c r="E923" s="51"/>
      <c r="F923" s="51"/>
      <c r="G923" s="51"/>
      <c r="H923" s="51"/>
    </row>
    <row r="924" spans="1:8" x14ac:dyDescent="0.3">
      <c r="A924" s="51"/>
      <c r="B924" s="51"/>
      <c r="C924" s="51"/>
      <c r="D924" s="51"/>
      <c r="E924" s="51"/>
      <c r="F924" s="51"/>
      <c r="G924" s="51"/>
      <c r="H924" s="51"/>
    </row>
    <row r="925" spans="1:8" x14ac:dyDescent="0.3">
      <c r="A925" s="51"/>
      <c r="B925" s="51"/>
      <c r="C925" s="51"/>
      <c r="D925" s="51"/>
      <c r="E925" s="51"/>
      <c r="F925" s="51"/>
      <c r="G925" s="51"/>
      <c r="H925" s="51"/>
    </row>
    <row r="926" spans="1:8" x14ac:dyDescent="0.3">
      <c r="A926" s="51"/>
      <c r="B926" s="51"/>
      <c r="C926" s="51"/>
      <c r="D926" s="51"/>
      <c r="E926" s="51"/>
      <c r="F926" s="51"/>
      <c r="G926" s="51"/>
      <c r="H926" s="51"/>
    </row>
    <row r="927" spans="1:8" x14ac:dyDescent="0.3">
      <c r="A927" s="51"/>
      <c r="B927" s="51"/>
      <c r="C927" s="51"/>
      <c r="D927" s="51"/>
      <c r="E927" s="51"/>
      <c r="F927" s="51"/>
      <c r="G927" s="51"/>
      <c r="H927" s="51"/>
    </row>
    <row r="928" spans="1:8" x14ac:dyDescent="0.3">
      <c r="A928" s="51"/>
      <c r="B928" s="51"/>
      <c r="C928" s="51"/>
      <c r="D928" s="51"/>
      <c r="E928" s="51"/>
      <c r="F928" s="51"/>
      <c r="G928" s="51"/>
      <c r="H928" s="51"/>
    </row>
    <row r="929" spans="1:8" x14ac:dyDescent="0.3">
      <c r="A929" s="51"/>
      <c r="B929" s="51"/>
      <c r="C929" s="51"/>
      <c r="D929" s="51"/>
      <c r="E929" s="51"/>
      <c r="F929" s="51"/>
      <c r="G929" s="51"/>
      <c r="H929" s="51"/>
    </row>
    <row r="930" spans="1:8" x14ac:dyDescent="0.3">
      <c r="A930" s="51"/>
      <c r="B930" s="51"/>
      <c r="C930" s="51"/>
      <c r="D930" s="51"/>
      <c r="E930" s="51"/>
      <c r="F930" s="51"/>
      <c r="G930" s="51"/>
      <c r="H930" s="51"/>
    </row>
    <row r="931" spans="1:8" x14ac:dyDescent="0.3">
      <c r="A931" s="51"/>
      <c r="B931" s="51"/>
      <c r="C931" s="51"/>
      <c r="D931" s="51"/>
      <c r="E931" s="51"/>
      <c r="F931" s="51"/>
      <c r="G931" s="51"/>
      <c r="H931" s="51"/>
    </row>
    <row r="932" spans="1:8" x14ac:dyDescent="0.3">
      <c r="A932" s="51"/>
      <c r="B932" s="51"/>
      <c r="C932" s="51"/>
      <c r="D932" s="51"/>
      <c r="E932" s="51"/>
      <c r="F932" s="51"/>
      <c r="G932" s="51"/>
      <c r="H932" s="51"/>
    </row>
    <row r="933" spans="1:8" x14ac:dyDescent="0.3">
      <c r="A933" s="51"/>
      <c r="B933" s="51"/>
      <c r="C933" s="51"/>
      <c r="D933" s="51"/>
      <c r="E933" s="51"/>
      <c r="F933" s="51"/>
      <c r="G933" s="51"/>
      <c r="H933" s="51"/>
    </row>
    <row r="934" spans="1:8" x14ac:dyDescent="0.3">
      <c r="A934" s="51"/>
      <c r="B934" s="51"/>
      <c r="C934" s="51"/>
      <c r="D934" s="51"/>
      <c r="E934" s="51"/>
      <c r="F934" s="51"/>
      <c r="G934" s="51"/>
      <c r="H934" s="51"/>
    </row>
    <row r="935" spans="1:8" x14ac:dyDescent="0.3">
      <c r="A935" s="51"/>
      <c r="B935" s="51"/>
      <c r="C935" s="51"/>
      <c r="D935" s="51"/>
      <c r="E935" s="51"/>
      <c r="F935" s="51"/>
      <c r="G935" s="51"/>
      <c r="H935" s="51"/>
    </row>
    <row r="936" spans="1:8" x14ac:dyDescent="0.3">
      <c r="A936" s="51"/>
      <c r="B936" s="51"/>
      <c r="C936" s="51"/>
      <c r="D936" s="51"/>
      <c r="E936" s="51"/>
      <c r="F936" s="51"/>
      <c r="G936" s="51"/>
      <c r="H936" s="51"/>
    </row>
    <row r="937" spans="1:8" x14ac:dyDescent="0.3">
      <c r="A937" s="51"/>
      <c r="B937" s="51"/>
      <c r="C937" s="51"/>
      <c r="D937" s="51"/>
      <c r="E937" s="51"/>
      <c r="F937" s="51"/>
      <c r="G937" s="51"/>
      <c r="H937" s="51"/>
    </row>
    <row r="938" spans="1:8" x14ac:dyDescent="0.3">
      <c r="A938" s="51"/>
      <c r="B938" s="51"/>
      <c r="C938" s="51"/>
      <c r="D938" s="51"/>
      <c r="E938" s="51"/>
      <c r="F938" s="51"/>
      <c r="G938" s="51"/>
      <c r="H938" s="51"/>
    </row>
    <row r="939" spans="1:8" x14ac:dyDescent="0.3">
      <c r="A939" s="51"/>
      <c r="B939" s="51"/>
      <c r="C939" s="51"/>
      <c r="D939" s="51"/>
      <c r="E939" s="51"/>
      <c r="F939" s="51"/>
      <c r="G939" s="51"/>
      <c r="H939" s="51"/>
    </row>
    <row r="940" spans="1:8" x14ac:dyDescent="0.3">
      <c r="A940" s="51"/>
      <c r="B940" s="51"/>
      <c r="C940" s="51"/>
      <c r="D940" s="51"/>
      <c r="E940" s="51"/>
      <c r="F940" s="51"/>
      <c r="G940" s="51"/>
      <c r="H940" s="51"/>
    </row>
    <row r="941" spans="1:8" x14ac:dyDescent="0.3">
      <c r="A941" s="51"/>
      <c r="B941" s="51"/>
      <c r="C941" s="51"/>
      <c r="D941" s="51"/>
      <c r="E941" s="51"/>
      <c r="F941" s="51"/>
      <c r="G941" s="51"/>
      <c r="H941" s="51"/>
    </row>
    <row r="942" spans="1:8" x14ac:dyDescent="0.3">
      <c r="A942" s="51"/>
      <c r="B942" s="51"/>
      <c r="C942" s="51"/>
      <c r="D942" s="51"/>
      <c r="E942" s="51"/>
      <c r="F942" s="51"/>
      <c r="G942" s="51"/>
      <c r="H942" s="51"/>
    </row>
    <row r="943" spans="1:8" x14ac:dyDescent="0.3">
      <c r="A943" s="51"/>
      <c r="B943" s="51"/>
      <c r="C943" s="51"/>
      <c r="D943" s="51"/>
      <c r="E943" s="51"/>
      <c r="F943" s="51"/>
      <c r="G943" s="51"/>
      <c r="H943" s="51"/>
    </row>
    <row r="944" spans="1:8" x14ac:dyDescent="0.3">
      <c r="A944" s="51"/>
      <c r="B944" s="51"/>
      <c r="C944" s="51"/>
      <c r="D944" s="51"/>
      <c r="E944" s="51"/>
      <c r="F944" s="51"/>
      <c r="G944" s="51"/>
      <c r="H944" s="51"/>
    </row>
    <row r="945" spans="1:8" x14ac:dyDescent="0.3">
      <c r="A945" s="51"/>
      <c r="B945" s="51"/>
      <c r="C945" s="51"/>
      <c r="D945" s="51"/>
      <c r="E945" s="51"/>
      <c r="F945" s="51"/>
      <c r="G945" s="51"/>
      <c r="H945" s="51"/>
    </row>
    <row r="946" spans="1:8" x14ac:dyDescent="0.3">
      <c r="A946" s="51"/>
      <c r="B946" s="51"/>
      <c r="C946" s="51"/>
      <c r="D946" s="51"/>
      <c r="E946" s="51"/>
      <c r="F946" s="51"/>
      <c r="G946" s="51"/>
      <c r="H946" s="51"/>
    </row>
    <row r="947" spans="1:8" x14ac:dyDescent="0.3">
      <c r="A947" s="51"/>
      <c r="B947" s="51"/>
      <c r="C947" s="51"/>
      <c r="D947" s="51"/>
      <c r="E947" s="51"/>
      <c r="F947" s="51"/>
      <c r="G947" s="51"/>
      <c r="H947" s="51"/>
    </row>
    <row r="948" spans="1:8" x14ac:dyDescent="0.3">
      <c r="A948" s="51"/>
      <c r="B948" s="51"/>
      <c r="C948" s="51"/>
      <c r="D948" s="51"/>
      <c r="E948" s="51"/>
      <c r="F948" s="51"/>
      <c r="G948" s="51"/>
      <c r="H948" s="51"/>
    </row>
    <row r="949" spans="1:8" x14ac:dyDescent="0.3">
      <c r="A949" s="51"/>
      <c r="B949" s="51"/>
      <c r="C949" s="51"/>
      <c r="D949" s="51"/>
      <c r="E949" s="51"/>
      <c r="F949" s="51"/>
      <c r="G949" s="51"/>
      <c r="H949" s="51"/>
    </row>
    <row r="950" spans="1:8" x14ac:dyDescent="0.3">
      <c r="A950" s="51"/>
      <c r="B950" s="51"/>
      <c r="C950" s="51"/>
      <c r="D950" s="51"/>
      <c r="E950" s="51"/>
      <c r="F950" s="51"/>
      <c r="G950" s="51"/>
      <c r="H950" s="51"/>
    </row>
    <row r="951" spans="1:8" x14ac:dyDescent="0.3">
      <c r="A951" s="51"/>
      <c r="B951" s="51"/>
      <c r="C951" s="51"/>
      <c r="D951" s="51"/>
      <c r="E951" s="51"/>
      <c r="F951" s="51"/>
      <c r="G951" s="51"/>
      <c r="H951" s="51"/>
    </row>
    <row r="952" spans="1:8" x14ac:dyDescent="0.3">
      <c r="A952" s="51"/>
      <c r="B952" s="51"/>
      <c r="C952" s="51"/>
      <c r="D952" s="51"/>
      <c r="E952" s="51"/>
      <c r="F952" s="51"/>
      <c r="G952" s="51"/>
      <c r="H952" s="51"/>
    </row>
    <row r="953" spans="1:8" x14ac:dyDescent="0.3">
      <c r="A953" s="51"/>
      <c r="B953" s="51"/>
      <c r="C953" s="51"/>
      <c r="D953" s="51"/>
      <c r="E953" s="51"/>
      <c r="F953" s="51"/>
      <c r="G953" s="51"/>
      <c r="H953" s="51"/>
    </row>
    <row r="954" spans="1:8" x14ac:dyDescent="0.3">
      <c r="A954" s="51"/>
      <c r="B954" s="51"/>
      <c r="C954" s="51"/>
      <c r="D954" s="51"/>
      <c r="E954" s="51"/>
      <c r="F954" s="51"/>
      <c r="G954" s="51"/>
      <c r="H954" s="51"/>
    </row>
    <row r="955" spans="1:8" x14ac:dyDescent="0.3">
      <c r="A955" s="51"/>
      <c r="B955" s="51"/>
      <c r="C955" s="51"/>
      <c r="D955" s="51"/>
      <c r="E955" s="51"/>
      <c r="F955" s="51"/>
      <c r="G955" s="51"/>
      <c r="H955" s="51"/>
    </row>
    <row r="956" spans="1:8" x14ac:dyDescent="0.3">
      <c r="A956" s="51"/>
      <c r="B956" s="51"/>
      <c r="C956" s="51"/>
      <c r="D956" s="51"/>
      <c r="E956" s="51"/>
      <c r="F956" s="51"/>
      <c r="G956" s="51"/>
      <c r="H956" s="51"/>
    </row>
    <row r="957" spans="1:8" x14ac:dyDescent="0.3">
      <c r="A957" s="51"/>
      <c r="B957" s="51"/>
      <c r="C957" s="51"/>
      <c r="D957" s="51"/>
      <c r="E957" s="51"/>
      <c r="F957" s="51"/>
      <c r="G957" s="51"/>
      <c r="H957" s="51"/>
    </row>
    <row r="958" spans="1:8" x14ac:dyDescent="0.3">
      <c r="A958" s="51"/>
      <c r="B958" s="51"/>
      <c r="C958" s="51"/>
      <c r="D958" s="51"/>
      <c r="E958" s="51"/>
      <c r="F958" s="51"/>
      <c r="G958" s="51"/>
      <c r="H958" s="51"/>
    </row>
    <row r="959" spans="1:8" x14ac:dyDescent="0.3">
      <c r="A959" s="51"/>
      <c r="B959" s="51"/>
      <c r="C959" s="51"/>
      <c r="D959" s="51"/>
      <c r="E959" s="51"/>
      <c r="F959" s="51"/>
      <c r="G959" s="51"/>
      <c r="H959" s="51"/>
    </row>
    <row r="960" spans="1:8" x14ac:dyDescent="0.3">
      <c r="A960" s="51"/>
      <c r="B960" s="51"/>
      <c r="C960" s="51"/>
      <c r="D960" s="51"/>
      <c r="E960" s="51"/>
      <c r="F960" s="51"/>
      <c r="G960" s="51"/>
      <c r="H960" s="51"/>
    </row>
    <row r="961" spans="1:8" x14ac:dyDescent="0.3">
      <c r="A961" s="51"/>
      <c r="B961" s="51"/>
      <c r="C961" s="51"/>
      <c r="D961" s="51"/>
      <c r="E961" s="51"/>
      <c r="F961" s="51"/>
      <c r="G961" s="51"/>
      <c r="H961" s="51"/>
    </row>
    <row r="962" spans="1:8" x14ac:dyDescent="0.3">
      <c r="A962" s="51"/>
      <c r="B962" s="51"/>
      <c r="C962" s="51"/>
      <c r="D962" s="51"/>
      <c r="E962" s="51"/>
      <c r="F962" s="51"/>
      <c r="G962" s="51"/>
      <c r="H962" s="51"/>
    </row>
    <row r="963" spans="1:8" x14ac:dyDescent="0.3">
      <c r="A963" s="51"/>
      <c r="B963" s="51"/>
      <c r="C963" s="51"/>
      <c r="D963" s="51"/>
      <c r="E963" s="51"/>
      <c r="F963" s="51"/>
      <c r="G963" s="51"/>
      <c r="H963" s="51"/>
    </row>
    <row r="964" spans="1:8" x14ac:dyDescent="0.3">
      <c r="A964" s="51"/>
      <c r="B964" s="51"/>
      <c r="C964" s="51"/>
      <c r="D964" s="51"/>
      <c r="E964" s="51"/>
      <c r="F964" s="51"/>
      <c r="G964" s="51"/>
      <c r="H964" s="51"/>
    </row>
    <row r="965" spans="1:8" x14ac:dyDescent="0.3">
      <c r="A965" s="51"/>
      <c r="B965" s="51"/>
      <c r="C965" s="51"/>
      <c r="D965" s="51"/>
      <c r="E965" s="51"/>
      <c r="F965" s="51"/>
      <c r="G965" s="51"/>
      <c r="H965" s="51"/>
    </row>
    <row r="966" spans="1:8" x14ac:dyDescent="0.3">
      <c r="A966" s="51"/>
      <c r="B966" s="51"/>
      <c r="C966" s="51"/>
      <c r="D966" s="51"/>
      <c r="E966" s="51"/>
      <c r="F966" s="51"/>
      <c r="G966" s="51"/>
      <c r="H966" s="51"/>
    </row>
    <row r="967" spans="1:8" x14ac:dyDescent="0.3">
      <c r="A967" s="51"/>
      <c r="B967" s="51"/>
      <c r="C967" s="51"/>
      <c r="D967" s="51"/>
      <c r="E967" s="51"/>
      <c r="F967" s="51"/>
      <c r="G967" s="51"/>
      <c r="H967" s="51"/>
    </row>
    <row r="968" spans="1:8" x14ac:dyDescent="0.3">
      <c r="A968" s="51"/>
      <c r="B968" s="51"/>
      <c r="C968" s="51"/>
      <c r="D968" s="51"/>
      <c r="E968" s="51"/>
      <c r="F968" s="51"/>
      <c r="G968" s="51"/>
      <c r="H968" s="51"/>
    </row>
    <row r="969" spans="1:8" x14ac:dyDescent="0.3">
      <c r="A969" s="51"/>
      <c r="B969" s="51"/>
      <c r="C969" s="51"/>
      <c r="D969" s="51"/>
      <c r="E969" s="51"/>
      <c r="F969" s="51"/>
      <c r="G969" s="51"/>
      <c r="H969" s="51"/>
    </row>
    <row r="970" spans="1:8" x14ac:dyDescent="0.3">
      <c r="A970" s="51"/>
      <c r="B970" s="51"/>
      <c r="C970" s="51"/>
      <c r="D970" s="51"/>
      <c r="E970" s="51"/>
      <c r="F970" s="51"/>
      <c r="G970" s="51"/>
      <c r="H970" s="51"/>
    </row>
    <row r="971" spans="1:8" x14ac:dyDescent="0.3">
      <c r="A971" s="51"/>
      <c r="B971" s="51"/>
      <c r="C971" s="51"/>
      <c r="D971" s="51"/>
      <c r="E971" s="51"/>
      <c r="F971" s="51"/>
      <c r="G971" s="51"/>
      <c r="H971" s="51"/>
    </row>
    <row r="972" spans="1:8" x14ac:dyDescent="0.3">
      <c r="A972" s="51"/>
      <c r="B972" s="51"/>
      <c r="C972" s="51"/>
      <c r="D972" s="51"/>
      <c r="E972" s="51"/>
      <c r="F972" s="51"/>
      <c r="G972" s="51"/>
      <c r="H972" s="51"/>
    </row>
    <row r="973" spans="1:8" x14ac:dyDescent="0.3">
      <c r="A973" s="51"/>
      <c r="B973" s="51"/>
      <c r="C973" s="51"/>
      <c r="D973" s="51"/>
      <c r="E973" s="51"/>
      <c r="F973" s="51"/>
      <c r="G973" s="51"/>
      <c r="H973" s="51"/>
    </row>
    <row r="974" spans="1:8" x14ac:dyDescent="0.3">
      <c r="A974" s="51"/>
      <c r="B974" s="51"/>
      <c r="C974" s="51"/>
      <c r="D974" s="51"/>
      <c r="E974" s="51"/>
      <c r="F974" s="51"/>
      <c r="G974" s="51"/>
      <c r="H974" s="51"/>
    </row>
    <row r="975" spans="1:8" x14ac:dyDescent="0.3">
      <c r="A975" s="51"/>
      <c r="B975" s="51"/>
      <c r="C975" s="51"/>
      <c r="D975" s="51"/>
      <c r="E975" s="51"/>
      <c r="F975" s="51"/>
      <c r="G975" s="51"/>
      <c r="H975" s="51"/>
    </row>
    <row r="976" spans="1:8" x14ac:dyDescent="0.3">
      <c r="A976" s="51"/>
      <c r="B976" s="51"/>
      <c r="C976" s="51"/>
      <c r="D976" s="51"/>
      <c r="E976" s="51"/>
      <c r="F976" s="51"/>
      <c r="G976" s="51"/>
      <c r="H976" s="51"/>
    </row>
    <row r="977" spans="1:8" x14ac:dyDescent="0.3">
      <c r="A977" s="51"/>
      <c r="B977" s="51"/>
      <c r="C977" s="51"/>
      <c r="D977" s="51"/>
      <c r="E977" s="51"/>
      <c r="F977" s="51"/>
      <c r="G977" s="51"/>
      <c r="H977" s="51"/>
    </row>
    <row r="978" spans="1:8" x14ac:dyDescent="0.3">
      <c r="A978" s="51"/>
      <c r="B978" s="51"/>
      <c r="C978" s="51"/>
      <c r="D978" s="51"/>
      <c r="E978" s="51"/>
      <c r="F978" s="51"/>
      <c r="G978" s="51"/>
      <c r="H978" s="51"/>
    </row>
    <row r="979" spans="1:8" x14ac:dyDescent="0.3">
      <c r="A979" s="51"/>
      <c r="B979" s="51"/>
      <c r="C979" s="51"/>
      <c r="D979" s="51"/>
      <c r="E979" s="51"/>
      <c r="F979" s="51"/>
      <c r="G979" s="51"/>
      <c r="H979" s="51"/>
    </row>
    <row r="980" spans="1:8" x14ac:dyDescent="0.3">
      <c r="A980" s="51"/>
      <c r="B980" s="51"/>
      <c r="C980" s="51"/>
      <c r="D980" s="51"/>
      <c r="E980" s="51"/>
      <c r="F980" s="51"/>
      <c r="G980" s="51"/>
      <c r="H980" s="51"/>
    </row>
    <row r="981" spans="1:8" x14ac:dyDescent="0.3">
      <c r="A981" s="51"/>
      <c r="B981" s="51"/>
      <c r="C981" s="51"/>
      <c r="D981" s="51"/>
      <c r="E981" s="51"/>
      <c r="F981" s="51"/>
      <c r="G981" s="51"/>
      <c r="H981" s="51"/>
    </row>
    <row r="982" spans="1:8" x14ac:dyDescent="0.3">
      <c r="A982" s="51"/>
      <c r="B982" s="51"/>
      <c r="C982" s="51"/>
      <c r="D982" s="51"/>
      <c r="E982" s="51"/>
      <c r="F982" s="51"/>
      <c r="G982" s="51"/>
      <c r="H982" s="51"/>
    </row>
    <row r="983" spans="1:8" x14ac:dyDescent="0.3">
      <c r="A983" s="51"/>
      <c r="B983" s="51"/>
      <c r="C983" s="51"/>
      <c r="D983" s="51"/>
      <c r="E983" s="51"/>
      <c r="F983" s="51"/>
      <c r="G983" s="51"/>
      <c r="H983" s="51"/>
    </row>
    <row r="984" spans="1:8" x14ac:dyDescent="0.3">
      <c r="A984" s="51"/>
      <c r="B984" s="51"/>
      <c r="C984" s="51"/>
      <c r="D984" s="51"/>
      <c r="E984" s="51"/>
      <c r="F984" s="51"/>
      <c r="G984" s="51"/>
      <c r="H984" s="51"/>
    </row>
    <row r="985" spans="1:8" x14ac:dyDescent="0.3">
      <c r="A985" s="51"/>
      <c r="B985" s="51"/>
      <c r="C985" s="51"/>
      <c r="D985" s="51"/>
      <c r="E985" s="51"/>
      <c r="F985" s="51"/>
      <c r="G985" s="51"/>
      <c r="H985" s="51"/>
    </row>
    <row r="986" spans="1:8" x14ac:dyDescent="0.3">
      <c r="A986" s="51"/>
      <c r="B986" s="51"/>
      <c r="C986" s="51"/>
      <c r="D986" s="51"/>
      <c r="E986" s="51"/>
      <c r="F986" s="51"/>
      <c r="G986" s="51"/>
      <c r="H986" s="51"/>
    </row>
    <row r="987" spans="1:8" x14ac:dyDescent="0.3">
      <c r="A987" s="51"/>
      <c r="B987" s="51"/>
      <c r="C987" s="51"/>
      <c r="D987" s="51"/>
      <c r="E987" s="51"/>
      <c r="F987" s="51"/>
      <c r="G987" s="51"/>
      <c r="H987" s="51"/>
    </row>
    <row r="988" spans="1:8" x14ac:dyDescent="0.3">
      <c r="A988" s="51"/>
      <c r="B988" s="51"/>
      <c r="C988" s="51"/>
      <c r="D988" s="51"/>
      <c r="E988" s="51"/>
      <c r="F988" s="51"/>
      <c r="G988" s="51"/>
      <c r="H988" s="51"/>
    </row>
    <row r="989" spans="1:8" x14ac:dyDescent="0.3">
      <c r="A989" s="51"/>
      <c r="B989" s="51"/>
      <c r="C989" s="51"/>
      <c r="D989" s="51"/>
      <c r="E989" s="51"/>
      <c r="F989" s="51"/>
      <c r="G989" s="51"/>
      <c r="H989" s="51"/>
    </row>
    <row r="990" spans="1:8" x14ac:dyDescent="0.3">
      <c r="A990" s="51"/>
      <c r="B990" s="51"/>
      <c r="C990" s="51"/>
      <c r="D990" s="51"/>
      <c r="E990" s="51"/>
      <c r="F990" s="51"/>
      <c r="G990" s="51"/>
      <c r="H990" s="51"/>
    </row>
    <row r="991" spans="1:8" x14ac:dyDescent="0.3">
      <c r="A991" s="51"/>
      <c r="B991" s="51"/>
      <c r="C991" s="51"/>
      <c r="D991" s="51"/>
      <c r="E991" s="51"/>
      <c r="F991" s="51"/>
      <c r="G991" s="51"/>
      <c r="H991" s="51"/>
    </row>
    <row r="992" spans="1:8" x14ac:dyDescent="0.3">
      <c r="A992" s="51"/>
      <c r="B992" s="51"/>
      <c r="C992" s="51"/>
      <c r="D992" s="51"/>
      <c r="E992" s="51"/>
      <c r="F992" s="51"/>
      <c r="G992" s="51"/>
      <c r="H992" s="51"/>
    </row>
    <row r="993" spans="1:8" x14ac:dyDescent="0.3">
      <c r="A993" s="51"/>
      <c r="B993" s="51"/>
      <c r="C993" s="51"/>
      <c r="D993" s="51"/>
      <c r="E993" s="51"/>
      <c r="F993" s="51"/>
      <c r="G993" s="51"/>
      <c r="H993" s="51"/>
    </row>
    <row r="994" spans="1:8" x14ac:dyDescent="0.3">
      <c r="A994" s="51"/>
      <c r="B994" s="51"/>
      <c r="C994" s="51"/>
      <c r="D994" s="51"/>
      <c r="E994" s="51"/>
      <c r="F994" s="51"/>
      <c r="G994" s="51"/>
      <c r="H994" s="51"/>
    </row>
    <row r="995" spans="1:8" x14ac:dyDescent="0.3">
      <c r="A995" s="51"/>
      <c r="B995" s="51"/>
      <c r="C995" s="51"/>
      <c r="D995" s="51"/>
      <c r="E995" s="51"/>
      <c r="F995" s="51"/>
      <c r="G995" s="51"/>
      <c r="H995" s="51"/>
    </row>
    <row r="996" spans="1:8" x14ac:dyDescent="0.3">
      <c r="A996" s="51"/>
      <c r="B996" s="51"/>
      <c r="C996" s="51"/>
      <c r="D996" s="51"/>
      <c r="E996" s="51"/>
      <c r="F996" s="51"/>
      <c r="G996" s="51"/>
      <c r="H996" s="51"/>
    </row>
    <row r="997" spans="1:8" x14ac:dyDescent="0.3">
      <c r="A997" s="51"/>
      <c r="B997" s="51"/>
      <c r="C997" s="51"/>
      <c r="D997" s="51"/>
      <c r="E997" s="51"/>
      <c r="F997" s="51"/>
      <c r="G997" s="51"/>
      <c r="H997" s="51"/>
    </row>
    <row r="998" spans="1:8" x14ac:dyDescent="0.3">
      <c r="A998" s="51"/>
      <c r="B998" s="51"/>
      <c r="C998" s="51"/>
      <c r="D998" s="51"/>
      <c r="E998" s="51"/>
      <c r="F998" s="51"/>
      <c r="G998" s="51"/>
      <c r="H998" s="51"/>
    </row>
    <row r="999" spans="1:8" x14ac:dyDescent="0.3">
      <c r="A999" s="51"/>
      <c r="B999" s="51"/>
      <c r="C999" s="51"/>
      <c r="D999" s="51"/>
      <c r="E999" s="51"/>
      <c r="F999" s="51"/>
      <c r="G999" s="51"/>
      <c r="H999" s="51"/>
    </row>
    <row r="1000" spans="1:8" x14ac:dyDescent="0.3">
      <c r="A1000" s="51"/>
      <c r="B1000" s="51"/>
      <c r="C1000" s="51"/>
      <c r="D1000" s="51"/>
      <c r="E1000" s="51"/>
      <c r="F1000" s="51"/>
      <c r="G1000" s="51"/>
      <c r="H1000" s="51"/>
    </row>
    <row r="1001" spans="1:8" x14ac:dyDescent="0.3">
      <c r="A1001" s="51"/>
      <c r="B1001" s="51"/>
      <c r="C1001" s="51"/>
      <c r="D1001" s="51"/>
      <c r="E1001" s="51"/>
      <c r="F1001" s="51"/>
      <c r="G1001" s="51"/>
      <c r="H1001" s="51"/>
    </row>
    <row r="1002" spans="1:8" x14ac:dyDescent="0.3">
      <c r="A1002" s="51"/>
      <c r="B1002" s="51"/>
      <c r="C1002" s="51"/>
      <c r="D1002" s="51"/>
      <c r="E1002" s="51"/>
      <c r="F1002" s="51"/>
      <c r="G1002" s="51"/>
      <c r="H1002" s="51"/>
    </row>
    <row r="1003" spans="1:8" x14ac:dyDescent="0.3">
      <c r="A1003" s="51"/>
      <c r="B1003" s="51"/>
      <c r="C1003" s="51"/>
      <c r="D1003" s="51"/>
      <c r="E1003" s="51"/>
      <c r="F1003" s="51"/>
      <c r="G1003" s="51"/>
      <c r="H1003" s="51"/>
    </row>
    <row r="1004" spans="1:8" x14ac:dyDescent="0.3">
      <c r="A1004" s="51"/>
      <c r="B1004" s="51"/>
      <c r="C1004" s="51"/>
      <c r="D1004" s="51"/>
      <c r="E1004" s="51"/>
      <c r="F1004" s="51"/>
      <c r="G1004" s="51"/>
      <c r="H1004" s="51"/>
    </row>
    <row r="1005" spans="1:8" x14ac:dyDescent="0.3">
      <c r="A1005" s="51"/>
      <c r="B1005" s="51"/>
      <c r="C1005" s="51"/>
      <c r="D1005" s="51"/>
      <c r="E1005" s="51"/>
      <c r="F1005" s="51"/>
      <c r="G1005" s="51"/>
      <c r="H1005" s="51"/>
    </row>
    <row r="1006" spans="1:8" x14ac:dyDescent="0.3">
      <c r="A1006" s="51"/>
      <c r="B1006" s="51"/>
      <c r="C1006" s="51"/>
      <c r="D1006" s="51"/>
      <c r="E1006" s="51"/>
      <c r="F1006" s="51"/>
      <c r="G1006" s="51"/>
      <c r="H1006" s="51"/>
    </row>
    <row r="1007" spans="1:8" x14ac:dyDescent="0.3">
      <c r="A1007" s="51"/>
      <c r="B1007" s="51"/>
      <c r="C1007" s="51"/>
      <c r="D1007" s="51"/>
      <c r="E1007" s="51"/>
      <c r="F1007" s="51"/>
      <c r="G1007" s="51"/>
      <c r="H1007" s="51"/>
    </row>
    <row r="1008" spans="1:8" x14ac:dyDescent="0.3">
      <c r="A1008" s="51"/>
      <c r="B1008" s="51"/>
      <c r="C1008" s="51"/>
      <c r="D1008" s="51"/>
      <c r="E1008" s="51"/>
      <c r="F1008" s="51"/>
      <c r="G1008" s="51"/>
      <c r="H1008" s="51"/>
    </row>
    <row r="1009" spans="1:8" x14ac:dyDescent="0.3">
      <c r="A1009" s="51"/>
      <c r="B1009" s="51"/>
      <c r="C1009" s="51"/>
      <c r="D1009" s="51"/>
      <c r="E1009" s="51"/>
      <c r="F1009" s="51"/>
      <c r="G1009" s="51"/>
      <c r="H1009" s="51"/>
    </row>
    <row r="1010" spans="1:8" x14ac:dyDescent="0.3">
      <c r="A1010" s="51"/>
      <c r="B1010" s="51"/>
      <c r="C1010" s="51"/>
      <c r="D1010" s="51"/>
      <c r="E1010" s="51"/>
      <c r="F1010" s="51"/>
      <c r="G1010" s="51"/>
      <c r="H1010" s="51"/>
    </row>
    <row r="1011" spans="1:8" x14ac:dyDescent="0.3">
      <c r="A1011" s="51"/>
      <c r="B1011" s="51"/>
      <c r="C1011" s="51"/>
      <c r="D1011" s="51"/>
      <c r="E1011" s="51"/>
      <c r="F1011" s="51"/>
      <c r="G1011" s="51"/>
      <c r="H1011" s="51"/>
    </row>
    <row r="1012" spans="1:8" x14ac:dyDescent="0.3">
      <c r="A1012" s="51"/>
      <c r="B1012" s="51"/>
      <c r="C1012" s="51"/>
      <c r="D1012" s="51"/>
      <c r="E1012" s="51"/>
      <c r="F1012" s="51"/>
      <c r="G1012" s="51"/>
      <c r="H1012" s="51"/>
    </row>
    <row r="1013" spans="1:8" x14ac:dyDescent="0.3">
      <c r="A1013" s="51"/>
      <c r="B1013" s="51"/>
      <c r="C1013" s="51"/>
      <c r="D1013" s="51"/>
      <c r="E1013" s="51"/>
      <c r="F1013" s="51"/>
      <c r="G1013" s="51"/>
      <c r="H1013" s="51"/>
    </row>
    <row r="1014" spans="1:8" x14ac:dyDescent="0.3">
      <c r="A1014" s="51"/>
      <c r="B1014" s="51"/>
      <c r="C1014" s="51"/>
      <c r="D1014" s="51"/>
      <c r="E1014" s="51"/>
      <c r="F1014" s="51"/>
      <c r="G1014" s="51"/>
      <c r="H1014" s="51"/>
    </row>
    <row r="1015" spans="1:8" x14ac:dyDescent="0.3">
      <c r="A1015" s="51"/>
      <c r="B1015" s="51"/>
      <c r="C1015" s="51"/>
      <c r="D1015" s="51"/>
      <c r="E1015" s="51"/>
      <c r="F1015" s="51"/>
      <c r="G1015" s="51"/>
      <c r="H1015" s="51"/>
    </row>
    <row r="1016" spans="1:8" x14ac:dyDescent="0.3">
      <c r="A1016" s="51"/>
      <c r="B1016" s="51"/>
      <c r="C1016" s="51"/>
      <c r="D1016" s="51"/>
      <c r="E1016" s="51"/>
      <c r="F1016" s="51"/>
      <c r="G1016" s="51"/>
      <c r="H1016" s="51"/>
    </row>
    <row r="1017" spans="1:8" x14ac:dyDescent="0.3">
      <c r="A1017" s="51"/>
      <c r="B1017" s="51"/>
      <c r="C1017" s="51"/>
      <c r="D1017" s="51"/>
      <c r="E1017" s="51"/>
      <c r="F1017" s="51"/>
      <c r="G1017" s="51"/>
      <c r="H1017" s="51"/>
    </row>
    <row r="1018" spans="1:8" x14ac:dyDescent="0.3">
      <c r="A1018" s="51"/>
      <c r="B1018" s="51"/>
      <c r="C1018" s="51"/>
      <c r="D1018" s="51"/>
      <c r="E1018" s="51"/>
      <c r="F1018" s="51"/>
      <c r="G1018" s="51"/>
      <c r="H1018" s="51"/>
    </row>
    <row r="1019" spans="1:8" x14ac:dyDescent="0.3">
      <c r="A1019" s="51"/>
      <c r="B1019" s="51"/>
      <c r="C1019" s="51"/>
      <c r="D1019" s="51"/>
      <c r="E1019" s="51"/>
      <c r="F1019" s="51"/>
      <c r="G1019" s="51"/>
      <c r="H1019" s="51"/>
    </row>
    <row r="1020" spans="1:8" x14ac:dyDescent="0.3">
      <c r="A1020" s="51"/>
      <c r="B1020" s="51"/>
      <c r="C1020" s="51"/>
      <c r="D1020" s="51"/>
      <c r="E1020" s="51"/>
      <c r="F1020" s="51"/>
      <c r="G1020" s="51"/>
      <c r="H1020" s="51"/>
    </row>
    <row r="1021" spans="1:8" x14ac:dyDescent="0.3">
      <c r="A1021" s="51"/>
      <c r="B1021" s="51"/>
      <c r="C1021" s="51"/>
      <c r="D1021" s="51"/>
      <c r="E1021" s="51"/>
      <c r="F1021" s="51"/>
      <c r="G1021" s="51"/>
      <c r="H1021" s="51"/>
    </row>
    <row r="1022" spans="1:8" x14ac:dyDescent="0.3">
      <c r="A1022" s="51"/>
      <c r="B1022" s="51"/>
      <c r="C1022" s="51"/>
      <c r="D1022" s="51"/>
      <c r="E1022" s="51"/>
      <c r="F1022" s="51"/>
      <c r="G1022" s="51"/>
      <c r="H1022" s="51"/>
    </row>
    <row r="1023" spans="1:8" x14ac:dyDescent="0.3">
      <c r="A1023" s="51"/>
      <c r="B1023" s="51"/>
      <c r="C1023" s="51"/>
      <c r="D1023" s="51"/>
      <c r="E1023" s="51"/>
      <c r="F1023" s="51"/>
      <c r="G1023" s="51"/>
      <c r="H1023" s="51"/>
    </row>
    <row r="1024" spans="1:8" x14ac:dyDescent="0.3">
      <c r="A1024" s="51"/>
      <c r="B1024" s="51"/>
      <c r="C1024" s="51"/>
      <c r="D1024" s="51"/>
      <c r="E1024" s="51"/>
      <c r="F1024" s="51"/>
      <c r="G1024" s="51"/>
      <c r="H1024" s="51"/>
    </row>
    <row r="1025" spans="1:8" x14ac:dyDescent="0.3">
      <c r="A1025" s="51"/>
      <c r="B1025" s="51"/>
      <c r="C1025" s="51"/>
      <c r="D1025" s="51"/>
      <c r="E1025" s="51"/>
      <c r="F1025" s="51"/>
      <c r="G1025" s="51"/>
      <c r="H1025" s="51"/>
    </row>
    <row r="1026" spans="1:8" x14ac:dyDescent="0.3">
      <c r="A1026" s="51"/>
      <c r="B1026" s="51"/>
      <c r="C1026" s="51"/>
      <c r="D1026" s="51"/>
      <c r="E1026" s="51"/>
      <c r="F1026" s="51"/>
      <c r="G1026" s="51"/>
      <c r="H1026" s="51"/>
    </row>
    <row r="1027" spans="1:8" x14ac:dyDescent="0.3">
      <c r="A1027" s="51"/>
      <c r="B1027" s="51"/>
      <c r="C1027" s="51"/>
      <c r="D1027" s="51"/>
      <c r="E1027" s="51"/>
      <c r="F1027" s="51"/>
      <c r="G1027" s="51"/>
      <c r="H1027" s="51"/>
    </row>
    <row r="1028" spans="1:8" x14ac:dyDescent="0.3">
      <c r="A1028" s="51"/>
      <c r="B1028" s="51"/>
      <c r="C1028" s="51"/>
      <c r="D1028" s="51"/>
      <c r="E1028" s="51"/>
      <c r="F1028" s="51"/>
      <c r="G1028" s="51"/>
      <c r="H1028" s="51"/>
    </row>
    <row r="1029" spans="1:8" x14ac:dyDescent="0.3">
      <c r="A1029" s="51"/>
      <c r="B1029" s="51"/>
      <c r="C1029" s="51"/>
      <c r="D1029" s="51"/>
      <c r="E1029" s="51"/>
      <c r="F1029" s="51"/>
      <c r="G1029" s="51"/>
      <c r="H1029" s="51"/>
    </row>
    <row r="1030" spans="1:8" x14ac:dyDescent="0.3">
      <c r="A1030" s="51"/>
      <c r="B1030" s="51"/>
      <c r="C1030" s="51"/>
      <c r="D1030" s="51"/>
      <c r="E1030" s="51"/>
      <c r="F1030" s="51"/>
      <c r="G1030" s="51"/>
      <c r="H1030" s="51"/>
    </row>
    <row r="1031" spans="1:8" x14ac:dyDescent="0.3">
      <c r="A1031" s="51"/>
      <c r="B1031" s="51"/>
      <c r="C1031" s="51"/>
      <c r="D1031" s="51"/>
      <c r="E1031" s="51"/>
      <c r="F1031" s="51"/>
      <c r="G1031" s="51"/>
      <c r="H1031" s="51"/>
    </row>
    <row r="1032" spans="1:8" x14ac:dyDescent="0.3">
      <c r="A1032" s="51"/>
      <c r="B1032" s="51"/>
      <c r="C1032" s="51"/>
      <c r="D1032" s="51"/>
      <c r="E1032" s="51"/>
      <c r="F1032" s="51"/>
      <c r="G1032" s="51"/>
      <c r="H1032" s="51"/>
    </row>
    <row r="1033" spans="1:8" x14ac:dyDescent="0.3">
      <c r="A1033" s="51"/>
      <c r="B1033" s="51"/>
      <c r="C1033" s="51"/>
      <c r="D1033" s="51"/>
      <c r="E1033" s="51"/>
      <c r="F1033" s="51"/>
      <c r="G1033" s="51"/>
      <c r="H1033" s="51"/>
    </row>
    <row r="1034" spans="1:8" x14ac:dyDescent="0.3">
      <c r="A1034" s="51"/>
      <c r="B1034" s="51"/>
      <c r="C1034" s="51"/>
      <c r="D1034" s="51"/>
      <c r="E1034" s="51"/>
      <c r="F1034" s="51"/>
      <c r="G1034" s="51"/>
      <c r="H1034" s="51"/>
    </row>
    <row r="1035" spans="1:8" x14ac:dyDescent="0.3">
      <c r="A1035" s="51"/>
      <c r="B1035" s="51"/>
      <c r="C1035" s="51"/>
      <c r="D1035" s="51"/>
      <c r="E1035" s="51"/>
      <c r="F1035" s="51"/>
      <c r="G1035" s="51"/>
      <c r="H1035" s="51"/>
    </row>
    <row r="1036" spans="1:8" x14ac:dyDescent="0.3">
      <c r="A1036" s="51"/>
      <c r="B1036" s="51"/>
      <c r="C1036" s="51"/>
      <c r="D1036" s="51"/>
      <c r="E1036" s="51"/>
      <c r="F1036" s="51"/>
      <c r="G1036" s="51"/>
      <c r="H1036" s="51"/>
    </row>
    <row r="1037" spans="1:8" x14ac:dyDescent="0.3">
      <c r="A1037" s="51"/>
      <c r="B1037" s="51"/>
      <c r="C1037" s="51"/>
      <c r="D1037" s="51"/>
      <c r="E1037" s="51"/>
      <c r="F1037" s="51"/>
      <c r="G1037" s="51"/>
      <c r="H1037" s="51"/>
    </row>
    <row r="1038" spans="1:8" x14ac:dyDescent="0.3">
      <c r="A1038" s="51"/>
      <c r="B1038" s="51"/>
      <c r="C1038" s="51"/>
      <c r="D1038" s="51"/>
      <c r="E1038" s="51"/>
      <c r="F1038" s="51"/>
      <c r="G1038" s="51"/>
      <c r="H1038" s="51"/>
    </row>
    <row r="1039" spans="1:8" x14ac:dyDescent="0.3">
      <c r="A1039" s="51"/>
      <c r="B1039" s="51"/>
      <c r="C1039" s="51"/>
      <c r="D1039" s="51"/>
      <c r="E1039" s="51"/>
      <c r="F1039" s="51"/>
      <c r="G1039" s="51"/>
      <c r="H1039" s="51"/>
    </row>
    <row r="1040" spans="1:8" x14ac:dyDescent="0.3">
      <c r="A1040" s="51"/>
      <c r="B1040" s="51"/>
      <c r="C1040" s="51"/>
      <c r="D1040" s="51"/>
      <c r="E1040" s="51"/>
      <c r="F1040" s="51"/>
      <c r="G1040" s="51"/>
      <c r="H1040" s="51"/>
    </row>
    <row r="1041" spans="1:8" x14ac:dyDescent="0.3">
      <c r="A1041" s="51"/>
      <c r="B1041" s="51"/>
      <c r="C1041" s="51"/>
      <c r="D1041" s="51"/>
      <c r="E1041" s="51"/>
      <c r="F1041" s="51"/>
      <c r="G1041" s="51"/>
      <c r="H1041" s="51"/>
    </row>
    <row r="1042" spans="1:8" x14ac:dyDescent="0.3">
      <c r="A1042" s="51"/>
      <c r="B1042" s="51"/>
      <c r="C1042" s="51"/>
      <c r="D1042" s="51"/>
      <c r="E1042" s="51"/>
      <c r="F1042" s="51"/>
      <c r="G1042" s="51"/>
      <c r="H1042" s="51"/>
    </row>
    <row r="1043" spans="1:8" x14ac:dyDescent="0.3">
      <c r="A1043" s="51"/>
      <c r="B1043" s="51"/>
      <c r="C1043" s="51"/>
      <c r="D1043" s="51"/>
      <c r="E1043" s="51"/>
      <c r="F1043" s="51"/>
      <c r="G1043" s="51"/>
      <c r="H1043" s="51"/>
    </row>
    <row r="1044" spans="1:8" x14ac:dyDescent="0.3">
      <c r="A1044" s="51"/>
      <c r="B1044" s="51"/>
      <c r="C1044" s="51"/>
      <c r="D1044" s="51"/>
      <c r="E1044" s="51"/>
      <c r="F1044" s="51"/>
      <c r="G1044" s="51"/>
      <c r="H1044" s="51"/>
    </row>
    <row r="1045" spans="1:8" x14ac:dyDescent="0.3">
      <c r="A1045" s="51"/>
      <c r="B1045" s="51"/>
      <c r="C1045" s="51"/>
      <c r="D1045" s="51"/>
      <c r="E1045" s="51"/>
      <c r="F1045" s="51"/>
      <c r="G1045" s="51"/>
      <c r="H1045" s="51"/>
    </row>
    <row r="1046" spans="1:8" x14ac:dyDescent="0.3">
      <c r="A1046" s="51"/>
      <c r="B1046" s="51"/>
      <c r="C1046" s="51"/>
      <c r="D1046" s="51"/>
      <c r="E1046" s="51"/>
      <c r="F1046" s="51"/>
      <c r="G1046" s="51"/>
      <c r="H1046" s="51"/>
    </row>
    <row r="1047" spans="1:8" x14ac:dyDescent="0.3">
      <c r="A1047" s="51"/>
      <c r="B1047" s="51"/>
      <c r="C1047" s="51"/>
      <c r="D1047" s="51"/>
      <c r="E1047" s="51"/>
      <c r="F1047" s="51"/>
      <c r="G1047" s="51"/>
      <c r="H1047" s="51"/>
    </row>
    <row r="1048" spans="1:8" x14ac:dyDescent="0.3">
      <c r="A1048" s="51"/>
      <c r="B1048" s="51"/>
      <c r="C1048" s="51"/>
      <c r="D1048" s="51"/>
      <c r="E1048" s="51"/>
      <c r="F1048" s="51"/>
      <c r="G1048" s="51"/>
      <c r="H1048" s="51"/>
    </row>
    <row r="1049" spans="1:8" x14ac:dyDescent="0.3">
      <c r="A1049" s="51"/>
      <c r="B1049" s="51"/>
      <c r="C1049" s="51"/>
      <c r="D1049" s="51"/>
      <c r="E1049" s="51"/>
      <c r="F1049" s="51"/>
      <c r="G1049" s="51"/>
      <c r="H1049" s="51"/>
    </row>
    <row r="1050" spans="1:8" x14ac:dyDescent="0.3">
      <c r="A1050" s="51"/>
      <c r="B1050" s="51"/>
      <c r="C1050" s="51"/>
      <c r="D1050" s="51"/>
      <c r="E1050" s="51"/>
      <c r="F1050" s="51"/>
      <c r="G1050" s="51"/>
      <c r="H1050" s="51"/>
    </row>
    <row r="1051" spans="1:8" x14ac:dyDescent="0.3">
      <c r="A1051" s="51"/>
      <c r="B1051" s="51"/>
      <c r="C1051" s="51"/>
      <c r="D1051" s="51"/>
      <c r="E1051" s="51"/>
      <c r="F1051" s="51"/>
      <c r="G1051" s="51"/>
      <c r="H1051" s="51"/>
    </row>
    <row r="1052" spans="1:8" x14ac:dyDescent="0.3">
      <c r="A1052" s="51"/>
      <c r="B1052" s="51"/>
      <c r="C1052" s="51"/>
      <c r="D1052" s="51"/>
      <c r="E1052" s="51"/>
      <c r="F1052" s="51"/>
      <c r="G1052" s="51"/>
      <c r="H1052" s="51"/>
    </row>
    <row r="1053" spans="1:8" x14ac:dyDescent="0.3">
      <c r="A1053" s="51"/>
      <c r="B1053" s="51"/>
      <c r="C1053" s="51"/>
      <c r="D1053" s="51"/>
      <c r="E1053" s="51"/>
      <c r="F1053" s="51"/>
      <c r="G1053" s="51"/>
      <c r="H1053" s="51"/>
    </row>
    <row r="1054" spans="1:8" x14ac:dyDescent="0.3">
      <c r="A1054" s="51"/>
      <c r="B1054" s="51"/>
      <c r="C1054" s="51"/>
      <c r="D1054" s="51"/>
      <c r="E1054" s="51"/>
      <c r="F1054" s="51"/>
      <c r="G1054" s="51"/>
      <c r="H1054" s="51"/>
    </row>
    <row r="1055" spans="1:8" x14ac:dyDescent="0.3">
      <c r="A1055" s="51"/>
      <c r="B1055" s="51"/>
      <c r="C1055" s="51"/>
      <c r="D1055" s="51"/>
      <c r="E1055" s="51"/>
      <c r="F1055" s="51"/>
      <c r="G1055" s="51"/>
      <c r="H1055" s="51"/>
    </row>
    <row r="1056" spans="1:8" x14ac:dyDescent="0.3">
      <c r="A1056" s="51"/>
      <c r="B1056" s="51"/>
      <c r="C1056" s="51"/>
      <c r="D1056" s="51"/>
      <c r="E1056" s="51"/>
      <c r="F1056" s="51"/>
      <c r="G1056" s="51"/>
      <c r="H1056" s="51"/>
    </row>
    <row r="1057" spans="1:8" x14ac:dyDescent="0.3">
      <c r="A1057" s="51"/>
      <c r="B1057" s="51"/>
      <c r="C1057" s="51"/>
      <c r="D1057" s="51"/>
      <c r="E1057" s="51"/>
      <c r="F1057" s="51"/>
      <c r="G1057" s="51"/>
      <c r="H1057" s="51"/>
    </row>
    <row r="1058" spans="1:8" x14ac:dyDescent="0.3">
      <c r="A1058" s="51"/>
      <c r="B1058" s="51"/>
      <c r="C1058" s="51"/>
      <c r="D1058" s="51"/>
      <c r="E1058" s="51"/>
      <c r="F1058" s="51"/>
      <c r="G1058" s="51"/>
      <c r="H1058" s="51"/>
    </row>
    <row r="1059" spans="1:8" x14ac:dyDescent="0.3">
      <c r="A1059" s="51"/>
      <c r="B1059" s="51"/>
      <c r="C1059" s="51"/>
      <c r="D1059" s="51"/>
      <c r="E1059" s="51"/>
      <c r="F1059" s="51"/>
      <c r="G1059" s="51"/>
      <c r="H1059" s="51"/>
    </row>
    <row r="1060" spans="1:8" x14ac:dyDescent="0.3">
      <c r="A1060" s="51"/>
      <c r="B1060" s="51"/>
      <c r="C1060" s="51"/>
      <c r="D1060" s="51"/>
      <c r="E1060" s="51"/>
      <c r="F1060" s="51"/>
      <c r="G1060" s="51"/>
      <c r="H1060" s="51"/>
    </row>
    <row r="1061" spans="1:8" x14ac:dyDescent="0.3">
      <c r="A1061" s="51"/>
      <c r="B1061" s="51"/>
      <c r="C1061" s="51"/>
      <c r="D1061" s="51"/>
      <c r="E1061" s="51"/>
      <c r="F1061" s="51"/>
      <c r="G1061" s="51"/>
      <c r="H1061" s="51"/>
    </row>
    <row r="1062" spans="1:8" x14ac:dyDescent="0.3">
      <c r="A1062" s="51"/>
      <c r="B1062" s="51"/>
      <c r="C1062" s="51"/>
      <c r="D1062" s="51"/>
      <c r="E1062" s="51"/>
      <c r="F1062" s="51"/>
      <c r="G1062" s="51"/>
      <c r="H1062" s="51"/>
    </row>
    <row r="1063" spans="1:8" x14ac:dyDescent="0.3">
      <c r="A1063" s="51"/>
      <c r="B1063" s="51"/>
      <c r="C1063" s="51"/>
      <c r="D1063" s="51"/>
      <c r="E1063" s="51"/>
      <c r="F1063" s="51"/>
      <c r="G1063" s="51"/>
      <c r="H1063" s="51"/>
    </row>
    <row r="1064" spans="1:8" x14ac:dyDescent="0.3">
      <c r="A1064" s="51"/>
      <c r="B1064" s="51"/>
      <c r="C1064" s="51"/>
      <c r="D1064" s="51"/>
      <c r="E1064" s="51"/>
      <c r="F1064" s="51"/>
      <c r="G1064" s="51"/>
      <c r="H1064" s="51"/>
    </row>
    <row r="1065" spans="1:8" x14ac:dyDescent="0.3">
      <c r="A1065" s="51"/>
      <c r="B1065" s="51"/>
      <c r="C1065" s="51"/>
      <c r="D1065" s="51"/>
      <c r="E1065" s="51"/>
      <c r="F1065" s="51"/>
      <c r="G1065" s="51"/>
      <c r="H1065" s="51"/>
    </row>
    <row r="1066" spans="1:8" x14ac:dyDescent="0.3">
      <c r="A1066" s="51"/>
      <c r="B1066" s="51"/>
      <c r="C1066" s="51"/>
      <c r="D1066" s="51"/>
      <c r="E1066" s="51"/>
      <c r="F1066" s="51"/>
      <c r="G1066" s="51"/>
      <c r="H1066" s="51"/>
    </row>
    <row r="1067" spans="1:8" x14ac:dyDescent="0.3">
      <c r="A1067" s="51"/>
      <c r="B1067" s="51"/>
      <c r="C1067" s="51"/>
      <c r="D1067" s="51"/>
      <c r="E1067" s="51"/>
      <c r="F1067" s="51"/>
      <c r="G1067" s="51"/>
      <c r="H1067" s="51"/>
    </row>
    <row r="1068" spans="1:8" x14ac:dyDescent="0.3">
      <c r="A1068" s="51"/>
      <c r="B1068" s="51"/>
      <c r="C1068" s="51"/>
      <c r="D1068" s="51"/>
      <c r="E1068" s="51"/>
      <c r="F1068" s="51"/>
      <c r="G1068" s="51"/>
      <c r="H1068" s="51"/>
    </row>
    <row r="1069" spans="1:8" x14ac:dyDescent="0.3">
      <c r="A1069" s="51"/>
      <c r="B1069" s="51"/>
      <c r="C1069" s="51"/>
      <c r="D1069" s="51"/>
      <c r="E1069" s="51"/>
      <c r="F1069" s="51"/>
      <c r="G1069" s="51"/>
      <c r="H1069" s="51"/>
    </row>
    <row r="1070" spans="1:8" x14ac:dyDescent="0.3">
      <c r="A1070" s="51"/>
      <c r="B1070" s="51"/>
      <c r="C1070" s="51"/>
      <c r="D1070" s="51"/>
      <c r="E1070" s="51"/>
      <c r="F1070" s="51"/>
      <c r="G1070" s="51"/>
      <c r="H1070" s="51"/>
    </row>
    <row r="1071" spans="1:8" x14ac:dyDescent="0.3">
      <c r="A1071" s="51"/>
      <c r="B1071" s="51"/>
      <c r="C1071" s="51"/>
      <c r="D1071" s="51"/>
      <c r="E1071" s="51"/>
      <c r="F1071" s="51"/>
      <c r="G1071" s="51"/>
      <c r="H1071" s="51"/>
    </row>
    <row r="1072" spans="1:8" x14ac:dyDescent="0.3">
      <c r="A1072" s="51"/>
      <c r="B1072" s="51"/>
      <c r="C1072" s="51"/>
      <c r="D1072" s="51"/>
      <c r="E1072" s="51"/>
      <c r="F1072" s="51"/>
      <c r="G1072" s="51"/>
      <c r="H1072" s="51"/>
    </row>
    <row r="1073" spans="1:8" x14ac:dyDescent="0.3">
      <c r="A1073" s="51"/>
      <c r="B1073" s="51"/>
      <c r="C1073" s="51"/>
      <c r="D1073" s="51"/>
      <c r="E1073" s="51"/>
      <c r="F1073" s="51"/>
      <c r="G1073" s="51"/>
      <c r="H1073" s="51"/>
    </row>
    <row r="1074" spans="1:8" x14ac:dyDescent="0.3">
      <c r="A1074" s="51"/>
      <c r="B1074" s="51"/>
      <c r="C1074" s="51"/>
      <c r="D1074" s="51"/>
      <c r="E1074" s="51"/>
      <c r="F1074" s="51"/>
      <c r="G1074" s="51"/>
      <c r="H1074" s="51"/>
    </row>
    <row r="1075" spans="1:8" x14ac:dyDescent="0.3">
      <c r="A1075" s="51"/>
      <c r="B1075" s="51"/>
      <c r="C1075" s="51"/>
      <c r="D1075" s="51"/>
      <c r="E1075" s="51"/>
      <c r="F1075" s="51"/>
      <c r="G1075" s="51"/>
      <c r="H1075" s="51"/>
    </row>
    <row r="1076" spans="1:8" x14ac:dyDescent="0.3">
      <c r="A1076" s="51"/>
      <c r="B1076" s="51"/>
      <c r="C1076" s="51"/>
      <c r="D1076" s="51"/>
      <c r="E1076" s="51"/>
      <c r="F1076" s="51"/>
      <c r="G1076" s="51"/>
      <c r="H1076" s="51"/>
    </row>
    <row r="1077" spans="1:8" x14ac:dyDescent="0.3">
      <c r="A1077" s="51"/>
      <c r="B1077" s="51"/>
      <c r="C1077" s="51"/>
      <c r="D1077" s="51"/>
      <c r="E1077" s="51"/>
      <c r="F1077" s="51"/>
      <c r="G1077" s="51"/>
      <c r="H1077" s="51"/>
    </row>
    <row r="1078" spans="1:8" x14ac:dyDescent="0.3">
      <c r="A1078" s="51"/>
      <c r="B1078" s="51"/>
      <c r="C1078" s="51"/>
      <c r="D1078" s="51"/>
      <c r="E1078" s="51"/>
      <c r="F1078" s="51"/>
      <c r="G1078" s="51"/>
      <c r="H1078" s="51"/>
    </row>
    <row r="1079" spans="1:8" x14ac:dyDescent="0.3">
      <c r="A1079" s="51"/>
      <c r="B1079" s="51"/>
      <c r="C1079" s="51"/>
      <c r="D1079" s="51"/>
      <c r="E1079" s="51"/>
      <c r="F1079" s="51"/>
      <c r="G1079" s="51"/>
      <c r="H1079" s="51"/>
    </row>
    <row r="1080" spans="1:8" x14ac:dyDescent="0.3">
      <c r="A1080" s="51"/>
      <c r="B1080" s="51"/>
      <c r="C1080" s="51"/>
      <c r="D1080" s="51"/>
      <c r="E1080" s="51"/>
      <c r="F1080" s="51"/>
      <c r="G1080" s="51"/>
      <c r="H1080" s="51"/>
    </row>
    <row r="1081" spans="1:8" x14ac:dyDescent="0.3">
      <c r="A1081" s="51"/>
      <c r="B1081" s="51"/>
      <c r="C1081" s="51"/>
      <c r="D1081" s="51"/>
      <c r="E1081" s="51"/>
      <c r="F1081" s="51"/>
      <c r="G1081" s="51"/>
      <c r="H1081" s="51"/>
    </row>
    <row r="1082" spans="1:8" x14ac:dyDescent="0.3">
      <c r="A1082" s="51"/>
      <c r="B1082" s="51"/>
      <c r="C1082" s="51"/>
      <c r="D1082" s="51"/>
      <c r="E1082" s="51"/>
      <c r="F1082" s="51"/>
      <c r="G1082" s="51"/>
      <c r="H1082" s="51"/>
    </row>
    <row r="1083" spans="1:8" x14ac:dyDescent="0.3">
      <c r="A1083" s="51"/>
      <c r="B1083" s="51"/>
      <c r="C1083" s="51"/>
      <c r="D1083" s="51"/>
      <c r="E1083" s="51"/>
      <c r="F1083" s="51"/>
      <c r="G1083" s="51"/>
      <c r="H1083" s="51"/>
    </row>
    <row r="1084" spans="1:8" x14ac:dyDescent="0.3">
      <c r="A1084" s="51"/>
      <c r="B1084" s="51"/>
      <c r="C1084" s="51"/>
      <c r="D1084" s="51"/>
      <c r="E1084" s="51"/>
      <c r="F1084" s="51"/>
      <c r="G1084" s="51"/>
      <c r="H1084" s="51"/>
    </row>
    <row r="1085" spans="1:8" x14ac:dyDescent="0.3">
      <c r="A1085" s="51"/>
      <c r="B1085" s="51"/>
      <c r="C1085" s="51"/>
      <c r="D1085" s="51"/>
      <c r="E1085" s="51"/>
      <c r="F1085" s="51"/>
      <c r="G1085" s="51"/>
      <c r="H1085" s="51"/>
    </row>
    <row r="1086" spans="1:8" x14ac:dyDescent="0.3">
      <c r="A1086" s="51"/>
      <c r="B1086" s="51"/>
      <c r="C1086" s="51"/>
      <c r="D1086" s="51"/>
      <c r="E1086" s="51"/>
      <c r="F1086" s="51"/>
      <c r="G1086" s="51"/>
      <c r="H1086" s="51"/>
    </row>
    <row r="1087" spans="1:8" x14ac:dyDescent="0.3">
      <c r="A1087" s="51"/>
      <c r="B1087" s="51"/>
      <c r="C1087" s="51"/>
      <c r="D1087" s="51"/>
      <c r="E1087" s="51"/>
      <c r="F1087" s="51"/>
      <c r="G1087" s="51"/>
      <c r="H1087" s="51"/>
    </row>
    <row r="1088" spans="1:8" x14ac:dyDescent="0.3">
      <c r="A1088" s="51"/>
      <c r="B1088" s="51"/>
      <c r="C1088" s="51"/>
      <c r="D1088" s="51"/>
      <c r="E1088" s="51"/>
      <c r="F1088" s="51"/>
      <c r="G1088" s="51"/>
      <c r="H1088" s="51"/>
    </row>
    <row r="1089" spans="1:8" x14ac:dyDescent="0.3">
      <c r="A1089" s="51"/>
      <c r="B1089" s="51"/>
      <c r="C1089" s="51"/>
      <c r="D1089" s="51"/>
      <c r="E1089" s="51"/>
      <c r="F1089" s="51"/>
      <c r="G1089" s="51"/>
      <c r="H1089" s="51"/>
    </row>
    <row r="1090" spans="1:8" x14ac:dyDescent="0.3">
      <c r="A1090" s="51"/>
      <c r="B1090" s="51"/>
      <c r="C1090" s="51"/>
      <c r="D1090" s="51"/>
      <c r="E1090" s="51"/>
      <c r="F1090" s="51"/>
      <c r="G1090" s="51"/>
      <c r="H1090" s="51"/>
    </row>
    <row r="1091" spans="1:8" x14ac:dyDescent="0.3">
      <c r="A1091" s="51"/>
      <c r="B1091" s="51"/>
      <c r="C1091" s="51"/>
      <c r="D1091" s="51"/>
      <c r="E1091" s="51"/>
      <c r="F1091" s="51"/>
      <c r="G1091" s="51"/>
      <c r="H1091" s="51"/>
    </row>
    <row r="1092" spans="1:8" x14ac:dyDescent="0.3">
      <c r="A1092" s="51"/>
      <c r="B1092" s="51"/>
      <c r="C1092" s="51"/>
      <c r="D1092" s="51"/>
      <c r="E1092" s="51"/>
      <c r="F1092" s="51"/>
      <c r="G1092" s="51"/>
      <c r="H1092" s="51"/>
    </row>
    <row r="1093" spans="1:8" x14ac:dyDescent="0.3">
      <c r="A1093" s="51"/>
      <c r="B1093" s="51"/>
      <c r="C1093" s="51"/>
      <c r="D1093" s="51"/>
      <c r="E1093" s="51"/>
      <c r="F1093" s="51"/>
      <c r="G1093" s="51"/>
      <c r="H1093" s="51"/>
    </row>
    <row r="1094" spans="1:8" x14ac:dyDescent="0.3">
      <c r="A1094" s="51"/>
      <c r="B1094" s="51"/>
      <c r="C1094" s="51"/>
      <c r="D1094" s="51"/>
      <c r="E1094" s="51"/>
      <c r="F1094" s="51"/>
      <c r="G1094" s="51"/>
      <c r="H1094" s="51"/>
    </row>
    <row r="1095" spans="1:8" x14ac:dyDescent="0.3">
      <c r="A1095" s="51"/>
      <c r="B1095" s="51"/>
      <c r="C1095" s="51"/>
      <c r="D1095" s="51"/>
      <c r="E1095" s="51"/>
      <c r="F1095" s="51"/>
      <c r="G1095" s="51"/>
      <c r="H1095" s="51"/>
    </row>
    <row r="1096" spans="1:8" x14ac:dyDescent="0.3">
      <c r="A1096" s="51"/>
      <c r="B1096" s="51"/>
      <c r="C1096" s="51"/>
      <c r="D1096" s="51"/>
      <c r="E1096" s="51"/>
      <c r="F1096" s="51"/>
      <c r="G1096" s="51"/>
      <c r="H1096" s="51"/>
    </row>
    <row r="1097" spans="1:8" x14ac:dyDescent="0.3">
      <c r="A1097" s="51"/>
      <c r="B1097" s="51"/>
      <c r="C1097" s="51"/>
      <c r="D1097" s="51"/>
      <c r="E1097" s="51"/>
      <c r="F1097" s="51"/>
      <c r="G1097" s="51"/>
      <c r="H1097" s="51"/>
    </row>
    <row r="1098" spans="1:8" x14ac:dyDescent="0.3">
      <c r="A1098" s="51"/>
      <c r="B1098" s="51"/>
      <c r="C1098" s="51"/>
      <c r="D1098" s="51"/>
      <c r="E1098" s="51"/>
      <c r="F1098" s="51"/>
      <c r="G1098" s="51"/>
      <c r="H1098" s="51"/>
    </row>
    <row r="1099" spans="1:8" x14ac:dyDescent="0.3">
      <c r="A1099" s="51"/>
      <c r="B1099" s="51"/>
      <c r="C1099" s="51"/>
      <c r="D1099" s="51"/>
      <c r="E1099" s="51"/>
      <c r="F1099" s="51"/>
      <c r="G1099" s="51"/>
      <c r="H1099" s="51"/>
    </row>
    <row r="1100" spans="1:8" x14ac:dyDescent="0.3">
      <c r="A1100" s="51"/>
      <c r="B1100" s="51"/>
      <c r="C1100" s="51"/>
      <c r="D1100" s="51"/>
      <c r="E1100" s="51"/>
      <c r="F1100" s="51"/>
      <c r="G1100" s="51"/>
      <c r="H1100" s="51"/>
    </row>
    <row r="1101" spans="1:8" x14ac:dyDescent="0.3">
      <c r="A1101" s="51"/>
      <c r="B1101" s="51"/>
      <c r="C1101" s="51"/>
      <c r="D1101" s="51"/>
      <c r="E1101" s="51"/>
      <c r="F1101" s="51"/>
      <c r="G1101" s="51"/>
      <c r="H1101" s="51"/>
    </row>
    <row r="1102" spans="1:8" x14ac:dyDescent="0.3">
      <c r="A1102" s="51"/>
      <c r="B1102" s="51"/>
      <c r="C1102" s="51"/>
      <c r="D1102" s="51"/>
      <c r="E1102" s="51"/>
      <c r="F1102" s="51"/>
      <c r="G1102" s="51"/>
      <c r="H1102" s="51"/>
    </row>
    <row r="1103" spans="1:8" x14ac:dyDescent="0.3">
      <c r="A1103" s="51"/>
      <c r="B1103" s="51"/>
      <c r="C1103" s="51"/>
      <c r="D1103" s="51"/>
      <c r="E1103" s="51"/>
      <c r="F1103" s="51"/>
      <c r="G1103" s="51"/>
      <c r="H1103" s="51"/>
    </row>
    <row r="1104" spans="1:8" x14ac:dyDescent="0.3">
      <c r="A1104" s="51"/>
      <c r="B1104" s="51"/>
      <c r="C1104" s="51"/>
      <c r="D1104" s="51"/>
      <c r="E1104" s="51"/>
      <c r="F1104" s="51"/>
      <c r="G1104" s="51"/>
      <c r="H1104" s="51"/>
    </row>
    <row r="1105" spans="1:8" x14ac:dyDescent="0.3">
      <c r="A1105" s="51"/>
      <c r="B1105" s="51"/>
      <c r="C1105" s="51"/>
      <c r="D1105" s="51"/>
      <c r="E1105" s="51"/>
      <c r="F1105" s="51"/>
      <c r="G1105" s="51"/>
      <c r="H1105" s="51"/>
    </row>
    <row r="1106" spans="1:8" x14ac:dyDescent="0.3">
      <c r="A1106" s="51"/>
      <c r="B1106" s="51"/>
      <c r="C1106" s="51"/>
      <c r="D1106" s="51"/>
      <c r="E1106" s="51"/>
      <c r="F1106" s="51"/>
      <c r="G1106" s="51"/>
      <c r="H1106" s="51"/>
    </row>
    <row r="1107" spans="1:8" x14ac:dyDescent="0.3">
      <c r="A1107" s="51"/>
      <c r="B1107" s="51"/>
      <c r="C1107" s="51"/>
      <c r="D1107" s="51"/>
      <c r="E1107" s="51"/>
      <c r="F1107" s="51"/>
      <c r="G1107" s="51"/>
      <c r="H1107" s="51"/>
    </row>
    <row r="1108" spans="1:8" x14ac:dyDescent="0.3">
      <c r="A1108" s="51"/>
      <c r="B1108" s="51"/>
      <c r="C1108" s="51"/>
      <c r="D1108" s="51"/>
      <c r="E1108" s="51"/>
      <c r="F1108" s="51"/>
      <c r="G1108" s="51"/>
      <c r="H1108" s="51"/>
    </row>
    <row r="1109" spans="1:8" x14ac:dyDescent="0.3">
      <c r="A1109" s="51"/>
      <c r="B1109" s="51"/>
      <c r="C1109" s="51"/>
      <c r="D1109" s="51"/>
      <c r="E1109" s="51"/>
      <c r="F1109" s="51"/>
      <c r="G1109" s="51"/>
      <c r="H1109" s="51"/>
    </row>
    <row r="1110" spans="1:8" x14ac:dyDescent="0.3">
      <c r="A1110" s="51"/>
      <c r="B1110" s="51"/>
      <c r="C1110" s="51"/>
      <c r="D1110" s="51"/>
      <c r="E1110" s="51"/>
      <c r="F1110" s="51"/>
      <c r="G1110" s="51"/>
      <c r="H1110" s="51"/>
    </row>
    <row r="1111" spans="1:8" x14ac:dyDescent="0.3">
      <c r="A1111" s="51"/>
      <c r="B1111" s="51"/>
      <c r="C1111" s="51"/>
      <c r="D1111" s="51"/>
      <c r="E1111" s="51"/>
      <c r="F1111" s="51"/>
      <c r="G1111" s="51"/>
      <c r="H1111" s="51"/>
    </row>
    <row r="1112" spans="1:8" x14ac:dyDescent="0.3">
      <c r="A1112" s="51"/>
      <c r="B1112" s="51"/>
      <c r="C1112" s="51"/>
      <c r="D1112" s="51"/>
      <c r="E1112" s="51"/>
      <c r="F1112" s="51"/>
      <c r="G1112" s="51"/>
      <c r="H1112" s="51"/>
    </row>
    <row r="1113" spans="1:8" x14ac:dyDescent="0.3">
      <c r="A1113" s="51"/>
      <c r="B1113" s="51"/>
      <c r="C1113" s="51"/>
      <c r="D1113" s="51"/>
      <c r="E1113" s="51"/>
      <c r="F1113" s="51"/>
      <c r="G1113" s="51"/>
      <c r="H1113" s="51"/>
    </row>
    <row r="1114" spans="1:8" x14ac:dyDescent="0.3">
      <c r="A1114" s="51"/>
      <c r="B1114" s="51"/>
      <c r="C1114" s="51"/>
      <c r="D1114" s="51"/>
      <c r="E1114" s="51"/>
      <c r="F1114" s="51"/>
      <c r="G1114" s="51"/>
      <c r="H1114" s="51"/>
    </row>
    <row r="1115" spans="1:8" x14ac:dyDescent="0.3">
      <c r="A1115" s="51"/>
      <c r="B1115" s="51"/>
      <c r="C1115" s="51"/>
      <c r="D1115" s="51"/>
      <c r="E1115" s="51"/>
      <c r="F1115" s="51"/>
      <c r="G1115" s="51"/>
      <c r="H1115" s="51"/>
    </row>
    <row r="1116" spans="1:8" x14ac:dyDescent="0.3">
      <c r="A1116" s="51"/>
      <c r="B1116" s="51"/>
      <c r="C1116" s="51"/>
      <c r="D1116" s="51"/>
      <c r="E1116" s="51"/>
      <c r="F1116" s="51"/>
      <c r="G1116" s="51"/>
      <c r="H1116" s="51"/>
    </row>
    <row r="1117" spans="1:8" x14ac:dyDescent="0.3">
      <c r="A1117" s="51"/>
      <c r="B1117" s="51"/>
      <c r="C1117" s="51"/>
      <c r="D1117" s="51"/>
      <c r="E1117" s="51"/>
      <c r="F1117" s="51"/>
      <c r="G1117" s="51"/>
      <c r="H1117" s="51"/>
    </row>
    <row r="1118" spans="1:8" x14ac:dyDescent="0.3">
      <c r="A1118" s="51"/>
      <c r="B1118" s="51"/>
      <c r="C1118" s="51"/>
      <c r="D1118" s="51"/>
      <c r="E1118" s="51"/>
      <c r="F1118" s="51"/>
      <c r="G1118" s="51"/>
      <c r="H1118" s="51"/>
    </row>
    <row r="1119" spans="1:8" x14ac:dyDescent="0.3">
      <c r="A1119" s="51"/>
      <c r="B1119" s="51"/>
      <c r="C1119" s="51"/>
      <c r="D1119" s="51"/>
      <c r="E1119" s="51"/>
      <c r="F1119" s="51"/>
      <c r="G1119" s="51"/>
      <c r="H1119" s="51"/>
    </row>
    <row r="1120" spans="1:8" x14ac:dyDescent="0.3">
      <c r="A1120" s="51"/>
      <c r="B1120" s="51"/>
      <c r="C1120" s="51"/>
      <c r="D1120" s="51"/>
      <c r="E1120" s="51"/>
      <c r="F1120" s="51"/>
      <c r="G1120" s="51"/>
      <c r="H1120" s="51"/>
    </row>
    <row r="1121" spans="1:8" x14ac:dyDescent="0.3">
      <c r="A1121" s="51"/>
      <c r="B1121" s="51"/>
      <c r="C1121" s="51"/>
      <c r="D1121" s="51"/>
      <c r="E1121" s="51"/>
      <c r="F1121" s="51"/>
      <c r="G1121" s="51"/>
      <c r="H1121" s="51"/>
    </row>
    <row r="1122" spans="1:8" x14ac:dyDescent="0.3">
      <c r="A1122" s="51"/>
      <c r="B1122" s="51"/>
      <c r="C1122" s="51"/>
      <c r="D1122" s="51"/>
      <c r="E1122" s="51"/>
      <c r="F1122" s="51"/>
      <c r="G1122" s="51"/>
      <c r="H1122" s="51"/>
    </row>
    <row r="1123" spans="1:8" x14ac:dyDescent="0.3">
      <c r="A1123" s="51"/>
      <c r="B1123" s="51"/>
      <c r="C1123" s="51"/>
      <c r="D1123" s="51"/>
      <c r="E1123" s="51"/>
      <c r="F1123" s="51"/>
      <c r="G1123" s="51"/>
      <c r="H1123" s="51"/>
    </row>
    <row r="1124" spans="1:8" x14ac:dyDescent="0.3">
      <c r="A1124" s="51"/>
      <c r="B1124" s="51"/>
      <c r="C1124" s="51"/>
      <c r="D1124" s="51"/>
      <c r="E1124" s="51"/>
      <c r="F1124" s="51"/>
      <c r="G1124" s="51"/>
      <c r="H1124" s="51"/>
    </row>
    <row r="1125" spans="1:8" x14ac:dyDescent="0.3">
      <c r="A1125" s="51"/>
      <c r="B1125" s="51"/>
      <c r="C1125" s="51"/>
      <c r="D1125" s="51"/>
      <c r="E1125" s="51"/>
      <c r="F1125" s="51"/>
      <c r="G1125" s="51"/>
      <c r="H1125" s="51"/>
    </row>
    <row r="1126" spans="1:8" x14ac:dyDescent="0.3">
      <c r="A1126" s="51"/>
      <c r="B1126" s="51"/>
      <c r="C1126" s="51"/>
      <c r="D1126" s="51"/>
      <c r="E1126" s="51"/>
      <c r="F1126" s="51"/>
      <c r="G1126" s="51"/>
      <c r="H1126" s="51"/>
    </row>
    <row r="1127" spans="1:8" x14ac:dyDescent="0.3">
      <c r="A1127" s="51"/>
      <c r="B1127" s="51"/>
      <c r="C1127" s="51"/>
      <c r="D1127" s="51"/>
      <c r="E1127" s="51"/>
      <c r="F1127" s="51"/>
      <c r="G1127" s="51"/>
      <c r="H1127" s="51"/>
    </row>
    <row r="1128" spans="1:8" x14ac:dyDescent="0.3">
      <c r="A1128" s="51"/>
      <c r="B1128" s="51"/>
      <c r="C1128" s="51"/>
      <c r="D1128" s="51"/>
      <c r="E1128" s="51"/>
      <c r="F1128" s="51"/>
      <c r="G1128" s="51"/>
      <c r="H1128" s="51"/>
    </row>
    <row r="1129" spans="1:8" x14ac:dyDescent="0.3">
      <c r="A1129" s="51"/>
      <c r="B1129" s="51"/>
      <c r="C1129" s="51"/>
      <c r="D1129" s="51"/>
      <c r="E1129" s="51"/>
      <c r="F1129" s="51"/>
      <c r="G1129" s="51"/>
      <c r="H1129" s="51"/>
    </row>
    <row r="1130" spans="1:8" x14ac:dyDescent="0.3">
      <c r="A1130" s="51"/>
      <c r="B1130" s="51"/>
      <c r="C1130" s="51"/>
      <c r="D1130" s="51"/>
      <c r="E1130" s="51"/>
      <c r="F1130" s="51"/>
      <c r="G1130" s="51"/>
      <c r="H1130" s="51"/>
    </row>
    <row r="1131" spans="1:8" x14ac:dyDescent="0.3">
      <c r="A1131" s="51"/>
      <c r="B1131" s="51"/>
      <c r="C1131" s="51"/>
      <c r="D1131" s="51"/>
      <c r="E1131" s="51"/>
      <c r="F1131" s="51"/>
      <c r="G1131" s="51"/>
      <c r="H1131" s="51"/>
    </row>
    <row r="1132" spans="1:8" x14ac:dyDescent="0.3">
      <c r="A1132" s="51"/>
      <c r="B1132" s="51"/>
      <c r="C1132" s="51"/>
      <c r="D1132" s="51"/>
      <c r="E1132" s="51"/>
      <c r="F1132" s="51"/>
      <c r="G1132" s="51"/>
      <c r="H1132" s="51"/>
    </row>
    <row r="1133" spans="1:8" x14ac:dyDescent="0.3">
      <c r="A1133" s="51"/>
      <c r="B1133" s="51"/>
      <c r="C1133" s="51"/>
      <c r="D1133" s="51"/>
      <c r="E1133" s="51"/>
      <c r="F1133" s="51"/>
      <c r="G1133" s="51"/>
      <c r="H1133" s="51"/>
    </row>
    <row r="1134" spans="1:8" x14ac:dyDescent="0.3">
      <c r="A1134" s="51"/>
      <c r="B1134" s="51"/>
      <c r="C1134" s="51"/>
      <c r="D1134" s="51"/>
      <c r="E1134" s="51"/>
      <c r="F1134" s="51"/>
      <c r="G1134" s="51"/>
      <c r="H1134" s="51"/>
    </row>
    <row r="1135" spans="1:8" x14ac:dyDescent="0.3">
      <c r="A1135" s="51"/>
      <c r="B1135" s="51"/>
      <c r="C1135" s="51"/>
      <c r="D1135" s="51"/>
      <c r="E1135" s="51"/>
      <c r="F1135" s="51"/>
      <c r="G1135" s="51"/>
      <c r="H1135" s="51"/>
    </row>
    <row r="1136" spans="1:8" x14ac:dyDescent="0.3">
      <c r="A1136" s="51"/>
      <c r="B1136" s="51"/>
      <c r="C1136" s="51"/>
      <c r="D1136" s="51"/>
      <c r="E1136" s="51"/>
      <c r="F1136" s="51"/>
      <c r="G1136" s="51"/>
      <c r="H1136" s="51"/>
    </row>
    <row r="1137" spans="1:8" x14ac:dyDescent="0.3">
      <c r="A1137" s="51"/>
      <c r="B1137" s="51"/>
      <c r="C1137" s="51"/>
      <c r="D1137" s="51"/>
      <c r="E1137" s="51"/>
      <c r="F1137" s="51"/>
      <c r="G1137" s="51"/>
      <c r="H1137" s="51"/>
    </row>
    <row r="1138" spans="1:8" x14ac:dyDescent="0.3">
      <c r="A1138" s="51"/>
      <c r="B1138" s="51"/>
      <c r="C1138" s="51"/>
      <c r="D1138" s="51"/>
      <c r="E1138" s="51"/>
      <c r="F1138" s="51"/>
      <c r="G1138" s="51"/>
      <c r="H1138" s="51"/>
    </row>
    <row r="1139" spans="1:8" x14ac:dyDescent="0.3">
      <c r="A1139" s="51"/>
      <c r="B1139" s="51"/>
      <c r="C1139" s="51"/>
      <c r="D1139" s="51"/>
      <c r="E1139" s="51"/>
      <c r="F1139" s="51"/>
      <c r="G1139" s="51"/>
      <c r="H1139" s="51"/>
    </row>
    <row r="1140" spans="1:8" x14ac:dyDescent="0.3">
      <c r="A1140" s="51"/>
      <c r="B1140" s="51"/>
      <c r="C1140" s="51"/>
      <c r="D1140" s="51"/>
      <c r="E1140" s="51"/>
      <c r="F1140" s="51"/>
      <c r="G1140" s="51"/>
      <c r="H1140" s="51"/>
    </row>
    <row r="1141" spans="1:8" x14ac:dyDescent="0.3">
      <c r="A1141" s="51"/>
      <c r="B1141" s="51"/>
      <c r="C1141" s="51"/>
      <c r="D1141" s="51"/>
      <c r="E1141" s="51"/>
      <c r="F1141" s="51"/>
      <c r="G1141" s="51"/>
      <c r="H1141" s="51"/>
    </row>
    <row r="1142" spans="1:8" x14ac:dyDescent="0.3">
      <c r="A1142" s="51"/>
      <c r="B1142" s="51"/>
      <c r="C1142" s="51"/>
      <c r="D1142" s="51"/>
      <c r="E1142" s="51"/>
      <c r="F1142" s="51"/>
      <c r="G1142" s="51"/>
      <c r="H1142" s="51"/>
    </row>
    <row r="1143" spans="1:8" x14ac:dyDescent="0.3">
      <c r="A1143" s="51"/>
      <c r="B1143" s="51"/>
      <c r="C1143" s="51"/>
      <c r="D1143" s="51"/>
      <c r="E1143" s="51"/>
      <c r="F1143" s="51"/>
      <c r="G1143" s="51"/>
      <c r="H1143" s="51"/>
    </row>
    <row r="1144" spans="1:8" x14ac:dyDescent="0.3">
      <c r="A1144" s="51"/>
      <c r="B1144" s="51"/>
      <c r="C1144" s="51"/>
      <c r="D1144" s="51"/>
      <c r="E1144" s="51"/>
      <c r="F1144" s="51"/>
      <c r="G1144" s="51"/>
      <c r="H1144" s="51"/>
    </row>
    <row r="1145" spans="1:8" x14ac:dyDescent="0.3">
      <c r="A1145" s="51"/>
      <c r="B1145" s="51"/>
      <c r="C1145" s="51"/>
      <c r="D1145" s="51"/>
      <c r="E1145" s="51"/>
      <c r="F1145" s="51"/>
      <c r="G1145" s="51"/>
      <c r="H1145" s="51"/>
    </row>
    <row r="1146" spans="1:8" x14ac:dyDescent="0.3">
      <c r="A1146" s="51"/>
      <c r="B1146" s="51"/>
      <c r="C1146" s="51"/>
      <c r="D1146" s="51"/>
      <c r="E1146" s="51"/>
      <c r="F1146" s="51"/>
      <c r="G1146" s="51"/>
      <c r="H1146" s="51"/>
    </row>
    <row r="1147" spans="1:8" x14ac:dyDescent="0.3">
      <c r="A1147" s="51"/>
      <c r="B1147" s="51"/>
      <c r="C1147" s="51"/>
      <c r="D1147" s="51"/>
      <c r="E1147" s="51"/>
      <c r="F1147" s="51"/>
      <c r="G1147" s="51"/>
      <c r="H1147" s="51"/>
    </row>
    <row r="1148" spans="1:8" x14ac:dyDescent="0.3">
      <c r="A1148" s="51"/>
      <c r="B1148" s="51"/>
      <c r="C1148" s="51"/>
      <c r="D1148" s="51"/>
      <c r="E1148" s="51"/>
      <c r="F1148" s="51"/>
      <c r="G1148" s="51"/>
      <c r="H1148" s="51"/>
    </row>
    <row r="1149" spans="1:8" x14ac:dyDescent="0.3">
      <c r="A1149" s="51"/>
      <c r="B1149" s="51"/>
      <c r="C1149" s="51"/>
      <c r="D1149" s="51"/>
      <c r="E1149" s="51"/>
      <c r="F1149" s="51"/>
      <c r="G1149" s="51"/>
      <c r="H1149" s="51"/>
    </row>
    <row r="1150" spans="1:8" x14ac:dyDescent="0.3">
      <c r="A1150" s="51"/>
      <c r="B1150" s="51"/>
      <c r="C1150" s="51"/>
      <c r="D1150" s="51"/>
      <c r="E1150" s="51"/>
      <c r="F1150" s="51"/>
      <c r="G1150" s="51"/>
      <c r="H1150" s="51"/>
    </row>
    <row r="1151" spans="1:8" x14ac:dyDescent="0.3">
      <c r="A1151" s="51"/>
      <c r="B1151" s="51"/>
      <c r="C1151" s="51"/>
      <c r="D1151" s="51"/>
      <c r="E1151" s="51"/>
      <c r="F1151" s="51"/>
      <c r="G1151" s="51"/>
      <c r="H1151" s="51"/>
    </row>
    <row r="1152" spans="1:8" x14ac:dyDescent="0.3">
      <c r="A1152" s="51"/>
      <c r="B1152" s="51"/>
      <c r="C1152" s="51"/>
      <c r="D1152" s="51"/>
      <c r="E1152" s="51"/>
      <c r="F1152" s="51"/>
      <c r="G1152" s="51"/>
      <c r="H1152" s="51"/>
    </row>
    <row r="1153" spans="1:8" x14ac:dyDescent="0.3">
      <c r="A1153" s="51"/>
      <c r="B1153" s="51"/>
      <c r="C1153" s="51"/>
      <c r="D1153" s="51"/>
      <c r="E1153" s="51"/>
      <c r="F1153" s="51"/>
      <c r="G1153" s="51"/>
      <c r="H1153" s="51"/>
    </row>
    <row r="1154" spans="1:8" x14ac:dyDescent="0.3">
      <c r="A1154" s="51"/>
      <c r="B1154" s="51"/>
      <c r="C1154" s="51"/>
      <c r="D1154" s="51"/>
      <c r="E1154" s="51"/>
      <c r="F1154" s="51"/>
      <c r="G1154" s="51"/>
      <c r="H1154" s="51"/>
    </row>
    <row r="1155" spans="1:8" x14ac:dyDescent="0.3">
      <c r="A1155" s="51"/>
      <c r="B1155" s="51"/>
      <c r="C1155" s="51"/>
      <c r="D1155" s="51"/>
      <c r="E1155" s="51"/>
      <c r="F1155" s="51"/>
      <c r="G1155" s="51"/>
      <c r="H1155" s="51"/>
    </row>
    <row r="1156" spans="1:8" x14ac:dyDescent="0.3">
      <c r="A1156" s="51"/>
      <c r="B1156" s="51"/>
      <c r="C1156" s="51"/>
      <c r="D1156" s="51"/>
      <c r="E1156" s="51"/>
      <c r="F1156" s="51"/>
      <c r="G1156" s="51"/>
      <c r="H1156" s="51"/>
    </row>
    <row r="1157" spans="1:8" x14ac:dyDescent="0.3">
      <c r="A1157" s="51"/>
      <c r="B1157" s="51"/>
      <c r="C1157" s="51"/>
      <c r="D1157" s="51"/>
      <c r="E1157" s="51"/>
      <c r="F1157" s="51"/>
      <c r="G1157" s="51"/>
      <c r="H1157" s="51"/>
    </row>
    <row r="1158" spans="1:8" x14ac:dyDescent="0.3">
      <c r="A1158" s="51"/>
      <c r="B1158" s="51"/>
      <c r="C1158" s="51"/>
      <c r="D1158" s="51"/>
      <c r="E1158" s="51"/>
      <c r="F1158" s="51"/>
      <c r="G1158" s="51"/>
      <c r="H1158" s="51"/>
    </row>
    <row r="1159" spans="1:8" x14ac:dyDescent="0.3">
      <c r="A1159" s="51"/>
      <c r="B1159" s="51"/>
      <c r="C1159" s="51"/>
      <c r="D1159" s="51"/>
      <c r="E1159" s="51"/>
      <c r="F1159" s="51"/>
      <c r="G1159" s="51"/>
      <c r="H1159" s="51"/>
    </row>
    <row r="1160" spans="1:8" x14ac:dyDescent="0.3">
      <c r="A1160" s="51"/>
      <c r="B1160" s="51"/>
      <c r="C1160" s="51"/>
      <c r="D1160" s="51"/>
      <c r="E1160" s="51"/>
      <c r="F1160" s="51"/>
      <c r="G1160" s="51"/>
      <c r="H1160" s="51"/>
    </row>
    <row r="1161" spans="1:8" x14ac:dyDescent="0.3">
      <c r="A1161" s="51"/>
      <c r="B1161" s="51"/>
      <c r="C1161" s="51"/>
      <c r="D1161" s="51"/>
      <c r="E1161" s="51"/>
      <c r="F1161" s="51"/>
      <c r="G1161" s="51"/>
      <c r="H1161" s="51"/>
    </row>
    <row r="1162" spans="1:8" x14ac:dyDescent="0.3">
      <c r="A1162" s="51"/>
      <c r="B1162" s="51"/>
      <c r="C1162" s="51"/>
      <c r="D1162" s="51"/>
      <c r="E1162" s="51"/>
      <c r="F1162" s="51"/>
      <c r="G1162" s="51"/>
      <c r="H1162" s="51"/>
    </row>
    <row r="1163" spans="1:8" x14ac:dyDescent="0.3">
      <c r="A1163" s="51"/>
      <c r="B1163" s="51"/>
      <c r="C1163" s="51"/>
      <c r="D1163" s="51"/>
      <c r="E1163" s="51"/>
      <c r="F1163" s="51"/>
      <c r="G1163" s="51"/>
      <c r="H1163" s="51"/>
    </row>
    <row r="1164" spans="1:8" x14ac:dyDescent="0.3">
      <c r="A1164" s="51"/>
      <c r="B1164" s="51"/>
      <c r="C1164" s="51"/>
      <c r="D1164" s="51"/>
      <c r="E1164" s="51"/>
      <c r="F1164" s="51"/>
      <c r="G1164" s="51"/>
      <c r="H1164" s="51"/>
    </row>
    <row r="1165" spans="1:8" x14ac:dyDescent="0.3">
      <c r="A1165" s="51"/>
      <c r="B1165" s="51"/>
      <c r="C1165" s="51"/>
      <c r="D1165" s="51"/>
      <c r="E1165" s="51"/>
      <c r="F1165" s="51"/>
      <c r="G1165" s="51"/>
      <c r="H1165" s="51"/>
    </row>
    <row r="1166" spans="1:8" x14ac:dyDescent="0.3">
      <c r="A1166" s="51"/>
      <c r="B1166" s="51"/>
      <c r="C1166" s="51"/>
      <c r="D1166" s="51"/>
      <c r="E1166" s="51"/>
      <c r="F1166" s="51"/>
      <c r="G1166" s="51"/>
      <c r="H1166" s="51"/>
    </row>
    <row r="1167" spans="1:8" x14ac:dyDescent="0.3">
      <c r="A1167" s="51"/>
      <c r="B1167" s="51"/>
      <c r="C1167" s="51"/>
      <c r="D1167" s="51"/>
      <c r="E1167" s="51"/>
      <c r="F1167" s="51"/>
      <c r="G1167" s="51"/>
      <c r="H1167" s="51"/>
    </row>
    <row r="1168" spans="1:8" x14ac:dyDescent="0.3">
      <c r="A1168" s="51"/>
      <c r="B1168" s="51"/>
      <c r="C1168" s="51"/>
      <c r="D1168" s="51"/>
      <c r="E1168" s="51"/>
      <c r="F1168" s="51"/>
      <c r="G1168" s="51"/>
      <c r="H1168" s="51"/>
    </row>
    <row r="1169" spans="1:8" x14ac:dyDescent="0.3">
      <c r="A1169" s="51"/>
      <c r="B1169" s="51"/>
      <c r="C1169" s="51"/>
      <c r="D1169" s="51"/>
      <c r="E1169" s="51"/>
      <c r="F1169" s="51"/>
      <c r="G1169" s="51"/>
      <c r="H1169" s="51"/>
    </row>
    <row r="1170" spans="1:8" x14ac:dyDescent="0.3">
      <c r="A1170" s="51"/>
      <c r="B1170" s="51"/>
      <c r="C1170" s="51"/>
      <c r="D1170" s="51"/>
      <c r="E1170" s="51"/>
      <c r="F1170" s="51"/>
      <c r="G1170" s="51"/>
      <c r="H1170" s="51"/>
    </row>
    <row r="1171" spans="1:8" x14ac:dyDescent="0.3">
      <c r="A1171" s="51"/>
      <c r="B1171" s="51"/>
      <c r="C1171" s="51"/>
      <c r="D1171" s="51"/>
      <c r="E1171" s="51"/>
      <c r="F1171" s="51"/>
      <c r="G1171" s="51"/>
      <c r="H1171" s="51"/>
    </row>
    <row r="1172" spans="1:8" x14ac:dyDescent="0.3">
      <c r="A1172" s="51"/>
      <c r="B1172" s="51"/>
      <c r="C1172" s="51"/>
      <c r="D1172" s="51"/>
      <c r="E1172" s="51"/>
      <c r="F1172" s="51"/>
      <c r="G1172" s="51"/>
      <c r="H1172" s="51"/>
    </row>
    <row r="1173" spans="1:8" x14ac:dyDescent="0.3">
      <c r="A1173" s="51"/>
      <c r="B1173" s="51"/>
      <c r="C1173" s="51"/>
      <c r="D1173" s="51"/>
      <c r="E1173" s="51"/>
      <c r="F1173" s="51"/>
      <c r="G1173" s="51"/>
      <c r="H1173" s="51"/>
    </row>
    <row r="1174" spans="1:8" x14ac:dyDescent="0.3">
      <c r="A1174" s="51"/>
      <c r="B1174" s="51"/>
      <c r="C1174" s="51"/>
      <c r="D1174" s="51"/>
      <c r="E1174" s="51"/>
      <c r="F1174" s="51"/>
      <c r="G1174" s="51"/>
      <c r="H1174" s="51"/>
    </row>
    <row r="1175" spans="1:8" x14ac:dyDescent="0.3">
      <c r="A1175" s="51"/>
      <c r="B1175" s="51"/>
      <c r="C1175" s="51"/>
      <c r="D1175" s="51"/>
      <c r="E1175" s="51"/>
      <c r="F1175" s="51"/>
      <c r="G1175" s="51"/>
      <c r="H1175" s="51"/>
    </row>
    <row r="1176" spans="1:8" x14ac:dyDescent="0.3">
      <c r="A1176" s="51"/>
      <c r="B1176" s="51"/>
      <c r="C1176" s="51"/>
      <c r="D1176" s="51"/>
      <c r="E1176" s="51"/>
      <c r="F1176" s="51"/>
      <c r="G1176" s="51"/>
      <c r="H1176" s="51"/>
    </row>
    <row r="1177" spans="1:8" x14ac:dyDescent="0.3">
      <c r="A1177" s="51"/>
      <c r="B1177" s="51"/>
      <c r="C1177" s="51"/>
      <c r="D1177" s="51"/>
      <c r="E1177" s="51"/>
      <c r="F1177" s="51"/>
      <c r="G1177" s="51"/>
      <c r="H1177" s="51"/>
    </row>
    <row r="1178" spans="1:8" x14ac:dyDescent="0.3">
      <c r="A1178" s="51"/>
      <c r="B1178" s="51"/>
      <c r="C1178" s="51"/>
      <c r="D1178" s="51"/>
      <c r="E1178" s="51"/>
      <c r="F1178" s="51"/>
      <c r="G1178" s="51"/>
      <c r="H1178" s="51"/>
    </row>
    <row r="1179" spans="1:8" x14ac:dyDescent="0.3">
      <c r="A1179" s="51"/>
      <c r="B1179" s="51"/>
      <c r="C1179" s="51"/>
      <c r="D1179" s="51"/>
      <c r="E1179" s="51"/>
      <c r="F1179" s="51"/>
      <c r="G1179" s="51"/>
      <c r="H1179" s="51"/>
    </row>
    <row r="1180" spans="1:8" x14ac:dyDescent="0.3">
      <c r="A1180" s="51"/>
      <c r="B1180" s="51"/>
      <c r="C1180" s="51"/>
      <c r="D1180" s="51"/>
      <c r="E1180" s="51"/>
      <c r="F1180" s="51"/>
      <c r="G1180" s="51"/>
      <c r="H1180" s="51"/>
    </row>
    <row r="1181" spans="1:8" x14ac:dyDescent="0.3">
      <c r="A1181" s="51"/>
      <c r="B1181" s="51"/>
      <c r="C1181" s="51"/>
      <c r="D1181" s="51"/>
      <c r="E1181" s="51"/>
      <c r="F1181" s="51"/>
      <c r="G1181" s="51"/>
      <c r="H1181" s="51"/>
    </row>
    <row r="1182" spans="1:8" x14ac:dyDescent="0.3">
      <c r="A1182" s="51"/>
      <c r="B1182" s="51"/>
      <c r="C1182" s="51"/>
      <c r="D1182" s="51"/>
      <c r="E1182" s="51"/>
      <c r="F1182" s="51"/>
      <c r="G1182" s="51"/>
      <c r="H1182" s="51"/>
    </row>
    <row r="1183" spans="1:8" x14ac:dyDescent="0.3">
      <c r="A1183" s="51"/>
      <c r="B1183" s="51"/>
      <c r="C1183" s="51"/>
      <c r="D1183" s="51"/>
      <c r="E1183" s="51"/>
      <c r="F1183" s="51"/>
      <c r="G1183" s="51"/>
      <c r="H1183" s="51"/>
    </row>
    <row r="1184" spans="1:8" x14ac:dyDescent="0.3">
      <c r="A1184" s="51"/>
      <c r="B1184" s="51"/>
      <c r="C1184" s="51"/>
      <c r="D1184" s="51"/>
      <c r="E1184" s="51"/>
      <c r="F1184" s="51"/>
      <c r="G1184" s="51"/>
      <c r="H1184" s="51"/>
    </row>
    <row r="1185" spans="1:8" x14ac:dyDescent="0.3">
      <c r="A1185" s="51"/>
      <c r="B1185" s="51"/>
      <c r="C1185" s="51"/>
      <c r="D1185" s="51"/>
      <c r="E1185" s="51"/>
      <c r="F1185" s="51"/>
      <c r="G1185" s="51"/>
      <c r="H1185" s="51"/>
    </row>
    <row r="1186" spans="1:8" x14ac:dyDescent="0.3">
      <c r="A1186" s="51"/>
      <c r="B1186" s="51"/>
      <c r="C1186" s="51"/>
      <c r="D1186" s="51"/>
      <c r="E1186" s="51"/>
      <c r="F1186" s="51"/>
      <c r="G1186" s="51"/>
      <c r="H1186" s="51"/>
    </row>
    <row r="1187" spans="1:8" x14ac:dyDescent="0.3">
      <c r="A1187" s="51"/>
      <c r="B1187" s="51"/>
      <c r="C1187" s="51"/>
      <c r="D1187" s="51"/>
      <c r="E1187" s="51"/>
      <c r="F1187" s="51"/>
      <c r="G1187" s="51"/>
      <c r="H1187" s="51"/>
    </row>
    <row r="1188" spans="1:8" x14ac:dyDescent="0.3">
      <c r="A1188" s="51"/>
      <c r="B1188" s="51"/>
      <c r="C1188" s="51"/>
      <c r="D1188" s="51"/>
      <c r="E1188" s="51"/>
      <c r="F1188" s="51"/>
      <c r="G1188" s="51"/>
      <c r="H1188" s="51"/>
    </row>
    <row r="1189" spans="1:8" x14ac:dyDescent="0.3">
      <c r="A1189" s="51"/>
      <c r="B1189" s="51"/>
      <c r="C1189" s="51"/>
      <c r="D1189" s="51"/>
      <c r="E1189" s="51"/>
      <c r="F1189" s="51"/>
      <c r="G1189" s="51"/>
      <c r="H1189" s="51"/>
    </row>
    <row r="1190" spans="1:8" x14ac:dyDescent="0.3">
      <c r="A1190" s="51"/>
      <c r="B1190" s="51"/>
      <c r="C1190" s="51"/>
      <c r="D1190" s="51"/>
      <c r="E1190" s="51"/>
      <c r="F1190" s="51"/>
      <c r="G1190" s="51"/>
      <c r="H1190" s="51"/>
    </row>
    <row r="1191" spans="1:8" x14ac:dyDescent="0.3">
      <c r="A1191" s="51"/>
      <c r="B1191" s="51"/>
      <c r="C1191" s="51"/>
      <c r="D1191" s="51"/>
      <c r="E1191" s="51"/>
      <c r="F1191" s="51"/>
      <c r="G1191" s="51"/>
      <c r="H1191" s="51"/>
    </row>
    <row r="1192" spans="1:8" x14ac:dyDescent="0.3">
      <c r="A1192" s="51"/>
      <c r="B1192" s="51"/>
      <c r="C1192" s="51"/>
      <c r="D1192" s="51"/>
      <c r="E1192" s="51"/>
      <c r="F1192" s="51"/>
      <c r="G1192" s="51"/>
      <c r="H1192" s="51"/>
    </row>
    <row r="1193" spans="1:8" x14ac:dyDescent="0.3">
      <c r="A1193" s="51"/>
      <c r="B1193" s="51"/>
      <c r="C1193" s="51"/>
      <c r="D1193" s="51"/>
      <c r="E1193" s="51"/>
      <c r="F1193" s="51"/>
      <c r="G1193" s="51"/>
      <c r="H1193" s="51"/>
    </row>
    <row r="1194" spans="1:8" x14ac:dyDescent="0.3">
      <c r="A1194" s="51"/>
      <c r="B1194" s="51"/>
      <c r="C1194" s="51"/>
      <c r="D1194" s="51"/>
      <c r="E1194" s="51"/>
      <c r="F1194" s="51"/>
      <c r="G1194" s="51"/>
      <c r="H1194" s="51"/>
    </row>
    <row r="1195" spans="1:8" x14ac:dyDescent="0.3">
      <c r="A1195" s="51"/>
      <c r="B1195" s="51"/>
      <c r="C1195" s="51"/>
      <c r="D1195" s="51"/>
      <c r="E1195" s="51"/>
      <c r="F1195" s="51"/>
      <c r="G1195" s="51"/>
      <c r="H1195" s="51"/>
    </row>
    <row r="1196" spans="1:8" x14ac:dyDescent="0.3">
      <c r="A1196" s="51"/>
      <c r="B1196" s="51"/>
      <c r="C1196" s="51"/>
      <c r="D1196" s="51"/>
      <c r="E1196" s="51"/>
      <c r="F1196" s="51"/>
      <c r="G1196" s="51"/>
      <c r="H1196" s="51"/>
    </row>
    <row r="1197" spans="1:8" x14ac:dyDescent="0.3">
      <c r="A1197" s="51"/>
      <c r="B1197" s="51"/>
      <c r="C1197" s="51"/>
      <c r="D1197" s="51"/>
      <c r="E1197" s="51"/>
      <c r="F1197" s="51"/>
      <c r="G1197" s="51"/>
      <c r="H1197" s="51"/>
    </row>
    <row r="1198" spans="1:8" x14ac:dyDescent="0.3">
      <c r="A1198" s="51"/>
      <c r="B1198" s="51"/>
      <c r="C1198" s="51"/>
      <c r="D1198" s="51"/>
      <c r="E1198" s="51"/>
      <c r="F1198" s="51"/>
      <c r="G1198" s="51"/>
      <c r="H1198" s="51"/>
    </row>
    <row r="1199" spans="1:8" x14ac:dyDescent="0.3">
      <c r="A1199" s="51"/>
      <c r="B1199" s="51"/>
      <c r="C1199" s="51"/>
      <c r="D1199" s="51"/>
      <c r="E1199" s="51"/>
      <c r="F1199" s="51"/>
      <c r="G1199" s="51"/>
      <c r="H1199" s="51"/>
    </row>
    <row r="1200" spans="1:8" x14ac:dyDescent="0.3">
      <c r="A1200" s="51"/>
      <c r="B1200" s="51"/>
      <c r="C1200" s="51"/>
      <c r="D1200" s="51"/>
      <c r="E1200" s="51"/>
      <c r="F1200" s="51"/>
      <c r="G1200" s="51"/>
      <c r="H1200" s="51"/>
    </row>
    <row r="1201" spans="1:8" x14ac:dyDescent="0.3">
      <c r="A1201" s="51"/>
      <c r="B1201" s="51"/>
      <c r="C1201" s="51"/>
      <c r="D1201" s="51"/>
      <c r="E1201" s="51"/>
      <c r="F1201" s="51"/>
      <c r="G1201" s="51"/>
      <c r="H1201" s="51"/>
    </row>
    <row r="1202" spans="1:8" x14ac:dyDescent="0.3">
      <c r="A1202" s="51"/>
      <c r="B1202" s="51"/>
      <c r="C1202" s="51"/>
      <c r="D1202" s="51"/>
      <c r="E1202" s="51"/>
      <c r="F1202" s="51"/>
      <c r="G1202" s="51"/>
      <c r="H1202" s="51"/>
    </row>
    <row r="1203" spans="1:8" x14ac:dyDescent="0.3">
      <c r="A1203" s="51"/>
      <c r="B1203" s="51"/>
      <c r="C1203" s="51"/>
      <c r="D1203" s="51"/>
      <c r="E1203" s="51"/>
      <c r="F1203" s="51"/>
      <c r="G1203" s="51"/>
      <c r="H1203" s="51"/>
    </row>
    <row r="1204" spans="1:8" x14ac:dyDescent="0.3">
      <c r="A1204" s="51"/>
      <c r="B1204" s="51"/>
      <c r="C1204" s="51"/>
      <c r="D1204" s="51"/>
      <c r="E1204" s="51"/>
      <c r="F1204" s="51"/>
      <c r="G1204" s="51"/>
      <c r="H1204" s="51"/>
    </row>
    <row r="1205" spans="1:8" x14ac:dyDescent="0.3">
      <c r="A1205" s="51"/>
      <c r="B1205" s="51"/>
      <c r="C1205" s="51"/>
      <c r="D1205" s="51"/>
      <c r="E1205" s="51"/>
      <c r="F1205" s="51"/>
      <c r="G1205" s="51"/>
      <c r="H1205" s="51"/>
    </row>
    <row r="1206" spans="1:8" x14ac:dyDescent="0.3">
      <c r="A1206" s="51"/>
      <c r="B1206" s="51"/>
      <c r="C1206" s="51"/>
      <c r="D1206" s="51"/>
      <c r="E1206" s="51"/>
      <c r="F1206" s="51"/>
      <c r="G1206" s="51"/>
      <c r="H1206" s="51"/>
    </row>
    <row r="1207" spans="1:8" x14ac:dyDescent="0.3">
      <c r="A1207" s="51"/>
      <c r="B1207" s="51"/>
      <c r="C1207" s="51"/>
      <c r="D1207" s="51"/>
      <c r="E1207" s="51"/>
      <c r="F1207" s="51"/>
      <c r="G1207" s="51"/>
      <c r="H1207" s="51"/>
    </row>
    <row r="1208" spans="1:8" x14ac:dyDescent="0.3">
      <c r="A1208" s="51"/>
      <c r="B1208" s="51"/>
      <c r="C1208" s="51"/>
      <c r="D1208" s="51"/>
      <c r="E1208" s="51"/>
      <c r="F1208" s="51"/>
      <c r="G1208" s="51"/>
      <c r="H1208" s="51"/>
    </row>
    <row r="1209" spans="1:8" x14ac:dyDescent="0.3">
      <c r="A1209" s="51"/>
      <c r="B1209" s="51"/>
      <c r="C1209" s="51"/>
      <c r="D1209" s="51"/>
      <c r="E1209" s="51"/>
      <c r="F1209" s="51"/>
      <c r="G1209" s="51"/>
      <c r="H1209" s="51"/>
    </row>
    <row r="1210" spans="1:8" x14ac:dyDescent="0.3">
      <c r="A1210" s="51"/>
      <c r="B1210" s="51"/>
      <c r="C1210" s="51"/>
      <c r="D1210" s="51"/>
      <c r="E1210" s="51"/>
      <c r="F1210" s="51"/>
      <c r="G1210" s="51"/>
      <c r="H1210" s="51"/>
    </row>
    <row r="1211" spans="1:8" x14ac:dyDescent="0.3">
      <c r="A1211" s="51"/>
      <c r="B1211" s="51"/>
      <c r="C1211" s="51"/>
      <c r="D1211" s="51"/>
      <c r="E1211" s="51"/>
      <c r="F1211" s="51"/>
      <c r="G1211" s="51"/>
      <c r="H1211" s="51"/>
    </row>
    <row r="1212" spans="1:8" x14ac:dyDescent="0.3">
      <c r="A1212" s="51"/>
      <c r="B1212" s="51"/>
      <c r="C1212" s="51"/>
      <c r="D1212" s="51"/>
      <c r="E1212" s="51"/>
      <c r="F1212" s="51"/>
      <c r="G1212" s="51"/>
      <c r="H1212" s="51"/>
    </row>
    <row r="1213" spans="1:8" x14ac:dyDescent="0.3">
      <c r="A1213" s="51"/>
      <c r="B1213" s="51"/>
      <c r="C1213" s="51"/>
      <c r="D1213" s="51"/>
      <c r="E1213" s="51"/>
      <c r="F1213" s="51"/>
      <c r="G1213" s="51"/>
      <c r="H1213" s="51"/>
    </row>
    <row r="1214" spans="1:8" x14ac:dyDescent="0.3">
      <c r="A1214" s="51"/>
      <c r="B1214" s="51"/>
      <c r="C1214" s="51"/>
      <c r="D1214" s="51"/>
      <c r="E1214" s="51"/>
      <c r="F1214" s="51"/>
      <c r="G1214" s="51"/>
      <c r="H1214" s="51"/>
    </row>
    <row r="1215" spans="1:8" x14ac:dyDescent="0.3">
      <c r="A1215" s="51"/>
      <c r="B1215" s="51"/>
      <c r="C1215" s="51"/>
      <c r="D1215" s="51"/>
      <c r="E1215" s="51"/>
      <c r="F1215" s="51"/>
      <c r="G1215" s="51"/>
      <c r="H1215" s="51"/>
    </row>
    <row r="1216" spans="1:8" x14ac:dyDescent="0.3">
      <c r="A1216" s="51"/>
      <c r="B1216" s="51"/>
      <c r="C1216" s="51"/>
      <c r="D1216" s="51"/>
      <c r="E1216" s="51"/>
      <c r="F1216" s="51"/>
      <c r="G1216" s="51"/>
      <c r="H1216" s="51"/>
    </row>
    <row r="1217" spans="1:8" x14ac:dyDescent="0.3">
      <c r="A1217" s="51"/>
      <c r="B1217" s="51"/>
      <c r="C1217" s="51"/>
      <c r="D1217" s="51"/>
      <c r="E1217" s="51"/>
      <c r="F1217" s="51"/>
      <c r="G1217" s="51"/>
      <c r="H1217" s="51"/>
    </row>
    <row r="1218" spans="1:8" x14ac:dyDescent="0.3">
      <c r="A1218" s="51"/>
      <c r="B1218" s="51"/>
      <c r="C1218" s="51"/>
      <c r="D1218" s="51"/>
      <c r="E1218" s="51"/>
      <c r="F1218" s="51"/>
      <c r="G1218" s="51"/>
      <c r="H1218" s="51"/>
    </row>
    <row r="1219" spans="1:8" x14ac:dyDescent="0.3">
      <c r="A1219" s="51"/>
      <c r="B1219" s="51"/>
      <c r="C1219" s="51"/>
      <c r="D1219" s="51"/>
      <c r="E1219" s="51"/>
      <c r="F1219" s="51"/>
      <c r="G1219" s="51"/>
      <c r="H1219" s="51"/>
    </row>
    <row r="1220" spans="1:8" x14ac:dyDescent="0.3">
      <c r="A1220" s="51"/>
      <c r="B1220" s="51"/>
      <c r="C1220" s="51"/>
      <c r="D1220" s="51"/>
      <c r="E1220" s="51"/>
      <c r="F1220" s="51"/>
      <c r="G1220" s="51"/>
      <c r="H1220" s="51"/>
    </row>
    <row r="1221" spans="1:8" x14ac:dyDescent="0.3">
      <c r="A1221" s="51"/>
      <c r="B1221" s="51"/>
      <c r="C1221" s="51"/>
      <c r="D1221" s="51"/>
      <c r="E1221" s="51"/>
      <c r="F1221" s="51"/>
      <c r="G1221" s="51"/>
      <c r="H1221" s="51"/>
    </row>
    <row r="1222" spans="1:8" x14ac:dyDescent="0.3">
      <c r="A1222" s="51"/>
      <c r="B1222" s="51"/>
      <c r="C1222" s="51"/>
      <c r="D1222" s="51"/>
      <c r="E1222" s="51"/>
      <c r="F1222" s="51"/>
      <c r="G1222" s="51"/>
      <c r="H1222" s="51"/>
    </row>
    <row r="1223" spans="1:8" x14ac:dyDescent="0.3">
      <c r="A1223" s="51"/>
      <c r="B1223" s="51"/>
      <c r="C1223" s="51"/>
      <c r="D1223" s="51"/>
      <c r="E1223" s="51"/>
      <c r="F1223" s="51"/>
      <c r="G1223" s="51"/>
      <c r="H1223" s="51"/>
    </row>
    <row r="1224" spans="1:8" x14ac:dyDescent="0.3">
      <c r="A1224" s="51"/>
      <c r="B1224" s="51"/>
      <c r="C1224" s="51"/>
      <c r="D1224" s="51"/>
      <c r="E1224" s="51"/>
      <c r="F1224" s="51"/>
      <c r="G1224" s="51"/>
      <c r="H1224" s="51"/>
    </row>
    <row r="1225" spans="1:8" x14ac:dyDescent="0.3">
      <c r="A1225" s="51"/>
      <c r="B1225" s="51"/>
      <c r="C1225" s="51"/>
      <c r="D1225" s="51"/>
      <c r="E1225" s="51"/>
      <c r="F1225" s="51"/>
      <c r="G1225" s="51"/>
      <c r="H1225" s="51"/>
    </row>
    <row r="1226" spans="1:8" x14ac:dyDescent="0.3">
      <c r="A1226" s="51"/>
      <c r="B1226" s="51"/>
      <c r="C1226" s="51"/>
      <c r="D1226" s="51"/>
      <c r="E1226" s="51"/>
      <c r="F1226" s="51"/>
      <c r="G1226" s="51"/>
      <c r="H1226" s="51"/>
    </row>
    <row r="1227" spans="1:8" x14ac:dyDescent="0.3">
      <c r="A1227" s="51"/>
      <c r="B1227" s="51"/>
      <c r="C1227" s="51"/>
      <c r="D1227" s="51"/>
      <c r="E1227" s="51"/>
      <c r="F1227" s="51"/>
      <c r="G1227" s="51"/>
      <c r="H1227" s="51"/>
    </row>
    <row r="1228" spans="1:8" x14ac:dyDescent="0.3">
      <c r="A1228" s="51"/>
      <c r="B1228" s="51"/>
      <c r="C1228" s="51"/>
      <c r="D1228" s="51"/>
      <c r="E1228" s="51"/>
      <c r="F1228" s="51"/>
      <c r="G1228" s="51"/>
      <c r="H1228" s="51"/>
    </row>
    <row r="1229" spans="1:8" x14ac:dyDescent="0.3">
      <c r="A1229" s="51"/>
      <c r="B1229" s="51"/>
      <c r="C1229" s="51"/>
      <c r="D1229" s="51"/>
      <c r="E1229" s="51"/>
      <c r="F1229" s="51"/>
      <c r="G1229" s="51"/>
      <c r="H1229" s="51"/>
    </row>
    <row r="1230" spans="1:8" x14ac:dyDescent="0.3">
      <c r="A1230" s="51"/>
      <c r="B1230" s="51"/>
      <c r="C1230" s="51"/>
      <c r="D1230" s="51"/>
      <c r="E1230" s="51"/>
      <c r="F1230" s="51"/>
      <c r="G1230" s="51"/>
      <c r="H1230" s="51"/>
    </row>
    <row r="1231" spans="1:8" x14ac:dyDescent="0.3">
      <c r="A1231" s="51"/>
      <c r="B1231" s="51"/>
      <c r="C1231" s="51"/>
      <c r="D1231" s="51"/>
      <c r="E1231" s="51"/>
      <c r="F1231" s="51"/>
      <c r="G1231" s="51"/>
      <c r="H1231" s="51"/>
    </row>
    <row r="1232" spans="1:8" x14ac:dyDescent="0.3">
      <c r="A1232" s="51"/>
      <c r="B1232" s="51"/>
      <c r="C1232" s="51"/>
      <c r="D1232" s="51"/>
      <c r="E1232" s="51"/>
      <c r="F1232" s="51"/>
      <c r="G1232" s="51"/>
      <c r="H1232" s="51"/>
    </row>
    <row r="1233" spans="1:8" x14ac:dyDescent="0.3">
      <c r="A1233" s="51"/>
      <c r="B1233" s="51"/>
      <c r="C1233" s="51"/>
      <c r="D1233" s="51"/>
      <c r="E1233" s="51"/>
      <c r="F1233" s="51"/>
      <c r="G1233" s="51"/>
      <c r="H1233" s="51"/>
    </row>
    <row r="1234" spans="1:8" x14ac:dyDescent="0.3">
      <c r="A1234" s="51"/>
      <c r="B1234" s="51"/>
      <c r="C1234" s="51"/>
      <c r="D1234" s="51"/>
      <c r="E1234" s="51"/>
      <c r="F1234" s="51"/>
      <c r="G1234" s="51"/>
      <c r="H1234" s="51"/>
    </row>
    <row r="1235" spans="1:8" x14ac:dyDescent="0.3">
      <c r="A1235" s="51"/>
      <c r="B1235" s="51"/>
      <c r="C1235" s="51"/>
      <c r="D1235" s="51"/>
      <c r="E1235" s="51"/>
      <c r="F1235" s="51"/>
      <c r="G1235" s="51"/>
      <c r="H1235" s="51"/>
    </row>
    <row r="1236" spans="1:8" x14ac:dyDescent="0.3">
      <c r="A1236" s="51"/>
      <c r="B1236" s="51"/>
      <c r="C1236" s="51"/>
      <c r="D1236" s="51"/>
      <c r="E1236" s="51"/>
      <c r="F1236" s="51"/>
      <c r="G1236" s="51"/>
      <c r="H1236" s="51"/>
    </row>
    <row r="1237" spans="1:8" x14ac:dyDescent="0.3">
      <c r="A1237" s="51"/>
      <c r="B1237" s="51"/>
      <c r="C1237" s="51"/>
      <c r="D1237" s="51"/>
      <c r="E1237" s="51"/>
      <c r="F1237" s="51"/>
      <c r="G1237" s="51"/>
      <c r="H1237" s="51"/>
    </row>
    <row r="1238" spans="1:8" x14ac:dyDescent="0.3">
      <c r="A1238" s="51"/>
      <c r="B1238" s="51"/>
      <c r="C1238" s="51"/>
      <c r="D1238" s="51"/>
      <c r="E1238" s="51"/>
      <c r="F1238" s="51"/>
      <c r="G1238" s="51"/>
      <c r="H1238" s="51"/>
    </row>
    <row r="1239" spans="1:8" x14ac:dyDescent="0.3">
      <c r="A1239" s="51"/>
      <c r="B1239" s="51"/>
      <c r="C1239" s="51"/>
      <c r="D1239" s="51"/>
      <c r="E1239" s="51"/>
      <c r="F1239" s="51"/>
      <c r="G1239" s="51"/>
      <c r="H1239" s="51"/>
    </row>
    <row r="1240" spans="1:8" x14ac:dyDescent="0.3">
      <c r="A1240" s="51"/>
      <c r="B1240" s="51"/>
      <c r="C1240" s="51"/>
      <c r="D1240" s="51"/>
      <c r="E1240" s="51"/>
      <c r="F1240" s="51"/>
      <c r="G1240" s="51"/>
      <c r="H1240" s="51"/>
    </row>
    <row r="1241" spans="1:8" x14ac:dyDescent="0.3">
      <c r="A1241" s="51"/>
      <c r="B1241" s="51"/>
      <c r="C1241" s="51"/>
      <c r="D1241" s="51"/>
      <c r="E1241" s="51"/>
      <c r="F1241" s="51"/>
      <c r="G1241" s="51"/>
      <c r="H1241" s="51"/>
    </row>
    <row r="1242" spans="1:8" x14ac:dyDescent="0.3">
      <c r="A1242" s="51"/>
      <c r="B1242" s="51"/>
      <c r="C1242" s="51"/>
      <c r="D1242" s="51"/>
      <c r="E1242" s="51"/>
      <c r="F1242" s="51"/>
      <c r="G1242" s="51"/>
      <c r="H1242" s="51"/>
    </row>
    <row r="1243" spans="1:8" x14ac:dyDescent="0.3">
      <c r="A1243" s="51"/>
      <c r="B1243" s="51"/>
      <c r="C1243" s="51"/>
      <c r="D1243" s="51"/>
      <c r="E1243" s="51"/>
      <c r="F1243" s="51"/>
      <c r="G1243" s="51"/>
      <c r="H1243" s="51"/>
    </row>
    <row r="1244" spans="1:8" x14ac:dyDescent="0.3">
      <c r="A1244" s="51"/>
      <c r="B1244" s="51"/>
      <c r="C1244" s="51"/>
      <c r="D1244" s="51"/>
      <c r="E1244" s="51"/>
      <c r="F1244" s="51"/>
      <c r="G1244" s="51"/>
      <c r="H1244" s="51"/>
    </row>
    <row r="1245" spans="1:8" x14ac:dyDescent="0.3">
      <c r="A1245" s="51"/>
      <c r="B1245" s="51"/>
      <c r="C1245" s="51"/>
      <c r="D1245" s="51"/>
      <c r="E1245" s="51"/>
      <c r="F1245" s="51"/>
      <c r="G1245" s="51"/>
      <c r="H1245" s="51"/>
    </row>
    <row r="1246" spans="1:8" x14ac:dyDescent="0.3">
      <c r="A1246" s="51"/>
      <c r="B1246" s="51"/>
      <c r="C1246" s="51"/>
      <c r="D1246" s="51"/>
      <c r="E1246" s="51"/>
      <c r="F1246" s="51"/>
      <c r="G1246" s="51"/>
      <c r="H1246" s="51"/>
    </row>
    <row r="1247" spans="1:8" x14ac:dyDescent="0.3">
      <c r="A1247" s="51"/>
      <c r="B1247" s="51"/>
      <c r="C1247" s="51"/>
      <c r="D1247" s="51"/>
      <c r="E1247" s="51"/>
      <c r="F1247" s="51"/>
      <c r="G1247" s="51"/>
      <c r="H1247" s="51"/>
    </row>
    <row r="1248" spans="1:8" x14ac:dyDescent="0.3">
      <c r="A1248" s="51"/>
      <c r="B1248" s="51"/>
      <c r="C1248" s="51"/>
      <c r="D1248" s="51"/>
      <c r="E1248" s="51"/>
      <c r="F1248" s="51"/>
      <c r="G1248" s="51"/>
      <c r="H1248" s="51"/>
    </row>
    <row r="1249" spans="1:8" x14ac:dyDescent="0.3">
      <c r="A1249" s="51"/>
      <c r="B1249" s="51"/>
      <c r="C1249" s="51"/>
      <c r="D1249" s="51"/>
      <c r="E1249" s="51"/>
      <c r="F1249" s="51"/>
      <c r="G1249" s="51"/>
      <c r="H1249" s="51"/>
    </row>
    <row r="1250" spans="1:8" x14ac:dyDescent="0.3">
      <c r="A1250" s="51"/>
      <c r="B1250" s="51"/>
      <c r="C1250" s="51"/>
      <c r="D1250" s="51"/>
      <c r="E1250" s="51"/>
      <c r="F1250" s="51"/>
      <c r="G1250" s="51"/>
      <c r="H1250" s="51"/>
    </row>
    <row r="1251" spans="1:8" x14ac:dyDescent="0.3">
      <c r="A1251" s="51"/>
      <c r="B1251" s="51"/>
      <c r="C1251" s="51"/>
      <c r="D1251" s="51"/>
      <c r="E1251" s="51"/>
      <c r="F1251" s="51"/>
      <c r="G1251" s="51"/>
      <c r="H1251" s="51"/>
    </row>
    <row r="1252" spans="1:8" x14ac:dyDescent="0.3">
      <c r="A1252" s="51"/>
      <c r="B1252" s="51"/>
      <c r="C1252" s="51"/>
      <c r="D1252" s="51"/>
      <c r="E1252" s="51"/>
      <c r="F1252" s="51"/>
      <c r="G1252" s="51"/>
      <c r="H1252" s="51"/>
    </row>
    <row r="1253" spans="1:8" x14ac:dyDescent="0.3">
      <c r="A1253" s="51"/>
      <c r="B1253" s="51"/>
      <c r="C1253" s="51"/>
      <c r="D1253" s="51"/>
      <c r="E1253" s="51"/>
      <c r="F1253" s="51"/>
      <c r="G1253" s="51"/>
      <c r="H1253" s="51"/>
    </row>
    <row r="1254" spans="1:8" x14ac:dyDescent="0.3">
      <c r="A1254" s="51"/>
      <c r="B1254" s="51"/>
      <c r="C1254" s="51"/>
      <c r="D1254" s="51"/>
      <c r="E1254" s="51"/>
      <c r="F1254" s="51"/>
      <c r="G1254" s="51"/>
      <c r="H1254" s="51"/>
    </row>
    <row r="1255" spans="1:8" x14ac:dyDescent="0.3">
      <c r="A1255" s="51"/>
      <c r="B1255" s="51"/>
      <c r="C1255" s="51"/>
      <c r="D1255" s="51"/>
      <c r="E1255" s="51"/>
      <c r="F1255" s="51"/>
      <c r="G1255" s="51"/>
      <c r="H1255" s="51"/>
    </row>
    <row r="1256" spans="1:8" x14ac:dyDescent="0.3">
      <c r="A1256" s="51"/>
      <c r="B1256" s="51"/>
      <c r="C1256" s="51"/>
      <c r="D1256" s="51"/>
      <c r="E1256" s="51"/>
      <c r="F1256" s="51"/>
      <c r="G1256" s="51"/>
      <c r="H1256" s="51"/>
    </row>
    <row r="1257" spans="1:8" x14ac:dyDescent="0.3">
      <c r="A1257" s="51"/>
      <c r="B1257" s="51"/>
      <c r="C1257" s="51"/>
      <c r="D1257" s="51"/>
      <c r="E1257" s="51"/>
      <c r="F1257" s="51"/>
      <c r="G1257" s="51"/>
      <c r="H1257" s="51"/>
    </row>
    <row r="1258" spans="1:8" x14ac:dyDescent="0.3">
      <c r="A1258" s="51"/>
      <c r="B1258" s="51"/>
      <c r="C1258" s="51"/>
      <c r="D1258" s="51"/>
      <c r="E1258" s="51"/>
      <c r="F1258" s="51"/>
      <c r="G1258" s="51"/>
      <c r="H1258" s="51"/>
    </row>
    <row r="1259" spans="1:8" x14ac:dyDescent="0.3">
      <c r="A1259" s="51"/>
      <c r="B1259" s="51"/>
      <c r="C1259" s="51"/>
      <c r="D1259" s="51"/>
      <c r="E1259" s="51"/>
      <c r="F1259" s="51"/>
      <c r="G1259" s="51"/>
      <c r="H1259" s="51"/>
    </row>
    <row r="1260" spans="1:8" x14ac:dyDescent="0.3">
      <c r="A1260" s="51"/>
      <c r="B1260" s="51"/>
      <c r="C1260" s="51"/>
      <c r="D1260" s="51"/>
      <c r="E1260" s="51"/>
      <c r="F1260" s="51"/>
      <c r="G1260" s="51"/>
      <c r="H1260" s="51"/>
    </row>
    <row r="1261" spans="1:8" x14ac:dyDescent="0.3">
      <c r="A1261" s="51"/>
      <c r="B1261" s="51"/>
      <c r="C1261" s="51"/>
      <c r="D1261" s="51"/>
      <c r="E1261" s="51"/>
      <c r="F1261" s="51"/>
      <c r="G1261" s="51"/>
      <c r="H1261" s="51"/>
    </row>
    <row r="1262" spans="1:8" x14ac:dyDescent="0.3">
      <c r="A1262" s="51"/>
      <c r="B1262" s="51"/>
      <c r="C1262" s="51"/>
      <c r="D1262" s="51"/>
      <c r="E1262" s="51"/>
      <c r="F1262" s="51"/>
      <c r="G1262" s="51"/>
      <c r="H1262" s="51"/>
    </row>
    <row r="1263" spans="1:8" x14ac:dyDescent="0.3">
      <c r="A1263" s="51"/>
      <c r="B1263" s="51"/>
      <c r="C1263" s="51"/>
      <c r="D1263" s="51"/>
      <c r="E1263" s="51"/>
      <c r="F1263" s="51"/>
      <c r="G1263" s="51"/>
      <c r="H1263" s="51"/>
    </row>
    <row r="1264" spans="1:8" x14ac:dyDescent="0.3">
      <c r="A1264" s="51"/>
      <c r="B1264" s="51"/>
      <c r="C1264" s="51"/>
      <c r="D1264" s="51"/>
      <c r="E1264" s="51"/>
      <c r="F1264" s="51"/>
      <c r="G1264" s="51"/>
      <c r="H1264" s="51"/>
    </row>
    <row r="1265" spans="1:8" x14ac:dyDescent="0.3">
      <c r="A1265" s="51"/>
      <c r="B1265" s="51"/>
      <c r="C1265" s="51"/>
      <c r="D1265" s="51"/>
      <c r="E1265" s="51"/>
      <c r="F1265" s="51"/>
      <c r="G1265" s="51"/>
      <c r="H1265" s="51"/>
    </row>
    <row r="1266" spans="1:8" x14ac:dyDescent="0.3">
      <c r="A1266" s="51"/>
      <c r="B1266" s="51"/>
      <c r="C1266" s="51"/>
      <c r="D1266" s="51"/>
      <c r="E1266" s="51"/>
      <c r="F1266" s="51"/>
      <c r="G1266" s="51"/>
      <c r="H1266" s="51"/>
    </row>
    <row r="1267" spans="1:8" x14ac:dyDescent="0.3">
      <c r="A1267" s="51"/>
      <c r="B1267" s="51"/>
      <c r="C1267" s="51"/>
      <c r="D1267" s="51"/>
      <c r="E1267" s="51"/>
      <c r="F1267" s="51"/>
      <c r="G1267" s="51"/>
      <c r="H1267" s="51"/>
    </row>
    <row r="1268" spans="1:8" x14ac:dyDescent="0.3">
      <c r="A1268" s="51"/>
      <c r="B1268" s="51"/>
      <c r="C1268" s="51"/>
      <c r="D1268" s="51"/>
      <c r="E1268" s="51"/>
      <c r="F1268" s="51"/>
      <c r="G1268" s="51"/>
      <c r="H1268" s="51"/>
    </row>
    <row r="1269" spans="1:8" x14ac:dyDescent="0.3">
      <c r="A1269" s="51"/>
      <c r="B1269" s="51"/>
      <c r="C1269" s="51"/>
      <c r="D1269" s="51"/>
      <c r="E1269" s="51"/>
      <c r="F1269" s="51"/>
      <c r="G1269" s="51"/>
      <c r="H1269" s="51"/>
    </row>
    <row r="1270" spans="1:8" x14ac:dyDescent="0.3">
      <c r="A1270" s="51"/>
      <c r="B1270" s="51"/>
      <c r="C1270" s="51"/>
      <c r="D1270" s="51"/>
      <c r="E1270" s="51"/>
      <c r="F1270" s="51"/>
      <c r="G1270" s="51"/>
      <c r="H1270" s="51"/>
    </row>
    <row r="1271" spans="1:8" x14ac:dyDescent="0.3">
      <c r="A1271" s="51"/>
      <c r="B1271" s="51"/>
      <c r="C1271" s="51"/>
      <c r="D1271" s="51"/>
      <c r="E1271" s="51"/>
      <c r="F1271" s="51"/>
      <c r="G1271" s="51"/>
      <c r="H1271" s="51"/>
    </row>
    <row r="1272" spans="1:8" x14ac:dyDescent="0.3">
      <c r="A1272" s="51"/>
      <c r="B1272" s="51"/>
      <c r="C1272" s="51"/>
      <c r="D1272" s="51"/>
      <c r="E1272" s="51"/>
      <c r="F1272" s="51"/>
      <c r="G1272" s="51"/>
      <c r="H1272" s="51"/>
    </row>
    <row r="1273" spans="1:8" x14ac:dyDescent="0.3">
      <c r="A1273" s="51"/>
      <c r="B1273" s="51"/>
      <c r="C1273" s="51"/>
      <c r="D1273" s="51"/>
      <c r="E1273" s="51"/>
      <c r="F1273" s="51"/>
      <c r="G1273" s="51"/>
      <c r="H1273" s="51"/>
    </row>
    <row r="1274" spans="1:8" x14ac:dyDescent="0.3">
      <c r="A1274" s="51"/>
      <c r="B1274" s="51"/>
      <c r="C1274" s="51"/>
      <c r="D1274" s="51"/>
      <c r="E1274" s="51"/>
      <c r="F1274" s="51"/>
      <c r="G1274" s="51"/>
      <c r="H1274" s="51"/>
    </row>
    <row r="1275" spans="1:8" x14ac:dyDescent="0.3">
      <c r="A1275" s="51"/>
      <c r="B1275" s="51"/>
      <c r="C1275" s="51"/>
      <c r="D1275" s="51"/>
      <c r="E1275" s="51"/>
      <c r="F1275" s="51"/>
      <c r="G1275" s="51"/>
      <c r="H1275" s="51"/>
    </row>
    <row r="1276" spans="1:8" x14ac:dyDescent="0.3">
      <c r="A1276" s="51"/>
      <c r="B1276" s="51"/>
      <c r="C1276" s="51"/>
      <c r="D1276" s="51"/>
      <c r="E1276" s="51"/>
      <c r="F1276" s="51"/>
      <c r="G1276" s="51"/>
      <c r="H1276" s="51"/>
    </row>
    <row r="1277" spans="1:8" x14ac:dyDescent="0.3">
      <c r="A1277" s="51"/>
      <c r="B1277" s="51"/>
      <c r="C1277" s="51"/>
      <c r="D1277" s="51"/>
      <c r="E1277" s="51"/>
      <c r="F1277" s="51"/>
      <c r="G1277" s="51"/>
      <c r="H1277" s="51"/>
    </row>
    <row r="1278" spans="1:8" x14ac:dyDescent="0.3">
      <c r="A1278" s="51"/>
      <c r="B1278" s="51"/>
      <c r="C1278" s="51"/>
      <c r="D1278" s="51"/>
      <c r="E1278" s="51"/>
      <c r="F1278" s="51"/>
      <c r="G1278" s="51"/>
      <c r="H1278" s="51"/>
    </row>
    <row r="1279" spans="1:8" x14ac:dyDescent="0.3">
      <c r="A1279" s="51"/>
      <c r="B1279" s="51"/>
      <c r="C1279" s="51"/>
      <c r="D1279" s="51"/>
      <c r="E1279" s="51"/>
      <c r="F1279" s="51"/>
      <c r="G1279" s="51"/>
      <c r="H1279" s="51"/>
    </row>
    <row r="1280" spans="1:8" x14ac:dyDescent="0.3">
      <c r="A1280" s="51"/>
      <c r="B1280" s="51"/>
      <c r="C1280" s="51"/>
      <c r="D1280" s="51"/>
      <c r="E1280" s="51"/>
      <c r="F1280" s="51"/>
      <c r="G1280" s="51"/>
      <c r="H1280" s="51"/>
    </row>
    <row r="1281" spans="1:8" x14ac:dyDescent="0.3">
      <c r="A1281" s="51"/>
      <c r="B1281" s="51"/>
      <c r="C1281" s="51"/>
      <c r="D1281" s="51"/>
      <c r="E1281" s="51"/>
      <c r="F1281" s="51"/>
      <c r="G1281" s="51"/>
      <c r="H1281" s="51"/>
    </row>
    <row r="1282" spans="1:8" x14ac:dyDescent="0.3">
      <c r="A1282" s="51"/>
      <c r="B1282" s="51"/>
      <c r="C1282" s="51"/>
      <c r="D1282" s="51"/>
      <c r="E1282" s="51"/>
      <c r="F1282" s="51"/>
      <c r="G1282" s="51"/>
      <c r="H1282" s="51"/>
    </row>
    <row r="1283" spans="1:8" x14ac:dyDescent="0.3">
      <c r="A1283" s="51"/>
      <c r="B1283" s="51"/>
      <c r="C1283" s="51"/>
      <c r="D1283" s="51"/>
      <c r="E1283" s="51"/>
      <c r="F1283" s="51"/>
      <c r="G1283" s="51"/>
      <c r="H1283" s="51"/>
    </row>
    <row r="1284" spans="1:8" x14ac:dyDescent="0.3">
      <c r="A1284" s="51"/>
      <c r="B1284" s="51"/>
      <c r="C1284" s="51"/>
      <c r="D1284" s="51"/>
      <c r="E1284" s="51"/>
      <c r="F1284" s="51"/>
      <c r="G1284" s="51"/>
      <c r="H1284" s="51"/>
    </row>
    <row r="1285" spans="1:8" x14ac:dyDescent="0.3">
      <c r="A1285" s="51"/>
      <c r="B1285" s="51"/>
      <c r="C1285" s="51"/>
      <c r="D1285" s="51"/>
      <c r="E1285" s="51"/>
      <c r="F1285" s="51"/>
      <c r="G1285" s="51"/>
      <c r="H1285" s="51"/>
    </row>
    <row r="1286" spans="1:8" x14ac:dyDescent="0.3">
      <c r="A1286" s="51"/>
      <c r="B1286" s="51"/>
      <c r="C1286" s="51"/>
      <c r="D1286" s="51"/>
      <c r="E1286" s="51"/>
      <c r="F1286" s="51"/>
      <c r="G1286" s="51"/>
      <c r="H1286" s="51"/>
    </row>
    <row r="1287" spans="1:8" x14ac:dyDescent="0.3">
      <c r="A1287" s="51"/>
      <c r="B1287" s="51"/>
      <c r="C1287" s="51"/>
      <c r="D1287" s="51"/>
      <c r="E1287" s="51"/>
      <c r="F1287" s="51"/>
      <c r="G1287" s="51"/>
      <c r="H1287" s="51"/>
    </row>
    <row r="1288" spans="1:8" x14ac:dyDescent="0.3">
      <c r="A1288" s="51"/>
      <c r="B1288" s="51"/>
      <c r="C1288" s="51"/>
      <c r="D1288" s="51"/>
      <c r="E1288" s="51"/>
      <c r="F1288" s="51"/>
      <c r="G1288" s="51"/>
      <c r="H1288" s="51"/>
    </row>
    <row r="1289" spans="1:8" x14ac:dyDescent="0.3">
      <c r="A1289" s="51"/>
      <c r="B1289" s="51"/>
      <c r="C1289" s="51"/>
      <c r="D1289" s="51"/>
      <c r="E1289" s="51"/>
      <c r="F1289" s="51"/>
      <c r="G1289" s="51"/>
      <c r="H1289" s="51"/>
    </row>
    <row r="1290" spans="1:8" x14ac:dyDescent="0.3">
      <c r="A1290" s="51"/>
      <c r="B1290" s="51"/>
      <c r="C1290" s="51"/>
      <c r="D1290" s="51"/>
      <c r="E1290" s="51"/>
      <c r="F1290" s="51"/>
      <c r="G1290" s="51"/>
      <c r="H1290" s="51"/>
    </row>
    <row r="1291" spans="1:8" x14ac:dyDescent="0.3">
      <c r="A1291" s="51"/>
      <c r="B1291" s="51"/>
      <c r="C1291" s="51"/>
      <c r="D1291" s="51"/>
      <c r="E1291" s="51"/>
      <c r="F1291" s="51"/>
      <c r="G1291" s="51"/>
      <c r="H1291" s="51"/>
    </row>
    <row r="1292" spans="1:8" x14ac:dyDescent="0.3">
      <c r="A1292" s="51"/>
      <c r="B1292" s="51"/>
      <c r="C1292" s="51"/>
      <c r="D1292" s="51"/>
      <c r="E1292" s="51"/>
      <c r="F1292" s="51"/>
      <c r="G1292" s="51"/>
      <c r="H1292" s="51"/>
    </row>
    <row r="1293" spans="1:8" x14ac:dyDescent="0.3">
      <c r="A1293" s="51"/>
      <c r="B1293" s="51"/>
      <c r="C1293" s="51"/>
      <c r="D1293" s="51"/>
      <c r="E1293" s="51"/>
      <c r="F1293" s="51"/>
      <c r="G1293" s="51"/>
      <c r="H1293" s="51"/>
    </row>
    <row r="1294" spans="1:8" x14ac:dyDescent="0.3">
      <c r="A1294" s="51"/>
      <c r="B1294" s="51"/>
      <c r="C1294" s="51"/>
      <c r="D1294" s="51"/>
      <c r="E1294" s="51"/>
      <c r="F1294" s="51"/>
      <c r="G1294" s="51"/>
      <c r="H1294" s="51"/>
    </row>
    <row r="1295" spans="1:8" x14ac:dyDescent="0.3">
      <c r="A1295" s="51"/>
      <c r="B1295" s="51"/>
      <c r="C1295" s="51"/>
      <c r="D1295" s="51"/>
      <c r="E1295" s="51"/>
      <c r="F1295" s="51"/>
      <c r="G1295" s="51"/>
      <c r="H1295" s="51"/>
    </row>
    <row r="1296" spans="1:8" x14ac:dyDescent="0.3">
      <c r="A1296" s="51"/>
      <c r="B1296" s="51"/>
      <c r="C1296" s="51"/>
      <c r="D1296" s="51"/>
      <c r="E1296" s="51"/>
      <c r="F1296" s="51"/>
      <c r="G1296" s="51"/>
      <c r="H1296" s="51"/>
    </row>
    <row r="1297" spans="1:8" x14ac:dyDescent="0.3">
      <c r="A1297" s="51"/>
      <c r="B1297" s="51"/>
      <c r="C1297" s="51"/>
      <c r="D1297" s="51"/>
      <c r="E1297" s="51"/>
      <c r="F1297" s="51"/>
      <c r="G1297" s="51"/>
      <c r="H1297" s="51"/>
    </row>
    <row r="1298" spans="1:8" x14ac:dyDescent="0.3">
      <c r="A1298" s="51"/>
      <c r="B1298" s="51"/>
      <c r="C1298" s="51"/>
      <c r="D1298" s="51"/>
      <c r="E1298" s="51"/>
      <c r="F1298" s="51"/>
      <c r="G1298" s="51"/>
      <c r="H1298" s="51"/>
    </row>
    <row r="1299" spans="1:8" x14ac:dyDescent="0.3">
      <c r="A1299" s="51"/>
      <c r="B1299" s="51"/>
      <c r="C1299" s="51"/>
      <c r="D1299" s="51"/>
      <c r="E1299" s="51"/>
      <c r="F1299" s="51"/>
      <c r="G1299" s="51"/>
      <c r="H1299" s="51"/>
    </row>
    <row r="1300" spans="1:8" x14ac:dyDescent="0.3">
      <c r="A1300" s="51"/>
      <c r="B1300" s="51"/>
      <c r="C1300" s="51"/>
      <c r="D1300" s="51"/>
      <c r="E1300" s="51"/>
      <c r="F1300" s="51"/>
      <c r="G1300" s="51"/>
      <c r="H1300" s="51"/>
    </row>
    <row r="1301" spans="1:8" x14ac:dyDescent="0.3">
      <c r="A1301" s="51"/>
      <c r="B1301" s="51"/>
      <c r="C1301" s="51"/>
      <c r="D1301" s="51"/>
      <c r="E1301" s="51"/>
      <c r="F1301" s="51"/>
      <c r="G1301" s="51"/>
      <c r="H1301" s="51"/>
    </row>
    <row r="1302" spans="1:8" x14ac:dyDescent="0.3">
      <c r="A1302" s="51"/>
      <c r="B1302" s="51"/>
      <c r="C1302" s="51"/>
      <c r="D1302" s="51"/>
      <c r="E1302" s="51"/>
      <c r="F1302" s="51"/>
      <c r="G1302" s="51"/>
      <c r="H1302" s="51"/>
    </row>
    <row r="1303" spans="1:8" x14ac:dyDescent="0.3">
      <c r="A1303" s="51"/>
      <c r="B1303" s="51"/>
      <c r="C1303" s="51"/>
      <c r="D1303" s="51"/>
      <c r="E1303" s="51"/>
      <c r="F1303" s="51"/>
      <c r="G1303" s="51"/>
      <c r="H1303" s="51"/>
    </row>
    <row r="1304" spans="1:8" x14ac:dyDescent="0.3">
      <c r="A1304" s="51"/>
      <c r="B1304" s="51"/>
      <c r="C1304" s="51"/>
      <c r="D1304" s="51"/>
      <c r="E1304" s="51"/>
      <c r="F1304" s="51"/>
      <c r="G1304" s="51"/>
      <c r="H1304" s="51"/>
    </row>
    <row r="1305" spans="1:8" x14ac:dyDescent="0.3">
      <c r="A1305" s="51"/>
      <c r="B1305" s="51"/>
      <c r="C1305" s="51"/>
      <c r="D1305" s="51"/>
      <c r="E1305" s="51"/>
      <c r="F1305" s="51"/>
      <c r="G1305" s="51"/>
      <c r="H1305" s="51"/>
    </row>
    <row r="1306" spans="1:8" x14ac:dyDescent="0.3">
      <c r="A1306" s="51"/>
      <c r="B1306" s="51"/>
      <c r="C1306" s="51"/>
      <c r="D1306" s="51"/>
      <c r="E1306" s="51"/>
      <c r="F1306" s="51"/>
      <c r="G1306" s="51"/>
      <c r="H1306" s="51"/>
    </row>
    <row r="1307" spans="1:8" x14ac:dyDescent="0.3">
      <c r="A1307" s="51"/>
      <c r="B1307" s="51"/>
      <c r="C1307" s="51"/>
      <c r="D1307" s="51"/>
      <c r="E1307" s="51"/>
      <c r="F1307" s="51"/>
      <c r="G1307" s="51"/>
      <c r="H1307" s="51"/>
    </row>
    <row r="1308" spans="1:8" x14ac:dyDescent="0.3">
      <c r="A1308" s="51"/>
      <c r="B1308" s="51"/>
      <c r="C1308" s="51"/>
      <c r="D1308" s="51"/>
      <c r="E1308" s="51"/>
      <c r="F1308" s="51"/>
      <c r="G1308" s="51"/>
      <c r="H1308" s="51"/>
    </row>
    <row r="1309" spans="1:8" x14ac:dyDescent="0.3">
      <c r="A1309" s="51"/>
      <c r="B1309" s="51"/>
      <c r="C1309" s="51"/>
      <c r="D1309" s="51"/>
      <c r="E1309" s="51"/>
      <c r="F1309" s="51"/>
      <c r="G1309" s="51"/>
      <c r="H1309" s="51"/>
    </row>
    <row r="1310" spans="1:8" x14ac:dyDescent="0.3">
      <c r="A1310" s="51"/>
      <c r="B1310" s="51"/>
      <c r="C1310" s="51"/>
      <c r="D1310" s="51"/>
      <c r="E1310" s="51"/>
      <c r="F1310" s="51"/>
      <c r="G1310" s="51"/>
      <c r="H1310" s="51"/>
    </row>
    <row r="1311" spans="1:8" x14ac:dyDescent="0.3">
      <c r="A1311" s="51"/>
      <c r="B1311" s="51"/>
      <c r="C1311" s="51"/>
      <c r="D1311" s="51"/>
      <c r="E1311" s="51"/>
      <c r="F1311" s="51"/>
      <c r="G1311" s="51"/>
      <c r="H1311" s="51"/>
    </row>
    <row r="1312" spans="1:8" x14ac:dyDescent="0.3">
      <c r="A1312" s="51"/>
      <c r="B1312" s="51"/>
      <c r="C1312" s="51"/>
      <c r="D1312" s="51"/>
      <c r="E1312" s="51"/>
      <c r="F1312" s="51"/>
      <c r="G1312" s="51"/>
      <c r="H1312" s="51"/>
    </row>
    <row r="1313" spans="1:8" x14ac:dyDescent="0.3">
      <c r="A1313" s="51"/>
      <c r="B1313" s="51"/>
      <c r="C1313" s="51"/>
      <c r="D1313" s="51"/>
      <c r="E1313" s="51"/>
      <c r="F1313" s="51"/>
      <c r="G1313" s="51"/>
      <c r="H1313" s="51"/>
    </row>
    <row r="1314" spans="1:8" x14ac:dyDescent="0.3">
      <c r="A1314" s="51"/>
      <c r="B1314" s="51"/>
      <c r="C1314" s="51"/>
      <c r="D1314" s="51"/>
      <c r="E1314" s="51"/>
      <c r="F1314" s="51"/>
      <c r="G1314" s="51"/>
      <c r="H1314" s="51"/>
    </row>
    <row r="1315" spans="1:8" x14ac:dyDescent="0.3">
      <c r="A1315" s="51"/>
      <c r="B1315" s="51"/>
      <c r="C1315" s="51"/>
      <c r="D1315" s="51"/>
      <c r="E1315" s="51"/>
      <c r="F1315" s="51"/>
      <c r="G1315" s="51"/>
      <c r="H1315" s="51"/>
    </row>
    <row r="1316" spans="1:8" x14ac:dyDescent="0.3">
      <c r="A1316" s="51"/>
      <c r="B1316" s="51"/>
      <c r="C1316" s="51"/>
      <c r="D1316" s="51"/>
      <c r="E1316" s="51"/>
      <c r="F1316" s="51"/>
      <c r="G1316" s="51"/>
      <c r="H1316" s="51"/>
    </row>
    <row r="1317" spans="1:8" x14ac:dyDescent="0.3">
      <c r="A1317" s="51"/>
      <c r="B1317" s="51"/>
      <c r="C1317" s="51"/>
      <c r="D1317" s="51"/>
      <c r="E1317" s="51"/>
      <c r="F1317" s="51"/>
      <c r="G1317" s="51"/>
      <c r="H1317" s="51"/>
    </row>
    <row r="1318" spans="1:8" x14ac:dyDescent="0.3">
      <c r="A1318" s="51"/>
      <c r="B1318" s="51"/>
      <c r="C1318" s="51"/>
      <c r="D1318" s="51"/>
      <c r="E1318" s="51"/>
      <c r="F1318" s="51"/>
      <c r="G1318" s="51"/>
      <c r="H1318" s="51"/>
    </row>
    <row r="1319" spans="1:8" x14ac:dyDescent="0.3">
      <c r="A1319" s="51"/>
      <c r="B1319" s="51"/>
      <c r="C1319" s="51"/>
      <c r="D1319" s="51"/>
      <c r="E1319" s="51"/>
      <c r="F1319" s="51"/>
      <c r="G1319" s="51"/>
      <c r="H1319" s="51"/>
    </row>
    <row r="1320" spans="1:8" x14ac:dyDescent="0.3">
      <c r="A1320" s="51"/>
      <c r="B1320" s="51"/>
      <c r="C1320" s="51"/>
      <c r="D1320" s="51"/>
      <c r="E1320" s="51"/>
      <c r="F1320" s="51"/>
      <c r="G1320" s="51"/>
      <c r="H1320" s="51"/>
    </row>
    <row r="1321" spans="1:8" x14ac:dyDescent="0.3">
      <c r="A1321" s="51"/>
      <c r="B1321" s="51"/>
      <c r="C1321" s="51"/>
      <c r="D1321" s="51"/>
      <c r="E1321" s="51"/>
      <c r="F1321" s="51"/>
      <c r="G1321" s="51"/>
      <c r="H1321" s="51"/>
    </row>
    <row r="1322" spans="1:8" x14ac:dyDescent="0.3">
      <c r="A1322" s="51"/>
      <c r="B1322" s="51"/>
      <c r="C1322" s="51"/>
      <c r="D1322" s="51"/>
      <c r="E1322" s="51"/>
      <c r="F1322" s="51"/>
      <c r="G1322" s="51"/>
      <c r="H1322" s="51"/>
    </row>
    <row r="1323" spans="1:8" x14ac:dyDescent="0.3">
      <c r="A1323" s="51"/>
      <c r="B1323" s="51"/>
      <c r="C1323" s="51"/>
      <c r="D1323" s="51"/>
      <c r="E1323" s="51"/>
      <c r="F1323" s="51"/>
      <c r="G1323" s="51"/>
      <c r="H1323" s="51"/>
    </row>
    <row r="1324" spans="1:8" x14ac:dyDescent="0.3">
      <c r="A1324" s="51"/>
      <c r="B1324" s="51"/>
      <c r="C1324" s="51"/>
      <c r="D1324" s="51"/>
      <c r="E1324" s="51"/>
      <c r="F1324" s="51"/>
      <c r="G1324" s="51"/>
      <c r="H1324" s="51"/>
    </row>
    <row r="1325" spans="1:8" x14ac:dyDescent="0.3">
      <c r="A1325" s="51"/>
      <c r="B1325" s="51"/>
      <c r="C1325" s="51"/>
      <c r="D1325" s="51"/>
      <c r="E1325" s="51"/>
      <c r="F1325" s="51"/>
      <c r="G1325" s="51"/>
      <c r="H1325" s="51"/>
    </row>
    <row r="1326" spans="1:8" x14ac:dyDescent="0.3">
      <c r="A1326" s="51"/>
      <c r="B1326" s="51"/>
      <c r="C1326" s="51"/>
      <c r="D1326" s="51"/>
      <c r="E1326" s="51"/>
      <c r="F1326" s="51"/>
      <c r="G1326" s="51"/>
      <c r="H1326" s="51"/>
    </row>
    <row r="1327" spans="1:8" x14ac:dyDescent="0.3">
      <c r="A1327" s="51"/>
      <c r="B1327" s="51"/>
      <c r="C1327" s="51"/>
      <c r="D1327" s="51"/>
      <c r="E1327" s="51"/>
      <c r="F1327" s="51"/>
      <c r="G1327" s="51"/>
      <c r="H1327" s="51"/>
    </row>
    <row r="1328" spans="1:8" x14ac:dyDescent="0.3">
      <c r="A1328" s="51"/>
      <c r="B1328" s="51"/>
      <c r="C1328" s="51"/>
      <c r="D1328" s="51"/>
      <c r="E1328" s="51"/>
      <c r="F1328" s="51"/>
      <c r="G1328" s="51"/>
      <c r="H1328" s="51"/>
    </row>
    <row r="1329" spans="1:8" x14ac:dyDescent="0.3">
      <c r="A1329" s="51"/>
      <c r="B1329" s="51"/>
      <c r="C1329" s="51"/>
      <c r="D1329" s="51"/>
      <c r="E1329" s="51"/>
      <c r="F1329" s="51"/>
      <c r="G1329" s="51"/>
      <c r="H1329" s="51"/>
    </row>
    <row r="1330" spans="1:8" x14ac:dyDescent="0.3">
      <c r="A1330" s="51"/>
      <c r="B1330" s="51"/>
      <c r="C1330" s="51"/>
      <c r="D1330" s="51"/>
      <c r="E1330" s="51"/>
      <c r="F1330" s="51"/>
      <c r="G1330" s="51"/>
      <c r="H1330" s="51"/>
    </row>
    <row r="1331" spans="1:8" x14ac:dyDescent="0.3">
      <c r="A1331" s="51"/>
      <c r="B1331" s="51"/>
      <c r="C1331" s="51"/>
      <c r="D1331" s="51"/>
      <c r="E1331" s="51"/>
      <c r="F1331" s="51"/>
      <c r="G1331" s="51"/>
      <c r="H1331" s="51"/>
    </row>
    <row r="1332" spans="1:8" x14ac:dyDescent="0.3">
      <c r="A1332" s="51"/>
      <c r="B1332" s="51"/>
      <c r="C1332" s="51"/>
      <c r="D1332" s="51"/>
      <c r="E1332" s="51"/>
      <c r="F1332" s="51"/>
      <c r="G1332" s="51"/>
      <c r="H1332" s="51"/>
    </row>
    <row r="1333" spans="1:8" x14ac:dyDescent="0.3">
      <c r="A1333" s="51"/>
      <c r="B1333" s="51"/>
      <c r="C1333" s="51"/>
      <c r="D1333" s="51"/>
      <c r="E1333" s="51"/>
      <c r="F1333" s="51"/>
      <c r="G1333" s="51"/>
      <c r="H1333" s="51"/>
    </row>
    <row r="1334" spans="1:8" x14ac:dyDescent="0.3">
      <c r="A1334" s="51"/>
      <c r="B1334" s="51"/>
      <c r="C1334" s="51"/>
      <c r="D1334" s="51"/>
      <c r="E1334" s="51"/>
      <c r="F1334" s="51"/>
      <c r="G1334" s="51"/>
      <c r="H1334" s="51"/>
    </row>
    <row r="1335" spans="1:8" x14ac:dyDescent="0.3">
      <c r="A1335" s="51"/>
      <c r="B1335" s="51"/>
      <c r="C1335" s="51"/>
      <c r="D1335" s="51"/>
      <c r="E1335" s="51"/>
      <c r="F1335" s="51"/>
      <c r="G1335" s="51"/>
      <c r="H1335" s="51"/>
    </row>
    <row r="1336" spans="1:8" x14ac:dyDescent="0.3">
      <c r="A1336" s="51"/>
      <c r="B1336" s="51"/>
      <c r="C1336" s="51"/>
      <c r="D1336" s="51"/>
      <c r="E1336" s="51"/>
      <c r="F1336" s="51"/>
      <c r="G1336" s="51"/>
      <c r="H1336" s="51"/>
    </row>
    <row r="1337" spans="1:8" x14ac:dyDescent="0.3">
      <c r="A1337" s="51"/>
      <c r="B1337" s="51"/>
      <c r="C1337" s="51"/>
      <c r="D1337" s="51"/>
      <c r="E1337" s="51"/>
      <c r="F1337" s="51"/>
      <c r="G1337" s="51"/>
      <c r="H1337" s="51"/>
    </row>
    <row r="1338" spans="1:8" x14ac:dyDescent="0.3">
      <c r="A1338" s="51"/>
      <c r="B1338" s="51"/>
      <c r="C1338" s="51"/>
      <c r="D1338" s="51"/>
      <c r="E1338" s="51"/>
      <c r="F1338" s="51"/>
      <c r="G1338" s="51"/>
      <c r="H1338" s="51"/>
    </row>
    <row r="1339" spans="1:8" x14ac:dyDescent="0.3">
      <c r="A1339" s="51"/>
      <c r="B1339" s="51"/>
      <c r="C1339" s="51"/>
      <c r="D1339" s="51"/>
      <c r="E1339" s="51"/>
      <c r="F1339" s="51"/>
      <c r="G1339" s="51"/>
      <c r="H1339" s="51"/>
    </row>
    <row r="1340" spans="1:8" x14ac:dyDescent="0.3">
      <c r="A1340" s="51"/>
      <c r="B1340" s="51"/>
      <c r="C1340" s="51"/>
      <c r="D1340" s="51"/>
      <c r="E1340" s="51"/>
      <c r="F1340" s="51"/>
      <c r="G1340" s="51"/>
      <c r="H1340" s="51"/>
    </row>
    <row r="1341" spans="1:8" x14ac:dyDescent="0.3">
      <c r="A1341" s="51"/>
      <c r="B1341" s="51"/>
      <c r="C1341" s="51"/>
      <c r="D1341" s="51"/>
      <c r="E1341" s="51"/>
      <c r="F1341" s="51"/>
      <c r="G1341" s="51"/>
      <c r="H1341" s="51"/>
    </row>
    <row r="1342" spans="1:8" x14ac:dyDescent="0.3">
      <c r="A1342" s="51"/>
      <c r="B1342" s="51"/>
      <c r="C1342" s="51"/>
      <c r="D1342" s="51"/>
      <c r="E1342" s="51"/>
      <c r="F1342" s="51"/>
      <c r="G1342" s="51"/>
      <c r="H1342" s="51"/>
    </row>
    <row r="1343" spans="1:8" x14ac:dyDescent="0.3">
      <c r="A1343" s="51"/>
      <c r="B1343" s="51"/>
      <c r="C1343" s="51"/>
      <c r="D1343" s="51"/>
      <c r="E1343" s="51"/>
      <c r="F1343" s="51"/>
      <c r="G1343" s="51"/>
      <c r="H1343" s="51"/>
    </row>
    <row r="1344" spans="1:8" x14ac:dyDescent="0.3">
      <c r="A1344" s="51"/>
      <c r="B1344" s="51"/>
      <c r="C1344" s="51"/>
      <c r="D1344" s="51"/>
      <c r="E1344" s="51"/>
      <c r="F1344" s="51"/>
      <c r="G1344" s="51"/>
      <c r="H1344" s="51"/>
    </row>
    <row r="1345" spans="1:8" x14ac:dyDescent="0.3">
      <c r="A1345" s="51"/>
      <c r="B1345" s="51"/>
      <c r="C1345" s="51"/>
      <c r="D1345" s="51"/>
      <c r="E1345" s="51"/>
      <c r="F1345" s="51"/>
      <c r="G1345" s="51"/>
      <c r="H1345" s="51"/>
    </row>
    <row r="1346" spans="1:8" x14ac:dyDescent="0.3">
      <c r="A1346" s="51"/>
      <c r="B1346" s="51"/>
      <c r="C1346" s="51"/>
      <c r="D1346" s="51"/>
      <c r="E1346" s="51"/>
      <c r="F1346" s="51"/>
      <c r="G1346" s="51"/>
      <c r="H1346" s="51"/>
    </row>
    <row r="1347" spans="1:8" x14ac:dyDescent="0.3">
      <c r="A1347" s="51"/>
      <c r="B1347" s="51"/>
      <c r="C1347" s="51"/>
      <c r="D1347" s="51"/>
      <c r="E1347" s="51"/>
      <c r="F1347" s="51"/>
      <c r="G1347" s="51"/>
      <c r="H1347" s="51"/>
    </row>
    <row r="1348" spans="1:8" x14ac:dyDescent="0.3">
      <c r="A1348" s="51"/>
      <c r="B1348" s="51"/>
      <c r="C1348" s="51"/>
      <c r="D1348" s="51"/>
      <c r="E1348" s="51"/>
      <c r="F1348" s="51"/>
      <c r="G1348" s="51"/>
      <c r="H1348" s="51"/>
    </row>
    <row r="1349" spans="1:8" x14ac:dyDescent="0.3">
      <c r="A1349" s="51"/>
      <c r="B1349" s="51"/>
      <c r="C1349" s="51"/>
      <c r="D1349" s="51"/>
      <c r="E1349" s="51"/>
      <c r="F1349" s="51"/>
      <c r="G1349" s="51"/>
      <c r="H1349" s="51"/>
    </row>
    <row r="1350" spans="1:8" x14ac:dyDescent="0.3">
      <c r="A1350" s="51"/>
      <c r="B1350" s="51"/>
      <c r="C1350" s="51"/>
      <c r="D1350" s="51"/>
      <c r="E1350" s="51"/>
      <c r="F1350" s="51"/>
      <c r="G1350" s="51"/>
      <c r="H1350" s="51"/>
    </row>
    <row r="1351" spans="1:8" x14ac:dyDescent="0.3">
      <c r="A1351" s="51"/>
      <c r="B1351" s="51"/>
      <c r="C1351" s="51"/>
      <c r="D1351" s="51"/>
      <c r="E1351" s="51"/>
      <c r="F1351" s="51"/>
      <c r="G1351" s="51"/>
      <c r="H1351" s="51"/>
    </row>
    <row r="1352" spans="1:8" x14ac:dyDescent="0.3">
      <c r="A1352" s="51"/>
      <c r="B1352" s="51"/>
      <c r="C1352" s="51"/>
      <c r="D1352" s="51"/>
      <c r="E1352" s="51"/>
      <c r="F1352" s="51"/>
      <c r="G1352" s="51"/>
      <c r="H1352" s="51"/>
    </row>
    <row r="1353" spans="1:8" x14ac:dyDescent="0.3">
      <c r="A1353" s="51"/>
      <c r="B1353" s="51"/>
      <c r="C1353" s="51"/>
      <c r="D1353" s="51"/>
      <c r="E1353" s="51"/>
      <c r="F1353" s="51"/>
      <c r="G1353" s="51"/>
      <c r="H1353" s="51"/>
    </row>
    <row r="1354" spans="1:8" x14ac:dyDescent="0.3">
      <c r="A1354" s="51"/>
      <c r="B1354" s="51"/>
      <c r="C1354" s="51"/>
      <c r="D1354" s="51"/>
      <c r="E1354" s="51"/>
      <c r="F1354" s="51"/>
      <c r="G1354" s="51"/>
      <c r="H1354" s="51"/>
    </row>
    <row r="1355" spans="1:8" x14ac:dyDescent="0.3">
      <c r="A1355" s="51"/>
      <c r="B1355" s="51"/>
      <c r="C1355" s="51"/>
      <c r="D1355" s="51"/>
      <c r="E1355" s="51"/>
      <c r="F1355" s="51"/>
      <c r="G1355" s="51"/>
      <c r="H1355" s="51"/>
    </row>
    <row r="1356" spans="1:8" x14ac:dyDescent="0.3">
      <c r="A1356" s="51"/>
      <c r="B1356" s="51"/>
      <c r="C1356" s="51"/>
      <c r="D1356" s="51"/>
      <c r="E1356" s="51"/>
      <c r="F1356" s="51"/>
      <c r="G1356" s="51"/>
      <c r="H1356" s="51"/>
    </row>
    <row r="1357" spans="1:8" x14ac:dyDescent="0.3">
      <c r="A1357" s="51"/>
      <c r="B1357" s="51"/>
      <c r="C1357" s="51"/>
      <c r="D1357" s="51"/>
      <c r="E1357" s="51"/>
      <c r="F1357" s="51"/>
      <c r="G1357" s="51"/>
      <c r="H1357" s="51"/>
    </row>
    <row r="1358" spans="1:8" x14ac:dyDescent="0.3">
      <c r="A1358" s="51"/>
      <c r="B1358" s="51"/>
      <c r="C1358" s="51"/>
      <c r="D1358" s="51"/>
      <c r="E1358" s="51"/>
      <c r="F1358" s="51"/>
      <c r="G1358" s="51"/>
      <c r="H1358" s="51"/>
    </row>
    <row r="1359" spans="1:8" x14ac:dyDescent="0.3">
      <c r="A1359" s="51"/>
      <c r="B1359" s="51"/>
      <c r="C1359" s="51"/>
      <c r="D1359" s="51"/>
      <c r="E1359" s="51"/>
      <c r="F1359" s="51"/>
      <c r="G1359" s="51"/>
      <c r="H1359" s="51"/>
    </row>
    <row r="1360" spans="1:8" x14ac:dyDescent="0.3">
      <c r="A1360" s="51"/>
      <c r="B1360" s="51"/>
      <c r="C1360" s="51"/>
      <c r="D1360" s="51"/>
      <c r="E1360" s="51"/>
      <c r="F1360" s="51"/>
      <c r="G1360" s="51"/>
      <c r="H1360" s="51"/>
    </row>
    <row r="1361" spans="1:8" x14ac:dyDescent="0.3">
      <c r="A1361" s="51"/>
      <c r="B1361" s="51"/>
      <c r="C1361" s="51"/>
      <c r="D1361" s="51"/>
      <c r="E1361" s="51"/>
      <c r="F1361" s="51"/>
      <c r="G1361" s="51"/>
      <c r="H1361" s="51"/>
    </row>
    <row r="1362" spans="1:8" x14ac:dyDescent="0.3">
      <c r="A1362" s="51"/>
      <c r="B1362" s="51"/>
      <c r="C1362" s="51"/>
      <c r="D1362" s="51"/>
      <c r="E1362" s="51"/>
      <c r="F1362" s="51"/>
      <c r="G1362" s="51"/>
      <c r="H1362" s="51"/>
    </row>
    <row r="1363" spans="1:8" x14ac:dyDescent="0.3">
      <c r="A1363" s="51"/>
      <c r="B1363" s="51"/>
      <c r="C1363" s="51"/>
      <c r="D1363" s="51"/>
      <c r="E1363" s="51"/>
      <c r="F1363" s="51"/>
      <c r="G1363" s="51"/>
      <c r="H1363" s="51"/>
    </row>
    <row r="1364" spans="1:8" x14ac:dyDescent="0.3">
      <c r="A1364" s="51"/>
      <c r="B1364" s="51"/>
      <c r="C1364" s="51"/>
      <c r="D1364" s="51"/>
      <c r="E1364" s="51"/>
      <c r="F1364" s="51"/>
      <c r="G1364" s="51"/>
      <c r="H1364" s="51"/>
    </row>
    <row r="1365" spans="1:8" x14ac:dyDescent="0.3">
      <c r="A1365" s="51"/>
      <c r="B1365" s="51"/>
      <c r="C1365" s="51"/>
      <c r="D1365" s="51"/>
      <c r="E1365" s="51"/>
      <c r="F1365" s="51"/>
      <c r="G1365" s="51"/>
      <c r="H1365" s="51"/>
    </row>
    <row r="1366" spans="1:8" x14ac:dyDescent="0.3">
      <c r="A1366" s="51"/>
      <c r="B1366" s="51"/>
      <c r="C1366" s="51"/>
      <c r="D1366" s="51"/>
      <c r="E1366" s="51"/>
      <c r="F1366" s="51"/>
      <c r="G1366" s="51"/>
      <c r="H1366" s="51"/>
    </row>
    <row r="1367" spans="1:8" x14ac:dyDescent="0.3">
      <c r="A1367" s="51"/>
      <c r="B1367" s="51"/>
      <c r="C1367" s="51"/>
      <c r="D1367" s="51"/>
      <c r="E1367" s="51"/>
      <c r="F1367" s="51"/>
      <c r="G1367" s="51"/>
      <c r="H1367" s="51"/>
    </row>
    <row r="1368" spans="1:8" x14ac:dyDescent="0.3">
      <c r="A1368" s="51"/>
      <c r="B1368" s="51"/>
      <c r="C1368" s="51"/>
      <c r="D1368" s="51"/>
      <c r="E1368" s="51"/>
      <c r="F1368" s="51"/>
      <c r="G1368" s="51"/>
      <c r="H1368" s="51"/>
    </row>
    <row r="1369" spans="1:8" x14ac:dyDescent="0.3">
      <c r="A1369" s="51"/>
      <c r="B1369" s="51"/>
      <c r="C1369" s="51"/>
      <c r="D1369" s="51"/>
      <c r="E1369" s="51"/>
      <c r="F1369" s="51"/>
      <c r="G1369" s="51"/>
      <c r="H1369" s="51"/>
    </row>
    <row r="1370" spans="1:8" x14ac:dyDescent="0.3">
      <c r="A1370" s="51"/>
      <c r="B1370" s="51"/>
      <c r="C1370" s="51"/>
      <c r="D1370" s="51"/>
      <c r="E1370" s="51"/>
      <c r="F1370" s="51"/>
      <c r="G1370" s="51"/>
      <c r="H1370" s="51"/>
    </row>
    <row r="1371" spans="1:8" x14ac:dyDescent="0.3">
      <c r="A1371" s="51"/>
      <c r="B1371" s="51"/>
      <c r="C1371" s="51"/>
      <c r="D1371" s="51"/>
      <c r="E1371" s="51"/>
      <c r="F1371" s="51"/>
      <c r="G1371" s="51"/>
      <c r="H1371" s="51"/>
    </row>
    <row r="1372" spans="1:8" x14ac:dyDescent="0.3">
      <c r="A1372" s="51"/>
      <c r="B1372" s="51"/>
      <c r="C1372" s="51"/>
      <c r="D1372" s="51"/>
      <c r="E1372" s="51"/>
      <c r="F1372" s="51"/>
      <c r="G1372" s="51"/>
      <c r="H1372" s="51"/>
    </row>
    <row r="1373" spans="1:8" x14ac:dyDescent="0.3">
      <c r="A1373" s="51"/>
      <c r="B1373" s="51"/>
      <c r="C1373" s="51"/>
      <c r="D1373" s="51"/>
      <c r="E1373" s="51"/>
      <c r="F1373" s="51"/>
      <c r="G1373" s="51"/>
      <c r="H1373" s="51"/>
    </row>
    <row r="1374" spans="1:8" x14ac:dyDescent="0.3">
      <c r="A1374" s="51"/>
      <c r="B1374" s="51"/>
      <c r="C1374" s="51"/>
      <c r="D1374" s="51"/>
      <c r="E1374" s="51"/>
      <c r="F1374" s="51"/>
      <c r="G1374" s="51"/>
      <c r="H1374" s="51"/>
    </row>
    <row r="1375" spans="1:8" x14ac:dyDescent="0.3">
      <c r="A1375" s="51"/>
      <c r="B1375" s="51"/>
      <c r="C1375" s="51"/>
      <c r="D1375" s="51"/>
      <c r="E1375" s="51"/>
      <c r="F1375" s="51"/>
      <c r="G1375" s="51"/>
      <c r="H1375" s="51"/>
    </row>
    <row r="1376" spans="1:8" x14ac:dyDescent="0.3">
      <c r="A1376" s="51"/>
      <c r="B1376" s="51"/>
      <c r="C1376" s="51"/>
      <c r="D1376" s="51"/>
      <c r="E1376" s="51"/>
      <c r="F1376" s="51"/>
      <c r="G1376" s="51"/>
      <c r="H1376" s="51"/>
    </row>
    <row r="1377" spans="1:8" x14ac:dyDescent="0.3">
      <c r="A1377" s="51"/>
      <c r="B1377" s="51"/>
      <c r="C1377" s="51"/>
      <c r="D1377" s="51"/>
      <c r="E1377" s="51"/>
      <c r="F1377" s="51"/>
      <c r="G1377" s="51"/>
      <c r="H1377" s="51"/>
    </row>
    <row r="1378" spans="1:8" x14ac:dyDescent="0.3">
      <c r="A1378" s="51"/>
      <c r="B1378" s="51"/>
      <c r="C1378" s="51"/>
      <c r="D1378" s="51"/>
      <c r="E1378" s="51"/>
      <c r="F1378" s="51"/>
      <c r="G1378" s="51"/>
      <c r="H1378" s="51"/>
    </row>
    <row r="1379" spans="1:8" x14ac:dyDescent="0.3">
      <c r="A1379" s="51"/>
      <c r="B1379" s="51"/>
      <c r="C1379" s="51"/>
      <c r="D1379" s="51"/>
      <c r="E1379" s="51"/>
      <c r="F1379" s="51"/>
      <c r="G1379" s="51"/>
      <c r="H1379" s="51"/>
    </row>
    <row r="1380" spans="1:8" x14ac:dyDescent="0.3">
      <c r="A1380" s="51"/>
      <c r="B1380" s="51"/>
      <c r="C1380" s="51"/>
      <c r="D1380" s="51"/>
      <c r="E1380" s="51"/>
      <c r="F1380" s="51"/>
      <c r="G1380" s="51"/>
      <c r="H1380" s="51"/>
    </row>
    <row r="1381" spans="1:8" x14ac:dyDescent="0.3">
      <c r="A1381" s="51"/>
      <c r="B1381" s="51"/>
      <c r="C1381" s="51"/>
      <c r="D1381" s="51"/>
      <c r="E1381" s="51"/>
      <c r="F1381" s="51"/>
      <c r="G1381" s="51"/>
      <c r="H1381" s="51"/>
    </row>
    <row r="1382" spans="1:8" x14ac:dyDescent="0.3">
      <c r="A1382" s="51"/>
      <c r="B1382" s="51"/>
      <c r="C1382" s="51"/>
      <c r="D1382" s="51"/>
      <c r="E1382" s="51"/>
      <c r="F1382" s="51"/>
      <c r="G1382" s="51"/>
      <c r="H1382" s="51"/>
    </row>
    <row r="1383" spans="1:8" x14ac:dyDescent="0.3">
      <c r="A1383" s="51"/>
      <c r="B1383" s="51"/>
      <c r="C1383" s="51"/>
      <c r="D1383" s="51"/>
      <c r="E1383" s="51"/>
      <c r="F1383" s="51"/>
      <c r="G1383" s="51"/>
      <c r="H1383" s="51"/>
    </row>
    <row r="1384" spans="1:8" x14ac:dyDescent="0.3">
      <c r="A1384" s="51"/>
      <c r="B1384" s="51"/>
      <c r="C1384" s="51"/>
      <c r="D1384" s="51"/>
      <c r="E1384" s="51"/>
      <c r="F1384" s="51"/>
      <c r="G1384" s="51"/>
      <c r="H1384" s="51"/>
    </row>
    <row r="1385" spans="1:8" x14ac:dyDescent="0.3">
      <c r="A1385" s="51"/>
      <c r="B1385" s="51"/>
      <c r="C1385" s="51"/>
      <c r="D1385" s="51"/>
      <c r="E1385" s="51"/>
      <c r="F1385" s="51"/>
      <c r="G1385" s="51"/>
      <c r="H1385" s="51"/>
    </row>
    <row r="1386" spans="1:8" x14ac:dyDescent="0.3">
      <c r="A1386" s="51"/>
      <c r="B1386" s="51"/>
      <c r="C1386" s="51"/>
      <c r="D1386" s="51"/>
      <c r="E1386" s="51"/>
      <c r="F1386" s="51"/>
      <c r="G1386" s="51"/>
      <c r="H1386" s="51"/>
    </row>
    <row r="1387" spans="1:8" x14ac:dyDescent="0.3">
      <c r="A1387" s="51"/>
      <c r="B1387" s="51"/>
      <c r="C1387" s="51"/>
      <c r="D1387" s="51"/>
      <c r="E1387" s="51"/>
      <c r="F1387" s="51"/>
      <c r="G1387" s="51"/>
      <c r="H1387" s="51"/>
    </row>
    <row r="1388" spans="1:8" x14ac:dyDescent="0.3">
      <c r="A1388" s="51"/>
      <c r="B1388" s="51"/>
      <c r="C1388" s="51"/>
      <c r="D1388" s="51"/>
      <c r="E1388" s="51"/>
      <c r="F1388" s="51"/>
      <c r="G1388" s="51"/>
      <c r="H1388" s="51"/>
    </row>
    <row r="1389" spans="1:8" x14ac:dyDescent="0.3">
      <c r="A1389" s="51"/>
      <c r="B1389" s="51"/>
      <c r="C1389" s="51"/>
      <c r="D1389" s="51"/>
      <c r="E1389" s="51"/>
      <c r="F1389" s="51"/>
      <c r="G1389" s="51"/>
      <c r="H1389" s="51"/>
    </row>
    <row r="1390" spans="1:8" x14ac:dyDescent="0.3">
      <c r="A1390" s="51"/>
      <c r="B1390" s="51"/>
      <c r="C1390" s="51"/>
      <c r="D1390" s="51"/>
      <c r="E1390" s="51"/>
      <c r="F1390" s="51"/>
      <c r="G1390" s="51"/>
      <c r="H1390" s="51"/>
    </row>
    <row r="1391" spans="1:8" x14ac:dyDescent="0.3">
      <c r="A1391" s="51"/>
      <c r="B1391" s="51"/>
      <c r="C1391" s="51"/>
      <c r="D1391" s="51"/>
      <c r="E1391" s="51"/>
      <c r="F1391" s="51"/>
      <c r="G1391" s="51"/>
      <c r="H1391" s="51"/>
    </row>
    <row r="1392" spans="1:8" x14ac:dyDescent="0.3">
      <c r="A1392" s="51"/>
      <c r="B1392" s="51"/>
      <c r="C1392" s="51"/>
      <c r="D1392" s="51"/>
      <c r="E1392" s="51"/>
      <c r="F1392" s="51"/>
      <c r="G1392" s="51"/>
      <c r="H1392" s="51"/>
    </row>
    <row r="1393" spans="1:8" x14ac:dyDescent="0.3">
      <c r="A1393" s="51"/>
      <c r="B1393" s="51"/>
      <c r="C1393" s="51"/>
      <c r="D1393" s="51"/>
      <c r="E1393" s="51"/>
      <c r="F1393" s="51"/>
      <c r="G1393" s="51"/>
      <c r="H1393" s="51"/>
    </row>
    <row r="1394" spans="1:8" x14ac:dyDescent="0.3">
      <c r="A1394" s="51"/>
      <c r="B1394" s="51"/>
      <c r="C1394" s="51"/>
      <c r="D1394" s="51"/>
      <c r="E1394" s="51"/>
      <c r="F1394" s="51"/>
      <c r="G1394" s="51"/>
      <c r="H1394" s="51"/>
    </row>
    <row r="1395" spans="1:8" x14ac:dyDescent="0.3">
      <c r="A1395" s="51"/>
      <c r="B1395" s="51"/>
      <c r="C1395" s="51"/>
      <c r="D1395" s="51"/>
      <c r="E1395" s="51"/>
      <c r="F1395" s="51"/>
      <c r="G1395" s="51"/>
      <c r="H1395" s="51"/>
    </row>
    <row r="1396" spans="1:8" x14ac:dyDescent="0.3">
      <c r="A1396" s="51"/>
      <c r="B1396" s="51"/>
      <c r="C1396" s="51"/>
      <c r="D1396" s="51"/>
      <c r="E1396" s="51"/>
      <c r="F1396" s="51"/>
      <c r="G1396" s="51"/>
      <c r="H1396" s="51"/>
    </row>
    <row r="1397" spans="1:8" x14ac:dyDescent="0.3">
      <c r="A1397" s="51"/>
      <c r="B1397" s="51"/>
      <c r="C1397" s="51"/>
      <c r="D1397" s="51"/>
      <c r="E1397" s="51"/>
      <c r="F1397" s="51"/>
      <c r="G1397" s="51"/>
      <c r="H1397" s="51"/>
    </row>
    <row r="1398" spans="1:8" x14ac:dyDescent="0.3">
      <c r="A1398" s="51"/>
      <c r="B1398" s="51"/>
      <c r="C1398" s="51"/>
      <c r="D1398" s="51"/>
      <c r="E1398" s="51"/>
      <c r="F1398" s="51"/>
      <c r="G1398" s="51"/>
      <c r="H1398" s="51"/>
    </row>
    <row r="1399" spans="1:8" x14ac:dyDescent="0.3">
      <c r="A1399" s="51"/>
      <c r="B1399" s="51"/>
      <c r="C1399" s="51"/>
      <c r="D1399" s="51"/>
      <c r="E1399" s="51"/>
      <c r="F1399" s="51"/>
      <c r="G1399" s="51"/>
      <c r="H1399" s="51"/>
    </row>
    <row r="1400" spans="1:8" x14ac:dyDescent="0.3">
      <c r="A1400" s="51"/>
      <c r="B1400" s="51"/>
      <c r="C1400" s="51"/>
      <c r="D1400" s="51"/>
      <c r="E1400" s="51"/>
      <c r="F1400" s="51"/>
      <c r="G1400" s="51"/>
      <c r="H1400" s="51"/>
    </row>
    <row r="1401" spans="1:8" x14ac:dyDescent="0.3">
      <c r="A1401" s="51"/>
      <c r="B1401" s="51"/>
      <c r="C1401" s="51"/>
      <c r="D1401" s="51"/>
      <c r="E1401" s="51"/>
      <c r="F1401" s="51"/>
      <c r="G1401" s="51"/>
      <c r="H1401" s="51"/>
    </row>
    <row r="1402" spans="1:8" x14ac:dyDescent="0.3">
      <c r="A1402" s="51"/>
      <c r="B1402" s="51"/>
      <c r="C1402" s="51"/>
      <c r="D1402" s="51"/>
      <c r="E1402" s="51"/>
      <c r="F1402" s="51"/>
      <c r="G1402" s="51"/>
      <c r="H1402" s="51"/>
    </row>
    <row r="1403" spans="1:8" x14ac:dyDescent="0.3">
      <c r="A1403" s="51"/>
      <c r="B1403" s="51"/>
      <c r="C1403" s="51"/>
      <c r="D1403" s="51"/>
      <c r="E1403" s="51"/>
      <c r="F1403" s="51"/>
      <c r="G1403" s="51"/>
      <c r="H1403" s="51"/>
    </row>
    <row r="1404" spans="1:8" x14ac:dyDescent="0.3">
      <c r="A1404" s="51"/>
      <c r="B1404" s="51"/>
      <c r="C1404" s="51"/>
      <c r="D1404" s="51"/>
      <c r="E1404" s="51"/>
      <c r="F1404" s="51"/>
      <c r="G1404" s="51"/>
      <c r="H1404" s="51"/>
    </row>
    <row r="1405" spans="1:8" x14ac:dyDescent="0.3">
      <c r="A1405" s="51"/>
      <c r="B1405" s="51"/>
      <c r="C1405" s="51"/>
      <c r="D1405" s="51"/>
      <c r="E1405" s="51"/>
      <c r="F1405" s="51"/>
      <c r="G1405" s="51"/>
      <c r="H1405" s="51"/>
    </row>
    <row r="1406" spans="1:8" x14ac:dyDescent="0.3">
      <c r="A1406" s="51"/>
      <c r="B1406" s="51"/>
      <c r="C1406" s="51"/>
      <c r="D1406" s="51"/>
      <c r="E1406" s="51"/>
      <c r="F1406" s="51"/>
      <c r="G1406" s="51"/>
      <c r="H1406" s="51"/>
    </row>
    <row r="1407" spans="1:8" x14ac:dyDescent="0.3">
      <c r="A1407" s="51"/>
      <c r="B1407" s="51"/>
      <c r="C1407" s="51"/>
      <c r="D1407" s="51"/>
      <c r="E1407" s="51"/>
      <c r="F1407" s="51"/>
      <c r="G1407" s="51"/>
      <c r="H1407" s="51"/>
    </row>
    <row r="1408" spans="1:8" x14ac:dyDescent="0.3">
      <c r="A1408" s="51"/>
      <c r="B1408" s="51"/>
      <c r="C1408" s="51"/>
      <c r="D1408" s="51"/>
      <c r="E1408" s="51"/>
      <c r="F1408" s="51"/>
      <c r="G1408" s="51"/>
      <c r="H1408" s="51"/>
    </row>
    <row r="1409" spans="1:8" x14ac:dyDescent="0.3">
      <c r="A1409" s="51"/>
      <c r="B1409" s="51"/>
      <c r="C1409" s="51"/>
      <c r="D1409" s="51"/>
      <c r="E1409" s="51"/>
      <c r="F1409" s="51"/>
      <c r="G1409" s="51"/>
      <c r="H1409" s="51"/>
    </row>
    <row r="1410" spans="1:8" x14ac:dyDescent="0.3">
      <c r="A1410" s="51"/>
      <c r="B1410" s="51"/>
      <c r="C1410" s="51"/>
      <c r="D1410" s="51"/>
      <c r="E1410" s="51"/>
      <c r="F1410" s="51"/>
      <c r="G1410" s="51"/>
      <c r="H1410" s="51"/>
    </row>
    <row r="1411" spans="1:8" x14ac:dyDescent="0.3">
      <c r="A1411" s="51"/>
      <c r="B1411" s="51"/>
      <c r="C1411" s="51"/>
      <c r="D1411" s="51"/>
      <c r="E1411" s="51"/>
      <c r="F1411" s="51"/>
      <c r="G1411" s="51"/>
      <c r="H1411" s="51"/>
    </row>
    <row r="1412" spans="1:8" x14ac:dyDescent="0.3">
      <c r="A1412" s="51"/>
      <c r="B1412" s="51"/>
      <c r="C1412" s="51"/>
      <c r="D1412" s="51"/>
      <c r="E1412" s="51"/>
      <c r="F1412" s="51"/>
      <c r="G1412" s="51"/>
      <c r="H1412" s="51"/>
    </row>
    <row r="1413" spans="1:8" x14ac:dyDescent="0.3">
      <c r="A1413" s="51"/>
      <c r="B1413" s="51"/>
      <c r="C1413" s="51"/>
      <c r="D1413" s="51"/>
      <c r="E1413" s="51"/>
      <c r="F1413" s="51"/>
      <c r="G1413" s="51"/>
      <c r="H1413" s="51"/>
    </row>
    <row r="1414" spans="1:8" x14ac:dyDescent="0.3">
      <c r="A1414" s="51"/>
      <c r="B1414" s="51"/>
      <c r="C1414" s="51"/>
      <c r="D1414" s="51"/>
      <c r="E1414" s="51"/>
      <c r="F1414" s="51"/>
      <c r="G1414" s="51"/>
      <c r="H1414" s="51"/>
    </row>
    <row r="1415" spans="1:8" x14ac:dyDescent="0.3">
      <c r="A1415" s="51"/>
      <c r="B1415" s="51"/>
      <c r="C1415" s="51"/>
      <c r="D1415" s="51"/>
      <c r="E1415" s="51"/>
      <c r="F1415" s="51"/>
      <c r="G1415" s="51"/>
      <c r="H1415" s="51"/>
    </row>
    <row r="1416" spans="1:8" x14ac:dyDescent="0.3">
      <c r="A1416" s="51"/>
      <c r="B1416" s="51"/>
      <c r="C1416" s="51"/>
      <c r="D1416" s="51"/>
      <c r="E1416" s="51"/>
      <c r="F1416" s="51"/>
      <c r="G1416" s="51"/>
      <c r="H1416" s="51"/>
    </row>
    <row r="1417" spans="1:8" x14ac:dyDescent="0.3">
      <c r="A1417" s="51"/>
      <c r="B1417" s="51"/>
      <c r="C1417" s="51"/>
      <c r="D1417" s="51"/>
      <c r="E1417" s="51"/>
      <c r="F1417" s="51"/>
      <c r="G1417" s="51"/>
      <c r="H1417" s="51"/>
    </row>
    <row r="1418" spans="1:8" x14ac:dyDescent="0.3">
      <c r="A1418" s="51"/>
      <c r="B1418" s="51"/>
      <c r="C1418" s="51"/>
      <c r="D1418" s="51"/>
      <c r="E1418" s="51"/>
      <c r="F1418" s="51"/>
      <c r="G1418" s="51"/>
      <c r="H1418" s="51"/>
    </row>
    <row r="1419" spans="1:8" x14ac:dyDescent="0.3">
      <c r="A1419" s="51"/>
      <c r="B1419" s="51"/>
      <c r="C1419" s="51"/>
      <c r="D1419" s="51"/>
      <c r="E1419" s="51"/>
      <c r="F1419" s="51"/>
      <c r="G1419" s="51"/>
      <c r="H1419" s="51"/>
    </row>
    <row r="1420" spans="1:8" x14ac:dyDescent="0.3">
      <c r="A1420" s="51"/>
      <c r="B1420" s="51"/>
      <c r="C1420" s="51"/>
      <c r="D1420" s="51"/>
      <c r="E1420" s="51"/>
      <c r="F1420" s="51"/>
      <c r="G1420" s="51"/>
      <c r="H1420" s="51"/>
    </row>
    <row r="1421" spans="1:8" x14ac:dyDescent="0.3">
      <c r="A1421" s="51"/>
      <c r="B1421" s="51"/>
      <c r="C1421" s="51"/>
      <c r="D1421" s="51"/>
      <c r="E1421" s="51"/>
      <c r="F1421" s="51"/>
      <c r="G1421" s="51"/>
      <c r="H1421" s="51"/>
    </row>
    <row r="1422" spans="1:8" x14ac:dyDescent="0.3">
      <c r="A1422" s="51"/>
      <c r="B1422" s="51"/>
      <c r="C1422" s="51"/>
      <c r="D1422" s="51"/>
      <c r="E1422" s="51"/>
      <c r="F1422" s="51"/>
      <c r="G1422" s="51"/>
      <c r="H1422" s="51"/>
    </row>
    <row r="1423" spans="1:8" x14ac:dyDescent="0.3">
      <c r="A1423" s="51"/>
      <c r="B1423" s="51"/>
      <c r="C1423" s="51"/>
      <c r="D1423" s="51"/>
      <c r="E1423" s="51"/>
      <c r="F1423" s="51"/>
      <c r="G1423" s="51"/>
      <c r="H1423" s="51"/>
    </row>
    <row r="1424" spans="1:8" x14ac:dyDescent="0.3">
      <c r="A1424" s="51"/>
      <c r="B1424" s="51"/>
      <c r="C1424" s="51"/>
      <c r="D1424" s="51"/>
      <c r="E1424" s="51"/>
      <c r="F1424" s="51"/>
      <c r="G1424" s="51"/>
      <c r="H1424" s="51"/>
    </row>
    <row r="1425" spans="1:8" x14ac:dyDescent="0.3">
      <c r="A1425" s="51"/>
      <c r="B1425" s="51"/>
      <c r="C1425" s="51"/>
      <c r="D1425" s="51"/>
      <c r="E1425" s="51"/>
      <c r="F1425" s="51"/>
      <c r="G1425" s="51"/>
      <c r="H1425" s="51"/>
    </row>
    <row r="1426" spans="1:8" x14ac:dyDescent="0.3">
      <c r="A1426" s="51"/>
      <c r="B1426" s="51"/>
      <c r="C1426" s="51"/>
      <c r="D1426" s="51"/>
      <c r="E1426" s="51"/>
      <c r="F1426" s="51"/>
      <c r="G1426" s="51"/>
      <c r="H1426" s="51"/>
    </row>
    <row r="1427" spans="1:8" x14ac:dyDescent="0.3">
      <c r="A1427" s="51"/>
      <c r="B1427" s="51"/>
      <c r="C1427" s="51"/>
      <c r="D1427" s="51"/>
      <c r="E1427" s="51"/>
      <c r="F1427" s="51"/>
      <c r="G1427" s="51"/>
      <c r="H1427" s="51"/>
    </row>
    <row r="1428" spans="1:8" x14ac:dyDescent="0.3">
      <c r="A1428" s="51"/>
      <c r="B1428" s="51"/>
      <c r="C1428" s="51"/>
      <c r="D1428" s="51"/>
      <c r="E1428" s="51"/>
      <c r="F1428" s="51"/>
      <c r="G1428" s="51"/>
      <c r="H1428" s="51"/>
    </row>
    <row r="1429" spans="1:8" x14ac:dyDescent="0.3">
      <c r="A1429" s="51"/>
      <c r="B1429" s="51"/>
      <c r="C1429" s="51"/>
      <c r="D1429" s="51"/>
      <c r="E1429" s="51"/>
      <c r="F1429" s="51"/>
      <c r="G1429" s="51"/>
      <c r="H1429" s="51"/>
    </row>
    <row r="1430" spans="1:8" x14ac:dyDescent="0.3">
      <c r="A1430" s="51"/>
      <c r="B1430" s="51"/>
      <c r="C1430" s="51"/>
      <c r="D1430" s="51"/>
      <c r="E1430" s="51"/>
      <c r="F1430" s="51"/>
      <c r="G1430" s="51"/>
      <c r="H1430" s="51"/>
    </row>
    <row r="1431" spans="1:8" x14ac:dyDescent="0.3">
      <c r="A1431" s="51"/>
      <c r="B1431" s="51"/>
      <c r="C1431" s="51"/>
      <c r="D1431" s="51"/>
      <c r="E1431" s="51"/>
      <c r="F1431" s="51"/>
      <c r="G1431" s="51"/>
      <c r="H1431" s="51"/>
    </row>
    <row r="1432" spans="1:8" x14ac:dyDescent="0.3">
      <c r="A1432" s="51"/>
      <c r="B1432" s="51"/>
      <c r="C1432" s="51"/>
      <c r="D1432" s="51"/>
      <c r="E1432" s="51"/>
      <c r="F1432" s="51"/>
      <c r="G1432" s="51"/>
      <c r="H1432" s="51"/>
    </row>
    <row r="1433" spans="1:8" x14ac:dyDescent="0.3">
      <c r="A1433" s="51"/>
      <c r="B1433" s="51"/>
      <c r="C1433" s="51"/>
      <c r="D1433" s="51"/>
      <c r="E1433" s="51"/>
      <c r="F1433" s="51"/>
      <c r="G1433" s="51"/>
      <c r="H1433" s="51"/>
    </row>
    <row r="1434" spans="1:8" x14ac:dyDescent="0.3">
      <c r="A1434" s="51"/>
      <c r="B1434" s="51"/>
      <c r="C1434" s="51"/>
      <c r="D1434" s="51"/>
      <c r="E1434" s="51"/>
      <c r="F1434" s="51"/>
      <c r="G1434" s="51"/>
      <c r="H1434" s="51"/>
    </row>
    <row r="1435" spans="1:8" x14ac:dyDescent="0.3">
      <c r="A1435" s="51"/>
      <c r="B1435" s="51"/>
      <c r="C1435" s="51"/>
      <c r="D1435" s="51"/>
      <c r="E1435" s="51"/>
      <c r="F1435" s="51"/>
      <c r="G1435" s="51"/>
      <c r="H1435" s="51"/>
    </row>
    <row r="1436" spans="1:8" x14ac:dyDescent="0.3">
      <c r="A1436" s="51"/>
      <c r="B1436" s="51"/>
      <c r="C1436" s="51"/>
      <c r="D1436" s="51"/>
      <c r="E1436" s="51"/>
      <c r="F1436" s="51"/>
      <c r="G1436" s="51"/>
      <c r="H1436" s="51"/>
    </row>
    <row r="1437" spans="1:8" x14ac:dyDescent="0.3">
      <c r="A1437" s="51"/>
      <c r="B1437" s="51"/>
      <c r="C1437" s="51"/>
      <c r="D1437" s="51"/>
      <c r="E1437" s="51"/>
      <c r="F1437" s="51"/>
      <c r="G1437" s="51"/>
      <c r="H1437" s="51"/>
    </row>
    <row r="1438" spans="1:8" x14ac:dyDescent="0.3">
      <c r="A1438" s="51"/>
      <c r="B1438" s="51"/>
      <c r="C1438" s="51"/>
      <c r="D1438" s="51"/>
      <c r="E1438" s="51"/>
      <c r="F1438" s="51"/>
      <c r="G1438" s="51"/>
      <c r="H1438" s="51"/>
    </row>
    <row r="1439" spans="1:8" x14ac:dyDescent="0.3">
      <c r="A1439" s="51"/>
      <c r="B1439" s="51"/>
      <c r="C1439" s="51"/>
      <c r="D1439" s="51"/>
      <c r="E1439" s="51"/>
      <c r="F1439" s="51"/>
      <c r="G1439" s="51"/>
      <c r="H1439" s="51"/>
    </row>
    <row r="1440" spans="1:8" x14ac:dyDescent="0.3">
      <c r="A1440" s="51"/>
      <c r="B1440" s="51"/>
      <c r="C1440" s="51"/>
      <c r="D1440" s="51"/>
      <c r="E1440" s="51"/>
      <c r="F1440" s="51"/>
      <c r="G1440" s="51"/>
      <c r="H1440" s="51"/>
    </row>
    <row r="1441" spans="1:8" x14ac:dyDescent="0.3">
      <c r="A1441" s="51"/>
      <c r="B1441" s="51"/>
      <c r="C1441" s="51"/>
      <c r="D1441" s="51"/>
      <c r="E1441" s="51"/>
      <c r="F1441" s="51"/>
      <c r="G1441" s="51"/>
      <c r="H1441" s="51"/>
    </row>
    <row r="1442" spans="1:8" x14ac:dyDescent="0.3">
      <c r="A1442" s="51"/>
      <c r="B1442" s="51"/>
      <c r="C1442" s="51"/>
      <c r="D1442" s="51"/>
      <c r="E1442" s="51"/>
      <c r="F1442" s="51"/>
      <c r="G1442" s="51"/>
      <c r="H1442" s="51"/>
    </row>
    <row r="1443" spans="1:8" x14ac:dyDescent="0.3">
      <c r="A1443" s="51"/>
      <c r="B1443" s="51"/>
      <c r="C1443" s="51"/>
      <c r="D1443" s="51"/>
      <c r="E1443" s="51"/>
      <c r="F1443" s="51"/>
      <c r="G1443" s="51"/>
      <c r="H1443" s="51"/>
    </row>
    <row r="1444" spans="1:8" x14ac:dyDescent="0.3">
      <c r="A1444" s="51"/>
      <c r="B1444" s="51"/>
      <c r="C1444" s="51"/>
      <c r="D1444" s="51"/>
      <c r="E1444" s="51"/>
      <c r="F1444" s="51"/>
      <c r="G1444" s="51"/>
      <c r="H1444" s="51"/>
    </row>
    <row r="1445" spans="1:8" x14ac:dyDescent="0.3">
      <c r="A1445" s="51"/>
      <c r="B1445" s="51"/>
      <c r="C1445" s="51"/>
      <c r="D1445" s="51"/>
      <c r="E1445" s="51"/>
      <c r="F1445" s="51"/>
      <c r="G1445" s="51"/>
      <c r="H1445" s="51"/>
    </row>
    <row r="1446" spans="1:8" x14ac:dyDescent="0.3">
      <c r="A1446" s="51"/>
      <c r="B1446" s="51"/>
      <c r="C1446" s="51"/>
      <c r="D1446" s="51"/>
      <c r="E1446" s="51"/>
      <c r="F1446" s="51"/>
      <c r="G1446" s="51"/>
      <c r="H1446" s="51"/>
    </row>
    <row r="1447" spans="1:8" x14ac:dyDescent="0.3">
      <c r="A1447" s="51"/>
      <c r="B1447" s="51"/>
      <c r="C1447" s="51"/>
      <c r="D1447" s="51"/>
      <c r="E1447" s="51"/>
      <c r="F1447" s="51"/>
      <c r="G1447" s="51"/>
      <c r="H1447" s="51"/>
    </row>
    <row r="1448" spans="1:8" x14ac:dyDescent="0.3">
      <c r="A1448" s="51"/>
      <c r="B1448" s="51"/>
      <c r="C1448" s="51"/>
      <c r="D1448" s="51"/>
      <c r="E1448" s="51"/>
      <c r="F1448" s="51"/>
      <c r="G1448" s="51"/>
      <c r="H1448" s="51"/>
    </row>
    <row r="1449" spans="1:8" x14ac:dyDescent="0.3">
      <c r="A1449" s="51"/>
      <c r="B1449" s="51"/>
      <c r="C1449" s="51"/>
      <c r="D1449" s="51"/>
      <c r="E1449" s="51"/>
      <c r="F1449" s="51"/>
      <c r="G1449" s="51"/>
      <c r="H1449" s="51"/>
    </row>
    <row r="1450" spans="1:8" x14ac:dyDescent="0.3">
      <c r="A1450" s="51"/>
      <c r="B1450" s="51"/>
      <c r="C1450" s="51"/>
      <c r="D1450" s="51"/>
      <c r="E1450" s="51"/>
      <c r="F1450" s="51"/>
      <c r="G1450" s="51"/>
      <c r="H1450" s="51"/>
    </row>
    <row r="1451" spans="1:8" x14ac:dyDescent="0.3">
      <c r="A1451" s="51"/>
      <c r="B1451" s="51"/>
      <c r="C1451" s="51"/>
      <c r="D1451" s="51"/>
      <c r="E1451" s="51"/>
      <c r="F1451" s="51"/>
      <c r="G1451" s="51"/>
      <c r="H1451" s="51"/>
    </row>
    <row r="1452" spans="1:8" x14ac:dyDescent="0.3">
      <c r="A1452" s="51"/>
      <c r="B1452" s="51"/>
      <c r="C1452" s="51"/>
      <c r="D1452" s="51"/>
      <c r="E1452" s="51"/>
      <c r="F1452" s="51"/>
      <c r="G1452" s="51"/>
      <c r="H1452" s="51"/>
    </row>
    <row r="1453" spans="1:8" x14ac:dyDescent="0.3">
      <c r="A1453" s="51"/>
      <c r="B1453" s="51"/>
      <c r="C1453" s="51"/>
      <c r="D1453" s="51"/>
      <c r="E1453" s="51"/>
      <c r="F1453" s="51"/>
      <c r="G1453" s="51"/>
      <c r="H1453" s="51"/>
    </row>
    <row r="1454" spans="1:8" x14ac:dyDescent="0.3">
      <c r="A1454" s="51"/>
      <c r="B1454" s="51"/>
      <c r="C1454" s="51"/>
      <c r="D1454" s="51"/>
      <c r="E1454" s="51"/>
      <c r="F1454" s="51"/>
      <c r="G1454" s="51"/>
      <c r="H1454" s="51"/>
    </row>
    <row r="1455" spans="1:8" x14ac:dyDescent="0.3">
      <c r="A1455" s="51"/>
      <c r="B1455" s="51"/>
      <c r="C1455" s="51"/>
      <c r="D1455" s="51"/>
      <c r="E1455" s="51"/>
      <c r="F1455" s="51"/>
      <c r="G1455" s="51"/>
      <c r="H1455" s="51"/>
    </row>
    <row r="1456" spans="1:8" x14ac:dyDescent="0.3">
      <c r="A1456" s="51"/>
      <c r="B1456" s="51"/>
      <c r="C1456" s="51"/>
      <c r="D1456" s="51"/>
      <c r="E1456" s="51"/>
      <c r="F1456" s="51"/>
      <c r="G1456" s="51"/>
      <c r="H1456" s="51"/>
    </row>
    <row r="1457" spans="1:8" x14ac:dyDescent="0.3">
      <c r="A1457" s="51"/>
      <c r="B1457" s="51"/>
      <c r="C1457" s="51"/>
      <c r="D1457" s="51"/>
      <c r="E1457" s="51"/>
      <c r="F1457" s="51"/>
      <c r="G1457" s="51"/>
      <c r="H1457" s="51"/>
    </row>
    <row r="1458" spans="1:8" x14ac:dyDescent="0.3">
      <c r="A1458" s="51"/>
      <c r="B1458" s="51"/>
      <c r="C1458" s="51"/>
      <c r="D1458" s="51"/>
      <c r="E1458" s="51"/>
      <c r="F1458" s="51"/>
      <c r="G1458" s="51"/>
      <c r="H1458" s="51"/>
    </row>
    <row r="1459" spans="1:8" x14ac:dyDescent="0.3">
      <c r="A1459" s="51"/>
      <c r="B1459" s="51"/>
      <c r="C1459" s="51"/>
      <c r="D1459" s="51"/>
      <c r="E1459" s="51"/>
      <c r="F1459" s="51"/>
      <c r="G1459" s="51"/>
      <c r="H1459" s="51"/>
    </row>
    <row r="1460" spans="1:8" x14ac:dyDescent="0.3">
      <c r="A1460" s="51"/>
      <c r="B1460" s="51"/>
      <c r="C1460" s="51"/>
      <c r="D1460" s="51"/>
      <c r="E1460" s="51"/>
      <c r="F1460" s="51"/>
      <c r="G1460" s="51"/>
      <c r="H1460" s="51"/>
    </row>
    <row r="1461" spans="1:8" x14ac:dyDescent="0.3">
      <c r="A1461" s="51"/>
      <c r="B1461" s="51"/>
      <c r="C1461" s="51"/>
      <c r="D1461" s="51"/>
      <c r="E1461" s="51"/>
      <c r="F1461" s="51"/>
      <c r="G1461" s="51"/>
      <c r="H1461" s="51"/>
    </row>
    <row r="1462" spans="1:8" x14ac:dyDescent="0.3">
      <c r="A1462" s="51"/>
      <c r="B1462" s="51"/>
      <c r="C1462" s="51"/>
      <c r="D1462" s="51"/>
      <c r="E1462" s="51"/>
      <c r="F1462" s="51"/>
      <c r="G1462" s="51"/>
      <c r="H1462" s="51"/>
    </row>
    <row r="1463" spans="1:8" x14ac:dyDescent="0.3">
      <c r="A1463" s="51"/>
      <c r="B1463" s="51"/>
      <c r="C1463" s="51"/>
      <c r="D1463" s="51"/>
      <c r="E1463" s="51"/>
      <c r="F1463" s="51"/>
      <c r="G1463" s="51"/>
      <c r="H1463" s="51"/>
    </row>
    <row r="1464" spans="1:8" x14ac:dyDescent="0.3">
      <c r="A1464" s="51"/>
      <c r="B1464" s="51"/>
      <c r="C1464" s="51"/>
      <c r="D1464" s="51"/>
      <c r="E1464" s="51"/>
      <c r="F1464" s="51"/>
      <c r="G1464" s="51"/>
      <c r="H1464" s="51"/>
    </row>
    <row r="1465" spans="1:8" x14ac:dyDescent="0.3">
      <c r="A1465" s="51"/>
      <c r="B1465" s="51"/>
      <c r="C1465" s="51"/>
      <c r="D1465" s="51"/>
      <c r="E1465" s="51"/>
      <c r="F1465" s="51"/>
      <c r="G1465" s="51"/>
      <c r="H1465" s="51"/>
    </row>
    <row r="1466" spans="1:8" x14ac:dyDescent="0.3">
      <c r="A1466" s="51"/>
      <c r="B1466" s="51"/>
      <c r="C1466" s="51"/>
      <c r="D1466" s="51"/>
      <c r="E1466" s="51"/>
      <c r="F1466" s="51"/>
      <c r="G1466" s="51"/>
      <c r="H1466" s="51"/>
    </row>
    <row r="1467" spans="1:8" x14ac:dyDescent="0.3">
      <c r="A1467" s="51"/>
      <c r="B1467" s="51"/>
      <c r="C1467" s="51"/>
      <c r="D1467" s="51"/>
      <c r="E1467" s="51"/>
      <c r="F1467" s="51"/>
      <c r="G1467" s="51"/>
      <c r="H1467" s="51"/>
    </row>
    <row r="1468" spans="1:8" x14ac:dyDescent="0.3">
      <c r="A1468" s="51"/>
      <c r="B1468" s="51"/>
      <c r="C1468" s="51"/>
      <c r="D1468" s="51"/>
      <c r="E1468" s="51"/>
      <c r="F1468" s="51"/>
      <c r="G1468" s="51"/>
      <c r="H1468" s="51"/>
    </row>
    <row r="1469" spans="1:8" x14ac:dyDescent="0.3">
      <c r="A1469" s="51"/>
      <c r="B1469" s="51"/>
      <c r="C1469" s="51"/>
      <c r="D1469" s="51"/>
      <c r="E1469" s="51"/>
      <c r="F1469" s="51"/>
      <c r="G1469" s="51"/>
      <c r="H1469" s="51"/>
    </row>
    <row r="1470" spans="1:8" x14ac:dyDescent="0.3">
      <c r="A1470" s="51"/>
      <c r="B1470" s="51"/>
      <c r="C1470" s="51"/>
      <c r="D1470" s="51"/>
      <c r="E1470" s="51"/>
      <c r="F1470" s="51"/>
      <c r="G1470" s="51"/>
      <c r="H1470" s="51"/>
    </row>
    <row r="1471" spans="1:8" x14ac:dyDescent="0.3">
      <c r="A1471" s="51"/>
      <c r="B1471" s="51"/>
      <c r="C1471" s="51"/>
      <c r="D1471" s="51"/>
      <c r="E1471" s="51"/>
      <c r="F1471" s="51"/>
      <c r="G1471" s="51"/>
      <c r="H1471" s="51"/>
    </row>
    <row r="1472" spans="1:8" x14ac:dyDescent="0.3">
      <c r="A1472" s="51"/>
      <c r="B1472" s="51"/>
      <c r="C1472" s="51"/>
      <c r="D1472" s="51"/>
      <c r="E1472" s="51"/>
      <c r="F1472" s="51"/>
      <c r="G1472" s="51"/>
      <c r="H1472" s="51"/>
    </row>
    <row r="1473" spans="1:8" x14ac:dyDescent="0.3">
      <c r="A1473" s="51"/>
      <c r="B1473" s="51"/>
      <c r="C1473" s="51"/>
      <c r="D1473" s="51"/>
      <c r="E1473" s="51"/>
      <c r="F1473" s="51"/>
      <c r="G1473" s="51"/>
      <c r="H1473" s="51"/>
    </row>
    <row r="1474" spans="1:8" x14ac:dyDescent="0.3">
      <c r="A1474" s="51"/>
      <c r="B1474" s="51"/>
      <c r="C1474" s="51"/>
      <c r="D1474" s="51"/>
      <c r="E1474" s="51"/>
      <c r="F1474" s="51"/>
      <c r="G1474" s="51"/>
      <c r="H1474" s="51"/>
    </row>
    <row r="1475" spans="1:8" x14ac:dyDescent="0.3">
      <c r="A1475" s="51"/>
      <c r="B1475" s="51"/>
      <c r="C1475" s="51"/>
      <c r="D1475" s="51"/>
      <c r="E1475" s="51"/>
      <c r="F1475" s="51"/>
      <c r="G1475" s="51"/>
      <c r="H1475" s="51"/>
    </row>
    <row r="1476" spans="1:8" x14ac:dyDescent="0.3">
      <c r="A1476" s="51"/>
      <c r="B1476" s="51"/>
      <c r="C1476" s="51"/>
      <c r="D1476" s="51"/>
      <c r="E1476" s="51"/>
      <c r="F1476" s="51"/>
      <c r="G1476" s="51"/>
      <c r="H1476" s="51"/>
    </row>
    <row r="1477" spans="1:8" x14ac:dyDescent="0.3">
      <c r="A1477" s="51"/>
      <c r="B1477" s="51"/>
      <c r="C1477" s="51"/>
      <c r="D1477" s="51"/>
      <c r="E1477" s="51"/>
      <c r="F1477" s="51"/>
      <c r="G1477" s="51"/>
      <c r="H1477" s="51"/>
    </row>
    <row r="1478" spans="1:8" x14ac:dyDescent="0.3">
      <c r="A1478" s="51"/>
      <c r="B1478" s="51"/>
      <c r="C1478" s="51"/>
      <c r="D1478" s="51"/>
      <c r="E1478" s="51"/>
      <c r="F1478" s="51"/>
      <c r="G1478" s="51"/>
      <c r="H1478" s="51"/>
    </row>
    <row r="1479" spans="1:8" x14ac:dyDescent="0.3">
      <c r="A1479" s="51"/>
      <c r="B1479" s="51"/>
      <c r="C1479" s="51"/>
      <c r="D1479" s="51"/>
      <c r="E1479" s="51"/>
      <c r="F1479" s="51"/>
      <c r="G1479" s="51"/>
      <c r="H1479" s="51"/>
    </row>
    <row r="1480" spans="1:8" x14ac:dyDescent="0.3">
      <c r="A1480" s="51"/>
      <c r="B1480" s="51"/>
      <c r="C1480" s="51"/>
      <c r="D1480" s="51"/>
      <c r="E1480" s="51"/>
      <c r="F1480" s="51"/>
      <c r="G1480" s="51"/>
      <c r="H1480" s="51"/>
    </row>
    <row r="1481" spans="1:8" x14ac:dyDescent="0.3">
      <c r="A1481" s="51"/>
      <c r="B1481" s="51"/>
      <c r="C1481" s="51"/>
      <c r="D1481" s="51"/>
      <c r="E1481" s="51"/>
      <c r="F1481" s="51"/>
      <c r="G1481" s="51"/>
      <c r="H1481" s="51"/>
    </row>
    <row r="1482" spans="1:8" x14ac:dyDescent="0.3">
      <c r="A1482" s="51"/>
      <c r="B1482" s="51"/>
      <c r="C1482" s="51"/>
      <c r="D1482" s="51"/>
      <c r="E1482" s="51"/>
      <c r="F1482" s="51"/>
      <c r="G1482" s="51"/>
      <c r="H1482" s="51"/>
    </row>
    <row r="1483" spans="1:8" x14ac:dyDescent="0.3">
      <c r="A1483" s="51"/>
      <c r="B1483" s="51"/>
      <c r="C1483" s="51"/>
      <c r="D1483" s="51"/>
      <c r="E1483" s="51"/>
      <c r="F1483" s="51"/>
      <c r="G1483" s="51"/>
      <c r="H1483" s="51"/>
    </row>
    <row r="1484" spans="1:8" x14ac:dyDescent="0.3">
      <c r="A1484" s="51"/>
      <c r="B1484" s="51"/>
      <c r="C1484" s="51"/>
      <c r="D1484" s="51"/>
      <c r="E1484" s="51"/>
      <c r="F1484" s="51"/>
      <c r="G1484" s="51"/>
      <c r="H1484" s="51"/>
    </row>
    <row r="1485" spans="1:8" x14ac:dyDescent="0.3">
      <c r="A1485" s="51"/>
      <c r="B1485" s="51"/>
      <c r="C1485" s="51"/>
      <c r="D1485" s="51"/>
      <c r="E1485" s="51"/>
      <c r="F1485" s="51"/>
      <c r="G1485" s="51"/>
      <c r="H1485" s="51"/>
    </row>
    <row r="1486" spans="1:8" x14ac:dyDescent="0.3">
      <c r="A1486" s="51"/>
      <c r="B1486" s="51"/>
      <c r="C1486" s="51"/>
      <c r="D1486" s="51"/>
      <c r="E1486" s="51"/>
      <c r="F1486" s="51"/>
      <c r="G1486" s="51"/>
      <c r="H1486" s="51"/>
    </row>
    <row r="1487" spans="1:8" x14ac:dyDescent="0.3">
      <c r="A1487" s="51"/>
      <c r="B1487" s="51"/>
      <c r="C1487" s="51"/>
      <c r="D1487" s="51"/>
      <c r="E1487" s="51"/>
      <c r="F1487" s="51"/>
      <c r="G1487" s="51"/>
      <c r="H1487" s="51"/>
    </row>
    <row r="1488" spans="1:8" x14ac:dyDescent="0.3">
      <c r="A1488" s="51"/>
      <c r="B1488" s="51"/>
      <c r="C1488" s="51"/>
      <c r="D1488" s="51"/>
      <c r="E1488" s="51"/>
      <c r="F1488" s="51"/>
      <c r="G1488" s="51"/>
      <c r="H1488" s="51"/>
    </row>
    <row r="1489" spans="1:8" x14ac:dyDescent="0.3">
      <c r="A1489" s="51"/>
      <c r="B1489" s="51"/>
      <c r="C1489" s="51"/>
      <c r="D1489" s="51"/>
      <c r="E1489" s="51"/>
      <c r="F1489" s="51"/>
      <c r="G1489" s="51"/>
      <c r="H1489" s="51"/>
    </row>
    <row r="1490" spans="1:8" x14ac:dyDescent="0.3">
      <c r="A1490" s="51"/>
      <c r="B1490" s="51"/>
      <c r="C1490" s="51"/>
      <c r="D1490" s="51"/>
      <c r="E1490" s="51"/>
      <c r="F1490" s="51"/>
      <c r="G1490" s="51"/>
      <c r="H1490" s="51"/>
    </row>
    <row r="1491" spans="1:8" x14ac:dyDescent="0.3">
      <c r="A1491" s="51"/>
      <c r="B1491" s="51"/>
      <c r="C1491" s="51"/>
      <c r="D1491" s="51"/>
      <c r="E1491" s="51"/>
      <c r="F1491" s="51"/>
      <c r="G1491" s="51"/>
      <c r="H1491" s="51"/>
    </row>
    <row r="1492" spans="1:8" x14ac:dyDescent="0.3">
      <c r="A1492" s="51"/>
      <c r="B1492" s="51"/>
      <c r="C1492" s="51"/>
      <c r="D1492" s="51"/>
      <c r="E1492" s="51"/>
      <c r="F1492" s="51"/>
      <c r="G1492" s="51"/>
      <c r="H1492" s="51"/>
    </row>
    <row r="1493" spans="1:8" x14ac:dyDescent="0.3">
      <c r="A1493" s="51"/>
      <c r="B1493" s="51"/>
      <c r="C1493" s="51"/>
      <c r="D1493" s="51"/>
      <c r="E1493" s="51"/>
      <c r="F1493" s="51"/>
      <c r="G1493" s="51"/>
      <c r="H1493" s="51"/>
    </row>
    <row r="1494" spans="1:8" x14ac:dyDescent="0.3">
      <c r="A1494" s="51"/>
      <c r="B1494" s="51"/>
      <c r="C1494" s="51"/>
      <c r="D1494" s="51"/>
      <c r="E1494" s="51"/>
      <c r="F1494" s="51"/>
      <c r="G1494" s="51"/>
      <c r="H1494" s="51"/>
    </row>
    <row r="1495" spans="1:8" x14ac:dyDescent="0.3">
      <c r="A1495" s="51"/>
      <c r="B1495" s="51"/>
      <c r="C1495" s="51"/>
      <c r="D1495" s="51"/>
      <c r="E1495" s="51"/>
      <c r="F1495" s="51"/>
      <c r="G1495" s="51"/>
      <c r="H1495" s="51"/>
    </row>
    <row r="1496" spans="1:8" x14ac:dyDescent="0.3">
      <c r="A1496" s="51"/>
      <c r="B1496" s="51"/>
      <c r="C1496" s="51"/>
      <c r="D1496" s="51"/>
      <c r="E1496" s="51"/>
      <c r="F1496" s="51"/>
      <c r="G1496" s="51"/>
      <c r="H1496" s="51"/>
    </row>
    <row r="1497" spans="1:8" x14ac:dyDescent="0.3">
      <c r="A1497" s="51"/>
      <c r="B1497" s="51"/>
      <c r="C1497" s="51"/>
      <c r="D1497" s="51"/>
      <c r="E1497" s="51"/>
      <c r="F1497" s="51"/>
      <c r="G1497" s="51"/>
      <c r="H1497" s="51"/>
    </row>
    <row r="1498" spans="1:8" x14ac:dyDescent="0.3">
      <c r="A1498" s="51"/>
      <c r="B1498" s="51"/>
      <c r="C1498" s="51"/>
      <c r="D1498" s="51"/>
      <c r="E1498" s="51"/>
      <c r="F1498" s="51"/>
      <c r="G1498" s="51"/>
      <c r="H1498" s="51"/>
    </row>
    <row r="1499" spans="1:8" x14ac:dyDescent="0.3">
      <c r="A1499" s="51"/>
      <c r="B1499" s="51"/>
      <c r="C1499" s="51"/>
      <c r="D1499" s="51"/>
      <c r="E1499" s="51"/>
      <c r="F1499" s="51"/>
      <c r="G1499" s="51"/>
      <c r="H1499" s="51"/>
    </row>
    <row r="1500" spans="1:8" x14ac:dyDescent="0.3">
      <c r="A1500" s="51"/>
      <c r="B1500" s="51"/>
      <c r="C1500" s="51"/>
      <c r="D1500" s="51"/>
      <c r="E1500" s="51"/>
      <c r="F1500" s="51"/>
      <c r="G1500" s="51"/>
      <c r="H1500" s="51"/>
    </row>
    <row r="1501" spans="1:8" x14ac:dyDescent="0.3">
      <c r="A1501" s="51"/>
      <c r="B1501" s="51"/>
      <c r="C1501" s="51"/>
      <c r="D1501" s="51"/>
      <c r="E1501" s="51"/>
      <c r="F1501" s="51"/>
      <c r="G1501" s="51"/>
      <c r="H1501" s="51"/>
    </row>
    <row r="1502" spans="1:8" x14ac:dyDescent="0.3">
      <c r="A1502" s="51"/>
      <c r="B1502" s="51"/>
      <c r="C1502" s="51"/>
      <c r="D1502" s="51"/>
      <c r="E1502" s="51"/>
      <c r="F1502" s="51"/>
      <c r="G1502" s="51"/>
      <c r="H1502" s="51"/>
    </row>
    <row r="1503" spans="1:8" x14ac:dyDescent="0.3">
      <c r="A1503" s="51"/>
      <c r="B1503" s="51"/>
      <c r="C1503" s="51"/>
      <c r="D1503" s="51"/>
      <c r="E1503" s="51"/>
      <c r="F1503" s="51"/>
      <c r="G1503" s="51"/>
      <c r="H1503" s="51"/>
    </row>
    <row r="1504" spans="1:8" x14ac:dyDescent="0.3">
      <c r="A1504" s="51"/>
      <c r="B1504" s="51"/>
      <c r="C1504" s="51"/>
      <c r="D1504" s="51"/>
      <c r="E1504" s="51"/>
      <c r="F1504" s="51"/>
      <c r="G1504" s="51"/>
      <c r="H1504" s="51"/>
    </row>
    <row r="1505" spans="1:8" x14ac:dyDescent="0.3">
      <c r="A1505" s="51"/>
      <c r="B1505" s="51"/>
      <c r="C1505" s="51"/>
      <c r="D1505" s="51"/>
      <c r="E1505" s="51"/>
      <c r="F1505" s="51"/>
      <c r="G1505" s="51"/>
      <c r="H1505" s="51"/>
    </row>
    <row r="1506" spans="1:8" x14ac:dyDescent="0.3">
      <c r="A1506" s="51"/>
      <c r="B1506" s="51"/>
      <c r="C1506" s="51"/>
      <c r="D1506" s="51"/>
      <c r="E1506" s="51"/>
      <c r="F1506" s="51"/>
      <c r="G1506" s="51"/>
      <c r="H1506" s="51"/>
    </row>
    <row r="1507" spans="1:8" x14ac:dyDescent="0.3">
      <c r="A1507" s="51"/>
      <c r="B1507" s="51"/>
      <c r="C1507" s="51"/>
      <c r="D1507" s="51"/>
      <c r="E1507" s="51"/>
      <c r="F1507" s="51"/>
      <c r="G1507" s="51"/>
      <c r="H1507" s="51"/>
    </row>
    <row r="1508" spans="1:8" x14ac:dyDescent="0.3">
      <c r="A1508" s="51"/>
      <c r="B1508" s="51"/>
      <c r="C1508" s="51"/>
      <c r="D1508" s="51"/>
      <c r="E1508" s="51"/>
      <c r="F1508" s="51"/>
      <c r="G1508" s="51"/>
      <c r="H1508" s="51"/>
    </row>
    <row r="1509" spans="1:8" x14ac:dyDescent="0.3">
      <c r="A1509" s="51"/>
      <c r="B1509" s="51"/>
      <c r="C1509" s="51"/>
      <c r="D1509" s="51"/>
      <c r="E1509" s="51"/>
      <c r="F1509" s="51"/>
      <c r="G1509" s="51"/>
      <c r="H1509" s="51"/>
    </row>
    <row r="1510" spans="1:8" x14ac:dyDescent="0.3">
      <c r="A1510" s="51"/>
      <c r="B1510" s="51"/>
      <c r="C1510" s="51"/>
      <c r="D1510" s="51"/>
      <c r="E1510" s="51"/>
      <c r="F1510" s="51"/>
      <c r="G1510" s="51"/>
      <c r="H1510" s="51"/>
    </row>
    <row r="1511" spans="1:8" x14ac:dyDescent="0.3">
      <c r="A1511" s="51"/>
      <c r="B1511" s="51"/>
      <c r="C1511" s="51"/>
      <c r="D1511" s="51"/>
      <c r="E1511" s="51"/>
      <c r="F1511" s="51"/>
      <c r="G1511" s="51"/>
      <c r="H1511" s="51"/>
    </row>
    <row r="1512" spans="1:8" x14ac:dyDescent="0.3">
      <c r="A1512" s="51"/>
      <c r="B1512" s="51"/>
      <c r="C1512" s="51"/>
      <c r="D1512" s="51"/>
      <c r="E1512" s="51"/>
      <c r="F1512" s="51"/>
      <c r="G1512" s="51"/>
      <c r="H1512" s="51"/>
    </row>
    <row r="1513" spans="1:8" x14ac:dyDescent="0.3">
      <c r="A1513" s="51"/>
      <c r="B1513" s="51"/>
      <c r="C1513" s="51"/>
      <c r="D1513" s="51"/>
      <c r="E1513" s="51"/>
      <c r="F1513" s="51"/>
      <c r="G1513" s="51"/>
      <c r="H1513" s="51"/>
    </row>
    <row r="1514" spans="1:8" x14ac:dyDescent="0.3">
      <c r="A1514" s="51"/>
      <c r="B1514" s="51"/>
      <c r="C1514" s="51"/>
      <c r="D1514" s="51"/>
      <c r="E1514" s="51"/>
      <c r="F1514" s="51"/>
      <c r="G1514" s="51"/>
      <c r="H1514" s="51"/>
    </row>
    <row r="1515" spans="1:8" x14ac:dyDescent="0.3">
      <c r="A1515" s="51"/>
      <c r="B1515" s="51"/>
      <c r="C1515" s="51"/>
      <c r="D1515" s="51"/>
      <c r="E1515" s="51"/>
      <c r="F1515" s="51"/>
      <c r="G1515" s="51"/>
      <c r="H1515" s="51"/>
    </row>
    <row r="1516" spans="1:8" x14ac:dyDescent="0.3">
      <c r="A1516" s="51"/>
      <c r="B1516" s="51"/>
      <c r="C1516" s="51"/>
      <c r="D1516" s="51"/>
      <c r="E1516" s="51"/>
      <c r="F1516" s="51"/>
      <c r="G1516" s="51"/>
      <c r="H1516" s="51"/>
    </row>
    <row r="1517" spans="1:8" x14ac:dyDescent="0.3">
      <c r="A1517" s="51"/>
      <c r="B1517" s="51"/>
      <c r="C1517" s="51"/>
      <c r="D1517" s="51"/>
      <c r="E1517" s="51"/>
      <c r="F1517" s="51"/>
      <c r="G1517" s="51"/>
      <c r="H1517" s="51"/>
    </row>
    <row r="1518" spans="1:8" x14ac:dyDescent="0.3">
      <c r="A1518" s="51"/>
      <c r="B1518" s="51"/>
      <c r="C1518" s="51"/>
      <c r="D1518" s="51"/>
      <c r="E1518" s="51"/>
      <c r="F1518" s="51"/>
      <c r="G1518" s="51"/>
      <c r="H1518" s="51"/>
    </row>
    <row r="1519" spans="1:8" x14ac:dyDescent="0.3">
      <c r="A1519" s="51"/>
      <c r="B1519" s="51"/>
      <c r="C1519" s="51"/>
      <c r="D1519" s="51"/>
      <c r="E1519" s="51"/>
      <c r="F1519" s="51"/>
      <c r="G1519" s="51"/>
      <c r="H1519" s="51"/>
    </row>
    <row r="1520" spans="1:8" x14ac:dyDescent="0.3">
      <c r="A1520" s="51"/>
      <c r="B1520" s="51"/>
      <c r="C1520" s="51"/>
      <c r="D1520" s="51"/>
      <c r="E1520" s="51"/>
      <c r="F1520" s="51"/>
      <c r="G1520" s="51"/>
      <c r="H1520" s="51"/>
    </row>
    <row r="1521" spans="1:8" x14ac:dyDescent="0.3">
      <c r="A1521" s="51"/>
      <c r="B1521" s="51"/>
      <c r="C1521" s="51"/>
      <c r="D1521" s="51"/>
      <c r="E1521" s="51"/>
      <c r="F1521" s="51"/>
      <c r="G1521" s="51"/>
      <c r="H1521" s="51"/>
    </row>
    <row r="1522" spans="1:8" x14ac:dyDescent="0.3">
      <c r="A1522" s="51"/>
      <c r="B1522" s="51"/>
      <c r="C1522" s="51"/>
      <c r="D1522" s="51"/>
      <c r="E1522" s="51"/>
      <c r="F1522" s="51"/>
      <c r="G1522" s="51"/>
      <c r="H1522" s="51"/>
    </row>
    <row r="1523" spans="1:8" x14ac:dyDescent="0.3">
      <c r="A1523" s="51"/>
      <c r="B1523" s="51"/>
      <c r="C1523" s="51"/>
      <c r="D1523" s="51"/>
      <c r="E1523" s="51"/>
      <c r="F1523" s="51"/>
      <c r="G1523" s="51"/>
      <c r="H1523" s="51"/>
    </row>
    <row r="1524" spans="1:8" x14ac:dyDescent="0.3">
      <c r="A1524" s="51"/>
      <c r="B1524" s="51"/>
      <c r="C1524" s="51"/>
      <c r="D1524" s="51"/>
      <c r="E1524" s="51"/>
      <c r="F1524" s="51"/>
      <c r="G1524" s="51"/>
      <c r="H1524" s="51"/>
    </row>
    <row r="1525" spans="1:8" x14ac:dyDescent="0.3">
      <c r="A1525" s="51"/>
      <c r="B1525" s="51"/>
      <c r="C1525" s="51"/>
      <c r="D1525" s="51"/>
      <c r="E1525" s="51"/>
      <c r="F1525" s="51"/>
      <c r="G1525" s="51"/>
      <c r="H1525" s="51"/>
    </row>
    <row r="1526" spans="1:8" x14ac:dyDescent="0.3">
      <c r="A1526" s="51"/>
      <c r="B1526" s="51"/>
      <c r="C1526" s="51"/>
      <c r="D1526" s="51"/>
      <c r="E1526" s="51"/>
      <c r="F1526" s="51"/>
      <c r="G1526" s="51"/>
      <c r="H1526" s="51"/>
    </row>
    <row r="1527" spans="1:8" x14ac:dyDescent="0.3">
      <c r="A1527" s="51"/>
      <c r="B1527" s="51"/>
      <c r="C1527" s="51"/>
      <c r="D1527" s="51"/>
      <c r="E1527" s="51"/>
      <c r="F1527" s="51"/>
      <c r="G1527" s="51"/>
      <c r="H1527" s="51"/>
    </row>
    <row r="1528" spans="1:8" x14ac:dyDescent="0.3">
      <c r="A1528" s="51"/>
      <c r="B1528" s="51"/>
      <c r="C1528" s="51"/>
      <c r="D1528" s="51"/>
      <c r="E1528" s="51"/>
      <c r="F1528" s="51"/>
      <c r="G1528" s="51"/>
      <c r="H1528" s="51"/>
    </row>
    <row r="1529" spans="1:8" x14ac:dyDescent="0.3">
      <c r="A1529" s="51"/>
      <c r="B1529" s="51"/>
      <c r="C1529" s="51"/>
      <c r="D1529" s="51"/>
      <c r="E1529" s="51"/>
      <c r="F1529" s="51"/>
      <c r="G1529" s="51"/>
      <c r="H1529" s="51"/>
    </row>
    <row r="1530" spans="1:8" x14ac:dyDescent="0.3">
      <c r="A1530" s="51"/>
      <c r="B1530" s="51"/>
      <c r="C1530" s="51"/>
      <c r="D1530" s="51"/>
      <c r="E1530" s="51"/>
      <c r="F1530" s="51"/>
      <c r="G1530" s="51"/>
      <c r="H1530" s="51"/>
    </row>
    <row r="1531" spans="1:8" x14ac:dyDescent="0.3">
      <c r="A1531" s="51"/>
      <c r="B1531" s="51"/>
      <c r="C1531" s="51"/>
      <c r="D1531" s="51"/>
      <c r="E1531" s="51"/>
      <c r="F1531" s="51"/>
      <c r="G1531" s="51"/>
      <c r="H1531" s="51"/>
    </row>
    <row r="1532" spans="1:8" x14ac:dyDescent="0.3">
      <c r="A1532" s="51"/>
      <c r="B1532" s="51"/>
      <c r="C1532" s="51"/>
      <c r="D1532" s="51"/>
      <c r="E1532" s="51"/>
      <c r="F1532" s="51"/>
      <c r="G1532" s="51"/>
      <c r="H1532" s="51"/>
    </row>
    <row r="1533" spans="1:8" x14ac:dyDescent="0.3">
      <c r="A1533" s="51"/>
      <c r="B1533" s="51"/>
      <c r="C1533" s="51"/>
      <c r="D1533" s="51"/>
      <c r="E1533" s="51"/>
      <c r="F1533" s="51"/>
      <c r="G1533" s="51"/>
      <c r="H1533" s="51"/>
    </row>
    <row r="1534" spans="1:8" x14ac:dyDescent="0.3">
      <c r="A1534" s="51"/>
      <c r="B1534" s="51"/>
      <c r="C1534" s="51"/>
      <c r="D1534" s="51"/>
      <c r="E1534" s="51"/>
      <c r="F1534" s="51"/>
      <c r="G1534" s="51"/>
      <c r="H1534" s="51"/>
    </row>
    <row r="1535" spans="1:8" x14ac:dyDescent="0.3">
      <c r="A1535" s="51"/>
      <c r="B1535" s="51"/>
      <c r="C1535" s="51"/>
      <c r="D1535" s="51"/>
      <c r="E1535" s="51"/>
      <c r="F1535" s="51"/>
      <c r="G1535" s="51"/>
      <c r="H1535" s="51"/>
    </row>
    <row r="1536" spans="1:8" x14ac:dyDescent="0.3">
      <c r="A1536" s="51"/>
      <c r="B1536" s="51"/>
      <c r="C1536" s="51"/>
      <c r="D1536" s="51"/>
      <c r="E1536" s="51"/>
      <c r="F1536" s="51"/>
      <c r="G1536" s="51"/>
      <c r="H1536" s="51"/>
    </row>
    <row r="1537" spans="1:8" x14ac:dyDescent="0.3">
      <c r="A1537" s="51"/>
      <c r="B1537" s="51"/>
      <c r="C1537" s="51"/>
      <c r="D1537" s="51"/>
      <c r="E1537" s="51"/>
      <c r="F1537" s="51"/>
      <c r="G1537" s="51"/>
      <c r="H1537" s="51"/>
    </row>
    <row r="1538" spans="1:8" x14ac:dyDescent="0.3">
      <c r="A1538" s="51"/>
      <c r="B1538" s="51"/>
      <c r="C1538" s="51"/>
      <c r="D1538" s="51"/>
      <c r="E1538" s="51"/>
      <c r="F1538" s="51"/>
      <c r="G1538" s="51"/>
      <c r="H1538" s="51"/>
    </row>
    <row r="1539" spans="1:8" x14ac:dyDescent="0.3">
      <c r="A1539" s="51"/>
      <c r="B1539" s="51"/>
      <c r="C1539" s="51"/>
      <c r="D1539" s="51"/>
      <c r="E1539" s="51"/>
      <c r="F1539" s="51"/>
      <c r="G1539" s="51"/>
      <c r="H1539" s="51"/>
    </row>
    <row r="1540" spans="1:8" x14ac:dyDescent="0.3">
      <c r="A1540" s="51"/>
      <c r="B1540" s="51"/>
      <c r="C1540" s="51"/>
      <c r="D1540" s="51"/>
      <c r="E1540" s="51"/>
      <c r="F1540" s="51"/>
      <c r="G1540" s="51"/>
      <c r="H1540" s="51"/>
    </row>
    <row r="1541" spans="1:8" x14ac:dyDescent="0.3">
      <c r="A1541" s="51"/>
      <c r="B1541" s="51"/>
      <c r="C1541" s="51"/>
      <c r="D1541" s="51"/>
      <c r="E1541" s="51"/>
      <c r="F1541" s="51"/>
      <c r="G1541" s="51"/>
      <c r="H1541" s="51"/>
    </row>
    <row r="1542" spans="1:8" x14ac:dyDescent="0.3">
      <c r="A1542" s="51"/>
      <c r="B1542" s="51"/>
      <c r="C1542" s="51"/>
      <c r="D1542" s="51"/>
      <c r="E1542" s="51"/>
      <c r="F1542" s="51"/>
      <c r="G1542" s="51"/>
      <c r="H1542" s="51"/>
    </row>
    <row r="1543" spans="1:8" x14ac:dyDescent="0.3">
      <c r="A1543" s="51"/>
      <c r="B1543" s="51"/>
      <c r="C1543" s="51"/>
      <c r="D1543" s="51"/>
      <c r="E1543" s="51"/>
      <c r="F1543" s="51"/>
      <c r="G1543" s="51"/>
      <c r="H1543" s="51"/>
    </row>
    <row r="1544" spans="1:8" x14ac:dyDescent="0.3">
      <c r="A1544" s="51"/>
      <c r="B1544" s="51"/>
      <c r="C1544" s="51"/>
      <c r="D1544" s="51"/>
      <c r="E1544" s="51"/>
      <c r="F1544" s="51"/>
      <c r="G1544" s="51"/>
      <c r="H1544" s="51"/>
    </row>
    <row r="1545" spans="1:8" x14ac:dyDescent="0.3">
      <c r="A1545" s="51"/>
      <c r="B1545" s="51"/>
      <c r="C1545" s="51"/>
      <c r="D1545" s="51"/>
      <c r="E1545" s="51"/>
      <c r="F1545" s="51"/>
      <c r="G1545" s="51"/>
      <c r="H1545" s="51"/>
    </row>
    <row r="1546" spans="1:8" x14ac:dyDescent="0.3">
      <c r="A1546" s="51"/>
      <c r="B1546" s="51"/>
      <c r="C1546" s="51"/>
      <c r="D1546" s="51"/>
      <c r="E1546" s="51"/>
      <c r="F1546" s="51"/>
      <c r="G1546" s="51"/>
      <c r="H1546" s="51"/>
    </row>
    <row r="1547" spans="1:8" x14ac:dyDescent="0.3">
      <c r="A1547" s="51"/>
      <c r="B1547" s="51"/>
      <c r="C1547" s="51"/>
      <c r="D1547" s="51"/>
      <c r="E1547" s="51"/>
      <c r="F1547" s="51"/>
      <c r="G1547" s="51"/>
      <c r="H1547" s="51"/>
    </row>
    <row r="1548" spans="1:8" x14ac:dyDescent="0.3">
      <c r="A1548" s="51"/>
      <c r="B1548" s="51"/>
      <c r="C1548" s="51"/>
      <c r="D1548" s="51"/>
      <c r="E1548" s="51"/>
      <c r="F1548" s="51"/>
      <c r="G1548" s="51"/>
      <c r="H1548" s="51"/>
    </row>
    <row r="1549" spans="1:8" x14ac:dyDescent="0.3">
      <c r="A1549" s="51"/>
      <c r="B1549" s="51"/>
      <c r="C1549" s="51"/>
      <c r="D1549" s="51"/>
      <c r="E1549" s="51"/>
      <c r="F1549" s="51"/>
      <c r="G1549" s="51"/>
      <c r="H1549" s="51"/>
    </row>
    <row r="1550" spans="1:8" x14ac:dyDescent="0.3">
      <c r="A1550" s="51"/>
      <c r="B1550" s="51"/>
      <c r="C1550" s="51"/>
      <c r="D1550" s="51"/>
      <c r="E1550" s="51"/>
      <c r="F1550" s="51"/>
      <c r="G1550" s="51"/>
      <c r="H1550" s="51"/>
    </row>
    <row r="1551" spans="1:8" x14ac:dyDescent="0.3">
      <c r="A1551" s="51"/>
      <c r="B1551" s="51"/>
      <c r="C1551" s="51"/>
      <c r="D1551" s="51"/>
      <c r="E1551" s="51"/>
      <c r="F1551" s="51"/>
      <c r="G1551" s="51"/>
      <c r="H1551" s="51"/>
    </row>
    <row r="1552" spans="1:8" x14ac:dyDescent="0.3">
      <c r="A1552" s="51"/>
      <c r="B1552" s="51"/>
      <c r="C1552" s="51"/>
      <c r="D1552" s="51"/>
      <c r="E1552" s="51"/>
      <c r="F1552" s="51"/>
      <c r="G1552" s="51"/>
      <c r="H1552" s="51"/>
    </row>
    <row r="1553" spans="1:8" x14ac:dyDescent="0.3">
      <c r="A1553" s="51"/>
      <c r="B1553" s="51"/>
      <c r="C1553" s="51"/>
      <c r="D1553" s="51"/>
      <c r="E1553" s="51"/>
      <c r="F1553" s="51"/>
      <c r="G1553" s="51"/>
      <c r="H1553" s="51"/>
    </row>
    <row r="1554" spans="1:8" x14ac:dyDescent="0.3">
      <c r="A1554" s="51"/>
      <c r="B1554" s="51"/>
      <c r="C1554" s="51"/>
      <c r="D1554" s="51"/>
      <c r="E1554" s="51"/>
      <c r="F1554" s="51"/>
      <c r="G1554" s="51"/>
      <c r="H1554" s="51"/>
    </row>
    <row r="1555" spans="1:8" x14ac:dyDescent="0.3">
      <c r="A1555" s="51"/>
      <c r="B1555" s="51"/>
      <c r="C1555" s="51"/>
      <c r="D1555" s="51"/>
      <c r="E1555" s="51"/>
      <c r="F1555" s="51"/>
      <c r="G1555" s="51"/>
      <c r="H1555" s="51"/>
    </row>
    <row r="1556" spans="1:8" x14ac:dyDescent="0.3">
      <c r="A1556" s="51"/>
      <c r="B1556" s="51"/>
      <c r="C1556" s="51"/>
      <c r="D1556" s="51"/>
      <c r="E1556" s="51"/>
      <c r="F1556" s="51"/>
      <c r="G1556" s="51"/>
      <c r="H1556" s="51"/>
    </row>
    <row r="1557" spans="1:8" x14ac:dyDescent="0.3">
      <c r="A1557" s="51"/>
      <c r="B1557" s="51"/>
      <c r="C1557" s="51"/>
      <c r="D1557" s="51"/>
      <c r="E1557" s="51"/>
      <c r="F1557" s="51"/>
      <c r="G1557" s="51"/>
      <c r="H1557" s="51"/>
    </row>
    <row r="1558" spans="1:8" x14ac:dyDescent="0.3">
      <c r="A1558" s="51"/>
      <c r="B1558" s="51"/>
      <c r="C1558" s="51"/>
      <c r="D1558" s="51"/>
      <c r="E1558" s="51"/>
      <c r="F1558" s="51"/>
      <c r="G1558" s="51"/>
      <c r="H1558" s="51"/>
    </row>
    <row r="1559" spans="1:8" x14ac:dyDescent="0.3">
      <c r="A1559" s="51"/>
      <c r="B1559" s="51"/>
      <c r="C1559" s="51"/>
      <c r="D1559" s="51"/>
      <c r="E1559" s="51"/>
      <c r="F1559" s="51"/>
      <c r="G1559" s="51"/>
      <c r="H1559" s="51"/>
    </row>
    <row r="1560" spans="1:8" x14ac:dyDescent="0.3">
      <c r="A1560" s="51"/>
      <c r="B1560" s="51"/>
      <c r="C1560" s="51"/>
      <c r="D1560" s="51"/>
      <c r="E1560" s="51"/>
      <c r="F1560" s="51"/>
      <c r="G1560" s="51"/>
      <c r="H1560" s="51"/>
    </row>
    <row r="1561" spans="1:8" x14ac:dyDescent="0.3">
      <c r="A1561" s="51"/>
      <c r="B1561" s="51"/>
      <c r="C1561" s="51"/>
      <c r="D1561" s="51"/>
      <c r="E1561" s="51"/>
      <c r="F1561" s="51"/>
      <c r="G1561" s="51"/>
      <c r="H1561" s="51"/>
    </row>
    <row r="1562" spans="1:8" x14ac:dyDescent="0.3">
      <c r="A1562" s="51"/>
      <c r="B1562" s="51"/>
      <c r="C1562" s="51"/>
      <c r="D1562" s="51"/>
      <c r="E1562" s="51"/>
      <c r="F1562" s="51"/>
      <c r="G1562" s="51"/>
      <c r="H1562" s="51"/>
    </row>
    <row r="1563" spans="1:8" x14ac:dyDescent="0.3">
      <c r="A1563" s="51"/>
      <c r="B1563" s="51"/>
      <c r="C1563" s="51"/>
      <c r="D1563" s="51"/>
      <c r="E1563" s="51"/>
      <c r="F1563" s="51"/>
      <c r="G1563" s="51"/>
      <c r="H1563" s="51"/>
    </row>
    <row r="1564" spans="1:8" x14ac:dyDescent="0.3">
      <c r="A1564" s="51"/>
      <c r="B1564" s="51"/>
      <c r="C1564" s="51"/>
      <c r="D1564" s="51"/>
      <c r="E1564" s="51"/>
      <c r="F1564" s="51"/>
      <c r="G1564" s="51"/>
      <c r="H1564" s="51"/>
    </row>
    <row r="1565" spans="1:8" x14ac:dyDescent="0.3">
      <c r="A1565" s="51"/>
      <c r="B1565" s="51"/>
      <c r="C1565" s="51"/>
      <c r="D1565" s="51"/>
      <c r="E1565" s="51"/>
      <c r="F1565" s="51"/>
      <c r="G1565" s="51"/>
      <c r="H1565" s="51"/>
    </row>
    <row r="1566" spans="1:8" x14ac:dyDescent="0.3">
      <c r="A1566" s="51"/>
      <c r="B1566" s="51"/>
      <c r="C1566" s="51"/>
      <c r="D1566" s="51"/>
      <c r="E1566" s="51"/>
      <c r="F1566" s="51"/>
      <c r="G1566" s="51"/>
      <c r="H1566" s="51"/>
    </row>
    <row r="1567" spans="1:8" x14ac:dyDescent="0.3">
      <c r="A1567" s="51"/>
      <c r="B1567" s="51"/>
      <c r="C1567" s="51"/>
      <c r="D1567" s="51"/>
      <c r="E1567" s="51"/>
      <c r="F1567" s="51"/>
      <c r="G1567" s="51"/>
      <c r="H1567" s="51"/>
    </row>
    <row r="1568" spans="1:8" x14ac:dyDescent="0.3">
      <c r="A1568" s="51"/>
      <c r="B1568" s="51"/>
      <c r="C1568" s="51"/>
      <c r="D1568" s="51"/>
      <c r="E1568" s="51"/>
      <c r="F1568" s="51"/>
      <c r="G1568" s="51"/>
      <c r="H1568" s="51"/>
    </row>
    <row r="1569" spans="1:8" x14ac:dyDescent="0.3">
      <c r="A1569" s="51"/>
      <c r="B1569" s="51"/>
      <c r="C1569" s="51"/>
      <c r="D1569" s="51"/>
      <c r="E1569" s="51"/>
      <c r="F1569" s="51"/>
      <c r="G1569" s="51"/>
      <c r="H1569" s="51"/>
    </row>
    <row r="1570" spans="1:8" x14ac:dyDescent="0.3">
      <c r="A1570" s="51"/>
      <c r="B1570" s="51"/>
      <c r="C1570" s="51"/>
      <c r="D1570" s="51"/>
      <c r="E1570" s="51"/>
      <c r="F1570" s="51"/>
      <c r="G1570" s="51"/>
      <c r="H1570" s="51"/>
    </row>
    <row r="1571" spans="1:8" x14ac:dyDescent="0.3">
      <c r="A1571" s="51"/>
      <c r="B1571" s="51"/>
      <c r="C1571" s="51"/>
      <c r="D1571" s="51"/>
      <c r="E1571" s="51"/>
      <c r="F1571" s="51"/>
      <c r="G1571" s="51"/>
      <c r="H1571" s="51"/>
    </row>
    <row r="1572" spans="1:8" x14ac:dyDescent="0.3">
      <c r="A1572" s="51"/>
      <c r="B1572" s="51"/>
      <c r="C1572" s="51"/>
      <c r="D1572" s="51"/>
      <c r="E1572" s="51"/>
      <c r="F1572" s="51"/>
      <c r="G1572" s="51"/>
      <c r="H1572" s="51"/>
    </row>
    <row r="1573" spans="1:8" x14ac:dyDescent="0.3">
      <c r="A1573" s="51"/>
      <c r="B1573" s="51"/>
      <c r="C1573" s="51"/>
      <c r="D1573" s="51"/>
      <c r="E1573" s="51"/>
      <c r="F1573" s="51"/>
      <c r="G1573" s="51"/>
      <c r="H1573" s="51"/>
    </row>
    <row r="1574" spans="1:8" x14ac:dyDescent="0.3">
      <c r="A1574" s="51"/>
      <c r="B1574" s="51"/>
      <c r="C1574" s="51"/>
      <c r="D1574" s="51"/>
      <c r="E1574" s="51"/>
      <c r="F1574" s="51"/>
      <c r="G1574" s="51"/>
      <c r="H1574" s="51"/>
    </row>
    <row r="1575" spans="1:8" x14ac:dyDescent="0.3">
      <c r="A1575" s="51"/>
      <c r="B1575" s="51"/>
      <c r="C1575" s="51"/>
      <c r="D1575" s="51"/>
      <c r="E1575" s="51"/>
      <c r="F1575" s="51"/>
      <c r="G1575" s="51"/>
      <c r="H1575" s="51"/>
    </row>
    <row r="1576" spans="1:8" x14ac:dyDescent="0.3">
      <c r="A1576" s="51"/>
      <c r="B1576" s="51"/>
      <c r="C1576" s="51"/>
      <c r="D1576" s="51"/>
      <c r="E1576" s="51"/>
      <c r="F1576" s="51"/>
      <c r="G1576" s="51"/>
      <c r="H1576" s="51"/>
    </row>
    <row r="1577" spans="1:8" x14ac:dyDescent="0.3">
      <c r="A1577" s="51"/>
      <c r="B1577" s="51"/>
      <c r="C1577" s="51"/>
      <c r="D1577" s="51"/>
      <c r="E1577" s="51"/>
      <c r="F1577" s="51"/>
      <c r="G1577" s="51"/>
      <c r="H1577" s="51"/>
    </row>
    <row r="1578" spans="1:8" x14ac:dyDescent="0.3">
      <c r="A1578" s="51"/>
      <c r="B1578" s="51"/>
      <c r="C1578" s="51"/>
      <c r="D1578" s="51"/>
      <c r="E1578" s="51"/>
      <c r="F1578" s="51"/>
      <c r="G1578" s="51"/>
      <c r="H1578" s="51"/>
    </row>
    <row r="1579" spans="1:8" x14ac:dyDescent="0.3">
      <c r="A1579" s="51"/>
      <c r="B1579" s="51"/>
      <c r="C1579" s="51"/>
      <c r="D1579" s="51"/>
      <c r="E1579" s="51"/>
      <c r="F1579" s="51"/>
      <c r="G1579" s="51"/>
      <c r="H1579" s="51"/>
    </row>
    <row r="1580" spans="1:8" x14ac:dyDescent="0.3">
      <c r="A1580" s="51"/>
      <c r="B1580" s="51"/>
      <c r="C1580" s="51"/>
      <c r="D1580" s="51"/>
      <c r="E1580" s="51"/>
      <c r="F1580" s="51"/>
      <c r="G1580" s="51"/>
      <c r="H1580" s="51"/>
    </row>
    <row r="1581" spans="1:8" x14ac:dyDescent="0.3">
      <c r="A1581" s="51"/>
      <c r="B1581" s="51"/>
      <c r="C1581" s="51"/>
      <c r="D1581" s="51"/>
      <c r="E1581" s="51"/>
      <c r="F1581" s="51"/>
      <c r="G1581" s="51"/>
      <c r="H1581" s="51"/>
    </row>
    <row r="1582" spans="1:8" x14ac:dyDescent="0.3">
      <c r="A1582" s="51"/>
      <c r="B1582" s="51"/>
      <c r="C1582" s="51"/>
      <c r="D1582" s="51"/>
      <c r="E1582" s="51"/>
      <c r="F1582" s="51"/>
      <c r="G1582" s="51"/>
      <c r="H1582" s="51"/>
    </row>
    <row r="1583" spans="1:8" x14ac:dyDescent="0.3">
      <c r="A1583" s="51"/>
      <c r="B1583" s="51"/>
      <c r="C1583" s="51"/>
      <c r="D1583" s="51"/>
      <c r="E1583" s="51"/>
      <c r="F1583" s="51"/>
      <c r="G1583" s="51"/>
      <c r="H1583" s="51"/>
    </row>
    <row r="1584" spans="1:8" x14ac:dyDescent="0.3">
      <c r="A1584" s="51"/>
      <c r="B1584" s="51"/>
      <c r="C1584" s="51"/>
      <c r="D1584" s="51"/>
      <c r="E1584" s="51"/>
      <c r="F1584" s="51"/>
      <c r="G1584" s="51"/>
      <c r="H1584" s="51"/>
    </row>
    <row r="1585" spans="1:8" x14ac:dyDescent="0.3">
      <c r="A1585" s="51"/>
      <c r="B1585" s="51"/>
      <c r="C1585" s="51"/>
      <c r="D1585" s="51"/>
      <c r="E1585" s="51"/>
      <c r="F1585" s="51"/>
      <c r="G1585" s="51"/>
      <c r="H1585" s="51"/>
    </row>
    <row r="1586" spans="1:8" x14ac:dyDescent="0.3">
      <c r="A1586" s="51"/>
      <c r="B1586" s="51"/>
      <c r="C1586" s="51"/>
      <c r="D1586" s="51"/>
      <c r="E1586" s="51"/>
      <c r="F1586" s="51"/>
      <c r="G1586" s="51"/>
      <c r="H1586" s="51"/>
    </row>
    <row r="1587" spans="1:8" x14ac:dyDescent="0.3">
      <c r="A1587" s="51"/>
      <c r="B1587" s="51"/>
      <c r="C1587" s="51"/>
      <c r="D1587" s="51"/>
      <c r="E1587" s="51"/>
      <c r="F1587" s="51"/>
      <c r="G1587" s="51"/>
      <c r="H1587" s="51"/>
    </row>
    <row r="1588" spans="1:8" x14ac:dyDescent="0.3">
      <c r="A1588" s="51"/>
      <c r="B1588" s="51"/>
      <c r="C1588" s="51"/>
      <c r="D1588" s="51"/>
      <c r="E1588" s="51"/>
      <c r="F1588" s="51"/>
      <c r="G1588" s="51"/>
      <c r="H1588" s="51"/>
    </row>
    <row r="1589" spans="1:8" x14ac:dyDescent="0.3">
      <c r="A1589" s="51"/>
      <c r="B1589" s="51"/>
      <c r="C1589" s="51"/>
      <c r="D1589" s="51"/>
      <c r="E1589" s="51"/>
      <c r="F1589" s="51"/>
      <c r="G1589" s="51"/>
      <c r="H1589" s="51"/>
    </row>
    <row r="1590" spans="1:8" x14ac:dyDescent="0.3">
      <c r="A1590" s="51"/>
      <c r="B1590" s="51"/>
      <c r="C1590" s="51"/>
      <c r="D1590" s="51"/>
      <c r="E1590" s="51"/>
      <c r="F1590" s="51"/>
      <c r="G1590" s="51"/>
      <c r="H1590" s="51"/>
    </row>
    <row r="1591" spans="1:8" x14ac:dyDescent="0.3">
      <c r="A1591" s="51"/>
      <c r="B1591" s="51"/>
      <c r="C1591" s="51"/>
      <c r="D1591" s="51"/>
      <c r="E1591" s="51"/>
      <c r="F1591" s="51"/>
      <c r="G1591" s="51"/>
      <c r="H1591" s="51"/>
    </row>
    <row r="1592" spans="1:8" x14ac:dyDescent="0.3">
      <c r="A1592" s="51"/>
      <c r="B1592" s="51"/>
      <c r="C1592" s="51"/>
      <c r="D1592" s="51"/>
      <c r="E1592" s="51"/>
      <c r="F1592" s="51"/>
      <c r="G1592" s="51"/>
      <c r="H1592" s="51"/>
    </row>
    <row r="1593" spans="1:8" x14ac:dyDescent="0.3">
      <c r="A1593" s="51"/>
      <c r="B1593" s="51"/>
      <c r="C1593" s="51"/>
      <c r="D1593" s="51"/>
      <c r="E1593" s="51"/>
      <c r="F1593" s="51"/>
      <c r="G1593" s="51"/>
      <c r="H1593" s="51"/>
    </row>
    <row r="1594" spans="1:8" x14ac:dyDescent="0.3">
      <c r="A1594" s="51"/>
      <c r="B1594" s="51"/>
      <c r="C1594" s="51"/>
      <c r="D1594" s="51"/>
      <c r="E1594" s="51"/>
      <c r="F1594" s="51"/>
      <c r="G1594" s="51"/>
      <c r="H1594" s="51"/>
    </row>
    <row r="1595" spans="1:8" x14ac:dyDescent="0.3">
      <c r="A1595" s="51"/>
      <c r="B1595" s="51"/>
      <c r="C1595" s="51"/>
      <c r="D1595" s="51"/>
      <c r="E1595" s="51"/>
      <c r="F1595" s="51"/>
      <c r="G1595" s="51"/>
      <c r="H1595" s="51"/>
    </row>
    <row r="1596" spans="1:8" x14ac:dyDescent="0.3">
      <c r="A1596" s="51"/>
      <c r="B1596" s="51"/>
      <c r="C1596" s="51"/>
      <c r="D1596" s="51"/>
      <c r="E1596" s="51"/>
      <c r="F1596" s="51"/>
      <c r="G1596" s="51"/>
      <c r="H1596" s="51"/>
    </row>
    <row r="1597" spans="1:8" x14ac:dyDescent="0.3">
      <c r="A1597" s="51"/>
      <c r="B1597" s="51"/>
      <c r="C1597" s="51"/>
      <c r="D1597" s="51"/>
      <c r="E1597" s="51"/>
      <c r="F1597" s="51"/>
      <c r="G1597" s="51"/>
      <c r="H1597" s="51"/>
    </row>
    <row r="1598" spans="1:8" x14ac:dyDescent="0.3">
      <c r="A1598" s="51"/>
      <c r="B1598" s="51"/>
      <c r="C1598" s="51"/>
      <c r="D1598" s="51"/>
      <c r="E1598" s="51"/>
      <c r="F1598" s="51"/>
      <c r="G1598" s="51"/>
      <c r="H1598" s="51"/>
    </row>
    <row r="1599" spans="1:8" x14ac:dyDescent="0.3">
      <c r="A1599" s="51"/>
      <c r="B1599" s="51"/>
      <c r="C1599" s="51"/>
      <c r="D1599" s="51"/>
      <c r="E1599" s="51"/>
      <c r="F1599" s="51"/>
      <c r="G1599" s="51"/>
      <c r="H1599" s="51"/>
    </row>
    <row r="1600" spans="1:8" x14ac:dyDescent="0.3">
      <c r="A1600" s="51"/>
      <c r="B1600" s="51"/>
      <c r="C1600" s="51"/>
      <c r="D1600" s="51"/>
      <c r="E1600" s="51"/>
      <c r="F1600" s="51"/>
      <c r="G1600" s="51"/>
      <c r="H1600" s="51"/>
    </row>
    <row r="1601" spans="1:8" x14ac:dyDescent="0.3">
      <c r="A1601" s="51"/>
      <c r="B1601" s="51"/>
      <c r="C1601" s="51"/>
      <c r="D1601" s="51"/>
      <c r="E1601" s="51"/>
      <c r="F1601" s="51"/>
      <c r="G1601" s="51"/>
      <c r="H1601" s="51"/>
    </row>
    <row r="1602" spans="1:8" x14ac:dyDescent="0.3">
      <c r="A1602" s="51"/>
      <c r="B1602" s="51"/>
      <c r="C1602" s="51"/>
      <c r="D1602" s="51"/>
      <c r="E1602" s="51"/>
      <c r="F1602" s="51"/>
      <c r="G1602" s="51"/>
      <c r="H1602" s="51"/>
    </row>
    <row r="1603" spans="1:8" x14ac:dyDescent="0.3">
      <c r="A1603" s="51"/>
      <c r="B1603" s="51"/>
      <c r="C1603" s="51"/>
      <c r="D1603" s="51"/>
      <c r="E1603" s="51"/>
      <c r="F1603" s="51"/>
      <c r="G1603" s="51"/>
      <c r="H1603" s="51"/>
    </row>
    <row r="1604" spans="1:8" x14ac:dyDescent="0.3">
      <c r="A1604" s="51"/>
      <c r="B1604" s="51"/>
      <c r="C1604" s="51"/>
      <c r="D1604" s="51"/>
      <c r="E1604" s="51"/>
      <c r="F1604" s="51"/>
      <c r="G1604" s="51"/>
      <c r="H1604" s="51"/>
    </row>
    <row r="1605" spans="1:8" x14ac:dyDescent="0.3">
      <c r="A1605" s="51"/>
      <c r="B1605" s="51"/>
      <c r="C1605" s="51"/>
      <c r="D1605" s="51"/>
      <c r="E1605" s="51"/>
      <c r="F1605" s="51"/>
      <c r="G1605" s="51"/>
      <c r="H1605" s="51"/>
    </row>
    <row r="1606" spans="1:8" x14ac:dyDescent="0.3">
      <c r="A1606" s="51"/>
      <c r="B1606" s="51"/>
      <c r="C1606" s="51"/>
      <c r="D1606" s="51"/>
      <c r="E1606" s="51"/>
      <c r="F1606" s="51"/>
      <c r="G1606" s="51"/>
      <c r="H1606" s="51"/>
    </row>
    <row r="1607" spans="1:8" x14ac:dyDescent="0.3">
      <c r="A1607" s="51"/>
      <c r="B1607" s="51"/>
      <c r="C1607" s="51"/>
      <c r="D1607" s="51"/>
      <c r="E1607" s="51"/>
      <c r="F1607" s="51"/>
      <c r="G1607" s="51"/>
      <c r="H1607" s="51"/>
    </row>
    <row r="1608" spans="1:8" x14ac:dyDescent="0.3">
      <c r="A1608" s="51"/>
      <c r="B1608" s="51"/>
      <c r="C1608" s="51"/>
      <c r="D1608" s="51"/>
      <c r="E1608" s="51"/>
      <c r="F1608" s="51"/>
      <c r="G1608" s="51"/>
      <c r="H1608" s="51"/>
    </row>
    <row r="1609" spans="1:8" x14ac:dyDescent="0.3">
      <c r="A1609" s="51"/>
      <c r="B1609" s="51"/>
      <c r="C1609" s="51"/>
      <c r="D1609" s="51"/>
      <c r="E1609" s="51"/>
      <c r="F1609" s="51"/>
      <c r="G1609" s="51"/>
      <c r="H1609" s="51"/>
    </row>
    <row r="1610" spans="1:8" x14ac:dyDescent="0.3">
      <c r="A1610" s="51"/>
      <c r="B1610" s="51"/>
      <c r="C1610" s="51"/>
      <c r="D1610" s="51"/>
      <c r="E1610" s="51"/>
      <c r="F1610" s="51"/>
      <c r="G1610" s="51"/>
      <c r="H1610" s="51"/>
    </row>
    <row r="1611" spans="1:8" x14ac:dyDescent="0.3">
      <c r="A1611" s="51"/>
      <c r="B1611" s="51"/>
      <c r="C1611" s="51"/>
      <c r="D1611" s="51"/>
      <c r="E1611" s="51"/>
      <c r="F1611" s="51"/>
      <c r="G1611" s="51"/>
      <c r="H1611" s="51"/>
    </row>
    <row r="1612" spans="1:8" x14ac:dyDescent="0.3">
      <c r="A1612" s="51"/>
      <c r="B1612" s="51"/>
      <c r="C1612" s="51"/>
      <c r="D1612" s="51"/>
      <c r="E1612" s="51"/>
      <c r="F1612" s="51"/>
      <c r="G1612" s="51"/>
      <c r="H1612" s="51"/>
    </row>
    <row r="1613" spans="1:8" x14ac:dyDescent="0.3">
      <c r="A1613" s="51"/>
      <c r="B1613" s="51"/>
      <c r="C1613" s="51"/>
      <c r="D1613" s="51"/>
      <c r="E1613" s="51"/>
      <c r="F1613" s="51"/>
      <c r="G1613" s="51"/>
      <c r="H1613" s="51"/>
    </row>
    <row r="1614" spans="1:8" x14ac:dyDescent="0.3">
      <c r="A1614" s="51"/>
      <c r="B1614" s="51"/>
      <c r="C1614" s="51"/>
      <c r="D1614" s="51"/>
      <c r="E1614" s="51"/>
      <c r="F1614" s="51"/>
      <c r="G1614" s="51"/>
      <c r="H1614" s="51"/>
    </row>
    <row r="1615" spans="1:8" x14ac:dyDescent="0.3">
      <c r="A1615" s="51"/>
      <c r="B1615" s="51"/>
      <c r="C1615" s="51"/>
      <c r="D1615" s="51"/>
      <c r="E1615" s="51"/>
      <c r="F1615" s="51"/>
      <c r="G1615" s="51"/>
      <c r="H1615" s="51"/>
    </row>
    <row r="1616" spans="1:8" x14ac:dyDescent="0.3">
      <c r="A1616" s="51"/>
      <c r="B1616" s="51"/>
      <c r="C1616" s="51"/>
      <c r="D1616" s="51"/>
      <c r="E1616" s="51"/>
      <c r="F1616" s="51"/>
      <c r="G1616" s="51"/>
      <c r="H1616" s="51"/>
    </row>
    <row r="1617" spans="1:8" x14ac:dyDescent="0.3">
      <c r="A1617" s="51"/>
      <c r="B1617" s="51"/>
      <c r="C1617" s="51"/>
      <c r="D1617" s="51"/>
      <c r="E1617" s="51"/>
      <c r="F1617" s="51"/>
      <c r="G1617" s="51"/>
      <c r="H1617" s="51"/>
    </row>
    <row r="1618" spans="1:8" x14ac:dyDescent="0.3">
      <c r="A1618" s="51"/>
      <c r="B1618" s="51"/>
      <c r="C1618" s="51"/>
      <c r="D1618" s="51"/>
      <c r="E1618" s="51"/>
      <c r="F1618" s="51"/>
      <c r="G1618" s="51"/>
      <c r="H1618" s="51"/>
    </row>
    <row r="1619" spans="1:8" x14ac:dyDescent="0.3">
      <c r="A1619" s="51"/>
      <c r="B1619" s="51"/>
      <c r="C1619" s="51"/>
      <c r="D1619" s="51"/>
      <c r="E1619" s="51"/>
      <c r="F1619" s="51"/>
      <c r="G1619" s="51"/>
      <c r="H1619" s="51"/>
    </row>
    <row r="1620" spans="1:8" x14ac:dyDescent="0.3">
      <c r="A1620" s="51"/>
      <c r="B1620" s="51"/>
      <c r="C1620" s="51"/>
      <c r="D1620" s="51"/>
      <c r="E1620" s="51"/>
      <c r="F1620" s="51"/>
      <c r="G1620" s="51"/>
      <c r="H1620" s="51"/>
    </row>
    <row r="1621" spans="1:8" x14ac:dyDescent="0.3">
      <c r="A1621" s="51"/>
      <c r="B1621" s="51"/>
      <c r="C1621" s="51"/>
      <c r="D1621" s="51"/>
      <c r="E1621" s="51"/>
      <c r="F1621" s="51"/>
      <c r="G1621" s="51"/>
      <c r="H1621" s="51"/>
    </row>
    <row r="1622" spans="1:8" x14ac:dyDescent="0.3">
      <c r="A1622" s="51"/>
      <c r="B1622" s="51"/>
      <c r="C1622" s="51"/>
      <c r="D1622" s="51"/>
      <c r="E1622" s="51"/>
      <c r="F1622" s="51"/>
      <c r="G1622" s="51"/>
      <c r="H1622" s="51"/>
    </row>
    <row r="1623" spans="1:8" x14ac:dyDescent="0.3">
      <c r="A1623" s="51"/>
      <c r="B1623" s="51"/>
      <c r="C1623" s="51"/>
      <c r="D1623" s="51"/>
      <c r="E1623" s="51"/>
      <c r="F1623" s="51"/>
      <c r="G1623" s="51"/>
      <c r="H1623" s="51"/>
    </row>
    <row r="1624" spans="1:8" x14ac:dyDescent="0.3">
      <c r="A1624" s="51"/>
      <c r="B1624" s="51"/>
      <c r="C1624" s="51"/>
      <c r="D1624" s="51"/>
      <c r="E1624" s="51"/>
      <c r="F1624" s="51"/>
      <c r="G1624" s="51"/>
      <c r="H1624" s="51"/>
    </row>
    <row r="1625" spans="1:8" x14ac:dyDescent="0.3">
      <c r="A1625" s="51"/>
      <c r="B1625" s="51"/>
      <c r="C1625" s="51"/>
      <c r="D1625" s="51"/>
      <c r="E1625" s="51"/>
      <c r="F1625" s="51"/>
      <c r="G1625" s="51"/>
      <c r="H1625" s="51"/>
    </row>
    <row r="1626" spans="1:8" x14ac:dyDescent="0.3">
      <c r="A1626" s="51"/>
      <c r="B1626" s="51"/>
      <c r="C1626" s="51"/>
      <c r="D1626" s="51"/>
      <c r="E1626" s="51"/>
      <c r="F1626" s="51"/>
      <c r="G1626" s="51"/>
      <c r="H1626" s="51"/>
    </row>
    <row r="1627" spans="1:8" x14ac:dyDescent="0.3">
      <c r="A1627" s="51"/>
      <c r="B1627" s="51"/>
      <c r="C1627" s="51"/>
      <c r="D1627" s="51"/>
      <c r="E1627" s="51"/>
      <c r="F1627" s="51"/>
      <c r="G1627" s="51"/>
      <c r="H1627" s="51"/>
    </row>
    <row r="1628" spans="1:8" x14ac:dyDescent="0.3">
      <c r="A1628" s="51"/>
      <c r="B1628" s="51"/>
      <c r="C1628" s="51"/>
      <c r="D1628" s="51"/>
      <c r="E1628" s="51"/>
      <c r="F1628" s="51"/>
      <c r="G1628" s="51"/>
      <c r="H1628" s="51"/>
    </row>
    <row r="1629" spans="1:8" x14ac:dyDescent="0.3">
      <c r="A1629" s="51"/>
      <c r="B1629" s="51"/>
      <c r="C1629" s="51"/>
      <c r="D1629" s="51"/>
      <c r="E1629" s="51"/>
      <c r="F1629" s="51"/>
      <c r="G1629" s="51"/>
      <c r="H1629" s="51"/>
    </row>
    <row r="1630" spans="1:8" x14ac:dyDescent="0.3">
      <c r="A1630" s="51"/>
      <c r="B1630" s="51"/>
      <c r="C1630" s="51"/>
      <c r="D1630" s="51"/>
      <c r="E1630" s="51"/>
      <c r="F1630" s="51"/>
      <c r="G1630" s="51"/>
      <c r="H1630" s="51"/>
    </row>
    <row r="1631" spans="1:8" x14ac:dyDescent="0.3">
      <c r="A1631" s="51"/>
      <c r="B1631" s="51"/>
      <c r="C1631" s="51"/>
      <c r="D1631" s="51"/>
      <c r="E1631" s="51"/>
      <c r="F1631" s="51"/>
      <c r="G1631" s="51"/>
      <c r="H1631" s="51"/>
    </row>
    <row r="1632" spans="1:8" x14ac:dyDescent="0.3">
      <c r="A1632" s="51"/>
      <c r="B1632" s="51"/>
      <c r="C1632" s="51"/>
      <c r="D1632" s="51"/>
      <c r="E1632" s="51"/>
      <c r="F1632" s="51"/>
      <c r="G1632" s="51"/>
      <c r="H1632" s="51"/>
    </row>
    <row r="1633" spans="1:8" x14ac:dyDescent="0.3">
      <c r="A1633" s="51"/>
      <c r="B1633" s="51"/>
      <c r="C1633" s="51"/>
      <c r="D1633" s="51"/>
      <c r="E1633" s="51"/>
      <c r="F1633" s="51"/>
      <c r="G1633" s="51"/>
      <c r="H1633" s="51"/>
    </row>
    <row r="1634" spans="1:8" x14ac:dyDescent="0.3">
      <c r="A1634" s="51"/>
      <c r="B1634" s="51"/>
      <c r="C1634" s="51"/>
      <c r="D1634" s="51"/>
      <c r="E1634" s="51"/>
      <c r="F1634" s="51"/>
      <c r="G1634" s="51"/>
      <c r="H1634" s="51"/>
    </row>
    <row r="1635" spans="1:8" x14ac:dyDescent="0.3">
      <c r="A1635" s="51"/>
      <c r="B1635" s="51"/>
      <c r="C1635" s="51"/>
      <c r="D1635" s="51"/>
      <c r="E1635" s="51"/>
      <c r="F1635" s="51"/>
      <c r="G1635" s="51"/>
      <c r="H1635" s="51"/>
    </row>
    <row r="1636" spans="1:8" x14ac:dyDescent="0.3">
      <c r="A1636" s="51"/>
      <c r="B1636" s="51"/>
      <c r="C1636" s="51"/>
      <c r="D1636" s="51"/>
      <c r="E1636" s="51"/>
      <c r="F1636" s="51"/>
      <c r="G1636" s="51"/>
      <c r="H1636" s="51"/>
    </row>
    <row r="1637" spans="1:8" x14ac:dyDescent="0.3">
      <c r="A1637" s="51"/>
      <c r="B1637" s="51"/>
      <c r="C1637" s="51"/>
      <c r="D1637" s="51"/>
      <c r="E1637" s="51"/>
      <c r="F1637" s="51"/>
      <c r="G1637" s="51"/>
      <c r="H1637" s="51"/>
    </row>
    <row r="1638" spans="1:8" x14ac:dyDescent="0.3">
      <c r="A1638" s="51"/>
      <c r="B1638" s="51"/>
      <c r="C1638" s="51"/>
      <c r="D1638" s="51"/>
      <c r="E1638" s="51"/>
      <c r="F1638" s="51"/>
      <c r="G1638" s="51"/>
      <c r="H1638" s="51"/>
    </row>
    <row r="1639" spans="1:8" x14ac:dyDescent="0.3">
      <c r="A1639" s="51"/>
      <c r="B1639" s="51"/>
      <c r="C1639" s="51"/>
      <c r="D1639" s="51"/>
      <c r="E1639" s="51"/>
      <c r="F1639" s="51"/>
      <c r="G1639" s="51"/>
      <c r="H1639" s="51"/>
    </row>
    <row r="1640" spans="1:8" x14ac:dyDescent="0.3">
      <c r="A1640" s="51"/>
      <c r="B1640" s="51"/>
      <c r="C1640" s="51"/>
      <c r="D1640" s="51"/>
      <c r="E1640" s="51"/>
      <c r="F1640" s="51"/>
      <c r="G1640" s="51"/>
      <c r="H1640" s="51"/>
    </row>
    <row r="1641" spans="1:8" x14ac:dyDescent="0.3">
      <c r="A1641" s="51"/>
      <c r="B1641" s="51"/>
      <c r="C1641" s="51"/>
      <c r="D1641" s="51"/>
      <c r="E1641" s="51"/>
      <c r="F1641" s="51"/>
      <c r="G1641" s="51"/>
      <c r="H1641" s="51"/>
    </row>
    <row r="1642" spans="1:8" x14ac:dyDescent="0.3">
      <c r="A1642" s="51"/>
      <c r="B1642" s="51"/>
      <c r="C1642" s="51"/>
      <c r="D1642" s="51"/>
      <c r="E1642" s="51"/>
      <c r="F1642" s="51"/>
      <c r="G1642" s="51"/>
      <c r="H1642" s="51"/>
    </row>
    <row r="1643" spans="1:8" x14ac:dyDescent="0.3">
      <c r="A1643" s="51"/>
      <c r="B1643" s="51"/>
      <c r="C1643" s="51"/>
      <c r="D1643" s="51"/>
      <c r="E1643" s="51"/>
      <c r="F1643" s="51"/>
      <c r="G1643" s="51"/>
      <c r="H1643" s="51"/>
    </row>
    <row r="1644" spans="1:8" x14ac:dyDescent="0.3">
      <c r="A1644" s="51"/>
      <c r="B1644" s="51"/>
      <c r="C1644" s="51"/>
      <c r="D1644" s="51"/>
      <c r="E1644" s="51"/>
      <c r="F1644" s="51"/>
      <c r="G1644" s="51"/>
      <c r="H1644" s="51"/>
    </row>
    <row r="1645" spans="1:8" x14ac:dyDescent="0.3">
      <c r="A1645" s="51"/>
      <c r="B1645" s="51"/>
      <c r="C1645" s="51"/>
      <c r="D1645" s="51"/>
      <c r="E1645" s="51"/>
      <c r="F1645" s="51"/>
      <c r="G1645" s="51"/>
      <c r="H1645" s="51"/>
    </row>
    <row r="1646" spans="1:8" x14ac:dyDescent="0.3">
      <c r="A1646" s="51"/>
      <c r="B1646" s="51"/>
      <c r="C1646" s="51"/>
      <c r="D1646" s="51"/>
      <c r="E1646" s="51"/>
      <c r="F1646" s="51"/>
      <c r="G1646" s="51"/>
      <c r="H1646" s="51"/>
    </row>
    <row r="1647" spans="1:8" x14ac:dyDescent="0.3">
      <c r="A1647" s="51"/>
      <c r="B1647" s="51"/>
      <c r="C1647" s="51"/>
      <c r="D1647" s="51"/>
      <c r="E1647" s="51"/>
      <c r="F1647" s="51"/>
      <c r="G1647" s="51"/>
      <c r="H1647" s="51"/>
    </row>
    <row r="1648" spans="1:8" x14ac:dyDescent="0.3">
      <c r="A1648" s="51"/>
      <c r="B1648" s="51"/>
      <c r="C1648" s="51"/>
      <c r="D1648" s="51"/>
      <c r="E1648" s="51"/>
      <c r="F1648" s="51"/>
      <c r="G1648" s="51"/>
      <c r="H1648" s="51"/>
    </row>
    <row r="1649" spans="1:8" x14ac:dyDescent="0.3">
      <c r="A1649" s="51"/>
      <c r="B1649" s="51"/>
      <c r="C1649" s="51"/>
      <c r="D1649" s="51"/>
      <c r="E1649" s="51"/>
      <c r="F1649" s="51"/>
      <c r="G1649" s="51"/>
      <c r="H1649" s="51"/>
    </row>
    <row r="1650" spans="1:8" x14ac:dyDescent="0.3">
      <c r="A1650" s="51"/>
      <c r="B1650" s="51"/>
      <c r="C1650" s="51"/>
      <c r="D1650" s="51"/>
      <c r="E1650" s="51"/>
      <c r="F1650" s="51"/>
      <c r="G1650" s="51"/>
      <c r="H1650" s="51"/>
    </row>
    <row r="1651" spans="1:8" x14ac:dyDescent="0.3">
      <c r="A1651" s="51"/>
      <c r="B1651" s="51"/>
      <c r="C1651" s="51"/>
      <c r="D1651" s="51"/>
      <c r="E1651" s="51"/>
      <c r="F1651" s="51"/>
      <c r="G1651" s="51"/>
      <c r="H1651" s="51"/>
    </row>
    <row r="1652" spans="1:8" x14ac:dyDescent="0.3">
      <c r="A1652" s="51"/>
      <c r="B1652" s="51"/>
      <c r="C1652" s="51"/>
      <c r="D1652" s="51"/>
      <c r="E1652" s="51"/>
      <c r="F1652" s="51"/>
      <c r="G1652" s="51"/>
      <c r="H1652" s="51"/>
    </row>
    <row r="1653" spans="1:8" x14ac:dyDescent="0.3">
      <c r="A1653" s="51"/>
      <c r="B1653" s="51"/>
      <c r="C1653" s="51"/>
      <c r="D1653" s="51"/>
      <c r="E1653" s="51"/>
      <c r="F1653" s="51"/>
      <c r="G1653" s="51"/>
      <c r="H1653" s="51"/>
    </row>
    <row r="1654" spans="1:8" x14ac:dyDescent="0.3">
      <c r="A1654" s="51"/>
      <c r="B1654" s="51"/>
      <c r="C1654" s="51"/>
      <c r="D1654" s="51"/>
      <c r="E1654" s="51"/>
      <c r="F1654" s="51"/>
      <c r="G1654" s="51"/>
      <c r="H1654" s="51"/>
    </row>
    <row r="1655" spans="1:8" x14ac:dyDescent="0.3">
      <c r="A1655" s="51"/>
      <c r="B1655" s="51"/>
      <c r="C1655" s="51"/>
      <c r="D1655" s="51"/>
      <c r="E1655" s="51"/>
      <c r="F1655" s="51"/>
      <c r="G1655" s="51"/>
      <c r="H1655" s="51"/>
    </row>
    <row r="1656" spans="1:8" x14ac:dyDescent="0.3">
      <c r="A1656" s="51"/>
      <c r="B1656" s="51"/>
      <c r="C1656" s="51"/>
      <c r="D1656" s="51"/>
      <c r="E1656" s="51"/>
      <c r="F1656" s="51"/>
      <c r="G1656" s="51"/>
      <c r="H1656" s="51"/>
    </row>
    <row r="1657" spans="1:8" x14ac:dyDescent="0.3">
      <c r="A1657" s="51"/>
      <c r="B1657" s="51"/>
      <c r="C1657" s="51"/>
      <c r="D1657" s="51"/>
      <c r="E1657" s="51"/>
      <c r="F1657" s="51"/>
      <c r="G1657" s="51"/>
      <c r="H1657" s="51"/>
    </row>
    <row r="1658" spans="1:8" x14ac:dyDescent="0.3">
      <c r="A1658" s="51"/>
      <c r="B1658" s="51"/>
      <c r="C1658" s="51"/>
      <c r="D1658" s="51"/>
      <c r="E1658" s="51"/>
      <c r="F1658" s="51"/>
      <c r="G1658" s="51"/>
      <c r="H1658" s="51"/>
    </row>
    <row r="1659" spans="1:8" x14ac:dyDescent="0.3">
      <c r="A1659" s="51"/>
      <c r="B1659" s="51"/>
      <c r="C1659" s="51"/>
      <c r="D1659" s="51"/>
      <c r="E1659" s="51"/>
      <c r="F1659" s="51"/>
      <c r="G1659" s="51"/>
      <c r="H1659" s="51"/>
    </row>
    <row r="1660" spans="1:8" x14ac:dyDescent="0.3">
      <c r="A1660" s="51"/>
      <c r="B1660" s="51"/>
      <c r="C1660" s="51"/>
      <c r="D1660" s="51"/>
      <c r="E1660" s="51"/>
      <c r="F1660" s="51"/>
      <c r="G1660" s="51"/>
      <c r="H1660" s="51"/>
    </row>
    <row r="1661" spans="1:8" x14ac:dyDescent="0.3">
      <c r="A1661" s="51"/>
      <c r="B1661" s="51"/>
      <c r="C1661" s="51"/>
      <c r="D1661" s="51"/>
      <c r="E1661" s="51"/>
      <c r="F1661" s="51"/>
      <c r="G1661" s="51"/>
      <c r="H1661" s="51"/>
    </row>
    <row r="1662" spans="1:8" x14ac:dyDescent="0.3">
      <c r="A1662" s="51"/>
      <c r="B1662" s="51"/>
      <c r="C1662" s="51"/>
      <c r="D1662" s="51"/>
      <c r="E1662" s="51"/>
      <c r="F1662" s="51"/>
      <c r="G1662" s="51"/>
      <c r="H1662" s="51"/>
    </row>
    <row r="1663" spans="1:8" x14ac:dyDescent="0.3">
      <c r="A1663" s="51"/>
      <c r="B1663" s="51"/>
      <c r="C1663" s="51"/>
      <c r="D1663" s="51"/>
      <c r="E1663" s="51"/>
      <c r="F1663" s="51"/>
      <c r="G1663" s="51"/>
      <c r="H1663" s="51"/>
    </row>
    <row r="1664" spans="1:8" x14ac:dyDescent="0.3">
      <c r="A1664" s="51"/>
      <c r="B1664" s="51"/>
      <c r="C1664" s="51"/>
      <c r="D1664" s="51"/>
      <c r="E1664" s="51"/>
      <c r="F1664" s="51"/>
      <c r="G1664" s="51"/>
      <c r="H1664" s="51"/>
    </row>
    <row r="1665" spans="1:8" x14ac:dyDescent="0.3">
      <c r="A1665" s="51"/>
      <c r="B1665" s="51"/>
      <c r="C1665" s="51"/>
      <c r="D1665" s="51"/>
      <c r="E1665" s="51"/>
      <c r="F1665" s="51"/>
      <c r="G1665" s="51"/>
      <c r="H1665" s="51"/>
    </row>
    <row r="1666" spans="1:8" x14ac:dyDescent="0.3">
      <c r="A1666" s="51"/>
      <c r="B1666" s="51"/>
      <c r="C1666" s="51"/>
      <c r="D1666" s="51"/>
      <c r="E1666" s="51"/>
      <c r="F1666" s="51"/>
      <c r="G1666" s="51"/>
      <c r="H1666" s="51"/>
    </row>
    <row r="1667" spans="1:8" x14ac:dyDescent="0.3">
      <c r="A1667" s="51"/>
      <c r="B1667" s="51"/>
      <c r="C1667" s="51"/>
      <c r="D1667" s="51"/>
      <c r="E1667" s="51"/>
      <c r="F1667" s="51"/>
      <c r="G1667" s="51"/>
      <c r="H1667" s="51"/>
    </row>
    <row r="1668" spans="1:8" x14ac:dyDescent="0.3">
      <c r="A1668" s="51"/>
      <c r="B1668" s="51"/>
      <c r="C1668" s="51"/>
      <c r="D1668" s="51"/>
      <c r="E1668" s="51"/>
      <c r="F1668" s="51"/>
      <c r="G1668" s="51"/>
      <c r="H1668" s="51"/>
    </row>
    <row r="1669" spans="1:8" x14ac:dyDescent="0.3">
      <c r="A1669" s="51"/>
      <c r="B1669" s="51"/>
      <c r="C1669" s="51"/>
      <c r="D1669" s="51"/>
      <c r="E1669" s="51"/>
      <c r="F1669" s="51"/>
      <c r="G1669" s="51"/>
      <c r="H1669" s="51"/>
    </row>
    <row r="1670" spans="1:8" x14ac:dyDescent="0.3">
      <c r="A1670" s="51"/>
      <c r="B1670" s="51"/>
      <c r="C1670" s="51"/>
      <c r="D1670" s="51"/>
      <c r="E1670" s="51"/>
      <c r="F1670" s="51"/>
      <c r="G1670" s="51"/>
      <c r="H1670" s="51"/>
    </row>
    <row r="1671" spans="1:8" x14ac:dyDescent="0.3">
      <c r="A1671" s="51"/>
      <c r="B1671" s="51"/>
      <c r="C1671" s="51"/>
      <c r="D1671" s="51"/>
      <c r="E1671" s="51"/>
      <c r="F1671" s="51"/>
      <c r="G1671" s="51"/>
      <c r="H1671" s="51"/>
    </row>
    <row r="1672" spans="1:8" x14ac:dyDescent="0.3">
      <c r="A1672" s="51"/>
      <c r="B1672" s="51"/>
      <c r="C1672" s="51"/>
      <c r="D1672" s="51"/>
      <c r="E1672" s="51"/>
      <c r="F1672" s="51"/>
      <c r="G1672" s="51"/>
      <c r="H1672" s="51"/>
    </row>
    <row r="1673" spans="1:8" x14ac:dyDescent="0.3">
      <c r="A1673" s="51"/>
      <c r="B1673" s="51"/>
      <c r="C1673" s="51"/>
      <c r="D1673" s="51"/>
      <c r="E1673" s="51"/>
      <c r="F1673" s="51"/>
      <c r="G1673" s="51"/>
      <c r="H1673" s="51"/>
    </row>
    <row r="1674" spans="1:8" x14ac:dyDescent="0.3">
      <c r="A1674" s="51"/>
      <c r="B1674" s="51"/>
      <c r="C1674" s="51"/>
      <c r="D1674" s="51"/>
      <c r="E1674" s="51"/>
      <c r="F1674" s="51"/>
      <c r="G1674" s="51"/>
      <c r="H1674" s="51"/>
    </row>
    <row r="1675" spans="1:8" x14ac:dyDescent="0.3">
      <c r="A1675" s="51"/>
      <c r="B1675" s="51"/>
      <c r="C1675" s="51"/>
      <c r="D1675" s="51"/>
      <c r="E1675" s="51"/>
      <c r="F1675" s="51"/>
      <c r="G1675" s="51"/>
      <c r="H1675" s="51"/>
    </row>
    <row r="1676" spans="1:8" x14ac:dyDescent="0.3">
      <c r="A1676" s="51"/>
      <c r="B1676" s="51"/>
      <c r="C1676" s="51"/>
      <c r="D1676" s="51"/>
      <c r="E1676" s="51"/>
      <c r="F1676" s="51"/>
      <c r="G1676" s="51"/>
      <c r="H1676" s="51"/>
    </row>
    <row r="1677" spans="1:8" x14ac:dyDescent="0.3">
      <c r="A1677" s="51"/>
      <c r="B1677" s="51"/>
      <c r="C1677" s="51"/>
      <c r="D1677" s="51"/>
      <c r="E1677" s="51"/>
      <c r="F1677" s="51"/>
      <c r="G1677" s="51"/>
      <c r="H1677" s="51"/>
    </row>
    <row r="1678" spans="1:8" x14ac:dyDescent="0.3">
      <c r="A1678" s="51"/>
      <c r="B1678" s="51"/>
      <c r="C1678" s="51"/>
      <c r="D1678" s="51"/>
      <c r="E1678" s="51"/>
      <c r="F1678" s="51"/>
      <c r="G1678" s="51"/>
      <c r="H1678" s="51"/>
    </row>
    <row r="1679" spans="1:8" x14ac:dyDescent="0.3">
      <c r="A1679" s="51"/>
      <c r="B1679" s="51"/>
      <c r="C1679" s="51"/>
      <c r="D1679" s="51"/>
      <c r="E1679" s="51"/>
      <c r="F1679" s="51"/>
      <c r="G1679" s="51"/>
      <c r="H1679" s="51"/>
    </row>
    <row r="1680" spans="1:8" x14ac:dyDescent="0.3">
      <c r="A1680" s="51"/>
      <c r="B1680" s="51"/>
      <c r="C1680" s="51"/>
      <c r="D1680" s="51"/>
      <c r="E1680" s="51"/>
      <c r="F1680" s="51"/>
      <c r="G1680" s="51"/>
      <c r="H1680" s="51"/>
    </row>
    <row r="1681" spans="1:8" x14ac:dyDescent="0.3">
      <c r="A1681" s="51"/>
      <c r="B1681" s="51"/>
      <c r="C1681" s="51"/>
      <c r="D1681" s="51"/>
      <c r="E1681" s="51"/>
      <c r="F1681" s="51"/>
      <c r="G1681" s="51"/>
      <c r="H1681" s="51"/>
    </row>
    <row r="1682" spans="1:8" x14ac:dyDescent="0.3">
      <c r="A1682" s="51"/>
      <c r="B1682" s="51"/>
      <c r="C1682" s="51"/>
      <c r="D1682" s="51"/>
      <c r="E1682" s="51"/>
      <c r="F1682" s="51"/>
      <c r="G1682" s="51"/>
      <c r="H1682" s="51"/>
    </row>
    <row r="1683" spans="1:8" x14ac:dyDescent="0.3">
      <c r="A1683" s="51"/>
      <c r="B1683" s="51"/>
      <c r="C1683" s="51"/>
      <c r="D1683" s="51"/>
      <c r="E1683" s="51"/>
      <c r="F1683" s="51"/>
      <c r="G1683" s="51"/>
      <c r="H1683" s="51"/>
    </row>
    <row r="1684" spans="1:8" x14ac:dyDescent="0.3">
      <c r="A1684" s="51"/>
      <c r="B1684" s="51"/>
      <c r="C1684" s="51"/>
      <c r="D1684" s="51"/>
      <c r="E1684" s="51"/>
      <c r="F1684" s="51"/>
      <c r="G1684" s="51"/>
      <c r="H1684" s="51"/>
    </row>
    <row r="1685" spans="1:8" x14ac:dyDescent="0.3">
      <c r="A1685" s="51"/>
      <c r="B1685" s="51"/>
      <c r="C1685" s="51"/>
      <c r="D1685" s="51"/>
      <c r="E1685" s="51"/>
      <c r="F1685" s="51"/>
      <c r="G1685" s="51"/>
      <c r="H1685" s="51"/>
    </row>
    <row r="1686" spans="1:8" x14ac:dyDescent="0.3">
      <c r="A1686" s="51"/>
      <c r="B1686" s="51"/>
      <c r="C1686" s="51"/>
      <c r="D1686" s="51"/>
      <c r="E1686" s="51"/>
      <c r="F1686" s="51"/>
      <c r="G1686" s="51"/>
      <c r="H1686" s="51"/>
    </row>
    <row r="1687" spans="1:8" x14ac:dyDescent="0.3">
      <c r="A1687" s="51"/>
      <c r="B1687" s="51"/>
      <c r="C1687" s="51"/>
      <c r="D1687" s="51"/>
      <c r="E1687" s="51"/>
      <c r="F1687" s="51"/>
      <c r="G1687" s="51"/>
      <c r="H1687" s="51"/>
    </row>
    <row r="1688" spans="1:8" x14ac:dyDescent="0.3">
      <c r="A1688" s="51"/>
      <c r="B1688" s="51"/>
      <c r="C1688" s="51"/>
      <c r="D1688" s="51"/>
      <c r="E1688" s="51"/>
      <c r="F1688" s="51"/>
      <c r="G1688" s="51"/>
      <c r="H1688" s="51"/>
    </row>
    <row r="1689" spans="1:8" x14ac:dyDescent="0.3">
      <c r="A1689" s="51"/>
      <c r="B1689" s="51"/>
      <c r="C1689" s="51"/>
      <c r="D1689" s="51"/>
      <c r="E1689" s="51"/>
      <c r="F1689" s="51"/>
      <c r="G1689" s="51"/>
      <c r="H1689" s="51"/>
    </row>
    <row r="1690" spans="1:8" x14ac:dyDescent="0.3">
      <c r="A1690" s="51"/>
      <c r="B1690" s="51"/>
      <c r="C1690" s="51"/>
      <c r="D1690" s="51"/>
      <c r="E1690" s="51"/>
      <c r="F1690" s="51"/>
      <c r="G1690" s="51"/>
      <c r="H1690" s="51"/>
    </row>
    <row r="1691" spans="1:8" x14ac:dyDescent="0.3">
      <c r="A1691" s="51"/>
      <c r="B1691" s="51"/>
      <c r="C1691" s="51"/>
      <c r="D1691" s="51"/>
      <c r="E1691" s="51"/>
      <c r="F1691" s="51"/>
      <c r="G1691" s="51"/>
      <c r="H1691" s="51"/>
    </row>
    <row r="1692" spans="1:8" x14ac:dyDescent="0.3">
      <c r="A1692" s="51"/>
      <c r="B1692" s="51"/>
      <c r="C1692" s="51"/>
      <c r="D1692" s="51"/>
      <c r="E1692" s="51"/>
      <c r="F1692" s="51"/>
      <c r="G1692" s="51"/>
      <c r="H1692" s="51"/>
    </row>
    <row r="1693" spans="1:8" x14ac:dyDescent="0.3">
      <c r="A1693" s="51"/>
      <c r="B1693" s="51"/>
      <c r="C1693" s="51"/>
      <c r="D1693" s="51"/>
      <c r="E1693" s="51"/>
      <c r="F1693" s="51"/>
      <c r="G1693" s="51"/>
      <c r="H1693" s="51"/>
    </row>
    <row r="1694" spans="1:8" x14ac:dyDescent="0.3">
      <c r="A1694" s="51"/>
      <c r="B1694" s="51"/>
      <c r="C1694" s="51"/>
      <c r="D1694" s="51"/>
      <c r="E1694" s="51"/>
      <c r="F1694" s="51"/>
      <c r="G1694" s="51"/>
      <c r="H1694" s="51"/>
    </row>
    <row r="1695" spans="1:8" x14ac:dyDescent="0.3">
      <c r="A1695" s="51"/>
      <c r="B1695" s="51"/>
      <c r="C1695" s="51"/>
      <c r="D1695" s="51"/>
      <c r="E1695" s="51"/>
      <c r="F1695" s="51"/>
      <c r="G1695" s="51"/>
      <c r="H1695" s="51"/>
    </row>
    <row r="1696" spans="1:8" x14ac:dyDescent="0.3">
      <c r="A1696" s="51"/>
      <c r="B1696" s="51"/>
      <c r="C1696" s="51"/>
      <c r="D1696" s="51"/>
      <c r="E1696" s="51"/>
      <c r="F1696" s="51"/>
      <c r="G1696" s="51"/>
      <c r="H1696" s="51"/>
    </row>
    <row r="1697" spans="1:8" x14ac:dyDescent="0.3">
      <c r="A1697" s="51"/>
      <c r="B1697" s="51"/>
      <c r="C1697" s="51"/>
      <c r="D1697" s="51"/>
      <c r="E1697" s="51"/>
      <c r="F1697" s="51"/>
      <c r="G1697" s="51"/>
      <c r="H1697" s="51"/>
    </row>
    <row r="1698" spans="1:8" x14ac:dyDescent="0.3">
      <c r="A1698" s="51"/>
      <c r="B1698" s="51"/>
      <c r="C1698" s="51"/>
      <c r="D1698" s="51"/>
      <c r="E1698" s="51"/>
      <c r="F1698" s="51"/>
      <c r="G1698" s="51"/>
      <c r="H1698" s="51"/>
    </row>
    <row r="1699" spans="1:8" x14ac:dyDescent="0.3">
      <c r="A1699" s="51"/>
      <c r="B1699" s="51"/>
      <c r="C1699" s="51"/>
      <c r="D1699" s="51"/>
      <c r="E1699" s="51"/>
      <c r="F1699" s="51"/>
      <c r="G1699" s="51"/>
      <c r="H1699" s="51"/>
    </row>
    <row r="1700" spans="1:8" x14ac:dyDescent="0.3">
      <c r="A1700" s="51"/>
      <c r="B1700" s="51"/>
      <c r="C1700" s="51"/>
      <c r="D1700" s="51"/>
      <c r="E1700" s="51"/>
      <c r="F1700" s="51"/>
      <c r="G1700" s="51"/>
      <c r="H1700" s="51"/>
    </row>
    <row r="1701" spans="1:8" x14ac:dyDescent="0.3">
      <c r="A1701" s="51"/>
      <c r="B1701" s="51"/>
      <c r="C1701" s="51"/>
      <c r="D1701" s="51"/>
      <c r="E1701" s="51"/>
      <c r="F1701" s="51"/>
      <c r="G1701" s="51"/>
      <c r="H1701" s="51"/>
    </row>
    <row r="1702" spans="1:8" x14ac:dyDescent="0.3">
      <c r="A1702" s="51"/>
      <c r="B1702" s="51"/>
      <c r="C1702" s="51"/>
      <c r="D1702" s="51"/>
      <c r="E1702" s="51"/>
      <c r="F1702" s="51"/>
      <c r="G1702" s="51"/>
      <c r="H1702" s="51"/>
    </row>
    <row r="1703" spans="1:8" x14ac:dyDescent="0.3">
      <c r="A1703" s="51"/>
      <c r="B1703" s="51"/>
      <c r="C1703" s="51"/>
      <c r="D1703" s="51"/>
      <c r="E1703" s="51"/>
      <c r="F1703" s="51"/>
      <c r="G1703" s="51"/>
      <c r="H1703" s="51"/>
    </row>
    <row r="1704" spans="1:8" x14ac:dyDescent="0.3">
      <c r="A1704" s="51"/>
      <c r="B1704" s="51"/>
      <c r="C1704" s="51"/>
      <c r="D1704" s="51"/>
      <c r="E1704" s="51"/>
      <c r="F1704" s="51"/>
      <c r="G1704" s="51"/>
      <c r="H1704" s="51"/>
    </row>
    <row r="1705" spans="1:8" x14ac:dyDescent="0.3">
      <c r="A1705" s="51"/>
      <c r="B1705" s="51"/>
      <c r="C1705" s="51"/>
      <c r="D1705" s="51"/>
      <c r="E1705" s="51"/>
      <c r="F1705" s="51"/>
      <c r="G1705" s="51"/>
      <c r="H1705" s="51"/>
    </row>
    <row r="1706" spans="1:8" x14ac:dyDescent="0.3">
      <c r="A1706" s="51"/>
      <c r="B1706" s="51"/>
      <c r="C1706" s="51"/>
      <c r="D1706" s="51"/>
      <c r="E1706" s="51"/>
      <c r="F1706" s="51"/>
      <c r="G1706" s="51"/>
      <c r="H1706" s="51"/>
    </row>
    <row r="1707" spans="1:8" x14ac:dyDescent="0.3">
      <c r="A1707" s="51"/>
      <c r="B1707" s="51"/>
      <c r="C1707" s="51"/>
      <c r="D1707" s="51"/>
      <c r="E1707" s="51"/>
      <c r="F1707" s="51"/>
      <c r="G1707" s="51"/>
      <c r="H1707" s="51"/>
    </row>
    <row r="1708" spans="1:8" x14ac:dyDescent="0.3">
      <c r="A1708" s="51"/>
      <c r="B1708" s="51"/>
      <c r="C1708" s="51"/>
      <c r="D1708" s="51"/>
      <c r="E1708" s="51"/>
      <c r="F1708" s="51"/>
      <c r="G1708" s="51"/>
      <c r="H1708" s="51"/>
    </row>
    <row r="1709" spans="1:8" x14ac:dyDescent="0.3">
      <c r="A1709" s="51"/>
      <c r="B1709" s="51"/>
      <c r="C1709" s="51"/>
      <c r="D1709" s="51"/>
      <c r="E1709" s="51"/>
      <c r="F1709" s="51"/>
      <c r="G1709" s="51"/>
      <c r="H1709" s="51"/>
    </row>
    <row r="1710" spans="1:8" x14ac:dyDescent="0.3">
      <c r="A1710" s="51"/>
      <c r="B1710" s="51"/>
      <c r="C1710" s="51"/>
      <c r="D1710" s="51"/>
      <c r="E1710" s="51"/>
      <c r="F1710" s="51"/>
      <c r="G1710" s="51"/>
      <c r="H1710" s="51"/>
    </row>
    <row r="1711" spans="1:8" x14ac:dyDescent="0.3">
      <c r="A1711" s="51"/>
      <c r="B1711" s="51"/>
      <c r="C1711" s="51"/>
      <c r="D1711" s="51"/>
      <c r="E1711" s="51"/>
      <c r="F1711" s="51"/>
      <c r="G1711" s="51"/>
      <c r="H1711" s="51"/>
    </row>
    <row r="1712" spans="1:8" x14ac:dyDescent="0.3">
      <c r="A1712" s="51"/>
      <c r="B1712" s="51"/>
      <c r="C1712" s="51"/>
      <c r="D1712" s="51"/>
      <c r="E1712" s="51"/>
      <c r="F1712" s="51"/>
      <c r="G1712" s="51"/>
      <c r="H1712" s="51"/>
    </row>
    <row r="1713" spans="1:8" x14ac:dyDescent="0.3">
      <c r="A1713" s="51"/>
      <c r="B1713" s="51"/>
      <c r="C1713" s="51"/>
      <c r="D1713" s="51"/>
      <c r="E1713" s="51"/>
      <c r="F1713" s="51"/>
      <c r="G1713" s="51"/>
      <c r="H1713" s="51"/>
    </row>
    <row r="1714" spans="1:8" x14ac:dyDescent="0.3">
      <c r="A1714" s="51"/>
      <c r="B1714" s="51"/>
      <c r="C1714" s="51"/>
      <c r="D1714" s="51"/>
      <c r="E1714" s="51"/>
      <c r="F1714" s="51"/>
      <c r="G1714" s="51"/>
      <c r="H1714" s="51"/>
    </row>
    <row r="1715" spans="1:8" x14ac:dyDescent="0.3">
      <c r="A1715" s="51"/>
      <c r="B1715" s="51"/>
      <c r="C1715" s="51"/>
      <c r="D1715" s="51"/>
      <c r="E1715" s="51"/>
      <c r="F1715" s="51"/>
      <c r="G1715" s="51"/>
      <c r="H1715" s="51"/>
    </row>
    <row r="1716" spans="1:8" x14ac:dyDescent="0.3">
      <c r="A1716" s="51"/>
      <c r="B1716" s="51"/>
      <c r="C1716" s="51"/>
      <c r="D1716" s="51"/>
      <c r="E1716" s="51"/>
      <c r="F1716" s="51"/>
      <c r="G1716" s="51"/>
      <c r="H1716" s="51"/>
    </row>
    <row r="1717" spans="1:8" x14ac:dyDescent="0.3">
      <c r="A1717" s="51"/>
      <c r="B1717" s="51"/>
      <c r="C1717" s="51"/>
      <c r="D1717" s="51"/>
      <c r="E1717" s="51"/>
      <c r="F1717" s="51"/>
      <c r="G1717" s="51"/>
      <c r="H1717" s="51"/>
    </row>
    <row r="1718" spans="1:8" x14ac:dyDescent="0.3">
      <c r="A1718" s="51"/>
      <c r="B1718" s="51"/>
      <c r="C1718" s="51"/>
      <c r="D1718" s="51"/>
      <c r="E1718" s="51"/>
      <c r="F1718" s="51"/>
      <c r="G1718" s="51"/>
      <c r="H1718" s="51"/>
    </row>
    <row r="1719" spans="1:8" x14ac:dyDescent="0.3">
      <c r="A1719" s="51"/>
      <c r="B1719" s="51"/>
      <c r="C1719" s="51"/>
      <c r="D1719" s="51"/>
      <c r="E1719" s="51"/>
      <c r="F1719" s="51"/>
      <c r="G1719" s="51"/>
      <c r="H1719" s="51"/>
    </row>
    <row r="1720" spans="1:8" x14ac:dyDescent="0.3">
      <c r="A1720" s="51"/>
      <c r="B1720" s="51"/>
      <c r="C1720" s="51"/>
      <c r="D1720" s="51"/>
      <c r="E1720" s="51"/>
      <c r="F1720" s="51"/>
      <c r="G1720" s="51"/>
      <c r="H1720" s="51"/>
    </row>
    <row r="1721" spans="1:8" x14ac:dyDescent="0.3">
      <c r="A1721" s="51"/>
      <c r="B1721" s="51"/>
      <c r="C1721" s="51"/>
      <c r="D1721" s="51"/>
      <c r="E1721" s="51"/>
      <c r="F1721" s="51"/>
      <c r="G1721" s="51"/>
      <c r="H1721" s="51"/>
    </row>
    <row r="1722" spans="1:8" x14ac:dyDescent="0.3">
      <c r="A1722" s="51"/>
      <c r="B1722" s="51"/>
      <c r="C1722" s="51"/>
      <c r="D1722" s="51"/>
      <c r="E1722" s="51"/>
      <c r="F1722" s="51"/>
      <c r="G1722" s="51"/>
      <c r="H1722" s="51"/>
    </row>
    <row r="1723" spans="1:8" x14ac:dyDescent="0.3">
      <c r="A1723" s="51"/>
      <c r="B1723" s="51"/>
      <c r="C1723" s="51"/>
      <c r="D1723" s="51"/>
      <c r="E1723" s="51"/>
      <c r="F1723" s="51"/>
      <c r="G1723" s="51"/>
      <c r="H1723" s="51"/>
    </row>
    <row r="1724" spans="1:8" x14ac:dyDescent="0.3">
      <c r="A1724" s="51"/>
      <c r="B1724" s="51"/>
      <c r="C1724" s="51"/>
      <c r="D1724" s="51"/>
      <c r="E1724" s="51"/>
      <c r="F1724" s="51"/>
      <c r="G1724" s="51"/>
      <c r="H1724" s="51"/>
    </row>
    <row r="1725" spans="1:8" x14ac:dyDescent="0.3">
      <c r="A1725" s="51"/>
      <c r="B1725" s="51"/>
      <c r="C1725" s="51"/>
      <c r="D1725" s="51"/>
      <c r="E1725" s="51"/>
      <c r="F1725" s="51"/>
      <c r="G1725" s="51"/>
      <c r="H1725" s="51"/>
    </row>
    <row r="1726" spans="1:8" x14ac:dyDescent="0.3">
      <c r="A1726" s="51"/>
      <c r="B1726" s="51"/>
      <c r="C1726" s="51"/>
      <c r="D1726" s="51"/>
      <c r="E1726" s="51"/>
      <c r="F1726" s="51"/>
      <c r="G1726" s="51"/>
      <c r="H1726" s="51"/>
    </row>
    <row r="1727" spans="1:8" x14ac:dyDescent="0.3">
      <c r="A1727" s="51"/>
      <c r="B1727" s="51"/>
      <c r="C1727" s="51"/>
      <c r="D1727" s="51"/>
      <c r="E1727" s="51"/>
      <c r="F1727" s="51"/>
      <c r="G1727" s="51"/>
      <c r="H1727" s="51"/>
    </row>
    <row r="1728" spans="1:8" x14ac:dyDescent="0.3">
      <c r="A1728" s="51"/>
      <c r="B1728" s="51"/>
      <c r="C1728" s="51"/>
      <c r="D1728" s="51"/>
      <c r="E1728" s="51"/>
      <c r="F1728" s="51"/>
      <c r="G1728" s="51"/>
      <c r="H1728" s="51"/>
    </row>
    <row r="1729" spans="1:8" x14ac:dyDescent="0.3">
      <c r="A1729" s="51"/>
      <c r="B1729" s="51"/>
      <c r="C1729" s="51"/>
      <c r="D1729" s="51"/>
      <c r="E1729" s="51"/>
      <c r="F1729" s="51"/>
      <c r="G1729" s="51"/>
      <c r="H1729" s="51"/>
    </row>
    <row r="1730" spans="1:8" x14ac:dyDescent="0.3">
      <c r="A1730" s="51"/>
      <c r="B1730" s="51"/>
      <c r="C1730" s="51"/>
      <c r="D1730" s="51"/>
      <c r="E1730" s="51"/>
      <c r="F1730" s="51"/>
      <c r="G1730" s="51"/>
      <c r="H1730" s="51"/>
    </row>
    <row r="1731" spans="1:8" x14ac:dyDescent="0.3">
      <c r="A1731" s="51"/>
      <c r="B1731" s="51"/>
      <c r="C1731" s="51"/>
      <c r="D1731" s="51"/>
      <c r="E1731" s="51"/>
      <c r="F1731" s="51"/>
      <c r="G1731" s="51"/>
      <c r="H1731" s="51"/>
    </row>
    <row r="1732" spans="1:8" x14ac:dyDescent="0.3">
      <c r="A1732" s="51"/>
      <c r="B1732" s="51"/>
      <c r="C1732" s="51"/>
      <c r="D1732" s="51"/>
      <c r="E1732" s="51"/>
      <c r="F1732" s="51"/>
      <c r="G1732" s="51"/>
      <c r="H1732" s="51"/>
    </row>
    <row r="1733" spans="1:8" x14ac:dyDescent="0.3">
      <c r="A1733" s="51"/>
      <c r="B1733" s="51"/>
      <c r="C1733" s="51"/>
      <c r="D1733" s="51"/>
      <c r="E1733" s="51"/>
      <c r="F1733" s="51"/>
      <c r="G1733" s="51"/>
      <c r="H1733" s="51"/>
    </row>
    <row r="1734" spans="1:8" x14ac:dyDescent="0.3">
      <c r="A1734" s="51"/>
      <c r="B1734" s="51"/>
      <c r="C1734" s="51"/>
      <c r="D1734" s="51"/>
      <c r="E1734" s="51"/>
      <c r="F1734" s="51"/>
      <c r="G1734" s="51"/>
      <c r="H1734" s="51"/>
    </row>
    <row r="1735" spans="1:8" x14ac:dyDescent="0.3">
      <c r="A1735" s="51"/>
      <c r="B1735" s="51"/>
      <c r="C1735" s="51"/>
      <c r="D1735" s="51"/>
      <c r="E1735" s="51"/>
      <c r="F1735" s="51"/>
      <c r="G1735" s="51"/>
      <c r="H1735" s="51"/>
    </row>
    <row r="1736" spans="1:8" x14ac:dyDescent="0.3">
      <c r="A1736" s="51"/>
      <c r="B1736" s="51"/>
      <c r="C1736" s="51"/>
      <c r="D1736" s="51"/>
      <c r="E1736" s="51"/>
      <c r="F1736" s="51"/>
      <c r="G1736" s="51"/>
      <c r="H1736" s="51"/>
    </row>
    <row r="1737" spans="1:8" x14ac:dyDescent="0.3">
      <c r="A1737" s="51"/>
      <c r="B1737" s="51"/>
      <c r="C1737" s="51"/>
      <c r="D1737" s="51"/>
      <c r="E1737" s="51"/>
      <c r="F1737" s="51"/>
      <c r="G1737" s="51"/>
      <c r="H1737" s="51"/>
    </row>
    <row r="1738" spans="1:8" x14ac:dyDescent="0.3">
      <c r="A1738" s="51"/>
      <c r="B1738" s="51"/>
      <c r="C1738" s="51"/>
      <c r="D1738" s="51"/>
      <c r="E1738" s="51"/>
      <c r="F1738" s="51"/>
      <c r="G1738" s="51"/>
      <c r="H1738" s="51"/>
    </row>
    <row r="1739" spans="1:8" x14ac:dyDescent="0.3">
      <c r="A1739" s="51"/>
      <c r="B1739" s="51"/>
      <c r="C1739" s="51"/>
      <c r="D1739" s="51"/>
      <c r="E1739" s="51"/>
      <c r="F1739" s="51"/>
      <c r="G1739" s="51"/>
      <c r="H1739" s="51"/>
    </row>
    <row r="1740" spans="1:8" x14ac:dyDescent="0.3">
      <c r="A1740" s="51"/>
      <c r="B1740" s="51"/>
      <c r="C1740" s="51"/>
      <c r="D1740" s="51"/>
      <c r="E1740" s="51"/>
      <c r="F1740" s="51"/>
      <c r="G1740" s="51"/>
      <c r="H1740" s="51"/>
    </row>
    <row r="1741" spans="1:8" x14ac:dyDescent="0.3">
      <c r="A1741" s="51"/>
      <c r="B1741" s="51"/>
      <c r="C1741" s="51"/>
      <c r="D1741" s="51"/>
      <c r="E1741" s="51"/>
      <c r="F1741" s="51"/>
      <c r="G1741" s="51"/>
      <c r="H1741" s="51"/>
    </row>
    <row r="1742" spans="1:8" x14ac:dyDescent="0.3">
      <c r="A1742" s="51"/>
      <c r="B1742" s="51"/>
      <c r="C1742" s="51"/>
      <c r="D1742" s="51"/>
      <c r="E1742" s="51"/>
      <c r="F1742" s="51"/>
      <c r="G1742" s="51"/>
      <c r="H1742" s="51"/>
    </row>
    <row r="1743" spans="1:8" x14ac:dyDescent="0.3">
      <c r="A1743" s="51"/>
      <c r="B1743" s="51"/>
      <c r="C1743" s="51"/>
      <c r="D1743" s="51"/>
      <c r="E1743" s="51"/>
      <c r="F1743" s="51"/>
      <c r="G1743" s="51"/>
      <c r="H1743" s="51"/>
    </row>
    <row r="1744" spans="1:8" x14ac:dyDescent="0.3">
      <c r="A1744" s="51"/>
      <c r="B1744" s="51"/>
      <c r="C1744" s="51"/>
      <c r="D1744" s="51"/>
      <c r="E1744" s="51"/>
      <c r="F1744" s="51"/>
      <c r="G1744" s="51"/>
      <c r="H1744" s="51"/>
    </row>
    <row r="1745" spans="1:8" x14ac:dyDescent="0.3">
      <c r="A1745" s="51"/>
      <c r="B1745" s="51"/>
      <c r="C1745" s="51"/>
      <c r="D1745" s="51"/>
      <c r="E1745" s="51"/>
      <c r="F1745" s="51"/>
      <c r="G1745" s="51"/>
      <c r="H1745" s="51"/>
    </row>
    <row r="1746" spans="1:8" x14ac:dyDescent="0.3">
      <c r="A1746" s="51"/>
      <c r="B1746" s="51"/>
      <c r="C1746" s="51"/>
      <c r="D1746" s="51"/>
      <c r="E1746" s="51"/>
      <c r="F1746" s="51"/>
      <c r="G1746" s="51"/>
      <c r="H1746" s="51"/>
    </row>
    <row r="1747" spans="1:8" x14ac:dyDescent="0.3">
      <c r="A1747" s="51"/>
      <c r="B1747" s="51"/>
      <c r="C1747" s="51"/>
      <c r="D1747" s="51"/>
      <c r="E1747" s="51"/>
      <c r="F1747" s="51"/>
      <c r="G1747" s="51"/>
      <c r="H1747" s="51"/>
    </row>
    <row r="1748" spans="1:8" x14ac:dyDescent="0.3">
      <c r="A1748" s="51"/>
      <c r="B1748" s="51"/>
      <c r="C1748" s="51"/>
      <c r="D1748" s="51"/>
      <c r="E1748" s="51"/>
      <c r="F1748" s="51"/>
      <c r="G1748" s="51"/>
      <c r="H1748" s="51"/>
    </row>
    <row r="1749" spans="1:8" x14ac:dyDescent="0.3">
      <c r="A1749" s="51"/>
      <c r="B1749" s="51"/>
      <c r="C1749" s="51"/>
      <c r="D1749" s="51"/>
      <c r="E1749" s="51"/>
      <c r="F1749" s="51"/>
      <c r="G1749" s="51"/>
      <c r="H1749" s="51"/>
    </row>
    <row r="1750" spans="1:8" x14ac:dyDescent="0.3">
      <c r="A1750" s="51"/>
      <c r="B1750" s="51"/>
      <c r="C1750" s="51"/>
      <c r="D1750" s="51"/>
      <c r="E1750" s="51"/>
      <c r="F1750" s="51"/>
      <c r="G1750" s="51"/>
      <c r="H1750" s="51"/>
    </row>
    <row r="1751" spans="1:8" x14ac:dyDescent="0.3">
      <c r="A1751" s="51"/>
      <c r="B1751" s="51"/>
      <c r="C1751" s="51"/>
      <c r="D1751" s="51"/>
      <c r="E1751" s="51"/>
      <c r="F1751" s="51"/>
      <c r="G1751" s="51"/>
      <c r="H1751" s="51"/>
    </row>
    <row r="1752" spans="1:8" x14ac:dyDescent="0.3">
      <c r="A1752" s="51"/>
      <c r="B1752" s="51"/>
      <c r="C1752" s="51"/>
      <c r="D1752" s="51"/>
      <c r="E1752" s="51"/>
      <c r="F1752" s="51"/>
      <c r="G1752" s="51"/>
      <c r="H1752" s="51"/>
    </row>
    <row r="1753" spans="1:8" x14ac:dyDescent="0.3">
      <c r="A1753" s="51"/>
      <c r="B1753" s="51"/>
      <c r="C1753" s="51"/>
      <c r="D1753" s="51"/>
      <c r="E1753" s="51"/>
      <c r="F1753" s="51"/>
      <c r="G1753" s="51"/>
      <c r="H1753" s="51"/>
    </row>
    <row r="1754" spans="1:8" x14ac:dyDescent="0.3">
      <c r="A1754" s="51"/>
      <c r="B1754" s="51"/>
      <c r="C1754" s="51"/>
      <c r="D1754" s="51"/>
      <c r="E1754" s="51"/>
      <c r="F1754" s="51"/>
      <c r="G1754" s="51"/>
      <c r="H1754" s="51"/>
    </row>
    <row r="1755" spans="1:8" x14ac:dyDescent="0.3">
      <c r="A1755" s="51"/>
      <c r="B1755" s="51"/>
      <c r="C1755" s="51"/>
      <c r="D1755" s="51"/>
      <c r="E1755" s="51"/>
      <c r="F1755" s="51"/>
      <c r="G1755" s="51"/>
      <c r="H1755" s="51"/>
    </row>
    <row r="1756" spans="1:8" x14ac:dyDescent="0.3">
      <c r="A1756" s="51"/>
      <c r="B1756" s="51"/>
      <c r="C1756" s="51"/>
      <c r="D1756" s="51"/>
      <c r="E1756" s="51"/>
      <c r="F1756" s="51"/>
      <c r="G1756" s="51"/>
      <c r="H1756" s="51"/>
    </row>
    <row r="1757" spans="1:8" x14ac:dyDescent="0.3">
      <c r="A1757" s="51"/>
      <c r="B1757" s="51"/>
      <c r="C1757" s="51"/>
      <c r="D1757" s="51"/>
      <c r="E1757" s="51"/>
      <c r="F1757" s="51"/>
      <c r="G1757" s="51"/>
      <c r="H1757" s="51"/>
    </row>
    <row r="1758" spans="1:8" x14ac:dyDescent="0.3">
      <c r="A1758" s="51"/>
      <c r="B1758" s="51"/>
      <c r="C1758" s="51"/>
      <c r="D1758" s="51"/>
      <c r="E1758" s="51"/>
      <c r="F1758" s="51"/>
      <c r="G1758" s="51"/>
      <c r="H1758" s="51"/>
    </row>
    <row r="1759" spans="1:8" x14ac:dyDescent="0.3">
      <c r="A1759" s="51"/>
      <c r="B1759" s="51"/>
      <c r="C1759" s="51"/>
      <c r="D1759" s="51"/>
      <c r="E1759" s="51"/>
      <c r="F1759" s="51"/>
      <c r="G1759" s="51"/>
      <c r="H1759" s="51"/>
    </row>
    <row r="1760" spans="1:8" x14ac:dyDescent="0.3">
      <c r="A1760" s="51"/>
      <c r="B1760" s="51"/>
      <c r="C1760" s="51"/>
      <c r="D1760" s="51"/>
      <c r="E1760" s="51"/>
      <c r="F1760" s="51"/>
      <c r="G1760" s="51"/>
      <c r="H1760" s="51"/>
    </row>
    <row r="1761" spans="1:8" x14ac:dyDescent="0.3">
      <c r="A1761" s="51"/>
      <c r="B1761" s="51"/>
      <c r="C1761" s="51"/>
      <c r="D1761" s="51"/>
      <c r="E1761" s="51"/>
      <c r="F1761" s="51"/>
      <c r="G1761" s="51"/>
      <c r="H1761" s="51"/>
    </row>
    <row r="1762" spans="1:8" x14ac:dyDescent="0.3">
      <c r="A1762" s="51"/>
      <c r="B1762" s="51"/>
      <c r="C1762" s="51"/>
      <c r="D1762" s="51"/>
      <c r="E1762" s="51"/>
      <c r="F1762" s="51"/>
      <c r="G1762" s="51"/>
      <c r="H1762" s="51"/>
    </row>
    <row r="1763" spans="1:8" x14ac:dyDescent="0.3">
      <c r="A1763" s="51"/>
      <c r="B1763" s="51"/>
      <c r="C1763" s="51"/>
      <c r="D1763" s="51"/>
      <c r="E1763" s="51"/>
      <c r="F1763" s="51"/>
      <c r="G1763" s="51"/>
      <c r="H1763" s="51"/>
    </row>
    <row r="1764" spans="1:8" x14ac:dyDescent="0.3">
      <c r="A1764" s="51"/>
      <c r="B1764" s="51"/>
      <c r="C1764" s="51"/>
      <c r="D1764" s="51"/>
      <c r="E1764" s="51"/>
      <c r="F1764" s="51"/>
      <c r="G1764" s="51"/>
      <c r="H1764" s="51"/>
    </row>
    <row r="1765" spans="1:8" x14ac:dyDescent="0.3">
      <c r="A1765" s="51"/>
      <c r="B1765" s="51"/>
      <c r="C1765" s="51"/>
      <c r="D1765" s="51"/>
      <c r="E1765" s="51"/>
      <c r="F1765" s="51"/>
      <c r="G1765" s="51"/>
      <c r="H1765" s="51"/>
    </row>
    <row r="1766" spans="1:8" x14ac:dyDescent="0.3">
      <c r="A1766" s="51"/>
      <c r="B1766" s="51"/>
      <c r="C1766" s="51"/>
      <c r="D1766" s="51"/>
      <c r="E1766" s="51"/>
      <c r="F1766" s="51"/>
      <c r="G1766" s="51"/>
      <c r="H1766" s="51"/>
    </row>
    <row r="1767" spans="1:8" x14ac:dyDescent="0.3">
      <c r="A1767" s="51"/>
      <c r="B1767" s="51"/>
      <c r="C1767" s="51"/>
      <c r="D1767" s="51"/>
      <c r="E1767" s="51"/>
      <c r="F1767" s="51"/>
      <c r="G1767" s="51"/>
      <c r="H1767" s="51"/>
    </row>
    <row r="1768" spans="1:8" x14ac:dyDescent="0.3">
      <c r="A1768" s="51"/>
      <c r="B1768" s="51"/>
      <c r="C1768" s="51"/>
      <c r="D1768" s="51"/>
      <c r="E1768" s="51"/>
      <c r="F1768" s="51"/>
      <c r="G1768" s="51"/>
      <c r="H1768" s="51"/>
    </row>
    <row r="1769" spans="1:8" x14ac:dyDescent="0.3">
      <c r="A1769" s="51"/>
      <c r="B1769" s="51"/>
      <c r="C1769" s="51"/>
      <c r="D1769" s="51"/>
      <c r="E1769" s="51"/>
      <c r="F1769" s="51"/>
      <c r="G1769" s="51"/>
      <c r="H1769" s="51"/>
    </row>
    <row r="1770" spans="1:8" x14ac:dyDescent="0.3">
      <c r="A1770" s="51"/>
      <c r="B1770" s="51"/>
      <c r="C1770" s="51"/>
      <c r="D1770" s="51"/>
      <c r="E1770" s="51"/>
      <c r="F1770" s="51"/>
      <c r="G1770" s="51"/>
      <c r="H1770" s="51"/>
    </row>
    <row r="1771" spans="1:8" x14ac:dyDescent="0.3">
      <c r="A1771" s="51"/>
      <c r="B1771" s="51"/>
      <c r="C1771" s="51"/>
      <c r="D1771" s="51"/>
      <c r="E1771" s="51"/>
      <c r="F1771" s="51"/>
      <c r="G1771" s="51"/>
      <c r="H1771" s="51"/>
    </row>
    <row r="1772" spans="1:8" x14ac:dyDescent="0.3">
      <c r="A1772" s="51"/>
      <c r="B1772" s="51"/>
      <c r="C1772" s="51"/>
      <c r="D1772" s="51"/>
      <c r="E1772" s="51"/>
      <c r="F1772" s="51"/>
      <c r="G1772" s="51"/>
      <c r="H1772" s="51"/>
    </row>
    <row r="1773" spans="1:8" x14ac:dyDescent="0.3">
      <c r="A1773" s="51"/>
      <c r="B1773" s="51"/>
      <c r="C1773" s="51"/>
      <c r="D1773" s="51"/>
      <c r="E1773" s="51"/>
      <c r="F1773" s="51"/>
      <c r="G1773" s="51"/>
      <c r="H1773" s="51"/>
    </row>
    <row r="1774" spans="1:8" x14ac:dyDescent="0.3">
      <c r="A1774" s="51"/>
      <c r="B1774" s="51"/>
      <c r="C1774" s="51"/>
      <c r="D1774" s="51"/>
      <c r="E1774" s="51"/>
      <c r="F1774" s="51"/>
      <c r="G1774" s="51"/>
      <c r="H1774" s="51"/>
    </row>
    <row r="1775" spans="1:8" x14ac:dyDescent="0.3">
      <c r="A1775" s="51"/>
      <c r="B1775" s="51"/>
      <c r="C1775" s="51"/>
      <c r="D1775" s="51"/>
      <c r="E1775" s="51"/>
      <c r="F1775" s="51"/>
      <c r="G1775" s="51"/>
      <c r="H1775" s="51"/>
    </row>
    <row r="1776" spans="1:8" x14ac:dyDescent="0.3">
      <c r="A1776" s="51"/>
      <c r="B1776" s="51"/>
      <c r="C1776" s="51"/>
      <c r="D1776" s="51"/>
      <c r="E1776" s="51"/>
      <c r="F1776" s="51"/>
      <c r="G1776" s="51"/>
      <c r="H1776" s="51"/>
    </row>
    <row r="1777" spans="1:8" x14ac:dyDescent="0.3">
      <c r="A1777" s="51"/>
      <c r="B1777" s="51"/>
      <c r="C1777" s="51"/>
      <c r="D1777" s="51"/>
      <c r="E1777" s="51"/>
      <c r="F1777" s="51"/>
      <c r="G1777" s="51"/>
      <c r="H1777" s="51"/>
    </row>
    <row r="1778" spans="1:8" x14ac:dyDescent="0.3">
      <c r="A1778" s="51"/>
      <c r="B1778" s="51"/>
      <c r="C1778" s="51"/>
      <c r="D1778" s="51"/>
      <c r="E1778" s="51"/>
      <c r="F1778" s="51"/>
      <c r="G1778" s="51"/>
      <c r="H1778" s="51"/>
    </row>
    <row r="1779" spans="1:8" x14ac:dyDescent="0.3">
      <c r="A1779" s="51"/>
      <c r="B1779" s="51"/>
      <c r="C1779" s="51"/>
      <c r="D1779" s="51"/>
      <c r="E1779" s="51"/>
      <c r="F1779" s="51"/>
      <c r="G1779" s="51"/>
      <c r="H1779" s="51"/>
    </row>
    <row r="1780" spans="1:8" x14ac:dyDescent="0.3">
      <c r="A1780" s="51"/>
      <c r="B1780" s="51"/>
      <c r="C1780" s="51"/>
      <c r="D1780" s="51"/>
      <c r="E1780" s="51"/>
      <c r="F1780" s="51"/>
      <c r="G1780" s="51"/>
      <c r="H1780" s="51"/>
    </row>
    <row r="1781" spans="1:8" x14ac:dyDescent="0.3">
      <c r="A1781" s="51"/>
      <c r="B1781" s="51"/>
      <c r="C1781" s="51"/>
      <c r="D1781" s="51"/>
      <c r="E1781" s="51"/>
      <c r="F1781" s="51"/>
      <c r="G1781" s="51"/>
      <c r="H1781" s="51"/>
    </row>
    <row r="1782" spans="1:8" x14ac:dyDescent="0.3">
      <c r="A1782" s="51"/>
      <c r="B1782" s="51"/>
      <c r="C1782" s="51"/>
      <c r="D1782" s="51"/>
      <c r="E1782" s="51"/>
      <c r="F1782" s="51"/>
      <c r="G1782" s="51"/>
      <c r="H1782" s="51"/>
    </row>
    <row r="1783" spans="1:8" x14ac:dyDescent="0.3">
      <c r="A1783" s="51"/>
      <c r="B1783" s="51"/>
      <c r="C1783" s="51"/>
      <c r="D1783" s="51"/>
      <c r="E1783" s="51"/>
      <c r="F1783" s="51"/>
      <c r="G1783" s="51"/>
      <c r="H1783" s="51"/>
    </row>
    <row r="1784" spans="1:8" x14ac:dyDescent="0.3">
      <c r="A1784" s="51"/>
      <c r="B1784" s="51"/>
      <c r="C1784" s="51"/>
      <c r="D1784" s="51"/>
      <c r="E1784" s="51"/>
      <c r="F1784" s="51"/>
      <c r="G1784" s="51"/>
      <c r="H1784" s="51"/>
    </row>
    <row r="1785" spans="1:8" x14ac:dyDescent="0.3">
      <c r="A1785" s="51"/>
      <c r="B1785" s="51"/>
      <c r="C1785" s="51"/>
      <c r="D1785" s="51"/>
      <c r="E1785" s="51"/>
      <c r="F1785" s="51"/>
      <c r="G1785" s="51"/>
      <c r="H1785" s="51"/>
    </row>
    <row r="1786" spans="1:8" x14ac:dyDescent="0.3">
      <c r="A1786" s="51"/>
      <c r="B1786" s="51"/>
      <c r="C1786" s="51"/>
      <c r="D1786" s="51"/>
      <c r="E1786" s="51"/>
      <c r="F1786" s="51"/>
      <c r="G1786" s="51"/>
      <c r="H1786" s="51"/>
    </row>
    <row r="1787" spans="1:8" x14ac:dyDescent="0.3">
      <c r="A1787" s="51"/>
      <c r="B1787" s="51"/>
      <c r="C1787" s="51"/>
      <c r="D1787" s="51"/>
      <c r="E1787" s="51"/>
      <c r="F1787" s="51"/>
      <c r="G1787" s="51"/>
      <c r="H1787" s="51"/>
    </row>
    <row r="1788" spans="1:8" x14ac:dyDescent="0.3">
      <c r="A1788" s="51"/>
      <c r="B1788" s="51"/>
      <c r="C1788" s="51"/>
      <c r="D1788" s="51"/>
      <c r="E1788" s="51"/>
      <c r="F1788" s="51"/>
      <c r="G1788" s="51"/>
      <c r="H1788" s="51"/>
    </row>
    <row r="1789" spans="1:8" x14ac:dyDescent="0.3">
      <c r="A1789" s="51"/>
      <c r="B1789" s="51"/>
      <c r="C1789" s="51"/>
      <c r="D1789" s="51"/>
      <c r="E1789" s="51"/>
      <c r="F1789" s="51"/>
      <c r="G1789" s="51"/>
      <c r="H1789" s="51"/>
    </row>
    <row r="1790" spans="1:8" x14ac:dyDescent="0.3">
      <c r="A1790" s="51"/>
      <c r="B1790" s="51"/>
      <c r="C1790" s="51"/>
      <c r="D1790" s="51"/>
      <c r="E1790" s="51"/>
      <c r="F1790" s="51"/>
      <c r="G1790" s="51"/>
      <c r="H1790" s="51"/>
    </row>
    <row r="1791" spans="1:8" x14ac:dyDescent="0.3">
      <c r="A1791" s="51"/>
      <c r="B1791" s="51"/>
      <c r="C1791" s="51"/>
      <c r="D1791" s="51"/>
      <c r="E1791" s="51"/>
      <c r="F1791" s="51"/>
      <c r="G1791" s="51"/>
      <c r="H1791" s="51"/>
    </row>
    <row r="1792" spans="1:8" x14ac:dyDescent="0.3">
      <c r="A1792" s="51"/>
      <c r="B1792" s="51"/>
      <c r="C1792" s="51"/>
      <c r="D1792" s="51"/>
      <c r="E1792" s="51"/>
      <c r="F1792" s="51"/>
      <c r="G1792" s="51"/>
      <c r="H1792" s="51"/>
    </row>
    <row r="1793" spans="1:8" x14ac:dyDescent="0.3">
      <c r="A1793" s="51"/>
      <c r="B1793" s="51"/>
      <c r="C1793" s="51"/>
      <c r="D1793" s="51"/>
      <c r="E1793" s="51"/>
      <c r="F1793" s="51"/>
      <c r="G1793" s="51"/>
      <c r="H1793" s="51"/>
    </row>
    <row r="1794" spans="1:8" x14ac:dyDescent="0.3">
      <c r="A1794" s="51"/>
      <c r="B1794" s="51"/>
      <c r="C1794" s="51"/>
      <c r="D1794" s="51"/>
      <c r="E1794" s="51"/>
      <c r="F1794" s="51"/>
      <c r="G1794" s="51"/>
      <c r="H1794" s="51"/>
    </row>
    <row r="1795" spans="1:8" x14ac:dyDescent="0.3">
      <c r="A1795" s="51"/>
      <c r="B1795" s="51"/>
      <c r="C1795" s="51"/>
      <c r="D1795" s="51"/>
      <c r="E1795" s="51"/>
      <c r="F1795" s="51"/>
      <c r="G1795" s="51"/>
      <c r="H1795" s="51"/>
    </row>
    <row r="1796" spans="1:8" x14ac:dyDescent="0.3">
      <c r="A1796" s="51"/>
      <c r="B1796" s="51"/>
      <c r="C1796" s="51"/>
      <c r="D1796" s="51"/>
      <c r="E1796" s="51"/>
      <c r="F1796" s="51"/>
      <c r="G1796" s="51"/>
      <c r="H1796" s="51"/>
    </row>
    <row r="1797" spans="1:8" x14ac:dyDescent="0.3">
      <c r="A1797" s="51"/>
      <c r="B1797" s="51"/>
      <c r="C1797" s="51"/>
      <c r="D1797" s="51"/>
      <c r="E1797" s="51"/>
      <c r="F1797" s="51"/>
      <c r="G1797" s="51"/>
      <c r="H1797" s="51"/>
    </row>
    <row r="1798" spans="1:8" x14ac:dyDescent="0.3">
      <c r="A1798" s="51"/>
      <c r="B1798" s="51"/>
      <c r="C1798" s="51"/>
      <c r="D1798" s="51"/>
      <c r="E1798" s="51"/>
      <c r="F1798" s="51"/>
      <c r="G1798" s="51"/>
      <c r="H1798" s="51"/>
    </row>
    <row r="1799" spans="1:8" x14ac:dyDescent="0.3">
      <c r="A1799" s="51"/>
      <c r="B1799" s="51"/>
      <c r="C1799" s="51"/>
      <c r="D1799" s="51"/>
      <c r="E1799" s="51"/>
      <c r="F1799" s="51"/>
      <c r="G1799" s="51"/>
      <c r="H1799" s="51"/>
    </row>
    <row r="1800" spans="1:8" x14ac:dyDescent="0.3">
      <c r="A1800" s="51"/>
      <c r="B1800" s="51"/>
      <c r="C1800" s="51"/>
      <c r="D1800" s="51"/>
      <c r="E1800" s="51"/>
      <c r="F1800" s="51"/>
      <c r="G1800" s="51"/>
      <c r="H1800" s="51"/>
    </row>
    <row r="1801" spans="1:8" x14ac:dyDescent="0.3">
      <c r="A1801" s="51"/>
      <c r="B1801" s="51"/>
      <c r="C1801" s="51"/>
      <c r="D1801" s="51"/>
      <c r="E1801" s="51"/>
      <c r="F1801" s="51"/>
      <c r="G1801" s="51"/>
      <c r="H1801" s="51"/>
    </row>
    <row r="1802" spans="1:8" x14ac:dyDescent="0.3">
      <c r="A1802" s="51"/>
      <c r="B1802" s="51"/>
      <c r="C1802" s="51"/>
      <c r="D1802" s="51"/>
      <c r="E1802" s="51"/>
      <c r="F1802" s="51"/>
      <c r="G1802" s="51"/>
      <c r="H1802" s="51"/>
    </row>
    <row r="1803" spans="1:8" x14ac:dyDescent="0.3">
      <c r="A1803" s="51"/>
      <c r="B1803" s="51"/>
      <c r="C1803" s="51"/>
      <c r="D1803" s="51"/>
      <c r="E1803" s="51"/>
      <c r="F1803" s="51"/>
      <c r="G1803" s="51"/>
      <c r="H1803" s="51"/>
    </row>
    <row r="1804" spans="1:8" x14ac:dyDescent="0.3">
      <c r="A1804" s="51"/>
      <c r="B1804" s="51"/>
      <c r="C1804" s="51"/>
      <c r="D1804" s="51"/>
      <c r="E1804" s="51"/>
      <c r="F1804" s="51"/>
      <c r="G1804" s="51"/>
      <c r="H1804" s="51"/>
    </row>
    <row r="1805" spans="1:8" x14ac:dyDescent="0.3">
      <c r="A1805" s="51"/>
      <c r="B1805" s="51"/>
      <c r="C1805" s="51"/>
      <c r="D1805" s="51"/>
      <c r="E1805" s="51"/>
      <c r="F1805" s="51"/>
      <c r="G1805" s="51"/>
      <c r="H1805" s="51"/>
    </row>
    <row r="1806" spans="1:8" x14ac:dyDescent="0.3">
      <c r="A1806" s="51"/>
      <c r="B1806" s="51"/>
      <c r="C1806" s="51"/>
      <c r="D1806" s="51"/>
      <c r="E1806" s="51"/>
      <c r="F1806" s="51"/>
      <c r="G1806" s="51"/>
      <c r="H1806" s="51"/>
    </row>
    <row r="1807" spans="1:8" x14ac:dyDescent="0.3">
      <c r="A1807" s="51"/>
      <c r="B1807" s="51"/>
      <c r="C1807" s="51"/>
      <c r="D1807" s="51"/>
      <c r="E1807" s="51"/>
      <c r="F1807" s="51"/>
      <c r="G1807" s="51"/>
      <c r="H1807" s="51"/>
    </row>
    <row r="1808" spans="1:8" x14ac:dyDescent="0.3">
      <c r="A1808" s="51"/>
      <c r="B1808" s="51"/>
      <c r="C1808" s="51"/>
      <c r="D1808" s="51"/>
      <c r="E1808" s="51"/>
      <c r="F1808" s="51"/>
      <c r="G1808" s="51"/>
      <c r="H1808" s="51"/>
    </row>
    <row r="1809" spans="1:8" x14ac:dyDescent="0.3">
      <c r="A1809" s="51"/>
      <c r="B1809" s="51"/>
      <c r="C1809" s="51"/>
      <c r="D1809" s="51"/>
      <c r="E1809" s="51"/>
      <c r="F1809" s="51"/>
      <c r="G1809" s="51"/>
      <c r="H1809" s="51"/>
    </row>
    <row r="1810" spans="1:8" x14ac:dyDescent="0.3">
      <c r="A1810" s="51"/>
      <c r="B1810" s="51"/>
      <c r="C1810" s="51"/>
      <c r="D1810" s="51"/>
      <c r="E1810" s="51"/>
      <c r="F1810" s="51"/>
      <c r="G1810" s="51"/>
      <c r="H1810" s="51"/>
    </row>
    <row r="1811" spans="1:8" x14ac:dyDescent="0.3">
      <c r="A1811" s="51"/>
      <c r="B1811" s="51"/>
      <c r="C1811" s="51"/>
      <c r="D1811" s="51"/>
      <c r="E1811" s="51"/>
      <c r="F1811" s="51"/>
      <c r="G1811" s="51"/>
      <c r="H1811" s="51"/>
    </row>
    <row r="1812" spans="1:8" x14ac:dyDescent="0.3">
      <c r="A1812" s="51"/>
      <c r="B1812" s="51"/>
      <c r="C1812" s="51"/>
      <c r="D1812" s="51"/>
      <c r="E1812" s="51"/>
      <c r="F1812" s="51"/>
      <c r="G1812" s="51"/>
      <c r="H1812" s="51"/>
    </row>
    <row r="1813" spans="1:8" x14ac:dyDescent="0.3">
      <c r="A1813" s="51"/>
      <c r="B1813" s="51"/>
      <c r="C1813" s="51"/>
      <c r="D1813" s="51"/>
      <c r="E1813" s="51"/>
      <c r="F1813" s="51"/>
      <c r="G1813" s="51"/>
      <c r="H1813" s="51"/>
    </row>
    <row r="1814" spans="1:8" x14ac:dyDescent="0.3">
      <c r="A1814" s="51"/>
      <c r="B1814" s="51"/>
      <c r="C1814" s="51"/>
      <c r="D1814" s="51"/>
      <c r="E1814" s="51"/>
      <c r="F1814" s="51"/>
      <c r="G1814" s="51"/>
      <c r="H1814" s="51"/>
    </row>
    <row r="1815" spans="1:8" x14ac:dyDescent="0.3">
      <c r="A1815" s="51"/>
      <c r="B1815" s="51"/>
      <c r="C1815" s="51"/>
      <c r="D1815" s="51"/>
      <c r="E1815" s="51"/>
      <c r="F1815" s="51"/>
      <c r="G1815" s="51"/>
      <c r="H1815" s="51"/>
    </row>
    <row r="1816" spans="1:8" x14ac:dyDescent="0.3">
      <c r="A1816" s="51"/>
      <c r="B1816" s="51"/>
      <c r="C1816" s="51"/>
      <c r="D1816" s="51"/>
      <c r="E1816" s="51"/>
      <c r="F1816" s="51"/>
      <c r="G1816" s="51"/>
      <c r="H1816" s="51"/>
    </row>
    <row r="1817" spans="1:8" x14ac:dyDescent="0.3">
      <c r="A1817" s="51"/>
      <c r="B1817" s="51"/>
      <c r="C1817" s="51"/>
      <c r="D1817" s="51"/>
      <c r="E1817" s="51"/>
      <c r="F1817" s="51"/>
      <c r="G1817" s="51"/>
      <c r="H1817" s="51"/>
    </row>
    <row r="1818" spans="1:8" x14ac:dyDescent="0.3">
      <c r="A1818" s="51"/>
      <c r="B1818" s="51"/>
      <c r="C1818" s="51"/>
      <c r="D1818" s="51"/>
      <c r="E1818" s="51"/>
      <c r="F1818" s="51"/>
      <c r="G1818" s="51"/>
      <c r="H1818" s="51"/>
    </row>
    <row r="1819" spans="1:8" x14ac:dyDescent="0.3">
      <c r="A1819" s="51"/>
      <c r="B1819" s="51"/>
      <c r="C1819" s="51"/>
      <c r="D1819" s="51"/>
      <c r="E1819" s="51"/>
      <c r="F1819" s="51"/>
      <c r="G1819" s="51"/>
      <c r="H1819" s="51"/>
    </row>
    <row r="1820" spans="1:8" x14ac:dyDescent="0.3">
      <c r="A1820" s="51"/>
      <c r="B1820" s="51"/>
      <c r="C1820" s="51"/>
      <c r="D1820" s="51"/>
      <c r="E1820" s="51"/>
      <c r="F1820" s="51"/>
      <c r="G1820" s="51"/>
      <c r="H1820" s="51"/>
    </row>
    <row r="1821" spans="1:8" x14ac:dyDescent="0.3">
      <c r="A1821" s="51"/>
      <c r="B1821" s="51"/>
      <c r="C1821" s="51"/>
      <c r="D1821" s="51"/>
      <c r="E1821" s="51"/>
      <c r="F1821" s="51"/>
      <c r="G1821" s="51"/>
      <c r="H1821" s="51"/>
    </row>
    <row r="1822" spans="1:8" x14ac:dyDescent="0.3">
      <c r="A1822" s="51"/>
      <c r="B1822" s="51"/>
      <c r="C1822" s="51"/>
      <c r="D1822" s="51"/>
      <c r="E1822" s="51"/>
      <c r="F1822" s="51"/>
      <c r="G1822" s="51"/>
      <c r="H1822" s="51"/>
    </row>
    <row r="1823" spans="1:8" x14ac:dyDescent="0.3">
      <c r="A1823" s="51"/>
      <c r="B1823" s="51"/>
      <c r="C1823" s="51"/>
      <c r="D1823" s="51"/>
      <c r="E1823" s="51"/>
      <c r="F1823" s="51"/>
      <c r="G1823" s="51"/>
      <c r="H1823" s="51"/>
    </row>
    <row r="1824" spans="1:8" x14ac:dyDescent="0.3">
      <c r="A1824" s="51"/>
      <c r="B1824" s="51"/>
      <c r="C1824" s="51"/>
      <c r="D1824" s="51"/>
      <c r="E1824" s="51"/>
      <c r="F1824" s="51"/>
      <c r="G1824" s="51"/>
      <c r="H1824" s="51"/>
    </row>
    <row r="1825" spans="1:8" x14ac:dyDescent="0.3">
      <c r="A1825" s="51"/>
      <c r="B1825" s="51"/>
      <c r="C1825" s="51"/>
      <c r="D1825" s="51"/>
      <c r="E1825" s="51"/>
      <c r="F1825" s="51"/>
      <c r="G1825" s="51"/>
      <c r="H1825" s="51"/>
    </row>
    <row r="1826" spans="1:8" x14ac:dyDescent="0.3">
      <c r="A1826" s="51"/>
      <c r="B1826" s="51"/>
      <c r="C1826" s="51"/>
      <c r="D1826" s="51"/>
      <c r="E1826" s="51"/>
      <c r="F1826" s="51"/>
      <c r="G1826" s="51"/>
      <c r="H1826" s="51"/>
    </row>
    <row r="1827" spans="1:8" x14ac:dyDescent="0.3">
      <c r="A1827" s="51"/>
      <c r="B1827" s="51"/>
      <c r="C1827" s="51"/>
      <c r="D1827" s="51"/>
      <c r="E1827" s="51"/>
      <c r="F1827" s="51"/>
      <c r="G1827" s="51"/>
      <c r="H1827" s="51"/>
    </row>
    <row r="1828" spans="1:8" x14ac:dyDescent="0.3">
      <c r="A1828" s="51"/>
      <c r="B1828" s="51"/>
      <c r="C1828" s="51"/>
      <c r="D1828" s="51"/>
      <c r="E1828" s="51"/>
      <c r="F1828" s="51"/>
      <c r="G1828" s="51"/>
      <c r="H1828" s="51"/>
    </row>
    <row r="1829" spans="1:8" x14ac:dyDescent="0.3">
      <c r="A1829" s="51"/>
      <c r="B1829" s="51"/>
      <c r="C1829" s="51"/>
      <c r="D1829" s="51"/>
      <c r="E1829" s="51"/>
      <c r="F1829" s="51"/>
      <c r="G1829" s="51"/>
      <c r="H1829" s="51"/>
    </row>
    <row r="1830" spans="1:8" x14ac:dyDescent="0.3">
      <c r="A1830" s="51"/>
      <c r="B1830" s="51"/>
      <c r="C1830" s="51"/>
      <c r="D1830" s="51"/>
      <c r="E1830" s="51"/>
      <c r="F1830" s="51"/>
      <c r="G1830" s="51"/>
      <c r="H1830" s="51"/>
    </row>
    <row r="1831" spans="1:8" x14ac:dyDescent="0.3">
      <c r="A1831" s="51"/>
      <c r="B1831" s="51"/>
      <c r="C1831" s="51"/>
      <c r="D1831" s="51"/>
      <c r="E1831" s="51"/>
      <c r="F1831" s="51"/>
      <c r="G1831" s="51"/>
      <c r="H1831" s="51"/>
    </row>
    <row r="1832" spans="1:8" x14ac:dyDescent="0.3">
      <c r="A1832" s="51"/>
      <c r="B1832" s="51"/>
      <c r="C1832" s="51"/>
      <c r="D1832" s="51"/>
      <c r="E1832" s="51"/>
      <c r="F1832" s="51"/>
      <c r="G1832" s="51"/>
      <c r="H1832" s="51"/>
    </row>
    <row r="1833" spans="1:8" x14ac:dyDescent="0.3">
      <c r="A1833" s="51"/>
      <c r="B1833" s="51"/>
      <c r="C1833" s="51"/>
      <c r="D1833" s="51"/>
      <c r="E1833" s="51"/>
      <c r="F1833" s="51"/>
      <c r="G1833" s="51"/>
      <c r="H1833" s="51"/>
    </row>
    <row r="1834" spans="1:8" x14ac:dyDescent="0.3">
      <c r="A1834" s="51"/>
      <c r="B1834" s="51"/>
      <c r="C1834" s="51"/>
      <c r="D1834" s="51"/>
      <c r="E1834" s="51"/>
      <c r="F1834" s="51"/>
      <c r="G1834" s="51"/>
      <c r="H1834" s="51"/>
    </row>
    <row r="1835" spans="1:8" x14ac:dyDescent="0.3">
      <c r="A1835" s="51"/>
      <c r="B1835" s="51"/>
      <c r="C1835" s="51"/>
      <c r="D1835" s="51"/>
      <c r="E1835" s="51"/>
      <c r="F1835" s="51"/>
      <c r="G1835" s="51"/>
      <c r="H1835" s="51"/>
    </row>
    <row r="1836" spans="1:8" x14ac:dyDescent="0.3">
      <c r="A1836" s="51"/>
      <c r="B1836" s="51"/>
      <c r="C1836" s="51"/>
      <c r="D1836" s="51"/>
      <c r="E1836" s="51"/>
      <c r="F1836" s="51"/>
      <c r="G1836" s="51"/>
      <c r="H1836" s="51"/>
    </row>
    <row r="1837" spans="1:8" x14ac:dyDescent="0.3">
      <c r="A1837" s="51"/>
      <c r="B1837" s="51"/>
      <c r="C1837" s="51"/>
      <c r="D1837" s="51"/>
      <c r="E1837" s="51"/>
      <c r="F1837" s="51"/>
      <c r="G1837" s="51"/>
      <c r="H1837" s="51"/>
    </row>
    <row r="1838" spans="1:8" x14ac:dyDescent="0.3">
      <c r="A1838" s="51"/>
      <c r="B1838" s="51"/>
      <c r="C1838" s="51"/>
      <c r="D1838" s="51"/>
      <c r="E1838" s="51"/>
      <c r="F1838" s="51"/>
      <c r="G1838" s="51"/>
      <c r="H1838" s="51"/>
    </row>
    <row r="1839" spans="1:8" x14ac:dyDescent="0.3">
      <c r="A1839" s="51"/>
      <c r="B1839" s="51"/>
      <c r="C1839" s="51"/>
      <c r="D1839" s="51"/>
      <c r="E1839" s="51"/>
      <c r="F1839" s="51"/>
      <c r="G1839" s="51"/>
      <c r="H1839" s="51"/>
    </row>
    <row r="1840" spans="1:8" x14ac:dyDescent="0.3">
      <c r="A1840" s="51"/>
      <c r="B1840" s="51"/>
      <c r="C1840" s="51"/>
      <c r="D1840" s="51"/>
      <c r="E1840" s="51"/>
      <c r="F1840" s="51"/>
      <c r="G1840" s="51"/>
      <c r="H1840" s="51"/>
    </row>
    <row r="1841" spans="1:8" x14ac:dyDescent="0.3">
      <c r="A1841" s="51"/>
      <c r="B1841" s="51"/>
      <c r="C1841" s="51"/>
      <c r="D1841" s="51"/>
      <c r="E1841" s="51"/>
      <c r="F1841" s="51"/>
      <c r="G1841" s="51"/>
      <c r="H1841" s="51"/>
    </row>
    <row r="1842" spans="1:8" x14ac:dyDescent="0.3">
      <c r="A1842" s="51"/>
      <c r="B1842" s="51"/>
      <c r="C1842" s="51"/>
      <c r="D1842" s="51"/>
      <c r="E1842" s="51"/>
      <c r="F1842" s="51"/>
      <c r="G1842" s="51"/>
      <c r="H1842" s="51"/>
    </row>
    <row r="1843" spans="1:8" x14ac:dyDescent="0.3">
      <c r="A1843" s="51"/>
      <c r="B1843" s="51"/>
      <c r="C1843" s="51"/>
      <c r="D1843" s="51"/>
      <c r="E1843" s="51"/>
      <c r="F1843" s="51"/>
      <c r="G1843" s="51"/>
      <c r="H1843" s="51"/>
    </row>
    <row r="1844" spans="1:8" x14ac:dyDescent="0.3">
      <c r="A1844" s="51"/>
      <c r="B1844" s="51"/>
      <c r="C1844" s="51"/>
      <c r="D1844" s="51"/>
      <c r="E1844" s="51"/>
      <c r="F1844" s="51"/>
      <c r="G1844" s="51"/>
      <c r="H1844" s="51"/>
    </row>
    <row r="1845" spans="1:8" x14ac:dyDescent="0.3">
      <c r="A1845" s="51"/>
      <c r="B1845" s="51"/>
      <c r="C1845" s="51"/>
      <c r="D1845" s="51"/>
      <c r="E1845" s="51"/>
      <c r="F1845" s="51"/>
      <c r="G1845" s="51"/>
      <c r="H1845" s="51"/>
    </row>
    <row r="1846" spans="1:8" x14ac:dyDescent="0.3">
      <c r="A1846" s="51"/>
      <c r="B1846" s="51"/>
      <c r="C1846" s="51"/>
      <c r="D1846" s="51"/>
      <c r="E1846" s="51"/>
      <c r="F1846" s="51"/>
      <c r="G1846" s="51"/>
      <c r="H1846" s="51"/>
    </row>
    <row r="1847" spans="1:8" x14ac:dyDescent="0.3">
      <c r="A1847" s="51"/>
      <c r="B1847" s="51"/>
      <c r="C1847" s="51"/>
      <c r="D1847" s="51"/>
      <c r="E1847" s="51"/>
      <c r="F1847" s="51"/>
      <c r="G1847" s="51"/>
      <c r="H1847" s="51"/>
    </row>
    <row r="1848" spans="1:8" x14ac:dyDescent="0.3">
      <c r="A1848" s="51"/>
      <c r="B1848" s="51"/>
      <c r="C1848" s="51"/>
      <c r="D1848" s="51"/>
      <c r="E1848" s="51"/>
      <c r="F1848" s="51"/>
      <c r="G1848" s="51"/>
      <c r="H1848" s="51"/>
    </row>
    <row r="1849" spans="1:8" x14ac:dyDescent="0.3">
      <c r="A1849" s="51"/>
      <c r="B1849" s="51"/>
      <c r="C1849" s="51"/>
      <c r="D1849" s="51"/>
      <c r="E1849" s="51"/>
      <c r="F1849" s="51"/>
      <c r="G1849" s="51"/>
      <c r="H1849" s="51"/>
    </row>
    <row r="1850" spans="1:8" x14ac:dyDescent="0.3">
      <c r="A1850" s="51"/>
      <c r="B1850" s="51"/>
      <c r="C1850" s="51"/>
      <c r="D1850" s="51"/>
      <c r="E1850" s="51"/>
      <c r="F1850" s="51"/>
      <c r="G1850" s="51"/>
      <c r="H1850" s="51"/>
    </row>
    <row r="1851" spans="1:8" x14ac:dyDescent="0.3">
      <c r="A1851" s="51"/>
      <c r="B1851" s="51"/>
      <c r="C1851" s="51"/>
      <c r="D1851" s="51"/>
      <c r="E1851" s="51"/>
      <c r="F1851" s="51"/>
      <c r="G1851" s="51"/>
      <c r="H1851" s="51"/>
    </row>
    <row r="1852" spans="1:8" x14ac:dyDescent="0.3">
      <c r="A1852" s="51"/>
      <c r="B1852" s="51"/>
      <c r="C1852" s="51"/>
      <c r="D1852" s="51"/>
      <c r="E1852" s="51"/>
      <c r="F1852" s="51"/>
      <c r="G1852" s="51"/>
      <c r="H1852" s="51"/>
    </row>
    <row r="1853" spans="1:8" x14ac:dyDescent="0.3">
      <c r="A1853" s="51"/>
      <c r="B1853" s="51"/>
      <c r="C1853" s="51"/>
      <c r="D1853" s="51"/>
      <c r="E1853" s="51"/>
      <c r="F1853" s="51"/>
      <c r="G1853" s="51"/>
      <c r="H1853" s="51"/>
    </row>
    <row r="1854" spans="1:8" x14ac:dyDescent="0.3">
      <c r="A1854" s="51"/>
      <c r="B1854" s="51"/>
      <c r="C1854" s="51"/>
      <c r="D1854" s="51"/>
      <c r="E1854" s="51"/>
      <c r="F1854" s="51"/>
      <c r="G1854" s="51"/>
      <c r="H1854" s="51"/>
    </row>
    <row r="1855" spans="1:8" x14ac:dyDescent="0.3">
      <c r="A1855" s="51"/>
      <c r="B1855" s="51"/>
      <c r="C1855" s="51"/>
      <c r="D1855" s="51"/>
      <c r="E1855" s="51"/>
      <c r="F1855" s="51"/>
      <c r="G1855" s="51"/>
      <c r="H1855" s="51"/>
    </row>
    <row r="1856" spans="1:8" x14ac:dyDescent="0.3">
      <c r="A1856" s="51"/>
      <c r="B1856" s="51"/>
      <c r="C1856" s="51"/>
      <c r="D1856" s="51"/>
      <c r="E1856" s="51"/>
      <c r="F1856" s="51"/>
      <c r="G1856" s="51"/>
      <c r="H1856" s="51"/>
    </row>
    <row r="1857" spans="1:8" x14ac:dyDescent="0.3">
      <c r="A1857" s="51"/>
      <c r="B1857" s="51"/>
      <c r="C1857" s="51"/>
      <c r="D1857" s="51"/>
      <c r="E1857" s="51"/>
      <c r="F1857" s="51"/>
      <c r="G1857" s="51"/>
      <c r="H1857" s="51"/>
    </row>
    <row r="1858" spans="1:8" x14ac:dyDescent="0.3">
      <c r="A1858" s="51"/>
      <c r="B1858" s="51"/>
      <c r="C1858" s="51"/>
      <c r="D1858" s="51"/>
      <c r="E1858" s="51"/>
      <c r="F1858" s="51"/>
      <c r="G1858" s="51"/>
      <c r="H1858" s="51"/>
    </row>
    <row r="1859" spans="1:8" x14ac:dyDescent="0.3">
      <c r="A1859" s="51"/>
      <c r="B1859" s="51"/>
      <c r="C1859" s="51"/>
      <c r="D1859" s="51"/>
      <c r="E1859" s="51"/>
      <c r="F1859" s="51"/>
      <c r="G1859" s="51"/>
      <c r="H1859" s="51"/>
    </row>
    <row r="1860" spans="1:8" x14ac:dyDescent="0.3">
      <c r="A1860" s="51"/>
      <c r="B1860" s="51"/>
      <c r="C1860" s="51"/>
      <c r="D1860" s="51"/>
      <c r="E1860" s="51"/>
      <c r="F1860" s="51"/>
      <c r="G1860" s="51"/>
      <c r="H1860" s="51"/>
    </row>
    <row r="1861" spans="1:8" x14ac:dyDescent="0.3">
      <c r="A1861" s="51"/>
      <c r="B1861" s="51"/>
      <c r="C1861" s="51"/>
      <c r="D1861" s="51"/>
      <c r="E1861" s="51"/>
      <c r="F1861" s="51"/>
      <c r="G1861" s="51"/>
      <c r="H1861" s="51"/>
    </row>
    <row r="1862" spans="1:8" x14ac:dyDescent="0.3">
      <c r="A1862" s="51"/>
      <c r="B1862" s="51"/>
      <c r="C1862" s="51"/>
      <c r="D1862" s="51"/>
      <c r="E1862" s="51"/>
      <c r="F1862" s="51"/>
      <c r="G1862" s="51"/>
      <c r="H1862" s="51"/>
    </row>
    <row r="1863" spans="1:8" x14ac:dyDescent="0.3">
      <c r="A1863" s="51"/>
      <c r="B1863" s="51"/>
      <c r="C1863" s="51"/>
      <c r="D1863" s="51"/>
      <c r="E1863" s="51"/>
      <c r="F1863" s="51"/>
      <c r="G1863" s="51"/>
      <c r="H1863" s="51"/>
    </row>
    <row r="1864" spans="1:8" x14ac:dyDescent="0.3">
      <c r="A1864" s="51"/>
      <c r="B1864" s="51"/>
      <c r="C1864" s="51"/>
      <c r="D1864" s="51"/>
      <c r="E1864" s="51"/>
      <c r="F1864" s="51"/>
      <c r="G1864" s="51"/>
      <c r="H1864" s="51"/>
    </row>
    <row r="1865" spans="1:8" x14ac:dyDescent="0.3">
      <c r="A1865" s="51"/>
      <c r="B1865" s="51"/>
      <c r="C1865" s="51"/>
      <c r="D1865" s="51"/>
      <c r="E1865" s="51"/>
      <c r="F1865" s="51"/>
      <c r="G1865" s="51"/>
      <c r="H1865" s="51"/>
    </row>
    <row r="1866" spans="1:8" x14ac:dyDescent="0.3">
      <c r="A1866" s="51"/>
      <c r="B1866" s="51"/>
      <c r="C1866" s="51"/>
      <c r="D1866" s="51"/>
      <c r="E1866" s="51"/>
      <c r="F1866" s="51"/>
      <c r="G1866" s="51"/>
      <c r="H1866" s="51"/>
    </row>
    <row r="1867" spans="1:8" x14ac:dyDescent="0.3">
      <c r="A1867" s="51"/>
      <c r="B1867" s="51"/>
      <c r="C1867" s="51"/>
      <c r="D1867" s="51"/>
      <c r="E1867" s="51"/>
      <c r="F1867" s="51"/>
      <c r="G1867" s="51"/>
      <c r="H1867" s="51"/>
    </row>
    <row r="1868" spans="1:8" x14ac:dyDescent="0.3">
      <c r="A1868" s="51"/>
      <c r="B1868" s="51"/>
      <c r="C1868" s="51"/>
      <c r="D1868" s="51"/>
      <c r="E1868" s="51"/>
      <c r="F1868" s="51"/>
      <c r="G1868" s="51"/>
      <c r="H1868" s="51"/>
    </row>
    <row r="1869" spans="1:8" x14ac:dyDescent="0.3">
      <c r="A1869" s="51"/>
      <c r="B1869" s="51"/>
      <c r="C1869" s="51"/>
      <c r="D1869" s="51"/>
      <c r="E1869" s="51"/>
      <c r="F1869" s="51"/>
      <c r="G1869" s="51"/>
      <c r="H1869" s="51"/>
    </row>
    <row r="1870" spans="1:8" x14ac:dyDescent="0.3">
      <c r="A1870" s="51"/>
      <c r="B1870" s="51"/>
      <c r="C1870" s="51"/>
      <c r="D1870" s="51"/>
      <c r="E1870" s="51"/>
      <c r="F1870" s="51"/>
      <c r="G1870" s="51"/>
      <c r="H1870" s="51"/>
    </row>
    <row r="1871" spans="1:8" x14ac:dyDescent="0.3">
      <c r="A1871" s="51"/>
      <c r="B1871" s="51"/>
      <c r="C1871" s="51"/>
      <c r="D1871" s="51"/>
      <c r="E1871" s="51"/>
      <c r="F1871" s="51"/>
      <c r="G1871" s="51"/>
      <c r="H1871" s="51"/>
    </row>
    <row r="1872" spans="1:8" x14ac:dyDescent="0.3">
      <c r="A1872" s="51"/>
      <c r="B1872" s="51"/>
      <c r="C1872" s="51"/>
      <c r="D1872" s="51"/>
      <c r="E1872" s="51"/>
      <c r="F1872" s="51"/>
      <c r="G1872" s="51"/>
      <c r="H1872" s="51"/>
    </row>
    <row r="1873" spans="1:8" x14ac:dyDescent="0.3">
      <c r="A1873" s="51"/>
      <c r="B1873" s="51"/>
      <c r="C1873" s="51"/>
      <c r="D1873" s="51"/>
      <c r="E1873" s="51"/>
      <c r="F1873" s="51"/>
      <c r="G1873" s="51"/>
      <c r="H1873" s="51"/>
    </row>
    <row r="1874" spans="1:8" x14ac:dyDescent="0.3">
      <c r="A1874" s="51"/>
      <c r="B1874" s="51"/>
      <c r="C1874" s="51"/>
      <c r="D1874" s="51"/>
      <c r="E1874" s="51"/>
      <c r="F1874" s="51"/>
      <c r="G1874" s="51"/>
      <c r="H1874" s="51"/>
    </row>
    <row r="1875" spans="1:8" x14ac:dyDescent="0.3">
      <c r="A1875" s="51"/>
      <c r="B1875" s="51"/>
      <c r="C1875" s="51"/>
      <c r="D1875" s="51"/>
      <c r="E1875" s="51"/>
      <c r="F1875" s="51"/>
      <c r="G1875" s="51"/>
      <c r="H1875" s="51"/>
    </row>
    <row r="1876" spans="1:8" x14ac:dyDescent="0.3">
      <c r="A1876" s="51"/>
      <c r="B1876" s="51"/>
      <c r="C1876" s="51"/>
      <c r="D1876" s="51"/>
      <c r="E1876" s="51"/>
      <c r="F1876" s="51"/>
      <c r="G1876" s="51"/>
      <c r="H1876" s="51"/>
    </row>
    <row r="1877" spans="1:8" x14ac:dyDescent="0.3">
      <c r="A1877" s="51"/>
      <c r="B1877" s="51"/>
      <c r="C1877" s="51"/>
      <c r="D1877" s="51"/>
      <c r="E1877" s="51"/>
      <c r="F1877" s="51"/>
      <c r="G1877" s="51"/>
      <c r="H1877" s="51"/>
    </row>
    <row r="1878" spans="1:8" x14ac:dyDescent="0.3">
      <c r="A1878" s="51"/>
      <c r="B1878" s="51"/>
      <c r="C1878" s="51"/>
      <c r="D1878" s="51"/>
      <c r="E1878" s="51"/>
      <c r="F1878" s="51"/>
      <c r="G1878" s="51"/>
      <c r="H1878" s="51"/>
    </row>
    <row r="1879" spans="1:8" x14ac:dyDescent="0.3">
      <c r="A1879" s="51"/>
      <c r="B1879" s="51"/>
      <c r="C1879" s="51"/>
      <c r="D1879" s="51"/>
      <c r="E1879" s="51"/>
      <c r="F1879" s="51"/>
      <c r="G1879" s="51"/>
      <c r="H1879" s="51"/>
    </row>
    <row r="1880" spans="1:8" x14ac:dyDescent="0.3">
      <c r="A1880" s="51"/>
      <c r="B1880" s="51"/>
      <c r="C1880" s="51"/>
      <c r="D1880" s="51"/>
      <c r="E1880" s="51"/>
      <c r="F1880" s="51"/>
      <c r="G1880" s="51"/>
      <c r="H1880" s="51"/>
    </row>
    <row r="1881" spans="1:8" x14ac:dyDescent="0.3">
      <c r="A1881" s="51"/>
      <c r="B1881" s="51"/>
      <c r="C1881" s="51"/>
      <c r="D1881" s="51"/>
      <c r="E1881" s="51"/>
      <c r="F1881" s="51"/>
      <c r="G1881" s="51"/>
      <c r="H1881" s="51"/>
    </row>
    <row r="1882" spans="1:8" x14ac:dyDescent="0.3">
      <c r="A1882" s="51"/>
      <c r="B1882" s="51"/>
      <c r="C1882" s="51"/>
      <c r="D1882" s="51"/>
      <c r="E1882" s="51"/>
      <c r="F1882" s="51"/>
      <c r="G1882" s="51"/>
      <c r="H1882" s="51"/>
    </row>
    <row r="1883" spans="1:8" x14ac:dyDescent="0.3">
      <c r="A1883" s="51"/>
      <c r="B1883" s="51"/>
      <c r="C1883" s="51"/>
      <c r="D1883" s="51"/>
      <c r="E1883" s="51"/>
      <c r="F1883" s="51"/>
      <c r="G1883" s="51"/>
      <c r="H1883" s="51"/>
    </row>
    <row r="1884" spans="1:8" x14ac:dyDescent="0.3">
      <c r="A1884" s="51"/>
      <c r="B1884" s="51"/>
      <c r="C1884" s="51"/>
      <c r="D1884" s="51"/>
      <c r="E1884" s="51"/>
      <c r="F1884" s="51"/>
      <c r="G1884" s="51"/>
      <c r="H1884" s="51"/>
    </row>
    <row r="1885" spans="1:8" x14ac:dyDescent="0.3">
      <c r="A1885" s="51"/>
      <c r="B1885" s="51"/>
      <c r="C1885" s="51"/>
      <c r="D1885" s="51"/>
      <c r="E1885" s="51"/>
      <c r="F1885" s="51"/>
      <c r="G1885" s="51"/>
      <c r="H1885" s="51"/>
    </row>
    <row r="1886" spans="1:8" x14ac:dyDescent="0.3">
      <c r="A1886" s="51"/>
      <c r="B1886" s="51"/>
      <c r="C1886" s="51"/>
      <c r="D1886" s="51"/>
      <c r="E1886" s="51"/>
      <c r="F1886" s="51"/>
      <c r="G1886" s="51"/>
      <c r="H1886" s="51"/>
    </row>
    <row r="1887" spans="1:8" x14ac:dyDescent="0.3">
      <c r="A1887" s="51"/>
      <c r="B1887" s="51"/>
      <c r="C1887" s="51"/>
      <c r="D1887" s="51"/>
      <c r="E1887" s="51"/>
      <c r="F1887" s="51"/>
      <c r="G1887" s="51"/>
      <c r="H1887" s="51"/>
    </row>
    <row r="1888" spans="1:8" x14ac:dyDescent="0.3">
      <c r="A1888" s="51"/>
      <c r="B1888" s="51"/>
      <c r="C1888" s="51"/>
      <c r="D1888" s="51"/>
      <c r="E1888" s="51"/>
      <c r="F1888" s="51"/>
      <c r="G1888" s="51"/>
      <c r="H1888" s="51"/>
    </row>
    <row r="1889" spans="1:8" x14ac:dyDescent="0.3">
      <c r="A1889" s="51"/>
      <c r="B1889" s="51"/>
      <c r="C1889" s="51"/>
      <c r="D1889" s="51"/>
      <c r="E1889" s="51"/>
      <c r="F1889" s="51"/>
      <c r="G1889" s="51"/>
      <c r="H1889" s="51"/>
    </row>
    <row r="1890" spans="1:8" x14ac:dyDescent="0.3">
      <c r="A1890" s="51"/>
      <c r="B1890" s="51"/>
      <c r="C1890" s="51"/>
      <c r="D1890" s="51"/>
      <c r="E1890" s="51"/>
      <c r="F1890" s="51"/>
      <c r="G1890" s="51"/>
      <c r="H1890" s="51"/>
    </row>
    <row r="1891" spans="1:8" x14ac:dyDescent="0.3">
      <c r="A1891" s="51"/>
      <c r="B1891" s="51"/>
      <c r="C1891" s="51"/>
      <c r="D1891" s="51"/>
      <c r="E1891" s="51"/>
      <c r="F1891" s="51"/>
      <c r="G1891" s="51"/>
      <c r="H1891" s="51"/>
    </row>
    <row r="1892" spans="1:8" x14ac:dyDescent="0.3">
      <c r="A1892" s="51"/>
      <c r="B1892" s="51"/>
      <c r="C1892" s="51"/>
      <c r="D1892" s="51"/>
      <c r="E1892" s="51"/>
      <c r="F1892" s="51"/>
      <c r="G1892" s="51"/>
      <c r="H1892" s="51"/>
    </row>
    <row r="1893" spans="1:8" x14ac:dyDescent="0.3">
      <c r="A1893" s="51"/>
      <c r="B1893" s="51"/>
      <c r="C1893" s="51"/>
      <c r="D1893" s="51"/>
      <c r="E1893" s="51"/>
      <c r="F1893" s="51"/>
      <c r="G1893" s="51"/>
      <c r="H1893" s="51"/>
    </row>
    <row r="1894" spans="1:8" x14ac:dyDescent="0.3">
      <c r="A1894" s="51"/>
      <c r="B1894" s="51"/>
      <c r="C1894" s="51"/>
      <c r="D1894" s="51"/>
      <c r="E1894" s="51"/>
      <c r="F1894" s="51"/>
      <c r="G1894" s="51"/>
      <c r="H1894" s="51"/>
    </row>
    <row r="1895" spans="1:8" x14ac:dyDescent="0.3">
      <c r="A1895" s="51"/>
      <c r="B1895" s="51"/>
      <c r="C1895" s="51"/>
      <c r="D1895" s="51"/>
      <c r="E1895" s="51"/>
      <c r="F1895" s="51"/>
      <c r="G1895" s="51"/>
      <c r="H1895" s="51"/>
    </row>
    <row r="1896" spans="1:8" x14ac:dyDescent="0.3">
      <c r="A1896" s="51"/>
      <c r="B1896" s="51"/>
      <c r="C1896" s="51"/>
      <c r="D1896" s="51"/>
      <c r="E1896" s="51"/>
      <c r="F1896" s="51"/>
      <c r="G1896" s="51"/>
      <c r="H1896" s="51"/>
    </row>
    <row r="1897" spans="1:8" x14ac:dyDescent="0.3">
      <c r="A1897" s="51"/>
      <c r="B1897" s="51"/>
      <c r="C1897" s="51"/>
      <c r="D1897" s="51"/>
      <c r="E1897" s="51"/>
      <c r="F1897" s="51"/>
      <c r="G1897" s="51"/>
      <c r="H1897" s="51"/>
    </row>
    <row r="1898" spans="1:8" x14ac:dyDescent="0.3">
      <c r="A1898" s="51"/>
      <c r="B1898" s="51"/>
      <c r="C1898" s="51"/>
      <c r="D1898" s="51"/>
      <c r="E1898" s="51"/>
      <c r="F1898" s="51"/>
      <c r="G1898" s="51"/>
      <c r="H1898" s="51"/>
    </row>
    <row r="1899" spans="1:8" x14ac:dyDescent="0.3">
      <c r="A1899" s="51"/>
      <c r="B1899" s="51"/>
      <c r="C1899" s="51"/>
      <c r="D1899" s="51"/>
      <c r="E1899" s="51"/>
      <c r="F1899" s="51"/>
      <c r="G1899" s="51"/>
      <c r="H1899" s="51"/>
    </row>
    <row r="1900" spans="1:8" x14ac:dyDescent="0.3">
      <c r="A1900" s="51"/>
      <c r="B1900" s="51"/>
      <c r="C1900" s="51"/>
      <c r="D1900" s="51"/>
      <c r="E1900" s="51"/>
      <c r="F1900" s="51"/>
      <c r="G1900" s="51"/>
      <c r="H1900" s="51"/>
    </row>
    <row r="1901" spans="1:8" x14ac:dyDescent="0.3">
      <c r="A1901" s="51"/>
      <c r="B1901" s="51"/>
      <c r="C1901" s="51"/>
      <c r="D1901" s="51"/>
      <c r="E1901" s="51"/>
      <c r="F1901" s="51"/>
      <c r="G1901" s="51"/>
      <c r="H1901" s="51"/>
    </row>
    <row r="1902" spans="1:8" x14ac:dyDescent="0.3">
      <c r="A1902" s="51"/>
      <c r="B1902" s="51"/>
      <c r="C1902" s="51"/>
      <c r="D1902" s="51"/>
      <c r="E1902" s="51"/>
      <c r="F1902" s="51"/>
      <c r="G1902" s="51"/>
      <c r="H1902" s="51"/>
    </row>
    <row r="1903" spans="1:8" x14ac:dyDescent="0.3">
      <c r="A1903" s="51"/>
      <c r="B1903" s="51"/>
      <c r="C1903" s="51"/>
      <c r="D1903" s="51"/>
      <c r="E1903" s="51"/>
      <c r="F1903" s="51"/>
      <c r="G1903" s="51"/>
      <c r="H1903" s="51"/>
    </row>
    <row r="1904" spans="1:8" x14ac:dyDescent="0.3">
      <c r="A1904" s="51"/>
      <c r="B1904" s="51"/>
      <c r="C1904" s="51"/>
      <c r="D1904" s="51"/>
      <c r="E1904" s="51"/>
      <c r="F1904" s="51"/>
      <c r="G1904" s="51"/>
      <c r="H1904" s="51"/>
    </row>
    <row r="1905" spans="1:8" x14ac:dyDescent="0.3">
      <c r="A1905" s="51"/>
      <c r="B1905" s="51"/>
      <c r="C1905" s="51"/>
      <c r="D1905" s="51"/>
      <c r="E1905" s="51"/>
      <c r="F1905" s="51"/>
      <c r="G1905" s="51"/>
      <c r="H1905" s="51"/>
    </row>
    <row r="1906" spans="1:8" x14ac:dyDescent="0.3">
      <c r="A1906" s="51"/>
      <c r="B1906" s="51"/>
      <c r="C1906" s="51"/>
      <c r="D1906" s="51"/>
      <c r="E1906" s="51"/>
      <c r="F1906" s="51"/>
      <c r="G1906" s="51"/>
      <c r="H1906" s="51"/>
    </row>
    <row r="1907" spans="1:8" x14ac:dyDescent="0.3">
      <c r="A1907" s="51"/>
      <c r="B1907" s="51"/>
      <c r="C1907" s="51"/>
      <c r="D1907" s="51"/>
      <c r="E1907" s="51"/>
      <c r="F1907" s="51"/>
      <c r="G1907" s="51"/>
      <c r="H1907" s="51"/>
    </row>
    <row r="1908" spans="1:8" x14ac:dyDescent="0.3">
      <c r="A1908" s="51"/>
      <c r="B1908" s="51"/>
      <c r="C1908" s="51"/>
      <c r="D1908" s="51"/>
      <c r="E1908" s="51"/>
      <c r="F1908" s="51"/>
      <c r="G1908" s="51"/>
      <c r="H1908" s="51"/>
    </row>
    <row r="1909" spans="1:8" x14ac:dyDescent="0.3">
      <c r="A1909" s="51"/>
      <c r="B1909" s="51"/>
      <c r="C1909" s="51"/>
      <c r="D1909" s="51"/>
      <c r="E1909" s="51"/>
      <c r="F1909" s="51"/>
      <c r="G1909" s="51"/>
      <c r="H1909" s="51"/>
    </row>
    <row r="1910" spans="1:8" x14ac:dyDescent="0.3">
      <c r="A1910" s="51"/>
      <c r="B1910" s="51"/>
      <c r="C1910" s="51"/>
      <c r="D1910" s="51"/>
      <c r="E1910" s="51"/>
      <c r="F1910" s="51"/>
      <c r="G1910" s="51"/>
      <c r="H1910" s="51"/>
    </row>
    <row r="1911" spans="1:8" x14ac:dyDescent="0.3">
      <c r="A1911" s="51"/>
      <c r="B1911" s="51"/>
      <c r="C1911" s="51"/>
      <c r="D1911" s="51"/>
      <c r="E1911" s="51"/>
      <c r="F1911" s="51"/>
      <c r="G1911" s="51"/>
      <c r="H1911" s="51"/>
    </row>
    <row r="1912" spans="1:8" x14ac:dyDescent="0.3">
      <c r="A1912" s="51"/>
      <c r="B1912" s="51"/>
      <c r="C1912" s="51"/>
      <c r="D1912" s="51"/>
      <c r="E1912" s="51"/>
      <c r="F1912" s="51"/>
      <c r="G1912" s="51"/>
      <c r="H1912" s="51"/>
    </row>
    <row r="1913" spans="1:8" x14ac:dyDescent="0.3">
      <c r="A1913" s="51"/>
      <c r="B1913" s="51"/>
      <c r="C1913" s="51"/>
      <c r="D1913" s="51"/>
      <c r="E1913" s="51"/>
      <c r="F1913" s="51"/>
      <c r="G1913" s="51"/>
      <c r="H1913" s="51"/>
    </row>
    <row r="1914" spans="1:8" x14ac:dyDescent="0.3">
      <c r="A1914" s="51"/>
      <c r="B1914" s="51"/>
      <c r="C1914" s="51"/>
      <c r="D1914" s="51"/>
      <c r="E1914" s="51"/>
      <c r="F1914" s="51"/>
      <c r="G1914" s="51"/>
      <c r="H1914" s="51"/>
    </row>
    <row r="1915" spans="1:8" x14ac:dyDescent="0.3">
      <c r="A1915" s="51"/>
      <c r="B1915" s="51"/>
      <c r="C1915" s="51"/>
      <c r="D1915" s="51"/>
      <c r="E1915" s="51"/>
      <c r="F1915" s="51"/>
      <c r="G1915" s="51"/>
      <c r="H1915" s="51"/>
    </row>
    <row r="1916" spans="1:8" x14ac:dyDescent="0.3">
      <c r="A1916" s="51"/>
      <c r="B1916" s="51"/>
      <c r="C1916" s="51"/>
      <c r="D1916" s="51"/>
      <c r="E1916" s="51"/>
      <c r="F1916" s="51"/>
      <c r="G1916" s="51"/>
      <c r="H1916" s="51"/>
    </row>
    <row r="1917" spans="1:8" x14ac:dyDescent="0.3">
      <c r="A1917" s="51"/>
      <c r="B1917" s="51"/>
      <c r="C1917" s="51"/>
      <c r="D1917" s="51"/>
      <c r="E1917" s="51"/>
      <c r="F1917" s="51"/>
      <c r="G1917" s="51"/>
      <c r="H1917" s="51"/>
    </row>
    <row r="1918" spans="1:8" x14ac:dyDescent="0.3">
      <c r="A1918" s="51"/>
      <c r="B1918" s="51"/>
      <c r="C1918" s="51"/>
      <c r="D1918" s="51"/>
      <c r="E1918" s="51"/>
      <c r="F1918" s="51"/>
      <c r="G1918" s="51"/>
      <c r="H1918" s="51"/>
    </row>
    <row r="1919" spans="1:8" x14ac:dyDescent="0.3">
      <c r="A1919" s="51"/>
      <c r="B1919" s="51"/>
      <c r="C1919" s="51"/>
      <c r="D1919" s="51"/>
      <c r="E1919" s="51"/>
      <c r="F1919" s="51"/>
      <c r="G1919" s="51"/>
      <c r="H1919" s="51"/>
    </row>
    <row r="1920" spans="1:8" x14ac:dyDescent="0.3">
      <c r="A1920" s="51"/>
      <c r="B1920" s="51"/>
      <c r="C1920" s="51"/>
      <c r="D1920" s="51"/>
      <c r="E1920" s="51"/>
      <c r="F1920" s="51"/>
      <c r="G1920" s="51"/>
      <c r="H1920" s="51"/>
    </row>
    <row r="1921" spans="1:8" x14ac:dyDescent="0.3">
      <c r="A1921" s="51"/>
      <c r="B1921" s="51"/>
      <c r="C1921" s="51"/>
      <c r="D1921" s="51"/>
      <c r="E1921" s="51"/>
      <c r="F1921" s="51"/>
      <c r="G1921" s="51"/>
      <c r="H1921" s="51"/>
    </row>
    <row r="1922" spans="1:8" x14ac:dyDescent="0.3">
      <c r="A1922" s="51"/>
      <c r="B1922" s="51"/>
      <c r="C1922" s="51"/>
      <c r="D1922" s="51"/>
      <c r="E1922" s="51"/>
      <c r="F1922" s="51"/>
      <c r="G1922" s="51"/>
      <c r="H1922" s="51"/>
    </row>
    <row r="1923" spans="1:8" x14ac:dyDescent="0.3">
      <c r="A1923" s="51"/>
      <c r="B1923" s="51"/>
      <c r="C1923" s="51"/>
      <c r="D1923" s="51"/>
      <c r="E1923" s="51"/>
      <c r="F1923" s="51"/>
      <c r="G1923" s="51"/>
      <c r="H1923" s="51"/>
    </row>
    <row r="1924" spans="1:8" x14ac:dyDescent="0.3">
      <c r="A1924" s="51"/>
      <c r="B1924" s="51"/>
      <c r="C1924" s="51"/>
      <c r="D1924" s="51"/>
      <c r="E1924" s="51"/>
      <c r="F1924" s="51"/>
      <c r="G1924" s="51"/>
      <c r="H1924" s="51"/>
    </row>
    <row r="1925" spans="1:8" x14ac:dyDescent="0.3">
      <c r="A1925" s="51"/>
      <c r="B1925" s="51"/>
      <c r="C1925" s="51"/>
      <c r="D1925" s="51"/>
      <c r="E1925" s="51"/>
      <c r="F1925" s="51"/>
      <c r="G1925" s="51"/>
      <c r="H1925" s="51"/>
    </row>
    <row r="1926" spans="1:8" x14ac:dyDescent="0.3">
      <c r="A1926" s="51"/>
      <c r="B1926" s="51"/>
      <c r="C1926" s="51"/>
      <c r="D1926" s="51"/>
      <c r="E1926" s="51"/>
      <c r="F1926" s="51"/>
      <c r="G1926" s="51"/>
      <c r="H1926" s="51"/>
    </row>
    <row r="1927" spans="1:8" x14ac:dyDescent="0.3">
      <c r="A1927" s="51"/>
      <c r="B1927" s="51"/>
      <c r="C1927" s="51"/>
      <c r="D1927" s="51"/>
      <c r="E1927" s="51"/>
      <c r="F1927" s="51"/>
      <c r="G1927" s="51"/>
      <c r="H1927" s="51"/>
    </row>
    <row r="1928" spans="1:8" x14ac:dyDescent="0.3">
      <c r="A1928" s="51"/>
      <c r="B1928" s="51"/>
      <c r="C1928" s="51"/>
      <c r="D1928" s="51"/>
      <c r="E1928" s="51"/>
      <c r="F1928" s="51"/>
      <c r="G1928" s="51"/>
      <c r="H1928" s="51"/>
    </row>
    <row r="1929" spans="1:8" x14ac:dyDescent="0.3">
      <c r="A1929" s="51"/>
      <c r="B1929" s="51"/>
      <c r="C1929" s="51"/>
      <c r="D1929" s="51"/>
      <c r="E1929" s="51"/>
      <c r="F1929" s="51"/>
      <c r="G1929" s="51"/>
      <c r="H1929" s="51"/>
    </row>
    <row r="1930" spans="1:8" x14ac:dyDescent="0.3">
      <c r="A1930" s="51"/>
      <c r="B1930" s="51"/>
      <c r="C1930" s="51"/>
      <c r="D1930" s="51"/>
      <c r="E1930" s="51"/>
      <c r="F1930" s="51"/>
      <c r="G1930" s="51"/>
      <c r="H1930" s="51"/>
    </row>
    <row r="1931" spans="1:8" x14ac:dyDescent="0.3">
      <c r="A1931" s="51"/>
      <c r="B1931" s="51"/>
      <c r="C1931" s="51"/>
      <c r="D1931" s="51"/>
      <c r="E1931" s="51"/>
      <c r="F1931" s="51"/>
      <c r="G1931" s="51"/>
      <c r="H1931" s="51"/>
    </row>
    <row r="1932" spans="1:8" x14ac:dyDescent="0.3">
      <c r="A1932" s="51"/>
      <c r="B1932" s="51"/>
      <c r="C1932" s="51"/>
      <c r="D1932" s="51"/>
      <c r="E1932" s="51"/>
      <c r="F1932" s="51"/>
      <c r="G1932" s="51"/>
      <c r="H1932" s="51"/>
    </row>
    <row r="1933" spans="1:8" x14ac:dyDescent="0.3">
      <c r="A1933" s="51"/>
      <c r="B1933" s="51"/>
      <c r="C1933" s="51"/>
      <c r="D1933" s="51"/>
      <c r="E1933" s="51"/>
      <c r="F1933" s="51"/>
      <c r="G1933" s="51"/>
      <c r="H1933" s="51"/>
    </row>
    <row r="1934" spans="1:8" x14ac:dyDescent="0.3">
      <c r="A1934" s="51"/>
      <c r="B1934" s="51"/>
      <c r="C1934" s="51"/>
      <c r="D1934" s="51"/>
      <c r="E1934" s="51"/>
      <c r="F1934" s="51"/>
      <c r="G1934" s="51"/>
      <c r="H1934" s="51"/>
    </row>
    <row r="1935" spans="1:8" x14ac:dyDescent="0.3">
      <c r="A1935" s="51"/>
      <c r="B1935" s="51"/>
      <c r="C1935" s="51"/>
      <c r="D1935" s="51"/>
      <c r="E1935" s="51"/>
      <c r="F1935" s="51"/>
      <c r="G1935" s="51"/>
      <c r="H1935" s="51"/>
    </row>
    <row r="1936" spans="1:8" x14ac:dyDescent="0.3">
      <c r="A1936" s="51"/>
      <c r="B1936" s="51"/>
      <c r="C1936" s="51"/>
      <c r="D1936" s="51"/>
      <c r="E1936" s="51"/>
      <c r="F1936" s="51"/>
      <c r="G1936" s="51"/>
      <c r="H1936" s="51"/>
    </row>
    <row r="1937" spans="1:8" x14ac:dyDescent="0.3">
      <c r="A1937" s="51"/>
      <c r="B1937" s="51"/>
      <c r="C1937" s="51"/>
      <c r="D1937" s="51"/>
      <c r="E1937" s="51"/>
      <c r="F1937" s="51"/>
      <c r="G1937" s="51"/>
      <c r="H1937" s="51"/>
    </row>
    <row r="1938" spans="1:8" x14ac:dyDescent="0.3">
      <c r="A1938" s="51"/>
      <c r="B1938" s="51"/>
      <c r="C1938" s="51"/>
      <c r="D1938" s="51"/>
      <c r="E1938" s="51"/>
      <c r="F1938" s="51"/>
      <c r="G1938" s="51"/>
      <c r="H1938" s="51"/>
    </row>
    <row r="1939" spans="1:8" x14ac:dyDescent="0.3">
      <c r="A1939" s="51"/>
      <c r="B1939" s="51"/>
      <c r="C1939" s="51"/>
      <c r="D1939" s="51"/>
      <c r="E1939" s="51"/>
      <c r="F1939" s="51"/>
      <c r="G1939" s="51"/>
      <c r="H1939" s="51"/>
    </row>
    <row r="1940" spans="1:8" x14ac:dyDescent="0.3">
      <c r="A1940" s="51"/>
      <c r="B1940" s="51"/>
      <c r="C1940" s="51"/>
      <c r="D1940" s="51"/>
      <c r="E1940" s="51"/>
      <c r="F1940" s="51"/>
      <c r="G1940" s="51"/>
      <c r="H1940" s="51"/>
    </row>
    <row r="1941" spans="1:8" x14ac:dyDescent="0.3">
      <c r="A1941" s="51"/>
      <c r="B1941" s="51"/>
      <c r="C1941" s="51"/>
      <c r="D1941" s="51"/>
      <c r="E1941" s="51"/>
      <c r="F1941" s="51"/>
      <c r="G1941" s="51"/>
      <c r="H1941" s="51"/>
    </row>
    <row r="1942" spans="1:8" x14ac:dyDescent="0.3">
      <c r="A1942" s="51"/>
      <c r="B1942" s="51"/>
      <c r="C1942" s="51"/>
      <c r="D1942" s="51"/>
      <c r="E1942" s="51"/>
      <c r="F1942" s="51"/>
      <c r="G1942" s="51"/>
      <c r="H1942" s="51"/>
    </row>
    <row r="1943" spans="1:8" x14ac:dyDescent="0.3">
      <c r="A1943" s="51"/>
      <c r="B1943" s="51"/>
      <c r="C1943" s="51"/>
      <c r="D1943" s="51"/>
      <c r="E1943" s="51"/>
      <c r="F1943" s="51"/>
      <c r="G1943" s="51"/>
      <c r="H1943" s="51"/>
    </row>
    <row r="1944" spans="1:8" x14ac:dyDescent="0.3">
      <c r="A1944" s="51"/>
      <c r="B1944" s="51"/>
      <c r="C1944" s="51"/>
      <c r="D1944" s="51"/>
      <c r="E1944" s="51"/>
      <c r="F1944" s="51"/>
      <c r="G1944" s="51"/>
      <c r="H1944" s="51"/>
    </row>
    <row r="1945" spans="1:8" x14ac:dyDescent="0.3">
      <c r="A1945" s="51"/>
      <c r="B1945" s="51"/>
      <c r="C1945" s="51"/>
      <c r="D1945" s="51"/>
      <c r="E1945" s="51"/>
      <c r="F1945" s="51"/>
      <c r="G1945" s="51"/>
      <c r="H1945" s="51"/>
    </row>
    <row r="1946" spans="1:8" x14ac:dyDescent="0.3">
      <c r="A1946" s="51"/>
      <c r="B1946" s="51"/>
      <c r="C1946" s="51"/>
      <c r="D1946" s="51"/>
      <c r="E1946" s="51"/>
      <c r="F1946" s="51"/>
      <c r="G1946" s="51"/>
      <c r="H1946" s="51"/>
    </row>
    <row r="1947" spans="1:8" x14ac:dyDescent="0.3">
      <c r="A1947" s="51"/>
      <c r="B1947" s="51"/>
      <c r="C1947" s="51"/>
      <c r="D1947" s="51"/>
      <c r="E1947" s="51"/>
      <c r="F1947" s="51"/>
      <c r="G1947" s="51"/>
      <c r="H1947" s="51"/>
    </row>
    <row r="1948" spans="1:8" x14ac:dyDescent="0.3">
      <c r="A1948" s="51"/>
      <c r="B1948" s="51"/>
      <c r="C1948" s="51"/>
      <c r="D1948" s="51"/>
      <c r="E1948" s="51"/>
      <c r="F1948" s="51"/>
      <c r="G1948" s="51"/>
      <c r="H1948" s="51"/>
    </row>
    <row r="1949" spans="1:8" x14ac:dyDescent="0.3">
      <c r="A1949" s="51"/>
      <c r="B1949" s="51"/>
      <c r="C1949" s="51"/>
      <c r="D1949" s="51"/>
      <c r="E1949" s="51"/>
      <c r="F1949" s="51"/>
      <c r="G1949" s="51"/>
      <c r="H1949" s="51"/>
    </row>
    <row r="1950" spans="1:8" x14ac:dyDescent="0.3">
      <c r="A1950" s="51"/>
      <c r="B1950" s="51"/>
      <c r="C1950" s="51"/>
      <c r="D1950" s="51"/>
      <c r="E1950" s="51"/>
      <c r="F1950" s="51"/>
      <c r="G1950" s="51"/>
      <c r="H1950" s="51"/>
    </row>
    <row r="1951" spans="1:8" x14ac:dyDescent="0.3">
      <c r="A1951" s="51"/>
      <c r="B1951" s="51"/>
      <c r="C1951" s="51"/>
      <c r="D1951" s="51"/>
      <c r="E1951" s="51"/>
      <c r="F1951" s="51"/>
      <c r="G1951" s="51"/>
      <c r="H1951" s="51"/>
    </row>
    <row r="1952" spans="1:8" x14ac:dyDescent="0.3">
      <c r="A1952" s="51"/>
      <c r="B1952" s="51"/>
      <c r="C1952" s="51"/>
      <c r="D1952" s="51"/>
      <c r="E1952" s="51"/>
      <c r="F1952" s="51"/>
      <c r="G1952" s="51"/>
      <c r="H1952" s="51"/>
    </row>
    <row r="1953" spans="1:8" x14ac:dyDescent="0.3">
      <c r="A1953" s="51"/>
      <c r="B1953" s="51"/>
      <c r="C1953" s="51"/>
      <c r="D1953" s="51"/>
      <c r="E1953" s="51"/>
      <c r="F1953" s="51"/>
      <c r="G1953" s="51"/>
      <c r="H1953" s="51"/>
    </row>
    <row r="1954" spans="1:8" x14ac:dyDescent="0.3">
      <c r="A1954" s="51"/>
      <c r="B1954" s="51"/>
      <c r="C1954" s="51"/>
      <c r="D1954" s="51"/>
      <c r="E1954" s="51"/>
      <c r="F1954" s="51"/>
      <c r="G1954" s="51"/>
      <c r="H1954" s="51"/>
    </row>
    <row r="1955" spans="1:8" x14ac:dyDescent="0.3">
      <c r="A1955" s="51"/>
      <c r="B1955" s="51"/>
      <c r="C1955" s="51"/>
      <c r="D1955" s="51"/>
      <c r="E1955" s="51"/>
      <c r="F1955" s="51"/>
      <c r="G1955" s="51"/>
      <c r="H1955" s="51"/>
    </row>
    <row r="1956" spans="1:8" x14ac:dyDescent="0.3">
      <c r="A1956" s="51"/>
      <c r="B1956" s="51"/>
      <c r="C1956" s="51"/>
      <c r="D1956" s="51"/>
      <c r="E1956" s="51"/>
      <c r="F1956" s="51"/>
      <c r="G1956" s="51"/>
      <c r="H1956" s="51"/>
    </row>
    <row r="1957" spans="1:8" x14ac:dyDescent="0.3">
      <c r="A1957" s="51"/>
      <c r="B1957" s="51"/>
      <c r="C1957" s="51"/>
      <c r="D1957" s="51"/>
      <c r="E1957" s="51"/>
      <c r="F1957" s="51"/>
      <c r="G1957" s="51"/>
      <c r="H1957" s="51"/>
    </row>
    <row r="1958" spans="1:8" x14ac:dyDescent="0.3">
      <c r="A1958" s="51"/>
      <c r="B1958" s="51"/>
      <c r="C1958" s="51"/>
      <c r="D1958" s="51"/>
      <c r="E1958" s="51"/>
      <c r="F1958" s="51"/>
      <c r="G1958" s="51"/>
      <c r="H1958" s="51"/>
    </row>
    <row r="1959" spans="1:8" x14ac:dyDescent="0.3">
      <c r="A1959" s="51"/>
      <c r="B1959" s="51"/>
      <c r="C1959" s="51"/>
      <c r="D1959" s="51"/>
      <c r="E1959" s="51"/>
      <c r="F1959" s="51"/>
      <c r="G1959" s="51"/>
      <c r="H1959" s="51"/>
    </row>
    <row r="1960" spans="1:8" x14ac:dyDescent="0.3">
      <c r="A1960" s="51"/>
      <c r="B1960" s="51"/>
      <c r="C1960" s="51"/>
      <c r="D1960" s="51"/>
      <c r="E1960" s="51"/>
      <c r="F1960" s="51"/>
      <c r="G1960" s="51"/>
      <c r="H1960" s="51"/>
    </row>
    <row r="1961" spans="1:8" x14ac:dyDescent="0.3">
      <c r="A1961" s="51"/>
      <c r="B1961" s="51"/>
      <c r="C1961" s="51"/>
      <c r="D1961" s="51"/>
      <c r="E1961" s="51"/>
      <c r="F1961" s="51"/>
      <c r="G1961" s="51"/>
      <c r="H1961" s="51"/>
    </row>
    <row r="1962" spans="1:8" x14ac:dyDescent="0.3">
      <c r="A1962" s="51"/>
      <c r="B1962" s="51"/>
      <c r="C1962" s="51"/>
      <c r="D1962" s="51"/>
      <c r="E1962" s="51"/>
      <c r="F1962" s="51"/>
      <c r="G1962" s="51"/>
      <c r="H1962" s="51"/>
    </row>
    <row r="1963" spans="1:8" x14ac:dyDescent="0.3">
      <c r="A1963" s="51"/>
      <c r="B1963" s="51"/>
      <c r="C1963" s="51"/>
      <c r="D1963" s="51"/>
      <c r="E1963" s="51"/>
      <c r="F1963" s="51"/>
      <c r="G1963" s="51"/>
      <c r="H1963" s="51"/>
    </row>
    <row r="1964" spans="1:8" x14ac:dyDescent="0.3">
      <c r="A1964" s="51"/>
      <c r="B1964" s="51"/>
      <c r="C1964" s="51"/>
      <c r="D1964" s="51"/>
      <c r="E1964" s="51"/>
      <c r="F1964" s="51"/>
      <c r="G1964" s="51"/>
      <c r="H1964" s="51"/>
    </row>
    <row r="1965" spans="1:8" x14ac:dyDescent="0.3">
      <c r="A1965" s="51"/>
      <c r="B1965" s="51"/>
      <c r="C1965" s="51"/>
      <c r="D1965" s="51"/>
      <c r="E1965" s="51"/>
      <c r="F1965" s="51"/>
      <c r="G1965" s="51"/>
      <c r="H1965" s="51"/>
    </row>
    <row r="1966" spans="1:8" x14ac:dyDescent="0.3">
      <c r="A1966" s="51"/>
      <c r="B1966" s="51"/>
      <c r="C1966" s="51"/>
      <c r="D1966" s="51"/>
      <c r="E1966" s="51"/>
      <c r="F1966" s="51"/>
      <c r="G1966" s="51"/>
      <c r="H1966" s="51"/>
    </row>
    <row r="1967" spans="1:8" x14ac:dyDescent="0.3">
      <c r="A1967" s="51"/>
      <c r="B1967" s="51"/>
      <c r="C1967" s="51"/>
      <c r="D1967" s="51"/>
      <c r="E1967" s="51"/>
      <c r="F1967" s="51"/>
      <c r="G1967" s="51"/>
      <c r="H1967" s="51"/>
    </row>
    <row r="1968" spans="1:8" x14ac:dyDescent="0.3">
      <c r="A1968" s="51"/>
      <c r="B1968" s="51"/>
      <c r="C1968" s="51"/>
      <c r="D1968" s="51"/>
      <c r="E1968" s="51"/>
      <c r="F1968" s="51"/>
      <c r="G1968" s="51"/>
      <c r="H1968" s="51"/>
    </row>
    <row r="1969" spans="1:8" x14ac:dyDescent="0.3">
      <c r="A1969" s="51"/>
      <c r="B1969" s="51"/>
      <c r="C1969" s="51"/>
      <c r="D1969" s="51"/>
      <c r="E1969" s="51"/>
      <c r="F1969" s="51"/>
      <c r="G1969" s="51"/>
      <c r="H1969" s="51"/>
    </row>
    <row r="1970" spans="1:8" x14ac:dyDescent="0.3">
      <c r="A1970" s="51"/>
      <c r="B1970" s="51"/>
      <c r="C1970" s="51"/>
      <c r="D1970" s="51"/>
      <c r="E1970" s="51"/>
      <c r="F1970" s="51"/>
      <c r="G1970" s="51"/>
      <c r="H1970" s="51"/>
    </row>
    <row r="1971" spans="1:8" x14ac:dyDescent="0.3">
      <c r="A1971" s="51"/>
      <c r="B1971" s="51"/>
      <c r="C1971" s="51"/>
      <c r="D1971" s="51"/>
      <c r="E1971" s="51"/>
      <c r="F1971" s="51"/>
      <c r="G1971" s="51"/>
      <c r="H1971" s="51"/>
    </row>
    <row r="1972" spans="1:8" x14ac:dyDescent="0.3">
      <c r="A1972" s="51"/>
      <c r="B1972" s="51"/>
      <c r="C1972" s="51"/>
      <c r="D1972" s="51"/>
      <c r="E1972" s="51"/>
      <c r="F1972" s="51"/>
      <c r="G1972" s="51"/>
      <c r="H1972" s="51"/>
    </row>
    <row r="1973" spans="1:8" x14ac:dyDescent="0.3">
      <c r="A1973" s="51"/>
      <c r="B1973" s="51"/>
      <c r="C1973" s="51"/>
      <c r="D1973" s="51"/>
      <c r="E1973" s="51"/>
      <c r="F1973" s="51"/>
      <c r="G1973" s="51"/>
      <c r="H1973" s="51"/>
    </row>
    <row r="1974" spans="1:8" x14ac:dyDescent="0.3">
      <c r="A1974" s="51"/>
      <c r="B1974" s="51"/>
      <c r="C1974" s="51"/>
      <c r="D1974" s="51"/>
      <c r="E1974" s="51"/>
      <c r="F1974" s="51"/>
      <c r="G1974" s="51"/>
      <c r="H1974" s="51"/>
    </row>
    <row r="1975" spans="1:8" x14ac:dyDescent="0.3">
      <c r="A1975" s="51"/>
      <c r="B1975" s="51"/>
      <c r="C1975" s="51"/>
      <c r="D1975" s="51"/>
      <c r="E1975" s="51"/>
      <c r="F1975" s="51"/>
      <c r="G1975" s="51"/>
      <c r="H1975" s="51"/>
    </row>
    <row r="1976" spans="1:8" x14ac:dyDescent="0.3">
      <c r="A1976" s="51"/>
      <c r="B1976" s="51"/>
      <c r="C1976" s="51"/>
      <c r="D1976" s="51"/>
      <c r="E1976" s="51"/>
      <c r="F1976" s="51"/>
      <c r="G1976" s="51"/>
      <c r="H1976" s="51"/>
    </row>
    <row r="1977" spans="1:8" x14ac:dyDescent="0.3">
      <c r="A1977" s="51"/>
      <c r="B1977" s="51"/>
      <c r="C1977" s="51"/>
      <c r="D1977" s="51"/>
      <c r="E1977" s="51"/>
      <c r="F1977" s="51"/>
      <c r="G1977" s="51"/>
      <c r="H1977" s="51"/>
    </row>
    <row r="1978" spans="1:8" x14ac:dyDescent="0.3">
      <c r="A1978" s="51"/>
      <c r="B1978" s="51"/>
      <c r="C1978" s="51"/>
      <c r="D1978" s="51"/>
      <c r="E1978" s="51"/>
      <c r="F1978" s="51"/>
      <c r="G1978" s="51"/>
      <c r="H1978" s="51"/>
    </row>
    <row r="1979" spans="1:8" x14ac:dyDescent="0.3">
      <c r="A1979" s="51"/>
      <c r="B1979" s="51"/>
      <c r="C1979" s="51"/>
      <c r="D1979" s="51"/>
      <c r="E1979" s="51"/>
      <c r="F1979" s="51"/>
      <c r="G1979" s="51"/>
      <c r="H1979" s="51"/>
    </row>
    <row r="1980" spans="1:8" x14ac:dyDescent="0.3">
      <c r="A1980" s="51"/>
      <c r="B1980" s="51"/>
      <c r="C1980" s="51"/>
      <c r="D1980" s="51"/>
      <c r="E1980" s="51"/>
      <c r="F1980" s="51"/>
      <c r="G1980" s="51"/>
      <c r="H1980" s="51"/>
    </row>
    <row r="1981" spans="1:8" x14ac:dyDescent="0.3">
      <c r="A1981" s="51"/>
      <c r="B1981" s="51"/>
      <c r="C1981" s="51"/>
      <c r="D1981" s="51"/>
      <c r="E1981" s="51"/>
      <c r="F1981" s="51"/>
      <c r="G1981" s="51"/>
      <c r="H1981" s="51"/>
    </row>
    <row r="1982" spans="1:8" x14ac:dyDescent="0.3">
      <c r="A1982" s="51"/>
      <c r="B1982" s="51"/>
      <c r="C1982" s="51"/>
      <c r="D1982" s="51"/>
      <c r="E1982" s="51"/>
      <c r="F1982" s="51"/>
      <c r="G1982" s="51"/>
      <c r="H1982" s="51"/>
    </row>
    <row r="1983" spans="1:8" x14ac:dyDescent="0.3">
      <c r="A1983" s="51"/>
      <c r="B1983" s="51"/>
      <c r="C1983" s="51"/>
      <c r="D1983" s="51"/>
      <c r="E1983" s="51"/>
      <c r="F1983" s="51"/>
      <c r="G1983" s="51"/>
      <c r="H1983" s="51"/>
    </row>
    <row r="1984" spans="1:8" x14ac:dyDescent="0.3">
      <c r="A1984" s="51"/>
      <c r="B1984" s="51"/>
      <c r="C1984" s="51"/>
      <c r="D1984" s="51"/>
      <c r="E1984" s="51"/>
      <c r="F1984" s="51"/>
      <c r="G1984" s="51"/>
      <c r="H1984" s="51"/>
    </row>
    <row r="1985" spans="1:8" x14ac:dyDescent="0.3">
      <c r="A1985" s="51"/>
      <c r="B1985" s="51"/>
      <c r="C1985" s="51"/>
      <c r="D1985" s="51"/>
      <c r="E1985" s="51"/>
      <c r="F1985" s="51"/>
      <c r="G1985" s="51"/>
      <c r="H1985" s="51"/>
    </row>
    <row r="1986" spans="1:8" x14ac:dyDescent="0.3">
      <c r="A1986" s="51"/>
      <c r="B1986" s="51"/>
      <c r="C1986" s="51"/>
      <c r="D1986" s="51"/>
      <c r="E1986" s="51"/>
      <c r="F1986" s="51"/>
      <c r="G1986" s="51"/>
      <c r="H1986" s="51"/>
    </row>
    <row r="1987" spans="1:8" x14ac:dyDescent="0.3">
      <c r="A1987" s="51"/>
      <c r="B1987" s="51"/>
      <c r="C1987" s="51"/>
      <c r="D1987" s="51"/>
      <c r="E1987" s="51"/>
      <c r="F1987" s="51"/>
      <c r="G1987" s="51"/>
      <c r="H1987" s="51"/>
    </row>
    <row r="1988" spans="1:8" x14ac:dyDescent="0.3">
      <c r="A1988" s="51"/>
      <c r="B1988" s="51"/>
      <c r="C1988" s="51"/>
      <c r="D1988" s="51"/>
      <c r="E1988" s="51"/>
      <c r="F1988" s="51"/>
      <c r="G1988" s="51"/>
      <c r="H1988" s="51"/>
    </row>
    <row r="1989" spans="1:8" x14ac:dyDescent="0.3">
      <c r="A1989" s="51"/>
      <c r="B1989" s="51"/>
      <c r="C1989" s="51"/>
      <c r="D1989" s="51"/>
      <c r="E1989" s="51"/>
      <c r="F1989" s="51"/>
      <c r="G1989" s="51"/>
      <c r="H1989" s="51"/>
    </row>
    <row r="1990" spans="1:8" x14ac:dyDescent="0.3">
      <c r="A1990" s="51"/>
      <c r="B1990" s="51"/>
      <c r="C1990" s="51"/>
      <c r="D1990" s="51"/>
      <c r="E1990" s="51"/>
      <c r="F1990" s="51"/>
      <c r="G1990" s="51"/>
      <c r="H1990" s="51"/>
    </row>
    <row r="1991" spans="1:8" x14ac:dyDescent="0.3">
      <c r="A1991" s="51"/>
      <c r="B1991" s="51"/>
      <c r="C1991" s="51"/>
      <c r="D1991" s="51"/>
      <c r="E1991" s="51"/>
      <c r="F1991" s="51"/>
      <c r="G1991" s="51"/>
      <c r="H1991" s="51"/>
    </row>
    <row r="1992" spans="1:8" x14ac:dyDescent="0.3">
      <c r="A1992" s="51"/>
      <c r="B1992" s="51"/>
      <c r="C1992" s="51"/>
      <c r="D1992" s="51"/>
      <c r="E1992" s="51"/>
      <c r="F1992" s="51"/>
      <c r="G1992" s="51"/>
      <c r="H1992" s="51"/>
    </row>
    <row r="1993" spans="1:8" x14ac:dyDescent="0.3">
      <c r="A1993" s="51"/>
      <c r="B1993" s="51"/>
      <c r="C1993" s="51"/>
      <c r="D1993" s="51"/>
      <c r="E1993" s="51"/>
      <c r="F1993" s="51"/>
      <c r="G1993" s="51"/>
      <c r="H1993" s="51"/>
    </row>
    <row r="1994" spans="1:8" x14ac:dyDescent="0.3">
      <c r="A1994" s="51"/>
      <c r="B1994" s="51"/>
      <c r="C1994" s="51"/>
      <c r="D1994" s="51"/>
      <c r="E1994" s="51"/>
      <c r="F1994" s="51"/>
      <c r="G1994" s="51"/>
      <c r="H1994" s="51"/>
    </row>
    <row r="1995" spans="1:8" x14ac:dyDescent="0.3">
      <c r="A1995" s="51"/>
      <c r="B1995" s="51"/>
      <c r="C1995" s="51"/>
      <c r="D1995" s="51"/>
      <c r="E1995" s="51"/>
      <c r="F1995" s="51"/>
      <c r="G1995" s="51"/>
      <c r="H1995" s="51"/>
    </row>
    <row r="1996" spans="1:8" x14ac:dyDescent="0.3">
      <c r="A1996" s="51"/>
      <c r="B1996" s="51"/>
      <c r="C1996" s="51"/>
      <c r="D1996" s="51"/>
      <c r="E1996" s="51"/>
      <c r="F1996" s="51"/>
      <c r="G1996" s="51"/>
      <c r="H1996" s="51"/>
    </row>
    <row r="1997" spans="1:8" x14ac:dyDescent="0.3">
      <c r="A1997" s="51"/>
      <c r="B1997" s="51"/>
      <c r="C1997" s="51"/>
      <c r="D1997" s="51"/>
      <c r="E1997" s="51"/>
      <c r="F1997" s="51"/>
      <c r="G1997" s="51"/>
      <c r="H1997" s="51"/>
    </row>
    <row r="1998" spans="1:8" x14ac:dyDescent="0.3">
      <c r="A1998" s="51"/>
      <c r="B1998" s="51"/>
      <c r="C1998" s="51"/>
      <c r="D1998" s="51"/>
      <c r="E1998" s="51"/>
      <c r="F1998" s="51"/>
      <c r="G1998" s="51"/>
      <c r="H1998" s="51"/>
    </row>
    <row r="1999" spans="1:8" x14ac:dyDescent="0.3">
      <c r="A1999" s="51"/>
      <c r="B1999" s="51"/>
      <c r="C1999" s="51"/>
      <c r="D1999" s="51"/>
      <c r="E1999" s="51"/>
      <c r="F1999" s="51"/>
      <c r="G1999" s="51"/>
      <c r="H1999" s="51"/>
    </row>
    <row r="2000" spans="1:8" x14ac:dyDescent="0.3">
      <c r="A2000" s="51"/>
      <c r="B2000" s="51"/>
      <c r="C2000" s="51"/>
      <c r="D2000" s="51"/>
      <c r="E2000" s="51"/>
      <c r="F2000" s="51"/>
      <c r="G2000" s="51"/>
      <c r="H2000" s="51"/>
    </row>
    <row r="2001" spans="1:8" x14ac:dyDescent="0.3">
      <c r="A2001" s="51"/>
      <c r="B2001" s="51"/>
      <c r="C2001" s="51"/>
      <c r="D2001" s="51"/>
      <c r="E2001" s="51"/>
      <c r="F2001" s="51"/>
      <c r="G2001" s="51"/>
      <c r="H2001" s="51"/>
    </row>
    <row r="2002" spans="1:8" x14ac:dyDescent="0.3">
      <c r="A2002" s="51"/>
      <c r="B2002" s="51"/>
      <c r="C2002" s="51"/>
      <c r="D2002" s="51"/>
      <c r="E2002" s="51"/>
      <c r="F2002" s="51"/>
      <c r="G2002" s="51"/>
      <c r="H2002" s="51"/>
    </row>
    <row r="2003" spans="1:8" x14ac:dyDescent="0.3">
      <c r="A2003" s="51"/>
      <c r="B2003" s="51"/>
      <c r="C2003" s="51"/>
      <c r="D2003" s="51"/>
      <c r="E2003" s="51"/>
      <c r="F2003" s="51"/>
      <c r="G2003" s="51"/>
      <c r="H2003" s="51"/>
    </row>
    <row r="2004" spans="1:8" x14ac:dyDescent="0.3">
      <c r="A2004" s="51"/>
      <c r="B2004" s="51"/>
      <c r="C2004" s="51"/>
      <c r="D2004" s="51"/>
      <c r="E2004" s="51"/>
      <c r="F2004" s="51"/>
      <c r="G2004" s="51"/>
      <c r="H2004" s="51"/>
    </row>
    <row r="2005" spans="1:8" x14ac:dyDescent="0.3">
      <c r="A2005" s="51"/>
      <c r="B2005" s="51"/>
      <c r="C2005" s="51"/>
      <c r="D2005" s="51"/>
      <c r="E2005" s="51"/>
      <c r="F2005" s="51"/>
      <c r="G2005" s="51"/>
      <c r="H2005" s="51"/>
    </row>
    <row r="2006" spans="1:8" x14ac:dyDescent="0.3">
      <c r="A2006" s="51"/>
      <c r="B2006" s="51"/>
      <c r="C2006" s="51"/>
      <c r="D2006" s="51"/>
      <c r="E2006" s="51"/>
      <c r="F2006" s="51"/>
      <c r="G2006" s="51"/>
      <c r="H2006" s="51"/>
    </row>
    <row r="2007" spans="1:8" x14ac:dyDescent="0.3">
      <c r="A2007" s="51"/>
      <c r="B2007" s="51"/>
      <c r="C2007" s="51"/>
      <c r="D2007" s="51"/>
      <c r="E2007" s="51"/>
      <c r="F2007" s="51"/>
      <c r="G2007" s="51"/>
      <c r="H2007" s="51"/>
    </row>
    <row r="2008" spans="1:8" x14ac:dyDescent="0.3">
      <c r="A2008" s="51"/>
      <c r="B2008" s="51"/>
      <c r="C2008" s="51"/>
      <c r="D2008" s="51"/>
      <c r="E2008" s="51"/>
      <c r="F2008" s="51"/>
      <c r="G2008" s="51"/>
      <c r="H2008" s="51"/>
    </row>
    <row r="2009" spans="1:8" x14ac:dyDescent="0.3">
      <c r="A2009" s="51"/>
      <c r="B2009" s="51"/>
      <c r="C2009" s="51"/>
      <c r="D2009" s="51"/>
      <c r="E2009" s="51"/>
      <c r="F2009" s="51"/>
      <c r="G2009" s="51"/>
      <c r="H2009" s="51"/>
    </row>
    <row r="2010" spans="1:8" x14ac:dyDescent="0.3">
      <c r="A2010" s="51"/>
      <c r="B2010" s="51"/>
      <c r="C2010" s="51"/>
      <c r="D2010" s="51"/>
      <c r="E2010" s="51"/>
      <c r="F2010" s="51"/>
      <c r="G2010" s="51"/>
      <c r="H2010" s="51"/>
    </row>
    <row r="2011" spans="1:8" x14ac:dyDescent="0.3">
      <c r="A2011" s="51"/>
      <c r="B2011" s="51"/>
      <c r="C2011" s="51"/>
      <c r="D2011" s="51"/>
      <c r="E2011" s="51"/>
      <c r="F2011" s="51"/>
      <c r="G2011" s="51"/>
      <c r="H2011" s="51"/>
    </row>
    <row r="2012" spans="1:8" x14ac:dyDescent="0.3">
      <c r="A2012" s="51"/>
      <c r="B2012" s="51"/>
      <c r="C2012" s="51"/>
      <c r="D2012" s="51"/>
      <c r="E2012" s="51"/>
      <c r="F2012" s="51"/>
      <c r="G2012" s="51"/>
      <c r="H2012" s="51"/>
    </row>
    <row r="2013" spans="1:8" x14ac:dyDescent="0.3">
      <c r="A2013" s="51"/>
      <c r="B2013" s="51"/>
      <c r="C2013" s="51"/>
      <c r="D2013" s="51"/>
      <c r="E2013" s="51"/>
      <c r="F2013" s="51"/>
      <c r="G2013" s="51"/>
      <c r="H2013" s="51"/>
    </row>
    <row r="2014" spans="1:8" x14ac:dyDescent="0.3">
      <c r="A2014" s="51"/>
      <c r="B2014" s="51"/>
      <c r="C2014" s="51"/>
      <c r="D2014" s="51"/>
      <c r="E2014" s="51"/>
      <c r="F2014" s="51"/>
      <c r="G2014" s="51"/>
      <c r="H2014" s="51"/>
    </row>
    <row r="2015" spans="1:8" x14ac:dyDescent="0.3">
      <c r="A2015" s="51"/>
      <c r="B2015" s="51"/>
      <c r="C2015" s="51"/>
      <c r="D2015" s="51"/>
      <c r="E2015" s="51"/>
      <c r="F2015" s="51"/>
      <c r="G2015" s="51"/>
      <c r="H2015" s="51"/>
    </row>
    <row r="2016" spans="1:8" x14ac:dyDescent="0.3">
      <c r="A2016" s="51"/>
      <c r="B2016" s="51"/>
      <c r="C2016" s="51"/>
      <c r="D2016" s="51"/>
      <c r="E2016" s="51"/>
      <c r="F2016" s="51"/>
      <c r="G2016" s="51"/>
      <c r="H2016" s="51"/>
    </row>
    <row r="2017" spans="1:8" x14ac:dyDescent="0.3">
      <c r="A2017" s="51"/>
      <c r="B2017" s="51"/>
      <c r="C2017" s="51"/>
      <c r="D2017" s="51"/>
      <c r="E2017" s="51"/>
      <c r="F2017" s="51"/>
      <c r="G2017" s="51"/>
      <c r="H2017" s="51"/>
    </row>
    <row r="2018" spans="1:8" x14ac:dyDescent="0.3">
      <c r="A2018" s="51"/>
      <c r="B2018" s="51"/>
      <c r="C2018" s="51"/>
      <c r="D2018" s="51"/>
      <c r="E2018" s="51"/>
      <c r="F2018" s="51"/>
      <c r="G2018" s="51"/>
      <c r="H2018" s="51"/>
    </row>
    <row r="2019" spans="1:8" x14ac:dyDescent="0.3">
      <c r="A2019" s="51"/>
      <c r="B2019" s="51"/>
      <c r="C2019" s="51"/>
      <c r="D2019" s="51"/>
      <c r="E2019" s="51"/>
      <c r="F2019" s="51"/>
      <c r="G2019" s="51"/>
      <c r="H2019" s="51"/>
    </row>
    <row r="2020" spans="1:8" x14ac:dyDescent="0.3">
      <c r="A2020" s="51"/>
      <c r="B2020" s="51"/>
      <c r="C2020" s="51"/>
      <c r="D2020" s="51"/>
      <c r="E2020" s="51"/>
      <c r="F2020" s="51"/>
      <c r="G2020" s="51"/>
      <c r="H2020" s="51"/>
    </row>
    <row r="2021" spans="1:8" x14ac:dyDescent="0.3">
      <c r="A2021" s="51"/>
      <c r="B2021" s="51"/>
      <c r="C2021" s="51"/>
      <c r="D2021" s="51"/>
      <c r="E2021" s="51"/>
      <c r="F2021" s="51"/>
      <c r="G2021" s="51"/>
      <c r="H2021" s="51"/>
    </row>
    <row r="2022" spans="1:8" x14ac:dyDescent="0.3">
      <c r="A2022" s="51"/>
      <c r="B2022" s="51"/>
      <c r="C2022" s="51"/>
      <c r="D2022" s="51"/>
      <c r="E2022" s="51"/>
      <c r="F2022" s="51"/>
      <c r="G2022" s="51"/>
      <c r="H2022" s="51"/>
    </row>
    <row r="2023" spans="1:8" x14ac:dyDescent="0.3">
      <c r="A2023" s="51"/>
      <c r="B2023" s="51"/>
      <c r="C2023" s="51"/>
      <c r="D2023" s="51"/>
      <c r="E2023" s="51"/>
      <c r="F2023" s="51"/>
      <c r="G2023" s="51"/>
      <c r="H2023" s="51"/>
    </row>
    <row r="2024" spans="1:8" x14ac:dyDescent="0.3">
      <c r="A2024" s="51"/>
      <c r="B2024" s="51"/>
      <c r="C2024" s="51"/>
      <c r="D2024" s="51"/>
      <c r="E2024" s="51"/>
      <c r="F2024" s="51"/>
      <c r="G2024" s="51"/>
      <c r="H2024" s="51"/>
    </row>
    <row r="2025" spans="1:8" x14ac:dyDescent="0.3">
      <c r="A2025" s="51"/>
      <c r="B2025" s="51"/>
      <c r="C2025" s="51"/>
      <c r="D2025" s="51"/>
      <c r="E2025" s="51"/>
      <c r="F2025" s="51"/>
      <c r="G2025" s="51"/>
      <c r="H2025" s="51"/>
    </row>
    <row r="2026" spans="1:8" x14ac:dyDescent="0.3">
      <c r="A2026" s="51"/>
      <c r="B2026" s="51"/>
      <c r="C2026" s="51"/>
      <c r="D2026" s="51"/>
      <c r="E2026" s="51"/>
      <c r="F2026" s="51"/>
      <c r="G2026" s="51"/>
      <c r="H2026" s="51"/>
    </row>
    <row r="2027" spans="1:8" x14ac:dyDescent="0.3">
      <c r="A2027" s="51"/>
      <c r="B2027" s="51"/>
      <c r="C2027" s="51"/>
      <c r="D2027" s="51"/>
      <c r="E2027" s="51"/>
      <c r="F2027" s="51"/>
      <c r="G2027" s="51"/>
      <c r="H2027" s="51"/>
    </row>
    <row r="2028" spans="1:8" x14ac:dyDescent="0.3">
      <c r="A2028" s="51"/>
      <c r="B2028" s="51"/>
      <c r="C2028" s="51"/>
      <c r="D2028" s="51"/>
      <c r="E2028" s="51"/>
      <c r="F2028" s="51"/>
      <c r="G2028" s="51"/>
      <c r="H2028" s="51"/>
    </row>
    <row r="2029" spans="1:8" x14ac:dyDescent="0.3">
      <c r="A2029" s="51"/>
      <c r="B2029" s="51"/>
      <c r="C2029" s="51"/>
      <c r="D2029" s="51"/>
      <c r="E2029" s="51"/>
      <c r="F2029" s="51"/>
      <c r="G2029" s="51"/>
      <c r="H2029" s="51"/>
    </row>
    <row r="2030" spans="1:8" x14ac:dyDescent="0.3">
      <c r="A2030" s="51"/>
      <c r="B2030" s="51"/>
      <c r="C2030" s="51"/>
      <c r="D2030" s="51"/>
      <c r="E2030" s="51"/>
      <c r="F2030" s="51"/>
      <c r="G2030" s="51"/>
      <c r="H2030" s="51"/>
    </row>
    <row r="2031" spans="1:8" x14ac:dyDescent="0.3">
      <c r="A2031" s="51"/>
      <c r="B2031" s="51"/>
      <c r="C2031" s="51"/>
      <c r="D2031" s="51"/>
      <c r="E2031" s="51"/>
      <c r="F2031" s="51"/>
      <c r="G2031" s="51"/>
      <c r="H2031" s="51"/>
    </row>
    <row r="2032" spans="1:8" x14ac:dyDescent="0.3">
      <c r="A2032" s="51"/>
      <c r="B2032" s="51"/>
      <c r="C2032" s="51"/>
      <c r="D2032" s="51"/>
      <c r="E2032" s="51"/>
      <c r="F2032" s="51"/>
      <c r="G2032" s="51"/>
      <c r="H2032" s="51"/>
    </row>
    <row r="2033" spans="1:8" x14ac:dyDescent="0.3">
      <c r="A2033" s="51"/>
      <c r="B2033" s="51"/>
      <c r="C2033" s="51"/>
      <c r="D2033" s="51"/>
      <c r="E2033" s="51"/>
      <c r="F2033" s="51"/>
      <c r="G2033" s="51"/>
      <c r="H2033" s="51"/>
    </row>
    <row r="2034" spans="1:8" x14ac:dyDescent="0.3">
      <c r="A2034" s="51"/>
      <c r="B2034" s="51"/>
      <c r="C2034" s="51"/>
      <c r="D2034" s="51"/>
      <c r="E2034" s="51"/>
      <c r="F2034" s="51"/>
      <c r="G2034" s="51"/>
      <c r="H2034" s="51"/>
    </row>
    <row r="2035" spans="1:8" x14ac:dyDescent="0.3">
      <c r="A2035" s="51"/>
      <c r="B2035" s="51"/>
      <c r="C2035" s="51"/>
      <c r="D2035" s="51"/>
      <c r="E2035" s="51"/>
      <c r="F2035" s="51"/>
      <c r="G2035" s="51"/>
      <c r="H2035" s="51"/>
    </row>
    <row r="2036" spans="1:8" x14ac:dyDescent="0.3">
      <c r="A2036" s="51"/>
      <c r="B2036" s="51"/>
      <c r="C2036" s="51"/>
      <c r="D2036" s="51"/>
      <c r="E2036" s="51"/>
      <c r="F2036" s="51"/>
      <c r="G2036" s="51"/>
      <c r="H2036" s="51"/>
    </row>
    <row r="2037" spans="1:8" x14ac:dyDescent="0.3">
      <c r="A2037" s="51"/>
      <c r="B2037" s="51"/>
      <c r="C2037" s="51"/>
      <c r="D2037" s="51"/>
      <c r="E2037" s="51"/>
      <c r="F2037" s="51"/>
      <c r="G2037" s="51"/>
      <c r="H2037" s="51"/>
    </row>
    <row r="2038" spans="1:8" x14ac:dyDescent="0.3">
      <c r="A2038" s="51"/>
      <c r="B2038" s="51"/>
      <c r="C2038" s="51"/>
      <c r="D2038" s="51"/>
      <c r="E2038" s="51"/>
      <c r="F2038" s="51"/>
      <c r="G2038" s="51"/>
      <c r="H2038" s="51"/>
    </row>
    <row r="2039" spans="1:8" x14ac:dyDescent="0.3">
      <c r="A2039" s="51"/>
      <c r="B2039" s="51"/>
      <c r="C2039" s="51"/>
      <c r="D2039" s="51"/>
      <c r="E2039" s="51"/>
      <c r="F2039" s="51"/>
      <c r="G2039" s="51"/>
      <c r="H2039" s="51"/>
    </row>
    <row r="2040" spans="1:8" x14ac:dyDescent="0.3">
      <c r="A2040" s="51"/>
      <c r="B2040" s="51"/>
      <c r="C2040" s="51"/>
      <c r="D2040" s="51"/>
      <c r="E2040" s="51"/>
      <c r="F2040" s="51"/>
      <c r="G2040" s="51"/>
      <c r="H2040" s="51"/>
    </row>
    <row r="2041" spans="1:8" x14ac:dyDescent="0.3">
      <c r="A2041" s="51"/>
      <c r="B2041" s="51"/>
      <c r="C2041" s="51"/>
      <c r="D2041" s="51"/>
      <c r="E2041" s="51"/>
      <c r="F2041" s="51"/>
      <c r="G2041" s="51"/>
      <c r="H2041" s="51"/>
    </row>
    <row r="2042" spans="1:8" x14ac:dyDescent="0.3">
      <c r="A2042" s="51"/>
      <c r="B2042" s="51"/>
      <c r="C2042" s="51"/>
      <c r="D2042" s="51"/>
      <c r="E2042" s="51"/>
      <c r="F2042" s="51"/>
      <c r="G2042" s="51"/>
      <c r="H2042" s="51"/>
    </row>
    <row r="2043" spans="1:8" x14ac:dyDescent="0.3">
      <c r="A2043" s="51"/>
      <c r="B2043" s="51"/>
      <c r="C2043" s="51"/>
      <c r="D2043" s="51"/>
      <c r="E2043" s="51"/>
      <c r="F2043" s="51"/>
      <c r="G2043" s="51"/>
      <c r="H2043" s="51"/>
    </row>
    <row r="2044" spans="1:8" x14ac:dyDescent="0.3">
      <c r="A2044" s="51"/>
      <c r="B2044" s="51"/>
      <c r="C2044" s="51"/>
      <c r="D2044" s="51"/>
      <c r="E2044" s="51"/>
      <c r="F2044" s="51"/>
      <c r="G2044" s="51"/>
      <c r="H2044" s="51"/>
    </row>
    <row r="2045" spans="1:8" x14ac:dyDescent="0.3">
      <c r="A2045" s="51"/>
      <c r="B2045" s="51"/>
      <c r="C2045" s="51"/>
      <c r="D2045" s="51"/>
      <c r="E2045" s="51"/>
      <c r="F2045" s="51"/>
      <c r="G2045" s="51"/>
      <c r="H2045" s="51"/>
    </row>
    <row r="2046" spans="1:8" x14ac:dyDescent="0.3">
      <c r="A2046" s="51"/>
      <c r="B2046" s="51"/>
      <c r="C2046" s="51"/>
      <c r="D2046" s="51"/>
      <c r="E2046" s="51"/>
      <c r="F2046" s="51"/>
      <c r="G2046" s="51"/>
      <c r="H2046" s="51"/>
    </row>
    <row r="2047" spans="1:8" x14ac:dyDescent="0.3">
      <c r="A2047" s="51"/>
      <c r="B2047" s="51"/>
      <c r="C2047" s="51"/>
      <c r="D2047" s="51"/>
      <c r="E2047" s="51"/>
      <c r="F2047" s="51"/>
      <c r="G2047" s="51"/>
      <c r="H2047" s="51"/>
    </row>
    <row r="2048" spans="1:8" x14ac:dyDescent="0.3">
      <c r="A2048" s="51"/>
      <c r="B2048" s="51"/>
      <c r="C2048" s="51"/>
      <c r="D2048" s="51"/>
      <c r="E2048" s="51"/>
      <c r="F2048" s="51"/>
      <c r="G2048" s="51"/>
      <c r="H2048" s="51"/>
    </row>
    <row r="2049" spans="1:8" x14ac:dyDescent="0.3">
      <c r="A2049" s="51"/>
      <c r="B2049" s="51"/>
      <c r="C2049" s="51"/>
      <c r="D2049" s="51"/>
      <c r="E2049" s="51"/>
      <c r="F2049" s="51"/>
      <c r="G2049" s="51"/>
      <c r="H2049" s="51"/>
    </row>
    <row r="2050" spans="1:8" x14ac:dyDescent="0.3">
      <c r="A2050" s="51"/>
      <c r="B2050" s="51"/>
      <c r="C2050" s="51"/>
      <c r="D2050" s="51"/>
      <c r="E2050" s="51"/>
      <c r="F2050" s="51"/>
      <c r="G2050" s="51"/>
      <c r="H2050" s="51"/>
    </row>
    <row r="2051" spans="1:8" x14ac:dyDescent="0.3">
      <c r="A2051" s="51"/>
      <c r="B2051" s="51"/>
      <c r="C2051" s="51"/>
      <c r="D2051" s="51"/>
      <c r="E2051" s="51"/>
      <c r="F2051" s="51"/>
      <c r="G2051" s="51"/>
      <c r="H2051" s="51"/>
    </row>
    <row r="2052" spans="1:8" x14ac:dyDescent="0.3">
      <c r="A2052" s="51"/>
      <c r="B2052" s="51"/>
      <c r="C2052" s="51"/>
      <c r="D2052" s="51"/>
      <c r="E2052" s="51"/>
      <c r="F2052" s="51"/>
      <c r="G2052" s="51"/>
      <c r="H2052" s="51"/>
    </row>
    <row r="2053" spans="1:8" x14ac:dyDescent="0.3">
      <c r="A2053" s="51"/>
      <c r="B2053" s="51"/>
      <c r="C2053" s="51"/>
      <c r="D2053" s="51"/>
      <c r="E2053" s="51"/>
      <c r="F2053" s="51"/>
      <c r="G2053" s="51"/>
      <c r="H2053" s="51"/>
    </row>
    <row r="2054" spans="1:8" x14ac:dyDescent="0.3">
      <c r="A2054" s="51"/>
      <c r="B2054" s="51"/>
      <c r="C2054" s="51"/>
      <c r="D2054" s="51"/>
      <c r="E2054" s="51"/>
      <c r="F2054" s="51"/>
      <c r="G2054" s="51"/>
      <c r="H2054" s="51"/>
    </row>
    <row r="2055" spans="1:8" x14ac:dyDescent="0.3">
      <c r="A2055" s="51"/>
      <c r="B2055" s="51"/>
      <c r="C2055" s="51"/>
      <c r="D2055" s="51"/>
      <c r="E2055" s="51"/>
      <c r="F2055" s="51"/>
      <c r="G2055" s="51"/>
      <c r="H2055" s="51"/>
    </row>
    <row r="2056" spans="1:8" x14ac:dyDescent="0.3">
      <c r="A2056" s="51"/>
      <c r="B2056" s="51"/>
      <c r="C2056" s="51"/>
      <c r="D2056" s="51"/>
      <c r="E2056" s="51"/>
      <c r="F2056" s="51"/>
      <c r="G2056" s="51"/>
      <c r="H2056" s="51"/>
    </row>
    <row r="2057" spans="1:8" x14ac:dyDescent="0.3">
      <c r="A2057" s="51"/>
      <c r="B2057" s="51"/>
      <c r="C2057" s="51"/>
      <c r="D2057" s="51"/>
      <c r="E2057" s="51"/>
      <c r="F2057" s="51"/>
      <c r="G2057" s="51"/>
      <c r="H2057" s="51"/>
    </row>
    <row r="2058" spans="1:8" x14ac:dyDescent="0.3">
      <c r="A2058" s="51"/>
      <c r="B2058" s="51"/>
      <c r="C2058" s="51"/>
      <c r="D2058" s="51"/>
      <c r="E2058" s="51"/>
      <c r="F2058" s="51"/>
      <c r="G2058" s="51"/>
      <c r="H2058" s="51"/>
    </row>
    <row r="2059" spans="1:8" x14ac:dyDescent="0.3">
      <c r="A2059" s="51"/>
      <c r="B2059" s="51"/>
      <c r="C2059" s="51"/>
      <c r="D2059" s="51"/>
      <c r="E2059" s="51"/>
      <c r="F2059" s="51"/>
      <c r="G2059" s="51"/>
      <c r="H2059" s="51"/>
    </row>
    <row r="2060" spans="1:8" x14ac:dyDescent="0.3">
      <c r="A2060" s="51"/>
      <c r="B2060" s="51"/>
      <c r="C2060" s="51"/>
      <c r="D2060" s="51"/>
      <c r="E2060" s="51"/>
      <c r="F2060" s="51"/>
      <c r="G2060" s="51"/>
      <c r="H2060" s="51"/>
    </row>
    <row r="2061" spans="1:8" x14ac:dyDescent="0.3">
      <c r="A2061" s="51"/>
      <c r="B2061" s="51"/>
      <c r="C2061" s="51"/>
      <c r="D2061" s="51"/>
      <c r="E2061" s="51"/>
      <c r="F2061" s="51"/>
      <c r="G2061" s="51"/>
      <c r="H2061" s="51"/>
    </row>
    <row r="2062" spans="1:8" x14ac:dyDescent="0.3">
      <c r="A2062" s="51"/>
      <c r="B2062" s="51"/>
      <c r="C2062" s="51"/>
      <c r="D2062" s="51"/>
      <c r="E2062" s="51"/>
      <c r="F2062" s="51"/>
      <c r="G2062" s="51"/>
      <c r="H2062" s="51"/>
    </row>
    <row r="2063" spans="1:8" x14ac:dyDescent="0.3">
      <c r="A2063" s="51"/>
      <c r="B2063" s="51"/>
      <c r="C2063" s="51"/>
      <c r="D2063" s="51"/>
      <c r="E2063" s="51"/>
      <c r="F2063" s="51"/>
      <c r="G2063" s="51"/>
      <c r="H2063" s="51"/>
    </row>
    <row r="2064" spans="1:8" x14ac:dyDescent="0.3">
      <c r="A2064" s="51"/>
      <c r="B2064" s="51"/>
      <c r="C2064" s="51"/>
      <c r="D2064" s="51"/>
      <c r="E2064" s="51"/>
      <c r="F2064" s="51"/>
      <c r="G2064" s="51"/>
      <c r="H2064" s="51"/>
    </row>
    <row r="2065" spans="1:8" x14ac:dyDescent="0.3">
      <c r="A2065" s="51"/>
      <c r="B2065" s="51"/>
      <c r="C2065" s="51"/>
      <c r="D2065" s="51"/>
      <c r="E2065" s="51"/>
      <c r="F2065" s="51"/>
      <c r="G2065" s="51"/>
      <c r="H2065" s="51"/>
    </row>
    <row r="2066" spans="1:8" x14ac:dyDescent="0.3">
      <c r="A2066" s="51"/>
      <c r="B2066" s="51"/>
      <c r="C2066" s="51"/>
      <c r="D2066" s="51"/>
      <c r="E2066" s="51"/>
      <c r="F2066" s="51"/>
      <c r="G2066" s="51"/>
      <c r="H2066" s="51"/>
    </row>
    <row r="2067" spans="1:8" x14ac:dyDescent="0.3">
      <c r="A2067" s="51"/>
      <c r="B2067" s="51"/>
      <c r="C2067" s="51"/>
      <c r="D2067" s="51"/>
      <c r="E2067" s="51"/>
      <c r="F2067" s="51"/>
      <c r="G2067" s="51"/>
      <c r="H2067" s="51"/>
    </row>
    <row r="2068" spans="1:8" x14ac:dyDescent="0.3">
      <c r="A2068" s="51"/>
      <c r="B2068" s="51"/>
      <c r="C2068" s="51"/>
      <c r="D2068" s="51"/>
      <c r="E2068" s="51"/>
      <c r="F2068" s="51"/>
      <c r="G2068" s="51"/>
      <c r="H2068" s="51"/>
    </row>
    <row r="2069" spans="1:8" x14ac:dyDescent="0.3">
      <c r="A2069" s="51"/>
      <c r="B2069" s="51"/>
      <c r="C2069" s="51"/>
      <c r="D2069" s="51"/>
      <c r="E2069" s="51"/>
      <c r="F2069" s="51"/>
      <c r="G2069" s="51"/>
      <c r="H2069" s="51"/>
    </row>
    <row r="2070" spans="1:8" x14ac:dyDescent="0.3">
      <c r="A2070" s="51"/>
      <c r="B2070" s="51"/>
      <c r="C2070" s="51"/>
      <c r="D2070" s="51"/>
      <c r="E2070" s="51"/>
      <c r="F2070" s="51"/>
      <c r="G2070" s="51"/>
      <c r="H2070" s="51"/>
    </row>
    <row r="2071" spans="1:8" x14ac:dyDescent="0.3">
      <c r="A2071" s="51"/>
      <c r="B2071" s="51"/>
      <c r="C2071" s="51"/>
      <c r="D2071" s="51"/>
      <c r="E2071" s="51"/>
      <c r="F2071" s="51"/>
      <c r="G2071" s="51"/>
      <c r="H2071" s="51"/>
    </row>
    <row r="2072" spans="1:8" x14ac:dyDescent="0.3">
      <c r="A2072" s="51"/>
      <c r="B2072" s="51"/>
      <c r="C2072" s="51"/>
      <c r="D2072" s="51"/>
      <c r="E2072" s="51"/>
      <c r="F2072" s="51"/>
      <c r="G2072" s="51"/>
      <c r="H2072" s="51"/>
    </row>
    <row r="2073" spans="1:8" x14ac:dyDescent="0.3">
      <c r="A2073" s="51"/>
      <c r="B2073" s="51"/>
      <c r="C2073" s="51"/>
      <c r="D2073" s="51"/>
      <c r="E2073" s="51"/>
      <c r="F2073" s="51"/>
      <c r="G2073" s="51"/>
      <c r="H2073" s="51"/>
    </row>
    <row r="2074" spans="1:8" x14ac:dyDescent="0.3">
      <c r="A2074" s="51"/>
      <c r="B2074" s="51"/>
      <c r="C2074" s="51"/>
      <c r="D2074" s="51"/>
      <c r="E2074" s="51"/>
      <c r="F2074" s="51"/>
      <c r="G2074" s="51"/>
      <c r="H2074" s="51"/>
    </row>
    <row r="2075" spans="1:8" x14ac:dyDescent="0.3">
      <c r="A2075" s="51"/>
      <c r="B2075" s="51"/>
      <c r="C2075" s="51"/>
      <c r="D2075" s="51"/>
      <c r="E2075" s="51"/>
      <c r="F2075" s="51"/>
      <c r="G2075" s="51"/>
      <c r="H2075" s="51"/>
    </row>
    <row r="2076" spans="1:8" x14ac:dyDescent="0.3">
      <c r="A2076" s="51"/>
      <c r="B2076" s="51"/>
      <c r="C2076" s="51"/>
      <c r="D2076" s="51"/>
      <c r="E2076" s="51"/>
      <c r="F2076" s="51"/>
      <c r="G2076" s="51"/>
      <c r="H2076" s="51"/>
    </row>
    <row r="2077" spans="1:8" x14ac:dyDescent="0.3">
      <c r="A2077" s="51"/>
      <c r="B2077" s="51"/>
      <c r="C2077" s="51"/>
      <c r="D2077" s="51"/>
      <c r="E2077" s="51"/>
      <c r="F2077" s="51"/>
      <c r="G2077" s="51"/>
      <c r="H2077" s="51"/>
    </row>
    <row r="2078" spans="1:8" x14ac:dyDescent="0.3">
      <c r="A2078" s="51"/>
      <c r="B2078" s="51"/>
      <c r="C2078" s="51"/>
      <c r="D2078" s="51"/>
      <c r="E2078" s="51"/>
      <c r="F2078" s="51"/>
      <c r="G2078" s="51"/>
      <c r="H2078" s="51"/>
    </row>
    <row r="2079" spans="1:8" x14ac:dyDescent="0.3">
      <c r="A2079" s="51"/>
      <c r="B2079" s="51"/>
      <c r="C2079" s="51"/>
      <c r="D2079" s="51"/>
      <c r="E2079" s="51"/>
      <c r="F2079" s="51"/>
      <c r="G2079" s="51"/>
      <c r="H2079" s="51"/>
    </row>
    <row r="2080" spans="1:8" x14ac:dyDescent="0.3">
      <c r="A2080" s="51"/>
      <c r="B2080" s="51"/>
      <c r="C2080" s="51"/>
      <c r="D2080" s="51"/>
      <c r="E2080" s="51"/>
      <c r="F2080" s="51"/>
      <c r="G2080" s="51"/>
      <c r="H2080" s="51"/>
    </row>
    <row r="2081" spans="1:8" x14ac:dyDescent="0.3">
      <c r="A2081" s="51"/>
      <c r="B2081" s="51"/>
      <c r="C2081" s="51"/>
      <c r="D2081" s="51"/>
      <c r="E2081" s="51"/>
      <c r="F2081" s="51"/>
      <c r="G2081" s="51"/>
      <c r="H2081" s="51"/>
    </row>
    <row r="2082" spans="1:8" x14ac:dyDescent="0.3">
      <c r="A2082" s="51"/>
      <c r="B2082" s="51"/>
      <c r="C2082" s="51"/>
      <c r="D2082" s="51"/>
      <c r="E2082" s="51"/>
      <c r="F2082" s="51"/>
      <c r="G2082" s="51"/>
      <c r="H2082" s="51"/>
    </row>
    <row r="2083" spans="1:8" x14ac:dyDescent="0.3">
      <c r="A2083" s="51"/>
      <c r="B2083" s="51"/>
      <c r="C2083" s="51"/>
      <c r="D2083" s="51"/>
      <c r="E2083" s="51"/>
      <c r="F2083" s="51"/>
      <c r="G2083" s="51"/>
      <c r="H2083" s="51"/>
    </row>
    <row r="2084" spans="1:8" x14ac:dyDescent="0.3">
      <c r="A2084" s="51"/>
      <c r="B2084" s="51"/>
      <c r="C2084" s="51"/>
      <c r="D2084" s="51"/>
      <c r="E2084" s="51"/>
      <c r="F2084" s="51"/>
      <c r="G2084" s="51"/>
      <c r="H2084" s="51"/>
    </row>
    <row r="2085" spans="1:8" x14ac:dyDescent="0.3">
      <c r="A2085" s="51"/>
      <c r="B2085" s="51"/>
      <c r="C2085" s="51"/>
      <c r="D2085" s="51"/>
      <c r="E2085" s="51"/>
      <c r="F2085" s="51"/>
      <c r="G2085" s="51"/>
      <c r="H2085" s="51"/>
    </row>
    <row r="2086" spans="1:8" x14ac:dyDescent="0.3">
      <c r="A2086" s="51"/>
      <c r="B2086" s="51"/>
      <c r="C2086" s="51"/>
      <c r="D2086" s="51"/>
      <c r="E2086" s="51"/>
      <c r="F2086" s="51"/>
      <c r="G2086" s="51"/>
      <c r="H2086" s="51"/>
    </row>
    <row r="2087" spans="1:8" x14ac:dyDescent="0.3">
      <c r="A2087" s="51"/>
      <c r="B2087" s="51"/>
      <c r="C2087" s="51"/>
      <c r="D2087" s="51"/>
      <c r="E2087" s="51"/>
      <c r="F2087" s="51"/>
      <c r="G2087" s="51"/>
      <c r="H2087" s="51"/>
    </row>
    <row r="2088" spans="1:8" x14ac:dyDescent="0.3">
      <c r="A2088" s="51"/>
      <c r="B2088" s="51"/>
      <c r="C2088" s="51"/>
      <c r="D2088" s="51"/>
      <c r="E2088" s="51"/>
      <c r="F2088" s="51"/>
      <c r="G2088" s="51"/>
      <c r="H2088" s="51"/>
    </row>
    <row r="2089" spans="1:8" x14ac:dyDescent="0.3">
      <c r="A2089" s="51"/>
      <c r="B2089" s="51"/>
      <c r="C2089" s="51"/>
      <c r="D2089" s="51"/>
      <c r="E2089" s="51"/>
      <c r="F2089" s="51"/>
      <c r="G2089" s="51"/>
      <c r="H2089" s="51"/>
    </row>
    <row r="2090" spans="1:8" x14ac:dyDescent="0.3">
      <c r="A2090" s="51"/>
      <c r="B2090" s="51"/>
      <c r="C2090" s="51"/>
      <c r="D2090" s="51"/>
      <c r="E2090" s="51"/>
      <c r="F2090" s="51"/>
      <c r="G2090" s="51"/>
      <c r="H2090" s="51"/>
    </row>
    <row r="2091" spans="1:8" x14ac:dyDescent="0.3">
      <c r="A2091" s="51"/>
      <c r="B2091" s="51"/>
      <c r="C2091" s="51"/>
      <c r="D2091" s="51"/>
      <c r="E2091" s="51"/>
      <c r="F2091" s="51"/>
      <c r="G2091" s="51"/>
      <c r="H2091" s="51"/>
    </row>
    <row r="2092" spans="1:8" x14ac:dyDescent="0.3">
      <c r="A2092" s="51"/>
      <c r="B2092" s="51"/>
      <c r="C2092" s="51"/>
      <c r="D2092" s="51"/>
      <c r="E2092" s="51"/>
      <c r="F2092" s="51"/>
      <c r="G2092" s="51"/>
      <c r="H2092" s="51"/>
    </row>
    <row r="2093" spans="1:8" x14ac:dyDescent="0.3">
      <c r="A2093" s="51"/>
      <c r="B2093" s="51"/>
      <c r="C2093" s="51"/>
      <c r="D2093" s="51"/>
      <c r="E2093" s="51"/>
      <c r="F2093" s="51"/>
      <c r="G2093" s="51"/>
      <c r="H2093" s="51"/>
    </row>
    <row r="2094" spans="1:8" x14ac:dyDescent="0.3">
      <c r="A2094" s="51"/>
      <c r="B2094" s="51"/>
      <c r="C2094" s="51"/>
      <c r="D2094" s="51"/>
      <c r="E2094" s="51"/>
      <c r="F2094" s="51"/>
      <c r="G2094" s="51"/>
      <c r="H2094" s="51"/>
    </row>
    <row r="2095" spans="1:8" x14ac:dyDescent="0.3">
      <c r="A2095" s="51"/>
      <c r="B2095" s="51"/>
      <c r="C2095" s="51"/>
      <c r="D2095" s="51"/>
      <c r="E2095" s="51"/>
      <c r="F2095" s="51"/>
      <c r="G2095" s="51"/>
      <c r="H2095" s="51"/>
    </row>
    <row r="2096" spans="1:8" x14ac:dyDescent="0.3">
      <c r="A2096" s="51"/>
      <c r="B2096" s="51"/>
      <c r="C2096" s="51"/>
      <c r="D2096" s="51"/>
      <c r="E2096" s="51"/>
      <c r="F2096" s="51"/>
      <c r="G2096" s="51"/>
      <c r="H2096" s="51"/>
    </row>
    <row r="2097" spans="1:8" x14ac:dyDescent="0.3">
      <c r="A2097" s="51"/>
      <c r="B2097" s="51"/>
      <c r="C2097" s="51"/>
      <c r="D2097" s="51"/>
      <c r="E2097" s="51"/>
      <c r="F2097" s="51"/>
      <c r="G2097" s="51"/>
      <c r="H2097" s="51"/>
    </row>
    <row r="2098" spans="1:8" x14ac:dyDescent="0.3">
      <c r="A2098" s="51"/>
      <c r="B2098" s="51"/>
      <c r="C2098" s="51"/>
      <c r="D2098" s="51"/>
      <c r="E2098" s="51"/>
      <c r="F2098" s="51"/>
      <c r="G2098" s="51"/>
      <c r="H2098" s="51"/>
    </row>
    <row r="2099" spans="1:8" x14ac:dyDescent="0.3">
      <c r="A2099" s="51"/>
      <c r="B2099" s="51"/>
      <c r="C2099" s="51"/>
      <c r="D2099" s="51"/>
      <c r="E2099" s="51"/>
      <c r="F2099" s="51"/>
      <c r="G2099" s="51"/>
      <c r="H2099" s="51"/>
    </row>
    <row r="2100" spans="1:8" x14ac:dyDescent="0.3">
      <c r="A2100" s="51"/>
      <c r="B2100" s="51"/>
      <c r="C2100" s="51"/>
      <c r="D2100" s="51"/>
      <c r="E2100" s="51"/>
      <c r="F2100" s="51"/>
      <c r="G2100" s="51"/>
      <c r="H2100" s="51"/>
    </row>
    <row r="2101" spans="1:8" x14ac:dyDescent="0.3">
      <c r="A2101" s="51"/>
      <c r="B2101" s="51"/>
      <c r="C2101" s="51"/>
      <c r="D2101" s="51"/>
      <c r="E2101" s="51"/>
      <c r="F2101" s="51"/>
      <c r="G2101" s="51"/>
      <c r="H2101" s="51"/>
    </row>
    <row r="2102" spans="1:8" x14ac:dyDescent="0.3">
      <c r="A2102" s="51"/>
      <c r="B2102" s="51"/>
      <c r="C2102" s="51"/>
      <c r="D2102" s="51"/>
      <c r="E2102" s="51"/>
      <c r="F2102" s="51"/>
      <c r="G2102" s="51"/>
      <c r="H2102" s="51"/>
    </row>
    <row r="2103" spans="1:8" x14ac:dyDescent="0.3">
      <c r="A2103" s="51"/>
      <c r="B2103" s="51"/>
      <c r="C2103" s="51"/>
      <c r="D2103" s="51"/>
      <c r="E2103" s="51"/>
      <c r="F2103" s="51"/>
      <c r="G2103" s="51"/>
      <c r="H2103" s="51"/>
    </row>
    <row r="2104" spans="1:8" x14ac:dyDescent="0.3">
      <c r="A2104" s="51"/>
      <c r="B2104" s="51"/>
      <c r="C2104" s="51"/>
      <c r="D2104" s="51"/>
      <c r="E2104" s="51"/>
      <c r="F2104" s="51"/>
      <c r="G2104" s="51"/>
      <c r="H2104" s="51"/>
    </row>
    <row r="2105" spans="1:8" x14ac:dyDescent="0.3">
      <c r="A2105" s="51"/>
      <c r="B2105" s="51"/>
      <c r="C2105" s="51"/>
      <c r="D2105" s="51"/>
      <c r="E2105" s="51"/>
      <c r="F2105" s="51"/>
      <c r="G2105" s="51"/>
      <c r="H2105" s="51"/>
    </row>
    <row r="2106" spans="1:8" x14ac:dyDescent="0.3">
      <c r="A2106" s="51"/>
      <c r="B2106" s="51"/>
      <c r="C2106" s="51"/>
      <c r="D2106" s="51"/>
      <c r="E2106" s="51"/>
      <c r="F2106" s="51"/>
      <c r="G2106" s="51"/>
      <c r="H2106" s="51"/>
    </row>
    <row r="2107" spans="1:8" x14ac:dyDescent="0.3">
      <c r="A2107" s="51"/>
      <c r="B2107" s="51"/>
      <c r="C2107" s="51"/>
      <c r="D2107" s="51"/>
      <c r="E2107" s="51"/>
      <c r="F2107" s="51"/>
      <c r="G2107" s="51"/>
      <c r="H2107" s="51"/>
    </row>
    <row r="2108" spans="1:8" x14ac:dyDescent="0.3">
      <c r="A2108" s="51"/>
      <c r="B2108" s="51"/>
      <c r="C2108" s="51"/>
      <c r="D2108" s="51"/>
      <c r="E2108" s="51"/>
      <c r="F2108" s="51"/>
      <c r="G2108" s="51"/>
      <c r="H2108" s="51"/>
    </row>
    <row r="2109" spans="1:8" x14ac:dyDescent="0.3">
      <c r="A2109" s="51"/>
      <c r="B2109" s="51"/>
      <c r="C2109" s="51"/>
      <c r="D2109" s="51"/>
      <c r="E2109" s="51"/>
      <c r="F2109" s="51"/>
      <c r="G2109" s="51"/>
      <c r="H2109" s="51"/>
    </row>
    <row r="2110" spans="1:8" x14ac:dyDescent="0.3">
      <c r="A2110" s="51"/>
      <c r="B2110" s="51"/>
      <c r="C2110" s="51"/>
      <c r="D2110" s="51"/>
      <c r="E2110" s="51"/>
      <c r="F2110" s="51"/>
      <c r="G2110" s="51"/>
      <c r="H2110" s="51"/>
    </row>
    <row r="2111" spans="1:8" x14ac:dyDescent="0.3">
      <c r="A2111" s="51"/>
      <c r="B2111" s="51"/>
      <c r="C2111" s="51"/>
      <c r="D2111" s="51"/>
      <c r="E2111" s="51"/>
      <c r="F2111" s="51"/>
      <c r="G2111" s="51"/>
      <c r="H2111" s="51"/>
    </row>
    <row r="2112" spans="1:8" x14ac:dyDescent="0.3">
      <c r="A2112" s="51"/>
      <c r="B2112" s="51"/>
      <c r="C2112" s="51"/>
      <c r="D2112" s="51"/>
      <c r="E2112" s="51"/>
      <c r="F2112" s="51"/>
      <c r="G2112" s="51"/>
      <c r="H2112" s="51"/>
    </row>
    <row r="2113" spans="1:8" x14ac:dyDescent="0.3">
      <c r="A2113" s="51"/>
      <c r="B2113" s="51"/>
      <c r="C2113" s="51"/>
      <c r="D2113" s="51"/>
      <c r="E2113" s="51"/>
      <c r="F2113" s="51"/>
      <c r="G2113" s="51"/>
      <c r="H2113" s="51"/>
    </row>
    <row r="2114" spans="1:8" x14ac:dyDescent="0.3">
      <c r="A2114" s="51"/>
      <c r="B2114" s="51"/>
      <c r="C2114" s="51"/>
      <c r="D2114" s="51"/>
      <c r="E2114" s="51"/>
      <c r="F2114" s="51"/>
      <c r="G2114" s="51"/>
      <c r="H2114" s="51"/>
    </row>
    <row r="2115" spans="1:8" x14ac:dyDescent="0.3">
      <c r="A2115" s="51"/>
      <c r="B2115" s="51"/>
      <c r="C2115" s="51"/>
      <c r="D2115" s="51"/>
      <c r="E2115" s="51"/>
      <c r="F2115" s="51"/>
      <c r="G2115" s="51"/>
      <c r="H2115" s="51"/>
    </row>
    <row r="2116" spans="1:8" x14ac:dyDescent="0.3">
      <c r="A2116" s="51"/>
      <c r="B2116" s="51"/>
      <c r="C2116" s="51"/>
      <c r="D2116" s="51"/>
      <c r="E2116" s="51"/>
      <c r="F2116" s="51"/>
      <c r="G2116" s="51"/>
      <c r="H2116" s="51"/>
    </row>
    <row r="2117" spans="1:8" x14ac:dyDescent="0.3">
      <c r="A2117" s="51"/>
      <c r="B2117" s="51"/>
      <c r="C2117" s="51"/>
      <c r="D2117" s="51"/>
      <c r="E2117" s="51"/>
      <c r="F2117" s="51"/>
      <c r="G2117" s="51"/>
      <c r="H2117" s="51"/>
    </row>
    <row r="2118" spans="1:8" x14ac:dyDescent="0.3">
      <c r="A2118" s="51"/>
      <c r="B2118" s="51"/>
      <c r="C2118" s="51"/>
      <c r="D2118" s="51"/>
      <c r="E2118" s="51"/>
      <c r="F2118" s="51"/>
      <c r="G2118" s="51"/>
      <c r="H2118" s="51"/>
    </row>
    <row r="2119" spans="1:8" x14ac:dyDescent="0.3">
      <c r="A2119" s="51"/>
      <c r="B2119" s="51"/>
      <c r="C2119" s="51"/>
      <c r="D2119" s="51"/>
      <c r="E2119" s="51"/>
      <c r="F2119" s="51"/>
      <c r="G2119" s="51"/>
      <c r="H2119" s="51"/>
    </row>
    <row r="2120" spans="1:8" x14ac:dyDescent="0.3">
      <c r="A2120" s="51"/>
      <c r="B2120" s="51"/>
      <c r="C2120" s="51"/>
      <c r="D2120" s="51"/>
      <c r="E2120" s="51"/>
      <c r="F2120" s="51"/>
      <c r="G2120" s="51"/>
      <c r="H2120" s="51"/>
    </row>
    <row r="2121" spans="1:8" x14ac:dyDescent="0.3">
      <c r="A2121" s="51"/>
      <c r="B2121" s="51"/>
      <c r="C2121" s="51"/>
      <c r="D2121" s="51"/>
      <c r="E2121" s="51"/>
      <c r="F2121" s="51"/>
      <c r="G2121" s="51"/>
      <c r="H2121" s="51"/>
    </row>
    <row r="2122" spans="1:8" x14ac:dyDescent="0.3">
      <c r="A2122" s="51"/>
      <c r="B2122" s="51"/>
      <c r="C2122" s="51"/>
      <c r="D2122" s="51"/>
      <c r="E2122" s="51"/>
      <c r="F2122" s="51"/>
      <c r="G2122" s="51"/>
      <c r="H2122" s="51"/>
    </row>
    <row r="2123" spans="1:8" x14ac:dyDescent="0.3">
      <c r="A2123" s="51"/>
      <c r="B2123" s="51"/>
      <c r="C2123" s="51"/>
      <c r="D2123" s="51"/>
      <c r="E2123" s="51"/>
      <c r="F2123" s="51"/>
      <c r="G2123" s="51"/>
      <c r="H2123" s="51"/>
    </row>
    <row r="2124" spans="1:8" x14ac:dyDescent="0.3">
      <c r="A2124" s="51"/>
      <c r="B2124" s="51"/>
      <c r="C2124" s="51"/>
      <c r="D2124" s="51"/>
      <c r="E2124" s="51"/>
      <c r="F2124" s="51"/>
      <c r="G2124" s="51"/>
      <c r="H2124" s="51"/>
    </row>
    <row r="2125" spans="1:8" x14ac:dyDescent="0.3">
      <c r="A2125" s="51"/>
      <c r="B2125" s="51"/>
      <c r="C2125" s="51"/>
      <c r="D2125" s="51"/>
      <c r="E2125" s="51"/>
      <c r="F2125" s="51"/>
      <c r="G2125" s="51"/>
      <c r="H2125" s="51"/>
    </row>
    <row r="2126" spans="1:8" x14ac:dyDescent="0.3">
      <c r="A2126" s="51"/>
      <c r="B2126" s="51"/>
      <c r="C2126" s="51"/>
      <c r="D2126" s="51"/>
      <c r="E2126" s="51"/>
      <c r="F2126" s="51"/>
      <c r="G2126" s="51"/>
      <c r="H2126" s="51"/>
    </row>
    <row r="2127" spans="1:8" x14ac:dyDescent="0.3">
      <c r="A2127" s="51"/>
      <c r="B2127" s="51"/>
      <c r="C2127" s="51"/>
      <c r="D2127" s="51"/>
      <c r="E2127" s="51"/>
      <c r="F2127" s="51"/>
      <c r="G2127" s="51"/>
      <c r="H2127" s="51"/>
    </row>
    <row r="2128" spans="1:8" x14ac:dyDescent="0.3">
      <c r="A2128" s="51"/>
      <c r="B2128" s="51"/>
      <c r="C2128" s="51"/>
      <c r="D2128" s="51"/>
      <c r="E2128" s="51"/>
      <c r="F2128" s="51"/>
      <c r="G2128" s="51"/>
      <c r="H2128" s="51"/>
    </row>
    <row r="2129" spans="1:8" x14ac:dyDescent="0.3">
      <c r="A2129" s="51"/>
      <c r="B2129" s="51"/>
      <c r="C2129" s="51"/>
      <c r="D2129" s="51"/>
      <c r="E2129" s="51"/>
      <c r="F2129" s="51"/>
      <c r="G2129" s="51"/>
      <c r="H2129" s="51"/>
    </row>
    <row r="2130" spans="1:8" x14ac:dyDescent="0.3">
      <c r="A2130" s="51"/>
      <c r="B2130" s="51"/>
      <c r="C2130" s="51"/>
      <c r="D2130" s="51"/>
      <c r="E2130" s="51"/>
      <c r="F2130" s="51"/>
      <c r="G2130" s="51"/>
      <c r="H2130" s="51"/>
    </row>
    <row r="2131" spans="1:8" x14ac:dyDescent="0.3">
      <c r="A2131" s="51"/>
      <c r="B2131" s="51"/>
      <c r="C2131" s="51"/>
      <c r="D2131" s="51"/>
      <c r="E2131" s="51"/>
      <c r="F2131" s="51"/>
      <c r="G2131" s="51"/>
      <c r="H2131" s="51"/>
    </row>
    <row r="2132" spans="1:8" x14ac:dyDescent="0.3">
      <c r="A2132" s="51"/>
      <c r="B2132" s="51"/>
      <c r="C2132" s="51"/>
      <c r="D2132" s="51"/>
      <c r="E2132" s="51"/>
      <c r="F2132" s="51"/>
      <c r="G2132" s="51"/>
      <c r="H2132" s="51"/>
    </row>
    <row r="2133" spans="1:8" x14ac:dyDescent="0.3">
      <c r="A2133" s="51"/>
      <c r="B2133" s="51"/>
      <c r="C2133" s="51"/>
      <c r="D2133" s="51"/>
      <c r="E2133" s="51"/>
      <c r="F2133" s="51"/>
      <c r="G2133" s="51"/>
      <c r="H2133" s="51"/>
    </row>
    <row r="2134" spans="1:8" x14ac:dyDescent="0.3">
      <c r="A2134" s="51"/>
      <c r="B2134" s="51"/>
      <c r="C2134" s="51"/>
      <c r="D2134" s="51"/>
      <c r="E2134" s="51"/>
      <c r="F2134" s="51"/>
      <c r="G2134" s="51"/>
      <c r="H2134" s="51"/>
    </row>
    <row r="2135" spans="1:8" x14ac:dyDescent="0.3">
      <c r="A2135" s="51"/>
      <c r="B2135" s="51"/>
      <c r="C2135" s="51"/>
      <c r="D2135" s="51"/>
      <c r="E2135" s="51"/>
      <c r="F2135" s="51"/>
      <c r="G2135" s="51"/>
      <c r="H2135" s="51"/>
    </row>
    <row r="2136" spans="1:8" x14ac:dyDescent="0.3">
      <c r="A2136" s="51"/>
      <c r="B2136" s="51"/>
      <c r="C2136" s="51"/>
      <c r="D2136" s="51"/>
      <c r="E2136" s="51"/>
      <c r="F2136" s="51"/>
      <c r="G2136" s="51"/>
      <c r="H2136" s="51"/>
    </row>
    <row r="2137" spans="1:8" x14ac:dyDescent="0.3">
      <c r="A2137" s="51"/>
      <c r="B2137" s="51"/>
      <c r="C2137" s="51"/>
      <c r="D2137" s="51"/>
      <c r="E2137" s="51"/>
      <c r="F2137" s="51"/>
      <c r="G2137" s="51"/>
      <c r="H2137" s="51"/>
    </row>
    <row r="2138" spans="1:8" x14ac:dyDescent="0.3">
      <c r="A2138" s="51"/>
      <c r="B2138" s="51"/>
      <c r="C2138" s="51"/>
      <c r="D2138" s="51"/>
      <c r="E2138" s="51"/>
      <c r="F2138" s="51"/>
      <c r="G2138" s="51"/>
      <c r="H2138" s="51"/>
    </row>
    <row r="2139" spans="1:8" x14ac:dyDescent="0.3">
      <c r="A2139" s="51"/>
      <c r="B2139" s="51"/>
      <c r="C2139" s="51"/>
      <c r="D2139" s="51"/>
      <c r="E2139" s="51"/>
      <c r="F2139" s="51"/>
      <c r="G2139" s="51"/>
      <c r="H2139" s="51"/>
    </row>
    <row r="2140" spans="1:8" x14ac:dyDescent="0.3">
      <c r="A2140" s="51"/>
      <c r="B2140" s="51"/>
      <c r="C2140" s="51"/>
      <c r="D2140" s="51"/>
      <c r="E2140" s="51"/>
      <c r="F2140" s="51"/>
      <c r="G2140" s="51"/>
      <c r="H2140" s="51"/>
    </row>
    <row r="2141" spans="1:8" x14ac:dyDescent="0.3">
      <c r="A2141" s="51"/>
      <c r="B2141" s="51"/>
      <c r="C2141" s="51"/>
      <c r="D2141" s="51"/>
      <c r="E2141" s="51"/>
      <c r="F2141" s="51"/>
      <c r="G2141" s="51"/>
      <c r="H2141" s="51"/>
    </row>
    <row r="2142" spans="1:8" x14ac:dyDescent="0.3">
      <c r="A2142" s="51"/>
      <c r="B2142" s="51"/>
      <c r="C2142" s="51"/>
      <c r="D2142" s="51"/>
      <c r="E2142" s="51"/>
      <c r="F2142" s="51"/>
      <c r="G2142" s="51"/>
      <c r="H2142" s="51"/>
    </row>
    <row r="2143" spans="1:8" x14ac:dyDescent="0.3">
      <c r="A2143" s="51"/>
      <c r="B2143" s="51"/>
      <c r="C2143" s="51"/>
      <c r="D2143" s="51"/>
      <c r="E2143" s="51"/>
      <c r="F2143" s="51"/>
      <c r="G2143" s="51"/>
      <c r="H2143" s="51"/>
    </row>
    <row r="2144" spans="1:8" x14ac:dyDescent="0.3">
      <c r="A2144" s="51"/>
      <c r="B2144" s="51"/>
      <c r="C2144" s="51"/>
      <c r="D2144" s="51"/>
      <c r="E2144" s="51"/>
      <c r="F2144" s="51"/>
      <c r="G2144" s="51"/>
      <c r="H2144" s="51"/>
    </row>
    <row r="2145" spans="1:8" x14ac:dyDescent="0.3">
      <c r="A2145" s="51"/>
      <c r="B2145" s="51"/>
      <c r="C2145" s="51"/>
      <c r="D2145" s="51"/>
      <c r="E2145" s="51"/>
      <c r="F2145" s="51"/>
      <c r="G2145" s="51"/>
      <c r="H2145" s="51"/>
    </row>
    <row r="2146" spans="1:8" x14ac:dyDescent="0.3">
      <c r="A2146" s="51"/>
      <c r="B2146" s="51"/>
      <c r="C2146" s="51"/>
      <c r="D2146" s="51"/>
      <c r="E2146" s="51"/>
      <c r="F2146" s="51"/>
      <c r="G2146" s="51"/>
      <c r="H2146" s="51"/>
    </row>
    <row r="2147" spans="1:8" x14ac:dyDescent="0.3">
      <c r="A2147" s="51"/>
      <c r="B2147" s="51"/>
      <c r="C2147" s="51"/>
      <c r="D2147" s="51"/>
      <c r="E2147" s="51"/>
      <c r="F2147" s="51"/>
      <c r="G2147" s="51"/>
      <c r="H2147" s="51"/>
    </row>
    <row r="2148" spans="1:8" x14ac:dyDescent="0.3">
      <c r="A2148" s="51"/>
      <c r="B2148" s="51"/>
      <c r="C2148" s="51"/>
      <c r="D2148" s="51"/>
      <c r="E2148" s="51"/>
      <c r="F2148" s="51"/>
      <c r="G2148" s="51"/>
      <c r="H2148" s="51"/>
    </row>
    <row r="2149" spans="1:8" x14ac:dyDescent="0.3">
      <c r="A2149" s="51"/>
      <c r="B2149" s="51"/>
      <c r="C2149" s="51"/>
      <c r="D2149" s="51"/>
      <c r="E2149" s="51"/>
      <c r="F2149" s="51"/>
      <c r="G2149" s="51"/>
      <c r="H2149" s="51"/>
    </row>
    <row r="2150" spans="1:8" x14ac:dyDescent="0.3">
      <c r="A2150" s="51"/>
      <c r="B2150" s="51"/>
      <c r="C2150" s="51"/>
      <c r="D2150" s="51"/>
      <c r="E2150" s="51"/>
      <c r="F2150" s="51"/>
      <c r="G2150" s="51"/>
      <c r="H2150" s="51"/>
    </row>
    <row r="2151" spans="1:8" x14ac:dyDescent="0.3">
      <c r="A2151" s="51"/>
      <c r="B2151" s="51"/>
      <c r="C2151" s="51"/>
      <c r="D2151" s="51"/>
      <c r="E2151" s="51"/>
      <c r="F2151" s="51"/>
      <c r="G2151" s="51"/>
      <c r="H2151" s="51"/>
    </row>
    <row r="2152" spans="1:8" x14ac:dyDescent="0.3">
      <c r="A2152" s="51"/>
      <c r="B2152" s="51"/>
      <c r="C2152" s="51"/>
      <c r="D2152" s="51"/>
      <c r="E2152" s="51"/>
      <c r="F2152" s="51"/>
      <c r="G2152" s="51"/>
      <c r="H2152" s="51"/>
    </row>
    <row r="2153" spans="1:8" x14ac:dyDescent="0.3">
      <c r="A2153" s="51"/>
      <c r="B2153" s="51"/>
      <c r="C2153" s="51"/>
      <c r="D2153" s="51"/>
      <c r="E2153" s="51"/>
      <c r="F2153" s="51"/>
      <c r="G2153" s="51"/>
      <c r="H2153" s="51"/>
    </row>
    <row r="2154" spans="1:8" x14ac:dyDescent="0.3">
      <c r="A2154" s="51"/>
      <c r="B2154" s="51"/>
      <c r="C2154" s="51"/>
      <c r="D2154" s="51"/>
      <c r="E2154" s="51"/>
      <c r="F2154" s="51"/>
      <c r="G2154" s="51"/>
      <c r="H2154" s="51"/>
    </row>
    <row r="2155" spans="1:8" x14ac:dyDescent="0.3">
      <c r="A2155" s="51"/>
      <c r="B2155" s="51"/>
      <c r="C2155" s="51"/>
      <c r="D2155" s="51"/>
      <c r="E2155" s="51"/>
      <c r="F2155" s="51"/>
      <c r="G2155" s="51"/>
      <c r="H2155" s="51"/>
    </row>
    <row r="2156" spans="1:8" x14ac:dyDescent="0.3">
      <c r="A2156" s="51"/>
      <c r="B2156" s="51"/>
      <c r="C2156" s="51"/>
      <c r="D2156" s="51"/>
      <c r="E2156" s="51"/>
      <c r="F2156" s="51"/>
      <c r="G2156" s="51"/>
      <c r="H2156" s="51"/>
    </row>
    <row r="2157" spans="1:8" x14ac:dyDescent="0.3">
      <c r="A2157" s="51"/>
      <c r="B2157" s="51"/>
      <c r="C2157" s="51"/>
      <c r="D2157" s="51"/>
      <c r="E2157" s="51"/>
      <c r="F2157" s="51"/>
      <c r="G2157" s="51"/>
      <c r="H2157" s="51"/>
    </row>
    <row r="2158" spans="1:8" x14ac:dyDescent="0.3">
      <c r="A2158" s="51"/>
      <c r="B2158" s="51"/>
      <c r="C2158" s="51"/>
      <c r="D2158" s="51"/>
      <c r="E2158" s="51"/>
      <c r="F2158" s="51"/>
      <c r="G2158" s="51"/>
      <c r="H2158" s="51"/>
    </row>
    <row r="2159" spans="1:8" x14ac:dyDescent="0.3">
      <c r="A2159" s="51"/>
      <c r="B2159" s="51"/>
      <c r="C2159" s="51"/>
      <c r="D2159" s="51"/>
      <c r="E2159" s="51"/>
      <c r="F2159" s="51"/>
      <c r="G2159" s="51"/>
      <c r="H2159" s="51"/>
    </row>
    <row r="2160" spans="1:8" x14ac:dyDescent="0.3">
      <c r="A2160" s="51"/>
      <c r="B2160" s="51"/>
      <c r="C2160" s="51"/>
      <c r="D2160" s="51"/>
      <c r="E2160" s="51"/>
      <c r="F2160" s="51"/>
      <c r="G2160" s="51"/>
      <c r="H2160" s="51"/>
    </row>
    <row r="2161" spans="1:8" x14ac:dyDescent="0.3">
      <c r="A2161" s="51"/>
      <c r="B2161" s="51"/>
      <c r="C2161" s="51"/>
      <c r="D2161" s="51"/>
      <c r="E2161" s="51"/>
      <c r="F2161" s="51"/>
      <c r="G2161" s="51"/>
      <c r="H2161" s="51"/>
    </row>
    <row r="2162" spans="1:8" x14ac:dyDescent="0.3">
      <c r="A2162" s="51"/>
      <c r="B2162" s="51"/>
      <c r="C2162" s="51"/>
      <c r="D2162" s="51"/>
      <c r="E2162" s="51"/>
      <c r="F2162" s="51"/>
      <c r="G2162" s="51"/>
      <c r="H2162" s="51"/>
    </row>
    <row r="2163" spans="1:8" x14ac:dyDescent="0.3">
      <c r="A2163" s="51"/>
      <c r="B2163" s="51"/>
      <c r="C2163" s="51"/>
      <c r="D2163" s="51"/>
      <c r="E2163" s="51"/>
      <c r="F2163" s="51"/>
      <c r="G2163" s="51"/>
      <c r="H2163" s="51"/>
    </row>
    <row r="2164" spans="1:8" x14ac:dyDescent="0.3">
      <c r="A2164" s="51"/>
      <c r="B2164" s="51"/>
      <c r="C2164" s="51"/>
      <c r="D2164" s="51"/>
      <c r="E2164" s="51"/>
      <c r="F2164" s="51"/>
      <c r="G2164" s="51"/>
      <c r="H2164" s="51"/>
    </row>
    <row r="2165" spans="1:8" x14ac:dyDescent="0.3">
      <c r="A2165" s="51"/>
      <c r="B2165" s="51"/>
      <c r="C2165" s="51"/>
      <c r="D2165" s="51"/>
      <c r="E2165" s="51"/>
      <c r="F2165" s="51"/>
      <c r="G2165" s="51"/>
      <c r="H2165" s="51"/>
    </row>
    <row r="2166" spans="1:8" x14ac:dyDescent="0.3">
      <c r="A2166" s="51"/>
      <c r="B2166" s="51"/>
      <c r="C2166" s="51"/>
      <c r="D2166" s="51"/>
      <c r="E2166" s="51"/>
      <c r="F2166" s="51"/>
      <c r="G2166" s="51"/>
      <c r="H2166" s="51"/>
    </row>
    <row r="2167" spans="1:8" x14ac:dyDescent="0.3">
      <c r="A2167" s="51"/>
      <c r="B2167" s="51"/>
      <c r="C2167" s="51"/>
      <c r="D2167" s="51"/>
      <c r="E2167" s="51"/>
      <c r="F2167" s="51"/>
      <c r="G2167" s="51"/>
      <c r="H2167" s="51"/>
    </row>
    <row r="2168" spans="1:8" x14ac:dyDescent="0.3">
      <c r="A2168" s="51"/>
      <c r="B2168" s="51"/>
      <c r="C2168" s="51"/>
      <c r="D2168" s="51"/>
      <c r="E2168" s="51"/>
      <c r="F2168" s="51"/>
      <c r="G2168" s="51"/>
      <c r="H2168" s="51"/>
    </row>
    <row r="2169" spans="1:8" x14ac:dyDescent="0.3">
      <c r="A2169" s="51"/>
      <c r="B2169" s="51"/>
      <c r="C2169" s="51"/>
      <c r="D2169" s="51"/>
      <c r="E2169" s="51"/>
      <c r="F2169" s="51"/>
      <c r="G2169" s="51"/>
      <c r="H2169" s="51"/>
    </row>
    <row r="2170" spans="1:8" x14ac:dyDescent="0.3">
      <c r="A2170" s="51"/>
      <c r="B2170" s="51"/>
      <c r="C2170" s="51"/>
      <c r="D2170" s="51"/>
      <c r="E2170" s="51"/>
      <c r="F2170" s="51"/>
      <c r="G2170" s="51"/>
      <c r="H2170" s="51"/>
    </row>
    <row r="2171" spans="1:8" x14ac:dyDescent="0.3">
      <c r="A2171" s="51"/>
      <c r="B2171" s="51"/>
      <c r="C2171" s="51"/>
      <c r="D2171" s="51"/>
      <c r="E2171" s="51"/>
      <c r="F2171" s="51"/>
      <c r="G2171" s="51"/>
      <c r="H2171" s="51"/>
    </row>
    <row r="2172" spans="1:8" x14ac:dyDescent="0.3">
      <c r="A2172" s="51"/>
      <c r="B2172" s="51"/>
      <c r="C2172" s="51"/>
      <c r="D2172" s="51"/>
      <c r="E2172" s="51"/>
      <c r="F2172" s="51"/>
      <c r="G2172" s="51"/>
      <c r="H2172" s="51"/>
    </row>
    <row r="2173" spans="1:8" x14ac:dyDescent="0.3">
      <c r="A2173" s="51"/>
      <c r="B2173" s="51"/>
      <c r="C2173" s="51"/>
      <c r="D2173" s="51"/>
      <c r="E2173" s="51"/>
      <c r="F2173" s="51"/>
      <c r="G2173" s="51"/>
      <c r="H2173" s="51"/>
    </row>
    <row r="2174" spans="1:8" x14ac:dyDescent="0.3">
      <c r="A2174" s="51"/>
      <c r="B2174" s="51"/>
      <c r="C2174" s="51"/>
      <c r="D2174" s="51"/>
      <c r="E2174" s="51"/>
      <c r="F2174" s="51"/>
      <c r="G2174" s="51"/>
      <c r="H2174" s="51"/>
    </row>
    <row r="2175" spans="1:8" x14ac:dyDescent="0.3">
      <c r="A2175" s="51"/>
      <c r="B2175" s="51"/>
      <c r="C2175" s="51"/>
      <c r="D2175" s="51"/>
      <c r="E2175" s="51"/>
      <c r="F2175" s="51"/>
      <c r="G2175" s="51"/>
      <c r="H2175" s="51"/>
    </row>
    <row r="2176" spans="1:8" x14ac:dyDescent="0.3">
      <c r="A2176" s="51"/>
      <c r="B2176" s="51"/>
      <c r="C2176" s="51"/>
      <c r="D2176" s="51"/>
      <c r="E2176" s="51"/>
      <c r="F2176" s="51"/>
      <c r="G2176" s="51"/>
      <c r="H2176" s="51"/>
    </row>
    <row r="2177" spans="1:8" x14ac:dyDescent="0.3">
      <c r="A2177" s="51"/>
      <c r="B2177" s="51"/>
      <c r="C2177" s="51"/>
      <c r="D2177" s="51"/>
      <c r="E2177" s="51"/>
      <c r="F2177" s="51"/>
      <c r="G2177" s="51"/>
      <c r="H2177" s="51"/>
    </row>
    <row r="2178" spans="1:8" x14ac:dyDescent="0.3">
      <c r="A2178" s="51"/>
      <c r="B2178" s="51"/>
      <c r="C2178" s="51"/>
      <c r="D2178" s="51"/>
      <c r="E2178" s="51"/>
      <c r="F2178" s="51"/>
      <c r="G2178" s="51"/>
      <c r="H2178" s="51"/>
    </row>
    <row r="2179" spans="1:8" x14ac:dyDescent="0.3">
      <c r="A2179" s="51"/>
      <c r="B2179" s="51"/>
      <c r="C2179" s="51"/>
      <c r="D2179" s="51"/>
      <c r="E2179" s="51"/>
      <c r="F2179" s="51"/>
      <c r="G2179" s="51"/>
      <c r="H2179" s="51"/>
    </row>
    <row r="2180" spans="1:8" x14ac:dyDescent="0.3">
      <c r="A2180" s="51"/>
      <c r="B2180" s="51"/>
      <c r="C2180" s="51"/>
      <c r="D2180" s="51"/>
      <c r="E2180" s="51"/>
      <c r="F2180" s="51"/>
      <c r="G2180" s="51"/>
      <c r="H2180" s="51"/>
    </row>
    <row r="2181" spans="1:8" x14ac:dyDescent="0.3">
      <c r="A2181" s="51"/>
      <c r="B2181" s="51"/>
      <c r="C2181" s="51"/>
      <c r="D2181" s="51"/>
      <c r="E2181" s="51"/>
      <c r="F2181" s="51"/>
      <c r="G2181" s="51"/>
      <c r="H2181" s="51"/>
    </row>
    <row r="2182" spans="1:8" x14ac:dyDescent="0.3">
      <c r="A2182" s="51"/>
      <c r="B2182" s="51"/>
      <c r="C2182" s="51"/>
      <c r="D2182" s="51"/>
      <c r="E2182" s="51"/>
      <c r="F2182" s="51"/>
      <c r="G2182" s="51"/>
      <c r="H2182" s="51"/>
    </row>
    <row r="2183" spans="1:8" x14ac:dyDescent="0.3">
      <c r="A2183" s="51"/>
      <c r="B2183" s="51"/>
      <c r="C2183" s="51"/>
      <c r="D2183" s="51"/>
      <c r="E2183" s="51"/>
      <c r="F2183" s="51"/>
      <c r="G2183" s="51"/>
      <c r="H2183" s="51"/>
    </row>
    <row r="2184" spans="1:8" x14ac:dyDescent="0.3">
      <c r="A2184" s="51"/>
      <c r="B2184" s="51"/>
      <c r="C2184" s="51"/>
      <c r="D2184" s="51"/>
      <c r="E2184" s="51"/>
      <c r="F2184" s="51"/>
      <c r="G2184" s="51"/>
      <c r="H2184" s="51"/>
    </row>
    <row r="2185" spans="1:8" x14ac:dyDescent="0.3">
      <c r="A2185" s="51"/>
      <c r="B2185" s="51"/>
      <c r="C2185" s="51"/>
      <c r="D2185" s="51"/>
      <c r="E2185" s="51"/>
      <c r="F2185" s="51"/>
      <c r="G2185" s="51"/>
      <c r="H2185" s="51"/>
    </row>
    <row r="2186" spans="1:8" x14ac:dyDescent="0.3">
      <c r="A2186" s="51"/>
      <c r="B2186" s="51"/>
      <c r="C2186" s="51"/>
      <c r="D2186" s="51"/>
      <c r="E2186" s="51"/>
      <c r="F2186" s="51"/>
      <c r="G2186" s="51"/>
      <c r="H2186" s="51"/>
    </row>
    <row r="2187" spans="1:8" x14ac:dyDescent="0.3">
      <c r="A2187" s="51"/>
      <c r="B2187" s="51"/>
      <c r="C2187" s="51"/>
      <c r="D2187" s="51"/>
      <c r="E2187" s="51"/>
      <c r="F2187" s="51"/>
      <c r="G2187" s="51"/>
      <c r="H2187" s="51"/>
    </row>
    <row r="2188" spans="1:8" x14ac:dyDescent="0.3">
      <c r="A2188" s="51"/>
      <c r="B2188" s="51"/>
      <c r="C2188" s="51"/>
      <c r="D2188" s="51"/>
      <c r="E2188" s="51"/>
      <c r="F2188" s="51"/>
      <c r="G2188" s="51"/>
      <c r="H2188" s="51"/>
    </row>
    <row r="2189" spans="1:8" x14ac:dyDescent="0.3">
      <c r="A2189" s="51"/>
      <c r="B2189" s="51"/>
      <c r="C2189" s="51"/>
      <c r="D2189" s="51"/>
      <c r="E2189" s="51"/>
      <c r="F2189" s="51"/>
      <c r="G2189" s="51"/>
      <c r="H2189" s="51"/>
    </row>
    <row r="2190" spans="1:8" x14ac:dyDescent="0.3">
      <c r="A2190" s="51"/>
      <c r="B2190" s="51"/>
      <c r="C2190" s="51"/>
      <c r="D2190" s="51"/>
      <c r="E2190" s="51"/>
      <c r="F2190" s="51"/>
      <c r="G2190" s="51"/>
      <c r="H2190" s="51"/>
    </row>
    <row r="2191" spans="1:8" x14ac:dyDescent="0.3">
      <c r="A2191" s="51"/>
      <c r="B2191" s="51"/>
      <c r="C2191" s="51"/>
      <c r="D2191" s="51"/>
      <c r="E2191" s="51"/>
      <c r="F2191" s="51"/>
      <c r="G2191" s="51"/>
      <c r="H2191" s="51"/>
    </row>
    <row r="2192" spans="1:8" x14ac:dyDescent="0.3">
      <c r="A2192" s="51"/>
      <c r="B2192" s="51"/>
      <c r="C2192" s="51"/>
      <c r="D2192" s="51"/>
      <c r="E2192" s="51"/>
      <c r="F2192" s="51"/>
      <c r="G2192" s="51"/>
      <c r="H2192" s="51"/>
    </row>
    <row r="2193" spans="1:8" x14ac:dyDescent="0.3">
      <c r="A2193" s="51"/>
      <c r="B2193" s="51"/>
      <c r="C2193" s="51"/>
      <c r="D2193" s="51"/>
      <c r="E2193" s="51"/>
      <c r="F2193" s="51"/>
      <c r="G2193" s="51"/>
      <c r="H2193" s="51"/>
    </row>
    <row r="2194" spans="1:8" x14ac:dyDescent="0.3">
      <c r="A2194" s="51"/>
      <c r="B2194" s="51"/>
      <c r="C2194" s="51"/>
      <c r="D2194" s="51"/>
      <c r="E2194" s="51"/>
      <c r="F2194" s="51"/>
      <c r="G2194" s="51"/>
      <c r="H2194" s="51"/>
    </row>
    <row r="2195" spans="1:8" x14ac:dyDescent="0.3">
      <c r="A2195" s="51"/>
      <c r="B2195" s="51"/>
      <c r="C2195" s="51"/>
      <c r="D2195" s="51"/>
      <c r="E2195" s="51"/>
      <c r="F2195" s="51"/>
      <c r="G2195" s="51"/>
      <c r="H2195" s="51"/>
    </row>
    <row r="2196" spans="1:8" x14ac:dyDescent="0.3">
      <c r="A2196" s="51"/>
      <c r="B2196" s="51"/>
      <c r="C2196" s="51"/>
      <c r="D2196" s="51"/>
      <c r="E2196" s="51"/>
      <c r="F2196" s="51"/>
      <c r="G2196" s="51"/>
      <c r="H2196" s="51"/>
    </row>
    <row r="2197" spans="1:8" x14ac:dyDescent="0.3">
      <c r="A2197" s="51"/>
      <c r="B2197" s="51"/>
      <c r="C2197" s="51"/>
      <c r="D2197" s="51"/>
      <c r="E2197" s="51"/>
      <c r="F2197" s="51"/>
      <c r="G2197" s="51"/>
      <c r="H2197" s="51"/>
    </row>
    <row r="2198" spans="1:8" x14ac:dyDescent="0.3">
      <c r="A2198" s="51"/>
      <c r="B2198" s="51"/>
      <c r="C2198" s="51"/>
      <c r="D2198" s="51"/>
      <c r="E2198" s="51"/>
      <c r="F2198" s="51"/>
      <c r="G2198" s="51"/>
      <c r="H2198" s="51"/>
    </row>
    <row r="2199" spans="1:8" x14ac:dyDescent="0.3">
      <c r="A2199" s="51"/>
      <c r="B2199" s="51"/>
      <c r="C2199" s="51"/>
      <c r="D2199" s="51"/>
      <c r="E2199" s="51"/>
      <c r="F2199" s="51"/>
      <c r="G2199" s="51"/>
      <c r="H2199" s="51"/>
    </row>
    <row r="2200" spans="1:8" x14ac:dyDescent="0.3">
      <c r="A2200" s="51"/>
      <c r="B2200" s="51"/>
      <c r="C2200" s="51"/>
      <c r="D2200" s="51"/>
      <c r="E2200" s="51"/>
      <c r="F2200" s="51"/>
      <c r="G2200" s="51"/>
      <c r="H2200" s="51"/>
    </row>
    <row r="2201" spans="1:8" x14ac:dyDescent="0.3">
      <c r="A2201" s="51"/>
      <c r="B2201" s="51"/>
      <c r="C2201" s="51"/>
      <c r="D2201" s="51"/>
      <c r="E2201" s="51"/>
      <c r="F2201" s="51"/>
      <c r="G2201" s="51"/>
      <c r="H2201" s="51"/>
    </row>
    <row r="2202" spans="1:8" x14ac:dyDescent="0.3">
      <c r="A2202" s="51"/>
      <c r="B2202" s="51"/>
      <c r="C2202" s="51"/>
      <c r="D2202" s="51"/>
      <c r="E2202" s="51"/>
      <c r="F2202" s="51"/>
      <c r="G2202" s="51"/>
      <c r="H2202" s="51"/>
    </row>
    <row r="2203" spans="1:8" x14ac:dyDescent="0.3">
      <c r="A2203" s="51"/>
      <c r="B2203" s="51"/>
      <c r="C2203" s="51"/>
      <c r="D2203" s="51"/>
      <c r="E2203" s="51"/>
      <c r="F2203" s="51"/>
      <c r="G2203" s="51"/>
      <c r="H2203" s="51"/>
    </row>
    <row r="2204" spans="1:8" x14ac:dyDescent="0.3">
      <c r="A2204" s="51"/>
      <c r="B2204" s="51"/>
      <c r="C2204" s="51"/>
      <c r="D2204" s="51"/>
      <c r="E2204" s="51"/>
      <c r="F2204" s="51"/>
      <c r="G2204" s="51"/>
      <c r="H2204" s="51"/>
    </row>
    <row r="2205" spans="1:8" x14ac:dyDescent="0.3">
      <c r="A2205" s="51"/>
      <c r="B2205" s="51"/>
      <c r="C2205" s="51"/>
      <c r="D2205" s="51"/>
      <c r="E2205" s="51"/>
      <c r="F2205" s="51"/>
      <c r="G2205" s="51"/>
      <c r="H2205" s="51"/>
    </row>
    <row r="2206" spans="1:8" x14ac:dyDescent="0.3">
      <c r="A2206" s="51"/>
      <c r="B2206" s="51"/>
      <c r="C2206" s="51"/>
      <c r="D2206" s="51"/>
      <c r="E2206" s="51"/>
      <c r="F2206" s="51"/>
      <c r="G2206" s="51"/>
      <c r="H2206" s="51"/>
    </row>
    <row r="2207" spans="1:8" x14ac:dyDescent="0.3">
      <c r="A2207" s="51"/>
      <c r="B2207" s="51"/>
      <c r="C2207" s="51"/>
      <c r="D2207" s="51"/>
      <c r="E2207" s="51"/>
      <c r="F2207" s="51"/>
      <c r="G2207" s="51"/>
      <c r="H2207" s="51"/>
    </row>
    <row r="2208" spans="1:8" x14ac:dyDescent="0.3">
      <c r="A2208" s="51"/>
      <c r="B2208" s="51"/>
      <c r="C2208" s="51"/>
      <c r="D2208" s="51"/>
      <c r="E2208" s="51"/>
      <c r="F2208" s="51"/>
      <c r="G2208" s="51"/>
      <c r="H2208" s="51"/>
    </row>
    <row r="2209" spans="1:8" x14ac:dyDescent="0.3">
      <c r="A2209" s="51"/>
      <c r="B2209" s="51"/>
      <c r="C2209" s="51"/>
      <c r="D2209" s="51"/>
      <c r="E2209" s="51"/>
      <c r="F2209" s="51"/>
      <c r="G2209" s="51"/>
      <c r="H2209" s="51"/>
    </row>
    <row r="2210" spans="1:8" x14ac:dyDescent="0.3">
      <c r="A2210" s="51"/>
      <c r="B2210" s="51"/>
      <c r="C2210" s="51"/>
      <c r="D2210" s="51"/>
      <c r="E2210" s="51"/>
      <c r="F2210" s="51"/>
      <c r="G2210" s="51"/>
      <c r="H2210" s="51"/>
    </row>
    <row r="2211" spans="1:8" x14ac:dyDescent="0.3">
      <c r="A2211" s="51"/>
      <c r="B2211" s="51"/>
      <c r="C2211" s="51"/>
      <c r="D2211" s="51"/>
      <c r="E2211" s="51"/>
      <c r="F2211" s="51"/>
      <c r="G2211" s="51"/>
      <c r="H2211" s="51"/>
    </row>
    <row r="2212" spans="1:8" x14ac:dyDescent="0.3">
      <c r="A2212" s="51"/>
      <c r="B2212" s="51"/>
      <c r="C2212" s="51"/>
      <c r="D2212" s="51"/>
      <c r="E2212" s="51"/>
      <c r="F2212" s="51"/>
      <c r="G2212" s="51"/>
      <c r="H2212" s="51"/>
    </row>
    <row r="2213" spans="1:8" x14ac:dyDescent="0.3">
      <c r="A2213" s="51"/>
      <c r="B2213" s="51"/>
      <c r="C2213" s="51"/>
      <c r="D2213" s="51"/>
      <c r="E2213" s="51"/>
      <c r="F2213" s="51"/>
      <c r="G2213" s="51"/>
      <c r="H2213" s="51"/>
    </row>
    <row r="2214" spans="1:8" x14ac:dyDescent="0.3">
      <c r="A2214" s="51"/>
      <c r="B2214" s="51"/>
      <c r="C2214" s="51"/>
      <c r="D2214" s="51"/>
      <c r="E2214" s="51"/>
      <c r="F2214" s="51"/>
      <c r="G2214" s="51"/>
      <c r="H2214" s="51"/>
    </row>
    <row r="2215" spans="1:8" x14ac:dyDescent="0.3">
      <c r="A2215" s="51"/>
      <c r="B2215" s="51"/>
      <c r="C2215" s="51"/>
      <c r="D2215" s="51"/>
      <c r="E2215" s="51"/>
      <c r="F2215" s="51"/>
      <c r="G2215" s="51"/>
      <c r="H2215" s="51"/>
    </row>
    <row r="2216" spans="1:8" x14ac:dyDescent="0.3">
      <c r="A2216" s="51"/>
      <c r="B2216" s="51"/>
      <c r="C2216" s="51"/>
      <c r="D2216" s="51"/>
      <c r="E2216" s="51"/>
      <c r="F2216" s="51"/>
      <c r="G2216" s="51"/>
      <c r="H2216" s="51"/>
    </row>
    <row r="2217" spans="1:8" x14ac:dyDescent="0.3">
      <c r="A2217" s="51"/>
      <c r="B2217" s="51"/>
      <c r="C2217" s="51"/>
      <c r="D2217" s="51"/>
      <c r="E2217" s="51"/>
      <c r="F2217" s="51"/>
      <c r="G2217" s="51"/>
      <c r="H2217" s="51"/>
    </row>
    <row r="2218" spans="1:8" x14ac:dyDescent="0.3">
      <c r="A2218" s="51"/>
      <c r="B2218" s="51"/>
      <c r="C2218" s="51"/>
      <c r="D2218" s="51"/>
      <c r="E2218" s="51"/>
      <c r="F2218" s="51"/>
      <c r="G2218" s="51"/>
      <c r="H2218" s="51"/>
    </row>
    <row r="2219" spans="1:8" x14ac:dyDescent="0.3">
      <c r="A2219" s="51"/>
      <c r="B2219" s="51"/>
      <c r="C2219" s="51"/>
      <c r="D2219" s="51"/>
      <c r="E2219" s="51"/>
      <c r="F2219" s="51"/>
      <c r="G2219" s="51"/>
      <c r="H2219" s="51"/>
    </row>
    <row r="2220" spans="1:8" x14ac:dyDescent="0.3">
      <c r="A2220" s="51"/>
      <c r="B2220" s="51"/>
      <c r="C2220" s="51"/>
      <c r="D2220" s="51"/>
      <c r="E2220" s="51"/>
      <c r="F2220" s="51"/>
      <c r="G2220" s="51"/>
      <c r="H2220" s="51"/>
    </row>
    <row r="2221" spans="1:8" x14ac:dyDescent="0.3">
      <c r="A2221" s="51"/>
      <c r="B2221" s="51"/>
      <c r="C2221" s="51"/>
      <c r="D2221" s="51"/>
      <c r="E2221" s="51"/>
      <c r="F2221" s="51"/>
      <c r="G2221" s="51"/>
      <c r="H2221" s="51"/>
    </row>
    <row r="2222" spans="1:8" x14ac:dyDescent="0.3">
      <c r="A2222" s="51"/>
      <c r="B2222" s="51"/>
      <c r="C2222" s="51"/>
      <c r="D2222" s="51"/>
      <c r="E2222" s="51"/>
      <c r="F2222" s="51"/>
      <c r="G2222" s="51"/>
      <c r="H2222" s="51"/>
    </row>
    <row r="2223" spans="1:8" x14ac:dyDescent="0.3">
      <c r="A2223" s="51"/>
      <c r="B2223" s="51"/>
      <c r="C2223" s="51"/>
      <c r="D2223" s="51"/>
      <c r="E2223" s="51"/>
      <c r="F2223" s="51"/>
      <c r="G2223" s="51"/>
      <c r="H2223" s="51"/>
    </row>
    <row r="2224" spans="1:8" x14ac:dyDescent="0.3">
      <c r="A2224" s="51"/>
      <c r="B2224" s="51"/>
      <c r="C2224" s="51"/>
      <c r="D2224" s="51"/>
      <c r="E2224" s="51"/>
      <c r="F2224" s="51"/>
      <c r="G2224" s="51"/>
      <c r="H2224" s="51"/>
    </row>
    <row r="2225" spans="1:8" x14ac:dyDescent="0.3">
      <c r="A2225" s="51"/>
      <c r="B2225" s="51"/>
      <c r="C2225" s="51"/>
      <c r="D2225" s="51"/>
      <c r="E2225" s="51"/>
      <c r="F2225" s="51"/>
      <c r="G2225" s="51"/>
      <c r="H2225" s="51"/>
    </row>
    <row r="2226" spans="1:8" x14ac:dyDescent="0.3">
      <c r="A2226" s="51"/>
      <c r="B2226" s="51"/>
      <c r="C2226" s="51"/>
      <c r="D2226" s="51"/>
      <c r="E2226" s="51"/>
      <c r="F2226" s="51"/>
      <c r="G2226" s="51"/>
      <c r="H2226" s="51"/>
    </row>
    <row r="2227" spans="1:8" x14ac:dyDescent="0.3">
      <c r="A2227" s="51"/>
      <c r="B2227" s="51"/>
      <c r="C2227" s="51"/>
      <c r="D2227" s="51"/>
      <c r="E2227" s="51"/>
      <c r="F2227" s="51"/>
      <c r="G2227" s="51"/>
      <c r="H2227" s="51"/>
    </row>
    <row r="2228" spans="1:8" x14ac:dyDescent="0.3">
      <c r="A2228" s="51"/>
      <c r="B2228" s="51"/>
      <c r="C2228" s="51"/>
      <c r="D2228" s="51"/>
      <c r="E2228" s="51"/>
      <c r="F2228" s="51"/>
      <c r="G2228" s="51"/>
      <c r="H2228" s="51"/>
    </row>
    <row r="2229" spans="1:8" x14ac:dyDescent="0.3">
      <c r="A2229" s="51"/>
      <c r="B2229" s="51"/>
      <c r="C2229" s="51"/>
      <c r="D2229" s="51"/>
      <c r="E2229" s="51"/>
      <c r="F2229" s="51"/>
      <c r="G2229" s="51"/>
      <c r="H2229" s="51"/>
    </row>
    <row r="2230" spans="1:8" x14ac:dyDescent="0.3">
      <c r="A2230" s="51"/>
      <c r="B2230" s="51"/>
      <c r="C2230" s="51"/>
      <c r="D2230" s="51"/>
      <c r="E2230" s="51"/>
      <c r="F2230" s="51"/>
      <c r="G2230" s="51"/>
      <c r="H2230" s="51"/>
    </row>
    <row r="2231" spans="1:8" x14ac:dyDescent="0.3">
      <c r="A2231" s="51"/>
      <c r="B2231" s="51"/>
      <c r="C2231" s="51"/>
      <c r="D2231" s="51"/>
      <c r="E2231" s="51"/>
      <c r="F2231" s="51"/>
      <c r="G2231" s="51"/>
      <c r="H2231" s="51"/>
    </row>
    <row r="2232" spans="1:8" x14ac:dyDescent="0.3">
      <c r="A2232" s="51"/>
      <c r="B2232" s="51"/>
      <c r="C2232" s="51"/>
      <c r="D2232" s="51"/>
      <c r="E2232" s="51"/>
      <c r="F2232" s="51"/>
      <c r="G2232" s="51"/>
      <c r="H2232" s="51"/>
    </row>
    <row r="2233" spans="1:8" x14ac:dyDescent="0.3">
      <c r="A2233" s="51"/>
      <c r="B2233" s="51"/>
      <c r="C2233" s="51"/>
      <c r="D2233" s="51"/>
      <c r="E2233" s="51"/>
      <c r="F2233" s="51"/>
      <c r="G2233" s="51"/>
      <c r="H2233" s="51"/>
    </row>
    <row r="2234" spans="1:8" x14ac:dyDescent="0.3">
      <c r="A2234" s="51"/>
      <c r="B2234" s="51"/>
      <c r="C2234" s="51"/>
      <c r="D2234" s="51"/>
      <c r="E2234" s="51"/>
      <c r="F2234" s="51"/>
      <c r="G2234" s="51"/>
      <c r="H2234" s="51"/>
    </row>
    <row r="2235" spans="1:8" x14ac:dyDescent="0.3">
      <c r="A2235" s="51"/>
      <c r="B2235" s="51"/>
      <c r="C2235" s="51"/>
      <c r="D2235" s="51"/>
      <c r="E2235" s="51"/>
      <c r="F2235" s="51"/>
      <c r="G2235" s="51"/>
      <c r="H2235" s="51"/>
    </row>
    <row r="2236" spans="1:8" x14ac:dyDescent="0.3">
      <c r="A2236" s="51"/>
      <c r="B2236" s="51"/>
      <c r="C2236" s="51"/>
      <c r="D2236" s="51"/>
      <c r="E2236" s="51"/>
      <c r="F2236" s="51"/>
      <c r="G2236" s="51"/>
      <c r="H2236" s="51"/>
    </row>
    <row r="2237" spans="1:8" x14ac:dyDescent="0.3">
      <c r="A2237" s="51"/>
      <c r="B2237" s="51"/>
      <c r="C2237" s="51"/>
      <c r="D2237" s="51"/>
      <c r="E2237" s="51"/>
      <c r="F2237" s="51"/>
      <c r="G2237" s="51"/>
      <c r="H2237" s="51"/>
    </row>
    <row r="2238" spans="1:8" x14ac:dyDescent="0.3">
      <c r="A2238" s="51"/>
      <c r="B2238" s="51"/>
      <c r="C2238" s="51"/>
      <c r="D2238" s="51"/>
      <c r="E2238" s="51"/>
      <c r="F2238" s="51"/>
      <c r="G2238" s="51"/>
      <c r="H2238" s="51"/>
    </row>
    <row r="2239" spans="1:8" x14ac:dyDescent="0.3">
      <c r="A2239" s="51"/>
      <c r="B2239" s="51"/>
      <c r="C2239" s="51"/>
      <c r="D2239" s="51"/>
      <c r="E2239" s="51"/>
      <c r="F2239" s="51"/>
      <c r="G2239" s="51"/>
      <c r="H2239" s="51"/>
    </row>
    <row r="2240" spans="1:8" x14ac:dyDescent="0.3">
      <c r="A2240" s="51"/>
      <c r="B2240" s="51"/>
      <c r="C2240" s="51"/>
      <c r="D2240" s="51"/>
      <c r="E2240" s="51"/>
      <c r="F2240" s="51"/>
      <c r="G2240" s="51"/>
      <c r="H2240" s="51"/>
    </row>
    <row r="2241" spans="1:8" x14ac:dyDescent="0.3">
      <c r="A2241" s="51"/>
      <c r="B2241" s="51"/>
      <c r="C2241" s="51"/>
      <c r="D2241" s="51"/>
      <c r="E2241" s="51"/>
      <c r="F2241" s="51"/>
      <c r="G2241" s="51"/>
      <c r="H2241" s="51"/>
    </row>
    <row r="2242" spans="1:8" x14ac:dyDescent="0.3">
      <c r="A2242" s="51"/>
      <c r="B2242" s="51"/>
      <c r="C2242" s="51"/>
      <c r="D2242" s="51"/>
      <c r="E2242" s="51"/>
      <c r="F2242" s="51"/>
      <c r="G2242" s="51"/>
      <c r="H2242" s="51"/>
    </row>
    <row r="2243" spans="1:8" x14ac:dyDescent="0.3">
      <c r="A2243" s="51"/>
      <c r="B2243" s="51"/>
      <c r="C2243" s="51"/>
      <c r="D2243" s="51"/>
      <c r="E2243" s="51"/>
      <c r="F2243" s="51"/>
      <c r="G2243" s="51"/>
      <c r="H2243" s="51"/>
    </row>
    <row r="2244" spans="1:8" x14ac:dyDescent="0.3">
      <c r="A2244" s="51"/>
      <c r="B2244" s="51"/>
      <c r="C2244" s="51"/>
      <c r="D2244" s="51"/>
      <c r="E2244" s="51"/>
      <c r="F2244" s="51"/>
      <c r="G2244" s="51"/>
      <c r="H2244" s="51"/>
    </row>
    <row r="2245" spans="1:8" x14ac:dyDescent="0.3">
      <c r="A2245" s="51"/>
      <c r="B2245" s="51"/>
      <c r="C2245" s="51"/>
      <c r="D2245" s="51"/>
      <c r="E2245" s="51"/>
      <c r="F2245" s="51"/>
      <c r="G2245" s="51"/>
      <c r="H2245" s="51"/>
    </row>
    <row r="2246" spans="1:8" x14ac:dyDescent="0.3">
      <c r="A2246" s="51"/>
      <c r="B2246" s="51"/>
      <c r="C2246" s="51"/>
      <c r="D2246" s="51"/>
      <c r="E2246" s="51"/>
      <c r="F2246" s="51"/>
      <c r="G2246" s="51"/>
      <c r="H2246" s="51"/>
    </row>
    <row r="2247" spans="1:8" x14ac:dyDescent="0.3">
      <c r="A2247" s="51"/>
      <c r="B2247" s="51"/>
      <c r="C2247" s="51"/>
      <c r="D2247" s="51"/>
      <c r="E2247" s="51"/>
      <c r="F2247" s="51"/>
      <c r="G2247" s="51"/>
      <c r="H2247" s="51"/>
    </row>
    <row r="2248" spans="1:8" x14ac:dyDescent="0.3">
      <c r="A2248" s="51"/>
      <c r="B2248" s="51"/>
      <c r="C2248" s="51"/>
      <c r="D2248" s="51"/>
      <c r="E2248" s="51"/>
      <c r="F2248" s="51"/>
      <c r="G2248" s="51"/>
      <c r="H2248" s="51"/>
    </row>
    <row r="2249" spans="1:8" x14ac:dyDescent="0.3">
      <c r="A2249" s="51"/>
      <c r="B2249" s="51"/>
      <c r="C2249" s="51"/>
      <c r="D2249" s="51"/>
      <c r="E2249" s="51"/>
      <c r="F2249" s="51"/>
      <c r="G2249" s="51"/>
      <c r="H2249" s="51"/>
    </row>
    <row r="2250" spans="1:8" x14ac:dyDescent="0.3">
      <c r="A2250" s="51"/>
      <c r="B2250" s="51"/>
      <c r="C2250" s="51"/>
      <c r="D2250" s="51"/>
      <c r="E2250" s="51"/>
      <c r="F2250" s="51"/>
      <c r="G2250" s="51"/>
      <c r="H2250" s="51"/>
    </row>
    <row r="2251" spans="1:8" x14ac:dyDescent="0.3">
      <c r="A2251" s="51"/>
      <c r="B2251" s="51"/>
      <c r="C2251" s="51"/>
      <c r="D2251" s="51"/>
      <c r="E2251" s="51"/>
      <c r="F2251" s="51"/>
      <c r="G2251" s="51"/>
      <c r="H2251" s="51"/>
    </row>
    <row r="2252" spans="1:8" x14ac:dyDescent="0.3">
      <c r="A2252" s="51"/>
      <c r="B2252" s="51"/>
      <c r="C2252" s="51"/>
      <c r="D2252" s="51"/>
      <c r="E2252" s="51"/>
      <c r="F2252" s="51"/>
      <c r="G2252" s="51"/>
      <c r="H2252" s="51"/>
    </row>
    <row r="2253" spans="1:8" x14ac:dyDescent="0.3">
      <c r="A2253" s="51"/>
      <c r="B2253" s="51"/>
      <c r="C2253" s="51"/>
      <c r="D2253" s="51"/>
      <c r="E2253" s="51"/>
      <c r="F2253" s="51"/>
      <c r="G2253" s="51"/>
      <c r="H2253" s="51"/>
    </row>
    <row r="2254" spans="1:8" x14ac:dyDescent="0.3">
      <c r="A2254" s="51"/>
      <c r="B2254" s="51"/>
      <c r="C2254" s="51"/>
      <c r="D2254" s="51"/>
      <c r="E2254" s="51"/>
      <c r="F2254" s="51"/>
      <c r="G2254" s="51"/>
      <c r="H2254" s="51"/>
    </row>
    <row r="2255" spans="1:8" x14ac:dyDescent="0.3">
      <c r="A2255" s="51"/>
      <c r="B2255" s="51"/>
      <c r="C2255" s="51"/>
      <c r="D2255" s="51"/>
      <c r="E2255" s="51"/>
      <c r="F2255" s="51"/>
      <c r="G2255" s="51"/>
      <c r="H2255" s="51"/>
    </row>
    <row r="2256" spans="1:8" x14ac:dyDescent="0.3">
      <c r="A2256" s="51"/>
      <c r="B2256" s="51"/>
      <c r="C2256" s="51"/>
      <c r="D2256" s="51"/>
      <c r="E2256" s="51"/>
      <c r="F2256" s="51"/>
      <c r="G2256" s="51"/>
      <c r="H2256" s="51"/>
    </row>
    <row r="2257" spans="1:8" x14ac:dyDescent="0.3">
      <c r="A2257" s="51"/>
      <c r="B2257" s="51"/>
      <c r="C2257" s="51"/>
      <c r="D2257" s="51"/>
      <c r="E2257" s="51"/>
      <c r="F2257" s="51"/>
      <c r="G2257" s="51"/>
      <c r="H2257" s="51"/>
    </row>
    <row r="2258" spans="1:8" x14ac:dyDescent="0.3">
      <c r="A2258" s="51"/>
      <c r="B2258" s="51"/>
      <c r="C2258" s="51"/>
      <c r="D2258" s="51"/>
      <c r="E2258" s="51"/>
      <c r="F2258" s="51"/>
      <c r="G2258" s="51"/>
      <c r="H2258" s="51"/>
    </row>
    <row r="2259" spans="1:8" x14ac:dyDescent="0.3">
      <c r="A2259" s="51"/>
      <c r="B2259" s="51"/>
      <c r="C2259" s="51"/>
      <c r="D2259" s="51"/>
      <c r="E2259" s="51"/>
      <c r="F2259" s="51"/>
      <c r="G2259" s="51"/>
      <c r="H2259" s="51"/>
    </row>
    <row r="2260" spans="1:8" x14ac:dyDescent="0.3">
      <c r="A2260" s="51"/>
      <c r="B2260" s="51"/>
      <c r="C2260" s="51"/>
      <c r="D2260" s="51"/>
      <c r="E2260" s="51"/>
      <c r="F2260" s="51"/>
      <c r="G2260" s="51"/>
      <c r="H2260" s="51"/>
    </row>
    <row r="2261" spans="1:8" x14ac:dyDescent="0.3">
      <c r="A2261" s="51"/>
      <c r="B2261" s="51"/>
      <c r="C2261" s="51"/>
      <c r="D2261" s="51"/>
      <c r="E2261" s="51"/>
      <c r="F2261" s="51"/>
      <c r="G2261" s="51"/>
      <c r="H2261" s="51"/>
    </row>
    <row r="2262" spans="1:8" x14ac:dyDescent="0.3">
      <c r="A2262" s="51"/>
      <c r="B2262" s="51"/>
      <c r="C2262" s="51"/>
      <c r="D2262" s="51"/>
      <c r="E2262" s="51"/>
      <c r="F2262" s="51"/>
      <c r="G2262" s="51"/>
      <c r="H2262" s="51"/>
    </row>
    <row r="2263" spans="1:8" x14ac:dyDescent="0.3">
      <c r="A2263" s="51"/>
      <c r="B2263" s="51"/>
      <c r="C2263" s="51"/>
      <c r="D2263" s="51"/>
      <c r="E2263" s="51"/>
      <c r="F2263" s="51"/>
      <c r="G2263" s="51"/>
      <c r="H2263" s="51"/>
    </row>
    <row r="2264" spans="1:8" x14ac:dyDescent="0.3">
      <c r="A2264" s="51"/>
      <c r="B2264" s="51"/>
      <c r="C2264" s="51"/>
      <c r="D2264" s="51"/>
      <c r="E2264" s="51"/>
      <c r="F2264" s="51"/>
      <c r="G2264" s="51"/>
      <c r="H2264" s="51"/>
    </row>
    <row r="2265" spans="1:8" x14ac:dyDescent="0.3">
      <c r="A2265" s="51"/>
      <c r="B2265" s="51"/>
      <c r="C2265" s="51"/>
      <c r="D2265" s="51"/>
      <c r="E2265" s="51"/>
      <c r="F2265" s="51"/>
      <c r="G2265" s="51"/>
      <c r="H2265" s="51"/>
    </row>
    <row r="2266" spans="1:8" x14ac:dyDescent="0.3">
      <c r="A2266" s="51"/>
      <c r="B2266" s="51"/>
      <c r="C2266" s="51"/>
      <c r="D2266" s="51"/>
      <c r="E2266" s="51"/>
      <c r="F2266" s="51"/>
      <c r="G2266" s="51"/>
      <c r="H2266" s="51"/>
    </row>
    <row r="2267" spans="1:8" x14ac:dyDescent="0.3">
      <c r="A2267" s="51"/>
      <c r="B2267" s="51"/>
      <c r="C2267" s="51"/>
      <c r="D2267" s="51"/>
      <c r="E2267" s="51"/>
      <c r="F2267" s="51"/>
      <c r="G2267" s="51"/>
      <c r="H2267" s="51"/>
    </row>
    <row r="2268" spans="1:8" x14ac:dyDescent="0.3">
      <c r="A2268" s="51"/>
      <c r="B2268" s="51"/>
      <c r="C2268" s="51"/>
      <c r="D2268" s="51"/>
      <c r="E2268" s="51"/>
      <c r="F2268" s="51"/>
      <c r="G2268" s="51"/>
      <c r="H2268" s="51"/>
    </row>
    <row r="2269" spans="1:8" x14ac:dyDescent="0.3">
      <c r="A2269" s="51"/>
      <c r="B2269" s="51"/>
      <c r="C2269" s="51"/>
      <c r="D2269" s="51"/>
      <c r="E2269" s="51"/>
      <c r="F2269" s="51"/>
      <c r="G2269" s="51"/>
      <c r="H2269" s="51"/>
    </row>
    <row r="2270" spans="1:8" x14ac:dyDescent="0.3">
      <c r="A2270" s="51"/>
      <c r="B2270" s="51"/>
      <c r="C2270" s="51"/>
      <c r="D2270" s="51"/>
      <c r="E2270" s="51"/>
      <c r="F2270" s="51"/>
      <c r="G2270" s="51"/>
      <c r="H2270" s="51"/>
    </row>
    <row r="2271" spans="1:8" x14ac:dyDescent="0.3">
      <c r="A2271" s="51"/>
      <c r="B2271" s="51"/>
      <c r="C2271" s="51"/>
      <c r="D2271" s="51"/>
      <c r="E2271" s="51"/>
      <c r="F2271" s="51"/>
      <c r="G2271" s="51"/>
      <c r="H2271" s="51"/>
    </row>
    <row r="2272" spans="1:8" x14ac:dyDescent="0.3">
      <c r="A2272" s="51"/>
      <c r="B2272" s="51"/>
      <c r="C2272" s="51"/>
      <c r="D2272" s="51"/>
      <c r="E2272" s="51"/>
      <c r="F2272" s="51"/>
      <c r="G2272" s="51"/>
      <c r="H2272" s="51"/>
    </row>
    <row r="2273" spans="1:8" x14ac:dyDescent="0.3">
      <c r="A2273" s="51"/>
      <c r="B2273" s="51"/>
      <c r="C2273" s="51"/>
      <c r="D2273" s="51"/>
      <c r="E2273" s="51"/>
      <c r="F2273" s="51"/>
      <c r="G2273" s="51"/>
      <c r="H2273" s="51"/>
    </row>
    <row r="2274" spans="1:8" x14ac:dyDescent="0.3">
      <c r="A2274" s="51"/>
      <c r="B2274" s="51"/>
      <c r="C2274" s="51"/>
      <c r="D2274" s="51"/>
      <c r="E2274" s="51"/>
      <c r="F2274" s="51"/>
      <c r="G2274" s="51"/>
      <c r="H2274" s="51"/>
    </row>
    <row r="2275" spans="1:8" x14ac:dyDescent="0.3">
      <c r="A2275" s="51"/>
      <c r="B2275" s="51"/>
      <c r="C2275" s="51"/>
      <c r="D2275" s="51"/>
      <c r="E2275" s="51"/>
      <c r="F2275" s="51"/>
      <c r="G2275" s="51"/>
      <c r="H2275" s="51"/>
    </row>
    <row r="2276" spans="1:8" x14ac:dyDescent="0.3">
      <c r="A2276" s="51"/>
      <c r="B2276" s="51"/>
      <c r="C2276" s="51"/>
      <c r="D2276" s="51"/>
      <c r="E2276" s="51"/>
      <c r="F2276" s="51"/>
      <c r="G2276" s="51"/>
      <c r="H2276" s="51"/>
    </row>
    <row r="2277" spans="1:8" x14ac:dyDescent="0.3">
      <c r="A2277" s="51"/>
      <c r="B2277" s="51"/>
      <c r="C2277" s="51"/>
      <c r="D2277" s="51"/>
      <c r="E2277" s="51"/>
      <c r="F2277" s="51"/>
      <c r="G2277" s="51"/>
      <c r="H2277" s="51"/>
    </row>
    <row r="2278" spans="1:8" x14ac:dyDescent="0.3">
      <c r="A2278" s="51"/>
      <c r="B2278" s="51"/>
      <c r="C2278" s="51"/>
      <c r="D2278" s="51"/>
      <c r="E2278" s="51"/>
      <c r="F2278" s="51"/>
      <c r="G2278" s="51"/>
      <c r="H2278" s="51"/>
    </row>
    <row r="2279" spans="1:8" x14ac:dyDescent="0.3">
      <c r="A2279" s="51"/>
      <c r="B2279" s="51"/>
      <c r="C2279" s="51"/>
      <c r="D2279" s="51"/>
      <c r="E2279" s="51"/>
      <c r="F2279" s="51"/>
      <c r="G2279" s="51"/>
      <c r="H2279" s="51"/>
    </row>
    <row r="2280" spans="1:8" x14ac:dyDescent="0.3">
      <c r="A2280" s="51"/>
      <c r="B2280" s="51"/>
      <c r="C2280" s="51"/>
      <c r="D2280" s="51"/>
      <c r="E2280" s="51"/>
      <c r="F2280" s="51"/>
      <c r="G2280" s="51"/>
      <c r="H2280" s="51"/>
    </row>
    <row r="2281" spans="1:8" x14ac:dyDescent="0.3">
      <c r="A2281" s="51"/>
      <c r="B2281" s="51"/>
      <c r="C2281" s="51"/>
      <c r="D2281" s="51"/>
      <c r="E2281" s="51"/>
      <c r="F2281" s="51"/>
      <c r="G2281" s="51"/>
      <c r="H2281" s="51"/>
    </row>
    <row r="2282" spans="1:8" x14ac:dyDescent="0.3">
      <c r="A2282" s="51"/>
      <c r="B2282" s="51"/>
      <c r="C2282" s="51"/>
      <c r="D2282" s="51"/>
      <c r="E2282" s="51"/>
      <c r="F2282" s="51"/>
      <c r="G2282" s="51"/>
      <c r="H2282" s="51"/>
    </row>
    <row r="2283" spans="1:8" x14ac:dyDescent="0.3">
      <c r="A2283" s="51"/>
      <c r="B2283" s="51"/>
      <c r="C2283" s="51"/>
      <c r="D2283" s="51"/>
      <c r="E2283" s="51"/>
      <c r="F2283" s="51"/>
      <c r="G2283" s="51"/>
      <c r="H2283" s="51"/>
    </row>
    <row r="2284" spans="1:8" x14ac:dyDescent="0.3">
      <c r="A2284" s="51"/>
      <c r="B2284" s="51"/>
      <c r="C2284" s="51"/>
      <c r="D2284" s="51"/>
      <c r="E2284" s="51"/>
      <c r="F2284" s="51"/>
      <c r="G2284" s="51"/>
      <c r="H2284" s="51"/>
    </row>
    <row r="2285" spans="1:8" x14ac:dyDescent="0.3">
      <c r="A2285" s="51"/>
      <c r="B2285" s="51"/>
      <c r="C2285" s="51"/>
      <c r="D2285" s="51"/>
      <c r="E2285" s="51"/>
      <c r="F2285" s="51"/>
      <c r="G2285" s="51"/>
      <c r="H2285" s="51"/>
    </row>
    <row r="2286" spans="1:8" x14ac:dyDescent="0.3">
      <c r="A2286" s="51"/>
      <c r="B2286" s="51"/>
      <c r="C2286" s="51"/>
      <c r="D2286" s="51"/>
      <c r="E2286" s="51"/>
      <c r="F2286" s="51"/>
      <c r="G2286" s="51"/>
      <c r="H2286" s="51"/>
    </row>
    <row r="2287" spans="1:8" x14ac:dyDescent="0.3">
      <c r="A2287" s="51"/>
      <c r="B2287" s="51"/>
      <c r="C2287" s="51"/>
      <c r="D2287" s="51"/>
      <c r="E2287" s="51"/>
      <c r="F2287" s="51"/>
      <c r="G2287" s="51"/>
      <c r="H2287" s="51"/>
    </row>
    <row r="2288" spans="1:8" x14ac:dyDescent="0.3">
      <c r="A2288" s="51"/>
      <c r="B2288" s="51"/>
      <c r="C2288" s="51"/>
      <c r="D2288" s="51"/>
      <c r="E2288" s="51"/>
      <c r="F2288" s="51"/>
      <c r="G2288" s="51"/>
      <c r="H2288" s="51"/>
    </row>
    <row r="2289" spans="1:8" x14ac:dyDescent="0.3">
      <c r="A2289" s="51"/>
      <c r="B2289" s="51"/>
      <c r="C2289" s="51"/>
      <c r="D2289" s="51"/>
      <c r="E2289" s="51"/>
      <c r="F2289" s="51"/>
      <c r="G2289" s="51"/>
      <c r="H2289" s="51"/>
    </row>
    <row r="2290" spans="1:8" x14ac:dyDescent="0.3">
      <c r="A2290" s="51"/>
      <c r="B2290" s="51"/>
      <c r="C2290" s="51"/>
      <c r="D2290" s="51"/>
      <c r="E2290" s="51"/>
      <c r="F2290" s="51"/>
      <c r="G2290" s="51"/>
      <c r="H2290" s="51"/>
    </row>
    <row r="2291" spans="1:8" x14ac:dyDescent="0.3">
      <c r="A2291" s="51"/>
      <c r="B2291" s="51"/>
      <c r="C2291" s="51"/>
      <c r="D2291" s="51"/>
      <c r="E2291" s="51"/>
      <c r="F2291" s="51"/>
      <c r="G2291" s="51"/>
      <c r="H2291" s="51"/>
    </row>
    <row r="2292" spans="1:8" x14ac:dyDescent="0.3">
      <c r="A2292" s="51"/>
      <c r="B2292" s="51"/>
      <c r="C2292" s="51"/>
      <c r="D2292" s="51"/>
      <c r="E2292" s="51"/>
      <c r="F2292" s="51"/>
      <c r="G2292" s="51"/>
      <c r="H2292" s="51"/>
    </row>
    <row r="2293" spans="1:8" x14ac:dyDescent="0.3">
      <c r="A2293" s="51"/>
      <c r="B2293" s="51"/>
      <c r="C2293" s="51"/>
      <c r="D2293" s="51"/>
      <c r="E2293" s="51"/>
      <c r="F2293" s="51"/>
      <c r="G2293" s="51"/>
      <c r="H2293" s="51"/>
    </row>
    <row r="2294" spans="1:8" x14ac:dyDescent="0.3">
      <c r="A2294" s="51"/>
      <c r="B2294" s="51"/>
      <c r="C2294" s="51"/>
      <c r="D2294" s="51"/>
      <c r="E2294" s="51"/>
      <c r="F2294" s="51"/>
      <c r="G2294" s="51"/>
      <c r="H2294" s="51"/>
    </row>
    <row r="2295" spans="1:8" x14ac:dyDescent="0.3">
      <c r="A2295" s="51"/>
      <c r="B2295" s="51"/>
      <c r="C2295" s="51"/>
      <c r="D2295" s="51"/>
      <c r="E2295" s="51"/>
      <c r="F2295" s="51"/>
      <c r="G2295" s="51"/>
      <c r="H2295" s="51"/>
    </row>
    <row r="2296" spans="1:8" x14ac:dyDescent="0.3">
      <c r="A2296" s="51"/>
      <c r="B2296" s="51"/>
      <c r="C2296" s="51"/>
      <c r="D2296" s="51"/>
      <c r="E2296" s="51"/>
      <c r="F2296" s="51"/>
      <c r="G2296" s="51"/>
      <c r="H2296" s="51"/>
    </row>
    <row r="2297" spans="1:8" x14ac:dyDescent="0.3">
      <c r="A2297" s="51"/>
      <c r="B2297" s="51"/>
      <c r="C2297" s="51"/>
      <c r="D2297" s="51"/>
      <c r="E2297" s="51"/>
      <c r="F2297" s="51"/>
      <c r="G2297" s="51"/>
      <c r="H2297" s="51"/>
    </row>
    <row r="2298" spans="1:8" x14ac:dyDescent="0.3">
      <c r="A2298" s="51"/>
      <c r="B2298" s="51"/>
      <c r="C2298" s="51"/>
      <c r="D2298" s="51"/>
      <c r="E2298" s="51"/>
      <c r="F2298" s="51"/>
      <c r="G2298" s="51"/>
      <c r="H2298" s="51"/>
    </row>
    <row r="2299" spans="1:8" x14ac:dyDescent="0.3">
      <c r="A2299" s="51"/>
      <c r="B2299" s="51"/>
      <c r="C2299" s="51"/>
      <c r="D2299" s="51"/>
      <c r="E2299" s="51"/>
      <c r="F2299" s="51"/>
      <c r="G2299" s="51"/>
      <c r="H2299" s="51"/>
    </row>
    <row r="2300" spans="1:8" x14ac:dyDescent="0.3">
      <c r="A2300" s="51"/>
      <c r="B2300" s="51"/>
      <c r="C2300" s="51"/>
      <c r="D2300" s="51"/>
      <c r="E2300" s="51"/>
      <c r="F2300" s="51"/>
      <c r="G2300" s="51"/>
      <c r="H2300" s="51"/>
    </row>
    <row r="2301" spans="1:8" x14ac:dyDescent="0.3">
      <c r="A2301" s="51"/>
      <c r="B2301" s="51"/>
      <c r="C2301" s="51"/>
      <c r="D2301" s="51"/>
      <c r="E2301" s="51"/>
      <c r="F2301" s="51"/>
      <c r="G2301" s="51"/>
      <c r="H2301" s="51"/>
    </row>
    <row r="2302" spans="1:8" x14ac:dyDescent="0.3">
      <c r="A2302" s="51"/>
      <c r="B2302" s="51"/>
      <c r="C2302" s="51"/>
      <c r="D2302" s="51"/>
      <c r="E2302" s="51"/>
      <c r="F2302" s="51"/>
      <c r="G2302" s="51"/>
      <c r="H2302" s="51"/>
    </row>
    <row r="2303" spans="1:8" x14ac:dyDescent="0.3">
      <c r="A2303" s="51"/>
      <c r="B2303" s="51"/>
      <c r="C2303" s="51"/>
      <c r="D2303" s="51"/>
      <c r="E2303" s="51"/>
      <c r="F2303" s="51"/>
      <c r="G2303" s="51"/>
      <c r="H2303" s="51"/>
    </row>
    <row r="2304" spans="1:8" x14ac:dyDescent="0.3">
      <c r="A2304" s="51"/>
      <c r="B2304" s="51"/>
      <c r="C2304" s="51"/>
      <c r="D2304" s="51"/>
      <c r="E2304" s="51"/>
      <c r="F2304" s="51"/>
      <c r="G2304" s="51"/>
      <c r="H2304" s="51"/>
    </row>
    <row r="2305" spans="1:8" x14ac:dyDescent="0.3">
      <c r="A2305" s="51"/>
      <c r="B2305" s="51"/>
      <c r="C2305" s="51"/>
      <c r="D2305" s="51"/>
      <c r="E2305" s="51"/>
      <c r="F2305" s="51"/>
      <c r="G2305" s="51"/>
      <c r="H2305" s="51"/>
    </row>
    <row r="2306" spans="1:8" x14ac:dyDescent="0.3">
      <c r="A2306" s="51"/>
      <c r="B2306" s="51"/>
      <c r="C2306" s="51"/>
      <c r="D2306" s="51"/>
      <c r="E2306" s="51"/>
      <c r="F2306" s="51"/>
      <c r="G2306" s="51"/>
      <c r="H2306" s="51"/>
    </row>
    <row r="2307" spans="1:8" x14ac:dyDescent="0.3">
      <c r="A2307" s="51"/>
      <c r="B2307" s="51"/>
      <c r="C2307" s="51"/>
      <c r="D2307" s="51"/>
      <c r="E2307" s="51"/>
      <c r="F2307" s="51"/>
      <c r="G2307" s="51"/>
      <c r="H2307" s="51"/>
    </row>
    <row r="2308" spans="1:8" x14ac:dyDescent="0.3">
      <c r="A2308" s="51"/>
      <c r="B2308" s="51"/>
      <c r="C2308" s="51"/>
      <c r="D2308" s="51"/>
      <c r="E2308" s="51"/>
      <c r="F2308" s="51"/>
      <c r="G2308" s="51"/>
      <c r="H2308" s="51"/>
    </row>
    <row r="2309" spans="1:8" x14ac:dyDescent="0.3">
      <c r="A2309" s="51"/>
      <c r="B2309" s="51"/>
      <c r="C2309" s="51"/>
      <c r="D2309" s="51"/>
      <c r="E2309" s="51"/>
      <c r="F2309" s="51"/>
      <c r="G2309" s="51"/>
      <c r="H2309" s="51"/>
    </row>
    <row r="2310" spans="1:8" x14ac:dyDescent="0.3">
      <c r="A2310" s="51"/>
      <c r="B2310" s="51"/>
      <c r="C2310" s="51"/>
      <c r="D2310" s="51"/>
      <c r="E2310" s="51"/>
      <c r="F2310" s="51"/>
      <c r="G2310" s="51"/>
      <c r="H2310" s="51"/>
    </row>
    <row r="2311" spans="1:8" x14ac:dyDescent="0.3">
      <c r="A2311" s="51"/>
      <c r="B2311" s="51"/>
      <c r="C2311" s="51"/>
      <c r="D2311" s="51"/>
      <c r="E2311" s="51"/>
      <c r="F2311" s="51"/>
      <c r="G2311" s="51"/>
      <c r="H2311" s="51"/>
    </row>
    <row r="2312" spans="1:8" x14ac:dyDescent="0.3">
      <c r="A2312" s="51"/>
      <c r="B2312" s="51"/>
      <c r="C2312" s="51"/>
      <c r="D2312" s="51"/>
      <c r="E2312" s="51"/>
      <c r="F2312" s="51"/>
      <c r="G2312" s="51"/>
      <c r="H2312" s="51"/>
    </row>
    <row r="2313" spans="1:8" x14ac:dyDescent="0.3">
      <c r="A2313" s="51"/>
      <c r="B2313" s="51"/>
      <c r="C2313" s="51"/>
      <c r="D2313" s="51"/>
      <c r="E2313" s="51"/>
      <c r="F2313" s="51"/>
      <c r="G2313" s="51"/>
      <c r="H2313" s="51"/>
    </row>
    <row r="2314" spans="1:8" x14ac:dyDescent="0.3">
      <c r="A2314" s="51"/>
      <c r="B2314" s="51"/>
      <c r="C2314" s="51"/>
      <c r="D2314" s="51"/>
      <c r="E2314" s="51"/>
      <c r="F2314" s="51"/>
      <c r="G2314" s="51"/>
      <c r="H2314" s="51"/>
    </row>
    <row r="2315" spans="1:8" x14ac:dyDescent="0.3">
      <c r="A2315" s="51"/>
      <c r="B2315" s="51"/>
      <c r="C2315" s="51"/>
      <c r="D2315" s="51"/>
      <c r="E2315" s="51"/>
      <c r="F2315" s="51"/>
      <c r="G2315" s="51"/>
      <c r="H2315" s="51"/>
    </row>
    <row r="2316" spans="1:8" x14ac:dyDescent="0.3">
      <c r="A2316" s="51"/>
      <c r="B2316" s="51"/>
      <c r="C2316" s="51"/>
      <c r="D2316" s="51"/>
      <c r="E2316" s="51"/>
      <c r="F2316" s="51"/>
      <c r="G2316" s="51"/>
      <c r="H2316" s="51"/>
    </row>
    <row r="2317" spans="1:8" x14ac:dyDescent="0.3">
      <c r="A2317" s="51"/>
      <c r="B2317" s="51"/>
      <c r="C2317" s="51"/>
      <c r="D2317" s="51"/>
      <c r="E2317" s="51"/>
      <c r="F2317" s="51"/>
      <c r="G2317" s="51"/>
      <c r="H2317" s="51"/>
    </row>
    <row r="2318" spans="1:8" x14ac:dyDescent="0.3">
      <c r="A2318" s="51"/>
      <c r="B2318" s="51"/>
      <c r="C2318" s="51"/>
      <c r="D2318" s="51"/>
      <c r="E2318" s="51"/>
      <c r="F2318" s="51"/>
      <c r="G2318" s="51"/>
      <c r="H2318" s="51"/>
    </row>
    <row r="2319" spans="1:8" x14ac:dyDescent="0.3">
      <c r="A2319" s="51"/>
      <c r="B2319" s="51"/>
      <c r="C2319" s="51"/>
      <c r="D2319" s="51"/>
      <c r="E2319" s="51"/>
      <c r="F2319" s="51"/>
      <c r="G2319" s="51"/>
      <c r="H2319" s="51"/>
    </row>
    <row r="2320" spans="1:8" x14ac:dyDescent="0.3">
      <c r="A2320" s="51"/>
      <c r="B2320" s="51"/>
      <c r="C2320" s="51"/>
      <c r="D2320" s="51"/>
      <c r="E2320" s="51"/>
      <c r="F2320" s="51"/>
      <c r="G2320" s="51"/>
      <c r="H2320" s="51"/>
    </row>
    <row r="2321" spans="1:8" x14ac:dyDescent="0.3">
      <c r="A2321" s="51"/>
      <c r="B2321" s="51"/>
      <c r="C2321" s="51"/>
      <c r="D2321" s="51"/>
      <c r="E2321" s="51"/>
      <c r="F2321" s="51"/>
      <c r="G2321" s="51"/>
      <c r="H2321" s="51"/>
    </row>
    <row r="2322" spans="1:8" x14ac:dyDescent="0.3">
      <c r="A2322" s="51"/>
      <c r="B2322" s="51"/>
      <c r="C2322" s="51"/>
      <c r="D2322" s="51"/>
      <c r="E2322" s="51"/>
      <c r="F2322" s="51"/>
      <c r="G2322" s="51"/>
      <c r="H2322" s="51"/>
    </row>
    <row r="2323" spans="1:8" x14ac:dyDescent="0.3">
      <c r="A2323" s="51"/>
      <c r="B2323" s="51"/>
      <c r="C2323" s="51"/>
      <c r="D2323" s="51"/>
      <c r="E2323" s="51"/>
      <c r="F2323" s="51"/>
      <c r="G2323" s="51"/>
      <c r="H2323" s="51"/>
    </row>
    <row r="2324" spans="1:8" x14ac:dyDescent="0.3">
      <c r="A2324" s="51"/>
      <c r="B2324" s="51"/>
      <c r="C2324" s="51"/>
      <c r="D2324" s="51"/>
      <c r="E2324" s="51"/>
      <c r="F2324" s="51"/>
      <c r="G2324" s="51"/>
      <c r="H2324" s="51"/>
    </row>
    <row r="2325" spans="1:8" x14ac:dyDescent="0.3">
      <c r="A2325" s="51"/>
      <c r="B2325" s="51"/>
      <c r="C2325" s="51"/>
      <c r="D2325" s="51"/>
      <c r="E2325" s="51"/>
      <c r="F2325" s="51"/>
      <c r="G2325" s="51"/>
      <c r="H2325" s="51"/>
    </row>
    <row r="2326" spans="1:8" x14ac:dyDescent="0.3">
      <c r="A2326" s="51"/>
      <c r="B2326" s="51"/>
      <c r="C2326" s="51"/>
      <c r="D2326" s="51"/>
      <c r="E2326" s="51"/>
      <c r="F2326" s="51"/>
      <c r="G2326" s="51"/>
      <c r="H2326" s="51"/>
    </row>
    <row r="2327" spans="1:8" x14ac:dyDescent="0.3">
      <c r="A2327" s="51"/>
      <c r="B2327" s="51"/>
      <c r="C2327" s="51"/>
      <c r="D2327" s="51"/>
      <c r="E2327" s="51"/>
      <c r="F2327" s="51"/>
      <c r="G2327" s="51"/>
      <c r="H2327" s="51"/>
    </row>
    <row r="2328" spans="1:8" x14ac:dyDescent="0.3">
      <c r="A2328" s="51"/>
      <c r="B2328" s="51"/>
      <c r="C2328" s="51"/>
      <c r="D2328" s="51"/>
      <c r="E2328" s="51"/>
      <c r="F2328" s="51"/>
      <c r="G2328" s="51"/>
      <c r="H2328" s="51"/>
    </row>
    <row r="2329" spans="1:8" x14ac:dyDescent="0.3">
      <c r="A2329" s="51"/>
      <c r="B2329" s="51"/>
      <c r="C2329" s="51"/>
      <c r="D2329" s="51"/>
      <c r="E2329" s="51"/>
      <c r="F2329" s="51"/>
      <c r="G2329" s="51"/>
      <c r="H2329" s="51"/>
    </row>
    <row r="2330" spans="1:8" x14ac:dyDescent="0.3">
      <c r="A2330" s="51"/>
      <c r="B2330" s="51"/>
      <c r="C2330" s="51"/>
      <c r="D2330" s="51"/>
      <c r="E2330" s="51"/>
      <c r="F2330" s="51"/>
      <c r="G2330" s="51"/>
      <c r="H2330" s="51"/>
    </row>
    <row r="2331" spans="1:8" x14ac:dyDescent="0.3">
      <c r="A2331" s="51"/>
      <c r="B2331" s="51"/>
      <c r="C2331" s="51"/>
      <c r="D2331" s="51"/>
      <c r="E2331" s="51"/>
      <c r="F2331" s="51"/>
      <c r="G2331" s="51"/>
      <c r="H2331" s="51"/>
    </row>
    <row r="2332" spans="1:8" x14ac:dyDescent="0.3">
      <c r="A2332" s="51"/>
      <c r="B2332" s="51"/>
      <c r="C2332" s="51"/>
      <c r="D2332" s="51"/>
      <c r="E2332" s="51"/>
      <c r="F2332" s="51"/>
      <c r="G2332" s="51"/>
      <c r="H2332" s="51"/>
    </row>
    <row r="2333" spans="1:8" x14ac:dyDescent="0.3">
      <c r="A2333" s="51"/>
      <c r="B2333" s="51"/>
      <c r="C2333" s="51"/>
      <c r="D2333" s="51"/>
      <c r="E2333" s="51"/>
      <c r="F2333" s="51"/>
      <c r="G2333" s="51"/>
      <c r="H2333" s="51"/>
    </row>
    <row r="2334" spans="1:8" x14ac:dyDescent="0.3">
      <c r="A2334" s="51"/>
      <c r="B2334" s="51"/>
      <c r="C2334" s="51"/>
      <c r="D2334" s="51"/>
      <c r="E2334" s="51"/>
      <c r="F2334" s="51"/>
      <c r="G2334" s="51"/>
      <c r="H2334" s="51"/>
    </row>
    <row r="2335" spans="1:8" x14ac:dyDescent="0.3">
      <c r="A2335" s="51"/>
      <c r="B2335" s="51"/>
      <c r="C2335" s="51"/>
      <c r="D2335" s="51"/>
      <c r="E2335" s="51"/>
      <c r="F2335" s="51"/>
      <c r="G2335" s="51"/>
      <c r="H2335" s="51"/>
    </row>
    <row r="2336" spans="1:8" x14ac:dyDescent="0.3">
      <c r="A2336" s="51"/>
      <c r="B2336" s="51"/>
      <c r="C2336" s="51"/>
      <c r="D2336" s="51"/>
      <c r="E2336" s="51"/>
      <c r="F2336" s="51"/>
      <c r="G2336" s="51"/>
      <c r="H2336" s="51"/>
    </row>
    <row r="2337" spans="1:8" x14ac:dyDescent="0.3">
      <c r="A2337" s="51"/>
      <c r="B2337" s="51"/>
      <c r="C2337" s="51"/>
      <c r="D2337" s="51"/>
      <c r="E2337" s="51"/>
      <c r="F2337" s="51"/>
      <c r="G2337" s="51"/>
      <c r="H2337" s="51"/>
    </row>
    <row r="2338" spans="1:8" x14ac:dyDescent="0.3">
      <c r="A2338" s="51"/>
      <c r="B2338" s="51"/>
      <c r="C2338" s="51"/>
      <c r="D2338" s="51"/>
      <c r="E2338" s="51"/>
      <c r="F2338" s="51"/>
      <c r="G2338" s="51"/>
      <c r="H2338" s="51"/>
    </row>
    <row r="2339" spans="1:8" x14ac:dyDescent="0.3">
      <c r="A2339" s="51"/>
      <c r="B2339" s="51"/>
      <c r="C2339" s="51"/>
      <c r="D2339" s="51"/>
      <c r="E2339" s="51"/>
      <c r="F2339" s="51"/>
      <c r="G2339" s="51"/>
      <c r="H2339" s="51"/>
    </row>
    <row r="2340" spans="1:8" x14ac:dyDescent="0.3">
      <c r="A2340" s="51"/>
      <c r="B2340" s="51"/>
      <c r="C2340" s="51"/>
      <c r="D2340" s="51"/>
      <c r="E2340" s="51"/>
      <c r="F2340" s="51"/>
      <c r="G2340" s="51"/>
      <c r="H2340" s="51"/>
    </row>
    <row r="2341" spans="1:8" x14ac:dyDescent="0.3">
      <c r="A2341" s="51"/>
      <c r="B2341" s="51"/>
      <c r="C2341" s="51"/>
      <c r="D2341" s="51"/>
      <c r="E2341" s="51"/>
      <c r="F2341" s="51"/>
      <c r="G2341" s="51"/>
      <c r="H2341" s="51"/>
    </row>
    <row r="2342" spans="1:8" x14ac:dyDescent="0.3">
      <c r="A2342" s="51"/>
      <c r="B2342" s="51"/>
      <c r="C2342" s="51"/>
      <c r="D2342" s="51"/>
      <c r="E2342" s="51"/>
      <c r="F2342" s="51"/>
      <c r="G2342" s="51"/>
      <c r="H2342" s="51"/>
    </row>
    <row r="2343" spans="1:8" x14ac:dyDescent="0.3">
      <c r="A2343" s="51"/>
      <c r="B2343" s="51"/>
      <c r="C2343" s="51"/>
      <c r="D2343" s="51"/>
      <c r="E2343" s="51"/>
      <c r="F2343" s="51"/>
      <c r="G2343" s="51"/>
      <c r="H2343" s="51"/>
    </row>
    <row r="2344" spans="1:8" x14ac:dyDescent="0.3">
      <c r="A2344" s="51"/>
      <c r="B2344" s="51"/>
      <c r="C2344" s="51"/>
      <c r="D2344" s="51"/>
      <c r="E2344" s="51"/>
      <c r="F2344" s="51"/>
      <c r="G2344" s="51"/>
      <c r="H2344" s="51"/>
    </row>
    <row r="2345" spans="1:8" x14ac:dyDescent="0.3">
      <c r="A2345" s="51"/>
      <c r="B2345" s="51"/>
      <c r="C2345" s="51"/>
      <c r="D2345" s="51"/>
      <c r="E2345" s="51"/>
      <c r="F2345" s="51"/>
      <c r="G2345" s="51"/>
      <c r="H2345" s="51"/>
    </row>
    <row r="2346" spans="1:8" x14ac:dyDescent="0.3">
      <c r="A2346" s="51"/>
      <c r="B2346" s="51"/>
      <c r="C2346" s="51"/>
      <c r="D2346" s="51"/>
      <c r="E2346" s="51"/>
      <c r="F2346" s="51"/>
      <c r="G2346" s="51"/>
      <c r="H2346" s="51"/>
    </row>
    <row r="2347" spans="1:8" x14ac:dyDescent="0.3">
      <c r="A2347" s="51"/>
      <c r="B2347" s="51"/>
      <c r="C2347" s="51"/>
      <c r="D2347" s="51"/>
      <c r="E2347" s="51"/>
      <c r="F2347" s="51"/>
      <c r="G2347" s="51"/>
      <c r="H2347" s="51"/>
    </row>
    <row r="2348" spans="1:8" x14ac:dyDescent="0.3">
      <c r="A2348" s="51"/>
      <c r="B2348" s="51"/>
      <c r="C2348" s="51"/>
      <c r="D2348" s="51"/>
      <c r="E2348" s="51"/>
      <c r="F2348" s="51"/>
      <c r="G2348" s="51"/>
      <c r="H2348" s="51"/>
    </row>
    <row r="2349" spans="1:8" x14ac:dyDescent="0.3">
      <c r="A2349" s="51"/>
      <c r="B2349" s="51"/>
      <c r="C2349" s="51"/>
      <c r="D2349" s="51"/>
      <c r="E2349" s="51"/>
      <c r="F2349" s="51"/>
      <c r="G2349" s="51"/>
      <c r="H2349" s="51"/>
    </row>
    <row r="2350" spans="1:8" x14ac:dyDescent="0.3">
      <c r="A2350" s="51"/>
      <c r="B2350" s="51"/>
      <c r="C2350" s="51"/>
      <c r="D2350" s="51"/>
      <c r="E2350" s="51"/>
      <c r="F2350" s="51"/>
      <c r="G2350" s="51"/>
      <c r="H2350" s="51"/>
    </row>
    <row r="2351" spans="1:8" x14ac:dyDescent="0.3">
      <c r="A2351" s="51"/>
      <c r="B2351" s="51"/>
      <c r="C2351" s="51"/>
      <c r="D2351" s="51"/>
      <c r="E2351" s="51"/>
      <c r="F2351" s="51"/>
      <c r="G2351" s="51"/>
      <c r="H2351" s="51"/>
    </row>
    <row r="2352" spans="1:8" x14ac:dyDescent="0.3">
      <c r="A2352" s="51"/>
      <c r="B2352" s="51"/>
      <c r="C2352" s="51"/>
      <c r="D2352" s="51"/>
      <c r="E2352" s="51"/>
      <c r="F2352" s="51"/>
      <c r="G2352" s="51"/>
      <c r="H2352" s="51"/>
    </row>
    <row r="2353" spans="1:8" x14ac:dyDescent="0.3">
      <c r="A2353" s="51"/>
      <c r="B2353" s="51"/>
      <c r="C2353" s="51"/>
      <c r="D2353" s="51"/>
      <c r="E2353" s="51"/>
      <c r="F2353" s="51"/>
      <c r="G2353" s="51"/>
      <c r="H2353" s="51"/>
    </row>
    <row r="2354" spans="1:8" x14ac:dyDescent="0.3">
      <c r="A2354" s="51"/>
      <c r="B2354" s="51"/>
      <c r="C2354" s="51"/>
      <c r="D2354" s="51"/>
      <c r="E2354" s="51"/>
      <c r="F2354" s="51"/>
      <c r="G2354" s="51"/>
      <c r="H2354" s="51"/>
    </row>
    <row r="2355" spans="1:8" x14ac:dyDescent="0.3">
      <c r="A2355" s="51"/>
      <c r="B2355" s="51"/>
      <c r="C2355" s="51"/>
      <c r="D2355" s="51"/>
      <c r="E2355" s="51"/>
      <c r="F2355" s="51"/>
      <c r="G2355" s="51"/>
      <c r="H2355" s="51"/>
    </row>
    <row r="2356" spans="1:8" x14ac:dyDescent="0.3">
      <c r="A2356" s="51"/>
      <c r="B2356" s="51"/>
      <c r="C2356" s="51"/>
      <c r="D2356" s="51"/>
      <c r="E2356" s="51"/>
      <c r="F2356" s="51"/>
      <c r="G2356" s="51"/>
      <c r="H2356" s="51"/>
    </row>
    <row r="2357" spans="1:8" x14ac:dyDescent="0.3">
      <c r="A2357" s="51"/>
      <c r="B2357" s="51"/>
      <c r="C2357" s="51"/>
      <c r="D2357" s="51"/>
      <c r="E2357" s="51"/>
      <c r="F2357" s="51"/>
      <c r="G2357" s="51"/>
      <c r="H2357" s="51"/>
    </row>
    <row r="2358" spans="1:8" x14ac:dyDescent="0.3">
      <c r="A2358" s="51"/>
      <c r="B2358" s="51"/>
      <c r="C2358" s="51"/>
      <c r="D2358" s="51"/>
      <c r="E2358" s="51"/>
      <c r="F2358" s="51"/>
      <c r="G2358" s="51"/>
      <c r="H2358" s="51"/>
    </row>
    <row r="2359" spans="1:8" x14ac:dyDescent="0.3">
      <c r="A2359" s="51"/>
      <c r="B2359" s="51"/>
      <c r="C2359" s="51"/>
      <c r="D2359" s="51"/>
      <c r="E2359" s="51"/>
      <c r="F2359" s="51"/>
      <c r="G2359" s="51"/>
      <c r="H2359" s="51"/>
    </row>
    <row r="2360" spans="1:8" x14ac:dyDescent="0.3">
      <c r="A2360" s="51"/>
      <c r="B2360" s="51"/>
      <c r="C2360" s="51"/>
      <c r="D2360" s="51"/>
      <c r="E2360" s="51"/>
      <c r="F2360" s="51"/>
      <c r="G2360" s="51"/>
      <c r="H2360" s="51"/>
    </row>
    <row r="2361" spans="1:8" x14ac:dyDescent="0.3">
      <c r="A2361" s="51"/>
      <c r="B2361" s="51"/>
      <c r="C2361" s="51"/>
      <c r="D2361" s="51"/>
      <c r="E2361" s="51"/>
      <c r="F2361" s="51"/>
      <c r="G2361" s="51"/>
      <c r="H2361" s="51"/>
    </row>
    <row r="2362" spans="1:8" x14ac:dyDescent="0.3">
      <c r="A2362" s="51"/>
      <c r="B2362" s="51"/>
      <c r="C2362" s="51"/>
      <c r="D2362" s="51"/>
      <c r="E2362" s="51"/>
      <c r="F2362" s="51"/>
      <c r="G2362" s="51"/>
      <c r="H2362" s="51"/>
    </row>
    <row r="2363" spans="1:8" x14ac:dyDescent="0.3">
      <c r="A2363" s="51"/>
      <c r="B2363" s="51"/>
      <c r="C2363" s="51"/>
      <c r="D2363" s="51"/>
      <c r="E2363" s="51"/>
      <c r="F2363" s="51"/>
      <c r="G2363" s="51"/>
      <c r="H2363" s="51"/>
    </row>
    <row r="2364" spans="1:8" x14ac:dyDescent="0.3">
      <c r="A2364" s="51"/>
      <c r="B2364" s="51"/>
      <c r="C2364" s="51"/>
      <c r="D2364" s="51"/>
      <c r="E2364" s="51"/>
      <c r="F2364" s="51"/>
      <c r="G2364" s="51"/>
      <c r="H2364" s="51"/>
    </row>
    <row r="2365" spans="1:8" x14ac:dyDescent="0.3">
      <c r="A2365" s="51"/>
      <c r="B2365" s="51"/>
      <c r="C2365" s="51"/>
      <c r="D2365" s="51"/>
      <c r="E2365" s="51"/>
      <c r="F2365" s="51"/>
      <c r="G2365" s="51"/>
      <c r="H2365" s="51"/>
    </row>
    <row r="2366" spans="1:8" x14ac:dyDescent="0.3">
      <c r="A2366" s="51"/>
      <c r="B2366" s="51"/>
      <c r="C2366" s="51"/>
      <c r="D2366" s="51"/>
      <c r="E2366" s="51"/>
      <c r="F2366" s="51"/>
      <c r="G2366" s="51"/>
      <c r="H2366" s="51"/>
    </row>
    <row r="2367" spans="1:8" x14ac:dyDescent="0.3">
      <c r="A2367" s="51"/>
      <c r="B2367" s="51"/>
      <c r="C2367" s="51"/>
      <c r="D2367" s="51"/>
      <c r="E2367" s="51"/>
      <c r="F2367" s="51"/>
      <c r="G2367" s="51"/>
      <c r="H2367" s="51"/>
    </row>
    <row r="2368" spans="1:8" x14ac:dyDescent="0.3">
      <c r="A2368" s="51"/>
      <c r="B2368" s="51"/>
      <c r="C2368" s="51"/>
      <c r="D2368" s="51"/>
      <c r="E2368" s="51"/>
      <c r="F2368" s="51"/>
      <c r="G2368" s="51"/>
      <c r="H2368" s="51"/>
    </row>
    <row r="2369" spans="1:8" x14ac:dyDescent="0.3">
      <c r="A2369" s="51"/>
      <c r="B2369" s="51"/>
      <c r="C2369" s="51"/>
      <c r="D2369" s="51"/>
      <c r="E2369" s="51"/>
      <c r="F2369" s="51"/>
      <c r="G2369" s="51"/>
      <c r="H2369" s="51"/>
    </row>
    <row r="2370" spans="1:8" x14ac:dyDescent="0.3">
      <c r="A2370" s="51"/>
      <c r="B2370" s="51"/>
      <c r="C2370" s="51"/>
      <c r="D2370" s="51"/>
      <c r="E2370" s="51"/>
      <c r="F2370" s="51"/>
      <c r="G2370" s="51"/>
      <c r="H2370" s="51"/>
    </row>
    <row r="2371" spans="1:8" x14ac:dyDescent="0.3">
      <c r="A2371" s="51"/>
      <c r="B2371" s="51"/>
      <c r="C2371" s="51"/>
      <c r="D2371" s="51"/>
      <c r="E2371" s="51"/>
      <c r="F2371" s="51"/>
      <c r="G2371" s="51"/>
      <c r="H2371" s="51"/>
    </row>
    <row r="2372" spans="1:8" x14ac:dyDescent="0.3">
      <c r="A2372" s="51"/>
      <c r="B2372" s="51"/>
      <c r="C2372" s="51"/>
      <c r="D2372" s="51"/>
      <c r="E2372" s="51"/>
      <c r="F2372" s="51"/>
      <c r="G2372" s="51"/>
      <c r="H2372" s="51"/>
    </row>
    <row r="2373" spans="1:8" x14ac:dyDescent="0.3">
      <c r="A2373" s="51"/>
      <c r="B2373" s="51"/>
      <c r="C2373" s="51"/>
      <c r="D2373" s="51"/>
      <c r="E2373" s="51"/>
      <c r="F2373" s="51"/>
      <c r="G2373" s="51"/>
      <c r="H2373" s="51"/>
    </row>
    <row r="2374" spans="1:8" x14ac:dyDescent="0.3">
      <c r="A2374" s="51"/>
      <c r="B2374" s="51"/>
      <c r="C2374" s="51"/>
      <c r="D2374" s="51"/>
      <c r="E2374" s="51"/>
      <c r="F2374" s="51"/>
      <c r="G2374" s="51"/>
      <c r="H2374" s="51"/>
    </row>
    <row r="2375" spans="1:8" x14ac:dyDescent="0.3">
      <c r="A2375" s="51"/>
      <c r="B2375" s="51"/>
      <c r="C2375" s="51"/>
      <c r="D2375" s="51"/>
      <c r="E2375" s="51"/>
      <c r="F2375" s="51"/>
      <c r="G2375" s="51"/>
      <c r="H2375" s="51"/>
    </row>
    <row r="2376" spans="1:8" x14ac:dyDescent="0.3">
      <c r="A2376" s="51"/>
      <c r="B2376" s="51"/>
      <c r="C2376" s="51"/>
      <c r="D2376" s="51"/>
      <c r="E2376" s="51"/>
      <c r="F2376" s="51"/>
      <c r="G2376" s="51"/>
      <c r="H2376" s="51"/>
    </row>
    <row r="2377" spans="1:8" x14ac:dyDescent="0.3">
      <c r="A2377" s="51"/>
      <c r="B2377" s="51"/>
      <c r="C2377" s="51"/>
      <c r="D2377" s="51"/>
      <c r="E2377" s="51"/>
      <c r="F2377" s="51"/>
      <c r="G2377" s="51"/>
      <c r="H2377" s="51"/>
    </row>
    <row r="2378" spans="1:8" x14ac:dyDescent="0.3">
      <c r="A2378" s="51"/>
      <c r="B2378" s="51"/>
      <c r="C2378" s="51"/>
      <c r="D2378" s="51"/>
      <c r="E2378" s="51"/>
      <c r="F2378" s="51"/>
      <c r="G2378" s="51"/>
      <c r="H2378" s="51"/>
    </row>
    <row r="2379" spans="1:8" x14ac:dyDescent="0.3">
      <c r="A2379" s="51"/>
      <c r="B2379" s="51"/>
      <c r="C2379" s="51"/>
      <c r="D2379" s="51"/>
      <c r="E2379" s="51"/>
      <c r="F2379" s="51"/>
      <c r="G2379" s="51"/>
      <c r="H2379" s="51"/>
    </row>
    <row r="2380" spans="1:8" x14ac:dyDescent="0.3">
      <c r="A2380" s="51"/>
      <c r="B2380" s="51"/>
      <c r="C2380" s="51"/>
      <c r="D2380" s="51"/>
      <c r="E2380" s="51"/>
      <c r="F2380" s="51"/>
      <c r="G2380" s="51"/>
      <c r="H2380" s="51"/>
    </row>
    <row r="2381" spans="1:8" x14ac:dyDescent="0.3">
      <c r="A2381" s="51"/>
      <c r="B2381" s="51"/>
      <c r="C2381" s="51"/>
      <c r="D2381" s="51"/>
      <c r="E2381" s="51"/>
      <c r="F2381" s="51"/>
      <c r="G2381" s="51"/>
      <c r="H2381" s="51"/>
    </row>
    <row r="2382" spans="1:8" x14ac:dyDescent="0.3">
      <c r="A2382" s="51"/>
      <c r="B2382" s="51"/>
      <c r="C2382" s="51"/>
      <c r="D2382" s="51"/>
      <c r="E2382" s="51"/>
      <c r="F2382" s="51"/>
      <c r="G2382" s="51"/>
      <c r="H2382" s="51"/>
    </row>
    <row r="2383" spans="1:8" x14ac:dyDescent="0.3">
      <c r="A2383" s="51"/>
      <c r="B2383" s="51"/>
      <c r="C2383" s="51"/>
      <c r="D2383" s="51"/>
      <c r="E2383" s="51"/>
      <c r="F2383" s="51"/>
      <c r="G2383" s="51"/>
      <c r="H2383" s="51"/>
    </row>
    <row r="2384" spans="1:8" x14ac:dyDescent="0.3">
      <c r="A2384" s="51"/>
      <c r="B2384" s="51"/>
      <c r="C2384" s="51"/>
      <c r="D2384" s="51"/>
      <c r="E2384" s="51"/>
      <c r="F2384" s="51"/>
      <c r="G2384" s="51"/>
      <c r="H2384" s="51"/>
    </row>
    <row r="2385" spans="1:8" x14ac:dyDescent="0.3">
      <c r="A2385" s="51"/>
      <c r="B2385" s="51"/>
      <c r="C2385" s="51"/>
      <c r="D2385" s="51"/>
      <c r="E2385" s="51"/>
      <c r="F2385" s="51"/>
      <c r="G2385" s="51"/>
      <c r="H2385" s="51"/>
    </row>
    <row r="2386" spans="1:8" x14ac:dyDescent="0.3">
      <c r="A2386" s="51"/>
      <c r="B2386" s="51"/>
      <c r="C2386" s="51"/>
      <c r="D2386" s="51"/>
      <c r="E2386" s="51"/>
      <c r="F2386" s="51"/>
      <c r="G2386" s="51"/>
      <c r="H2386" s="51"/>
    </row>
    <row r="2387" spans="1:8" x14ac:dyDescent="0.3">
      <c r="A2387" s="51"/>
      <c r="B2387" s="51"/>
      <c r="C2387" s="51"/>
      <c r="D2387" s="51"/>
      <c r="E2387" s="51"/>
      <c r="F2387" s="51"/>
      <c r="G2387" s="51"/>
      <c r="H2387" s="51"/>
    </row>
    <row r="2388" spans="1:8" x14ac:dyDescent="0.3">
      <c r="A2388" s="51"/>
      <c r="B2388" s="51"/>
      <c r="C2388" s="51"/>
      <c r="D2388" s="51"/>
      <c r="E2388" s="51"/>
      <c r="F2388" s="51"/>
      <c r="G2388" s="51"/>
      <c r="H2388" s="51"/>
    </row>
    <row r="2389" spans="1:8" x14ac:dyDescent="0.3">
      <c r="A2389" s="51"/>
      <c r="B2389" s="51"/>
      <c r="C2389" s="51"/>
      <c r="D2389" s="51"/>
      <c r="E2389" s="51"/>
      <c r="F2389" s="51"/>
      <c r="G2389" s="51"/>
      <c r="H2389" s="51"/>
    </row>
    <row r="2390" spans="1:8" x14ac:dyDescent="0.3">
      <c r="A2390" s="51"/>
      <c r="B2390" s="51"/>
      <c r="C2390" s="51"/>
      <c r="D2390" s="51"/>
      <c r="E2390" s="51"/>
      <c r="F2390" s="51"/>
      <c r="G2390" s="51"/>
      <c r="H2390" s="51"/>
    </row>
    <row r="2391" spans="1:8" x14ac:dyDescent="0.3">
      <c r="A2391" s="51"/>
      <c r="B2391" s="51"/>
      <c r="C2391" s="51"/>
      <c r="D2391" s="51"/>
      <c r="E2391" s="51"/>
      <c r="F2391" s="51"/>
      <c r="G2391" s="51"/>
      <c r="H2391" s="51"/>
    </row>
    <row r="2392" spans="1:8" x14ac:dyDescent="0.3">
      <c r="A2392" s="51"/>
      <c r="B2392" s="51"/>
      <c r="C2392" s="51"/>
      <c r="D2392" s="51"/>
      <c r="E2392" s="51"/>
      <c r="F2392" s="51"/>
      <c r="G2392" s="51"/>
      <c r="H2392" s="51"/>
    </row>
    <row r="2393" spans="1:8" x14ac:dyDescent="0.3">
      <c r="A2393" s="51"/>
      <c r="B2393" s="51"/>
      <c r="C2393" s="51"/>
      <c r="D2393" s="51"/>
      <c r="E2393" s="51"/>
      <c r="F2393" s="51"/>
      <c r="G2393" s="51"/>
      <c r="H2393" s="51"/>
    </row>
    <row r="2394" spans="1:8" x14ac:dyDescent="0.3">
      <c r="A2394" s="51"/>
      <c r="B2394" s="51"/>
      <c r="C2394" s="51"/>
      <c r="D2394" s="51"/>
      <c r="E2394" s="51"/>
      <c r="F2394" s="51"/>
      <c r="G2394" s="51"/>
      <c r="H2394" s="51"/>
    </row>
    <row r="2395" spans="1:8" x14ac:dyDescent="0.3">
      <c r="A2395" s="51"/>
      <c r="B2395" s="51"/>
      <c r="C2395" s="51"/>
      <c r="D2395" s="51"/>
      <c r="E2395" s="51"/>
      <c r="F2395" s="51"/>
      <c r="G2395" s="51"/>
      <c r="H2395" s="51"/>
    </row>
    <row r="2396" spans="1:8" x14ac:dyDescent="0.3">
      <c r="A2396" s="51"/>
      <c r="B2396" s="51"/>
      <c r="C2396" s="51"/>
      <c r="D2396" s="51"/>
      <c r="E2396" s="51"/>
      <c r="F2396" s="51"/>
      <c r="G2396" s="51"/>
      <c r="H2396" s="51"/>
    </row>
    <row r="2397" spans="1:8" x14ac:dyDescent="0.3">
      <c r="A2397" s="51"/>
      <c r="B2397" s="51"/>
      <c r="C2397" s="51"/>
      <c r="D2397" s="51"/>
      <c r="E2397" s="51"/>
      <c r="F2397" s="51"/>
      <c r="G2397" s="51"/>
      <c r="H2397" s="51"/>
    </row>
    <row r="2398" spans="1:8" x14ac:dyDescent="0.3">
      <c r="A2398" s="51"/>
      <c r="B2398" s="51"/>
      <c r="C2398" s="51"/>
      <c r="D2398" s="51"/>
      <c r="E2398" s="51"/>
      <c r="F2398" s="51"/>
      <c r="G2398" s="51"/>
      <c r="H2398" s="51"/>
    </row>
    <row r="2399" spans="1:8" x14ac:dyDescent="0.3">
      <c r="A2399" s="51"/>
      <c r="B2399" s="51"/>
      <c r="C2399" s="51"/>
      <c r="D2399" s="51"/>
      <c r="E2399" s="51"/>
      <c r="F2399" s="51"/>
      <c r="G2399" s="51"/>
      <c r="H2399" s="51"/>
    </row>
    <row r="2400" spans="1:8" x14ac:dyDescent="0.3">
      <c r="A2400" s="51"/>
      <c r="B2400" s="51"/>
      <c r="C2400" s="51"/>
      <c r="D2400" s="51"/>
      <c r="E2400" s="51"/>
      <c r="F2400" s="51"/>
      <c r="G2400" s="51"/>
      <c r="H2400" s="51"/>
    </row>
    <row r="2401" spans="1:8" x14ac:dyDescent="0.3">
      <c r="A2401" s="51"/>
      <c r="B2401" s="51"/>
      <c r="C2401" s="51"/>
      <c r="D2401" s="51"/>
      <c r="E2401" s="51"/>
      <c r="F2401" s="51"/>
      <c r="G2401" s="51"/>
      <c r="H2401" s="51"/>
    </row>
    <row r="2402" spans="1:8" x14ac:dyDescent="0.3">
      <c r="A2402" s="51"/>
      <c r="B2402" s="51"/>
      <c r="C2402" s="51"/>
      <c r="D2402" s="51"/>
      <c r="E2402" s="51"/>
      <c r="F2402" s="51"/>
      <c r="G2402" s="51"/>
      <c r="H2402" s="51"/>
    </row>
    <row r="2403" spans="1:8" x14ac:dyDescent="0.3">
      <c r="A2403" s="51"/>
      <c r="B2403" s="51"/>
      <c r="C2403" s="51"/>
      <c r="D2403" s="51"/>
      <c r="E2403" s="51"/>
      <c r="F2403" s="51"/>
      <c r="G2403" s="51"/>
      <c r="H2403" s="51"/>
    </row>
    <row r="2404" spans="1:8" x14ac:dyDescent="0.3">
      <c r="A2404" s="51"/>
      <c r="B2404" s="51"/>
      <c r="C2404" s="51"/>
      <c r="D2404" s="51"/>
      <c r="E2404" s="51"/>
      <c r="F2404" s="51"/>
      <c r="G2404" s="51"/>
      <c r="H2404" s="51"/>
    </row>
    <row r="2405" spans="1:8" x14ac:dyDescent="0.3">
      <c r="A2405" s="51"/>
      <c r="B2405" s="51"/>
      <c r="C2405" s="51"/>
      <c r="D2405" s="51"/>
      <c r="E2405" s="51"/>
      <c r="F2405" s="51"/>
      <c r="G2405" s="51"/>
      <c r="H2405" s="51"/>
    </row>
    <row r="2406" spans="1:8" x14ac:dyDescent="0.3">
      <c r="A2406" s="51"/>
      <c r="B2406" s="51"/>
      <c r="C2406" s="51"/>
      <c r="D2406" s="51"/>
      <c r="E2406" s="51"/>
      <c r="F2406" s="51"/>
      <c r="G2406" s="51"/>
      <c r="H2406" s="51"/>
    </row>
    <row r="2407" spans="1:8" x14ac:dyDescent="0.3">
      <c r="A2407" s="51"/>
      <c r="B2407" s="51"/>
      <c r="C2407" s="51"/>
      <c r="D2407" s="51"/>
      <c r="E2407" s="51"/>
      <c r="F2407" s="51"/>
      <c r="G2407" s="51"/>
      <c r="H2407" s="51"/>
    </row>
    <row r="2408" spans="1:8" x14ac:dyDescent="0.3">
      <c r="A2408" s="51"/>
      <c r="B2408" s="51"/>
      <c r="C2408" s="51"/>
      <c r="D2408" s="51"/>
      <c r="E2408" s="51"/>
      <c r="F2408" s="51"/>
      <c r="G2408" s="51"/>
      <c r="H2408" s="51"/>
    </row>
    <row r="2409" spans="1:8" x14ac:dyDescent="0.3">
      <c r="A2409" s="51"/>
      <c r="B2409" s="51"/>
      <c r="C2409" s="51"/>
      <c r="D2409" s="51"/>
      <c r="E2409" s="51"/>
      <c r="F2409" s="51"/>
      <c r="G2409" s="51"/>
      <c r="H2409" s="51"/>
    </row>
    <row r="2410" spans="1:8" x14ac:dyDescent="0.3">
      <c r="A2410" s="51"/>
      <c r="B2410" s="51"/>
      <c r="C2410" s="51"/>
      <c r="D2410" s="51"/>
      <c r="E2410" s="51"/>
      <c r="F2410" s="51"/>
      <c r="G2410" s="51"/>
      <c r="H2410" s="51"/>
    </row>
    <row r="2411" spans="1:8" x14ac:dyDescent="0.3">
      <c r="A2411" s="51"/>
      <c r="B2411" s="51"/>
      <c r="C2411" s="51"/>
      <c r="D2411" s="51"/>
      <c r="E2411" s="51"/>
      <c r="F2411" s="51"/>
      <c r="G2411" s="51"/>
      <c r="H2411" s="51"/>
    </row>
    <row r="2412" spans="1:8" x14ac:dyDescent="0.3">
      <c r="A2412" s="51"/>
      <c r="B2412" s="51"/>
      <c r="C2412" s="51"/>
      <c r="D2412" s="51"/>
      <c r="E2412" s="51"/>
      <c r="F2412" s="51"/>
      <c r="G2412" s="51"/>
      <c r="H2412" s="51"/>
    </row>
    <row r="2413" spans="1:8" x14ac:dyDescent="0.3">
      <c r="A2413" s="51"/>
      <c r="B2413" s="51"/>
      <c r="C2413" s="51"/>
      <c r="D2413" s="51"/>
      <c r="E2413" s="51"/>
      <c r="F2413" s="51"/>
      <c r="G2413" s="51"/>
      <c r="H2413" s="51"/>
    </row>
    <row r="2414" spans="1:8" x14ac:dyDescent="0.3">
      <c r="A2414" s="51"/>
      <c r="B2414" s="51"/>
      <c r="C2414" s="51"/>
      <c r="D2414" s="51"/>
      <c r="E2414" s="51"/>
      <c r="F2414" s="51"/>
      <c r="G2414" s="51"/>
      <c r="H2414" s="51"/>
    </row>
    <row r="2415" spans="1:8" x14ac:dyDescent="0.3">
      <c r="A2415" s="51"/>
      <c r="B2415" s="51"/>
      <c r="C2415" s="51"/>
      <c r="D2415" s="51"/>
      <c r="E2415" s="51"/>
      <c r="F2415" s="51"/>
      <c r="G2415" s="51"/>
      <c r="H2415" s="51"/>
    </row>
    <row r="2416" spans="1:8" x14ac:dyDescent="0.3">
      <c r="A2416" s="51"/>
      <c r="B2416" s="51"/>
      <c r="C2416" s="51"/>
      <c r="D2416" s="51"/>
      <c r="E2416" s="51"/>
      <c r="F2416" s="51"/>
      <c r="G2416" s="51"/>
      <c r="H2416" s="51"/>
    </row>
    <row r="2417" spans="1:8" x14ac:dyDescent="0.3">
      <c r="A2417" s="51"/>
      <c r="B2417" s="51"/>
      <c r="C2417" s="51"/>
      <c r="D2417" s="51"/>
      <c r="E2417" s="51"/>
      <c r="F2417" s="51"/>
      <c r="G2417" s="51"/>
      <c r="H2417" s="51"/>
    </row>
    <row r="2418" spans="1:8" x14ac:dyDescent="0.3">
      <c r="A2418" s="51"/>
      <c r="B2418" s="51"/>
      <c r="C2418" s="51"/>
      <c r="D2418" s="51"/>
      <c r="E2418" s="51"/>
      <c r="F2418" s="51"/>
      <c r="G2418" s="51"/>
      <c r="H2418" s="51"/>
    </row>
    <row r="2419" spans="1:8" x14ac:dyDescent="0.3">
      <c r="A2419" s="51"/>
      <c r="B2419" s="51"/>
      <c r="C2419" s="51"/>
      <c r="D2419" s="51"/>
      <c r="E2419" s="51"/>
      <c r="F2419" s="51"/>
      <c r="G2419" s="51"/>
      <c r="H2419" s="51"/>
    </row>
    <row r="2420" spans="1:8" x14ac:dyDescent="0.3">
      <c r="A2420" s="51"/>
      <c r="B2420" s="51"/>
      <c r="C2420" s="51"/>
      <c r="D2420" s="51"/>
      <c r="E2420" s="51"/>
      <c r="F2420" s="51"/>
      <c r="G2420" s="51"/>
      <c r="H2420" s="51"/>
    </row>
    <row r="2421" spans="1:8" x14ac:dyDescent="0.3">
      <c r="A2421" s="51"/>
      <c r="B2421" s="51"/>
      <c r="C2421" s="51"/>
      <c r="D2421" s="51"/>
      <c r="E2421" s="51"/>
      <c r="F2421" s="51"/>
      <c r="G2421" s="51"/>
      <c r="H2421" s="51"/>
    </row>
    <row r="2422" spans="1:8" x14ac:dyDescent="0.3">
      <c r="A2422" s="51"/>
      <c r="B2422" s="51"/>
      <c r="C2422" s="51"/>
      <c r="D2422" s="51"/>
      <c r="E2422" s="51"/>
      <c r="F2422" s="51"/>
      <c r="G2422" s="51"/>
      <c r="H2422" s="51"/>
    </row>
    <row r="2423" spans="1:8" x14ac:dyDescent="0.3">
      <c r="A2423" s="51"/>
      <c r="B2423" s="51"/>
      <c r="C2423" s="51"/>
      <c r="D2423" s="51"/>
      <c r="E2423" s="51"/>
      <c r="F2423" s="51"/>
      <c r="G2423" s="51"/>
      <c r="H2423" s="51"/>
    </row>
    <row r="2424" spans="1:8" x14ac:dyDescent="0.3">
      <c r="A2424" s="51"/>
      <c r="B2424" s="51"/>
      <c r="C2424" s="51"/>
      <c r="D2424" s="51"/>
      <c r="E2424" s="51"/>
      <c r="F2424" s="51"/>
      <c r="G2424" s="51"/>
      <c r="H2424" s="51"/>
    </row>
    <row r="2425" spans="1:8" x14ac:dyDescent="0.3">
      <c r="A2425" s="51"/>
      <c r="B2425" s="51"/>
      <c r="C2425" s="51"/>
      <c r="D2425" s="51"/>
      <c r="E2425" s="51"/>
      <c r="F2425" s="51"/>
      <c r="G2425" s="51"/>
      <c r="H2425" s="51"/>
    </row>
    <row r="2426" spans="1:8" x14ac:dyDescent="0.3">
      <c r="A2426" s="51"/>
      <c r="B2426" s="51"/>
      <c r="C2426" s="51"/>
      <c r="D2426" s="51"/>
      <c r="E2426" s="51"/>
      <c r="F2426" s="51"/>
      <c r="G2426" s="51"/>
      <c r="H2426" s="51"/>
    </row>
    <row r="2427" spans="1:8" x14ac:dyDescent="0.3">
      <c r="A2427" s="51"/>
      <c r="B2427" s="51"/>
      <c r="C2427" s="51"/>
      <c r="D2427" s="51"/>
      <c r="E2427" s="51"/>
      <c r="F2427" s="51"/>
      <c r="G2427" s="51"/>
      <c r="H2427" s="51"/>
    </row>
    <row r="2428" spans="1:8" x14ac:dyDescent="0.3">
      <c r="A2428" s="51"/>
      <c r="B2428" s="51"/>
      <c r="C2428" s="51"/>
      <c r="D2428" s="51"/>
      <c r="E2428" s="51"/>
      <c r="F2428" s="51"/>
      <c r="G2428" s="51"/>
      <c r="H2428" s="51"/>
    </row>
    <row r="2429" spans="1:8" x14ac:dyDescent="0.3">
      <c r="A2429" s="51"/>
      <c r="B2429" s="51"/>
      <c r="C2429" s="51"/>
      <c r="D2429" s="51"/>
      <c r="E2429" s="51"/>
      <c r="F2429" s="51"/>
      <c r="G2429" s="51"/>
      <c r="H2429" s="51"/>
    </row>
    <row r="2430" spans="1:8" x14ac:dyDescent="0.3">
      <c r="A2430" s="51"/>
      <c r="B2430" s="51"/>
      <c r="C2430" s="51"/>
      <c r="D2430" s="51"/>
      <c r="E2430" s="51"/>
      <c r="F2430" s="51"/>
      <c r="G2430" s="51"/>
      <c r="H2430" s="51"/>
    </row>
    <row r="2431" spans="1:8" x14ac:dyDescent="0.3">
      <c r="A2431" s="51"/>
      <c r="B2431" s="51"/>
      <c r="C2431" s="51"/>
      <c r="D2431" s="51"/>
      <c r="E2431" s="51"/>
      <c r="F2431" s="51"/>
      <c r="G2431" s="51"/>
      <c r="H2431" s="51"/>
    </row>
    <row r="2432" spans="1:8" x14ac:dyDescent="0.3">
      <c r="A2432" s="51"/>
      <c r="B2432" s="51"/>
      <c r="C2432" s="51"/>
      <c r="D2432" s="51"/>
      <c r="E2432" s="51"/>
      <c r="F2432" s="51"/>
      <c r="G2432" s="51"/>
      <c r="H2432" s="51"/>
    </row>
    <row r="2433" spans="1:8" x14ac:dyDescent="0.3">
      <c r="A2433" s="51"/>
      <c r="B2433" s="51"/>
      <c r="C2433" s="51"/>
      <c r="D2433" s="51"/>
      <c r="E2433" s="51"/>
      <c r="F2433" s="51"/>
      <c r="G2433" s="51"/>
      <c r="H2433" s="51"/>
    </row>
    <row r="2434" spans="1:8" x14ac:dyDescent="0.3">
      <c r="A2434" s="51"/>
      <c r="B2434" s="51"/>
      <c r="C2434" s="51"/>
      <c r="D2434" s="51"/>
      <c r="E2434" s="51"/>
      <c r="F2434" s="51"/>
      <c r="G2434" s="51"/>
      <c r="H2434" s="51"/>
    </row>
    <row r="2435" spans="1:8" x14ac:dyDescent="0.3">
      <c r="A2435" s="51"/>
      <c r="B2435" s="51"/>
      <c r="C2435" s="51"/>
      <c r="D2435" s="51"/>
      <c r="E2435" s="51"/>
      <c r="F2435" s="51"/>
      <c r="G2435" s="51"/>
      <c r="H2435" s="51"/>
    </row>
    <row r="2436" spans="1:8" x14ac:dyDescent="0.3">
      <c r="A2436" s="51"/>
      <c r="B2436" s="51"/>
      <c r="C2436" s="51"/>
      <c r="D2436" s="51"/>
      <c r="E2436" s="51"/>
      <c r="F2436" s="51"/>
      <c r="G2436" s="51"/>
      <c r="H2436" s="51"/>
    </row>
    <row r="2437" spans="1:8" x14ac:dyDescent="0.3">
      <c r="A2437" s="51"/>
      <c r="B2437" s="51"/>
      <c r="C2437" s="51"/>
      <c r="D2437" s="51"/>
      <c r="E2437" s="51"/>
      <c r="F2437" s="51"/>
      <c r="G2437" s="51"/>
      <c r="H2437" s="51"/>
    </row>
    <row r="2438" spans="1:8" x14ac:dyDescent="0.3">
      <c r="A2438" s="51"/>
      <c r="B2438" s="51"/>
      <c r="C2438" s="51"/>
      <c r="D2438" s="51"/>
      <c r="E2438" s="51"/>
      <c r="F2438" s="51"/>
      <c r="G2438" s="51"/>
      <c r="H2438" s="51"/>
    </row>
    <row r="2439" spans="1:8" x14ac:dyDescent="0.3">
      <c r="A2439" s="51"/>
      <c r="B2439" s="51"/>
      <c r="C2439" s="51"/>
      <c r="D2439" s="51"/>
      <c r="E2439" s="51"/>
      <c r="F2439" s="51"/>
      <c r="G2439" s="51"/>
      <c r="H2439" s="51"/>
    </row>
    <row r="2440" spans="1:8" x14ac:dyDescent="0.3">
      <c r="A2440" s="51"/>
      <c r="B2440" s="51"/>
      <c r="C2440" s="51"/>
      <c r="D2440" s="51"/>
      <c r="E2440" s="51"/>
      <c r="F2440" s="51"/>
      <c r="G2440" s="51"/>
      <c r="H2440" s="51"/>
    </row>
    <row r="2441" spans="1:8" x14ac:dyDescent="0.3">
      <c r="A2441" s="51"/>
      <c r="B2441" s="51"/>
      <c r="C2441" s="51"/>
      <c r="D2441" s="51"/>
      <c r="E2441" s="51"/>
      <c r="F2441" s="51"/>
      <c r="G2441" s="51"/>
      <c r="H2441" s="51"/>
    </row>
    <row r="2442" spans="1:8" x14ac:dyDescent="0.3">
      <c r="A2442" s="51"/>
      <c r="B2442" s="51"/>
      <c r="C2442" s="51"/>
      <c r="D2442" s="51"/>
      <c r="E2442" s="51"/>
      <c r="F2442" s="51"/>
      <c r="G2442" s="51"/>
      <c r="H2442" s="51"/>
    </row>
    <row r="2443" spans="1:8" x14ac:dyDescent="0.3">
      <c r="A2443" s="51"/>
      <c r="B2443" s="51"/>
      <c r="C2443" s="51"/>
      <c r="D2443" s="51"/>
      <c r="E2443" s="51"/>
      <c r="F2443" s="51"/>
      <c r="G2443" s="51"/>
      <c r="H2443" s="51"/>
    </row>
    <row r="2444" spans="1:8" x14ac:dyDescent="0.3">
      <c r="A2444" s="51"/>
      <c r="B2444" s="51"/>
      <c r="C2444" s="51"/>
      <c r="D2444" s="51"/>
      <c r="E2444" s="51"/>
      <c r="F2444" s="51"/>
      <c r="G2444" s="51"/>
      <c r="H2444" s="51"/>
    </row>
    <row r="2445" spans="1:8" x14ac:dyDescent="0.3">
      <c r="A2445" s="51"/>
      <c r="B2445" s="51"/>
      <c r="C2445" s="51"/>
      <c r="D2445" s="51"/>
      <c r="E2445" s="51"/>
      <c r="F2445" s="51"/>
      <c r="G2445" s="51"/>
      <c r="H2445" s="51"/>
    </row>
    <row r="2446" spans="1:8" x14ac:dyDescent="0.3">
      <c r="A2446" s="51"/>
      <c r="B2446" s="51"/>
      <c r="C2446" s="51"/>
      <c r="D2446" s="51"/>
      <c r="E2446" s="51"/>
      <c r="F2446" s="51"/>
      <c r="G2446" s="51"/>
      <c r="H2446" s="51"/>
    </row>
    <row r="2447" spans="1:8" x14ac:dyDescent="0.3">
      <c r="A2447" s="51"/>
      <c r="B2447" s="51"/>
      <c r="C2447" s="51"/>
      <c r="D2447" s="51"/>
      <c r="E2447" s="51"/>
      <c r="F2447" s="51"/>
      <c r="G2447" s="51"/>
      <c r="H2447" s="51"/>
    </row>
    <row r="2448" spans="1:8" x14ac:dyDescent="0.3">
      <c r="A2448" s="51"/>
      <c r="B2448" s="51"/>
      <c r="C2448" s="51"/>
      <c r="D2448" s="51"/>
      <c r="E2448" s="51"/>
      <c r="F2448" s="51"/>
      <c r="G2448" s="51"/>
      <c r="H2448" s="51"/>
    </row>
    <row r="2449" spans="1:8" x14ac:dyDescent="0.3">
      <c r="A2449" s="51"/>
      <c r="B2449" s="51"/>
      <c r="C2449" s="51"/>
      <c r="D2449" s="51"/>
      <c r="E2449" s="51"/>
      <c r="F2449" s="51"/>
      <c r="G2449" s="51"/>
      <c r="H2449" s="51"/>
    </row>
    <row r="2450" spans="1:8" x14ac:dyDescent="0.3">
      <c r="A2450" s="51"/>
      <c r="B2450" s="51"/>
      <c r="C2450" s="51"/>
      <c r="D2450" s="51"/>
      <c r="E2450" s="51"/>
      <c r="F2450" s="51"/>
      <c r="G2450" s="51"/>
      <c r="H2450" s="51"/>
    </row>
    <row r="2451" spans="1:8" x14ac:dyDescent="0.3">
      <c r="A2451" s="51"/>
      <c r="B2451" s="51"/>
      <c r="C2451" s="51"/>
      <c r="D2451" s="51"/>
      <c r="E2451" s="51"/>
      <c r="F2451" s="51"/>
      <c r="G2451" s="51"/>
      <c r="H2451" s="51"/>
    </row>
    <row r="2452" spans="1:8" x14ac:dyDescent="0.3">
      <c r="A2452" s="51"/>
      <c r="B2452" s="51"/>
      <c r="C2452" s="51"/>
      <c r="D2452" s="51"/>
      <c r="E2452" s="51"/>
      <c r="F2452" s="51"/>
      <c r="G2452" s="51"/>
      <c r="H2452" s="51"/>
    </row>
    <row r="2453" spans="1:8" x14ac:dyDescent="0.3">
      <c r="A2453" s="51"/>
      <c r="B2453" s="51"/>
      <c r="C2453" s="51"/>
      <c r="D2453" s="51"/>
      <c r="E2453" s="51"/>
      <c r="F2453" s="51"/>
      <c r="G2453" s="51"/>
      <c r="H2453" s="51"/>
    </row>
    <row r="2454" spans="1:8" x14ac:dyDescent="0.3">
      <c r="A2454" s="51"/>
      <c r="B2454" s="51"/>
      <c r="C2454" s="51"/>
      <c r="D2454" s="51"/>
      <c r="E2454" s="51"/>
      <c r="F2454" s="51"/>
      <c r="G2454" s="51"/>
      <c r="H2454" s="51"/>
    </row>
    <row r="2455" spans="1:8" x14ac:dyDescent="0.3">
      <c r="A2455" s="51"/>
      <c r="B2455" s="51"/>
      <c r="C2455" s="51"/>
      <c r="D2455" s="51"/>
      <c r="E2455" s="51"/>
      <c r="F2455" s="51"/>
      <c r="G2455" s="51"/>
      <c r="H2455" s="51"/>
    </row>
    <row r="2456" spans="1:8" x14ac:dyDescent="0.3">
      <c r="A2456" s="51"/>
      <c r="B2456" s="51"/>
      <c r="C2456" s="51"/>
      <c r="D2456" s="51"/>
      <c r="E2456" s="51"/>
      <c r="F2456" s="51"/>
      <c r="G2456" s="51"/>
      <c r="H2456" s="51"/>
    </row>
    <row r="2457" spans="1:8" x14ac:dyDescent="0.3">
      <c r="A2457" s="51"/>
      <c r="B2457" s="51"/>
      <c r="C2457" s="51"/>
      <c r="D2457" s="51"/>
      <c r="E2457" s="51"/>
      <c r="F2457" s="51"/>
      <c r="G2457" s="51"/>
      <c r="H2457" s="51"/>
    </row>
    <row r="2458" spans="1:8" x14ac:dyDescent="0.3">
      <c r="A2458" s="51"/>
      <c r="B2458" s="51"/>
      <c r="C2458" s="51"/>
      <c r="D2458" s="51"/>
      <c r="E2458" s="51"/>
      <c r="F2458" s="51"/>
      <c r="G2458" s="51"/>
      <c r="H2458" s="51"/>
    </row>
    <row r="2459" spans="1:8" x14ac:dyDescent="0.3">
      <c r="A2459" s="51"/>
      <c r="B2459" s="51"/>
      <c r="C2459" s="51"/>
      <c r="D2459" s="51"/>
      <c r="E2459" s="51"/>
      <c r="F2459" s="51"/>
      <c r="G2459" s="51"/>
      <c r="H2459" s="51"/>
    </row>
    <row r="2460" spans="1:8" x14ac:dyDescent="0.3">
      <c r="A2460" s="51"/>
      <c r="B2460" s="51"/>
      <c r="C2460" s="51"/>
      <c r="D2460" s="51"/>
      <c r="E2460" s="51"/>
      <c r="F2460" s="51"/>
      <c r="G2460" s="51"/>
      <c r="H2460" s="51"/>
    </row>
    <row r="2461" spans="1:8" x14ac:dyDescent="0.3">
      <c r="A2461" s="51"/>
      <c r="B2461" s="51"/>
      <c r="C2461" s="51"/>
      <c r="D2461" s="51"/>
      <c r="E2461" s="51"/>
      <c r="F2461" s="51"/>
      <c r="G2461" s="51"/>
      <c r="H2461" s="51"/>
    </row>
    <row r="2462" spans="1:8" x14ac:dyDescent="0.3">
      <c r="A2462" s="51"/>
      <c r="B2462" s="51"/>
      <c r="C2462" s="51"/>
      <c r="D2462" s="51"/>
      <c r="E2462" s="51"/>
      <c r="F2462" s="51"/>
      <c r="G2462" s="51"/>
      <c r="H2462" s="51"/>
    </row>
    <row r="2463" spans="1:8" x14ac:dyDescent="0.3">
      <c r="A2463" s="51"/>
      <c r="B2463" s="51"/>
      <c r="C2463" s="51"/>
      <c r="D2463" s="51"/>
      <c r="E2463" s="51"/>
      <c r="F2463" s="51"/>
      <c r="G2463" s="51"/>
      <c r="H2463" s="51"/>
    </row>
    <row r="2464" spans="1:8" x14ac:dyDescent="0.3">
      <c r="A2464" s="51"/>
      <c r="B2464" s="51"/>
      <c r="C2464" s="51"/>
      <c r="D2464" s="51"/>
      <c r="E2464" s="51"/>
      <c r="F2464" s="51"/>
      <c r="G2464" s="51"/>
      <c r="H2464" s="51"/>
    </row>
    <row r="2465" spans="1:8" x14ac:dyDescent="0.3">
      <c r="A2465" s="51"/>
      <c r="B2465" s="51"/>
      <c r="C2465" s="51"/>
      <c r="D2465" s="51"/>
      <c r="E2465" s="51"/>
      <c r="F2465" s="51"/>
      <c r="G2465" s="51"/>
      <c r="H2465" s="51"/>
    </row>
    <row r="2466" spans="1:8" x14ac:dyDescent="0.3">
      <c r="A2466" s="51"/>
      <c r="B2466" s="51"/>
      <c r="C2466" s="51"/>
      <c r="D2466" s="51"/>
      <c r="E2466" s="51"/>
      <c r="F2466" s="51"/>
      <c r="G2466" s="51"/>
      <c r="H2466" s="51"/>
    </row>
    <row r="2467" spans="1:8" x14ac:dyDescent="0.3">
      <c r="A2467" s="51"/>
      <c r="B2467" s="51"/>
      <c r="C2467" s="51"/>
      <c r="D2467" s="51"/>
      <c r="E2467" s="51"/>
      <c r="F2467" s="51"/>
      <c r="G2467" s="51"/>
      <c r="H2467" s="51"/>
    </row>
    <row r="2468" spans="1:8" x14ac:dyDescent="0.3">
      <c r="A2468" s="51"/>
      <c r="B2468" s="51"/>
      <c r="C2468" s="51"/>
      <c r="D2468" s="51"/>
      <c r="E2468" s="51"/>
      <c r="F2468" s="51"/>
      <c r="G2468" s="51"/>
      <c r="H2468" s="51"/>
    </row>
    <row r="2469" spans="1:8" x14ac:dyDescent="0.3">
      <c r="A2469" s="51"/>
      <c r="B2469" s="51"/>
      <c r="C2469" s="51"/>
      <c r="D2469" s="51"/>
      <c r="E2469" s="51"/>
      <c r="F2469" s="51"/>
      <c r="G2469" s="51"/>
      <c r="H2469" s="51"/>
    </row>
    <row r="2470" spans="1:8" x14ac:dyDescent="0.3">
      <c r="A2470" s="51"/>
      <c r="B2470" s="51"/>
      <c r="C2470" s="51"/>
      <c r="D2470" s="51"/>
      <c r="E2470" s="51"/>
      <c r="F2470" s="51"/>
      <c r="G2470" s="51"/>
      <c r="H2470" s="51"/>
    </row>
    <row r="2471" spans="1:8" x14ac:dyDescent="0.3">
      <c r="A2471" s="51"/>
      <c r="B2471" s="51"/>
      <c r="C2471" s="51"/>
      <c r="D2471" s="51"/>
      <c r="E2471" s="51"/>
      <c r="F2471" s="51"/>
      <c r="G2471" s="51"/>
      <c r="H2471" s="51"/>
    </row>
    <row r="2472" spans="1:8" x14ac:dyDescent="0.3">
      <c r="A2472" s="51"/>
      <c r="B2472" s="51"/>
      <c r="C2472" s="51"/>
      <c r="D2472" s="51"/>
      <c r="E2472" s="51"/>
      <c r="F2472" s="51"/>
      <c r="G2472" s="51"/>
      <c r="H2472" s="51"/>
    </row>
    <row r="2473" spans="1:8" x14ac:dyDescent="0.3">
      <c r="A2473" s="51"/>
      <c r="B2473" s="51"/>
      <c r="C2473" s="51"/>
      <c r="D2473" s="51"/>
      <c r="E2473" s="51"/>
      <c r="F2473" s="51"/>
      <c r="G2473" s="51"/>
      <c r="H2473" s="51"/>
    </row>
    <row r="2474" spans="1:8" x14ac:dyDescent="0.3">
      <c r="A2474" s="51"/>
      <c r="B2474" s="51"/>
      <c r="C2474" s="51"/>
      <c r="D2474" s="51"/>
      <c r="E2474" s="51"/>
      <c r="F2474" s="51"/>
      <c r="G2474" s="51"/>
      <c r="H2474" s="51"/>
    </row>
    <row r="2475" spans="1:8" x14ac:dyDescent="0.3">
      <c r="A2475" s="51"/>
      <c r="B2475" s="51"/>
      <c r="C2475" s="51"/>
      <c r="D2475" s="51"/>
      <c r="E2475" s="51"/>
      <c r="F2475" s="51"/>
      <c r="G2475" s="51"/>
      <c r="H2475" s="51"/>
    </row>
    <row r="2476" spans="1:8" x14ac:dyDescent="0.3">
      <c r="A2476" s="51"/>
      <c r="B2476" s="51"/>
      <c r="C2476" s="51"/>
      <c r="D2476" s="51"/>
      <c r="E2476" s="51"/>
      <c r="F2476" s="51"/>
      <c r="G2476" s="51"/>
      <c r="H2476" s="51"/>
    </row>
    <row r="2477" spans="1:8" x14ac:dyDescent="0.3">
      <c r="A2477" s="51"/>
      <c r="B2477" s="51"/>
      <c r="C2477" s="51"/>
      <c r="D2477" s="51"/>
      <c r="E2477" s="51"/>
      <c r="F2477" s="51"/>
      <c r="G2477" s="51"/>
      <c r="H2477" s="51"/>
    </row>
    <row r="2478" spans="1:8" x14ac:dyDescent="0.3">
      <c r="A2478" s="51"/>
      <c r="B2478" s="51"/>
      <c r="C2478" s="51"/>
      <c r="D2478" s="51"/>
      <c r="E2478" s="51"/>
      <c r="F2478" s="51"/>
      <c r="G2478" s="51"/>
      <c r="H2478" s="51"/>
    </row>
    <row r="2479" spans="1:8" x14ac:dyDescent="0.3">
      <c r="A2479" s="51"/>
      <c r="B2479" s="51"/>
      <c r="C2479" s="51"/>
      <c r="D2479" s="51"/>
      <c r="E2479" s="51"/>
      <c r="F2479" s="51"/>
      <c r="G2479" s="51"/>
      <c r="H2479" s="51"/>
    </row>
    <row r="2480" spans="1:8" x14ac:dyDescent="0.3">
      <c r="A2480" s="51"/>
      <c r="B2480" s="51"/>
      <c r="C2480" s="51"/>
      <c r="D2480" s="51"/>
      <c r="E2480" s="51"/>
      <c r="F2480" s="51"/>
      <c r="G2480" s="51"/>
      <c r="H2480" s="51"/>
    </row>
    <row r="2481" spans="1:8" x14ac:dyDescent="0.3">
      <c r="A2481" s="51"/>
      <c r="B2481" s="51"/>
      <c r="C2481" s="51"/>
      <c r="D2481" s="51"/>
      <c r="E2481" s="51"/>
      <c r="F2481" s="51"/>
      <c r="G2481" s="51"/>
      <c r="H2481" s="51"/>
    </row>
    <row r="2482" spans="1:8" x14ac:dyDescent="0.3">
      <c r="A2482" s="51"/>
      <c r="B2482" s="51"/>
      <c r="C2482" s="51"/>
      <c r="D2482" s="51"/>
      <c r="E2482" s="51"/>
      <c r="F2482" s="51"/>
      <c r="G2482" s="51"/>
      <c r="H2482" s="51"/>
    </row>
    <row r="2483" spans="1:8" x14ac:dyDescent="0.3">
      <c r="A2483" s="51"/>
      <c r="B2483" s="51"/>
      <c r="C2483" s="51"/>
      <c r="D2483" s="51"/>
      <c r="E2483" s="51"/>
      <c r="F2483" s="51"/>
      <c r="G2483" s="51"/>
      <c r="H2483" s="51"/>
    </row>
    <row r="2484" spans="1:8" x14ac:dyDescent="0.3">
      <c r="A2484" s="51"/>
      <c r="B2484" s="51"/>
      <c r="C2484" s="51"/>
      <c r="D2484" s="51"/>
      <c r="E2484" s="51"/>
      <c r="F2484" s="51"/>
      <c r="G2484" s="51"/>
      <c r="H2484" s="51"/>
    </row>
    <row r="2485" spans="1:8" x14ac:dyDescent="0.3">
      <c r="A2485" s="51"/>
      <c r="B2485" s="51"/>
      <c r="C2485" s="51"/>
      <c r="D2485" s="51"/>
      <c r="E2485" s="51"/>
      <c r="F2485" s="51"/>
      <c r="G2485" s="51"/>
      <c r="H2485" s="51"/>
    </row>
    <row r="2486" spans="1:8" x14ac:dyDescent="0.3">
      <c r="A2486" s="51"/>
      <c r="B2486" s="51"/>
      <c r="C2486" s="51"/>
      <c r="D2486" s="51"/>
      <c r="E2486" s="51"/>
      <c r="F2486" s="51"/>
      <c r="G2486" s="51"/>
      <c r="H2486" s="51"/>
    </row>
    <row r="2487" spans="1:8" x14ac:dyDescent="0.3">
      <c r="A2487" s="51"/>
      <c r="B2487" s="51"/>
      <c r="C2487" s="51"/>
      <c r="D2487" s="51"/>
      <c r="E2487" s="51"/>
      <c r="F2487" s="51"/>
      <c r="G2487" s="51"/>
      <c r="H2487" s="51"/>
    </row>
    <row r="2488" spans="1:8" x14ac:dyDescent="0.3">
      <c r="A2488" s="51"/>
      <c r="B2488" s="51"/>
      <c r="C2488" s="51"/>
      <c r="D2488" s="51"/>
      <c r="E2488" s="51"/>
      <c r="F2488" s="51"/>
      <c r="G2488" s="51"/>
      <c r="H2488" s="51"/>
    </row>
    <row r="2489" spans="1:8" x14ac:dyDescent="0.3">
      <c r="A2489" s="51"/>
      <c r="B2489" s="51"/>
      <c r="C2489" s="51"/>
      <c r="D2489" s="51"/>
      <c r="E2489" s="51"/>
      <c r="F2489" s="51"/>
      <c r="G2489" s="51"/>
      <c r="H2489" s="51"/>
    </row>
    <row r="2490" spans="1:8" x14ac:dyDescent="0.3">
      <c r="A2490" s="51"/>
      <c r="B2490" s="51"/>
      <c r="C2490" s="51"/>
      <c r="D2490" s="51"/>
      <c r="E2490" s="51"/>
      <c r="F2490" s="51"/>
      <c r="G2490" s="51"/>
      <c r="H2490" s="51"/>
    </row>
    <row r="2491" spans="1:8" x14ac:dyDescent="0.3">
      <c r="A2491" s="51"/>
      <c r="B2491" s="51"/>
      <c r="C2491" s="51"/>
      <c r="D2491" s="51"/>
      <c r="E2491" s="51"/>
      <c r="F2491" s="51"/>
      <c r="G2491" s="51"/>
      <c r="H2491" s="51"/>
    </row>
    <row r="2492" spans="1:8" x14ac:dyDescent="0.3">
      <c r="A2492" s="51"/>
      <c r="B2492" s="51"/>
      <c r="C2492" s="51"/>
      <c r="D2492" s="51"/>
      <c r="E2492" s="51"/>
      <c r="F2492" s="51"/>
      <c r="G2492" s="51"/>
      <c r="H2492" s="51"/>
    </row>
    <row r="2493" spans="1:8" x14ac:dyDescent="0.3">
      <c r="A2493" s="51"/>
      <c r="B2493" s="51"/>
      <c r="C2493" s="51"/>
      <c r="D2493" s="51"/>
      <c r="E2493" s="51"/>
      <c r="F2493" s="51"/>
      <c r="G2493" s="51"/>
      <c r="H2493" s="51"/>
    </row>
    <row r="2494" spans="1:8" x14ac:dyDescent="0.3">
      <c r="A2494" s="51"/>
      <c r="B2494" s="51"/>
      <c r="C2494" s="51"/>
      <c r="D2494" s="51"/>
      <c r="E2494" s="51"/>
      <c r="F2494" s="51"/>
      <c r="G2494" s="51"/>
      <c r="H2494" s="51"/>
    </row>
    <row r="2495" spans="1:8" x14ac:dyDescent="0.3">
      <c r="A2495" s="51"/>
      <c r="B2495" s="51"/>
      <c r="C2495" s="51"/>
      <c r="D2495" s="51"/>
      <c r="E2495" s="51"/>
      <c r="F2495" s="51"/>
      <c r="G2495" s="51"/>
      <c r="H2495" s="51"/>
    </row>
    <row r="2496" spans="1:8" x14ac:dyDescent="0.3">
      <c r="A2496" s="51"/>
      <c r="B2496" s="51"/>
      <c r="C2496" s="51"/>
      <c r="D2496" s="51"/>
      <c r="E2496" s="51"/>
      <c r="F2496" s="51"/>
      <c r="G2496" s="51"/>
      <c r="H2496" s="51"/>
    </row>
    <row r="2497" spans="1:8" x14ac:dyDescent="0.3">
      <c r="A2497" s="51"/>
      <c r="B2497" s="51"/>
      <c r="C2497" s="51"/>
      <c r="D2497" s="51"/>
      <c r="E2497" s="51"/>
      <c r="F2497" s="51"/>
      <c r="G2497" s="51"/>
      <c r="H2497" s="51"/>
    </row>
    <row r="2498" spans="1:8" x14ac:dyDescent="0.3">
      <c r="A2498" s="51"/>
      <c r="B2498" s="51"/>
      <c r="C2498" s="51"/>
      <c r="D2498" s="51"/>
      <c r="E2498" s="51"/>
      <c r="F2498" s="51"/>
      <c r="G2498" s="51"/>
      <c r="H2498" s="51"/>
    </row>
    <row r="2499" spans="1:8" x14ac:dyDescent="0.3">
      <c r="A2499" s="51"/>
      <c r="B2499" s="51"/>
      <c r="C2499" s="51"/>
      <c r="D2499" s="51"/>
      <c r="E2499" s="51"/>
      <c r="F2499" s="51"/>
      <c r="G2499" s="51"/>
      <c r="H2499" s="51"/>
    </row>
    <row r="2500" spans="1:8" x14ac:dyDescent="0.3">
      <c r="A2500" s="51"/>
      <c r="B2500" s="51"/>
      <c r="C2500" s="51"/>
      <c r="D2500" s="51"/>
      <c r="E2500" s="51"/>
      <c r="F2500" s="51"/>
      <c r="G2500" s="51"/>
      <c r="H2500" s="51"/>
    </row>
    <row r="2501" spans="1:8" x14ac:dyDescent="0.3">
      <c r="A2501" s="51"/>
      <c r="B2501" s="51"/>
      <c r="C2501" s="51"/>
      <c r="D2501" s="51"/>
      <c r="E2501" s="51"/>
      <c r="F2501" s="51"/>
      <c r="G2501" s="51"/>
      <c r="H2501" s="51"/>
    </row>
    <row r="2502" spans="1:8" x14ac:dyDescent="0.3">
      <c r="A2502" s="51"/>
      <c r="B2502" s="51"/>
      <c r="C2502" s="51"/>
      <c r="D2502" s="51"/>
      <c r="E2502" s="51"/>
      <c r="F2502" s="51"/>
      <c r="G2502" s="51"/>
      <c r="H2502" s="51"/>
    </row>
    <row r="2503" spans="1:8" x14ac:dyDescent="0.3">
      <c r="A2503" s="51"/>
      <c r="B2503" s="51"/>
      <c r="C2503" s="51"/>
      <c r="D2503" s="51"/>
      <c r="E2503" s="51"/>
      <c r="F2503" s="51"/>
      <c r="G2503" s="51"/>
      <c r="H2503" s="51"/>
    </row>
    <row r="2504" spans="1:8" x14ac:dyDescent="0.3">
      <c r="A2504" s="51"/>
      <c r="B2504" s="51"/>
      <c r="C2504" s="51"/>
      <c r="D2504" s="51"/>
      <c r="E2504" s="51"/>
      <c r="F2504" s="51"/>
      <c r="G2504" s="51"/>
      <c r="H2504" s="51"/>
    </row>
    <row r="2505" spans="1:8" x14ac:dyDescent="0.3">
      <c r="A2505" s="51"/>
      <c r="B2505" s="51"/>
      <c r="C2505" s="51"/>
      <c r="D2505" s="51"/>
      <c r="E2505" s="51"/>
      <c r="F2505" s="51"/>
      <c r="G2505" s="51"/>
      <c r="H2505" s="51"/>
    </row>
    <row r="2506" spans="1:8" x14ac:dyDescent="0.3">
      <c r="A2506" s="51"/>
      <c r="B2506" s="51"/>
      <c r="C2506" s="51"/>
      <c r="D2506" s="51"/>
      <c r="E2506" s="51"/>
      <c r="F2506" s="51"/>
      <c r="G2506" s="51"/>
      <c r="H2506" s="51"/>
    </row>
    <row r="2507" spans="1:8" x14ac:dyDescent="0.3">
      <c r="A2507" s="51"/>
      <c r="B2507" s="51"/>
      <c r="C2507" s="51"/>
      <c r="D2507" s="51"/>
      <c r="E2507" s="51"/>
      <c r="F2507" s="51"/>
      <c r="G2507" s="51"/>
      <c r="H2507" s="51"/>
    </row>
    <row r="2508" spans="1:8" x14ac:dyDescent="0.3">
      <c r="A2508" s="51"/>
      <c r="B2508" s="51"/>
      <c r="C2508" s="51"/>
      <c r="D2508" s="51"/>
      <c r="E2508" s="51"/>
      <c r="F2508" s="51"/>
      <c r="G2508" s="51"/>
      <c r="H2508" s="51"/>
    </row>
    <row r="2509" spans="1:8" x14ac:dyDescent="0.3">
      <c r="A2509" s="51"/>
      <c r="B2509" s="51"/>
      <c r="C2509" s="51"/>
      <c r="D2509" s="51"/>
      <c r="E2509" s="51"/>
      <c r="F2509" s="51"/>
      <c r="G2509" s="51"/>
      <c r="H2509" s="51"/>
    </row>
    <row r="2510" spans="1:8" x14ac:dyDescent="0.3">
      <c r="A2510" s="51"/>
      <c r="B2510" s="51"/>
      <c r="C2510" s="51"/>
      <c r="D2510" s="51"/>
      <c r="E2510" s="51"/>
      <c r="F2510" s="51"/>
      <c r="G2510" s="51"/>
      <c r="H2510" s="51"/>
    </row>
    <row r="2511" spans="1:8" x14ac:dyDescent="0.3">
      <c r="A2511" s="51"/>
      <c r="B2511" s="51"/>
      <c r="C2511" s="51"/>
      <c r="D2511" s="51"/>
      <c r="E2511" s="51"/>
      <c r="F2511" s="51"/>
      <c r="G2511" s="51"/>
      <c r="H2511" s="51"/>
    </row>
    <row r="2512" spans="1:8" x14ac:dyDescent="0.3">
      <c r="A2512" s="51"/>
      <c r="B2512" s="51"/>
      <c r="C2512" s="51"/>
      <c r="D2512" s="51"/>
      <c r="E2512" s="51"/>
      <c r="F2512" s="51"/>
      <c r="G2512" s="51"/>
      <c r="H2512" s="51"/>
    </row>
    <row r="2513" spans="1:8" x14ac:dyDescent="0.3">
      <c r="A2513" s="51"/>
      <c r="B2513" s="51"/>
      <c r="C2513" s="51"/>
      <c r="D2513" s="51"/>
      <c r="E2513" s="51"/>
      <c r="F2513" s="51"/>
      <c r="G2513" s="51"/>
      <c r="H2513" s="51"/>
    </row>
    <row r="2514" spans="1:8" x14ac:dyDescent="0.3">
      <c r="A2514" s="51"/>
      <c r="B2514" s="51"/>
      <c r="C2514" s="51"/>
      <c r="D2514" s="51"/>
      <c r="E2514" s="51"/>
      <c r="F2514" s="51"/>
      <c r="G2514" s="51"/>
      <c r="H2514" s="51"/>
    </row>
    <row r="2515" spans="1:8" x14ac:dyDescent="0.3">
      <c r="A2515" s="51"/>
      <c r="B2515" s="51"/>
      <c r="C2515" s="51"/>
      <c r="D2515" s="51"/>
      <c r="E2515" s="51"/>
      <c r="F2515" s="51"/>
      <c r="G2515" s="51"/>
      <c r="H2515" s="51"/>
    </row>
    <row r="2516" spans="1:8" x14ac:dyDescent="0.3">
      <c r="A2516" s="51"/>
      <c r="B2516" s="51"/>
      <c r="C2516" s="51"/>
      <c r="D2516" s="51"/>
      <c r="E2516" s="51"/>
      <c r="F2516" s="51"/>
      <c r="G2516" s="51"/>
      <c r="H2516" s="51"/>
    </row>
    <row r="2517" spans="1:8" x14ac:dyDescent="0.3">
      <c r="A2517" s="51"/>
      <c r="B2517" s="51"/>
      <c r="C2517" s="51"/>
      <c r="D2517" s="51"/>
      <c r="E2517" s="51"/>
      <c r="F2517" s="51"/>
      <c r="G2517" s="51"/>
      <c r="H2517" s="51"/>
    </row>
    <row r="2518" spans="1:8" x14ac:dyDescent="0.3">
      <c r="A2518" s="51"/>
      <c r="B2518" s="51"/>
      <c r="C2518" s="51"/>
      <c r="D2518" s="51"/>
      <c r="E2518" s="51"/>
      <c r="F2518" s="51"/>
      <c r="G2518" s="51"/>
      <c r="H2518" s="51"/>
    </row>
    <row r="2519" spans="1:8" x14ac:dyDescent="0.3">
      <c r="A2519" s="51"/>
      <c r="B2519" s="51"/>
      <c r="C2519" s="51"/>
      <c r="D2519" s="51"/>
      <c r="E2519" s="51"/>
      <c r="F2519" s="51"/>
      <c r="G2519" s="51"/>
      <c r="H2519" s="51"/>
    </row>
    <row r="2520" spans="1:8" x14ac:dyDescent="0.3">
      <c r="A2520" s="51"/>
      <c r="B2520" s="51"/>
      <c r="C2520" s="51"/>
      <c r="D2520" s="51"/>
      <c r="E2520" s="51"/>
      <c r="F2520" s="51"/>
      <c r="G2520" s="51"/>
      <c r="H2520" s="51"/>
    </row>
    <row r="2521" spans="1:8" x14ac:dyDescent="0.3">
      <c r="A2521" s="51"/>
      <c r="B2521" s="51"/>
      <c r="C2521" s="51"/>
      <c r="D2521" s="51"/>
      <c r="E2521" s="51"/>
      <c r="F2521" s="51"/>
      <c r="G2521" s="51"/>
      <c r="H2521" s="51"/>
    </row>
    <row r="2522" spans="1:8" x14ac:dyDescent="0.3">
      <c r="A2522" s="51"/>
      <c r="B2522" s="51"/>
      <c r="C2522" s="51"/>
      <c r="D2522" s="51"/>
      <c r="E2522" s="51"/>
      <c r="F2522" s="51"/>
      <c r="G2522" s="51"/>
      <c r="H2522" s="51"/>
    </row>
    <row r="2523" spans="1:8" x14ac:dyDescent="0.3">
      <c r="A2523" s="51"/>
      <c r="B2523" s="51"/>
      <c r="C2523" s="51"/>
      <c r="D2523" s="51"/>
      <c r="E2523" s="51"/>
      <c r="F2523" s="51"/>
      <c r="G2523" s="51"/>
      <c r="H2523" s="51"/>
    </row>
    <row r="2524" spans="1:8" x14ac:dyDescent="0.3">
      <c r="A2524" s="51"/>
      <c r="B2524" s="51"/>
      <c r="C2524" s="51"/>
      <c r="D2524" s="51"/>
      <c r="E2524" s="51"/>
      <c r="F2524" s="51"/>
      <c r="G2524" s="51"/>
      <c r="H2524" s="51"/>
    </row>
    <row r="2525" spans="1:8" x14ac:dyDescent="0.3">
      <c r="A2525" s="51"/>
      <c r="B2525" s="51"/>
      <c r="C2525" s="51"/>
      <c r="D2525" s="51"/>
      <c r="E2525" s="51"/>
      <c r="F2525" s="51"/>
      <c r="G2525" s="51"/>
      <c r="H2525" s="51"/>
    </row>
    <row r="2526" spans="1:8" x14ac:dyDescent="0.3">
      <c r="A2526" s="51"/>
      <c r="B2526" s="51"/>
      <c r="C2526" s="51"/>
      <c r="D2526" s="51"/>
      <c r="E2526" s="51"/>
      <c r="F2526" s="51"/>
      <c r="G2526" s="51"/>
      <c r="H2526" s="51"/>
    </row>
    <row r="2527" spans="1:8" x14ac:dyDescent="0.3">
      <c r="A2527" s="51"/>
      <c r="B2527" s="51"/>
      <c r="C2527" s="51"/>
      <c r="D2527" s="51"/>
      <c r="E2527" s="51"/>
      <c r="F2527" s="51"/>
      <c r="G2527" s="51"/>
      <c r="H2527" s="51"/>
    </row>
    <row r="2528" spans="1:8" x14ac:dyDescent="0.3">
      <c r="A2528" s="51"/>
      <c r="B2528" s="51"/>
      <c r="C2528" s="51"/>
      <c r="D2528" s="51"/>
      <c r="E2528" s="51"/>
      <c r="F2528" s="51"/>
      <c r="G2528" s="51"/>
      <c r="H2528" s="51"/>
    </row>
    <row r="2529" spans="1:8" x14ac:dyDescent="0.3">
      <c r="A2529" s="51"/>
      <c r="B2529" s="51"/>
      <c r="C2529" s="51"/>
      <c r="D2529" s="51"/>
      <c r="E2529" s="51"/>
      <c r="F2529" s="51"/>
      <c r="G2529" s="51"/>
      <c r="H2529" s="51"/>
    </row>
    <row r="2530" spans="1:8" x14ac:dyDescent="0.3">
      <c r="A2530" s="51"/>
      <c r="B2530" s="51"/>
      <c r="C2530" s="51"/>
      <c r="D2530" s="51"/>
      <c r="E2530" s="51"/>
      <c r="F2530" s="51"/>
      <c r="G2530" s="51"/>
      <c r="H2530" s="51"/>
    </row>
    <row r="2531" spans="1:8" x14ac:dyDescent="0.3">
      <c r="A2531" s="51"/>
      <c r="B2531" s="51"/>
      <c r="C2531" s="51"/>
      <c r="D2531" s="51"/>
      <c r="E2531" s="51"/>
      <c r="F2531" s="51"/>
      <c r="G2531" s="51"/>
      <c r="H2531" s="51"/>
    </row>
    <row r="2532" spans="1:8" x14ac:dyDescent="0.3">
      <c r="A2532" s="51"/>
      <c r="B2532" s="51"/>
      <c r="C2532" s="51"/>
      <c r="D2532" s="51"/>
      <c r="E2532" s="51"/>
      <c r="F2532" s="51"/>
      <c r="G2532" s="51"/>
      <c r="H2532" s="51"/>
    </row>
    <row r="2533" spans="1:8" x14ac:dyDescent="0.3">
      <c r="A2533" s="51"/>
      <c r="B2533" s="51"/>
      <c r="C2533" s="51"/>
      <c r="D2533" s="51"/>
      <c r="E2533" s="51"/>
      <c r="F2533" s="51"/>
      <c r="G2533" s="51"/>
      <c r="H2533" s="51"/>
    </row>
    <row r="2534" spans="1:8" x14ac:dyDescent="0.3">
      <c r="A2534" s="51"/>
      <c r="B2534" s="51"/>
      <c r="C2534" s="51"/>
      <c r="D2534" s="51"/>
      <c r="E2534" s="51"/>
      <c r="F2534" s="51"/>
      <c r="G2534" s="51"/>
      <c r="H2534" s="51"/>
    </row>
    <row r="2535" spans="1:8" x14ac:dyDescent="0.3">
      <c r="A2535" s="51"/>
      <c r="B2535" s="51"/>
      <c r="C2535" s="51"/>
      <c r="D2535" s="51"/>
      <c r="E2535" s="51"/>
      <c r="F2535" s="51"/>
      <c r="G2535" s="51"/>
      <c r="H2535" s="51"/>
    </row>
    <row r="2536" spans="1:8" x14ac:dyDescent="0.3">
      <c r="A2536" s="51"/>
      <c r="B2536" s="51"/>
      <c r="C2536" s="51"/>
      <c r="D2536" s="51"/>
      <c r="E2536" s="51"/>
      <c r="F2536" s="51"/>
      <c r="G2536" s="51"/>
      <c r="H2536" s="51"/>
    </row>
    <row r="2537" spans="1:8" x14ac:dyDescent="0.3">
      <c r="A2537" s="51"/>
      <c r="B2537" s="51"/>
      <c r="C2537" s="51"/>
      <c r="D2537" s="51"/>
      <c r="E2537" s="51"/>
      <c r="F2537" s="51"/>
      <c r="G2537" s="51"/>
      <c r="H2537" s="51"/>
    </row>
    <row r="2538" spans="1:8" x14ac:dyDescent="0.3">
      <c r="A2538" s="51"/>
      <c r="B2538" s="51"/>
      <c r="C2538" s="51"/>
      <c r="D2538" s="51"/>
      <c r="E2538" s="51"/>
      <c r="F2538" s="51"/>
      <c r="G2538" s="51"/>
      <c r="H2538" s="51"/>
    </row>
    <row r="2539" spans="1:8" x14ac:dyDescent="0.3">
      <c r="A2539" s="51"/>
      <c r="B2539" s="51"/>
      <c r="C2539" s="51"/>
      <c r="D2539" s="51"/>
      <c r="E2539" s="51"/>
      <c r="F2539" s="51"/>
      <c r="G2539" s="51"/>
      <c r="H2539" s="51"/>
    </row>
    <row r="2540" spans="1:8" x14ac:dyDescent="0.3">
      <c r="A2540" s="51"/>
      <c r="B2540" s="51"/>
      <c r="C2540" s="51"/>
      <c r="D2540" s="51"/>
      <c r="E2540" s="51"/>
      <c r="F2540" s="51"/>
      <c r="G2540" s="51"/>
      <c r="H2540" s="51"/>
    </row>
    <row r="2541" spans="1:8" x14ac:dyDescent="0.3">
      <c r="A2541" s="51"/>
      <c r="B2541" s="51"/>
      <c r="C2541" s="51"/>
      <c r="D2541" s="51"/>
      <c r="E2541" s="51"/>
      <c r="F2541" s="51"/>
      <c r="G2541" s="51"/>
      <c r="H2541" s="51"/>
    </row>
    <row r="2542" spans="1:8" x14ac:dyDescent="0.3">
      <c r="A2542" s="51"/>
      <c r="B2542" s="51"/>
      <c r="C2542" s="51"/>
      <c r="D2542" s="51"/>
      <c r="E2542" s="51"/>
      <c r="F2542" s="51"/>
      <c r="G2542" s="51"/>
      <c r="H2542" s="51"/>
    </row>
    <row r="2543" spans="1:8" x14ac:dyDescent="0.3">
      <c r="A2543" s="51"/>
      <c r="B2543" s="51"/>
      <c r="C2543" s="51"/>
      <c r="D2543" s="51"/>
      <c r="E2543" s="51"/>
      <c r="F2543" s="51"/>
      <c r="G2543" s="51"/>
      <c r="H2543" s="51"/>
    </row>
    <row r="2544" spans="1:8" x14ac:dyDescent="0.3">
      <c r="A2544" s="51"/>
      <c r="B2544" s="51"/>
      <c r="C2544" s="51"/>
      <c r="D2544" s="51"/>
      <c r="E2544" s="51"/>
      <c r="F2544" s="51"/>
      <c r="G2544" s="51"/>
      <c r="H2544" s="51"/>
    </row>
    <row r="2545" spans="1:8" x14ac:dyDescent="0.3">
      <c r="A2545" s="51"/>
      <c r="B2545" s="51"/>
      <c r="C2545" s="51"/>
      <c r="D2545" s="51"/>
      <c r="E2545" s="51"/>
      <c r="F2545" s="51"/>
      <c r="G2545" s="51"/>
      <c r="H2545" s="51"/>
    </row>
    <row r="2546" spans="1:8" x14ac:dyDescent="0.3">
      <c r="A2546" s="51"/>
      <c r="B2546" s="51"/>
      <c r="C2546" s="51"/>
      <c r="D2546" s="51"/>
      <c r="E2546" s="51"/>
      <c r="F2546" s="51"/>
      <c r="G2546" s="51"/>
      <c r="H2546" s="51"/>
    </row>
    <row r="2547" spans="1:8" x14ac:dyDescent="0.3">
      <c r="A2547" s="51"/>
      <c r="B2547" s="51"/>
      <c r="C2547" s="51"/>
      <c r="D2547" s="51"/>
      <c r="E2547" s="51"/>
      <c r="F2547" s="51"/>
      <c r="G2547" s="51"/>
      <c r="H2547" s="51"/>
    </row>
    <row r="2548" spans="1:8" x14ac:dyDescent="0.3">
      <c r="A2548" s="51"/>
      <c r="B2548" s="51"/>
      <c r="C2548" s="51"/>
      <c r="D2548" s="51"/>
      <c r="E2548" s="51"/>
      <c r="F2548" s="51"/>
      <c r="G2548" s="51"/>
      <c r="H2548" s="51"/>
    </row>
    <row r="2549" spans="1:8" x14ac:dyDescent="0.3">
      <c r="A2549" s="51"/>
      <c r="B2549" s="51"/>
      <c r="C2549" s="51"/>
      <c r="D2549" s="51"/>
      <c r="E2549" s="51"/>
      <c r="F2549" s="51"/>
      <c r="G2549" s="51"/>
      <c r="H2549" s="51"/>
    </row>
    <row r="2550" spans="1:8" x14ac:dyDescent="0.3">
      <c r="A2550" s="51"/>
      <c r="B2550" s="51"/>
      <c r="C2550" s="51"/>
      <c r="D2550" s="51"/>
      <c r="E2550" s="51"/>
      <c r="F2550" s="51"/>
      <c r="G2550" s="51"/>
      <c r="H2550" s="51"/>
    </row>
    <row r="2551" spans="1:8" x14ac:dyDescent="0.3">
      <c r="A2551" s="51"/>
      <c r="B2551" s="51"/>
      <c r="C2551" s="51"/>
      <c r="D2551" s="51"/>
      <c r="E2551" s="51"/>
      <c r="F2551" s="51"/>
      <c r="G2551" s="51"/>
      <c r="H2551" s="51"/>
    </row>
    <row r="2552" spans="1:8" x14ac:dyDescent="0.3">
      <c r="A2552" s="51"/>
      <c r="B2552" s="51"/>
      <c r="C2552" s="51"/>
      <c r="D2552" s="51"/>
      <c r="E2552" s="51"/>
      <c r="F2552" s="51"/>
      <c r="G2552" s="51"/>
      <c r="H2552" s="51"/>
    </row>
    <row r="2553" spans="1:8" x14ac:dyDescent="0.3">
      <c r="A2553" s="51"/>
      <c r="B2553" s="51"/>
      <c r="C2553" s="51"/>
      <c r="D2553" s="51"/>
      <c r="E2553" s="51"/>
      <c r="F2553" s="51"/>
      <c r="G2553" s="51"/>
      <c r="H2553" s="51"/>
    </row>
    <row r="2554" spans="1:8" x14ac:dyDescent="0.3">
      <c r="A2554" s="51"/>
      <c r="B2554" s="51"/>
      <c r="C2554" s="51"/>
      <c r="D2554" s="51"/>
      <c r="E2554" s="51"/>
      <c r="F2554" s="51"/>
      <c r="G2554" s="51"/>
      <c r="H2554" s="51"/>
    </row>
    <row r="2555" spans="1:8" x14ac:dyDescent="0.3">
      <c r="A2555" s="51"/>
      <c r="B2555" s="51"/>
      <c r="C2555" s="51"/>
      <c r="D2555" s="51"/>
      <c r="E2555" s="51"/>
      <c r="F2555" s="51"/>
      <c r="G2555" s="51"/>
      <c r="H2555" s="51"/>
    </row>
    <row r="2556" spans="1:8" x14ac:dyDescent="0.3">
      <c r="A2556" s="51"/>
      <c r="B2556" s="51"/>
      <c r="C2556" s="51"/>
      <c r="D2556" s="51"/>
      <c r="E2556" s="51"/>
      <c r="F2556" s="51"/>
      <c r="G2556" s="51"/>
      <c r="H2556" s="51"/>
    </row>
    <row r="2557" spans="1:8" x14ac:dyDescent="0.3">
      <c r="A2557" s="51"/>
      <c r="B2557" s="51"/>
      <c r="C2557" s="51"/>
      <c r="D2557" s="51"/>
      <c r="E2557" s="51"/>
      <c r="F2557" s="51"/>
      <c r="G2557" s="51"/>
      <c r="H2557" s="51"/>
    </row>
    <row r="2558" spans="1:8" x14ac:dyDescent="0.3">
      <c r="A2558" s="51"/>
      <c r="B2558" s="51"/>
      <c r="C2558" s="51"/>
      <c r="D2558" s="51"/>
      <c r="E2558" s="51"/>
      <c r="F2558" s="51"/>
      <c r="G2558" s="51"/>
      <c r="H2558" s="51"/>
    </row>
    <row r="2559" spans="1:8" x14ac:dyDescent="0.3">
      <c r="A2559" s="51"/>
      <c r="B2559" s="51"/>
      <c r="C2559" s="51"/>
      <c r="D2559" s="51"/>
      <c r="E2559" s="51"/>
      <c r="F2559" s="51"/>
      <c r="G2559" s="51"/>
      <c r="H2559" s="51"/>
    </row>
    <row r="2560" spans="1:8" x14ac:dyDescent="0.3">
      <c r="A2560" s="51"/>
      <c r="B2560" s="51"/>
      <c r="C2560" s="51"/>
      <c r="D2560" s="51"/>
      <c r="E2560" s="51"/>
      <c r="F2560" s="51"/>
      <c r="G2560" s="51"/>
      <c r="H2560" s="51"/>
    </row>
    <row r="2561" spans="1:8" x14ac:dyDescent="0.3">
      <c r="A2561" s="51"/>
      <c r="B2561" s="51"/>
      <c r="C2561" s="51"/>
      <c r="D2561" s="51"/>
      <c r="E2561" s="51"/>
      <c r="F2561" s="51"/>
      <c r="G2561" s="51"/>
      <c r="H2561" s="51"/>
    </row>
    <row r="2562" spans="1:8" x14ac:dyDescent="0.3">
      <c r="A2562" s="51"/>
      <c r="B2562" s="51"/>
      <c r="C2562" s="51"/>
      <c r="D2562" s="51"/>
      <c r="E2562" s="51"/>
      <c r="F2562" s="51"/>
      <c r="G2562" s="51"/>
      <c r="H2562" s="51"/>
    </row>
    <row r="2563" spans="1:8" x14ac:dyDescent="0.3">
      <c r="A2563" s="51"/>
      <c r="B2563" s="51"/>
      <c r="C2563" s="51"/>
      <c r="D2563" s="51"/>
      <c r="E2563" s="51"/>
      <c r="F2563" s="51"/>
      <c r="G2563" s="51"/>
      <c r="H2563" s="51"/>
    </row>
    <row r="2564" spans="1:8" x14ac:dyDescent="0.3">
      <c r="A2564" s="51"/>
      <c r="B2564" s="51"/>
      <c r="C2564" s="51"/>
      <c r="D2564" s="51"/>
      <c r="E2564" s="51"/>
      <c r="F2564" s="51"/>
      <c r="G2564" s="51"/>
      <c r="H2564" s="51"/>
    </row>
    <row r="2565" spans="1:8" x14ac:dyDescent="0.3">
      <c r="A2565" s="51"/>
      <c r="B2565" s="51"/>
      <c r="C2565" s="51"/>
      <c r="D2565" s="51"/>
      <c r="E2565" s="51"/>
      <c r="F2565" s="51"/>
      <c r="G2565" s="51"/>
      <c r="H2565" s="51"/>
    </row>
    <row r="2566" spans="1:8" x14ac:dyDescent="0.3">
      <c r="A2566" s="51"/>
      <c r="B2566" s="51"/>
      <c r="C2566" s="51"/>
      <c r="D2566" s="51"/>
      <c r="E2566" s="51"/>
      <c r="F2566" s="51"/>
      <c r="G2566" s="51"/>
      <c r="H2566" s="51"/>
    </row>
    <row r="2567" spans="1:8" x14ac:dyDescent="0.3">
      <c r="A2567" s="51"/>
      <c r="B2567" s="51"/>
      <c r="C2567" s="51"/>
      <c r="D2567" s="51"/>
      <c r="E2567" s="51"/>
      <c r="F2567" s="51"/>
      <c r="G2567" s="51"/>
      <c r="H2567" s="51"/>
    </row>
    <row r="2568" spans="1:8" x14ac:dyDescent="0.3">
      <c r="A2568" s="51"/>
      <c r="B2568" s="51"/>
      <c r="C2568" s="51"/>
      <c r="D2568" s="51"/>
      <c r="E2568" s="51"/>
      <c r="F2568" s="51"/>
      <c r="G2568" s="51"/>
      <c r="H2568" s="51"/>
    </row>
    <row r="2569" spans="1:8" x14ac:dyDescent="0.3">
      <c r="A2569" s="51"/>
      <c r="B2569" s="51"/>
      <c r="C2569" s="51"/>
      <c r="D2569" s="51"/>
      <c r="E2569" s="51"/>
      <c r="F2569" s="51"/>
      <c r="G2569" s="51"/>
      <c r="H2569" s="51"/>
    </row>
    <row r="2570" spans="1:8" x14ac:dyDescent="0.3">
      <c r="A2570" s="51"/>
      <c r="B2570" s="51"/>
      <c r="C2570" s="51"/>
      <c r="D2570" s="51"/>
      <c r="E2570" s="51"/>
      <c r="F2570" s="51"/>
      <c r="G2570" s="51"/>
      <c r="H2570" s="51"/>
    </row>
    <row r="2571" spans="1:8" x14ac:dyDescent="0.3">
      <c r="A2571" s="51"/>
      <c r="B2571" s="51"/>
      <c r="C2571" s="51"/>
      <c r="D2571" s="51"/>
      <c r="E2571" s="51"/>
      <c r="F2571" s="51"/>
      <c r="G2571" s="51"/>
      <c r="H2571" s="51"/>
    </row>
    <row r="2572" spans="1:8" x14ac:dyDescent="0.3">
      <c r="A2572" s="51"/>
      <c r="B2572" s="51"/>
      <c r="C2572" s="51"/>
      <c r="D2572" s="51"/>
      <c r="E2572" s="51"/>
      <c r="F2572" s="51"/>
      <c r="G2572" s="51"/>
      <c r="H2572" s="51"/>
    </row>
    <row r="2573" spans="1:8" x14ac:dyDescent="0.3">
      <c r="A2573" s="51"/>
      <c r="B2573" s="51"/>
      <c r="C2573" s="51"/>
      <c r="D2573" s="51"/>
      <c r="E2573" s="51"/>
      <c r="F2573" s="51"/>
      <c r="G2573" s="51"/>
      <c r="H2573" s="51"/>
    </row>
    <row r="2574" spans="1:8" x14ac:dyDescent="0.3">
      <c r="A2574" s="51"/>
      <c r="B2574" s="51"/>
      <c r="C2574" s="51"/>
      <c r="D2574" s="51"/>
      <c r="E2574" s="51"/>
      <c r="F2574" s="51"/>
      <c r="G2574" s="51"/>
      <c r="H2574" s="51"/>
    </row>
    <row r="2575" spans="1:8" x14ac:dyDescent="0.3">
      <c r="A2575" s="51"/>
      <c r="B2575" s="51"/>
      <c r="C2575" s="51"/>
      <c r="D2575" s="51"/>
      <c r="E2575" s="51"/>
      <c r="F2575" s="51"/>
      <c r="G2575" s="51"/>
      <c r="H2575" s="51"/>
    </row>
    <row r="2576" spans="1:8" x14ac:dyDescent="0.3">
      <c r="A2576" s="51"/>
      <c r="B2576" s="51"/>
      <c r="C2576" s="51"/>
      <c r="D2576" s="51"/>
      <c r="E2576" s="51"/>
      <c r="F2576" s="51"/>
      <c r="G2576" s="51"/>
      <c r="H2576" s="51"/>
    </row>
    <row r="2577" spans="1:8" x14ac:dyDescent="0.3">
      <c r="A2577" s="51"/>
      <c r="B2577" s="51"/>
      <c r="C2577" s="51"/>
      <c r="D2577" s="51"/>
      <c r="E2577" s="51"/>
      <c r="F2577" s="51"/>
      <c r="G2577" s="51"/>
      <c r="H2577" s="51"/>
    </row>
    <row r="2578" spans="1:8" x14ac:dyDescent="0.3">
      <c r="A2578" s="51"/>
      <c r="B2578" s="51"/>
      <c r="C2578" s="51"/>
      <c r="D2578" s="51"/>
      <c r="E2578" s="51"/>
      <c r="F2578" s="51"/>
      <c r="G2578" s="51"/>
      <c r="H2578" s="51"/>
    </row>
    <row r="2579" spans="1:8" x14ac:dyDescent="0.3">
      <c r="A2579" s="51"/>
      <c r="B2579" s="51"/>
      <c r="C2579" s="51"/>
      <c r="D2579" s="51"/>
      <c r="E2579" s="51"/>
      <c r="F2579" s="51"/>
      <c r="G2579" s="51"/>
      <c r="H2579" s="51"/>
    </row>
    <row r="2580" spans="1:8" x14ac:dyDescent="0.3">
      <c r="A2580" s="51"/>
      <c r="B2580" s="51"/>
      <c r="C2580" s="51"/>
      <c r="D2580" s="51"/>
      <c r="E2580" s="51"/>
      <c r="F2580" s="51"/>
      <c r="G2580" s="51"/>
      <c r="H2580" s="51"/>
    </row>
    <row r="2581" spans="1:8" x14ac:dyDescent="0.3">
      <c r="A2581" s="51"/>
      <c r="B2581" s="51"/>
      <c r="C2581" s="51"/>
      <c r="D2581" s="51"/>
      <c r="E2581" s="51"/>
      <c r="F2581" s="51"/>
      <c r="G2581" s="51"/>
      <c r="H2581" s="51"/>
    </row>
    <row r="2582" spans="1:8" x14ac:dyDescent="0.3">
      <c r="A2582" s="51"/>
      <c r="B2582" s="51"/>
      <c r="C2582" s="51"/>
      <c r="D2582" s="51"/>
      <c r="E2582" s="51"/>
      <c r="F2582" s="51"/>
      <c r="G2582" s="51"/>
      <c r="H2582" s="51"/>
    </row>
    <row r="2583" spans="1:8" x14ac:dyDescent="0.3">
      <c r="A2583" s="51"/>
      <c r="B2583" s="51"/>
      <c r="C2583" s="51"/>
      <c r="D2583" s="51"/>
      <c r="E2583" s="51"/>
      <c r="F2583" s="51"/>
      <c r="G2583" s="51"/>
      <c r="H2583" s="51"/>
    </row>
    <row r="2584" spans="1:8" x14ac:dyDescent="0.3">
      <c r="A2584" s="51"/>
      <c r="B2584" s="51"/>
      <c r="C2584" s="51"/>
      <c r="D2584" s="51"/>
      <c r="E2584" s="51"/>
      <c r="F2584" s="51"/>
      <c r="G2584" s="51"/>
      <c r="H2584" s="51"/>
    </row>
    <row r="2585" spans="1:8" x14ac:dyDescent="0.3">
      <c r="A2585" s="51"/>
      <c r="B2585" s="51"/>
      <c r="C2585" s="51"/>
      <c r="D2585" s="51"/>
      <c r="E2585" s="51"/>
      <c r="F2585" s="51"/>
      <c r="G2585" s="51"/>
      <c r="H2585" s="51"/>
    </row>
    <row r="2586" spans="1:8" x14ac:dyDescent="0.3">
      <c r="A2586" s="51"/>
      <c r="B2586" s="51"/>
      <c r="C2586" s="51"/>
      <c r="D2586" s="51"/>
      <c r="E2586" s="51"/>
      <c r="F2586" s="51"/>
      <c r="G2586" s="51"/>
      <c r="H2586" s="51"/>
    </row>
    <row r="2587" spans="1:8" x14ac:dyDescent="0.3">
      <c r="A2587" s="51"/>
      <c r="B2587" s="51"/>
      <c r="C2587" s="51"/>
      <c r="D2587" s="51"/>
      <c r="E2587" s="51"/>
      <c r="F2587" s="51"/>
      <c r="G2587" s="51"/>
      <c r="H2587" s="51"/>
    </row>
    <row r="2588" spans="1:8" x14ac:dyDescent="0.3">
      <c r="A2588" s="51"/>
      <c r="B2588" s="51"/>
      <c r="C2588" s="51"/>
      <c r="D2588" s="51"/>
      <c r="E2588" s="51"/>
      <c r="F2588" s="51"/>
      <c r="G2588" s="51"/>
      <c r="H2588" s="51"/>
    </row>
    <row r="2589" spans="1:8" x14ac:dyDescent="0.3">
      <c r="A2589" s="51"/>
      <c r="B2589" s="51"/>
      <c r="C2589" s="51"/>
      <c r="D2589" s="51"/>
      <c r="E2589" s="51"/>
      <c r="F2589" s="51"/>
      <c r="G2589" s="51"/>
      <c r="H2589" s="51"/>
    </row>
    <row r="2590" spans="1:8" x14ac:dyDescent="0.3">
      <c r="A2590" s="51"/>
      <c r="B2590" s="51"/>
      <c r="C2590" s="51"/>
      <c r="D2590" s="51"/>
      <c r="E2590" s="51"/>
      <c r="F2590" s="51"/>
      <c r="G2590" s="51"/>
      <c r="H2590" s="51"/>
    </row>
    <row r="2591" spans="1:8" x14ac:dyDescent="0.3">
      <c r="A2591" s="51"/>
      <c r="B2591" s="51"/>
      <c r="C2591" s="51"/>
      <c r="D2591" s="51"/>
      <c r="E2591" s="51"/>
      <c r="F2591" s="51"/>
      <c r="G2591" s="51"/>
      <c r="H2591" s="51"/>
    </row>
    <row r="2592" spans="1:8" x14ac:dyDescent="0.3">
      <c r="A2592" s="51"/>
      <c r="B2592" s="51"/>
      <c r="C2592" s="51"/>
      <c r="D2592" s="51"/>
      <c r="E2592" s="51"/>
      <c r="F2592" s="51"/>
      <c r="G2592" s="51"/>
      <c r="H2592" s="51"/>
    </row>
    <row r="2593" spans="1:8" x14ac:dyDescent="0.3">
      <c r="A2593" s="51"/>
      <c r="B2593" s="51"/>
      <c r="C2593" s="51"/>
      <c r="D2593" s="51"/>
      <c r="E2593" s="51"/>
      <c r="F2593" s="51"/>
      <c r="G2593" s="51"/>
      <c r="H2593" s="51"/>
    </row>
    <row r="2594" spans="1:8" x14ac:dyDescent="0.3">
      <c r="A2594" s="51"/>
      <c r="B2594" s="51"/>
      <c r="C2594" s="51"/>
      <c r="D2594" s="51"/>
      <c r="E2594" s="51"/>
      <c r="F2594" s="51"/>
      <c r="G2594" s="51"/>
      <c r="H2594" s="51"/>
    </row>
    <row r="2595" spans="1:8" x14ac:dyDescent="0.3">
      <c r="A2595" s="51"/>
      <c r="B2595" s="51"/>
      <c r="C2595" s="51"/>
      <c r="D2595" s="51"/>
      <c r="E2595" s="51"/>
      <c r="F2595" s="51"/>
      <c r="G2595" s="51"/>
      <c r="H2595" s="51"/>
    </row>
    <row r="2596" spans="1:8" x14ac:dyDescent="0.3">
      <c r="A2596" s="51"/>
      <c r="B2596" s="51"/>
      <c r="C2596" s="51"/>
      <c r="D2596" s="51"/>
      <c r="E2596" s="51"/>
      <c r="F2596" s="51"/>
      <c r="G2596" s="51"/>
      <c r="H2596" s="51"/>
    </row>
    <row r="2597" spans="1:8" x14ac:dyDescent="0.3">
      <c r="A2597" s="51"/>
      <c r="B2597" s="51"/>
      <c r="C2597" s="51"/>
      <c r="D2597" s="51"/>
      <c r="E2597" s="51"/>
      <c r="F2597" s="51"/>
      <c r="G2597" s="51"/>
      <c r="H2597" s="51"/>
    </row>
    <row r="2598" spans="1:8" x14ac:dyDescent="0.3">
      <c r="A2598" s="51"/>
      <c r="B2598" s="51"/>
      <c r="C2598" s="51"/>
      <c r="D2598" s="51"/>
      <c r="E2598" s="51"/>
      <c r="F2598" s="51"/>
      <c r="G2598" s="51"/>
      <c r="H2598" s="51"/>
    </row>
    <row r="2599" spans="1:8" x14ac:dyDescent="0.3">
      <c r="A2599" s="51"/>
      <c r="B2599" s="51"/>
      <c r="C2599" s="51"/>
      <c r="D2599" s="51"/>
      <c r="E2599" s="51"/>
      <c r="F2599" s="51"/>
      <c r="G2599" s="51"/>
      <c r="H2599" s="51"/>
    </row>
    <row r="2600" spans="1:8" x14ac:dyDescent="0.3">
      <c r="A2600" s="51"/>
      <c r="B2600" s="51"/>
      <c r="C2600" s="51"/>
      <c r="D2600" s="51"/>
      <c r="E2600" s="51"/>
      <c r="F2600" s="51"/>
      <c r="G2600" s="51"/>
      <c r="H2600" s="51"/>
    </row>
    <row r="2601" spans="1:8" x14ac:dyDescent="0.3">
      <c r="A2601" s="51"/>
      <c r="B2601" s="51"/>
      <c r="C2601" s="51"/>
      <c r="D2601" s="51"/>
      <c r="E2601" s="51"/>
      <c r="F2601" s="51"/>
      <c r="G2601" s="51"/>
      <c r="H2601" s="51"/>
    </row>
    <row r="2602" spans="1:8" x14ac:dyDescent="0.3">
      <c r="A2602" s="51"/>
      <c r="B2602" s="51"/>
      <c r="C2602" s="51"/>
      <c r="D2602" s="51"/>
      <c r="E2602" s="51"/>
      <c r="F2602" s="51"/>
      <c r="G2602" s="51"/>
      <c r="H2602" s="51"/>
    </row>
    <row r="2603" spans="1:8" x14ac:dyDescent="0.3">
      <c r="A2603" s="51"/>
      <c r="B2603" s="51"/>
      <c r="C2603" s="51"/>
      <c r="D2603" s="51"/>
      <c r="E2603" s="51"/>
      <c r="F2603" s="51"/>
      <c r="G2603" s="51"/>
      <c r="H2603" s="51"/>
    </row>
    <row r="2604" spans="1:8" x14ac:dyDescent="0.3">
      <c r="A2604" s="51"/>
      <c r="B2604" s="51"/>
      <c r="C2604" s="51"/>
      <c r="D2604" s="51"/>
      <c r="E2604" s="51"/>
      <c r="F2604" s="51"/>
      <c r="G2604" s="51"/>
      <c r="H2604" s="51"/>
    </row>
    <row r="2605" spans="1:8" x14ac:dyDescent="0.3">
      <c r="A2605" s="51"/>
      <c r="B2605" s="51"/>
      <c r="C2605" s="51"/>
      <c r="D2605" s="51"/>
      <c r="E2605" s="51"/>
      <c r="F2605" s="51"/>
      <c r="G2605" s="51"/>
      <c r="H2605" s="51"/>
    </row>
    <row r="2606" spans="1:8" x14ac:dyDescent="0.3">
      <c r="A2606" s="51"/>
      <c r="B2606" s="51"/>
      <c r="C2606" s="51"/>
      <c r="D2606" s="51"/>
      <c r="E2606" s="51"/>
      <c r="F2606" s="51"/>
      <c r="G2606" s="51"/>
      <c r="H2606" s="51"/>
    </row>
    <row r="2607" spans="1:8" x14ac:dyDescent="0.3">
      <c r="A2607" s="51"/>
      <c r="B2607" s="51"/>
      <c r="C2607" s="51"/>
      <c r="D2607" s="51"/>
      <c r="E2607" s="51"/>
      <c r="F2607" s="51"/>
      <c r="G2607" s="51"/>
      <c r="H2607" s="51"/>
    </row>
    <row r="2608" spans="1:8" x14ac:dyDescent="0.3">
      <c r="A2608" s="51"/>
      <c r="B2608" s="51"/>
      <c r="C2608" s="51"/>
      <c r="D2608" s="51"/>
      <c r="E2608" s="51"/>
      <c r="F2608" s="51"/>
      <c r="G2608" s="51"/>
      <c r="H2608" s="51"/>
    </row>
    <row r="2609" spans="1:8" x14ac:dyDescent="0.3">
      <c r="A2609" s="51"/>
      <c r="B2609" s="51"/>
      <c r="C2609" s="51"/>
      <c r="D2609" s="51"/>
      <c r="E2609" s="51"/>
      <c r="F2609" s="51"/>
      <c r="G2609" s="51"/>
      <c r="H2609" s="51"/>
    </row>
    <row r="2610" spans="1:8" x14ac:dyDescent="0.3">
      <c r="A2610" s="51"/>
      <c r="B2610" s="51"/>
      <c r="C2610" s="51"/>
      <c r="D2610" s="51"/>
      <c r="E2610" s="51"/>
      <c r="F2610" s="51"/>
      <c r="G2610" s="51"/>
      <c r="H2610" s="51"/>
    </row>
    <row r="2611" spans="1:8" x14ac:dyDescent="0.3">
      <c r="A2611" s="51"/>
      <c r="B2611" s="51"/>
      <c r="C2611" s="51"/>
      <c r="D2611" s="51"/>
      <c r="E2611" s="51"/>
      <c r="F2611" s="51"/>
      <c r="G2611" s="51"/>
      <c r="H2611" s="51"/>
    </row>
    <row r="2612" spans="1:8" x14ac:dyDescent="0.3">
      <c r="A2612" s="51"/>
      <c r="B2612" s="51"/>
      <c r="C2612" s="51"/>
      <c r="D2612" s="51"/>
      <c r="E2612" s="51"/>
      <c r="F2612" s="51"/>
      <c r="G2612" s="51"/>
      <c r="H2612" s="51"/>
    </row>
    <row r="2613" spans="1:8" x14ac:dyDescent="0.3">
      <c r="A2613" s="51"/>
      <c r="B2613" s="51"/>
      <c r="C2613" s="51"/>
      <c r="D2613" s="51"/>
      <c r="E2613" s="51"/>
      <c r="F2613" s="51"/>
      <c r="G2613" s="51"/>
      <c r="H2613" s="51"/>
    </row>
    <row r="2614" spans="1:8" x14ac:dyDescent="0.3">
      <c r="A2614" s="51"/>
      <c r="B2614" s="51"/>
      <c r="C2614" s="51"/>
      <c r="D2614" s="51"/>
      <c r="E2614" s="51"/>
      <c r="F2614" s="51"/>
      <c r="G2614" s="51"/>
      <c r="H2614" s="51"/>
    </row>
    <row r="2615" spans="1:8" x14ac:dyDescent="0.3">
      <c r="A2615" s="51"/>
      <c r="B2615" s="51"/>
      <c r="C2615" s="51"/>
      <c r="D2615" s="51"/>
      <c r="E2615" s="51"/>
      <c r="F2615" s="51"/>
      <c r="G2615" s="51"/>
      <c r="H2615" s="51"/>
    </row>
    <row r="2616" spans="1:8" x14ac:dyDescent="0.3">
      <c r="A2616" s="51"/>
      <c r="B2616" s="51"/>
      <c r="C2616" s="51"/>
      <c r="D2616" s="51"/>
      <c r="E2616" s="51"/>
      <c r="F2616" s="51"/>
      <c r="G2616" s="51"/>
      <c r="H2616" s="51"/>
    </row>
    <row r="2617" spans="1:8" x14ac:dyDescent="0.3">
      <c r="A2617" s="51"/>
      <c r="B2617" s="51"/>
      <c r="C2617" s="51"/>
      <c r="D2617" s="51"/>
      <c r="E2617" s="51"/>
      <c r="F2617" s="51"/>
      <c r="G2617" s="51"/>
      <c r="H2617" s="51"/>
    </row>
    <row r="2618" spans="1:8" x14ac:dyDescent="0.3">
      <c r="A2618" s="51"/>
      <c r="B2618" s="51"/>
      <c r="C2618" s="51"/>
      <c r="D2618" s="51"/>
      <c r="E2618" s="51"/>
      <c r="F2618" s="51"/>
      <c r="G2618" s="51"/>
      <c r="H2618" s="51"/>
    </row>
    <row r="2619" spans="1:8" x14ac:dyDescent="0.3">
      <c r="A2619" s="51"/>
      <c r="B2619" s="51"/>
      <c r="C2619" s="51"/>
      <c r="D2619" s="51"/>
      <c r="E2619" s="51"/>
      <c r="F2619" s="51"/>
      <c r="G2619" s="51"/>
      <c r="H2619" s="51"/>
    </row>
    <row r="2620" spans="1:8" x14ac:dyDescent="0.3">
      <c r="A2620" s="51"/>
      <c r="B2620" s="51"/>
      <c r="C2620" s="51"/>
      <c r="D2620" s="51"/>
      <c r="E2620" s="51"/>
      <c r="F2620" s="51"/>
      <c r="G2620" s="51"/>
      <c r="H2620" s="51"/>
    </row>
    <row r="2621" spans="1:8" x14ac:dyDescent="0.3">
      <c r="A2621" s="51"/>
      <c r="B2621" s="51"/>
      <c r="C2621" s="51"/>
      <c r="D2621" s="51"/>
      <c r="E2621" s="51"/>
      <c r="F2621" s="51"/>
      <c r="G2621" s="51"/>
      <c r="H2621" s="51"/>
    </row>
    <row r="2622" spans="1:8" x14ac:dyDescent="0.3">
      <c r="A2622" s="51"/>
      <c r="B2622" s="51"/>
      <c r="C2622" s="51"/>
      <c r="D2622" s="51"/>
      <c r="E2622" s="51"/>
      <c r="F2622" s="51"/>
      <c r="G2622" s="51"/>
      <c r="H2622" s="51"/>
    </row>
    <row r="2623" spans="1:8" x14ac:dyDescent="0.3">
      <c r="A2623" s="51"/>
      <c r="B2623" s="51"/>
      <c r="C2623" s="51"/>
      <c r="D2623" s="51"/>
      <c r="E2623" s="51"/>
      <c r="F2623" s="51"/>
      <c r="G2623" s="51"/>
      <c r="H2623" s="51"/>
    </row>
    <row r="2624" spans="1:8" x14ac:dyDescent="0.3">
      <c r="A2624" s="51"/>
      <c r="B2624" s="51"/>
      <c r="C2624" s="51"/>
      <c r="D2624" s="51"/>
      <c r="E2624" s="51"/>
      <c r="F2624" s="51"/>
      <c r="G2624" s="51"/>
      <c r="H2624" s="51"/>
    </row>
    <row r="2625" spans="1:8" x14ac:dyDescent="0.3">
      <c r="A2625" s="51"/>
      <c r="B2625" s="51"/>
      <c r="C2625" s="51"/>
      <c r="D2625" s="51"/>
      <c r="E2625" s="51"/>
      <c r="F2625" s="51"/>
      <c r="G2625" s="51"/>
      <c r="H2625" s="51"/>
    </row>
    <row r="2626" spans="1:8" x14ac:dyDescent="0.3">
      <c r="A2626" s="51"/>
      <c r="B2626" s="51"/>
      <c r="C2626" s="51"/>
      <c r="D2626" s="51"/>
      <c r="E2626" s="51"/>
      <c r="F2626" s="51"/>
      <c r="G2626" s="51"/>
      <c r="H2626" s="51"/>
    </row>
    <row r="2627" spans="1:8" x14ac:dyDescent="0.3">
      <c r="A2627" s="51"/>
      <c r="B2627" s="51"/>
      <c r="C2627" s="51"/>
      <c r="D2627" s="51"/>
      <c r="E2627" s="51"/>
      <c r="F2627" s="51"/>
      <c r="G2627" s="51"/>
      <c r="H2627" s="51"/>
    </row>
    <row r="2628" spans="1:8" x14ac:dyDescent="0.3">
      <c r="A2628" s="51"/>
      <c r="B2628" s="51"/>
      <c r="C2628" s="51"/>
      <c r="D2628" s="51"/>
      <c r="E2628" s="51"/>
      <c r="F2628" s="51"/>
      <c r="G2628" s="51"/>
      <c r="H2628" s="51"/>
    </row>
    <row r="2629" spans="1:8" x14ac:dyDescent="0.3">
      <c r="A2629" s="51"/>
      <c r="B2629" s="51"/>
      <c r="C2629" s="51"/>
      <c r="D2629" s="51"/>
      <c r="E2629" s="51"/>
      <c r="F2629" s="51"/>
      <c r="G2629" s="51"/>
      <c r="H2629" s="51"/>
    </row>
    <row r="2630" spans="1:8" x14ac:dyDescent="0.3">
      <c r="A2630" s="51"/>
      <c r="B2630" s="51"/>
      <c r="C2630" s="51"/>
      <c r="D2630" s="51"/>
      <c r="E2630" s="51"/>
      <c r="F2630" s="51"/>
      <c r="G2630" s="51"/>
      <c r="H2630" s="51"/>
    </row>
    <row r="2631" spans="1:8" x14ac:dyDescent="0.3">
      <c r="A2631" s="51"/>
      <c r="B2631" s="51"/>
      <c r="C2631" s="51"/>
      <c r="D2631" s="51"/>
      <c r="E2631" s="51"/>
      <c r="F2631" s="51"/>
      <c r="G2631" s="51"/>
      <c r="H2631" s="51"/>
    </row>
    <row r="2632" spans="1:8" x14ac:dyDescent="0.3">
      <c r="A2632" s="51"/>
      <c r="B2632" s="51"/>
      <c r="C2632" s="51"/>
      <c r="D2632" s="51"/>
      <c r="E2632" s="51"/>
      <c r="F2632" s="51"/>
      <c r="G2632" s="51"/>
      <c r="H2632" s="51"/>
    </row>
    <row r="2633" spans="1:8" x14ac:dyDescent="0.3">
      <c r="A2633" s="51"/>
      <c r="B2633" s="51"/>
      <c r="C2633" s="51"/>
      <c r="D2633" s="51"/>
      <c r="E2633" s="51"/>
      <c r="F2633" s="51"/>
      <c r="G2633" s="51"/>
      <c r="H2633" s="51"/>
    </row>
    <row r="2634" spans="1:8" x14ac:dyDescent="0.3">
      <c r="A2634" s="51"/>
      <c r="B2634" s="51"/>
      <c r="C2634" s="51"/>
      <c r="D2634" s="51"/>
      <c r="E2634" s="51"/>
      <c r="F2634" s="51"/>
      <c r="G2634" s="51"/>
      <c r="H2634" s="51"/>
    </row>
    <row r="2635" spans="1:8" x14ac:dyDescent="0.3">
      <c r="A2635" s="51"/>
      <c r="B2635" s="51"/>
      <c r="C2635" s="51"/>
      <c r="D2635" s="51"/>
      <c r="E2635" s="51"/>
      <c r="F2635" s="51"/>
      <c r="G2635" s="51"/>
      <c r="H2635" s="51"/>
    </row>
    <row r="2636" spans="1:8" x14ac:dyDescent="0.3">
      <c r="A2636" s="51"/>
      <c r="B2636" s="51"/>
      <c r="C2636" s="51"/>
      <c r="D2636" s="51"/>
      <c r="E2636" s="51"/>
      <c r="F2636" s="51"/>
      <c r="G2636" s="51"/>
      <c r="H2636" s="51"/>
    </row>
    <row r="2637" spans="1:8" x14ac:dyDescent="0.3">
      <c r="A2637" s="51"/>
      <c r="B2637" s="51"/>
      <c r="C2637" s="51"/>
      <c r="D2637" s="51"/>
      <c r="E2637" s="51"/>
      <c r="F2637" s="51"/>
      <c r="G2637" s="51"/>
      <c r="H2637" s="51"/>
    </row>
    <row r="2638" spans="1:8" x14ac:dyDescent="0.3">
      <c r="A2638" s="51"/>
      <c r="B2638" s="51"/>
      <c r="C2638" s="51"/>
      <c r="D2638" s="51"/>
      <c r="E2638" s="51"/>
      <c r="F2638" s="51"/>
      <c r="G2638" s="51"/>
      <c r="H2638" s="51"/>
    </row>
    <row r="2639" spans="1:8" x14ac:dyDescent="0.3">
      <c r="A2639" s="51"/>
      <c r="B2639" s="51"/>
      <c r="C2639" s="51"/>
      <c r="D2639" s="51"/>
      <c r="E2639" s="51"/>
      <c r="F2639" s="51"/>
      <c r="G2639" s="51"/>
      <c r="H2639" s="51"/>
    </row>
    <row r="2640" spans="1:8" x14ac:dyDescent="0.3">
      <c r="A2640" s="51"/>
      <c r="B2640" s="51"/>
      <c r="C2640" s="51"/>
      <c r="D2640" s="51"/>
      <c r="E2640" s="51"/>
      <c r="F2640" s="51"/>
      <c r="G2640" s="51"/>
      <c r="H2640" s="51"/>
    </row>
    <row r="2641" spans="1:8" x14ac:dyDescent="0.3">
      <c r="A2641" s="51"/>
      <c r="B2641" s="51"/>
      <c r="C2641" s="51"/>
      <c r="D2641" s="51"/>
      <c r="E2641" s="51"/>
      <c r="F2641" s="51"/>
      <c r="G2641" s="51"/>
      <c r="H2641" s="51"/>
    </row>
    <row r="2642" spans="1:8" x14ac:dyDescent="0.3">
      <c r="A2642" s="51"/>
      <c r="B2642" s="51"/>
      <c r="C2642" s="51"/>
      <c r="D2642" s="51"/>
      <c r="E2642" s="51"/>
      <c r="F2642" s="51"/>
      <c r="G2642" s="51"/>
      <c r="H2642" s="51"/>
    </row>
    <row r="2643" spans="1:8" x14ac:dyDescent="0.3">
      <c r="A2643" s="51"/>
      <c r="B2643" s="51"/>
      <c r="C2643" s="51"/>
      <c r="D2643" s="51"/>
      <c r="E2643" s="51"/>
      <c r="F2643" s="51"/>
      <c r="G2643" s="51"/>
      <c r="H2643" s="51"/>
    </row>
    <row r="2644" spans="1:8" x14ac:dyDescent="0.3">
      <c r="A2644" s="51"/>
      <c r="B2644" s="51"/>
      <c r="C2644" s="51"/>
      <c r="D2644" s="51"/>
      <c r="E2644" s="51"/>
      <c r="F2644" s="51"/>
      <c r="G2644" s="51"/>
      <c r="H2644" s="51"/>
    </row>
    <row r="2645" spans="1:8" x14ac:dyDescent="0.3">
      <c r="A2645" s="51"/>
      <c r="B2645" s="51"/>
      <c r="C2645" s="51"/>
      <c r="D2645" s="51"/>
      <c r="E2645" s="51"/>
      <c r="F2645" s="51"/>
      <c r="G2645" s="51"/>
      <c r="H2645" s="51"/>
    </row>
    <row r="2646" spans="1:8" x14ac:dyDescent="0.3">
      <c r="A2646" s="51"/>
      <c r="B2646" s="51"/>
      <c r="C2646" s="51"/>
      <c r="D2646" s="51"/>
      <c r="E2646" s="51"/>
      <c r="F2646" s="51"/>
      <c r="G2646" s="51"/>
      <c r="H2646" s="51"/>
    </row>
    <row r="2647" spans="1:8" x14ac:dyDescent="0.3">
      <c r="A2647" s="51"/>
      <c r="B2647" s="51"/>
      <c r="C2647" s="51"/>
      <c r="D2647" s="51"/>
      <c r="E2647" s="51"/>
      <c r="F2647" s="51"/>
      <c r="G2647" s="51"/>
      <c r="H2647" s="51"/>
    </row>
    <row r="2648" spans="1:8" x14ac:dyDescent="0.3">
      <c r="A2648" s="51"/>
      <c r="B2648" s="51"/>
      <c r="C2648" s="51"/>
      <c r="D2648" s="51"/>
      <c r="E2648" s="51"/>
      <c r="F2648" s="51"/>
      <c r="G2648" s="51"/>
      <c r="H2648" s="51"/>
    </row>
    <row r="2649" spans="1:8" x14ac:dyDescent="0.3">
      <c r="A2649" s="51"/>
      <c r="B2649" s="51"/>
      <c r="C2649" s="51"/>
      <c r="D2649" s="51"/>
      <c r="E2649" s="51"/>
      <c r="F2649" s="51"/>
      <c r="G2649" s="51"/>
      <c r="H2649" s="51"/>
    </row>
    <row r="2650" spans="1:8" x14ac:dyDescent="0.3">
      <c r="A2650" s="51"/>
      <c r="B2650" s="51"/>
      <c r="C2650" s="51"/>
      <c r="D2650" s="51"/>
      <c r="E2650" s="51"/>
      <c r="F2650" s="51"/>
      <c r="G2650" s="51"/>
      <c r="H2650" s="51"/>
    </row>
    <row r="2651" spans="1:8" x14ac:dyDescent="0.3">
      <c r="A2651" s="51"/>
      <c r="B2651" s="51"/>
      <c r="C2651" s="51"/>
      <c r="D2651" s="51"/>
      <c r="E2651" s="51"/>
      <c r="F2651" s="51"/>
      <c r="G2651" s="51"/>
      <c r="H2651" s="51"/>
    </row>
    <row r="2652" spans="1:8" x14ac:dyDescent="0.3">
      <c r="A2652" s="51"/>
      <c r="B2652" s="51"/>
      <c r="C2652" s="51"/>
      <c r="D2652" s="51"/>
      <c r="E2652" s="51"/>
      <c r="F2652" s="51"/>
      <c r="G2652" s="51"/>
      <c r="H2652" s="51"/>
    </row>
    <row r="2653" spans="1:8" x14ac:dyDescent="0.3">
      <c r="A2653" s="51"/>
      <c r="B2653" s="51"/>
      <c r="C2653" s="51"/>
      <c r="D2653" s="51"/>
      <c r="E2653" s="51"/>
      <c r="F2653" s="51"/>
      <c r="G2653" s="51"/>
      <c r="H2653" s="51"/>
    </row>
    <row r="2654" spans="1:8" x14ac:dyDescent="0.3">
      <c r="A2654" s="51"/>
      <c r="B2654" s="51"/>
      <c r="C2654" s="51"/>
      <c r="D2654" s="51"/>
      <c r="E2654" s="51"/>
      <c r="F2654" s="51"/>
      <c r="G2654" s="51"/>
      <c r="H2654" s="51"/>
    </row>
    <row r="2655" spans="1:8" x14ac:dyDescent="0.3">
      <c r="A2655" s="51"/>
      <c r="B2655" s="51"/>
      <c r="C2655" s="51"/>
      <c r="D2655" s="51"/>
      <c r="E2655" s="51"/>
      <c r="F2655" s="51"/>
      <c r="G2655" s="51"/>
      <c r="H2655" s="51"/>
    </row>
    <row r="2656" spans="1:8" x14ac:dyDescent="0.3">
      <c r="A2656" s="51"/>
      <c r="B2656" s="51"/>
      <c r="C2656" s="51"/>
      <c r="D2656" s="51"/>
      <c r="E2656" s="51"/>
      <c r="F2656" s="51"/>
      <c r="G2656" s="51"/>
      <c r="H2656" s="51"/>
    </row>
    <row r="2657" spans="1:8" x14ac:dyDescent="0.3">
      <c r="A2657" s="51"/>
      <c r="B2657" s="51"/>
      <c r="C2657" s="51"/>
      <c r="D2657" s="51"/>
      <c r="E2657" s="51"/>
      <c r="F2657" s="51"/>
      <c r="G2657" s="51"/>
      <c r="H2657" s="51"/>
    </row>
    <row r="2658" spans="1:8" x14ac:dyDescent="0.3">
      <c r="A2658" s="51"/>
      <c r="B2658" s="51"/>
      <c r="C2658" s="51"/>
      <c r="D2658" s="51"/>
      <c r="E2658" s="51"/>
      <c r="F2658" s="51"/>
      <c r="G2658" s="51"/>
      <c r="H2658" s="51"/>
    </row>
    <row r="2659" spans="1:8" x14ac:dyDescent="0.3">
      <c r="A2659" s="51"/>
      <c r="B2659" s="51"/>
      <c r="C2659" s="51"/>
      <c r="D2659" s="51"/>
      <c r="E2659" s="51"/>
      <c r="F2659" s="51"/>
      <c r="G2659" s="51"/>
      <c r="H2659" s="51"/>
    </row>
    <row r="2660" spans="1:8" x14ac:dyDescent="0.3">
      <c r="A2660" s="51"/>
      <c r="B2660" s="51"/>
      <c r="C2660" s="51"/>
      <c r="D2660" s="51"/>
      <c r="E2660" s="51"/>
      <c r="F2660" s="51"/>
      <c r="G2660" s="51"/>
      <c r="H2660" s="51"/>
    </row>
    <row r="2661" spans="1:8" x14ac:dyDescent="0.3">
      <c r="A2661" s="51"/>
      <c r="B2661" s="51"/>
      <c r="C2661" s="51"/>
      <c r="D2661" s="51"/>
      <c r="E2661" s="51"/>
      <c r="F2661" s="51"/>
      <c r="G2661" s="51"/>
      <c r="H2661" s="51"/>
    </row>
    <row r="2662" spans="1:8" x14ac:dyDescent="0.3">
      <c r="A2662" s="51"/>
      <c r="B2662" s="51"/>
      <c r="C2662" s="51"/>
      <c r="D2662" s="51"/>
      <c r="E2662" s="51"/>
      <c r="F2662" s="51"/>
      <c r="G2662" s="51"/>
      <c r="H2662" s="51"/>
    </row>
    <row r="2663" spans="1:8" x14ac:dyDescent="0.3">
      <c r="A2663" s="51"/>
      <c r="B2663" s="51"/>
      <c r="C2663" s="51"/>
      <c r="D2663" s="51"/>
      <c r="E2663" s="51"/>
      <c r="F2663" s="51"/>
      <c r="G2663" s="51"/>
      <c r="H2663" s="51"/>
    </row>
    <row r="2664" spans="1:8" x14ac:dyDescent="0.3">
      <c r="A2664" s="51"/>
      <c r="B2664" s="51"/>
      <c r="C2664" s="51"/>
      <c r="D2664" s="51"/>
      <c r="E2664" s="51"/>
      <c r="F2664" s="51"/>
      <c r="G2664" s="51"/>
      <c r="H2664" s="51"/>
    </row>
    <row r="2665" spans="1:8" x14ac:dyDescent="0.3">
      <c r="A2665" s="51"/>
      <c r="B2665" s="51"/>
      <c r="C2665" s="51"/>
      <c r="D2665" s="51"/>
      <c r="E2665" s="51"/>
      <c r="F2665" s="51"/>
      <c r="G2665" s="51"/>
      <c r="H2665" s="51"/>
    </row>
    <row r="2666" spans="1:8" x14ac:dyDescent="0.3">
      <c r="A2666" s="51"/>
      <c r="B2666" s="51"/>
      <c r="C2666" s="51"/>
      <c r="D2666" s="51"/>
      <c r="E2666" s="51"/>
      <c r="F2666" s="51"/>
      <c r="G2666" s="51"/>
      <c r="H2666" s="51"/>
    </row>
    <row r="2667" spans="1:8" x14ac:dyDescent="0.3">
      <c r="A2667" s="51"/>
      <c r="B2667" s="51"/>
      <c r="C2667" s="51"/>
      <c r="D2667" s="51"/>
      <c r="E2667" s="51"/>
      <c r="F2667" s="51"/>
      <c r="G2667" s="51"/>
      <c r="H2667" s="51"/>
    </row>
    <row r="2668" spans="1:8" x14ac:dyDescent="0.3">
      <c r="A2668" s="51"/>
      <c r="B2668" s="51"/>
      <c r="C2668" s="51"/>
      <c r="D2668" s="51"/>
      <c r="E2668" s="51"/>
      <c r="F2668" s="51"/>
      <c r="G2668" s="51"/>
      <c r="H2668" s="51"/>
    </row>
    <row r="2669" spans="1:8" x14ac:dyDescent="0.3">
      <c r="A2669" s="51"/>
      <c r="B2669" s="51"/>
      <c r="C2669" s="51"/>
      <c r="D2669" s="51"/>
      <c r="E2669" s="51"/>
      <c r="F2669" s="51"/>
      <c r="G2669" s="51"/>
      <c r="H2669" s="51"/>
    </row>
    <row r="2670" spans="1:8" x14ac:dyDescent="0.3">
      <c r="A2670" s="51"/>
      <c r="B2670" s="51"/>
      <c r="C2670" s="51"/>
      <c r="D2670" s="51"/>
      <c r="E2670" s="51"/>
      <c r="F2670" s="51"/>
      <c r="G2670" s="51"/>
      <c r="H2670" s="51"/>
    </row>
    <row r="2671" spans="1:8" x14ac:dyDescent="0.3">
      <c r="A2671" s="51"/>
      <c r="B2671" s="51"/>
      <c r="C2671" s="51"/>
      <c r="D2671" s="51"/>
      <c r="E2671" s="51"/>
      <c r="F2671" s="51"/>
      <c r="G2671" s="51"/>
      <c r="H2671" s="51"/>
    </row>
    <row r="2672" spans="1:8" x14ac:dyDescent="0.3">
      <c r="A2672" s="51"/>
      <c r="B2672" s="51"/>
      <c r="C2672" s="51"/>
      <c r="D2672" s="51"/>
      <c r="E2672" s="51"/>
      <c r="F2672" s="51"/>
      <c r="G2672" s="51"/>
      <c r="H2672" s="51"/>
    </row>
    <row r="2673" spans="1:8" x14ac:dyDescent="0.3">
      <c r="A2673" s="51"/>
      <c r="B2673" s="51"/>
      <c r="C2673" s="51"/>
      <c r="D2673" s="51"/>
      <c r="E2673" s="51"/>
      <c r="F2673" s="51"/>
      <c r="G2673" s="51"/>
      <c r="H2673" s="51"/>
    </row>
    <row r="2674" spans="1:8" x14ac:dyDescent="0.3">
      <c r="A2674" s="51"/>
      <c r="B2674" s="51"/>
      <c r="C2674" s="51"/>
      <c r="D2674" s="51"/>
      <c r="E2674" s="51"/>
      <c r="F2674" s="51"/>
      <c r="G2674" s="51"/>
      <c r="H2674" s="51"/>
    </row>
    <row r="2675" spans="1:8" x14ac:dyDescent="0.3">
      <c r="A2675" s="51"/>
      <c r="B2675" s="51"/>
      <c r="C2675" s="51"/>
      <c r="D2675" s="51"/>
      <c r="E2675" s="51"/>
      <c r="F2675" s="51"/>
      <c r="G2675" s="51"/>
      <c r="H2675" s="51"/>
    </row>
    <row r="2676" spans="1:8" x14ac:dyDescent="0.3">
      <c r="A2676" s="51"/>
      <c r="B2676" s="51"/>
      <c r="C2676" s="51"/>
      <c r="D2676" s="51"/>
      <c r="E2676" s="51"/>
      <c r="F2676" s="51"/>
      <c r="G2676" s="51"/>
      <c r="H2676" s="51"/>
    </row>
    <row r="2677" spans="1:8" x14ac:dyDescent="0.3">
      <c r="A2677" s="51"/>
      <c r="B2677" s="51"/>
      <c r="C2677" s="51"/>
      <c r="D2677" s="51"/>
      <c r="E2677" s="51"/>
      <c r="F2677" s="51"/>
      <c r="G2677" s="51"/>
      <c r="H2677" s="51"/>
    </row>
    <row r="2678" spans="1:8" x14ac:dyDescent="0.3">
      <c r="A2678" s="51"/>
      <c r="B2678" s="51"/>
      <c r="C2678" s="51"/>
      <c r="D2678" s="51"/>
      <c r="E2678" s="51"/>
      <c r="F2678" s="51"/>
      <c r="G2678" s="51"/>
      <c r="H2678" s="51"/>
    </row>
    <row r="2679" spans="1:8" x14ac:dyDescent="0.3">
      <c r="A2679" s="51"/>
      <c r="B2679" s="51"/>
      <c r="C2679" s="51"/>
      <c r="D2679" s="51"/>
      <c r="E2679" s="51"/>
      <c r="F2679" s="51"/>
      <c r="G2679" s="51"/>
      <c r="H2679" s="51"/>
    </row>
    <row r="2680" spans="1:8" x14ac:dyDescent="0.3">
      <c r="A2680" s="51"/>
      <c r="B2680" s="51"/>
      <c r="C2680" s="51"/>
      <c r="D2680" s="51"/>
      <c r="E2680" s="51"/>
      <c r="F2680" s="51"/>
      <c r="G2680" s="51"/>
      <c r="H2680" s="51"/>
    </row>
    <row r="2681" spans="1:8" x14ac:dyDescent="0.3">
      <c r="A2681" s="51"/>
      <c r="B2681" s="51"/>
      <c r="C2681" s="51"/>
      <c r="D2681" s="51"/>
      <c r="E2681" s="51"/>
      <c r="F2681" s="51"/>
      <c r="G2681" s="51"/>
      <c r="H2681" s="51"/>
    </row>
    <row r="2682" spans="1:8" x14ac:dyDescent="0.3">
      <c r="A2682" s="51"/>
      <c r="B2682" s="51"/>
      <c r="C2682" s="51"/>
      <c r="D2682" s="51"/>
      <c r="E2682" s="51"/>
      <c r="F2682" s="51"/>
      <c r="G2682" s="51"/>
      <c r="H2682" s="51"/>
    </row>
    <row r="2683" spans="1:8" x14ac:dyDescent="0.3">
      <c r="A2683" s="51"/>
      <c r="B2683" s="51"/>
      <c r="C2683" s="51"/>
      <c r="D2683" s="51"/>
      <c r="E2683" s="51"/>
      <c r="F2683" s="51"/>
      <c r="G2683" s="51"/>
      <c r="H2683" s="51"/>
    </row>
    <row r="2684" spans="1:8" x14ac:dyDescent="0.3">
      <c r="A2684" s="51"/>
      <c r="B2684" s="51"/>
      <c r="C2684" s="51"/>
      <c r="D2684" s="51"/>
      <c r="E2684" s="51"/>
      <c r="F2684" s="51"/>
      <c r="G2684" s="51"/>
      <c r="H2684" s="51"/>
    </row>
    <row r="2685" spans="1:8" x14ac:dyDescent="0.3">
      <c r="A2685" s="51"/>
      <c r="B2685" s="51"/>
      <c r="C2685" s="51"/>
      <c r="D2685" s="51"/>
      <c r="E2685" s="51"/>
      <c r="F2685" s="51"/>
      <c r="G2685" s="51"/>
      <c r="H2685" s="51"/>
    </row>
    <row r="2686" spans="1:8" x14ac:dyDescent="0.3">
      <c r="A2686" s="51"/>
      <c r="B2686" s="51"/>
      <c r="C2686" s="51"/>
      <c r="D2686" s="51"/>
      <c r="E2686" s="51"/>
      <c r="F2686" s="51"/>
      <c r="G2686" s="51"/>
      <c r="H2686" s="51"/>
    </row>
    <row r="2687" spans="1:8" x14ac:dyDescent="0.3">
      <c r="A2687" s="51"/>
      <c r="B2687" s="51"/>
      <c r="C2687" s="51"/>
      <c r="D2687" s="51"/>
      <c r="E2687" s="51"/>
      <c r="F2687" s="51"/>
      <c r="G2687" s="51"/>
      <c r="H2687" s="51"/>
    </row>
    <row r="2688" spans="1:8" x14ac:dyDescent="0.3">
      <c r="A2688" s="51"/>
      <c r="B2688" s="51"/>
      <c r="C2688" s="51"/>
      <c r="D2688" s="51"/>
      <c r="E2688" s="51"/>
      <c r="F2688" s="51"/>
      <c r="G2688" s="51"/>
      <c r="H2688" s="51"/>
    </row>
    <row r="2689" spans="1:8" x14ac:dyDescent="0.3">
      <c r="A2689" s="51"/>
      <c r="B2689" s="51"/>
      <c r="C2689" s="51"/>
      <c r="D2689" s="51"/>
      <c r="E2689" s="51"/>
      <c r="F2689" s="51"/>
      <c r="G2689" s="51"/>
      <c r="H2689" s="51"/>
    </row>
    <row r="2690" spans="1:8" x14ac:dyDescent="0.3">
      <c r="A2690" s="51"/>
      <c r="B2690" s="51"/>
      <c r="C2690" s="51"/>
      <c r="D2690" s="51"/>
      <c r="E2690" s="51"/>
      <c r="F2690" s="51"/>
      <c r="G2690" s="51"/>
      <c r="H2690" s="51"/>
    </row>
    <row r="2691" spans="1:8" x14ac:dyDescent="0.3">
      <c r="A2691" s="51"/>
      <c r="B2691" s="51"/>
      <c r="C2691" s="51"/>
      <c r="D2691" s="51"/>
      <c r="E2691" s="51"/>
      <c r="F2691" s="51"/>
      <c r="G2691" s="51"/>
      <c r="H2691" s="51"/>
    </row>
    <row r="2692" spans="1:8" x14ac:dyDescent="0.3">
      <c r="A2692" s="51"/>
      <c r="B2692" s="51"/>
      <c r="C2692" s="51"/>
      <c r="D2692" s="51"/>
      <c r="E2692" s="51"/>
      <c r="F2692" s="51"/>
      <c r="G2692" s="51"/>
      <c r="H2692" s="51"/>
    </row>
    <row r="2693" spans="1:8" x14ac:dyDescent="0.3">
      <c r="A2693" s="51"/>
      <c r="B2693" s="51"/>
      <c r="C2693" s="51"/>
      <c r="D2693" s="51"/>
      <c r="E2693" s="51"/>
      <c r="F2693" s="51"/>
      <c r="G2693" s="51"/>
      <c r="H2693" s="51"/>
    </row>
    <row r="2694" spans="1:8" x14ac:dyDescent="0.3">
      <c r="A2694" s="51"/>
      <c r="B2694" s="51"/>
      <c r="C2694" s="51"/>
      <c r="D2694" s="51"/>
      <c r="E2694" s="51"/>
      <c r="F2694" s="51"/>
      <c r="G2694" s="51"/>
      <c r="H2694" s="51"/>
    </row>
    <row r="2695" spans="1:8" x14ac:dyDescent="0.3">
      <c r="A2695" s="51"/>
      <c r="B2695" s="51"/>
      <c r="C2695" s="51"/>
      <c r="D2695" s="51"/>
      <c r="E2695" s="51"/>
      <c r="F2695" s="51"/>
      <c r="G2695" s="51"/>
      <c r="H2695" s="51"/>
    </row>
    <row r="2696" spans="1:8" x14ac:dyDescent="0.3">
      <c r="A2696" s="51"/>
      <c r="B2696" s="51"/>
      <c r="C2696" s="51"/>
      <c r="D2696" s="51"/>
      <c r="E2696" s="51"/>
      <c r="F2696" s="51"/>
      <c r="G2696" s="51"/>
      <c r="H2696" s="51"/>
    </row>
    <row r="2697" spans="1:8" x14ac:dyDescent="0.3">
      <c r="A2697" s="51"/>
      <c r="B2697" s="51"/>
      <c r="C2697" s="51"/>
      <c r="D2697" s="51"/>
      <c r="E2697" s="51"/>
      <c r="F2697" s="51"/>
      <c r="G2697" s="51"/>
      <c r="H2697" s="51"/>
    </row>
    <row r="2698" spans="1:8" x14ac:dyDescent="0.3">
      <c r="A2698" s="51"/>
      <c r="B2698" s="51"/>
      <c r="C2698" s="51"/>
      <c r="D2698" s="51"/>
      <c r="E2698" s="51"/>
      <c r="F2698" s="51"/>
      <c r="G2698" s="51"/>
      <c r="H2698" s="51"/>
    </row>
    <row r="2699" spans="1:8" x14ac:dyDescent="0.3">
      <c r="A2699" s="51"/>
      <c r="B2699" s="51"/>
      <c r="C2699" s="51"/>
      <c r="D2699" s="51"/>
      <c r="E2699" s="51"/>
      <c r="F2699" s="51"/>
      <c r="G2699" s="51"/>
      <c r="H2699" s="51"/>
    </row>
    <row r="2700" spans="1:8" x14ac:dyDescent="0.3">
      <c r="A2700" s="51"/>
      <c r="B2700" s="51"/>
      <c r="C2700" s="51"/>
      <c r="D2700" s="51"/>
      <c r="E2700" s="51"/>
      <c r="F2700" s="51"/>
      <c r="G2700" s="51"/>
      <c r="H2700" s="51"/>
    </row>
    <row r="2701" spans="1:8" x14ac:dyDescent="0.3">
      <c r="A2701" s="51"/>
      <c r="B2701" s="51"/>
      <c r="C2701" s="51"/>
      <c r="D2701" s="51"/>
      <c r="E2701" s="51"/>
      <c r="F2701" s="51"/>
      <c r="G2701" s="51"/>
      <c r="H2701" s="51"/>
    </row>
    <row r="2702" spans="1:8" x14ac:dyDescent="0.3">
      <c r="A2702" s="51"/>
      <c r="B2702" s="51"/>
      <c r="C2702" s="51"/>
      <c r="D2702" s="51"/>
      <c r="E2702" s="51"/>
      <c r="F2702" s="51"/>
      <c r="G2702" s="51"/>
      <c r="H2702" s="51"/>
    </row>
    <row r="2703" spans="1:8" x14ac:dyDescent="0.3">
      <c r="A2703" s="51"/>
      <c r="B2703" s="51"/>
      <c r="C2703" s="51"/>
      <c r="D2703" s="51"/>
      <c r="E2703" s="51"/>
      <c r="F2703" s="51"/>
      <c r="G2703" s="51"/>
      <c r="H2703" s="51"/>
    </row>
    <row r="2704" spans="1:8" x14ac:dyDescent="0.3">
      <c r="A2704" s="51"/>
      <c r="B2704" s="51"/>
      <c r="C2704" s="51"/>
      <c r="D2704" s="51"/>
      <c r="E2704" s="51"/>
      <c r="F2704" s="51"/>
      <c r="G2704" s="51"/>
      <c r="H2704" s="51"/>
    </row>
    <row r="2705" spans="1:8" x14ac:dyDescent="0.3">
      <c r="A2705" s="51"/>
      <c r="B2705" s="51"/>
      <c r="C2705" s="51"/>
      <c r="D2705" s="51"/>
      <c r="E2705" s="51"/>
      <c r="F2705" s="51"/>
      <c r="G2705" s="51"/>
      <c r="H2705" s="51"/>
    </row>
    <row r="2706" spans="1:8" x14ac:dyDescent="0.3">
      <c r="A2706" s="51"/>
      <c r="B2706" s="51"/>
      <c r="C2706" s="51"/>
      <c r="D2706" s="51"/>
      <c r="E2706" s="51"/>
      <c r="F2706" s="51"/>
      <c r="G2706" s="51"/>
      <c r="H2706" s="51"/>
    </row>
    <row r="2707" spans="1:8" x14ac:dyDescent="0.3">
      <c r="A2707" s="51"/>
      <c r="B2707" s="51"/>
      <c r="C2707" s="51"/>
      <c r="D2707" s="51"/>
      <c r="E2707" s="51"/>
      <c r="F2707" s="51"/>
      <c r="G2707" s="51"/>
      <c r="H2707" s="51"/>
    </row>
    <row r="2708" spans="1:8" x14ac:dyDescent="0.3">
      <c r="A2708" s="51"/>
      <c r="B2708" s="51"/>
      <c r="C2708" s="51"/>
      <c r="D2708" s="51"/>
      <c r="E2708" s="51"/>
      <c r="F2708" s="51"/>
      <c r="G2708" s="51"/>
      <c r="H2708" s="51"/>
    </row>
    <row r="2709" spans="1:8" x14ac:dyDescent="0.3">
      <c r="A2709" s="51"/>
      <c r="B2709" s="51"/>
      <c r="C2709" s="51"/>
      <c r="D2709" s="51"/>
      <c r="E2709" s="51"/>
      <c r="F2709" s="51"/>
      <c r="G2709" s="51"/>
      <c r="H2709" s="51"/>
    </row>
    <row r="2710" spans="1:8" x14ac:dyDescent="0.3">
      <c r="A2710" s="51"/>
      <c r="B2710" s="51"/>
      <c r="C2710" s="51"/>
      <c r="D2710" s="51"/>
      <c r="E2710" s="51"/>
      <c r="F2710" s="51"/>
      <c r="G2710" s="51"/>
      <c r="H2710" s="51"/>
    </row>
    <row r="2711" spans="1:8" x14ac:dyDescent="0.3">
      <c r="A2711" s="51"/>
      <c r="B2711" s="51"/>
      <c r="C2711" s="51"/>
      <c r="D2711" s="51"/>
      <c r="E2711" s="51"/>
      <c r="F2711" s="51"/>
      <c r="G2711" s="51"/>
      <c r="H2711" s="51"/>
    </row>
    <row r="2712" spans="1:8" x14ac:dyDescent="0.3">
      <c r="A2712" s="51"/>
      <c r="B2712" s="51"/>
      <c r="C2712" s="51"/>
      <c r="D2712" s="51"/>
      <c r="E2712" s="51"/>
      <c r="F2712" s="51"/>
      <c r="G2712" s="51"/>
      <c r="H2712" s="51"/>
    </row>
    <row r="2713" spans="1:8" x14ac:dyDescent="0.3">
      <c r="A2713" s="51"/>
      <c r="B2713" s="51"/>
      <c r="C2713" s="51"/>
      <c r="D2713" s="51"/>
      <c r="E2713" s="51"/>
      <c r="F2713" s="51"/>
      <c r="G2713" s="51"/>
      <c r="H2713" s="51"/>
    </row>
    <row r="2714" spans="1:8" x14ac:dyDescent="0.3">
      <c r="A2714" s="51"/>
      <c r="B2714" s="51"/>
      <c r="C2714" s="51"/>
      <c r="D2714" s="51"/>
      <c r="E2714" s="51"/>
      <c r="F2714" s="51"/>
      <c r="G2714" s="51"/>
      <c r="H2714" s="51"/>
    </row>
    <row r="2715" spans="1:8" x14ac:dyDescent="0.3">
      <c r="A2715" s="51"/>
      <c r="B2715" s="51"/>
      <c r="C2715" s="51"/>
      <c r="D2715" s="51"/>
      <c r="E2715" s="51"/>
      <c r="F2715" s="51"/>
      <c r="G2715" s="51"/>
      <c r="H2715" s="51"/>
    </row>
    <row r="2716" spans="1:8" x14ac:dyDescent="0.3">
      <c r="A2716" s="51"/>
      <c r="B2716" s="51"/>
      <c r="C2716" s="51"/>
      <c r="D2716" s="51"/>
      <c r="E2716" s="51"/>
      <c r="F2716" s="51"/>
      <c r="G2716" s="51"/>
      <c r="H2716" s="51"/>
    </row>
    <row r="2717" spans="1:8" x14ac:dyDescent="0.3">
      <c r="A2717" s="51"/>
      <c r="B2717" s="51"/>
      <c r="C2717" s="51"/>
      <c r="D2717" s="51"/>
      <c r="E2717" s="51"/>
      <c r="F2717" s="51"/>
      <c r="G2717" s="51"/>
      <c r="H2717" s="51"/>
    </row>
    <row r="2718" spans="1:8" x14ac:dyDescent="0.3">
      <c r="A2718" s="51"/>
      <c r="B2718" s="51"/>
      <c r="C2718" s="51"/>
      <c r="D2718" s="51"/>
      <c r="E2718" s="51"/>
      <c r="F2718" s="51"/>
      <c r="G2718" s="51"/>
      <c r="H2718" s="51"/>
    </row>
    <row r="2719" spans="1:8" x14ac:dyDescent="0.3">
      <c r="A2719" s="51"/>
      <c r="B2719" s="51"/>
      <c r="C2719" s="51"/>
      <c r="D2719" s="51"/>
      <c r="E2719" s="51"/>
      <c r="F2719" s="51"/>
      <c r="G2719" s="51"/>
      <c r="H2719" s="51"/>
    </row>
    <row r="2720" spans="1:8" x14ac:dyDescent="0.3">
      <c r="A2720" s="51"/>
      <c r="B2720" s="51"/>
      <c r="C2720" s="51"/>
      <c r="D2720" s="51"/>
      <c r="E2720" s="51"/>
      <c r="F2720" s="51"/>
      <c r="G2720" s="51"/>
      <c r="H2720" s="51"/>
    </row>
    <row r="2721" spans="1:8" x14ac:dyDescent="0.3">
      <c r="A2721" s="51"/>
      <c r="B2721" s="51"/>
      <c r="C2721" s="51"/>
      <c r="D2721" s="51"/>
      <c r="E2721" s="51"/>
      <c r="F2721" s="51"/>
      <c r="G2721" s="51"/>
      <c r="H2721" s="51"/>
    </row>
    <row r="2722" spans="1:8" x14ac:dyDescent="0.3">
      <c r="A2722" s="51"/>
      <c r="B2722" s="51"/>
      <c r="C2722" s="51"/>
      <c r="D2722" s="51"/>
      <c r="E2722" s="51"/>
      <c r="F2722" s="51"/>
      <c r="G2722" s="51"/>
      <c r="H2722" s="51"/>
    </row>
    <row r="2723" spans="1:8" x14ac:dyDescent="0.3">
      <c r="A2723" s="51"/>
      <c r="B2723" s="51"/>
      <c r="C2723" s="51"/>
      <c r="D2723" s="51"/>
      <c r="E2723" s="51"/>
      <c r="F2723" s="51"/>
      <c r="G2723" s="51"/>
      <c r="H2723" s="51"/>
    </row>
    <row r="2724" spans="1:8" x14ac:dyDescent="0.3">
      <c r="A2724" s="51"/>
      <c r="B2724" s="51"/>
      <c r="C2724" s="51"/>
      <c r="D2724" s="51"/>
      <c r="E2724" s="51"/>
      <c r="F2724" s="51"/>
      <c r="G2724" s="51"/>
      <c r="H2724" s="51"/>
    </row>
    <row r="2725" spans="1:8" x14ac:dyDescent="0.3">
      <c r="A2725" s="51"/>
      <c r="B2725" s="51"/>
      <c r="C2725" s="51"/>
      <c r="D2725" s="51"/>
      <c r="E2725" s="51"/>
      <c r="F2725" s="51"/>
      <c r="G2725" s="51"/>
      <c r="H2725" s="51"/>
    </row>
    <row r="2726" spans="1:8" x14ac:dyDescent="0.3">
      <c r="A2726" s="51"/>
      <c r="B2726" s="51"/>
      <c r="C2726" s="51"/>
      <c r="D2726" s="51"/>
      <c r="E2726" s="51"/>
      <c r="F2726" s="51"/>
      <c r="G2726" s="51"/>
      <c r="H2726" s="51"/>
    </row>
    <row r="2727" spans="1:8" x14ac:dyDescent="0.3">
      <c r="A2727" s="51"/>
      <c r="B2727" s="51"/>
      <c r="C2727" s="51"/>
      <c r="D2727" s="51"/>
      <c r="E2727" s="51"/>
      <c r="F2727" s="51"/>
      <c r="G2727" s="51"/>
      <c r="H2727" s="51"/>
    </row>
    <row r="2728" spans="1:8" x14ac:dyDescent="0.3">
      <c r="A2728" s="51"/>
      <c r="B2728" s="51"/>
      <c r="C2728" s="51"/>
      <c r="D2728" s="51"/>
      <c r="E2728" s="51"/>
      <c r="F2728" s="51"/>
      <c r="G2728" s="51"/>
      <c r="H2728" s="51"/>
    </row>
    <row r="2729" spans="1:8" x14ac:dyDescent="0.3">
      <c r="A2729" s="51"/>
      <c r="B2729" s="51"/>
      <c r="C2729" s="51"/>
      <c r="D2729" s="51"/>
      <c r="E2729" s="51"/>
      <c r="F2729" s="51"/>
      <c r="G2729" s="51"/>
      <c r="H2729" s="51"/>
    </row>
    <row r="2730" spans="1:8" x14ac:dyDescent="0.3">
      <c r="A2730" s="51"/>
      <c r="B2730" s="51"/>
      <c r="C2730" s="51"/>
      <c r="D2730" s="51"/>
      <c r="E2730" s="51"/>
      <c r="F2730" s="51"/>
      <c r="G2730" s="51"/>
      <c r="H2730" s="51"/>
    </row>
    <row r="2731" spans="1:8" x14ac:dyDescent="0.3">
      <c r="A2731" s="51"/>
      <c r="B2731" s="51"/>
      <c r="C2731" s="51"/>
      <c r="D2731" s="51"/>
      <c r="E2731" s="51"/>
      <c r="F2731" s="51"/>
      <c r="G2731" s="51"/>
      <c r="H2731" s="51"/>
    </row>
    <row r="2732" spans="1:8" x14ac:dyDescent="0.3">
      <c r="A2732" s="51"/>
      <c r="B2732" s="51"/>
      <c r="C2732" s="51"/>
      <c r="D2732" s="51"/>
      <c r="E2732" s="51"/>
      <c r="F2732" s="51"/>
      <c r="G2732" s="51"/>
      <c r="H2732" s="51"/>
    </row>
    <row r="2733" spans="1:8" x14ac:dyDescent="0.3">
      <c r="A2733" s="51"/>
      <c r="B2733" s="51"/>
      <c r="C2733" s="51"/>
      <c r="D2733" s="51"/>
      <c r="E2733" s="51"/>
      <c r="F2733" s="51"/>
      <c r="G2733" s="51"/>
      <c r="H2733" s="51"/>
    </row>
    <row r="2734" spans="1:8" x14ac:dyDescent="0.3">
      <c r="A2734" s="51"/>
      <c r="B2734" s="51"/>
      <c r="C2734" s="51"/>
      <c r="D2734" s="51"/>
      <c r="E2734" s="51"/>
      <c r="F2734" s="51"/>
      <c r="G2734" s="51"/>
      <c r="H2734" s="51"/>
    </row>
    <row r="2735" spans="1:8" x14ac:dyDescent="0.3">
      <c r="A2735" s="51"/>
      <c r="B2735" s="51"/>
      <c r="C2735" s="51"/>
      <c r="D2735" s="51"/>
      <c r="E2735" s="51"/>
      <c r="F2735" s="51"/>
      <c r="G2735" s="51"/>
      <c r="H2735" s="51"/>
    </row>
    <row r="2736" spans="1:8" x14ac:dyDescent="0.3">
      <c r="A2736" s="51"/>
      <c r="B2736" s="51"/>
      <c r="C2736" s="51"/>
      <c r="D2736" s="51"/>
      <c r="E2736" s="51"/>
      <c r="F2736" s="51"/>
      <c r="G2736" s="51"/>
      <c r="H2736" s="51"/>
    </row>
    <row r="2737" spans="1:8" x14ac:dyDescent="0.3">
      <c r="A2737" s="51"/>
      <c r="B2737" s="51"/>
      <c r="C2737" s="51"/>
      <c r="D2737" s="51"/>
      <c r="E2737" s="51"/>
      <c r="F2737" s="51"/>
      <c r="G2737" s="51"/>
      <c r="H2737" s="51"/>
    </row>
    <row r="2738" spans="1:8" x14ac:dyDescent="0.3">
      <c r="A2738" s="51"/>
      <c r="B2738" s="51"/>
      <c r="C2738" s="51"/>
      <c r="D2738" s="51"/>
      <c r="E2738" s="51"/>
      <c r="F2738" s="51"/>
      <c r="G2738" s="51"/>
      <c r="H2738" s="51"/>
    </row>
    <row r="2739" spans="1:8" x14ac:dyDescent="0.3">
      <c r="A2739" s="51"/>
      <c r="B2739" s="51"/>
      <c r="C2739" s="51"/>
      <c r="D2739" s="51"/>
      <c r="E2739" s="51"/>
      <c r="F2739" s="51"/>
      <c r="G2739" s="51"/>
      <c r="H2739" s="51"/>
    </row>
    <row r="2740" spans="1:8" x14ac:dyDescent="0.3">
      <c r="A2740" s="51"/>
      <c r="B2740" s="51"/>
      <c r="C2740" s="51"/>
      <c r="D2740" s="51"/>
      <c r="E2740" s="51"/>
      <c r="F2740" s="51"/>
      <c r="G2740" s="51"/>
      <c r="H2740" s="51"/>
    </row>
    <row r="2741" spans="1:8" x14ac:dyDescent="0.3">
      <c r="A2741" s="51"/>
      <c r="B2741" s="51"/>
      <c r="C2741" s="51"/>
      <c r="D2741" s="51"/>
      <c r="E2741" s="51"/>
      <c r="F2741" s="51"/>
      <c r="G2741" s="51"/>
      <c r="H2741" s="51"/>
    </row>
    <row r="2742" spans="1:8" x14ac:dyDescent="0.3">
      <c r="A2742" s="51"/>
      <c r="B2742" s="51"/>
      <c r="C2742" s="51"/>
      <c r="D2742" s="51"/>
      <c r="E2742" s="51"/>
      <c r="F2742" s="51"/>
      <c r="G2742" s="51"/>
      <c r="H2742" s="51"/>
    </row>
    <row r="2743" spans="1:8" x14ac:dyDescent="0.3">
      <c r="A2743" s="51"/>
      <c r="B2743" s="51"/>
      <c r="C2743" s="51"/>
      <c r="D2743" s="51"/>
      <c r="E2743" s="51"/>
      <c r="F2743" s="51"/>
      <c r="G2743" s="51"/>
      <c r="H2743" s="51"/>
    </row>
    <row r="2744" spans="1:8" x14ac:dyDescent="0.3">
      <c r="A2744" s="51"/>
      <c r="B2744" s="51"/>
      <c r="C2744" s="51"/>
      <c r="D2744" s="51"/>
      <c r="E2744" s="51"/>
      <c r="F2744" s="51"/>
      <c r="G2744" s="51"/>
      <c r="H2744" s="51"/>
    </row>
    <row r="2745" spans="1:8" x14ac:dyDescent="0.3">
      <c r="A2745" s="51"/>
      <c r="B2745" s="51"/>
      <c r="C2745" s="51"/>
      <c r="D2745" s="51"/>
      <c r="E2745" s="51"/>
      <c r="F2745" s="51"/>
      <c r="G2745" s="51"/>
      <c r="H2745" s="51"/>
    </row>
    <row r="2746" spans="1:8" x14ac:dyDescent="0.3">
      <c r="A2746" s="51"/>
      <c r="B2746" s="51"/>
      <c r="C2746" s="51"/>
      <c r="D2746" s="51"/>
      <c r="E2746" s="51"/>
      <c r="F2746" s="51"/>
      <c r="G2746" s="51"/>
      <c r="H2746" s="51"/>
    </row>
    <row r="2747" spans="1:8" x14ac:dyDescent="0.3">
      <c r="A2747" s="51"/>
      <c r="B2747" s="51"/>
      <c r="C2747" s="51"/>
      <c r="D2747" s="51"/>
      <c r="E2747" s="51"/>
      <c r="F2747" s="51"/>
      <c r="G2747" s="51"/>
      <c r="H2747" s="51"/>
    </row>
    <row r="2748" spans="1:8" x14ac:dyDescent="0.3">
      <c r="A2748" s="51"/>
      <c r="B2748" s="51"/>
      <c r="C2748" s="51"/>
      <c r="D2748" s="51"/>
      <c r="E2748" s="51"/>
      <c r="F2748" s="51"/>
      <c r="G2748" s="51"/>
      <c r="H2748" s="51"/>
    </row>
    <row r="2749" spans="1:8" x14ac:dyDescent="0.3">
      <c r="A2749" s="51"/>
      <c r="B2749" s="51"/>
      <c r="C2749" s="51"/>
      <c r="D2749" s="51"/>
      <c r="E2749" s="51"/>
      <c r="F2749" s="51"/>
      <c r="G2749" s="51"/>
      <c r="H2749" s="51"/>
    </row>
    <row r="2750" spans="1:8" x14ac:dyDescent="0.3">
      <c r="A2750" s="51"/>
      <c r="B2750" s="51"/>
      <c r="C2750" s="51"/>
      <c r="D2750" s="51"/>
      <c r="E2750" s="51"/>
      <c r="F2750" s="51"/>
      <c r="G2750" s="51"/>
      <c r="H2750" s="51"/>
    </row>
    <row r="2751" spans="1:8" x14ac:dyDescent="0.3">
      <c r="A2751" s="51"/>
      <c r="B2751" s="51"/>
      <c r="C2751" s="51"/>
      <c r="D2751" s="51"/>
      <c r="E2751" s="51"/>
      <c r="F2751" s="51"/>
      <c r="G2751" s="51"/>
      <c r="H2751" s="51"/>
    </row>
    <row r="2752" spans="1:8" x14ac:dyDescent="0.3">
      <c r="A2752" s="51"/>
      <c r="B2752" s="51"/>
      <c r="C2752" s="51"/>
      <c r="D2752" s="51"/>
      <c r="E2752" s="51"/>
      <c r="F2752" s="51"/>
      <c r="G2752" s="51"/>
      <c r="H2752" s="51"/>
    </row>
    <row r="2753" spans="1:8" x14ac:dyDescent="0.3">
      <c r="A2753" s="51"/>
      <c r="B2753" s="51"/>
      <c r="C2753" s="51"/>
      <c r="D2753" s="51"/>
      <c r="E2753" s="51"/>
      <c r="F2753" s="51"/>
      <c r="G2753" s="51"/>
      <c r="H2753" s="51"/>
    </row>
    <row r="2754" spans="1:8" x14ac:dyDescent="0.3">
      <c r="A2754" s="51"/>
      <c r="B2754" s="51"/>
      <c r="C2754" s="51"/>
      <c r="D2754" s="51"/>
      <c r="E2754" s="51"/>
      <c r="F2754" s="51"/>
      <c r="G2754" s="51"/>
      <c r="H2754" s="51"/>
    </row>
    <row r="2755" spans="1:8" x14ac:dyDescent="0.3">
      <c r="A2755" s="51"/>
      <c r="B2755" s="51"/>
      <c r="C2755" s="51"/>
      <c r="D2755" s="51"/>
      <c r="E2755" s="51"/>
      <c r="F2755" s="51"/>
      <c r="G2755" s="51"/>
      <c r="H2755" s="51"/>
    </row>
    <row r="2756" spans="1:8" x14ac:dyDescent="0.3">
      <c r="A2756" s="51"/>
      <c r="B2756" s="51"/>
      <c r="C2756" s="51"/>
      <c r="D2756" s="51"/>
      <c r="E2756" s="51"/>
      <c r="F2756" s="51"/>
      <c r="G2756" s="51"/>
      <c r="H2756" s="51"/>
    </row>
    <row r="2757" spans="1:8" x14ac:dyDescent="0.3">
      <c r="A2757" s="51"/>
      <c r="B2757" s="51"/>
      <c r="C2757" s="51"/>
      <c r="D2757" s="51"/>
      <c r="E2757" s="51"/>
      <c r="F2757" s="51"/>
      <c r="G2757" s="51"/>
      <c r="H2757" s="51"/>
    </row>
    <row r="2758" spans="1:8" x14ac:dyDescent="0.3">
      <c r="A2758" s="51"/>
      <c r="B2758" s="51"/>
      <c r="C2758" s="51"/>
      <c r="D2758" s="51"/>
      <c r="E2758" s="51"/>
      <c r="F2758" s="51"/>
      <c r="G2758" s="51"/>
      <c r="H2758" s="51"/>
    </row>
    <row r="2759" spans="1:8" x14ac:dyDescent="0.3">
      <c r="A2759" s="51"/>
      <c r="B2759" s="51"/>
      <c r="C2759" s="51"/>
      <c r="D2759" s="51"/>
      <c r="E2759" s="51"/>
      <c r="F2759" s="51"/>
      <c r="G2759" s="51"/>
      <c r="H2759" s="51"/>
    </row>
    <row r="2760" spans="1:8" x14ac:dyDescent="0.3">
      <c r="A2760" s="51"/>
      <c r="B2760" s="51"/>
      <c r="C2760" s="51"/>
      <c r="D2760" s="51"/>
      <c r="E2760" s="51"/>
      <c r="F2760" s="51"/>
      <c r="G2760" s="51"/>
      <c r="H2760" s="51"/>
    </row>
    <row r="2761" spans="1:8" x14ac:dyDescent="0.3">
      <c r="A2761" s="51"/>
      <c r="B2761" s="51"/>
      <c r="C2761" s="51"/>
      <c r="D2761" s="51"/>
      <c r="E2761" s="51"/>
      <c r="F2761" s="51"/>
      <c r="G2761" s="51"/>
      <c r="H2761" s="51"/>
    </row>
    <row r="2762" spans="1:8" x14ac:dyDescent="0.3">
      <c r="A2762" s="51"/>
      <c r="B2762" s="51"/>
      <c r="C2762" s="51"/>
      <c r="D2762" s="51"/>
      <c r="E2762" s="51"/>
      <c r="F2762" s="51"/>
      <c r="G2762" s="51"/>
      <c r="H2762" s="51"/>
    </row>
    <row r="2763" spans="1:8" x14ac:dyDescent="0.3">
      <c r="A2763" s="51"/>
      <c r="B2763" s="51"/>
      <c r="C2763" s="51"/>
      <c r="D2763" s="51"/>
      <c r="E2763" s="51"/>
      <c r="F2763" s="51"/>
      <c r="G2763" s="51"/>
      <c r="H2763" s="51"/>
    </row>
    <row r="2764" spans="1:8" x14ac:dyDescent="0.3">
      <c r="A2764" s="51"/>
      <c r="B2764" s="51"/>
      <c r="C2764" s="51"/>
      <c r="D2764" s="51"/>
      <c r="E2764" s="51"/>
      <c r="F2764" s="51"/>
      <c r="G2764" s="51"/>
      <c r="H2764" s="51"/>
    </row>
    <row r="2765" spans="1:8" x14ac:dyDescent="0.3">
      <c r="A2765" s="51"/>
      <c r="B2765" s="51"/>
      <c r="C2765" s="51"/>
      <c r="D2765" s="51"/>
      <c r="E2765" s="51"/>
      <c r="F2765" s="51"/>
      <c r="G2765" s="51"/>
      <c r="H2765" s="51"/>
    </row>
    <row r="2766" spans="1:8" x14ac:dyDescent="0.3">
      <c r="A2766" s="51"/>
      <c r="B2766" s="51"/>
      <c r="C2766" s="51"/>
      <c r="D2766" s="51"/>
      <c r="E2766" s="51"/>
      <c r="F2766" s="51"/>
      <c r="G2766" s="51"/>
      <c r="H2766" s="51"/>
    </row>
    <row r="2767" spans="1:8" x14ac:dyDescent="0.3">
      <c r="A2767" s="51"/>
      <c r="B2767" s="51"/>
      <c r="C2767" s="51"/>
      <c r="D2767" s="51"/>
      <c r="E2767" s="51"/>
      <c r="F2767" s="51"/>
      <c r="G2767" s="51"/>
      <c r="H2767" s="51"/>
    </row>
    <row r="2768" spans="1:8" x14ac:dyDescent="0.3">
      <c r="A2768" s="51"/>
      <c r="B2768" s="51"/>
      <c r="C2768" s="51"/>
      <c r="D2768" s="51"/>
      <c r="E2768" s="51"/>
      <c r="F2768" s="51"/>
      <c r="G2768" s="51"/>
      <c r="H2768" s="51"/>
    </row>
    <row r="2769" spans="1:8" x14ac:dyDescent="0.3">
      <c r="A2769" s="51"/>
      <c r="B2769" s="51"/>
      <c r="C2769" s="51"/>
      <c r="D2769" s="51"/>
      <c r="E2769" s="51"/>
      <c r="F2769" s="51"/>
      <c r="G2769" s="51"/>
      <c r="H2769" s="51"/>
    </row>
    <row r="2770" spans="1:8" x14ac:dyDescent="0.3">
      <c r="A2770" s="51"/>
      <c r="B2770" s="51"/>
      <c r="C2770" s="51"/>
      <c r="D2770" s="51"/>
      <c r="E2770" s="51"/>
      <c r="F2770" s="51"/>
      <c r="G2770" s="51"/>
      <c r="H2770" s="51"/>
    </row>
    <row r="2771" spans="1:8" x14ac:dyDescent="0.3">
      <c r="A2771" s="51"/>
      <c r="B2771" s="51"/>
      <c r="C2771" s="51"/>
      <c r="D2771" s="51"/>
      <c r="E2771" s="51"/>
      <c r="F2771" s="51"/>
      <c r="G2771" s="51"/>
      <c r="H2771" s="51"/>
    </row>
    <row r="2772" spans="1:8" x14ac:dyDescent="0.3">
      <c r="A2772" s="51"/>
      <c r="B2772" s="51"/>
      <c r="C2772" s="51"/>
      <c r="D2772" s="51"/>
      <c r="E2772" s="51"/>
      <c r="F2772" s="51"/>
      <c r="G2772" s="51"/>
      <c r="H2772" s="51"/>
    </row>
    <row r="2773" spans="1:8" x14ac:dyDescent="0.3">
      <c r="A2773" s="51"/>
      <c r="B2773" s="51"/>
      <c r="C2773" s="51"/>
      <c r="D2773" s="51"/>
      <c r="E2773" s="51"/>
      <c r="F2773" s="51"/>
      <c r="G2773" s="51"/>
      <c r="H2773" s="51"/>
    </row>
    <row r="2774" spans="1:8" x14ac:dyDescent="0.3">
      <c r="A2774" s="51"/>
      <c r="B2774" s="51"/>
      <c r="C2774" s="51"/>
      <c r="D2774" s="51"/>
      <c r="E2774" s="51"/>
      <c r="F2774" s="51"/>
      <c r="G2774" s="51"/>
      <c r="H2774" s="51"/>
    </row>
    <row r="2775" spans="1:8" x14ac:dyDescent="0.3">
      <c r="A2775" s="51"/>
      <c r="B2775" s="51"/>
      <c r="C2775" s="51"/>
      <c r="D2775" s="51"/>
      <c r="E2775" s="51"/>
      <c r="F2775" s="51"/>
      <c r="G2775" s="51"/>
      <c r="H2775" s="51"/>
    </row>
    <row r="2776" spans="1:8" x14ac:dyDescent="0.3">
      <c r="A2776" s="51"/>
      <c r="B2776" s="51"/>
      <c r="C2776" s="51"/>
      <c r="D2776" s="51"/>
      <c r="E2776" s="51"/>
      <c r="F2776" s="51"/>
      <c r="G2776" s="51"/>
      <c r="H2776" s="51"/>
    </row>
    <row r="2777" spans="1:8" x14ac:dyDescent="0.3">
      <c r="A2777" s="51"/>
      <c r="B2777" s="51"/>
      <c r="C2777" s="51"/>
      <c r="D2777" s="51"/>
      <c r="E2777" s="51"/>
      <c r="F2777" s="51"/>
      <c r="G2777" s="51"/>
      <c r="H2777" s="51"/>
    </row>
    <row r="2778" spans="1:8" x14ac:dyDescent="0.3">
      <c r="A2778" s="51"/>
      <c r="B2778" s="51"/>
      <c r="C2778" s="51"/>
      <c r="D2778" s="51"/>
      <c r="E2778" s="51"/>
      <c r="F2778" s="51"/>
      <c r="G2778" s="51"/>
      <c r="H2778" s="51"/>
    </row>
    <row r="2779" spans="1:8" x14ac:dyDescent="0.3">
      <c r="A2779" s="51"/>
      <c r="B2779" s="51"/>
      <c r="C2779" s="51"/>
      <c r="D2779" s="51"/>
      <c r="E2779" s="51"/>
      <c r="F2779" s="51"/>
      <c r="G2779" s="51"/>
      <c r="H2779" s="51"/>
    </row>
    <row r="2780" spans="1:8" x14ac:dyDescent="0.3">
      <c r="A2780" s="51"/>
      <c r="B2780" s="51"/>
      <c r="C2780" s="51"/>
      <c r="D2780" s="51"/>
      <c r="E2780" s="51"/>
      <c r="F2780" s="51"/>
      <c r="G2780" s="51"/>
      <c r="H2780" s="51"/>
    </row>
    <row r="2781" spans="1:8" x14ac:dyDescent="0.3">
      <c r="A2781" s="51"/>
      <c r="B2781" s="51"/>
      <c r="C2781" s="51"/>
      <c r="D2781" s="51"/>
      <c r="E2781" s="51"/>
      <c r="F2781" s="51"/>
      <c r="G2781" s="51"/>
      <c r="H2781" s="51"/>
    </row>
    <row r="2782" spans="1:8" x14ac:dyDescent="0.3">
      <c r="A2782" s="51"/>
      <c r="B2782" s="51"/>
      <c r="C2782" s="51"/>
      <c r="D2782" s="51"/>
      <c r="E2782" s="51"/>
      <c r="F2782" s="51"/>
      <c r="G2782" s="51"/>
      <c r="H2782" s="51"/>
    </row>
    <row r="2783" spans="1:8" x14ac:dyDescent="0.3">
      <c r="A2783" s="51"/>
      <c r="B2783" s="51"/>
      <c r="C2783" s="51"/>
      <c r="D2783" s="51"/>
      <c r="E2783" s="51"/>
      <c r="F2783" s="51"/>
      <c r="G2783" s="51"/>
      <c r="H2783" s="51"/>
    </row>
    <row r="2784" spans="1:8" x14ac:dyDescent="0.3">
      <c r="A2784" s="51"/>
      <c r="B2784" s="51"/>
      <c r="C2784" s="51"/>
      <c r="D2784" s="51"/>
      <c r="E2784" s="51"/>
      <c r="F2784" s="51"/>
      <c r="G2784" s="51"/>
      <c r="H2784" s="51"/>
    </row>
    <row r="2785" spans="1:8" x14ac:dyDescent="0.3">
      <c r="A2785" s="51"/>
      <c r="B2785" s="51"/>
      <c r="C2785" s="51"/>
      <c r="D2785" s="51"/>
      <c r="E2785" s="51"/>
      <c r="F2785" s="51"/>
      <c r="G2785" s="51"/>
      <c r="H2785" s="51"/>
    </row>
    <row r="2786" spans="1:8" x14ac:dyDescent="0.3">
      <c r="A2786" s="51"/>
      <c r="B2786" s="51"/>
      <c r="C2786" s="51"/>
      <c r="D2786" s="51"/>
      <c r="E2786" s="51"/>
      <c r="F2786" s="51"/>
      <c r="G2786" s="51"/>
      <c r="H2786" s="51"/>
    </row>
    <row r="2787" spans="1:8" x14ac:dyDescent="0.3">
      <c r="A2787" s="51"/>
      <c r="B2787" s="51"/>
      <c r="C2787" s="51"/>
      <c r="D2787" s="51"/>
      <c r="E2787" s="51"/>
      <c r="F2787" s="51"/>
      <c r="G2787" s="51"/>
      <c r="H2787" s="51"/>
    </row>
    <row r="2788" spans="1:8" x14ac:dyDescent="0.3">
      <c r="A2788" s="51"/>
      <c r="B2788" s="51"/>
      <c r="C2788" s="51"/>
      <c r="D2788" s="51"/>
      <c r="E2788" s="51"/>
      <c r="F2788" s="51"/>
      <c r="G2788" s="51"/>
      <c r="H2788" s="51"/>
    </row>
    <row r="2789" spans="1:8" x14ac:dyDescent="0.3">
      <c r="A2789" s="51"/>
      <c r="B2789" s="51"/>
      <c r="C2789" s="51"/>
      <c r="D2789" s="51"/>
      <c r="E2789" s="51"/>
      <c r="F2789" s="51"/>
      <c r="G2789" s="51"/>
      <c r="H2789" s="51"/>
    </row>
    <row r="2790" spans="1:8" x14ac:dyDescent="0.3">
      <c r="A2790" s="51"/>
      <c r="B2790" s="51"/>
      <c r="C2790" s="51"/>
      <c r="D2790" s="51"/>
      <c r="E2790" s="51"/>
      <c r="F2790" s="51"/>
      <c r="G2790" s="51"/>
      <c r="H2790" s="51"/>
    </row>
    <row r="2791" spans="1:8" x14ac:dyDescent="0.3">
      <c r="A2791" s="51"/>
      <c r="B2791" s="51"/>
      <c r="C2791" s="51"/>
      <c r="D2791" s="51"/>
      <c r="E2791" s="51"/>
      <c r="F2791" s="51"/>
      <c r="G2791" s="51"/>
      <c r="H2791" s="51"/>
    </row>
    <row r="2792" spans="1:8" x14ac:dyDescent="0.3">
      <c r="A2792" s="51"/>
      <c r="B2792" s="51"/>
      <c r="C2792" s="51"/>
      <c r="D2792" s="51"/>
      <c r="E2792" s="51"/>
      <c r="F2792" s="51"/>
      <c r="G2792" s="51"/>
      <c r="H2792" s="51"/>
    </row>
    <row r="2793" spans="1:8" x14ac:dyDescent="0.3">
      <c r="A2793" s="51"/>
      <c r="B2793" s="51"/>
      <c r="C2793" s="51"/>
      <c r="D2793" s="51"/>
      <c r="E2793" s="51"/>
      <c r="F2793" s="51"/>
      <c r="G2793" s="51"/>
      <c r="H2793" s="51"/>
    </row>
    <row r="2794" spans="1:8" x14ac:dyDescent="0.3">
      <c r="A2794" s="51"/>
      <c r="B2794" s="51"/>
      <c r="C2794" s="51"/>
      <c r="D2794" s="51"/>
      <c r="E2794" s="51"/>
      <c r="F2794" s="51"/>
      <c r="G2794" s="51"/>
      <c r="H2794" s="51"/>
    </row>
    <row r="2795" spans="1:8" x14ac:dyDescent="0.3">
      <c r="A2795" s="51"/>
      <c r="B2795" s="51"/>
      <c r="C2795" s="51"/>
      <c r="D2795" s="51"/>
      <c r="E2795" s="51"/>
      <c r="F2795" s="51"/>
      <c r="G2795" s="51"/>
      <c r="H2795" s="51"/>
    </row>
    <row r="2796" spans="1:8" x14ac:dyDescent="0.3">
      <c r="A2796" s="51"/>
      <c r="B2796" s="51"/>
      <c r="C2796" s="51"/>
      <c r="D2796" s="51"/>
      <c r="E2796" s="51"/>
      <c r="F2796" s="51"/>
      <c r="G2796" s="51"/>
      <c r="H2796" s="51"/>
    </row>
    <row r="2797" spans="1:8" x14ac:dyDescent="0.3">
      <c r="A2797" s="51"/>
      <c r="B2797" s="51"/>
      <c r="C2797" s="51"/>
      <c r="D2797" s="51"/>
      <c r="E2797" s="51"/>
      <c r="F2797" s="51"/>
      <c r="G2797" s="51"/>
      <c r="H2797" s="51"/>
    </row>
    <row r="2798" spans="1:8" x14ac:dyDescent="0.3">
      <c r="A2798" s="51"/>
      <c r="B2798" s="51"/>
      <c r="C2798" s="51"/>
      <c r="D2798" s="51"/>
      <c r="E2798" s="51"/>
      <c r="F2798" s="51"/>
      <c r="G2798" s="51"/>
      <c r="H2798" s="51"/>
    </row>
    <row r="2799" spans="1:8" x14ac:dyDescent="0.3">
      <c r="A2799" s="51"/>
      <c r="B2799" s="51"/>
      <c r="C2799" s="51"/>
      <c r="D2799" s="51"/>
      <c r="E2799" s="51"/>
      <c r="F2799" s="51"/>
      <c r="G2799" s="51"/>
      <c r="H2799" s="51"/>
    </row>
    <row r="2800" spans="1:8" x14ac:dyDescent="0.3">
      <c r="A2800" s="51"/>
      <c r="B2800" s="51"/>
      <c r="C2800" s="51"/>
      <c r="D2800" s="51"/>
      <c r="E2800" s="51"/>
      <c r="F2800" s="51"/>
      <c r="G2800" s="51"/>
      <c r="H2800" s="51"/>
    </row>
    <row r="2801" spans="1:8" x14ac:dyDescent="0.3">
      <c r="A2801" s="51"/>
      <c r="B2801" s="51"/>
      <c r="C2801" s="51"/>
      <c r="D2801" s="51"/>
      <c r="E2801" s="51"/>
      <c r="F2801" s="51"/>
      <c r="G2801" s="51"/>
      <c r="H2801" s="51"/>
    </row>
    <row r="2802" spans="1:8" x14ac:dyDescent="0.3">
      <c r="A2802" s="51"/>
      <c r="B2802" s="51"/>
      <c r="C2802" s="51"/>
      <c r="D2802" s="51"/>
      <c r="E2802" s="51"/>
      <c r="F2802" s="51"/>
      <c r="G2802" s="51"/>
      <c r="H2802" s="51"/>
    </row>
    <row r="2803" spans="1:8" x14ac:dyDescent="0.3">
      <c r="A2803" s="51"/>
      <c r="B2803" s="51"/>
      <c r="C2803" s="51"/>
      <c r="D2803" s="51"/>
      <c r="E2803" s="51"/>
      <c r="F2803" s="51"/>
      <c r="G2803" s="51"/>
      <c r="H2803" s="51"/>
    </row>
    <row r="2804" spans="1:8" x14ac:dyDescent="0.3">
      <c r="A2804" s="51"/>
      <c r="B2804" s="51"/>
      <c r="C2804" s="51"/>
      <c r="D2804" s="51"/>
      <c r="E2804" s="51"/>
      <c r="F2804" s="51"/>
      <c r="G2804" s="51"/>
      <c r="H2804" s="51"/>
    </row>
    <row r="2805" spans="1:8" x14ac:dyDescent="0.3">
      <c r="A2805" s="51"/>
      <c r="B2805" s="51"/>
      <c r="C2805" s="51"/>
      <c r="D2805" s="51"/>
      <c r="E2805" s="51"/>
      <c r="F2805" s="51"/>
      <c r="G2805" s="51"/>
      <c r="H2805" s="51"/>
    </row>
    <row r="2806" spans="1:8" x14ac:dyDescent="0.3">
      <c r="A2806" s="51"/>
      <c r="B2806" s="51"/>
      <c r="C2806" s="51"/>
      <c r="D2806" s="51"/>
      <c r="E2806" s="51"/>
      <c r="F2806" s="51"/>
      <c r="G2806" s="51"/>
      <c r="H2806" s="51"/>
    </row>
    <row r="2807" spans="1:8" x14ac:dyDescent="0.3">
      <c r="A2807" s="51"/>
      <c r="B2807" s="51"/>
      <c r="C2807" s="51"/>
      <c r="D2807" s="51"/>
      <c r="E2807" s="51"/>
      <c r="F2807" s="51"/>
      <c r="G2807" s="51"/>
      <c r="H2807" s="51"/>
    </row>
    <row r="2808" spans="1:8" x14ac:dyDescent="0.3">
      <c r="A2808" s="51"/>
      <c r="B2808" s="51"/>
      <c r="C2808" s="51"/>
      <c r="D2808" s="51"/>
      <c r="E2808" s="51"/>
      <c r="F2808" s="51"/>
      <c r="G2808" s="51"/>
      <c r="H2808" s="51"/>
    </row>
    <row r="2809" spans="1:8" x14ac:dyDescent="0.3">
      <c r="A2809" s="51"/>
      <c r="B2809" s="51"/>
      <c r="C2809" s="51"/>
      <c r="D2809" s="51"/>
      <c r="E2809" s="51"/>
      <c r="F2809" s="51"/>
      <c r="G2809" s="51"/>
      <c r="H2809" s="51"/>
    </row>
    <row r="2810" spans="1:8" x14ac:dyDescent="0.3">
      <c r="A2810" s="51"/>
      <c r="B2810" s="51"/>
      <c r="C2810" s="51"/>
      <c r="D2810" s="51"/>
      <c r="E2810" s="51"/>
      <c r="F2810" s="51"/>
      <c r="G2810" s="51"/>
      <c r="H2810" s="51"/>
    </row>
    <row r="2811" spans="1:8" x14ac:dyDescent="0.3">
      <c r="A2811" s="51"/>
      <c r="B2811" s="51"/>
      <c r="C2811" s="51"/>
      <c r="D2811" s="51"/>
      <c r="E2811" s="51"/>
      <c r="F2811" s="51"/>
      <c r="G2811" s="51"/>
      <c r="H2811" s="51"/>
    </row>
    <row r="2812" spans="1:8" x14ac:dyDescent="0.3">
      <c r="A2812" s="51"/>
      <c r="B2812" s="51"/>
      <c r="C2812" s="51"/>
      <c r="D2812" s="51"/>
      <c r="E2812" s="51"/>
      <c r="F2812" s="51"/>
      <c r="G2812" s="51"/>
      <c r="H2812" s="51"/>
    </row>
    <row r="2813" spans="1:8" x14ac:dyDescent="0.3">
      <c r="A2813" s="51"/>
      <c r="B2813" s="51"/>
      <c r="C2813" s="51"/>
      <c r="D2813" s="51"/>
      <c r="E2813" s="51"/>
      <c r="F2813" s="51"/>
      <c r="G2813" s="51"/>
      <c r="H2813" s="51"/>
    </row>
    <row r="2814" spans="1:8" x14ac:dyDescent="0.3">
      <c r="A2814" s="51"/>
      <c r="B2814" s="51"/>
      <c r="C2814" s="51"/>
      <c r="D2814" s="51"/>
      <c r="E2814" s="51"/>
      <c r="F2814" s="51"/>
      <c r="G2814" s="51"/>
      <c r="H2814" s="51"/>
    </row>
    <row r="2815" spans="1:8" x14ac:dyDescent="0.3">
      <c r="A2815" s="51"/>
      <c r="B2815" s="51"/>
      <c r="C2815" s="51"/>
      <c r="D2815" s="51"/>
      <c r="E2815" s="51"/>
      <c r="F2815" s="51"/>
      <c r="G2815" s="51"/>
      <c r="H2815" s="51"/>
    </row>
    <row r="2816" spans="1:8" x14ac:dyDescent="0.3">
      <c r="A2816" s="51"/>
      <c r="B2816" s="51"/>
      <c r="C2816" s="51"/>
      <c r="D2816" s="51"/>
      <c r="E2816" s="51"/>
      <c r="F2816" s="51"/>
      <c r="G2816" s="51"/>
      <c r="H2816" s="51"/>
    </row>
    <row r="2817" spans="1:8" x14ac:dyDescent="0.3">
      <c r="A2817" s="51"/>
      <c r="B2817" s="51"/>
      <c r="C2817" s="51"/>
      <c r="D2817" s="51"/>
      <c r="E2817" s="51"/>
      <c r="F2817" s="51"/>
      <c r="G2817" s="51"/>
      <c r="H2817" s="51"/>
    </row>
    <row r="2818" spans="1:8" x14ac:dyDescent="0.3">
      <c r="A2818" s="51"/>
      <c r="B2818" s="51"/>
      <c r="C2818" s="51"/>
      <c r="D2818" s="51"/>
      <c r="E2818" s="51"/>
      <c r="F2818" s="51"/>
      <c r="G2818" s="51"/>
      <c r="H2818" s="51"/>
    </row>
    <row r="2819" spans="1:8" x14ac:dyDescent="0.3">
      <c r="A2819" s="51"/>
      <c r="B2819" s="51"/>
      <c r="C2819" s="51"/>
      <c r="D2819" s="51"/>
      <c r="E2819" s="51"/>
      <c r="F2819" s="51"/>
      <c r="G2819" s="51"/>
      <c r="H2819" s="51"/>
    </row>
    <row r="2820" spans="1:8" x14ac:dyDescent="0.3">
      <c r="A2820" s="51"/>
      <c r="B2820" s="51"/>
      <c r="C2820" s="51"/>
      <c r="D2820" s="51"/>
      <c r="E2820" s="51"/>
      <c r="F2820" s="51"/>
      <c r="G2820" s="51"/>
      <c r="H2820" s="51"/>
    </row>
    <row r="2821" spans="1:8" x14ac:dyDescent="0.3">
      <c r="A2821" s="51"/>
      <c r="B2821" s="51"/>
      <c r="C2821" s="51"/>
      <c r="D2821" s="51"/>
      <c r="E2821" s="51"/>
      <c r="F2821" s="51"/>
      <c r="G2821" s="51"/>
      <c r="H2821" s="51"/>
    </row>
    <row r="2822" spans="1:8" x14ac:dyDescent="0.3">
      <c r="A2822" s="51"/>
      <c r="B2822" s="51"/>
      <c r="C2822" s="51"/>
      <c r="D2822" s="51"/>
      <c r="E2822" s="51"/>
      <c r="F2822" s="51"/>
      <c r="G2822" s="51"/>
      <c r="H2822" s="51"/>
    </row>
    <row r="2823" spans="1:8" x14ac:dyDescent="0.3">
      <c r="A2823" s="51"/>
      <c r="B2823" s="51"/>
      <c r="C2823" s="51"/>
      <c r="D2823" s="51"/>
      <c r="E2823" s="51"/>
      <c r="F2823" s="51"/>
      <c r="G2823" s="51"/>
      <c r="H2823" s="51"/>
    </row>
    <row r="2824" spans="1:8" x14ac:dyDescent="0.3">
      <c r="A2824" s="51"/>
      <c r="B2824" s="51"/>
      <c r="C2824" s="51"/>
      <c r="D2824" s="51"/>
      <c r="E2824" s="51"/>
      <c r="F2824" s="51"/>
      <c r="G2824" s="51"/>
      <c r="H2824" s="51"/>
    </row>
    <row r="2825" spans="1:8" x14ac:dyDescent="0.3">
      <c r="A2825" s="51"/>
      <c r="B2825" s="51"/>
      <c r="C2825" s="51"/>
      <c r="D2825" s="51"/>
      <c r="E2825" s="51"/>
      <c r="F2825" s="51"/>
      <c r="G2825" s="51"/>
      <c r="H2825" s="51"/>
    </row>
    <row r="2826" spans="1:8" x14ac:dyDescent="0.3">
      <c r="A2826" s="51"/>
      <c r="B2826" s="51"/>
      <c r="C2826" s="51"/>
      <c r="D2826" s="51"/>
      <c r="E2826" s="51"/>
      <c r="F2826" s="51"/>
      <c r="G2826" s="51"/>
      <c r="H2826" s="51"/>
    </row>
    <row r="2827" spans="1:8" x14ac:dyDescent="0.3">
      <c r="A2827" s="51"/>
      <c r="B2827" s="51"/>
      <c r="C2827" s="51"/>
      <c r="D2827" s="51"/>
      <c r="E2827" s="51"/>
      <c r="F2827" s="51"/>
      <c r="G2827" s="51"/>
      <c r="H2827" s="51"/>
    </row>
    <row r="2828" spans="1:8" x14ac:dyDescent="0.3">
      <c r="A2828" s="51"/>
      <c r="B2828" s="51"/>
      <c r="C2828" s="51"/>
      <c r="D2828" s="51"/>
      <c r="E2828" s="51"/>
      <c r="F2828" s="51"/>
      <c r="G2828" s="51"/>
      <c r="H2828" s="51"/>
    </row>
    <row r="2829" spans="1:8" x14ac:dyDescent="0.3">
      <c r="A2829" s="51"/>
      <c r="B2829" s="51"/>
      <c r="C2829" s="51"/>
      <c r="D2829" s="51"/>
      <c r="E2829" s="51"/>
      <c r="F2829" s="51"/>
      <c r="G2829" s="51"/>
      <c r="H2829" s="51"/>
    </row>
    <row r="2830" spans="1:8" x14ac:dyDescent="0.3">
      <c r="A2830" s="51"/>
      <c r="B2830" s="51"/>
      <c r="C2830" s="51"/>
      <c r="D2830" s="51"/>
      <c r="E2830" s="51"/>
      <c r="F2830" s="51"/>
      <c r="G2830" s="51"/>
      <c r="H2830" s="51"/>
    </row>
    <row r="2831" spans="1:8" x14ac:dyDescent="0.3">
      <c r="A2831" s="51"/>
      <c r="B2831" s="51"/>
      <c r="C2831" s="51"/>
      <c r="D2831" s="51"/>
      <c r="E2831" s="51"/>
      <c r="F2831" s="51"/>
      <c r="G2831" s="51"/>
      <c r="H2831" s="51"/>
    </row>
    <row r="2832" spans="1:8" x14ac:dyDescent="0.3">
      <c r="A2832" s="51"/>
      <c r="B2832" s="51"/>
      <c r="C2832" s="51"/>
      <c r="D2832" s="51"/>
      <c r="E2832" s="51"/>
      <c r="F2832" s="51"/>
      <c r="G2832" s="51"/>
      <c r="H2832" s="51"/>
    </row>
    <row r="2833" spans="1:8" x14ac:dyDescent="0.3">
      <c r="A2833" s="51"/>
      <c r="B2833" s="51"/>
      <c r="C2833" s="51"/>
      <c r="D2833" s="51"/>
      <c r="E2833" s="51"/>
      <c r="F2833" s="51"/>
      <c r="G2833" s="51"/>
      <c r="H2833" s="51"/>
    </row>
    <row r="2834" spans="1:8" x14ac:dyDescent="0.3">
      <c r="A2834" s="51"/>
      <c r="B2834" s="51"/>
      <c r="C2834" s="51"/>
      <c r="D2834" s="51"/>
      <c r="E2834" s="51"/>
      <c r="F2834" s="51"/>
      <c r="G2834" s="51"/>
      <c r="H2834" s="51"/>
    </row>
    <row r="2835" spans="1:8" x14ac:dyDescent="0.3">
      <c r="A2835" s="51"/>
      <c r="B2835" s="51"/>
      <c r="C2835" s="51"/>
      <c r="D2835" s="51"/>
      <c r="E2835" s="51"/>
      <c r="F2835" s="51"/>
      <c r="G2835" s="51"/>
      <c r="H2835" s="51"/>
    </row>
    <row r="2836" spans="1:8" x14ac:dyDescent="0.3">
      <c r="A2836" s="51"/>
      <c r="B2836" s="51"/>
      <c r="C2836" s="51"/>
      <c r="D2836" s="51"/>
      <c r="E2836" s="51"/>
      <c r="F2836" s="51"/>
      <c r="G2836" s="51"/>
      <c r="H2836" s="51"/>
    </row>
    <row r="2837" spans="1:8" x14ac:dyDescent="0.3">
      <c r="A2837" s="51"/>
      <c r="B2837" s="51"/>
      <c r="C2837" s="51"/>
      <c r="D2837" s="51"/>
      <c r="E2837" s="51"/>
      <c r="F2837" s="51"/>
      <c r="G2837" s="51"/>
      <c r="H2837" s="51"/>
    </row>
    <row r="2838" spans="1:8" x14ac:dyDescent="0.3">
      <c r="A2838" s="51"/>
      <c r="B2838" s="51"/>
      <c r="C2838" s="51"/>
      <c r="D2838" s="51"/>
      <c r="E2838" s="51"/>
      <c r="F2838" s="51"/>
      <c r="G2838" s="51"/>
      <c r="H2838" s="51"/>
    </row>
    <row r="2839" spans="1:8" x14ac:dyDescent="0.3">
      <c r="A2839" s="51"/>
      <c r="B2839" s="51"/>
      <c r="C2839" s="51"/>
      <c r="D2839" s="51"/>
      <c r="E2839" s="51"/>
      <c r="F2839" s="51"/>
      <c r="G2839" s="51"/>
      <c r="H2839" s="51"/>
    </row>
    <row r="2840" spans="1:8" x14ac:dyDescent="0.3">
      <c r="A2840" s="51"/>
      <c r="B2840" s="51"/>
      <c r="C2840" s="51"/>
      <c r="D2840" s="51"/>
      <c r="E2840" s="51"/>
      <c r="F2840" s="51"/>
      <c r="G2840" s="51"/>
      <c r="H2840" s="51"/>
    </row>
    <row r="2841" spans="1:8" x14ac:dyDescent="0.3">
      <c r="A2841" s="51"/>
      <c r="B2841" s="51"/>
      <c r="C2841" s="51"/>
      <c r="D2841" s="51"/>
      <c r="E2841" s="51"/>
      <c r="F2841" s="51"/>
      <c r="G2841" s="51"/>
      <c r="H2841" s="51"/>
    </row>
    <row r="2842" spans="1:8" x14ac:dyDescent="0.3">
      <c r="A2842" s="51"/>
      <c r="B2842" s="51"/>
      <c r="C2842" s="51"/>
      <c r="D2842" s="51"/>
      <c r="E2842" s="51"/>
      <c r="F2842" s="51"/>
      <c r="G2842" s="51"/>
      <c r="H2842" s="51"/>
    </row>
    <row r="2843" spans="1:8" x14ac:dyDescent="0.3">
      <c r="A2843" s="51"/>
      <c r="B2843" s="51"/>
      <c r="C2843" s="51"/>
      <c r="D2843" s="51"/>
      <c r="E2843" s="51"/>
      <c r="F2843" s="51"/>
      <c r="G2843" s="51"/>
      <c r="H2843" s="51"/>
    </row>
    <row r="2844" spans="1:8" x14ac:dyDescent="0.3">
      <c r="A2844" s="51"/>
      <c r="B2844" s="51"/>
      <c r="C2844" s="51"/>
      <c r="D2844" s="51"/>
      <c r="E2844" s="51"/>
      <c r="F2844" s="51"/>
      <c r="G2844" s="51"/>
      <c r="H2844" s="51"/>
    </row>
    <row r="2845" spans="1:8" x14ac:dyDescent="0.3">
      <c r="A2845" s="51"/>
      <c r="B2845" s="51"/>
      <c r="C2845" s="51"/>
      <c r="D2845" s="51"/>
      <c r="E2845" s="51"/>
      <c r="F2845" s="51"/>
      <c r="G2845" s="51"/>
      <c r="H2845" s="51"/>
    </row>
    <row r="2846" spans="1:8" x14ac:dyDescent="0.3">
      <c r="A2846" s="51"/>
      <c r="B2846" s="51"/>
      <c r="C2846" s="51"/>
      <c r="D2846" s="51"/>
      <c r="E2846" s="51"/>
      <c r="F2846" s="51"/>
      <c r="G2846" s="51"/>
      <c r="H2846" s="51"/>
    </row>
    <row r="2847" spans="1:8" x14ac:dyDescent="0.3">
      <c r="A2847" s="51"/>
      <c r="B2847" s="51"/>
      <c r="C2847" s="51"/>
      <c r="D2847" s="51"/>
      <c r="E2847" s="51"/>
      <c r="F2847" s="51"/>
      <c r="G2847" s="51"/>
      <c r="H2847" s="51"/>
    </row>
    <row r="2848" spans="1:8" x14ac:dyDescent="0.3">
      <c r="A2848" s="51"/>
      <c r="B2848" s="51"/>
      <c r="C2848" s="51"/>
      <c r="D2848" s="51"/>
      <c r="E2848" s="51"/>
      <c r="F2848" s="51"/>
      <c r="G2848" s="51"/>
      <c r="H2848" s="51"/>
    </row>
    <row r="2849" spans="1:8" x14ac:dyDescent="0.3">
      <c r="A2849" s="51"/>
      <c r="B2849" s="51"/>
      <c r="C2849" s="51"/>
      <c r="D2849" s="51"/>
      <c r="E2849" s="51"/>
      <c r="F2849" s="51"/>
      <c r="G2849" s="51"/>
      <c r="H2849" s="51"/>
    </row>
    <row r="2850" spans="1:8" x14ac:dyDescent="0.3">
      <c r="A2850" s="51"/>
      <c r="B2850" s="51"/>
      <c r="C2850" s="51"/>
      <c r="D2850" s="51"/>
      <c r="E2850" s="51"/>
      <c r="F2850" s="51"/>
      <c r="G2850" s="51"/>
      <c r="H2850" s="51"/>
    </row>
    <row r="2851" spans="1:8" x14ac:dyDescent="0.3">
      <c r="A2851" s="51"/>
      <c r="B2851" s="51"/>
      <c r="C2851" s="51"/>
      <c r="D2851" s="51"/>
      <c r="E2851" s="51"/>
      <c r="F2851" s="51"/>
      <c r="G2851" s="51"/>
      <c r="H2851" s="51"/>
    </row>
    <row r="2852" spans="1:8" x14ac:dyDescent="0.3">
      <c r="A2852" s="51"/>
      <c r="B2852" s="51"/>
      <c r="C2852" s="51"/>
      <c r="D2852" s="51"/>
      <c r="E2852" s="51"/>
      <c r="F2852" s="51"/>
      <c r="G2852" s="51"/>
      <c r="H2852" s="51"/>
    </row>
    <row r="2853" spans="1:8" x14ac:dyDescent="0.3">
      <c r="A2853" s="51"/>
      <c r="B2853" s="51"/>
      <c r="C2853" s="51"/>
      <c r="D2853" s="51"/>
      <c r="E2853" s="51"/>
      <c r="F2853" s="51"/>
      <c r="G2853" s="51"/>
      <c r="H2853" s="51"/>
    </row>
    <row r="2854" spans="1:8" x14ac:dyDescent="0.3">
      <c r="A2854" s="51"/>
      <c r="B2854" s="51"/>
      <c r="C2854" s="51"/>
      <c r="D2854" s="51"/>
      <c r="E2854" s="51"/>
      <c r="F2854" s="51"/>
      <c r="G2854" s="51"/>
      <c r="H2854" s="51"/>
    </row>
    <row r="2855" spans="1:8" x14ac:dyDescent="0.3">
      <c r="A2855" s="51"/>
      <c r="B2855" s="51"/>
      <c r="C2855" s="51"/>
      <c r="D2855" s="51"/>
      <c r="E2855" s="51"/>
      <c r="F2855" s="51"/>
      <c r="G2855" s="51"/>
      <c r="H2855" s="51"/>
    </row>
    <row r="2856" spans="1:8" x14ac:dyDescent="0.3">
      <c r="A2856" s="51"/>
      <c r="B2856" s="51"/>
      <c r="C2856" s="51"/>
      <c r="D2856" s="51"/>
      <c r="E2856" s="51"/>
      <c r="F2856" s="51"/>
      <c r="G2856" s="51"/>
      <c r="H2856" s="51"/>
    </row>
    <row r="2857" spans="1:8" x14ac:dyDescent="0.3">
      <c r="A2857" s="51"/>
      <c r="B2857" s="51"/>
      <c r="C2857" s="51"/>
      <c r="D2857" s="51"/>
      <c r="E2857" s="51"/>
      <c r="F2857" s="51"/>
      <c r="G2857" s="51"/>
      <c r="H2857" s="51"/>
    </row>
    <row r="2858" spans="1:8" x14ac:dyDescent="0.3">
      <c r="A2858" s="51"/>
      <c r="B2858" s="51"/>
      <c r="C2858" s="51"/>
      <c r="D2858" s="51"/>
      <c r="E2858" s="51"/>
      <c r="F2858" s="51"/>
      <c r="G2858" s="51"/>
      <c r="H2858" s="51"/>
    </row>
    <row r="2859" spans="1:8" x14ac:dyDescent="0.3">
      <c r="A2859" s="51"/>
      <c r="B2859" s="51"/>
      <c r="C2859" s="51"/>
      <c r="D2859" s="51"/>
      <c r="E2859" s="51"/>
      <c r="F2859" s="51"/>
      <c r="G2859" s="51"/>
      <c r="H2859" s="51"/>
    </row>
    <row r="2860" spans="1:8" x14ac:dyDescent="0.3">
      <c r="A2860" s="51"/>
      <c r="B2860" s="51"/>
      <c r="C2860" s="51"/>
      <c r="D2860" s="51"/>
      <c r="E2860" s="51"/>
      <c r="F2860" s="51"/>
      <c r="G2860" s="51"/>
      <c r="H2860" s="51"/>
    </row>
    <row r="2861" spans="1:8" x14ac:dyDescent="0.3">
      <c r="A2861" s="51"/>
      <c r="B2861" s="51"/>
      <c r="C2861" s="51"/>
      <c r="D2861" s="51"/>
      <c r="E2861" s="51"/>
      <c r="F2861" s="51"/>
      <c r="G2861" s="51"/>
      <c r="H2861" s="51"/>
    </row>
    <row r="2862" spans="1:8" x14ac:dyDescent="0.3">
      <c r="A2862" s="51"/>
      <c r="B2862" s="51"/>
      <c r="C2862" s="51"/>
      <c r="D2862" s="51"/>
      <c r="E2862" s="51"/>
      <c r="F2862" s="51"/>
      <c r="G2862" s="51"/>
      <c r="H2862" s="51"/>
    </row>
    <row r="2863" spans="1:8" x14ac:dyDescent="0.3">
      <c r="A2863" s="51"/>
      <c r="B2863" s="51"/>
      <c r="C2863" s="51"/>
      <c r="D2863" s="51"/>
      <c r="E2863" s="51"/>
      <c r="F2863" s="51"/>
      <c r="G2863" s="51"/>
      <c r="H2863" s="51"/>
    </row>
    <row r="2864" spans="1:8" x14ac:dyDescent="0.3">
      <c r="A2864" s="51"/>
      <c r="B2864" s="51"/>
      <c r="C2864" s="51"/>
      <c r="D2864" s="51"/>
      <c r="E2864" s="51"/>
      <c r="F2864" s="51"/>
      <c r="G2864" s="51"/>
      <c r="H2864" s="51"/>
    </row>
    <row r="2865" spans="1:8" x14ac:dyDescent="0.3">
      <c r="A2865" s="51"/>
      <c r="B2865" s="51"/>
      <c r="C2865" s="51"/>
      <c r="D2865" s="51"/>
      <c r="E2865" s="51"/>
      <c r="F2865" s="51"/>
      <c r="G2865" s="51"/>
      <c r="H2865" s="51"/>
    </row>
    <row r="2866" spans="1:8" x14ac:dyDescent="0.3">
      <c r="A2866" s="51"/>
      <c r="B2866" s="51"/>
      <c r="C2866" s="51"/>
      <c r="D2866" s="51"/>
      <c r="E2866" s="51"/>
      <c r="F2866" s="51"/>
      <c r="G2866" s="51"/>
      <c r="H2866" s="51"/>
    </row>
    <row r="2867" spans="1:8" x14ac:dyDescent="0.3">
      <c r="A2867" s="51"/>
      <c r="B2867" s="51"/>
      <c r="C2867" s="51"/>
      <c r="D2867" s="51"/>
      <c r="E2867" s="51"/>
      <c r="F2867" s="51"/>
      <c r="G2867" s="51"/>
      <c r="H2867" s="51"/>
    </row>
    <row r="2868" spans="1:8" x14ac:dyDescent="0.3">
      <c r="A2868" s="51"/>
      <c r="B2868" s="51"/>
      <c r="C2868" s="51"/>
      <c r="D2868" s="51"/>
      <c r="E2868" s="51"/>
      <c r="F2868" s="51"/>
      <c r="G2868" s="51"/>
      <c r="H2868" s="51"/>
    </row>
    <row r="2869" spans="1:8" x14ac:dyDescent="0.3">
      <c r="A2869" s="51"/>
      <c r="B2869" s="51"/>
      <c r="C2869" s="51"/>
      <c r="D2869" s="51"/>
      <c r="E2869" s="51"/>
      <c r="F2869" s="51"/>
      <c r="G2869" s="51"/>
      <c r="H2869" s="51"/>
    </row>
    <row r="2870" spans="1:8" x14ac:dyDescent="0.3">
      <c r="A2870" s="51"/>
      <c r="B2870" s="51"/>
      <c r="C2870" s="51"/>
      <c r="D2870" s="51"/>
      <c r="E2870" s="51"/>
      <c r="F2870" s="51"/>
      <c r="G2870" s="51"/>
      <c r="H2870" s="51"/>
    </row>
    <row r="2871" spans="1:8" x14ac:dyDescent="0.3">
      <c r="A2871" s="51"/>
      <c r="B2871" s="51"/>
      <c r="C2871" s="51"/>
      <c r="D2871" s="51"/>
      <c r="E2871" s="51"/>
      <c r="F2871" s="51"/>
      <c r="G2871" s="51"/>
      <c r="H2871" s="51"/>
    </row>
    <row r="2872" spans="1:8" x14ac:dyDescent="0.3">
      <c r="A2872" s="51"/>
      <c r="B2872" s="51"/>
      <c r="C2872" s="51"/>
      <c r="D2872" s="51"/>
      <c r="E2872" s="51"/>
      <c r="F2872" s="51"/>
      <c r="G2872" s="51"/>
      <c r="H2872" s="51"/>
    </row>
    <row r="2873" spans="1:8" x14ac:dyDescent="0.3">
      <c r="A2873" s="51"/>
      <c r="B2873" s="51"/>
      <c r="C2873" s="51"/>
      <c r="D2873" s="51"/>
      <c r="E2873" s="51"/>
      <c r="F2873" s="51"/>
      <c r="G2873" s="51"/>
      <c r="H2873" s="51"/>
    </row>
    <row r="2874" spans="1:8" x14ac:dyDescent="0.3">
      <c r="A2874" s="51"/>
      <c r="B2874" s="51"/>
      <c r="C2874" s="51"/>
      <c r="D2874" s="51"/>
      <c r="E2874" s="51"/>
      <c r="F2874" s="51"/>
      <c r="G2874" s="51"/>
      <c r="H2874" s="51"/>
    </row>
    <row r="2875" spans="1:8" x14ac:dyDescent="0.3">
      <c r="A2875" s="51"/>
      <c r="B2875" s="51"/>
      <c r="C2875" s="51"/>
      <c r="D2875" s="51"/>
      <c r="E2875" s="51"/>
      <c r="F2875" s="51"/>
      <c r="G2875" s="51"/>
      <c r="H2875" s="51"/>
    </row>
    <row r="2876" spans="1:8" x14ac:dyDescent="0.3">
      <c r="A2876" s="51"/>
      <c r="B2876" s="51"/>
      <c r="C2876" s="51"/>
      <c r="D2876" s="51"/>
      <c r="E2876" s="51"/>
      <c r="F2876" s="51"/>
      <c r="G2876" s="51"/>
      <c r="H2876" s="51"/>
    </row>
    <row r="2877" spans="1:8" x14ac:dyDescent="0.3">
      <c r="A2877" s="51"/>
      <c r="B2877" s="51"/>
      <c r="C2877" s="51"/>
      <c r="D2877" s="51"/>
      <c r="E2877" s="51"/>
      <c r="F2877" s="51"/>
      <c r="G2877" s="51"/>
      <c r="H2877" s="51"/>
    </row>
    <row r="2878" spans="1:8" x14ac:dyDescent="0.3">
      <c r="A2878" s="51"/>
      <c r="B2878" s="51"/>
      <c r="C2878" s="51"/>
      <c r="D2878" s="51"/>
      <c r="E2878" s="51"/>
      <c r="F2878" s="51"/>
      <c r="G2878" s="51"/>
      <c r="H2878" s="51"/>
    </row>
    <row r="2879" spans="1:8" x14ac:dyDescent="0.3">
      <c r="A2879" s="51"/>
      <c r="B2879" s="51"/>
      <c r="C2879" s="51"/>
      <c r="D2879" s="51"/>
      <c r="E2879" s="51"/>
      <c r="F2879" s="51"/>
      <c r="G2879" s="51"/>
      <c r="H2879" s="51"/>
    </row>
    <row r="2880" spans="1:8" x14ac:dyDescent="0.3">
      <c r="A2880" s="51"/>
      <c r="B2880" s="51"/>
      <c r="C2880" s="51"/>
      <c r="D2880" s="51"/>
      <c r="E2880" s="51"/>
      <c r="F2880" s="51"/>
      <c r="G2880" s="51"/>
      <c r="H2880" s="51"/>
    </row>
    <row r="2881" spans="1:8" x14ac:dyDescent="0.3">
      <c r="A2881" s="51"/>
      <c r="B2881" s="51"/>
      <c r="C2881" s="51"/>
      <c r="D2881" s="51"/>
      <c r="E2881" s="51"/>
      <c r="F2881" s="51"/>
      <c r="G2881" s="51"/>
      <c r="H2881" s="51"/>
    </row>
    <row r="2882" spans="1:8" x14ac:dyDescent="0.3">
      <c r="A2882" s="51"/>
      <c r="B2882" s="51"/>
      <c r="C2882" s="51"/>
      <c r="D2882" s="51"/>
      <c r="E2882" s="51"/>
      <c r="F2882" s="51"/>
      <c r="G2882" s="51"/>
      <c r="H2882" s="51"/>
    </row>
    <row r="2883" spans="1:8" x14ac:dyDescent="0.3">
      <c r="A2883" s="51"/>
      <c r="B2883" s="51"/>
      <c r="C2883" s="51"/>
      <c r="D2883" s="51"/>
      <c r="E2883" s="51"/>
      <c r="F2883" s="51"/>
      <c r="G2883" s="51"/>
      <c r="H2883" s="51"/>
    </row>
    <row r="2884" spans="1:8" x14ac:dyDescent="0.3">
      <c r="A2884" s="51"/>
      <c r="B2884" s="51"/>
      <c r="C2884" s="51"/>
      <c r="D2884" s="51"/>
      <c r="E2884" s="51"/>
      <c r="F2884" s="51"/>
      <c r="G2884" s="51"/>
      <c r="H2884" s="51"/>
    </row>
    <row r="2885" spans="1:8" x14ac:dyDescent="0.3">
      <c r="A2885" s="51"/>
      <c r="B2885" s="51"/>
      <c r="C2885" s="51"/>
      <c r="D2885" s="51"/>
      <c r="E2885" s="51"/>
      <c r="F2885" s="51"/>
      <c r="G2885" s="51"/>
      <c r="H2885" s="51"/>
    </row>
    <row r="2886" spans="1:8" x14ac:dyDescent="0.3">
      <c r="A2886" s="51"/>
      <c r="B2886" s="51"/>
      <c r="C2886" s="51"/>
      <c r="D2886" s="51"/>
      <c r="E2886" s="51"/>
      <c r="F2886" s="51"/>
      <c r="G2886" s="51"/>
      <c r="H2886" s="51"/>
    </row>
    <row r="2887" spans="1:8" x14ac:dyDescent="0.3">
      <c r="A2887" s="51"/>
      <c r="B2887" s="51"/>
      <c r="C2887" s="51"/>
      <c r="D2887" s="51"/>
      <c r="E2887" s="51"/>
      <c r="F2887" s="51"/>
      <c r="G2887" s="51"/>
      <c r="H2887" s="51"/>
    </row>
    <row r="2888" spans="1:8" x14ac:dyDescent="0.3">
      <c r="A2888" s="51"/>
      <c r="B2888" s="51"/>
      <c r="C2888" s="51"/>
      <c r="D2888" s="51"/>
      <c r="E2888" s="51"/>
      <c r="F2888" s="51"/>
      <c r="G2888" s="51"/>
      <c r="H2888" s="51"/>
    </row>
    <row r="2889" spans="1:8" x14ac:dyDescent="0.3">
      <c r="A2889" s="51"/>
      <c r="B2889" s="51"/>
      <c r="C2889" s="51"/>
      <c r="D2889" s="51"/>
      <c r="E2889" s="51"/>
      <c r="F2889" s="51"/>
      <c r="G2889" s="51"/>
      <c r="H2889" s="51"/>
    </row>
    <row r="2890" spans="1:8" x14ac:dyDescent="0.3">
      <c r="A2890" s="51"/>
      <c r="B2890" s="51"/>
      <c r="C2890" s="51"/>
      <c r="D2890" s="51"/>
      <c r="E2890" s="51"/>
      <c r="F2890" s="51"/>
      <c r="G2890" s="51"/>
      <c r="H2890" s="51"/>
    </row>
    <row r="2891" spans="1:8" x14ac:dyDescent="0.3">
      <c r="A2891" s="51"/>
      <c r="B2891" s="51"/>
      <c r="C2891" s="51"/>
      <c r="D2891" s="51"/>
      <c r="E2891" s="51"/>
      <c r="F2891" s="51"/>
      <c r="G2891" s="51"/>
      <c r="H2891" s="51"/>
    </row>
    <row r="2892" spans="1:8" x14ac:dyDescent="0.3">
      <c r="A2892" s="51"/>
      <c r="B2892" s="51"/>
      <c r="C2892" s="51"/>
      <c r="D2892" s="51"/>
      <c r="E2892" s="51"/>
      <c r="F2892" s="51"/>
      <c r="G2892" s="51"/>
      <c r="H2892" s="51"/>
    </row>
    <row r="2893" spans="1:8" x14ac:dyDescent="0.3">
      <c r="A2893" s="51"/>
      <c r="B2893" s="51"/>
      <c r="C2893" s="51"/>
      <c r="D2893" s="51"/>
      <c r="E2893" s="51"/>
      <c r="F2893" s="51"/>
      <c r="G2893" s="51"/>
      <c r="H2893" s="51"/>
    </row>
    <row r="2894" spans="1:8" x14ac:dyDescent="0.3">
      <c r="A2894" s="51"/>
      <c r="B2894" s="51"/>
      <c r="C2894" s="51"/>
      <c r="D2894" s="51"/>
      <c r="E2894" s="51"/>
      <c r="F2894" s="51"/>
      <c r="G2894" s="51"/>
      <c r="H2894" s="51"/>
    </row>
    <row r="2895" spans="1:8" x14ac:dyDescent="0.3">
      <c r="A2895" s="51"/>
      <c r="B2895" s="51"/>
      <c r="C2895" s="51"/>
      <c r="D2895" s="51"/>
      <c r="E2895" s="51"/>
      <c r="F2895" s="51"/>
      <c r="G2895" s="51"/>
      <c r="H2895" s="51"/>
    </row>
    <row r="2896" spans="1:8" x14ac:dyDescent="0.3">
      <c r="A2896" s="51"/>
      <c r="B2896" s="51"/>
      <c r="C2896" s="51"/>
      <c r="D2896" s="51"/>
      <c r="E2896" s="51"/>
      <c r="F2896" s="51"/>
      <c r="G2896" s="51"/>
      <c r="H2896" s="51"/>
    </row>
    <row r="2897" spans="1:8" x14ac:dyDescent="0.3">
      <c r="A2897" s="51"/>
      <c r="B2897" s="51"/>
      <c r="C2897" s="51"/>
      <c r="D2897" s="51"/>
      <c r="E2897" s="51"/>
      <c r="F2897" s="51"/>
      <c r="G2897" s="51"/>
      <c r="H2897" s="51"/>
    </row>
    <row r="2898" spans="1:8" x14ac:dyDescent="0.3">
      <c r="A2898" s="51"/>
      <c r="B2898" s="51"/>
      <c r="C2898" s="51"/>
      <c r="D2898" s="51"/>
      <c r="E2898" s="51"/>
      <c r="F2898" s="51"/>
      <c r="G2898" s="51"/>
      <c r="H2898" s="51"/>
    </row>
    <row r="2899" spans="1:8" x14ac:dyDescent="0.3">
      <c r="A2899" s="51"/>
      <c r="B2899" s="51"/>
      <c r="C2899" s="51"/>
      <c r="D2899" s="51"/>
      <c r="E2899" s="51"/>
      <c r="F2899" s="51"/>
      <c r="G2899" s="51"/>
      <c r="H2899" s="51"/>
    </row>
    <row r="2900" spans="1:8" x14ac:dyDescent="0.3">
      <c r="A2900" s="51"/>
      <c r="B2900" s="51"/>
      <c r="C2900" s="51"/>
      <c r="D2900" s="51"/>
      <c r="E2900" s="51"/>
      <c r="F2900" s="51"/>
      <c r="G2900" s="51"/>
      <c r="H2900" s="51"/>
    </row>
    <row r="2901" spans="1:8" x14ac:dyDescent="0.3">
      <c r="A2901" s="51"/>
      <c r="B2901" s="51"/>
      <c r="C2901" s="51"/>
      <c r="D2901" s="51"/>
      <c r="E2901" s="51"/>
      <c r="F2901" s="51"/>
      <c r="G2901" s="51"/>
      <c r="H2901" s="51"/>
    </row>
    <row r="2902" spans="1:8" x14ac:dyDescent="0.3">
      <c r="A2902" s="51"/>
      <c r="B2902" s="51"/>
      <c r="C2902" s="51"/>
      <c r="D2902" s="51"/>
      <c r="E2902" s="51"/>
      <c r="F2902" s="51"/>
      <c r="G2902" s="51"/>
      <c r="H2902" s="51"/>
    </row>
    <row r="2903" spans="1:8" x14ac:dyDescent="0.3">
      <c r="A2903" s="51"/>
      <c r="B2903" s="51"/>
      <c r="C2903" s="51"/>
      <c r="D2903" s="51"/>
      <c r="E2903" s="51"/>
      <c r="F2903" s="51"/>
      <c r="G2903" s="51"/>
      <c r="H2903" s="51"/>
    </row>
    <row r="2904" spans="1:8" x14ac:dyDescent="0.3">
      <c r="A2904" s="51"/>
      <c r="B2904" s="51"/>
      <c r="C2904" s="51"/>
      <c r="D2904" s="51"/>
      <c r="E2904" s="51"/>
      <c r="F2904" s="51"/>
      <c r="G2904" s="51"/>
      <c r="H2904" s="51"/>
    </row>
    <row r="2905" spans="1:8" x14ac:dyDescent="0.3">
      <c r="A2905" s="51"/>
      <c r="B2905" s="51"/>
      <c r="C2905" s="51"/>
      <c r="D2905" s="51"/>
      <c r="E2905" s="51"/>
      <c r="F2905" s="51"/>
      <c r="G2905" s="51"/>
      <c r="H2905" s="51"/>
    </row>
    <row r="2906" spans="1:8" x14ac:dyDescent="0.3">
      <c r="A2906" s="51"/>
      <c r="B2906" s="51"/>
      <c r="C2906" s="51"/>
      <c r="D2906" s="51"/>
      <c r="E2906" s="51"/>
      <c r="F2906" s="51"/>
      <c r="G2906" s="51"/>
      <c r="H2906" s="51"/>
    </row>
    <row r="2907" spans="1:8" x14ac:dyDescent="0.3">
      <c r="A2907" s="51"/>
      <c r="B2907" s="51"/>
      <c r="C2907" s="51"/>
      <c r="D2907" s="51"/>
      <c r="E2907" s="51"/>
      <c r="F2907" s="51"/>
      <c r="G2907" s="51"/>
      <c r="H2907" s="51"/>
    </row>
    <row r="2908" spans="1:8" x14ac:dyDescent="0.3">
      <c r="A2908" s="51"/>
      <c r="B2908" s="51"/>
      <c r="C2908" s="51"/>
      <c r="D2908" s="51"/>
      <c r="E2908" s="51"/>
      <c r="F2908" s="51"/>
      <c r="G2908" s="51"/>
      <c r="H2908" s="51"/>
    </row>
    <row r="2909" spans="1:8" x14ac:dyDescent="0.3">
      <c r="A2909" s="51"/>
      <c r="B2909" s="51"/>
      <c r="C2909" s="51"/>
      <c r="D2909" s="51"/>
      <c r="E2909" s="51"/>
      <c r="F2909" s="51"/>
      <c r="G2909" s="51"/>
      <c r="H2909" s="51"/>
    </row>
    <row r="2910" spans="1:8" x14ac:dyDescent="0.3">
      <c r="A2910" s="51"/>
      <c r="B2910" s="51"/>
      <c r="C2910" s="51"/>
      <c r="D2910" s="51"/>
      <c r="E2910" s="51"/>
      <c r="F2910" s="51"/>
      <c r="G2910" s="51"/>
      <c r="H2910" s="51"/>
    </row>
    <row r="2911" spans="1:8" x14ac:dyDescent="0.3">
      <c r="A2911" s="51"/>
      <c r="B2911" s="51"/>
      <c r="C2911" s="51"/>
      <c r="D2911" s="51"/>
      <c r="E2911" s="51"/>
      <c r="F2911" s="51"/>
      <c r="G2911" s="51"/>
      <c r="H2911" s="51"/>
    </row>
    <row r="2912" spans="1:8" x14ac:dyDescent="0.3">
      <c r="A2912" s="51"/>
      <c r="B2912" s="51"/>
      <c r="C2912" s="51"/>
      <c r="D2912" s="51"/>
      <c r="E2912" s="51"/>
      <c r="F2912" s="51"/>
      <c r="G2912" s="51"/>
      <c r="H2912" s="51"/>
    </row>
    <row r="2913" spans="1:8" x14ac:dyDescent="0.3">
      <c r="A2913" s="51"/>
      <c r="B2913" s="51"/>
      <c r="C2913" s="51"/>
      <c r="D2913" s="51"/>
      <c r="E2913" s="51"/>
      <c r="F2913" s="51"/>
      <c r="G2913" s="51"/>
      <c r="H2913" s="51"/>
    </row>
    <row r="2914" spans="1:8" x14ac:dyDescent="0.3">
      <c r="A2914" s="51"/>
      <c r="B2914" s="51"/>
      <c r="C2914" s="51"/>
      <c r="D2914" s="51"/>
      <c r="E2914" s="51"/>
      <c r="F2914" s="51"/>
      <c r="G2914" s="51"/>
      <c r="H2914" s="51"/>
    </row>
    <row r="2915" spans="1:8" x14ac:dyDescent="0.3">
      <c r="A2915" s="51"/>
      <c r="B2915" s="51"/>
      <c r="C2915" s="51"/>
      <c r="D2915" s="51"/>
      <c r="E2915" s="51"/>
      <c r="F2915" s="51"/>
      <c r="G2915" s="51"/>
      <c r="H2915" s="51"/>
    </row>
    <row r="2916" spans="1:8" x14ac:dyDescent="0.3">
      <c r="A2916" s="51"/>
      <c r="B2916" s="51"/>
      <c r="C2916" s="51"/>
      <c r="D2916" s="51"/>
      <c r="E2916" s="51"/>
      <c r="F2916" s="51"/>
      <c r="G2916" s="51"/>
      <c r="H2916" s="51"/>
    </row>
    <row r="2917" spans="1:8" x14ac:dyDescent="0.3">
      <c r="A2917" s="51"/>
      <c r="B2917" s="51"/>
      <c r="C2917" s="51"/>
      <c r="D2917" s="51"/>
      <c r="E2917" s="51"/>
      <c r="F2917" s="51"/>
      <c r="G2917" s="51"/>
      <c r="H2917" s="51"/>
    </row>
    <row r="2918" spans="1:8" x14ac:dyDescent="0.3">
      <c r="A2918" s="51"/>
      <c r="B2918" s="51"/>
      <c r="C2918" s="51"/>
      <c r="D2918" s="51"/>
      <c r="E2918" s="51"/>
      <c r="F2918" s="51"/>
      <c r="G2918" s="51"/>
      <c r="H2918" s="51"/>
    </row>
    <row r="2919" spans="1:8" x14ac:dyDescent="0.3">
      <c r="A2919" s="51"/>
      <c r="B2919" s="51"/>
      <c r="C2919" s="51"/>
      <c r="D2919" s="51"/>
      <c r="E2919" s="51"/>
      <c r="F2919" s="51"/>
      <c r="G2919" s="51"/>
      <c r="H2919" s="51"/>
    </row>
    <row r="2920" spans="1:8" x14ac:dyDescent="0.3">
      <c r="A2920" s="51"/>
      <c r="B2920" s="51"/>
      <c r="C2920" s="51"/>
      <c r="D2920" s="51"/>
      <c r="E2920" s="51"/>
      <c r="F2920" s="51"/>
      <c r="G2920" s="51"/>
      <c r="H2920" s="51"/>
    </row>
    <row r="2921" spans="1:8" x14ac:dyDescent="0.3">
      <c r="A2921" s="51"/>
      <c r="B2921" s="51"/>
      <c r="C2921" s="51"/>
      <c r="D2921" s="51"/>
      <c r="E2921" s="51"/>
      <c r="F2921" s="51"/>
      <c r="G2921" s="51"/>
      <c r="H2921" s="51"/>
    </row>
    <row r="2922" spans="1:8" x14ac:dyDescent="0.3">
      <c r="A2922" s="51"/>
      <c r="B2922" s="51"/>
      <c r="C2922" s="51"/>
      <c r="D2922" s="51"/>
      <c r="E2922" s="51"/>
      <c r="F2922" s="51"/>
      <c r="G2922" s="51"/>
      <c r="H2922" s="51"/>
    </row>
    <row r="2923" spans="1:8" x14ac:dyDescent="0.3">
      <c r="A2923" s="51"/>
      <c r="B2923" s="51"/>
      <c r="C2923" s="51"/>
      <c r="D2923" s="51"/>
      <c r="E2923" s="51"/>
      <c r="F2923" s="51"/>
      <c r="G2923" s="51"/>
      <c r="H2923" s="51"/>
    </row>
    <row r="2924" spans="1:8" x14ac:dyDescent="0.3">
      <c r="A2924" s="51"/>
      <c r="B2924" s="51"/>
      <c r="C2924" s="51"/>
      <c r="D2924" s="51"/>
      <c r="E2924" s="51"/>
      <c r="F2924" s="51"/>
      <c r="G2924" s="51"/>
      <c r="H2924" s="51"/>
    </row>
    <row r="2925" spans="1:8" x14ac:dyDescent="0.3">
      <c r="A2925" s="51"/>
      <c r="B2925" s="51"/>
      <c r="C2925" s="51"/>
      <c r="D2925" s="51"/>
      <c r="E2925" s="51"/>
      <c r="F2925" s="51"/>
      <c r="G2925" s="51"/>
      <c r="H2925" s="51"/>
    </row>
    <row r="2926" spans="1:8" x14ac:dyDescent="0.3">
      <c r="A2926" s="51"/>
      <c r="B2926" s="51"/>
      <c r="C2926" s="51"/>
      <c r="D2926" s="51"/>
      <c r="E2926" s="51"/>
      <c r="F2926" s="51"/>
      <c r="G2926" s="51"/>
      <c r="H2926" s="51"/>
    </row>
    <row r="2927" spans="1:8" x14ac:dyDescent="0.3">
      <c r="A2927" s="51"/>
      <c r="B2927" s="51"/>
      <c r="C2927" s="51"/>
      <c r="D2927" s="51"/>
      <c r="E2927" s="51"/>
      <c r="F2927" s="51"/>
      <c r="G2927" s="51"/>
      <c r="H2927" s="51"/>
    </row>
    <row r="2928" spans="1:8" x14ac:dyDescent="0.3">
      <c r="A2928" s="51"/>
      <c r="B2928" s="51"/>
      <c r="C2928" s="51"/>
      <c r="D2928" s="51"/>
      <c r="E2928" s="51"/>
      <c r="F2928" s="51"/>
      <c r="G2928" s="51"/>
      <c r="H2928" s="51"/>
    </row>
    <row r="2929" spans="1:8" x14ac:dyDescent="0.3">
      <c r="A2929" s="51"/>
      <c r="B2929" s="51"/>
      <c r="C2929" s="51"/>
      <c r="D2929" s="51"/>
      <c r="E2929" s="51"/>
      <c r="F2929" s="51"/>
      <c r="G2929" s="51"/>
      <c r="H2929" s="51"/>
    </row>
    <row r="2930" spans="1:8" x14ac:dyDescent="0.3">
      <c r="A2930" s="51"/>
      <c r="B2930" s="51"/>
      <c r="C2930" s="51"/>
      <c r="D2930" s="51"/>
      <c r="E2930" s="51"/>
      <c r="F2930" s="51"/>
      <c r="G2930" s="51"/>
      <c r="H2930" s="51"/>
    </row>
    <row r="2931" spans="1:8" x14ac:dyDescent="0.3">
      <c r="A2931" s="51"/>
      <c r="B2931" s="51"/>
      <c r="C2931" s="51"/>
      <c r="D2931" s="51"/>
      <c r="E2931" s="51"/>
      <c r="F2931" s="51"/>
      <c r="G2931" s="51"/>
      <c r="H2931" s="51"/>
    </row>
    <row r="2932" spans="1:8" x14ac:dyDescent="0.3">
      <c r="A2932" s="51"/>
      <c r="B2932" s="51"/>
      <c r="C2932" s="51"/>
      <c r="D2932" s="51"/>
      <c r="E2932" s="51"/>
      <c r="F2932" s="51"/>
      <c r="G2932" s="51"/>
      <c r="H2932" s="51"/>
    </row>
    <row r="2933" spans="1:8" x14ac:dyDescent="0.3">
      <c r="A2933" s="51"/>
      <c r="B2933" s="51"/>
      <c r="C2933" s="51"/>
      <c r="D2933" s="51"/>
      <c r="E2933" s="51"/>
      <c r="F2933" s="51"/>
      <c r="G2933" s="51"/>
      <c r="H2933" s="51"/>
    </row>
    <row r="2934" spans="1:8" x14ac:dyDescent="0.3">
      <c r="A2934" s="51"/>
      <c r="B2934" s="51"/>
      <c r="C2934" s="51"/>
      <c r="D2934" s="51"/>
      <c r="E2934" s="51"/>
      <c r="F2934" s="51"/>
      <c r="G2934" s="51"/>
      <c r="H2934" s="51"/>
    </row>
    <row r="2935" spans="1:8" x14ac:dyDescent="0.3">
      <c r="A2935" s="51"/>
      <c r="B2935" s="51"/>
      <c r="C2935" s="51"/>
      <c r="D2935" s="51"/>
      <c r="E2935" s="51"/>
      <c r="F2935" s="51"/>
      <c r="G2935" s="51"/>
      <c r="H2935" s="51"/>
    </row>
    <row r="2936" spans="1:8" x14ac:dyDescent="0.3">
      <c r="A2936" s="51"/>
      <c r="B2936" s="51"/>
      <c r="C2936" s="51"/>
      <c r="D2936" s="51"/>
      <c r="E2936" s="51"/>
      <c r="F2936" s="51"/>
      <c r="G2936" s="51"/>
      <c r="H2936" s="51"/>
    </row>
    <row r="2937" spans="1:8" x14ac:dyDescent="0.3">
      <c r="A2937" s="51"/>
      <c r="B2937" s="51"/>
      <c r="C2937" s="51"/>
      <c r="D2937" s="51"/>
      <c r="E2937" s="51"/>
      <c r="F2937" s="51"/>
      <c r="G2937" s="51"/>
      <c r="H2937" s="51"/>
    </row>
    <row r="2938" spans="1:8" x14ac:dyDescent="0.3">
      <c r="A2938" s="51"/>
      <c r="B2938" s="51"/>
      <c r="C2938" s="51"/>
      <c r="D2938" s="51"/>
      <c r="E2938" s="51"/>
      <c r="F2938" s="51"/>
      <c r="G2938" s="51"/>
      <c r="H2938" s="51"/>
    </row>
    <row r="2939" spans="1:8" x14ac:dyDescent="0.3">
      <c r="A2939" s="51"/>
      <c r="B2939" s="51"/>
      <c r="C2939" s="51"/>
      <c r="D2939" s="51"/>
      <c r="E2939" s="51"/>
      <c r="F2939" s="51"/>
      <c r="G2939" s="51"/>
      <c r="H2939" s="51"/>
    </row>
    <row r="2940" spans="1:8" x14ac:dyDescent="0.3">
      <c r="A2940" s="51"/>
      <c r="B2940" s="51"/>
      <c r="C2940" s="51"/>
      <c r="D2940" s="51"/>
      <c r="E2940" s="51"/>
      <c r="F2940" s="51"/>
      <c r="G2940" s="51"/>
      <c r="H2940" s="51"/>
    </row>
    <row r="2941" spans="1:8" x14ac:dyDescent="0.3">
      <c r="A2941" s="51"/>
      <c r="B2941" s="51"/>
      <c r="C2941" s="51"/>
      <c r="D2941" s="51"/>
      <c r="E2941" s="51"/>
      <c r="F2941" s="51"/>
      <c r="G2941" s="51"/>
      <c r="H2941" s="51"/>
    </row>
    <row r="2942" spans="1:8" x14ac:dyDescent="0.3">
      <c r="A2942" s="51"/>
      <c r="B2942" s="51"/>
      <c r="C2942" s="51"/>
      <c r="D2942" s="51"/>
      <c r="E2942" s="51"/>
      <c r="F2942" s="51"/>
      <c r="G2942" s="51"/>
      <c r="H2942" s="51"/>
    </row>
    <row r="2943" spans="1:8" x14ac:dyDescent="0.3">
      <c r="A2943" s="51"/>
      <c r="B2943" s="51"/>
      <c r="C2943" s="51"/>
      <c r="D2943" s="51"/>
      <c r="E2943" s="51"/>
      <c r="F2943" s="51"/>
      <c r="G2943" s="51"/>
      <c r="H2943" s="51"/>
    </row>
    <row r="2944" spans="1:8" x14ac:dyDescent="0.3">
      <c r="A2944" s="51"/>
      <c r="B2944" s="51"/>
      <c r="C2944" s="51"/>
      <c r="D2944" s="51"/>
      <c r="E2944" s="51"/>
      <c r="F2944" s="51"/>
      <c r="G2944" s="51"/>
      <c r="H2944" s="51"/>
    </row>
    <row r="2945" spans="1:8" x14ac:dyDescent="0.3">
      <c r="A2945" s="51"/>
      <c r="B2945" s="51"/>
      <c r="C2945" s="51"/>
      <c r="D2945" s="51"/>
      <c r="E2945" s="51"/>
      <c r="F2945" s="51"/>
      <c r="G2945" s="51"/>
      <c r="H2945" s="51"/>
    </row>
    <row r="2946" spans="1:8" x14ac:dyDescent="0.3">
      <c r="A2946" s="51"/>
      <c r="B2946" s="51"/>
      <c r="C2946" s="51"/>
      <c r="D2946" s="51"/>
      <c r="E2946" s="51"/>
      <c r="F2946" s="51"/>
      <c r="G2946" s="51"/>
      <c r="H2946" s="51"/>
    </row>
    <row r="2947" spans="1:8" x14ac:dyDescent="0.3">
      <c r="A2947" s="51"/>
      <c r="B2947" s="51"/>
      <c r="C2947" s="51"/>
      <c r="D2947" s="51"/>
      <c r="E2947" s="51"/>
      <c r="F2947" s="51"/>
      <c r="G2947" s="51"/>
      <c r="H2947" s="51"/>
    </row>
    <row r="2948" spans="1:8" x14ac:dyDescent="0.3">
      <c r="A2948" s="51"/>
      <c r="B2948" s="51"/>
      <c r="C2948" s="51"/>
      <c r="D2948" s="51"/>
      <c r="E2948" s="51"/>
      <c r="F2948" s="51"/>
      <c r="G2948" s="51"/>
      <c r="H2948" s="51"/>
    </row>
    <row r="2949" spans="1:8" x14ac:dyDescent="0.3">
      <c r="A2949" s="51"/>
      <c r="B2949" s="51"/>
      <c r="C2949" s="51"/>
      <c r="D2949" s="51"/>
      <c r="E2949" s="51"/>
      <c r="F2949" s="51"/>
      <c r="G2949" s="51"/>
      <c r="H2949" s="51"/>
    </row>
    <row r="2950" spans="1:8" x14ac:dyDescent="0.3">
      <c r="A2950" s="51"/>
      <c r="B2950" s="51"/>
      <c r="C2950" s="51"/>
      <c r="D2950" s="51"/>
      <c r="E2950" s="51"/>
      <c r="F2950" s="51"/>
      <c r="G2950" s="51"/>
      <c r="H2950" s="51"/>
    </row>
    <row r="2951" spans="1:8" x14ac:dyDescent="0.3">
      <c r="A2951" s="51"/>
      <c r="B2951" s="51"/>
      <c r="C2951" s="51"/>
      <c r="D2951" s="51"/>
      <c r="E2951" s="51"/>
      <c r="F2951" s="51"/>
      <c r="G2951" s="51"/>
      <c r="H2951" s="51"/>
    </row>
    <row r="2952" spans="1:8" x14ac:dyDescent="0.3">
      <c r="A2952" s="51"/>
      <c r="B2952" s="51"/>
      <c r="C2952" s="51"/>
      <c r="D2952" s="51"/>
      <c r="E2952" s="51"/>
      <c r="F2952" s="51"/>
      <c r="G2952" s="51"/>
      <c r="H2952" s="51"/>
    </row>
    <row r="2953" spans="1:8" x14ac:dyDescent="0.3">
      <c r="A2953" s="51"/>
      <c r="B2953" s="51"/>
      <c r="C2953" s="51"/>
      <c r="D2953" s="51"/>
      <c r="E2953" s="51"/>
      <c r="F2953" s="51"/>
      <c r="G2953" s="51"/>
      <c r="H2953" s="51"/>
    </row>
    <row r="2954" spans="1:8" x14ac:dyDescent="0.3">
      <c r="A2954" s="51"/>
      <c r="B2954" s="51"/>
      <c r="C2954" s="51"/>
      <c r="D2954" s="51"/>
      <c r="E2954" s="51"/>
      <c r="F2954" s="51"/>
      <c r="G2954" s="51"/>
      <c r="H2954" s="51"/>
    </row>
    <row r="2955" spans="1:8" x14ac:dyDescent="0.3">
      <c r="A2955" s="51"/>
      <c r="B2955" s="51"/>
      <c r="C2955" s="51"/>
      <c r="D2955" s="51"/>
      <c r="E2955" s="51"/>
      <c r="F2955" s="51"/>
      <c r="G2955" s="51"/>
      <c r="H2955" s="51"/>
    </row>
    <row r="2956" spans="1:8" x14ac:dyDescent="0.3">
      <c r="A2956" s="51"/>
      <c r="B2956" s="51"/>
      <c r="C2956" s="51"/>
      <c r="D2956" s="51"/>
      <c r="E2956" s="51"/>
      <c r="F2956" s="51"/>
      <c r="G2956" s="51"/>
      <c r="H2956" s="51"/>
    </row>
    <row r="2957" spans="1:8" x14ac:dyDescent="0.3">
      <c r="A2957" s="51"/>
      <c r="B2957" s="51"/>
      <c r="C2957" s="51"/>
      <c r="D2957" s="51"/>
      <c r="E2957" s="51"/>
      <c r="F2957" s="51"/>
      <c r="G2957" s="51"/>
      <c r="H2957" s="51"/>
    </row>
    <row r="2958" spans="1:8" x14ac:dyDescent="0.3">
      <c r="A2958" s="51"/>
      <c r="B2958" s="51"/>
      <c r="C2958" s="51"/>
      <c r="D2958" s="51"/>
      <c r="E2958" s="51"/>
      <c r="F2958" s="51"/>
      <c r="G2958" s="51"/>
      <c r="H2958" s="51"/>
    </row>
    <row r="2959" spans="1:8" x14ac:dyDescent="0.3">
      <c r="A2959" s="51"/>
      <c r="B2959" s="51"/>
      <c r="C2959" s="51"/>
      <c r="D2959" s="51"/>
      <c r="E2959" s="51"/>
      <c r="F2959" s="51"/>
      <c r="G2959" s="51"/>
      <c r="H2959" s="51"/>
    </row>
    <row r="2960" spans="1:8" x14ac:dyDescent="0.3">
      <c r="A2960" s="51"/>
      <c r="B2960" s="51"/>
      <c r="C2960" s="51"/>
      <c r="D2960" s="51"/>
      <c r="E2960" s="51"/>
      <c r="F2960" s="51"/>
      <c r="G2960" s="51"/>
      <c r="H2960" s="51"/>
    </row>
    <row r="2961" spans="1:8" x14ac:dyDescent="0.3">
      <c r="A2961" s="51"/>
      <c r="B2961" s="51"/>
      <c r="C2961" s="51"/>
      <c r="D2961" s="51"/>
      <c r="E2961" s="51"/>
      <c r="F2961" s="51"/>
      <c r="G2961" s="51"/>
      <c r="H2961" s="51"/>
    </row>
    <row r="2962" spans="1:8" x14ac:dyDescent="0.3">
      <c r="A2962" s="51"/>
      <c r="B2962" s="51"/>
      <c r="C2962" s="51"/>
      <c r="D2962" s="51"/>
      <c r="E2962" s="51"/>
      <c r="F2962" s="51"/>
      <c r="G2962" s="51"/>
      <c r="H2962" s="51"/>
    </row>
    <row r="2963" spans="1:8" x14ac:dyDescent="0.3">
      <c r="A2963" s="51"/>
      <c r="B2963" s="51"/>
      <c r="C2963" s="51"/>
      <c r="D2963" s="51"/>
      <c r="E2963" s="51"/>
      <c r="F2963" s="51"/>
      <c r="G2963" s="51"/>
      <c r="H2963" s="51"/>
    </row>
    <row r="2964" spans="1:8" x14ac:dyDescent="0.3">
      <c r="A2964" s="51"/>
      <c r="B2964" s="51"/>
      <c r="C2964" s="51"/>
      <c r="D2964" s="51"/>
      <c r="E2964" s="51"/>
      <c r="F2964" s="51"/>
      <c r="G2964" s="51"/>
      <c r="H2964" s="51"/>
    </row>
    <row r="2965" spans="1:8" x14ac:dyDescent="0.3">
      <c r="A2965" s="51"/>
      <c r="B2965" s="51"/>
      <c r="C2965" s="51"/>
      <c r="D2965" s="51"/>
      <c r="E2965" s="51"/>
      <c r="F2965" s="51"/>
      <c r="G2965" s="51"/>
      <c r="H2965" s="51"/>
    </row>
    <row r="2966" spans="1:8" x14ac:dyDescent="0.3">
      <c r="A2966" s="51"/>
      <c r="B2966" s="51"/>
      <c r="C2966" s="51"/>
      <c r="D2966" s="51"/>
      <c r="E2966" s="51"/>
      <c r="F2966" s="51"/>
      <c r="G2966" s="51"/>
      <c r="H2966" s="51"/>
    </row>
    <row r="2967" spans="1:8" x14ac:dyDescent="0.3">
      <c r="A2967" s="51"/>
      <c r="B2967" s="51"/>
      <c r="C2967" s="51"/>
      <c r="D2967" s="51"/>
      <c r="E2967" s="51"/>
      <c r="F2967" s="51"/>
      <c r="G2967" s="51"/>
      <c r="H2967" s="51"/>
    </row>
    <row r="2968" spans="1:8" x14ac:dyDescent="0.3">
      <c r="A2968" s="51"/>
      <c r="B2968" s="51"/>
      <c r="C2968" s="51"/>
      <c r="D2968" s="51"/>
      <c r="E2968" s="51"/>
      <c r="F2968" s="51"/>
      <c r="G2968" s="51"/>
      <c r="H2968" s="51"/>
    </row>
    <row r="2969" spans="1:8" x14ac:dyDescent="0.3">
      <c r="A2969" s="51"/>
      <c r="B2969" s="51"/>
      <c r="C2969" s="51"/>
      <c r="D2969" s="51"/>
      <c r="E2969" s="51"/>
      <c r="F2969" s="51"/>
      <c r="G2969" s="51"/>
      <c r="H2969" s="51"/>
    </row>
    <row r="2970" spans="1:8" x14ac:dyDescent="0.3">
      <c r="A2970" s="51"/>
      <c r="B2970" s="51"/>
      <c r="C2970" s="51"/>
      <c r="D2970" s="51"/>
      <c r="E2970" s="51"/>
      <c r="F2970" s="51"/>
      <c r="G2970" s="51"/>
      <c r="H2970" s="51"/>
    </row>
    <row r="2971" spans="1:8" x14ac:dyDescent="0.3">
      <c r="A2971" s="51"/>
      <c r="B2971" s="51"/>
      <c r="C2971" s="51"/>
      <c r="D2971" s="51"/>
      <c r="E2971" s="51"/>
      <c r="F2971" s="51"/>
      <c r="G2971" s="51"/>
      <c r="H2971" s="51"/>
    </row>
    <row r="2972" spans="1:8" x14ac:dyDescent="0.3">
      <c r="A2972" s="51"/>
      <c r="B2972" s="51"/>
      <c r="C2972" s="51"/>
      <c r="D2972" s="51"/>
      <c r="E2972" s="51"/>
      <c r="F2972" s="51"/>
      <c r="G2972" s="51"/>
      <c r="H2972" s="51"/>
    </row>
    <row r="2973" spans="1:8" x14ac:dyDescent="0.3">
      <c r="A2973" s="51"/>
      <c r="B2973" s="51"/>
      <c r="C2973" s="51"/>
      <c r="D2973" s="51"/>
      <c r="E2973" s="51"/>
      <c r="F2973" s="51"/>
      <c r="G2973" s="51"/>
      <c r="H2973" s="51"/>
    </row>
    <row r="2974" spans="1:8" x14ac:dyDescent="0.3">
      <c r="A2974" s="51"/>
      <c r="B2974" s="51"/>
      <c r="C2974" s="51"/>
      <c r="D2974" s="51"/>
      <c r="E2974" s="51"/>
      <c r="F2974" s="51"/>
      <c r="G2974" s="51"/>
      <c r="H2974" s="51"/>
    </row>
    <row r="2975" spans="1:8" x14ac:dyDescent="0.3">
      <c r="A2975" s="51"/>
      <c r="B2975" s="51"/>
      <c r="C2975" s="51"/>
      <c r="D2975" s="51"/>
      <c r="E2975" s="51"/>
      <c r="F2975" s="51"/>
      <c r="G2975" s="51"/>
      <c r="H2975" s="51"/>
    </row>
    <row r="2976" spans="1:8" x14ac:dyDescent="0.3">
      <c r="A2976" s="51"/>
      <c r="B2976" s="51"/>
      <c r="C2976" s="51"/>
      <c r="D2976" s="51"/>
      <c r="E2976" s="51"/>
      <c r="F2976" s="51"/>
      <c r="G2976" s="51"/>
      <c r="H2976" s="51"/>
    </row>
    <row r="2977" spans="1:8" x14ac:dyDescent="0.3">
      <c r="A2977" s="51"/>
      <c r="B2977" s="51"/>
      <c r="C2977" s="51"/>
      <c r="D2977" s="51"/>
      <c r="E2977" s="51"/>
      <c r="F2977" s="51"/>
      <c r="G2977" s="51"/>
      <c r="H2977" s="51"/>
    </row>
    <row r="2978" spans="1:8" x14ac:dyDescent="0.3">
      <c r="A2978" s="51"/>
      <c r="B2978" s="51"/>
      <c r="C2978" s="51"/>
      <c r="D2978" s="51"/>
      <c r="E2978" s="51"/>
      <c r="F2978" s="51"/>
      <c r="G2978" s="51"/>
      <c r="H2978" s="51"/>
    </row>
    <row r="2979" spans="1:8" x14ac:dyDescent="0.3">
      <c r="A2979" s="51"/>
      <c r="B2979" s="51"/>
      <c r="C2979" s="51"/>
      <c r="D2979" s="51"/>
      <c r="E2979" s="51"/>
      <c r="F2979" s="51"/>
      <c r="G2979" s="51"/>
      <c r="H2979" s="51"/>
    </row>
    <row r="2980" spans="1:8" x14ac:dyDescent="0.3">
      <c r="A2980" s="51"/>
      <c r="B2980" s="51"/>
      <c r="C2980" s="51"/>
      <c r="D2980" s="51"/>
      <c r="E2980" s="51"/>
      <c r="F2980" s="51"/>
      <c r="G2980" s="51"/>
      <c r="H2980" s="51"/>
    </row>
    <row r="2981" spans="1:8" x14ac:dyDescent="0.3">
      <c r="A2981" s="51"/>
      <c r="B2981" s="51"/>
      <c r="C2981" s="51"/>
      <c r="D2981" s="51"/>
      <c r="E2981" s="51"/>
      <c r="F2981" s="51"/>
      <c r="G2981" s="51"/>
      <c r="H2981" s="51"/>
    </row>
    <row r="2982" spans="1:8" x14ac:dyDescent="0.3">
      <c r="A2982" s="51"/>
      <c r="B2982" s="51"/>
      <c r="C2982" s="51"/>
      <c r="D2982" s="51"/>
      <c r="E2982" s="51"/>
      <c r="F2982" s="51"/>
      <c r="G2982" s="51"/>
      <c r="H2982" s="51"/>
    </row>
    <row r="2983" spans="1:8" x14ac:dyDescent="0.3">
      <c r="A2983" s="51"/>
      <c r="B2983" s="51"/>
      <c r="C2983" s="51"/>
      <c r="D2983" s="51"/>
      <c r="E2983" s="51"/>
      <c r="F2983" s="51"/>
      <c r="G2983" s="51"/>
      <c r="H2983" s="51"/>
    </row>
    <row r="2984" spans="1:8" x14ac:dyDescent="0.3">
      <c r="A2984" s="51"/>
      <c r="B2984" s="51"/>
      <c r="C2984" s="51"/>
      <c r="D2984" s="51"/>
      <c r="E2984" s="51"/>
      <c r="F2984" s="51"/>
      <c r="G2984" s="51"/>
      <c r="H2984" s="51"/>
    </row>
    <row r="2985" spans="1:8" x14ac:dyDescent="0.3">
      <c r="A2985" s="51"/>
      <c r="B2985" s="51"/>
      <c r="C2985" s="51"/>
      <c r="D2985" s="51"/>
      <c r="E2985" s="51"/>
      <c r="F2985" s="51"/>
      <c r="G2985" s="51"/>
      <c r="H2985" s="51"/>
    </row>
    <row r="2986" spans="1:8" x14ac:dyDescent="0.3">
      <c r="A2986" s="51"/>
      <c r="B2986" s="51"/>
      <c r="C2986" s="51"/>
      <c r="D2986" s="51"/>
      <c r="E2986" s="51"/>
      <c r="F2986" s="51"/>
      <c r="G2986" s="51"/>
      <c r="H2986" s="51"/>
    </row>
    <row r="2987" spans="1:8" x14ac:dyDescent="0.3">
      <c r="A2987" s="51"/>
      <c r="B2987" s="51"/>
      <c r="C2987" s="51"/>
      <c r="D2987" s="51"/>
      <c r="E2987" s="51"/>
      <c r="F2987" s="51"/>
      <c r="G2987" s="51"/>
      <c r="H2987" s="51"/>
    </row>
    <row r="2988" spans="1:8" x14ac:dyDescent="0.3">
      <c r="A2988" s="51"/>
      <c r="B2988" s="51"/>
      <c r="C2988" s="51"/>
      <c r="D2988" s="51"/>
      <c r="E2988" s="51"/>
      <c r="F2988" s="51"/>
      <c r="G2988" s="51"/>
      <c r="H2988" s="51"/>
    </row>
    <row r="2989" spans="1:8" x14ac:dyDescent="0.3">
      <c r="A2989" s="51"/>
      <c r="B2989" s="51"/>
      <c r="C2989" s="51"/>
      <c r="D2989" s="51"/>
      <c r="E2989" s="51"/>
      <c r="F2989" s="51"/>
      <c r="G2989" s="51"/>
      <c r="H2989" s="51"/>
    </row>
    <row r="2990" spans="1:8" x14ac:dyDescent="0.3">
      <c r="A2990" s="51"/>
      <c r="B2990" s="51"/>
      <c r="C2990" s="51"/>
      <c r="D2990" s="51"/>
      <c r="E2990" s="51"/>
      <c r="F2990" s="51"/>
      <c r="G2990" s="51"/>
      <c r="H2990" s="51"/>
    </row>
    <row r="2991" spans="1:8" x14ac:dyDescent="0.3">
      <c r="A2991" s="51"/>
      <c r="B2991" s="51"/>
      <c r="C2991" s="51"/>
      <c r="D2991" s="51"/>
      <c r="E2991" s="51"/>
      <c r="F2991" s="51"/>
      <c r="G2991" s="51"/>
      <c r="H2991" s="51"/>
    </row>
    <row r="2992" spans="1:8" x14ac:dyDescent="0.3">
      <c r="A2992" s="51"/>
      <c r="B2992" s="51"/>
      <c r="C2992" s="51"/>
      <c r="D2992" s="51"/>
      <c r="E2992" s="51"/>
      <c r="F2992" s="51"/>
      <c r="G2992" s="51"/>
      <c r="H2992" s="51"/>
    </row>
    <row r="2993" spans="1:8" x14ac:dyDescent="0.3">
      <c r="A2993" s="51"/>
      <c r="B2993" s="51"/>
      <c r="C2993" s="51"/>
      <c r="D2993" s="51"/>
      <c r="E2993" s="51"/>
      <c r="F2993" s="51"/>
      <c r="G2993" s="51"/>
      <c r="H2993" s="51"/>
    </row>
    <row r="2994" spans="1:8" x14ac:dyDescent="0.3">
      <c r="A2994" s="51"/>
      <c r="B2994" s="51"/>
      <c r="C2994" s="51"/>
      <c r="D2994" s="51"/>
      <c r="E2994" s="51"/>
      <c r="F2994" s="51"/>
      <c r="G2994" s="51"/>
      <c r="H2994" s="51"/>
    </row>
    <row r="2995" spans="1:8" x14ac:dyDescent="0.3">
      <c r="A2995" s="51"/>
      <c r="B2995" s="51"/>
      <c r="C2995" s="51"/>
      <c r="D2995" s="51"/>
      <c r="E2995" s="51"/>
      <c r="F2995" s="51"/>
      <c r="G2995" s="51"/>
      <c r="H2995" s="51"/>
    </row>
    <row r="2996" spans="1:8" x14ac:dyDescent="0.3">
      <c r="A2996" s="51"/>
      <c r="B2996" s="51"/>
      <c r="C2996" s="51"/>
      <c r="D2996" s="51"/>
      <c r="E2996" s="51"/>
      <c r="F2996" s="51"/>
      <c r="G2996" s="51"/>
      <c r="H2996" s="51"/>
    </row>
    <row r="2997" spans="1:8" x14ac:dyDescent="0.3">
      <c r="A2997" s="51"/>
      <c r="B2997" s="51"/>
      <c r="C2997" s="51"/>
      <c r="D2997" s="51"/>
      <c r="E2997" s="51"/>
      <c r="F2997" s="51"/>
      <c r="G2997" s="51"/>
      <c r="H2997" s="51"/>
    </row>
    <row r="2998" spans="1:8" x14ac:dyDescent="0.3">
      <c r="A2998" s="51"/>
      <c r="B2998" s="51"/>
      <c r="C2998" s="51"/>
      <c r="D2998" s="51"/>
      <c r="E2998" s="51"/>
      <c r="F2998" s="51"/>
      <c r="G2998" s="51"/>
      <c r="H2998" s="51"/>
    </row>
    <row r="2999" spans="1:8" x14ac:dyDescent="0.3">
      <c r="A2999" s="51"/>
      <c r="B2999" s="51"/>
      <c r="C2999" s="51"/>
      <c r="D2999" s="51"/>
      <c r="E2999" s="51"/>
      <c r="F2999" s="51"/>
      <c r="G2999" s="51"/>
      <c r="H2999" s="51"/>
    </row>
    <row r="3000" spans="1:8" x14ac:dyDescent="0.3">
      <c r="A3000" s="51"/>
      <c r="B3000" s="51"/>
      <c r="C3000" s="51"/>
      <c r="D3000" s="51"/>
      <c r="E3000" s="51"/>
      <c r="F3000" s="51"/>
      <c r="G3000" s="51"/>
      <c r="H3000" s="51"/>
    </row>
    <row r="3001" spans="1:8" x14ac:dyDescent="0.3">
      <c r="A3001" s="51"/>
      <c r="B3001" s="51"/>
      <c r="C3001" s="51"/>
      <c r="D3001" s="51"/>
      <c r="E3001" s="51"/>
      <c r="F3001" s="51"/>
      <c r="G3001" s="51"/>
      <c r="H3001" s="51"/>
    </row>
    <row r="3002" spans="1:8" x14ac:dyDescent="0.3">
      <c r="A3002" s="51"/>
      <c r="B3002" s="51"/>
      <c r="C3002" s="51"/>
      <c r="D3002" s="51"/>
      <c r="E3002" s="51"/>
      <c r="F3002" s="51"/>
      <c r="G3002" s="51"/>
      <c r="H3002" s="51"/>
    </row>
    <row r="3003" spans="1:8" x14ac:dyDescent="0.3">
      <c r="A3003" s="51"/>
      <c r="B3003" s="51"/>
      <c r="C3003" s="51"/>
      <c r="D3003" s="51"/>
      <c r="E3003" s="51"/>
      <c r="F3003" s="51"/>
      <c r="G3003" s="51"/>
      <c r="H3003" s="51"/>
    </row>
    <row r="3004" spans="1:8" x14ac:dyDescent="0.3">
      <c r="A3004" s="51"/>
      <c r="B3004" s="51"/>
      <c r="C3004" s="51"/>
      <c r="D3004" s="51"/>
      <c r="E3004" s="51"/>
      <c r="F3004" s="51"/>
      <c r="G3004" s="51"/>
      <c r="H3004" s="51"/>
    </row>
    <row r="3005" spans="1:8" x14ac:dyDescent="0.3">
      <c r="A3005" s="51"/>
      <c r="B3005" s="51"/>
      <c r="C3005" s="51"/>
      <c r="D3005" s="51"/>
      <c r="E3005" s="51"/>
      <c r="F3005" s="51"/>
      <c r="G3005" s="51"/>
      <c r="H3005" s="51"/>
    </row>
    <row r="3006" spans="1:8" x14ac:dyDescent="0.3">
      <c r="A3006" s="51"/>
      <c r="B3006" s="51"/>
      <c r="C3006" s="51"/>
      <c r="D3006" s="51"/>
      <c r="E3006" s="51"/>
      <c r="F3006" s="51"/>
      <c r="G3006" s="51"/>
      <c r="H3006" s="51"/>
    </row>
    <row r="3007" spans="1:8" x14ac:dyDescent="0.3">
      <c r="A3007" s="51"/>
      <c r="B3007" s="51"/>
      <c r="C3007" s="51"/>
      <c r="D3007" s="51"/>
      <c r="E3007" s="51"/>
      <c r="F3007" s="51"/>
      <c r="G3007" s="51"/>
      <c r="H3007" s="51"/>
    </row>
    <row r="3008" spans="1:8" x14ac:dyDescent="0.3">
      <c r="A3008" s="51"/>
      <c r="B3008" s="51"/>
      <c r="C3008" s="51"/>
      <c r="D3008" s="51"/>
      <c r="E3008" s="51"/>
      <c r="F3008" s="51"/>
      <c r="G3008" s="51"/>
      <c r="H3008" s="51"/>
    </row>
    <row r="3009" spans="1:8" x14ac:dyDescent="0.3">
      <c r="A3009" s="51"/>
      <c r="B3009" s="51"/>
      <c r="C3009" s="51"/>
      <c r="D3009" s="51"/>
      <c r="E3009" s="51"/>
      <c r="F3009" s="51"/>
      <c r="G3009" s="51"/>
      <c r="H3009" s="51"/>
    </row>
    <row r="3010" spans="1:8" x14ac:dyDescent="0.3">
      <c r="A3010" s="51"/>
      <c r="B3010" s="51"/>
      <c r="C3010" s="51"/>
      <c r="D3010" s="51"/>
      <c r="E3010" s="51"/>
      <c r="F3010" s="51"/>
      <c r="G3010" s="51"/>
      <c r="H3010" s="51"/>
    </row>
    <row r="3011" spans="1:8" x14ac:dyDescent="0.3">
      <c r="A3011" s="51"/>
      <c r="B3011" s="51"/>
      <c r="C3011" s="51"/>
      <c r="D3011" s="51"/>
      <c r="E3011" s="51"/>
      <c r="F3011" s="51"/>
      <c r="G3011" s="51"/>
      <c r="H3011" s="51"/>
    </row>
    <row r="3012" spans="1:8" x14ac:dyDescent="0.3">
      <c r="A3012" s="51"/>
      <c r="B3012" s="51"/>
      <c r="C3012" s="51"/>
      <c r="D3012" s="51"/>
      <c r="E3012" s="51"/>
      <c r="F3012" s="51"/>
      <c r="G3012" s="51"/>
      <c r="H3012" s="51"/>
    </row>
    <row r="3013" spans="1:8" x14ac:dyDescent="0.3">
      <c r="A3013" s="51"/>
      <c r="B3013" s="51"/>
      <c r="C3013" s="51"/>
      <c r="D3013" s="51"/>
      <c r="E3013" s="51"/>
      <c r="F3013" s="51"/>
      <c r="G3013" s="51"/>
      <c r="H3013" s="51"/>
    </row>
    <row r="3014" spans="1:8" x14ac:dyDescent="0.3">
      <c r="A3014" s="51"/>
      <c r="B3014" s="51"/>
      <c r="C3014" s="51"/>
      <c r="D3014" s="51"/>
      <c r="E3014" s="51"/>
      <c r="F3014" s="51"/>
      <c r="G3014" s="51"/>
      <c r="H3014" s="51"/>
    </row>
    <row r="3015" spans="1:8" x14ac:dyDescent="0.3">
      <c r="A3015" s="51"/>
      <c r="B3015" s="51"/>
      <c r="C3015" s="51"/>
      <c r="D3015" s="51"/>
      <c r="E3015" s="51"/>
      <c r="F3015" s="51"/>
      <c r="G3015" s="51"/>
      <c r="H3015" s="51"/>
    </row>
    <row r="3016" spans="1:8" x14ac:dyDescent="0.3">
      <c r="A3016" s="51"/>
      <c r="B3016" s="51"/>
      <c r="C3016" s="51"/>
      <c r="D3016" s="51"/>
      <c r="E3016" s="51"/>
      <c r="F3016" s="51"/>
      <c r="G3016" s="51"/>
      <c r="H3016" s="51"/>
    </row>
    <row r="3017" spans="1:8" x14ac:dyDescent="0.3">
      <c r="A3017" s="51"/>
      <c r="B3017" s="51"/>
      <c r="C3017" s="51"/>
      <c r="D3017" s="51"/>
      <c r="E3017" s="51"/>
      <c r="F3017" s="51"/>
      <c r="G3017" s="51"/>
      <c r="H3017" s="51"/>
    </row>
    <row r="3018" spans="1:8" x14ac:dyDescent="0.3">
      <c r="A3018" s="51"/>
      <c r="B3018" s="51"/>
      <c r="C3018" s="51"/>
      <c r="D3018" s="51"/>
      <c r="E3018" s="51"/>
      <c r="F3018" s="51"/>
      <c r="G3018" s="51"/>
      <c r="H3018" s="51"/>
    </row>
    <row r="3019" spans="1:8" x14ac:dyDescent="0.3">
      <c r="A3019" s="51"/>
      <c r="B3019" s="51"/>
      <c r="C3019" s="51"/>
      <c r="D3019" s="51"/>
      <c r="E3019" s="51"/>
      <c r="F3019" s="51"/>
      <c r="G3019" s="51"/>
      <c r="H3019" s="51"/>
    </row>
    <row r="3020" spans="1:8" x14ac:dyDescent="0.3">
      <c r="A3020" s="51"/>
      <c r="B3020" s="51"/>
      <c r="C3020" s="51"/>
      <c r="D3020" s="51"/>
      <c r="E3020" s="51"/>
      <c r="F3020" s="51"/>
      <c r="G3020" s="51"/>
      <c r="H3020" s="51"/>
    </row>
    <row r="3021" spans="1:8" x14ac:dyDescent="0.3">
      <c r="A3021" s="51"/>
      <c r="B3021" s="51"/>
      <c r="C3021" s="51"/>
      <c r="D3021" s="51"/>
      <c r="E3021" s="51"/>
      <c r="F3021" s="51"/>
      <c r="G3021" s="51"/>
      <c r="H3021" s="51"/>
    </row>
    <row r="3022" spans="1:8" x14ac:dyDescent="0.3">
      <c r="A3022" s="51"/>
      <c r="B3022" s="51"/>
      <c r="C3022" s="51"/>
      <c r="D3022" s="51"/>
      <c r="E3022" s="51"/>
      <c r="F3022" s="51"/>
      <c r="G3022" s="51"/>
      <c r="H3022" s="51"/>
    </row>
    <row r="3023" spans="1:8" x14ac:dyDescent="0.3">
      <c r="A3023" s="51"/>
      <c r="B3023" s="51"/>
      <c r="C3023" s="51"/>
      <c r="D3023" s="51"/>
      <c r="E3023" s="51"/>
      <c r="F3023" s="51"/>
      <c r="G3023" s="51"/>
      <c r="H3023" s="51"/>
    </row>
    <row r="3024" spans="1:8" x14ac:dyDescent="0.3">
      <c r="A3024" s="51"/>
      <c r="B3024" s="51"/>
      <c r="C3024" s="51"/>
      <c r="D3024" s="51"/>
      <c r="E3024" s="51"/>
      <c r="F3024" s="51"/>
      <c r="G3024" s="51"/>
      <c r="H3024" s="51"/>
    </row>
    <row r="3025" spans="1:8" x14ac:dyDescent="0.3">
      <c r="A3025" s="51"/>
      <c r="B3025" s="51"/>
      <c r="C3025" s="51"/>
      <c r="D3025" s="51"/>
      <c r="E3025" s="51"/>
      <c r="F3025" s="51"/>
      <c r="G3025" s="51"/>
      <c r="H3025" s="51"/>
    </row>
    <row r="3026" spans="1:8" x14ac:dyDescent="0.3">
      <c r="A3026" s="51"/>
      <c r="B3026" s="51"/>
      <c r="C3026" s="51"/>
      <c r="D3026" s="51"/>
      <c r="E3026" s="51"/>
      <c r="F3026" s="51"/>
      <c r="G3026" s="51"/>
      <c r="H3026" s="51"/>
    </row>
    <row r="3027" spans="1:8" x14ac:dyDescent="0.3">
      <c r="A3027" s="51"/>
      <c r="B3027" s="51"/>
      <c r="C3027" s="51"/>
      <c r="D3027" s="51"/>
      <c r="E3027" s="51"/>
      <c r="F3027" s="51"/>
      <c r="G3027" s="51"/>
      <c r="H3027" s="51"/>
    </row>
    <row r="3028" spans="1:8" x14ac:dyDescent="0.3">
      <c r="A3028" s="51"/>
      <c r="B3028" s="51"/>
      <c r="C3028" s="51"/>
      <c r="D3028" s="51"/>
      <c r="E3028" s="51"/>
      <c r="F3028" s="51"/>
      <c r="G3028" s="51"/>
      <c r="H3028" s="51"/>
    </row>
    <row r="3029" spans="1:8" x14ac:dyDescent="0.3">
      <c r="A3029" s="51"/>
      <c r="B3029" s="51"/>
      <c r="C3029" s="51"/>
      <c r="D3029" s="51"/>
      <c r="E3029" s="51"/>
      <c r="F3029" s="51"/>
      <c r="G3029" s="51"/>
      <c r="H3029" s="51"/>
    </row>
    <row r="3030" spans="1:8" x14ac:dyDescent="0.3">
      <c r="A3030" s="51"/>
      <c r="B3030" s="51"/>
      <c r="C3030" s="51"/>
      <c r="D3030" s="51"/>
      <c r="E3030" s="51"/>
      <c r="F3030" s="51"/>
      <c r="G3030" s="51"/>
      <c r="H3030" s="51"/>
    </row>
    <row r="3031" spans="1:8" x14ac:dyDescent="0.3">
      <c r="A3031" s="51"/>
      <c r="B3031" s="51"/>
      <c r="C3031" s="51"/>
      <c r="D3031" s="51"/>
      <c r="E3031" s="51"/>
      <c r="F3031" s="51"/>
      <c r="G3031" s="51"/>
      <c r="H3031" s="51"/>
    </row>
    <row r="3032" spans="1:8" x14ac:dyDescent="0.3">
      <c r="A3032" s="51"/>
      <c r="B3032" s="51"/>
      <c r="C3032" s="51"/>
      <c r="D3032" s="51"/>
      <c r="E3032" s="51"/>
      <c r="F3032" s="51"/>
      <c r="G3032" s="51"/>
      <c r="H3032" s="51"/>
    </row>
    <row r="3033" spans="1:8" x14ac:dyDescent="0.3">
      <c r="A3033" s="51"/>
      <c r="B3033" s="51"/>
      <c r="C3033" s="51"/>
      <c r="D3033" s="51"/>
      <c r="E3033" s="51"/>
      <c r="F3033" s="51"/>
      <c r="G3033" s="51"/>
      <c r="H3033" s="51"/>
    </row>
    <row r="3034" spans="1:8" x14ac:dyDescent="0.3">
      <c r="A3034" s="51"/>
      <c r="B3034" s="51"/>
      <c r="C3034" s="51"/>
      <c r="D3034" s="51"/>
      <c r="E3034" s="51"/>
      <c r="F3034" s="51"/>
      <c r="G3034" s="51"/>
      <c r="H3034" s="51"/>
    </row>
    <row r="3035" spans="1:8" x14ac:dyDescent="0.3">
      <c r="A3035" s="51"/>
      <c r="B3035" s="51"/>
      <c r="C3035" s="51"/>
      <c r="D3035" s="51"/>
      <c r="E3035" s="51"/>
      <c r="F3035" s="51"/>
      <c r="G3035" s="51"/>
      <c r="H3035" s="51"/>
    </row>
    <row r="3036" spans="1:8" x14ac:dyDescent="0.3">
      <c r="A3036" s="51"/>
      <c r="B3036" s="51"/>
      <c r="C3036" s="51"/>
      <c r="D3036" s="51"/>
      <c r="E3036" s="51"/>
      <c r="F3036" s="51"/>
      <c r="G3036" s="51"/>
      <c r="H3036" s="51"/>
    </row>
    <row r="3037" spans="1:8" x14ac:dyDescent="0.3">
      <c r="A3037" s="51"/>
      <c r="B3037" s="51"/>
      <c r="C3037" s="51"/>
      <c r="D3037" s="51"/>
      <c r="E3037" s="51"/>
      <c r="F3037" s="51"/>
      <c r="G3037" s="51"/>
      <c r="H3037" s="51"/>
    </row>
    <row r="3038" spans="1:8" x14ac:dyDescent="0.3">
      <c r="A3038" s="51"/>
      <c r="B3038" s="51"/>
      <c r="C3038" s="51"/>
      <c r="D3038" s="51"/>
      <c r="E3038" s="51"/>
      <c r="F3038" s="51"/>
      <c r="G3038" s="51"/>
      <c r="H3038" s="51"/>
    </row>
    <row r="3039" spans="1:8" x14ac:dyDescent="0.3">
      <c r="A3039" s="51"/>
      <c r="B3039" s="51"/>
      <c r="C3039" s="51"/>
      <c r="D3039" s="51"/>
      <c r="E3039" s="51"/>
      <c r="F3039" s="51"/>
      <c r="G3039" s="51"/>
      <c r="H3039" s="51"/>
    </row>
    <row r="3040" spans="1:8" x14ac:dyDescent="0.3">
      <c r="A3040" s="51"/>
      <c r="B3040" s="51"/>
      <c r="C3040" s="51"/>
      <c r="D3040" s="51"/>
      <c r="E3040" s="51"/>
      <c r="F3040" s="51"/>
      <c r="G3040" s="51"/>
      <c r="H3040" s="51"/>
    </row>
    <row r="3041" spans="1:8" x14ac:dyDescent="0.3">
      <c r="A3041" s="51"/>
      <c r="B3041" s="51"/>
      <c r="C3041" s="51"/>
      <c r="D3041" s="51"/>
      <c r="E3041" s="51"/>
      <c r="F3041" s="51"/>
      <c r="G3041" s="51"/>
      <c r="H3041" s="51"/>
    </row>
    <row r="3042" spans="1:8" x14ac:dyDescent="0.3">
      <c r="A3042" s="51"/>
      <c r="B3042" s="51"/>
      <c r="C3042" s="51"/>
      <c r="D3042" s="51"/>
      <c r="E3042" s="51"/>
      <c r="F3042" s="51"/>
      <c r="G3042" s="51"/>
      <c r="H3042" s="51"/>
    </row>
    <row r="3043" spans="1:8" x14ac:dyDescent="0.3">
      <c r="A3043" s="51"/>
      <c r="B3043" s="51"/>
      <c r="C3043" s="51"/>
      <c r="D3043" s="51"/>
      <c r="E3043" s="51"/>
      <c r="F3043" s="51"/>
      <c r="G3043" s="51"/>
      <c r="H3043" s="51"/>
    </row>
    <row r="3044" spans="1:8" x14ac:dyDescent="0.3">
      <c r="A3044" s="51"/>
      <c r="B3044" s="51"/>
      <c r="C3044" s="51"/>
      <c r="D3044" s="51"/>
      <c r="E3044" s="51"/>
      <c r="F3044" s="51"/>
      <c r="G3044" s="51"/>
      <c r="H3044" s="51"/>
    </row>
    <row r="3045" spans="1:8" x14ac:dyDescent="0.3">
      <c r="A3045" s="51"/>
      <c r="B3045" s="51"/>
      <c r="C3045" s="51"/>
      <c r="D3045" s="51"/>
      <c r="E3045" s="51"/>
      <c r="F3045" s="51"/>
      <c r="G3045" s="51"/>
      <c r="H3045" s="51"/>
    </row>
    <row r="3046" spans="1:8" x14ac:dyDescent="0.3">
      <c r="A3046" s="51"/>
      <c r="B3046" s="51"/>
      <c r="C3046" s="51"/>
      <c r="D3046" s="51"/>
      <c r="E3046" s="51"/>
      <c r="F3046" s="51"/>
      <c r="G3046" s="51"/>
      <c r="H3046" s="51"/>
    </row>
    <row r="3047" spans="1:8" x14ac:dyDescent="0.3">
      <c r="A3047" s="51"/>
      <c r="B3047" s="51"/>
      <c r="C3047" s="51"/>
      <c r="D3047" s="51"/>
      <c r="E3047" s="51"/>
      <c r="F3047" s="51"/>
      <c r="G3047" s="51"/>
      <c r="H3047" s="51"/>
    </row>
    <row r="3048" spans="1:8" x14ac:dyDescent="0.3">
      <c r="A3048" s="51"/>
      <c r="B3048" s="51"/>
      <c r="C3048" s="51"/>
      <c r="D3048" s="51"/>
      <c r="E3048" s="51"/>
      <c r="F3048" s="51"/>
      <c r="G3048" s="51"/>
      <c r="H3048" s="51"/>
    </row>
    <row r="3049" spans="1:8" x14ac:dyDescent="0.3">
      <c r="A3049" s="51"/>
      <c r="B3049" s="51"/>
      <c r="C3049" s="51"/>
      <c r="D3049" s="51"/>
      <c r="E3049" s="51"/>
      <c r="F3049" s="51"/>
      <c r="G3049" s="51"/>
      <c r="H3049" s="51"/>
    </row>
    <row r="3050" spans="1:8" x14ac:dyDescent="0.3">
      <c r="A3050" s="51"/>
      <c r="B3050" s="51"/>
      <c r="C3050" s="51"/>
      <c r="D3050" s="51"/>
      <c r="E3050" s="51"/>
      <c r="F3050" s="51"/>
      <c r="G3050" s="51"/>
      <c r="H3050" s="51"/>
    </row>
    <row r="3051" spans="1:8" x14ac:dyDescent="0.3">
      <c r="A3051" s="51"/>
      <c r="B3051" s="51"/>
      <c r="C3051" s="51"/>
      <c r="D3051" s="51"/>
      <c r="E3051" s="51"/>
      <c r="F3051" s="51"/>
      <c r="G3051" s="51"/>
      <c r="H3051" s="51"/>
    </row>
    <row r="3052" spans="1:8" x14ac:dyDescent="0.3">
      <c r="A3052" s="51"/>
      <c r="B3052" s="51"/>
      <c r="C3052" s="51"/>
      <c r="D3052" s="51"/>
      <c r="E3052" s="51"/>
      <c r="F3052" s="51"/>
      <c r="G3052" s="51"/>
      <c r="H3052" s="51"/>
    </row>
    <row r="3053" spans="1:8" x14ac:dyDescent="0.3">
      <c r="A3053" s="51"/>
      <c r="B3053" s="51"/>
      <c r="C3053" s="51"/>
      <c r="D3053" s="51"/>
      <c r="E3053" s="51"/>
      <c r="F3053" s="51"/>
      <c r="G3053" s="51"/>
      <c r="H3053" s="51"/>
    </row>
    <row r="3054" spans="1:8" x14ac:dyDescent="0.3">
      <c r="A3054" s="51"/>
      <c r="B3054" s="51"/>
      <c r="C3054" s="51"/>
      <c r="D3054" s="51"/>
      <c r="E3054" s="51"/>
      <c r="F3054" s="51"/>
      <c r="G3054" s="51"/>
      <c r="H3054" s="51"/>
    </row>
    <row r="3055" spans="1:8" x14ac:dyDescent="0.3">
      <c r="A3055" s="51"/>
      <c r="B3055" s="51"/>
      <c r="C3055" s="51"/>
      <c r="D3055" s="51"/>
      <c r="E3055" s="51"/>
      <c r="F3055" s="51"/>
      <c r="G3055" s="51"/>
      <c r="H3055" s="51"/>
    </row>
    <row r="3056" spans="1:8" x14ac:dyDescent="0.3">
      <c r="A3056" s="51"/>
      <c r="B3056" s="51"/>
      <c r="C3056" s="51"/>
      <c r="D3056" s="51"/>
      <c r="E3056" s="51"/>
      <c r="F3056" s="51"/>
      <c r="G3056" s="51"/>
      <c r="H3056" s="51"/>
    </row>
    <row r="3057" spans="1:8" x14ac:dyDescent="0.3">
      <c r="A3057" s="51"/>
      <c r="B3057" s="51"/>
      <c r="C3057" s="51"/>
      <c r="D3057" s="51"/>
      <c r="E3057" s="51"/>
      <c r="F3057" s="51"/>
      <c r="G3057" s="51"/>
      <c r="H3057" s="51"/>
    </row>
    <row r="3058" spans="1:8" x14ac:dyDescent="0.3">
      <c r="A3058" s="51"/>
      <c r="B3058" s="51"/>
      <c r="C3058" s="51"/>
      <c r="D3058" s="51"/>
      <c r="E3058" s="51"/>
      <c r="F3058" s="51"/>
      <c r="G3058" s="51"/>
      <c r="H3058" s="51"/>
    </row>
    <row r="3059" spans="1:8" x14ac:dyDescent="0.3">
      <c r="A3059" s="51"/>
      <c r="B3059" s="51"/>
      <c r="C3059" s="51"/>
      <c r="D3059" s="51"/>
      <c r="E3059" s="51"/>
      <c r="F3059" s="51"/>
      <c r="G3059" s="51"/>
      <c r="H3059" s="51"/>
    </row>
    <row r="3060" spans="1:8" x14ac:dyDescent="0.3">
      <c r="A3060" s="51"/>
      <c r="B3060" s="51"/>
      <c r="C3060" s="51"/>
      <c r="D3060" s="51"/>
      <c r="E3060" s="51"/>
      <c r="F3060" s="51"/>
      <c r="G3060" s="51"/>
      <c r="H3060" s="51"/>
    </row>
    <row r="3061" spans="1:8" x14ac:dyDescent="0.3">
      <c r="A3061" s="51"/>
      <c r="B3061" s="51"/>
      <c r="C3061" s="51"/>
      <c r="D3061" s="51"/>
      <c r="E3061" s="51"/>
      <c r="F3061" s="51"/>
      <c r="G3061" s="51"/>
      <c r="H3061" s="51"/>
    </row>
    <row r="3062" spans="1:8" x14ac:dyDescent="0.3">
      <c r="A3062" s="51"/>
      <c r="B3062" s="51"/>
      <c r="C3062" s="51"/>
      <c r="D3062" s="51"/>
      <c r="E3062" s="51"/>
      <c r="F3062" s="51"/>
      <c r="G3062" s="51"/>
      <c r="H3062" s="51"/>
    </row>
    <row r="3063" spans="1:8" x14ac:dyDescent="0.3">
      <c r="A3063" s="51"/>
      <c r="B3063" s="51"/>
      <c r="C3063" s="51"/>
      <c r="D3063" s="51"/>
      <c r="E3063" s="51"/>
      <c r="F3063" s="51"/>
      <c r="G3063" s="51"/>
      <c r="H3063" s="51"/>
    </row>
    <row r="3064" spans="1:8" x14ac:dyDescent="0.3">
      <c r="A3064" s="51"/>
      <c r="B3064" s="51"/>
      <c r="C3064" s="51"/>
      <c r="D3064" s="51"/>
      <c r="E3064" s="51"/>
      <c r="F3064" s="51"/>
      <c r="G3064" s="51"/>
      <c r="H3064" s="51"/>
    </row>
    <row r="3065" spans="1:8" x14ac:dyDescent="0.3">
      <c r="A3065" s="51"/>
      <c r="B3065" s="51"/>
      <c r="C3065" s="51"/>
      <c r="D3065" s="51"/>
      <c r="E3065" s="51"/>
      <c r="F3065" s="51"/>
      <c r="G3065" s="51"/>
      <c r="H3065" s="51"/>
    </row>
    <row r="3066" spans="1:8" x14ac:dyDescent="0.3">
      <c r="A3066" s="51"/>
      <c r="B3066" s="51"/>
      <c r="C3066" s="51"/>
      <c r="D3066" s="51"/>
      <c r="E3066" s="51"/>
      <c r="F3066" s="51"/>
      <c r="G3066" s="51"/>
      <c r="H3066" s="51"/>
    </row>
    <row r="3067" spans="1:8" x14ac:dyDescent="0.3">
      <c r="A3067" s="51"/>
      <c r="B3067" s="51"/>
      <c r="C3067" s="51"/>
      <c r="D3067" s="51"/>
      <c r="E3067" s="51"/>
      <c r="F3067" s="51"/>
      <c r="G3067" s="51"/>
      <c r="H3067" s="51"/>
    </row>
    <row r="3068" spans="1:8" x14ac:dyDescent="0.3">
      <c r="A3068" s="51"/>
      <c r="B3068" s="51"/>
      <c r="C3068" s="51"/>
      <c r="D3068" s="51"/>
      <c r="E3068" s="51"/>
      <c r="F3068" s="51"/>
      <c r="G3068" s="51"/>
      <c r="H3068" s="51"/>
    </row>
    <row r="3069" spans="1:8" x14ac:dyDescent="0.3">
      <c r="A3069" s="51"/>
      <c r="B3069" s="51"/>
      <c r="C3069" s="51"/>
      <c r="D3069" s="51"/>
      <c r="E3069" s="51"/>
      <c r="F3069" s="51"/>
      <c r="G3069" s="51"/>
      <c r="H3069" s="51"/>
    </row>
    <row r="3070" spans="1:8" x14ac:dyDescent="0.3">
      <c r="A3070" s="51"/>
      <c r="B3070" s="51"/>
      <c r="C3070" s="51"/>
      <c r="D3070" s="51"/>
      <c r="E3070" s="51"/>
      <c r="F3070" s="51"/>
      <c r="G3070" s="51"/>
      <c r="H3070" s="51"/>
    </row>
    <row r="3071" spans="1:8" x14ac:dyDescent="0.3">
      <c r="A3071" s="51"/>
      <c r="B3071" s="51"/>
      <c r="C3071" s="51"/>
      <c r="D3071" s="51"/>
      <c r="E3071" s="51"/>
      <c r="F3071" s="51"/>
      <c r="G3071" s="51"/>
      <c r="H3071" s="51"/>
    </row>
    <row r="3072" spans="1:8" x14ac:dyDescent="0.3">
      <c r="A3072" s="51"/>
      <c r="B3072" s="51"/>
      <c r="C3072" s="51"/>
      <c r="D3072" s="51"/>
      <c r="E3072" s="51"/>
      <c r="F3072" s="51"/>
      <c r="G3072" s="51"/>
      <c r="H3072" s="51"/>
    </row>
    <row r="3073" spans="1:8" x14ac:dyDescent="0.3">
      <c r="A3073" s="51"/>
      <c r="B3073" s="51"/>
      <c r="C3073" s="51"/>
      <c r="D3073" s="51"/>
      <c r="E3073" s="51"/>
      <c r="F3073" s="51"/>
      <c r="G3073" s="51"/>
      <c r="H3073" s="51"/>
    </row>
    <row r="3074" spans="1:8" x14ac:dyDescent="0.3">
      <c r="A3074" s="51"/>
      <c r="B3074" s="51"/>
      <c r="C3074" s="51"/>
      <c r="D3074" s="51"/>
      <c r="E3074" s="51"/>
      <c r="F3074" s="51"/>
      <c r="G3074" s="51"/>
      <c r="H3074" s="51"/>
    </row>
    <row r="3075" spans="1:8" x14ac:dyDescent="0.3">
      <c r="A3075" s="51"/>
      <c r="B3075" s="51"/>
      <c r="C3075" s="51"/>
      <c r="D3075" s="51"/>
      <c r="E3075" s="51"/>
      <c r="F3075" s="51"/>
      <c r="G3075" s="51"/>
      <c r="H3075" s="51"/>
    </row>
    <row r="3076" spans="1:8" x14ac:dyDescent="0.3">
      <c r="A3076" s="51"/>
      <c r="B3076" s="51"/>
      <c r="C3076" s="51"/>
      <c r="D3076" s="51"/>
      <c r="E3076" s="51"/>
      <c r="F3076" s="51"/>
      <c r="G3076" s="51"/>
      <c r="H3076" s="51"/>
    </row>
    <row r="3077" spans="1:8" x14ac:dyDescent="0.3">
      <c r="A3077" s="51"/>
      <c r="B3077" s="51"/>
      <c r="C3077" s="51"/>
      <c r="D3077" s="51"/>
      <c r="E3077" s="51"/>
      <c r="F3077" s="51"/>
      <c r="G3077" s="51"/>
      <c r="H3077" s="51"/>
    </row>
    <row r="3078" spans="1:8" x14ac:dyDescent="0.3">
      <c r="A3078" s="51"/>
      <c r="B3078" s="51"/>
      <c r="C3078" s="51"/>
      <c r="D3078" s="51"/>
      <c r="E3078" s="51"/>
      <c r="F3078" s="51"/>
      <c r="G3078" s="51"/>
      <c r="H3078" s="51"/>
    </row>
    <row r="3079" spans="1:8" x14ac:dyDescent="0.3">
      <c r="A3079" s="51"/>
      <c r="B3079" s="51"/>
      <c r="C3079" s="51"/>
      <c r="D3079" s="51"/>
      <c r="E3079" s="51"/>
      <c r="F3079" s="51"/>
      <c r="G3079" s="51"/>
      <c r="H3079" s="51"/>
    </row>
    <row r="3080" spans="1:8" x14ac:dyDescent="0.3">
      <c r="A3080" s="51"/>
      <c r="B3080" s="51"/>
      <c r="C3080" s="51"/>
      <c r="D3080" s="51"/>
      <c r="E3080" s="51"/>
      <c r="F3080" s="51"/>
      <c r="G3080" s="51"/>
      <c r="H3080" s="51"/>
    </row>
    <row r="3081" spans="1:8" x14ac:dyDescent="0.3">
      <c r="A3081" s="51"/>
      <c r="B3081" s="51"/>
      <c r="C3081" s="51"/>
      <c r="D3081" s="51"/>
      <c r="E3081" s="51"/>
      <c r="F3081" s="51"/>
      <c r="G3081" s="51"/>
      <c r="H3081" s="51"/>
    </row>
    <row r="3082" spans="1:8" x14ac:dyDescent="0.3">
      <c r="A3082" s="51"/>
      <c r="B3082" s="51"/>
      <c r="C3082" s="51"/>
      <c r="D3082" s="51"/>
      <c r="E3082" s="51"/>
      <c r="F3082" s="51"/>
      <c r="G3082" s="51"/>
      <c r="H3082" s="51"/>
    </row>
    <row r="3083" spans="1:8" x14ac:dyDescent="0.3">
      <c r="A3083" s="51"/>
      <c r="B3083" s="51"/>
      <c r="C3083" s="51"/>
      <c r="D3083" s="51"/>
      <c r="E3083" s="51"/>
      <c r="F3083" s="51"/>
      <c r="G3083" s="51"/>
      <c r="H3083" s="51"/>
    </row>
    <row r="3084" spans="1:8" x14ac:dyDescent="0.3">
      <c r="A3084" s="51"/>
      <c r="B3084" s="51"/>
      <c r="C3084" s="51"/>
      <c r="D3084" s="51"/>
      <c r="E3084" s="51"/>
      <c r="F3084" s="51"/>
      <c r="G3084" s="51"/>
      <c r="H3084" s="51"/>
    </row>
    <row r="3085" spans="1:8" x14ac:dyDescent="0.3">
      <c r="A3085" s="51"/>
      <c r="B3085" s="51"/>
      <c r="C3085" s="51"/>
      <c r="D3085" s="51"/>
      <c r="E3085" s="51"/>
      <c r="F3085" s="51"/>
      <c r="G3085" s="51"/>
      <c r="H3085" s="51"/>
    </row>
    <row r="3086" spans="1:8" x14ac:dyDescent="0.3">
      <c r="A3086" s="51"/>
      <c r="B3086" s="51"/>
      <c r="C3086" s="51"/>
      <c r="D3086" s="51"/>
      <c r="E3086" s="51"/>
      <c r="F3086" s="51"/>
      <c r="G3086" s="51"/>
      <c r="H3086" s="51"/>
    </row>
    <row r="3087" spans="1:8" x14ac:dyDescent="0.3">
      <c r="A3087" s="51"/>
      <c r="B3087" s="51"/>
      <c r="C3087" s="51"/>
      <c r="D3087" s="51"/>
      <c r="E3087" s="51"/>
      <c r="F3087" s="51"/>
      <c r="G3087" s="51"/>
      <c r="H3087" s="51"/>
    </row>
    <row r="3088" spans="1:8" x14ac:dyDescent="0.3">
      <c r="A3088" s="51"/>
      <c r="B3088" s="51"/>
      <c r="C3088" s="51"/>
      <c r="D3088" s="51"/>
      <c r="E3088" s="51"/>
      <c r="F3088" s="51"/>
      <c r="G3088" s="51"/>
      <c r="H3088" s="51"/>
    </row>
    <row r="3089" spans="1:8" x14ac:dyDescent="0.3">
      <c r="A3089" s="51"/>
      <c r="B3089" s="51"/>
      <c r="C3089" s="51"/>
      <c r="D3089" s="51"/>
      <c r="E3089" s="51"/>
      <c r="F3089" s="51"/>
      <c r="G3089" s="51"/>
      <c r="H3089" s="51"/>
    </row>
    <row r="3090" spans="1:8" x14ac:dyDescent="0.3">
      <c r="A3090" s="51"/>
      <c r="B3090" s="51"/>
      <c r="C3090" s="51"/>
      <c r="D3090" s="51"/>
      <c r="E3090" s="51"/>
      <c r="F3090" s="51"/>
      <c r="G3090" s="51"/>
      <c r="H3090" s="51"/>
    </row>
    <row r="3091" spans="1:8" x14ac:dyDescent="0.3">
      <c r="A3091" s="51"/>
      <c r="B3091" s="51"/>
      <c r="C3091" s="51"/>
      <c r="D3091" s="51"/>
      <c r="E3091" s="51"/>
      <c r="F3091" s="51"/>
      <c r="G3091" s="51"/>
      <c r="H3091" s="51"/>
    </row>
    <row r="3092" spans="1:8" x14ac:dyDescent="0.3">
      <c r="A3092" s="51"/>
      <c r="B3092" s="51"/>
      <c r="C3092" s="51"/>
      <c r="D3092" s="51"/>
      <c r="E3092" s="51"/>
      <c r="F3092" s="51"/>
      <c r="G3092" s="51"/>
      <c r="H3092" s="51"/>
    </row>
    <row r="3093" spans="1:8" x14ac:dyDescent="0.3">
      <c r="A3093" s="51"/>
      <c r="B3093" s="51"/>
      <c r="C3093" s="51"/>
      <c r="D3093" s="51"/>
      <c r="E3093" s="51"/>
      <c r="F3093" s="51"/>
      <c r="G3093" s="51"/>
      <c r="H3093" s="51"/>
    </row>
    <row r="3094" spans="1:8" x14ac:dyDescent="0.3">
      <c r="A3094" s="51"/>
      <c r="B3094" s="51"/>
      <c r="C3094" s="51"/>
      <c r="D3094" s="51"/>
      <c r="E3094" s="51"/>
      <c r="F3094" s="51"/>
      <c r="G3094" s="51"/>
      <c r="H3094" s="51"/>
    </row>
    <row r="3095" spans="1:8" x14ac:dyDescent="0.3">
      <c r="A3095" s="51"/>
      <c r="B3095" s="51"/>
      <c r="C3095" s="51"/>
      <c r="D3095" s="51"/>
      <c r="E3095" s="51"/>
      <c r="F3095" s="51"/>
      <c r="G3095" s="51"/>
      <c r="H3095" s="51"/>
    </row>
    <row r="3096" spans="1:8" x14ac:dyDescent="0.3">
      <c r="A3096" s="51"/>
      <c r="B3096" s="51"/>
      <c r="C3096" s="51"/>
      <c r="D3096" s="51"/>
      <c r="E3096" s="51"/>
      <c r="F3096" s="51"/>
      <c r="G3096" s="51"/>
      <c r="H3096" s="51"/>
    </row>
    <row r="3097" spans="1:8" x14ac:dyDescent="0.3">
      <c r="A3097" s="51"/>
      <c r="B3097" s="51"/>
      <c r="C3097" s="51"/>
      <c r="D3097" s="51"/>
      <c r="E3097" s="51"/>
      <c r="F3097" s="51"/>
      <c r="G3097" s="51"/>
      <c r="H3097" s="51"/>
    </row>
    <row r="3098" spans="1:8" x14ac:dyDescent="0.3">
      <c r="A3098" s="51"/>
      <c r="B3098" s="51"/>
      <c r="C3098" s="51"/>
      <c r="D3098" s="51"/>
      <c r="E3098" s="51"/>
      <c r="F3098" s="51"/>
      <c r="G3098" s="51"/>
      <c r="H3098" s="51"/>
    </row>
    <row r="3099" spans="1:8" x14ac:dyDescent="0.3">
      <c r="A3099" s="51"/>
      <c r="B3099" s="51"/>
      <c r="C3099" s="51"/>
      <c r="D3099" s="51"/>
      <c r="E3099" s="51"/>
      <c r="F3099" s="51"/>
      <c r="G3099" s="51"/>
      <c r="H3099" s="51"/>
    </row>
    <row r="3100" spans="1:8" x14ac:dyDescent="0.3">
      <c r="A3100" s="51"/>
      <c r="B3100" s="51"/>
      <c r="C3100" s="51"/>
      <c r="D3100" s="51"/>
      <c r="E3100" s="51"/>
      <c r="F3100" s="51"/>
      <c r="G3100" s="51"/>
      <c r="H3100" s="51"/>
    </row>
    <row r="3101" spans="1:8" x14ac:dyDescent="0.3">
      <c r="A3101" s="51"/>
      <c r="B3101" s="51"/>
      <c r="C3101" s="51"/>
      <c r="D3101" s="51"/>
      <c r="E3101" s="51"/>
      <c r="F3101" s="51"/>
      <c r="G3101" s="51"/>
      <c r="H3101" s="51"/>
    </row>
    <row r="3102" spans="1:8" x14ac:dyDescent="0.3">
      <c r="A3102" s="51"/>
      <c r="B3102" s="51"/>
      <c r="C3102" s="51"/>
      <c r="D3102" s="51"/>
      <c r="E3102" s="51"/>
      <c r="F3102" s="51"/>
      <c r="G3102" s="51"/>
      <c r="H3102" s="51"/>
    </row>
    <row r="3103" spans="1:8" x14ac:dyDescent="0.3">
      <c r="A3103" s="51"/>
      <c r="B3103" s="51"/>
      <c r="C3103" s="51"/>
      <c r="D3103" s="51"/>
      <c r="E3103" s="51"/>
      <c r="F3103" s="51"/>
      <c r="G3103" s="51"/>
      <c r="H3103" s="51"/>
    </row>
    <row r="3104" spans="1:8" x14ac:dyDescent="0.3">
      <c r="A3104" s="51"/>
      <c r="B3104" s="51"/>
      <c r="C3104" s="51"/>
      <c r="D3104" s="51"/>
      <c r="E3104" s="51"/>
      <c r="F3104" s="51"/>
      <c r="G3104" s="51"/>
      <c r="H3104" s="51"/>
    </row>
    <row r="3105" spans="1:8" x14ac:dyDescent="0.3">
      <c r="A3105" s="51"/>
      <c r="B3105" s="51"/>
      <c r="C3105" s="51"/>
      <c r="D3105" s="51"/>
      <c r="E3105" s="51"/>
      <c r="F3105" s="51"/>
      <c r="G3105" s="51"/>
      <c r="H3105" s="51"/>
    </row>
    <row r="3106" spans="1:8" x14ac:dyDescent="0.3">
      <c r="A3106" s="51"/>
      <c r="B3106" s="51"/>
      <c r="C3106" s="51"/>
      <c r="D3106" s="51"/>
      <c r="E3106" s="51"/>
      <c r="F3106" s="51"/>
      <c r="G3106" s="51"/>
      <c r="H3106" s="51"/>
    </row>
    <row r="3107" spans="1:8" x14ac:dyDescent="0.3">
      <c r="A3107" s="51"/>
      <c r="B3107" s="51"/>
      <c r="C3107" s="51"/>
      <c r="D3107" s="51"/>
      <c r="E3107" s="51"/>
      <c r="F3107" s="51"/>
      <c r="G3107" s="51"/>
      <c r="H3107" s="51"/>
    </row>
    <row r="3108" spans="1:8" x14ac:dyDescent="0.3">
      <c r="A3108" s="51"/>
      <c r="B3108" s="51"/>
      <c r="C3108" s="51"/>
      <c r="D3108" s="51"/>
      <c r="E3108" s="51"/>
      <c r="F3108" s="51"/>
      <c r="G3108" s="51"/>
      <c r="H3108" s="51"/>
    </row>
    <row r="3109" spans="1:8" x14ac:dyDescent="0.3">
      <c r="A3109" s="51"/>
      <c r="B3109" s="51"/>
      <c r="C3109" s="51"/>
      <c r="D3109" s="51"/>
      <c r="E3109" s="51"/>
      <c r="F3109" s="51"/>
      <c r="G3109" s="51"/>
      <c r="H3109" s="51"/>
    </row>
    <row r="3110" spans="1:8" x14ac:dyDescent="0.3">
      <c r="A3110" s="51"/>
      <c r="B3110" s="51"/>
      <c r="C3110" s="51"/>
      <c r="D3110" s="51"/>
      <c r="E3110" s="51"/>
      <c r="F3110" s="51"/>
      <c r="G3110" s="51"/>
      <c r="H3110" s="51"/>
    </row>
    <row r="3111" spans="1:8" x14ac:dyDescent="0.3">
      <c r="A3111" s="51"/>
      <c r="B3111" s="51"/>
      <c r="C3111" s="51"/>
      <c r="D3111" s="51"/>
      <c r="E3111" s="51"/>
      <c r="F3111" s="51"/>
      <c r="G3111" s="51"/>
      <c r="H3111" s="51"/>
    </row>
    <row r="3112" spans="1:8" x14ac:dyDescent="0.3">
      <c r="A3112" s="51"/>
      <c r="B3112" s="51"/>
      <c r="C3112" s="51"/>
      <c r="D3112" s="51"/>
      <c r="E3112" s="51"/>
      <c r="F3112" s="51"/>
      <c r="G3112" s="51"/>
      <c r="H3112" s="51"/>
    </row>
    <row r="3113" spans="1:8" x14ac:dyDescent="0.3">
      <c r="A3113" s="51"/>
      <c r="B3113" s="51"/>
      <c r="C3113" s="51"/>
      <c r="D3113" s="51"/>
      <c r="E3113" s="51"/>
      <c r="F3113" s="51"/>
      <c r="G3113" s="51"/>
      <c r="H3113" s="51"/>
    </row>
    <row r="3114" spans="1:8" x14ac:dyDescent="0.3">
      <c r="A3114" s="51"/>
      <c r="B3114" s="51"/>
      <c r="C3114" s="51"/>
      <c r="D3114" s="51"/>
      <c r="E3114" s="51"/>
      <c r="F3114" s="51"/>
      <c r="G3114" s="51"/>
      <c r="H3114" s="51"/>
    </row>
    <row r="3115" spans="1:8" x14ac:dyDescent="0.3">
      <c r="A3115" s="51"/>
      <c r="B3115" s="51"/>
      <c r="C3115" s="51"/>
      <c r="D3115" s="51"/>
      <c r="E3115" s="51"/>
      <c r="F3115" s="51"/>
      <c r="G3115" s="51"/>
      <c r="H3115" s="51"/>
    </row>
    <row r="3116" spans="1:8" x14ac:dyDescent="0.3">
      <c r="A3116" s="51"/>
      <c r="B3116" s="51"/>
      <c r="C3116" s="51"/>
      <c r="D3116" s="51"/>
      <c r="E3116" s="51"/>
      <c r="F3116" s="51"/>
      <c r="G3116" s="51"/>
      <c r="H3116" s="51"/>
    </row>
    <row r="3117" spans="1:8" x14ac:dyDescent="0.3">
      <c r="A3117" s="51"/>
      <c r="B3117" s="51"/>
      <c r="C3117" s="51"/>
      <c r="D3117" s="51"/>
      <c r="E3117" s="51"/>
      <c r="F3117" s="51"/>
      <c r="G3117" s="51"/>
      <c r="H3117" s="51"/>
    </row>
    <row r="3118" spans="1:8" x14ac:dyDescent="0.3">
      <c r="A3118" s="51"/>
      <c r="B3118" s="51"/>
      <c r="C3118" s="51"/>
      <c r="D3118" s="51"/>
      <c r="E3118" s="51"/>
      <c r="F3118" s="51"/>
      <c r="G3118" s="51"/>
      <c r="H3118" s="51"/>
    </row>
    <row r="3119" spans="1:8" x14ac:dyDescent="0.3">
      <c r="A3119" s="51"/>
      <c r="B3119" s="51"/>
      <c r="C3119" s="51"/>
      <c r="D3119" s="51"/>
      <c r="E3119" s="51"/>
      <c r="F3119" s="51"/>
      <c r="G3119" s="51"/>
      <c r="H3119" s="51"/>
    </row>
    <row r="3120" spans="1:8" x14ac:dyDescent="0.3">
      <c r="A3120" s="51"/>
      <c r="B3120" s="51"/>
      <c r="C3120" s="51"/>
      <c r="D3120" s="51"/>
      <c r="E3120" s="51"/>
      <c r="F3120" s="51"/>
      <c r="G3120" s="51"/>
      <c r="H3120" s="51"/>
    </row>
    <row r="3121" spans="1:8" x14ac:dyDescent="0.3">
      <c r="A3121" s="51"/>
      <c r="B3121" s="51"/>
      <c r="C3121" s="51"/>
      <c r="D3121" s="51"/>
      <c r="E3121" s="51"/>
      <c r="F3121" s="51"/>
      <c r="G3121" s="51"/>
      <c r="H3121" s="51"/>
    </row>
    <row r="3122" spans="1:8" x14ac:dyDescent="0.3">
      <c r="A3122" s="51"/>
      <c r="B3122" s="51"/>
      <c r="C3122" s="51"/>
      <c r="D3122" s="51"/>
      <c r="E3122" s="51"/>
      <c r="F3122" s="51"/>
      <c r="G3122" s="51"/>
      <c r="H3122" s="51"/>
    </row>
    <row r="3123" spans="1:8" x14ac:dyDescent="0.3">
      <c r="A3123" s="51"/>
      <c r="B3123" s="51"/>
      <c r="C3123" s="51"/>
      <c r="D3123" s="51"/>
      <c r="E3123" s="51"/>
      <c r="F3123" s="51"/>
      <c r="G3123" s="51"/>
      <c r="H3123" s="51"/>
    </row>
    <row r="3124" spans="1:8" x14ac:dyDescent="0.3">
      <c r="A3124" s="51"/>
      <c r="B3124" s="51"/>
      <c r="C3124" s="51"/>
      <c r="D3124" s="51"/>
      <c r="E3124" s="51"/>
      <c r="F3124" s="51"/>
      <c r="G3124" s="51"/>
      <c r="H3124" s="51"/>
    </row>
    <row r="3125" spans="1:8" x14ac:dyDescent="0.3">
      <c r="A3125" s="51"/>
      <c r="B3125" s="51"/>
      <c r="C3125" s="51"/>
      <c r="D3125" s="51"/>
      <c r="E3125" s="51"/>
      <c r="F3125" s="51"/>
      <c r="G3125" s="51"/>
      <c r="H3125" s="51"/>
    </row>
    <row r="3126" spans="1:8" x14ac:dyDescent="0.3">
      <c r="A3126" s="51"/>
      <c r="B3126" s="51"/>
      <c r="C3126" s="51"/>
      <c r="D3126" s="51"/>
      <c r="E3126" s="51"/>
      <c r="F3126" s="51"/>
      <c r="G3126" s="51"/>
      <c r="H3126" s="51"/>
    </row>
    <row r="3127" spans="1:8" x14ac:dyDescent="0.3">
      <c r="A3127" s="51"/>
      <c r="B3127" s="51"/>
      <c r="C3127" s="51"/>
      <c r="D3127" s="51"/>
      <c r="E3127" s="51"/>
      <c r="F3127" s="51"/>
      <c r="G3127" s="51"/>
      <c r="H3127" s="51"/>
    </row>
    <row r="3128" spans="1:8" x14ac:dyDescent="0.3">
      <c r="A3128" s="51"/>
      <c r="B3128" s="51"/>
      <c r="C3128" s="51"/>
      <c r="D3128" s="51"/>
      <c r="E3128" s="51"/>
      <c r="F3128" s="51"/>
      <c r="G3128" s="51"/>
      <c r="H3128" s="51"/>
    </row>
    <row r="3129" spans="1:8" x14ac:dyDescent="0.3">
      <c r="A3129" s="51"/>
      <c r="B3129" s="51"/>
      <c r="C3129" s="51"/>
      <c r="D3129" s="51"/>
      <c r="E3129" s="51"/>
      <c r="F3129" s="51"/>
      <c r="G3129" s="51"/>
      <c r="H3129" s="51"/>
    </row>
    <row r="3130" spans="1:8" x14ac:dyDescent="0.3">
      <c r="A3130" s="51"/>
      <c r="B3130" s="51"/>
      <c r="C3130" s="51"/>
      <c r="D3130" s="51"/>
      <c r="E3130" s="51"/>
      <c r="F3130" s="51"/>
      <c r="G3130" s="51"/>
      <c r="H3130" s="51"/>
    </row>
    <row r="3131" spans="1:8" x14ac:dyDescent="0.3">
      <c r="A3131" s="51"/>
      <c r="B3131" s="51"/>
      <c r="C3131" s="51"/>
      <c r="D3131" s="51"/>
      <c r="E3131" s="51"/>
      <c r="F3131" s="51"/>
      <c r="G3131" s="51"/>
      <c r="H3131" s="51"/>
    </row>
    <row r="3132" spans="1:8" x14ac:dyDescent="0.3">
      <c r="A3132" s="51"/>
      <c r="B3132" s="51"/>
      <c r="C3132" s="51"/>
      <c r="D3132" s="51"/>
      <c r="E3132" s="51"/>
      <c r="F3132" s="51"/>
      <c r="G3132" s="51"/>
      <c r="H3132" s="51"/>
    </row>
    <row r="3133" spans="1:8" x14ac:dyDescent="0.3">
      <c r="A3133" s="51"/>
      <c r="B3133" s="51"/>
      <c r="C3133" s="51"/>
      <c r="D3133" s="51"/>
      <c r="E3133" s="51"/>
      <c r="F3133" s="51"/>
      <c r="G3133" s="51"/>
      <c r="H3133" s="51"/>
    </row>
    <row r="3134" spans="1:8" x14ac:dyDescent="0.3">
      <c r="A3134" s="51"/>
      <c r="B3134" s="51"/>
      <c r="C3134" s="51"/>
      <c r="D3134" s="51"/>
      <c r="E3134" s="51"/>
      <c r="F3134" s="51"/>
      <c r="G3134" s="51"/>
      <c r="H3134" s="51"/>
    </row>
    <row r="3135" spans="1:8" x14ac:dyDescent="0.3">
      <c r="A3135" s="51"/>
      <c r="B3135" s="51"/>
      <c r="C3135" s="51"/>
      <c r="D3135" s="51"/>
      <c r="E3135" s="51"/>
      <c r="F3135" s="51"/>
      <c r="G3135" s="51"/>
      <c r="H3135" s="51"/>
    </row>
    <row r="3136" spans="1:8" x14ac:dyDescent="0.3">
      <c r="A3136" s="51"/>
      <c r="B3136" s="51"/>
      <c r="C3136" s="51"/>
      <c r="D3136" s="51"/>
      <c r="E3136" s="51"/>
      <c r="F3136" s="51"/>
      <c r="G3136" s="51"/>
      <c r="H3136" s="51"/>
    </row>
    <row r="3137" spans="1:8" x14ac:dyDescent="0.3">
      <c r="A3137" s="51"/>
      <c r="B3137" s="51"/>
      <c r="C3137" s="51"/>
      <c r="D3137" s="51"/>
      <c r="E3137" s="51"/>
      <c r="F3137" s="51"/>
      <c r="G3137" s="51"/>
      <c r="H3137" s="51"/>
    </row>
    <row r="3138" spans="1:8" x14ac:dyDescent="0.3">
      <c r="A3138" s="51"/>
      <c r="B3138" s="51"/>
      <c r="C3138" s="51"/>
      <c r="D3138" s="51"/>
      <c r="E3138" s="51"/>
      <c r="F3138" s="51"/>
      <c r="G3138" s="51"/>
      <c r="H3138" s="51"/>
    </row>
    <row r="3139" spans="1:8" x14ac:dyDescent="0.3">
      <c r="A3139" s="51"/>
      <c r="B3139" s="51"/>
      <c r="C3139" s="51"/>
      <c r="D3139" s="51"/>
      <c r="E3139" s="51"/>
      <c r="F3139" s="51"/>
      <c r="G3139" s="51"/>
      <c r="H3139" s="51"/>
    </row>
    <row r="3140" spans="1:8" x14ac:dyDescent="0.3">
      <c r="A3140" s="51"/>
      <c r="B3140" s="51"/>
      <c r="C3140" s="51"/>
      <c r="D3140" s="51"/>
      <c r="E3140" s="51"/>
      <c r="F3140" s="51"/>
      <c r="G3140" s="51"/>
      <c r="H3140" s="51"/>
    </row>
    <row r="3141" spans="1:8" x14ac:dyDescent="0.3">
      <c r="A3141" s="51"/>
      <c r="B3141" s="51"/>
      <c r="C3141" s="51"/>
      <c r="D3141" s="51"/>
      <c r="E3141" s="51"/>
      <c r="F3141" s="51"/>
      <c r="G3141" s="51"/>
      <c r="H3141" s="51"/>
    </row>
    <row r="3142" spans="1:8" x14ac:dyDescent="0.3">
      <c r="A3142" s="51"/>
      <c r="B3142" s="51"/>
      <c r="C3142" s="51"/>
      <c r="D3142" s="51"/>
      <c r="E3142" s="51"/>
      <c r="F3142" s="51"/>
      <c r="G3142" s="51"/>
      <c r="H3142" s="51"/>
    </row>
    <row r="3143" spans="1:8" x14ac:dyDescent="0.3">
      <c r="A3143" s="51"/>
      <c r="B3143" s="51"/>
      <c r="C3143" s="51"/>
      <c r="D3143" s="51"/>
      <c r="E3143" s="51"/>
      <c r="F3143" s="51"/>
      <c r="G3143" s="51"/>
      <c r="H3143" s="51"/>
    </row>
    <row r="3144" spans="1:8" x14ac:dyDescent="0.3">
      <c r="A3144" s="51"/>
      <c r="B3144" s="51"/>
      <c r="C3144" s="51"/>
      <c r="D3144" s="51"/>
      <c r="E3144" s="51"/>
      <c r="F3144" s="51"/>
      <c r="G3144" s="51"/>
      <c r="H3144" s="51"/>
    </row>
    <row r="3145" spans="1:8" x14ac:dyDescent="0.3">
      <c r="A3145" s="51"/>
      <c r="B3145" s="51"/>
      <c r="C3145" s="51"/>
      <c r="D3145" s="51"/>
      <c r="E3145" s="51"/>
      <c r="F3145" s="51"/>
      <c r="G3145" s="51"/>
      <c r="H3145" s="51"/>
    </row>
    <row r="3146" spans="1:8" x14ac:dyDescent="0.3">
      <c r="A3146" s="51"/>
      <c r="B3146" s="51"/>
      <c r="C3146" s="51"/>
      <c r="D3146" s="51"/>
      <c r="E3146" s="51"/>
      <c r="F3146" s="51"/>
      <c r="G3146" s="51"/>
      <c r="H3146" s="51"/>
    </row>
    <row r="3147" spans="1:8" x14ac:dyDescent="0.3">
      <c r="A3147" s="51"/>
      <c r="B3147" s="51"/>
      <c r="C3147" s="51"/>
      <c r="D3147" s="51"/>
      <c r="E3147" s="51"/>
      <c r="F3147" s="51"/>
      <c r="G3147" s="51"/>
      <c r="H3147" s="51"/>
    </row>
    <row r="3148" spans="1:8" x14ac:dyDescent="0.3">
      <c r="A3148" s="51"/>
      <c r="B3148" s="51"/>
      <c r="C3148" s="51"/>
      <c r="D3148" s="51"/>
      <c r="E3148" s="51"/>
      <c r="F3148" s="51"/>
      <c r="G3148" s="51"/>
      <c r="H3148" s="51"/>
    </row>
    <row r="3149" spans="1:8" x14ac:dyDescent="0.3">
      <c r="A3149" s="51"/>
      <c r="B3149" s="51"/>
      <c r="C3149" s="51"/>
      <c r="D3149" s="51"/>
      <c r="E3149" s="51"/>
      <c r="F3149" s="51"/>
      <c r="G3149" s="51"/>
      <c r="H3149" s="51"/>
    </row>
    <row r="3150" spans="1:8" x14ac:dyDescent="0.3">
      <c r="A3150" s="51"/>
      <c r="B3150" s="51"/>
      <c r="C3150" s="51"/>
      <c r="D3150" s="51"/>
      <c r="E3150" s="51"/>
      <c r="F3150" s="51"/>
      <c r="G3150" s="51"/>
      <c r="H3150" s="51"/>
    </row>
    <row r="3151" spans="1:8" x14ac:dyDescent="0.3">
      <c r="A3151" s="51"/>
      <c r="B3151" s="51"/>
      <c r="C3151" s="51"/>
      <c r="D3151" s="51"/>
      <c r="E3151" s="51"/>
      <c r="F3151" s="51"/>
      <c r="G3151" s="51"/>
      <c r="H3151" s="51"/>
    </row>
    <row r="3152" spans="1:8" x14ac:dyDescent="0.3">
      <c r="A3152" s="51"/>
      <c r="B3152" s="51"/>
      <c r="C3152" s="51"/>
      <c r="D3152" s="51"/>
      <c r="E3152" s="51"/>
      <c r="F3152" s="51"/>
      <c r="G3152" s="51"/>
      <c r="H3152" s="51"/>
    </row>
    <row r="3153" spans="1:8" x14ac:dyDescent="0.3">
      <c r="A3153" s="51"/>
      <c r="B3153" s="51"/>
      <c r="C3153" s="51"/>
      <c r="D3153" s="51"/>
      <c r="E3153" s="51"/>
      <c r="F3153" s="51"/>
      <c r="G3153" s="51"/>
      <c r="H3153" s="51"/>
    </row>
    <row r="3154" spans="1:8" x14ac:dyDescent="0.3">
      <c r="A3154" s="51"/>
      <c r="B3154" s="51"/>
      <c r="C3154" s="51"/>
      <c r="D3154" s="51"/>
      <c r="E3154" s="51"/>
      <c r="F3154" s="51"/>
      <c r="G3154" s="51"/>
      <c r="H3154" s="51"/>
    </row>
    <row r="3155" spans="1:8" x14ac:dyDescent="0.3">
      <c r="A3155" s="51"/>
      <c r="B3155" s="51"/>
      <c r="C3155" s="51"/>
      <c r="D3155" s="51"/>
      <c r="E3155" s="51"/>
      <c r="F3155" s="51"/>
      <c r="G3155" s="51"/>
      <c r="H3155" s="51"/>
    </row>
    <row r="3156" spans="1:8" x14ac:dyDescent="0.3">
      <c r="A3156" s="51"/>
      <c r="B3156" s="51"/>
      <c r="C3156" s="51"/>
      <c r="D3156" s="51"/>
      <c r="E3156" s="51"/>
      <c r="F3156" s="51"/>
      <c r="G3156" s="51"/>
      <c r="H3156" s="51"/>
    </row>
    <row r="3157" spans="1:8" x14ac:dyDescent="0.3">
      <c r="A3157" s="51"/>
      <c r="B3157" s="51"/>
      <c r="C3157" s="51"/>
      <c r="D3157" s="51"/>
      <c r="E3157" s="51"/>
      <c r="F3157" s="51"/>
      <c r="G3157" s="51"/>
      <c r="H3157" s="51"/>
    </row>
    <row r="3158" spans="1:8" x14ac:dyDescent="0.3">
      <c r="A3158" s="51"/>
      <c r="B3158" s="51"/>
      <c r="C3158" s="51"/>
      <c r="D3158" s="51"/>
      <c r="E3158" s="51"/>
      <c r="F3158" s="51"/>
      <c r="G3158" s="51"/>
      <c r="H3158" s="51"/>
    </row>
    <row r="3159" spans="1:8" x14ac:dyDescent="0.3">
      <c r="A3159" s="51"/>
      <c r="B3159" s="51"/>
      <c r="C3159" s="51"/>
      <c r="D3159" s="51"/>
      <c r="E3159" s="51"/>
      <c r="F3159" s="51"/>
      <c r="G3159" s="51"/>
      <c r="H3159" s="51"/>
    </row>
    <row r="3160" spans="1:8" x14ac:dyDescent="0.3">
      <c r="A3160" s="51"/>
      <c r="B3160" s="51"/>
      <c r="C3160" s="51"/>
      <c r="D3160" s="51"/>
      <c r="E3160" s="51"/>
      <c r="F3160" s="51"/>
      <c r="G3160" s="51"/>
      <c r="H3160" s="51"/>
    </row>
    <row r="3161" spans="1:8" x14ac:dyDescent="0.3">
      <c r="A3161" s="51"/>
      <c r="B3161" s="51"/>
      <c r="C3161" s="51"/>
      <c r="D3161" s="51"/>
      <c r="E3161" s="51"/>
      <c r="F3161" s="51"/>
      <c r="G3161" s="51"/>
      <c r="H3161" s="51"/>
    </row>
    <row r="3162" spans="1:8" x14ac:dyDescent="0.3">
      <c r="A3162" s="51"/>
      <c r="B3162" s="51"/>
      <c r="C3162" s="51"/>
      <c r="D3162" s="51"/>
      <c r="E3162" s="51"/>
      <c r="F3162" s="51"/>
      <c r="G3162" s="51"/>
      <c r="H3162" s="51"/>
    </row>
    <row r="3163" spans="1:8" x14ac:dyDescent="0.3">
      <c r="A3163" s="51"/>
      <c r="B3163" s="51"/>
      <c r="C3163" s="51"/>
      <c r="D3163" s="51"/>
      <c r="E3163" s="51"/>
      <c r="F3163" s="51"/>
      <c r="G3163" s="51"/>
      <c r="H3163" s="51"/>
    </row>
    <row r="3164" spans="1:8" x14ac:dyDescent="0.3">
      <c r="A3164" s="51"/>
      <c r="B3164" s="51"/>
      <c r="C3164" s="51"/>
      <c r="D3164" s="51"/>
      <c r="E3164" s="51"/>
      <c r="F3164" s="51"/>
      <c r="G3164" s="51"/>
      <c r="H3164" s="51"/>
    </row>
    <row r="3165" spans="1:8" x14ac:dyDescent="0.3">
      <c r="A3165" s="51"/>
      <c r="B3165" s="51"/>
      <c r="C3165" s="51"/>
      <c r="D3165" s="51"/>
      <c r="E3165" s="51"/>
      <c r="F3165" s="51"/>
      <c r="G3165" s="51"/>
      <c r="H3165" s="51"/>
    </row>
    <row r="3166" spans="1:8" x14ac:dyDescent="0.3">
      <c r="A3166" s="51"/>
      <c r="B3166" s="51"/>
      <c r="C3166" s="51"/>
      <c r="D3166" s="51"/>
      <c r="E3166" s="51"/>
      <c r="F3166" s="51"/>
      <c r="G3166" s="51"/>
      <c r="H3166" s="51"/>
    </row>
    <row r="3167" spans="1:8" x14ac:dyDescent="0.3">
      <c r="A3167" s="51"/>
      <c r="B3167" s="51"/>
      <c r="C3167" s="51"/>
      <c r="D3167" s="51"/>
      <c r="E3167" s="51"/>
      <c r="F3167" s="51"/>
      <c r="G3167" s="51"/>
      <c r="H3167" s="51"/>
    </row>
    <row r="3168" spans="1:8" x14ac:dyDescent="0.3">
      <c r="A3168" s="51"/>
      <c r="B3168" s="51"/>
      <c r="C3168" s="51"/>
      <c r="D3168" s="51"/>
      <c r="E3168" s="51"/>
      <c r="F3168" s="51"/>
      <c r="G3168" s="51"/>
      <c r="H3168" s="51"/>
    </row>
    <row r="3169" spans="1:8" x14ac:dyDescent="0.3">
      <c r="A3169" s="51"/>
      <c r="B3169" s="51"/>
      <c r="C3169" s="51"/>
      <c r="D3169" s="51"/>
      <c r="E3169" s="51"/>
      <c r="F3169" s="51"/>
      <c r="G3169" s="51"/>
      <c r="H3169" s="51"/>
    </row>
    <row r="3170" spans="1:8" x14ac:dyDescent="0.3">
      <c r="A3170" s="51"/>
      <c r="B3170" s="51"/>
      <c r="C3170" s="51"/>
      <c r="D3170" s="51"/>
      <c r="E3170" s="51"/>
      <c r="F3170" s="51"/>
      <c r="G3170" s="51"/>
      <c r="H3170" s="51"/>
    </row>
    <row r="3171" spans="1:8" x14ac:dyDescent="0.3">
      <c r="A3171" s="51"/>
      <c r="B3171" s="51"/>
      <c r="C3171" s="51"/>
      <c r="D3171" s="51"/>
      <c r="E3171" s="51"/>
      <c r="F3171" s="51"/>
      <c r="G3171" s="51"/>
      <c r="H3171" s="51"/>
    </row>
    <row r="3172" spans="1:8" x14ac:dyDescent="0.3">
      <c r="A3172" s="51"/>
      <c r="B3172" s="51"/>
      <c r="C3172" s="51"/>
      <c r="D3172" s="51"/>
      <c r="E3172" s="51"/>
      <c r="F3172" s="51"/>
      <c r="G3172" s="51"/>
      <c r="H3172" s="51"/>
    </row>
    <row r="3173" spans="1:8" x14ac:dyDescent="0.3">
      <c r="A3173" s="51"/>
      <c r="B3173" s="51"/>
      <c r="C3173" s="51"/>
      <c r="D3173" s="51"/>
      <c r="E3173" s="51"/>
      <c r="F3173" s="51"/>
      <c r="G3173" s="51"/>
      <c r="H3173" s="51"/>
    </row>
    <row r="3174" spans="1:8" x14ac:dyDescent="0.3">
      <c r="A3174" s="51"/>
      <c r="B3174" s="51"/>
      <c r="C3174" s="51"/>
      <c r="D3174" s="51"/>
      <c r="E3174" s="51"/>
      <c r="F3174" s="51"/>
      <c r="G3174" s="51"/>
      <c r="H3174" s="51"/>
    </row>
    <row r="3175" spans="1:8" x14ac:dyDescent="0.3">
      <c r="A3175" s="51"/>
      <c r="B3175" s="51"/>
      <c r="C3175" s="51"/>
      <c r="D3175" s="51"/>
      <c r="E3175" s="51"/>
      <c r="F3175" s="51"/>
      <c r="G3175" s="51"/>
      <c r="H3175" s="51"/>
    </row>
    <row r="3176" spans="1:8" x14ac:dyDescent="0.3">
      <c r="A3176" s="51"/>
      <c r="B3176" s="51"/>
      <c r="C3176" s="51"/>
      <c r="D3176" s="51"/>
      <c r="E3176" s="51"/>
      <c r="F3176" s="51"/>
      <c r="G3176" s="51"/>
      <c r="H3176" s="51"/>
    </row>
    <row r="3177" spans="1:8" x14ac:dyDescent="0.3">
      <c r="A3177" s="51"/>
      <c r="B3177" s="51"/>
      <c r="C3177" s="51"/>
      <c r="D3177" s="51"/>
      <c r="E3177" s="51"/>
      <c r="F3177" s="51"/>
      <c r="G3177" s="51"/>
      <c r="H3177" s="51"/>
    </row>
    <row r="3178" spans="1:8" x14ac:dyDescent="0.3">
      <c r="A3178" s="51"/>
      <c r="B3178" s="51"/>
      <c r="C3178" s="51"/>
      <c r="D3178" s="51"/>
      <c r="E3178" s="51"/>
      <c r="F3178" s="51"/>
      <c r="G3178" s="51"/>
      <c r="H3178" s="51"/>
    </row>
    <row r="3179" spans="1:8" x14ac:dyDescent="0.3">
      <c r="A3179" s="51"/>
      <c r="B3179" s="51"/>
      <c r="C3179" s="51"/>
      <c r="D3179" s="51"/>
      <c r="E3179" s="51"/>
      <c r="F3179" s="51"/>
      <c r="G3179" s="51"/>
      <c r="H3179" s="51"/>
    </row>
    <row r="3180" spans="1:8" x14ac:dyDescent="0.3">
      <c r="A3180" s="51"/>
      <c r="B3180" s="51"/>
      <c r="C3180" s="51"/>
      <c r="D3180" s="51"/>
      <c r="E3180" s="51"/>
      <c r="F3180" s="51"/>
      <c r="G3180" s="51"/>
      <c r="H3180" s="51"/>
    </row>
    <row r="3181" spans="1:8" x14ac:dyDescent="0.3">
      <c r="A3181" s="51"/>
      <c r="B3181" s="51"/>
      <c r="C3181" s="51"/>
      <c r="D3181" s="51"/>
      <c r="E3181" s="51"/>
      <c r="F3181" s="51"/>
      <c r="G3181" s="51"/>
      <c r="H3181" s="51"/>
    </row>
    <row r="3182" spans="1:8" x14ac:dyDescent="0.3">
      <c r="A3182" s="51"/>
      <c r="B3182" s="51"/>
      <c r="C3182" s="51"/>
      <c r="D3182" s="51"/>
      <c r="E3182" s="51"/>
      <c r="F3182" s="51"/>
      <c r="G3182" s="51"/>
      <c r="H3182" s="51"/>
    </row>
    <row r="3183" spans="1:8" x14ac:dyDescent="0.3">
      <c r="A3183" s="51"/>
      <c r="B3183" s="51"/>
      <c r="C3183" s="51"/>
      <c r="D3183" s="51"/>
      <c r="E3183" s="51"/>
      <c r="F3183" s="51"/>
      <c r="G3183" s="51"/>
      <c r="H3183" s="51"/>
    </row>
    <row r="3184" spans="1:8" x14ac:dyDescent="0.3">
      <c r="A3184" s="51"/>
      <c r="B3184" s="51"/>
      <c r="C3184" s="51"/>
      <c r="D3184" s="51"/>
      <c r="E3184" s="51"/>
      <c r="F3184" s="51"/>
      <c r="G3184" s="51"/>
      <c r="H3184" s="51"/>
    </row>
    <row r="3185" spans="1:8" x14ac:dyDescent="0.3">
      <c r="A3185" s="51"/>
      <c r="B3185" s="51"/>
      <c r="C3185" s="51"/>
      <c r="D3185" s="51"/>
      <c r="E3185" s="51"/>
      <c r="F3185" s="51"/>
      <c r="G3185" s="51"/>
      <c r="H3185" s="51"/>
    </row>
    <row r="3186" spans="1:8" x14ac:dyDescent="0.3">
      <c r="A3186" s="51"/>
      <c r="B3186" s="51"/>
      <c r="C3186" s="51"/>
      <c r="D3186" s="51"/>
      <c r="E3186" s="51"/>
      <c r="F3186" s="51"/>
      <c r="G3186" s="51"/>
      <c r="H3186" s="51"/>
    </row>
    <row r="3187" spans="1:8" x14ac:dyDescent="0.3">
      <c r="A3187" s="51"/>
      <c r="B3187" s="51"/>
      <c r="C3187" s="51"/>
      <c r="D3187" s="51"/>
      <c r="E3187" s="51"/>
      <c r="F3187" s="51"/>
      <c r="G3187" s="51"/>
      <c r="H3187" s="51"/>
    </row>
    <row r="3188" spans="1:8" x14ac:dyDescent="0.3">
      <c r="A3188" s="51"/>
      <c r="B3188" s="51"/>
      <c r="C3188" s="51"/>
      <c r="D3188" s="51"/>
      <c r="E3188" s="51"/>
      <c r="F3188" s="51"/>
      <c r="G3188" s="51"/>
      <c r="H3188" s="51"/>
    </row>
    <row r="3189" spans="1:8" x14ac:dyDescent="0.3">
      <c r="A3189" s="51"/>
      <c r="B3189" s="51"/>
      <c r="C3189" s="51"/>
      <c r="D3189" s="51"/>
      <c r="E3189" s="51"/>
      <c r="F3189" s="51"/>
      <c r="G3189" s="51"/>
      <c r="H3189" s="51"/>
    </row>
    <row r="3190" spans="1:8" x14ac:dyDescent="0.3">
      <c r="A3190" s="51"/>
      <c r="B3190" s="51"/>
      <c r="C3190" s="51"/>
      <c r="D3190" s="51"/>
      <c r="E3190" s="51"/>
      <c r="F3190" s="51"/>
      <c r="G3190" s="51"/>
      <c r="H3190" s="51"/>
    </row>
    <row r="3191" spans="1:8" x14ac:dyDescent="0.3">
      <c r="A3191" s="51"/>
      <c r="B3191" s="51"/>
      <c r="C3191" s="51"/>
      <c r="D3191" s="51"/>
      <c r="E3191" s="51"/>
      <c r="F3191" s="51"/>
      <c r="G3191" s="51"/>
      <c r="H3191" s="51"/>
    </row>
    <row r="3192" spans="1:8" x14ac:dyDescent="0.3">
      <c r="A3192" s="51"/>
      <c r="B3192" s="51"/>
      <c r="C3192" s="51"/>
      <c r="D3192" s="51"/>
      <c r="E3192" s="51"/>
      <c r="F3192" s="51"/>
      <c r="G3192" s="51"/>
      <c r="H3192" s="51"/>
    </row>
    <row r="3193" spans="1:8" x14ac:dyDescent="0.3">
      <c r="A3193" s="51"/>
      <c r="B3193" s="51"/>
      <c r="C3193" s="51"/>
      <c r="D3193" s="51"/>
      <c r="E3193" s="51"/>
      <c r="F3193" s="51"/>
      <c r="G3193" s="51"/>
      <c r="H3193" s="51"/>
    </row>
    <row r="3194" spans="1:8" x14ac:dyDescent="0.3">
      <c r="A3194" s="51"/>
      <c r="B3194" s="51"/>
      <c r="C3194" s="51"/>
      <c r="D3194" s="51"/>
      <c r="E3194" s="51"/>
      <c r="F3194" s="51"/>
      <c r="G3194" s="51"/>
      <c r="H3194" s="51"/>
    </row>
    <row r="3195" spans="1:8" x14ac:dyDescent="0.3">
      <c r="A3195" s="51"/>
      <c r="B3195" s="51"/>
      <c r="C3195" s="51"/>
      <c r="D3195" s="51"/>
      <c r="E3195" s="51"/>
      <c r="F3195" s="51"/>
      <c r="G3195" s="51"/>
      <c r="H3195" s="51"/>
    </row>
    <row r="3196" spans="1:8" x14ac:dyDescent="0.3">
      <c r="A3196" s="51"/>
      <c r="B3196" s="51"/>
      <c r="C3196" s="51"/>
      <c r="D3196" s="51"/>
      <c r="E3196" s="51"/>
      <c r="F3196" s="51"/>
      <c r="G3196" s="51"/>
      <c r="H3196" s="51"/>
    </row>
    <row r="3197" spans="1:8" x14ac:dyDescent="0.3">
      <c r="A3197" s="51"/>
      <c r="B3197" s="51"/>
      <c r="C3197" s="51"/>
      <c r="D3197" s="51"/>
      <c r="E3197" s="51"/>
      <c r="F3197" s="51"/>
      <c r="G3197" s="51"/>
      <c r="H3197" s="51"/>
    </row>
    <row r="3198" spans="1:8" x14ac:dyDescent="0.3">
      <c r="A3198" s="51"/>
      <c r="B3198" s="51"/>
      <c r="C3198" s="51"/>
      <c r="D3198" s="51"/>
      <c r="E3198" s="51"/>
      <c r="F3198" s="51"/>
      <c r="G3198" s="51"/>
      <c r="H3198" s="51"/>
    </row>
    <row r="3199" spans="1:8" x14ac:dyDescent="0.3">
      <c r="A3199" s="51"/>
      <c r="B3199" s="51"/>
      <c r="C3199" s="51"/>
      <c r="D3199" s="51"/>
      <c r="E3199" s="51"/>
      <c r="F3199" s="51"/>
      <c r="G3199" s="51"/>
      <c r="H3199" s="51"/>
    </row>
    <row r="3200" spans="1:8" x14ac:dyDescent="0.3">
      <c r="A3200" s="51"/>
      <c r="B3200" s="51"/>
      <c r="C3200" s="51"/>
      <c r="D3200" s="51"/>
      <c r="E3200" s="51"/>
      <c r="F3200" s="51"/>
      <c r="G3200" s="51"/>
      <c r="H3200" s="51"/>
    </row>
    <row r="3201" spans="1:8" x14ac:dyDescent="0.3">
      <c r="A3201" s="51"/>
      <c r="B3201" s="51"/>
      <c r="C3201" s="51"/>
      <c r="D3201" s="51"/>
      <c r="E3201" s="51"/>
      <c r="F3201" s="51"/>
      <c r="G3201" s="51"/>
      <c r="H3201" s="51"/>
    </row>
    <row r="3202" spans="1:8" x14ac:dyDescent="0.3">
      <c r="A3202" s="51"/>
      <c r="B3202" s="51"/>
      <c r="C3202" s="51"/>
      <c r="D3202" s="51"/>
      <c r="E3202" s="51"/>
      <c r="F3202" s="51"/>
      <c r="G3202" s="51"/>
      <c r="H3202" s="51"/>
    </row>
    <row r="3203" spans="1:8" x14ac:dyDescent="0.3">
      <c r="A3203" s="51"/>
      <c r="B3203" s="51"/>
      <c r="C3203" s="51"/>
      <c r="D3203" s="51"/>
      <c r="E3203" s="51"/>
      <c r="F3203" s="51"/>
      <c r="G3203" s="51"/>
      <c r="H3203" s="51"/>
    </row>
    <row r="3204" spans="1:8" x14ac:dyDescent="0.3">
      <c r="A3204" s="51"/>
      <c r="B3204" s="51"/>
      <c r="C3204" s="51"/>
      <c r="D3204" s="51"/>
      <c r="E3204" s="51"/>
      <c r="F3204" s="51"/>
      <c r="G3204" s="51"/>
      <c r="H3204" s="51"/>
    </row>
    <row r="3205" spans="1:8" x14ac:dyDescent="0.3">
      <c r="A3205" s="51"/>
      <c r="B3205" s="51"/>
      <c r="C3205" s="51"/>
      <c r="D3205" s="51"/>
      <c r="E3205" s="51"/>
      <c r="F3205" s="51"/>
      <c r="G3205" s="51"/>
      <c r="H3205" s="51"/>
    </row>
    <row r="3206" spans="1:8" x14ac:dyDescent="0.3">
      <c r="A3206" s="51"/>
      <c r="B3206" s="51"/>
      <c r="C3206" s="51"/>
      <c r="D3206" s="51"/>
      <c r="E3206" s="51"/>
      <c r="F3206" s="51"/>
      <c r="G3206" s="51"/>
      <c r="H3206" s="51"/>
    </row>
    <row r="3207" spans="1:8" x14ac:dyDescent="0.3">
      <c r="A3207" s="51"/>
      <c r="B3207" s="51"/>
      <c r="C3207" s="51"/>
      <c r="D3207" s="51"/>
      <c r="E3207" s="51"/>
      <c r="F3207" s="51"/>
      <c r="G3207" s="51"/>
      <c r="H3207" s="51"/>
    </row>
    <row r="3208" spans="1:8" x14ac:dyDescent="0.3">
      <c r="A3208" s="51"/>
      <c r="B3208" s="51"/>
      <c r="C3208" s="51"/>
      <c r="D3208" s="51"/>
      <c r="E3208" s="51"/>
      <c r="F3208" s="51"/>
      <c r="G3208" s="51"/>
      <c r="H3208" s="51"/>
    </row>
    <row r="3209" spans="1:8" x14ac:dyDescent="0.3">
      <c r="A3209" s="51"/>
      <c r="B3209" s="51"/>
      <c r="C3209" s="51"/>
      <c r="D3209" s="51"/>
      <c r="E3209" s="51"/>
      <c r="F3209" s="51"/>
      <c r="G3209" s="51"/>
      <c r="H3209" s="51"/>
    </row>
    <row r="3210" spans="1:8" x14ac:dyDescent="0.3">
      <c r="A3210" s="51"/>
      <c r="B3210" s="51"/>
      <c r="C3210" s="51"/>
      <c r="D3210" s="51"/>
      <c r="E3210" s="51"/>
      <c r="F3210" s="51"/>
      <c r="G3210" s="51"/>
      <c r="H3210" s="51"/>
    </row>
    <row r="3211" spans="1:8" x14ac:dyDescent="0.3">
      <c r="A3211" s="51"/>
      <c r="B3211" s="51"/>
      <c r="C3211" s="51"/>
      <c r="D3211" s="51"/>
      <c r="E3211" s="51"/>
      <c r="F3211" s="51"/>
      <c r="G3211" s="51"/>
      <c r="H3211" s="51"/>
    </row>
    <row r="3212" spans="1:8" x14ac:dyDescent="0.3">
      <c r="A3212" s="51"/>
      <c r="B3212" s="51"/>
      <c r="C3212" s="51"/>
      <c r="D3212" s="51"/>
      <c r="E3212" s="51"/>
      <c r="F3212" s="51"/>
      <c r="G3212" s="51"/>
      <c r="H3212" s="51"/>
    </row>
    <row r="3213" spans="1:8" x14ac:dyDescent="0.3">
      <c r="A3213" s="51"/>
      <c r="B3213" s="51"/>
      <c r="C3213" s="51"/>
      <c r="D3213" s="51"/>
      <c r="E3213" s="51"/>
      <c r="F3213" s="51"/>
      <c r="G3213" s="51"/>
      <c r="H3213" s="51"/>
    </row>
    <row r="3214" spans="1:8" x14ac:dyDescent="0.3">
      <c r="A3214" s="51"/>
      <c r="B3214" s="51"/>
      <c r="C3214" s="51"/>
      <c r="D3214" s="51"/>
      <c r="E3214" s="51"/>
      <c r="F3214" s="51"/>
      <c r="G3214" s="51"/>
      <c r="H3214" s="51"/>
    </row>
    <row r="3215" spans="1:8" x14ac:dyDescent="0.3">
      <c r="A3215" s="51"/>
      <c r="B3215" s="51"/>
      <c r="C3215" s="51"/>
      <c r="D3215" s="51"/>
      <c r="E3215" s="51"/>
      <c r="F3215" s="51"/>
      <c r="G3215" s="51"/>
      <c r="H3215" s="51"/>
    </row>
    <row r="3216" spans="1:8" x14ac:dyDescent="0.3">
      <c r="A3216" s="51"/>
      <c r="B3216" s="51"/>
      <c r="C3216" s="51"/>
      <c r="D3216" s="51"/>
      <c r="E3216" s="51"/>
      <c r="F3216" s="51"/>
      <c r="G3216" s="51"/>
      <c r="H3216" s="51"/>
    </row>
    <row r="3217" spans="1:8" x14ac:dyDescent="0.3">
      <c r="A3217" s="51"/>
      <c r="B3217" s="51"/>
      <c r="C3217" s="51"/>
      <c r="D3217" s="51"/>
      <c r="E3217" s="51"/>
      <c r="F3217" s="51"/>
      <c r="G3217" s="51"/>
      <c r="H3217" s="51"/>
    </row>
    <row r="3218" spans="1:8" x14ac:dyDescent="0.3">
      <c r="A3218" s="51"/>
      <c r="B3218" s="51"/>
      <c r="C3218" s="51"/>
      <c r="D3218" s="51"/>
      <c r="E3218" s="51"/>
      <c r="F3218" s="51"/>
      <c r="G3218" s="51"/>
      <c r="H3218" s="51"/>
    </row>
    <row r="3219" spans="1:8" x14ac:dyDescent="0.3">
      <c r="A3219" s="51"/>
      <c r="B3219" s="51"/>
      <c r="C3219" s="51"/>
      <c r="D3219" s="51"/>
      <c r="E3219" s="51"/>
      <c r="F3219" s="51"/>
      <c r="G3219" s="51"/>
      <c r="H3219" s="51"/>
    </row>
    <row r="3220" spans="1:8" x14ac:dyDescent="0.3">
      <c r="A3220" s="51"/>
      <c r="B3220" s="51"/>
      <c r="C3220" s="51"/>
      <c r="D3220" s="51"/>
      <c r="E3220" s="51"/>
      <c r="F3220" s="51"/>
      <c r="G3220" s="51"/>
      <c r="H3220" s="51"/>
    </row>
    <row r="3221" spans="1:8" x14ac:dyDescent="0.3">
      <c r="A3221" s="51"/>
      <c r="B3221" s="51"/>
      <c r="C3221" s="51"/>
      <c r="D3221" s="51"/>
      <c r="E3221" s="51"/>
      <c r="F3221" s="51"/>
      <c r="G3221" s="51"/>
      <c r="H3221" s="51"/>
    </row>
    <row r="3222" spans="1:8" x14ac:dyDescent="0.3">
      <c r="A3222" s="51"/>
      <c r="B3222" s="51"/>
      <c r="C3222" s="51"/>
      <c r="D3222" s="51"/>
      <c r="E3222" s="51"/>
      <c r="F3222" s="51"/>
      <c r="G3222" s="51"/>
      <c r="H3222" s="51"/>
    </row>
    <row r="3223" spans="1:8" x14ac:dyDescent="0.3">
      <c r="A3223" s="51"/>
      <c r="B3223" s="51"/>
      <c r="C3223" s="51"/>
      <c r="D3223" s="51"/>
      <c r="E3223" s="51"/>
      <c r="F3223" s="51"/>
      <c r="G3223" s="51"/>
      <c r="H3223" s="51"/>
    </row>
    <row r="3224" spans="1:8" x14ac:dyDescent="0.3">
      <c r="A3224" s="51"/>
      <c r="B3224" s="51"/>
      <c r="C3224" s="51"/>
      <c r="D3224" s="51"/>
      <c r="E3224" s="51"/>
      <c r="F3224" s="51"/>
      <c r="G3224" s="51"/>
      <c r="H3224" s="51"/>
    </row>
    <row r="3225" spans="1:8" x14ac:dyDescent="0.3">
      <c r="A3225" s="51"/>
      <c r="B3225" s="51"/>
      <c r="C3225" s="51"/>
      <c r="D3225" s="51"/>
      <c r="E3225" s="51"/>
      <c r="F3225" s="51"/>
      <c r="G3225" s="51"/>
      <c r="H3225" s="51"/>
    </row>
    <row r="3226" spans="1:8" x14ac:dyDescent="0.3">
      <c r="A3226" s="51"/>
      <c r="B3226" s="51"/>
      <c r="C3226" s="51"/>
      <c r="D3226" s="51"/>
      <c r="E3226" s="51"/>
      <c r="F3226" s="51"/>
      <c r="G3226" s="51"/>
      <c r="H3226" s="51"/>
    </row>
    <row r="3227" spans="1:8" x14ac:dyDescent="0.3">
      <c r="A3227" s="51"/>
      <c r="B3227" s="51"/>
      <c r="C3227" s="51"/>
      <c r="D3227" s="51"/>
      <c r="E3227" s="51"/>
      <c r="F3227" s="51"/>
      <c r="G3227" s="51"/>
      <c r="H3227" s="51"/>
    </row>
    <row r="3228" spans="1:8" x14ac:dyDescent="0.3">
      <c r="A3228" s="51"/>
      <c r="B3228" s="51"/>
      <c r="C3228" s="51"/>
      <c r="D3228" s="51"/>
      <c r="E3228" s="51"/>
      <c r="F3228" s="51"/>
      <c r="G3228" s="51"/>
      <c r="H3228" s="51"/>
    </row>
    <row r="3229" spans="1:8" x14ac:dyDescent="0.3">
      <c r="A3229" s="51"/>
      <c r="B3229" s="51"/>
      <c r="C3229" s="51"/>
      <c r="D3229" s="51"/>
      <c r="E3229" s="51"/>
      <c r="F3229" s="51"/>
      <c r="G3229" s="51"/>
      <c r="H3229" s="51"/>
    </row>
    <row r="3230" spans="1:8" x14ac:dyDescent="0.3">
      <c r="A3230" s="51"/>
      <c r="B3230" s="51"/>
      <c r="C3230" s="51"/>
      <c r="D3230" s="51"/>
      <c r="E3230" s="51"/>
      <c r="F3230" s="51"/>
      <c r="G3230" s="51"/>
      <c r="H3230" s="51"/>
    </row>
    <row r="3231" spans="1:8" x14ac:dyDescent="0.3">
      <c r="A3231" s="51"/>
      <c r="B3231" s="51"/>
      <c r="C3231" s="51"/>
      <c r="D3231" s="51"/>
      <c r="E3231" s="51"/>
      <c r="F3231" s="51"/>
      <c r="G3231" s="51"/>
      <c r="H3231" s="51"/>
    </row>
    <row r="3232" spans="1:8" x14ac:dyDescent="0.3">
      <c r="A3232" s="51"/>
      <c r="B3232" s="51"/>
      <c r="C3232" s="51"/>
      <c r="D3232" s="51"/>
      <c r="E3232" s="51"/>
      <c r="F3232" s="51"/>
      <c r="G3232" s="51"/>
      <c r="H3232" s="51"/>
    </row>
    <row r="3233" spans="1:8" x14ac:dyDescent="0.3">
      <c r="A3233" s="51"/>
      <c r="B3233" s="51"/>
      <c r="C3233" s="51"/>
      <c r="D3233" s="51"/>
      <c r="E3233" s="51"/>
      <c r="F3233" s="51"/>
      <c r="G3233" s="51"/>
      <c r="H3233" s="51"/>
    </row>
    <row r="3234" spans="1:8" x14ac:dyDescent="0.3">
      <c r="A3234" s="51"/>
      <c r="B3234" s="51"/>
      <c r="C3234" s="51"/>
      <c r="D3234" s="51"/>
      <c r="E3234" s="51"/>
      <c r="F3234" s="51"/>
      <c r="G3234" s="51"/>
      <c r="H3234" s="51"/>
    </row>
    <row r="3235" spans="1:8" x14ac:dyDescent="0.3">
      <c r="A3235" s="51"/>
      <c r="B3235" s="51"/>
      <c r="C3235" s="51"/>
      <c r="D3235" s="51"/>
      <c r="E3235" s="51"/>
      <c r="F3235" s="51"/>
      <c r="G3235" s="51"/>
      <c r="H3235" s="51"/>
    </row>
    <row r="3236" spans="1:8" x14ac:dyDescent="0.3">
      <c r="A3236" s="51"/>
      <c r="B3236" s="51"/>
      <c r="C3236" s="51"/>
      <c r="D3236" s="51"/>
      <c r="E3236" s="51"/>
      <c r="F3236" s="51"/>
      <c r="G3236" s="51"/>
      <c r="H3236" s="51"/>
    </row>
    <row r="3237" spans="1:8" x14ac:dyDescent="0.3">
      <c r="A3237" s="51"/>
      <c r="B3237" s="51"/>
      <c r="C3237" s="51"/>
      <c r="D3237" s="51"/>
      <c r="E3237" s="51"/>
      <c r="F3237" s="51"/>
      <c r="G3237" s="51"/>
      <c r="H3237" s="51"/>
    </row>
    <row r="3238" spans="1:8" x14ac:dyDescent="0.3">
      <c r="A3238" s="51"/>
      <c r="B3238" s="51"/>
      <c r="C3238" s="51"/>
      <c r="D3238" s="51"/>
      <c r="E3238" s="51"/>
      <c r="F3238" s="51"/>
      <c r="G3238" s="51"/>
      <c r="H3238" s="51"/>
    </row>
    <row r="3239" spans="1:8" x14ac:dyDescent="0.3">
      <c r="A3239" s="51"/>
      <c r="B3239" s="51"/>
      <c r="C3239" s="51"/>
      <c r="D3239" s="51"/>
      <c r="E3239" s="51"/>
      <c r="F3239" s="51"/>
      <c r="G3239" s="51"/>
      <c r="H3239" s="51"/>
    </row>
    <row r="3240" spans="1:8" x14ac:dyDescent="0.3">
      <c r="A3240" s="51"/>
      <c r="B3240" s="51"/>
      <c r="C3240" s="51"/>
      <c r="D3240" s="51"/>
      <c r="E3240" s="51"/>
      <c r="F3240" s="51"/>
      <c r="G3240" s="51"/>
      <c r="H3240" s="51"/>
    </row>
    <row r="3241" spans="1:8" x14ac:dyDescent="0.3">
      <c r="A3241" s="51"/>
      <c r="B3241" s="51"/>
      <c r="C3241" s="51"/>
      <c r="D3241" s="51"/>
      <c r="E3241" s="51"/>
      <c r="F3241" s="51"/>
      <c r="G3241" s="51"/>
      <c r="H3241" s="51"/>
    </row>
    <row r="3242" spans="1:8" x14ac:dyDescent="0.3">
      <c r="A3242" s="51"/>
      <c r="B3242" s="51"/>
      <c r="C3242" s="51"/>
      <c r="D3242" s="51"/>
      <c r="E3242" s="51"/>
      <c r="F3242" s="51"/>
      <c r="G3242" s="51"/>
      <c r="H3242" s="51"/>
    </row>
    <row r="3243" spans="1:8" x14ac:dyDescent="0.3">
      <c r="A3243" s="51"/>
      <c r="B3243" s="51"/>
      <c r="C3243" s="51"/>
      <c r="D3243" s="51"/>
      <c r="E3243" s="51"/>
      <c r="F3243" s="51"/>
      <c r="G3243" s="51"/>
      <c r="H3243" s="51"/>
    </row>
    <row r="3244" spans="1:8" x14ac:dyDescent="0.3">
      <c r="A3244" s="51"/>
      <c r="B3244" s="51"/>
      <c r="C3244" s="51"/>
      <c r="D3244" s="51"/>
      <c r="E3244" s="51"/>
      <c r="F3244" s="51"/>
      <c r="G3244" s="51"/>
      <c r="H3244" s="51"/>
    </row>
    <row r="3245" spans="1:8" x14ac:dyDescent="0.3">
      <c r="A3245" s="51"/>
      <c r="B3245" s="51"/>
      <c r="C3245" s="51"/>
      <c r="D3245" s="51"/>
      <c r="E3245" s="51"/>
      <c r="F3245" s="51"/>
      <c r="G3245" s="51"/>
      <c r="H3245" s="51"/>
    </row>
    <row r="3246" spans="1:8" x14ac:dyDescent="0.3">
      <c r="A3246" s="51"/>
      <c r="B3246" s="51"/>
      <c r="C3246" s="51"/>
      <c r="D3246" s="51"/>
      <c r="E3246" s="51"/>
      <c r="F3246" s="51"/>
      <c r="G3246" s="51"/>
      <c r="H3246" s="51"/>
    </row>
    <row r="3247" spans="1:8" x14ac:dyDescent="0.3">
      <c r="A3247" s="51"/>
      <c r="B3247" s="51"/>
      <c r="C3247" s="51"/>
      <c r="D3247" s="51"/>
      <c r="E3247" s="51"/>
      <c r="F3247" s="51"/>
      <c r="G3247" s="51"/>
      <c r="H3247" s="51"/>
    </row>
    <row r="3248" spans="1:8" x14ac:dyDescent="0.3">
      <c r="A3248" s="51"/>
      <c r="B3248" s="51"/>
      <c r="C3248" s="51"/>
      <c r="D3248" s="51"/>
      <c r="E3248" s="51"/>
      <c r="F3248" s="51"/>
      <c r="G3248" s="51"/>
      <c r="H3248" s="51"/>
    </row>
    <row r="3249" spans="1:8" x14ac:dyDescent="0.3">
      <c r="A3249" s="51"/>
      <c r="B3249" s="51"/>
      <c r="C3249" s="51"/>
      <c r="D3249" s="51"/>
      <c r="E3249" s="51"/>
      <c r="F3249" s="51"/>
      <c r="G3249" s="51"/>
      <c r="H3249" s="51"/>
    </row>
    <row r="3250" spans="1:8" x14ac:dyDescent="0.3">
      <c r="A3250" s="51"/>
      <c r="B3250" s="51"/>
      <c r="C3250" s="51"/>
      <c r="D3250" s="51"/>
      <c r="E3250" s="51"/>
      <c r="F3250" s="51"/>
      <c r="G3250" s="51"/>
      <c r="H3250" s="51"/>
    </row>
    <row r="3251" spans="1:8" x14ac:dyDescent="0.3">
      <c r="A3251" s="51"/>
      <c r="B3251" s="51"/>
      <c r="C3251" s="51"/>
      <c r="D3251" s="51"/>
      <c r="E3251" s="51"/>
      <c r="F3251" s="51"/>
      <c r="G3251" s="51"/>
      <c r="H3251" s="51"/>
    </row>
    <row r="3252" spans="1:8" x14ac:dyDescent="0.3">
      <c r="A3252" s="51"/>
      <c r="B3252" s="51"/>
      <c r="C3252" s="51"/>
      <c r="D3252" s="51"/>
      <c r="E3252" s="51"/>
      <c r="F3252" s="51"/>
      <c r="G3252" s="51"/>
      <c r="H3252" s="51"/>
    </row>
    <row r="3253" spans="1:8" x14ac:dyDescent="0.3">
      <c r="A3253" s="51"/>
      <c r="B3253" s="51"/>
      <c r="C3253" s="51"/>
      <c r="D3253" s="51"/>
      <c r="E3253" s="51"/>
      <c r="F3253" s="51"/>
      <c r="G3253" s="51"/>
      <c r="H3253" s="51"/>
    </row>
    <row r="3254" spans="1:8" x14ac:dyDescent="0.3">
      <c r="A3254" s="51"/>
      <c r="B3254" s="51"/>
      <c r="C3254" s="51"/>
      <c r="D3254" s="51"/>
      <c r="E3254" s="51"/>
      <c r="F3254" s="51"/>
      <c r="G3254" s="51"/>
    </row>
  </sheetData>
  <mergeCells count="8">
    <mergeCell ref="A36:A37"/>
    <mergeCell ref="B37:G37"/>
    <mergeCell ref="A26:A27"/>
    <mergeCell ref="B27:G27"/>
    <mergeCell ref="A4:A5"/>
    <mergeCell ref="B5:G5"/>
    <mergeCell ref="A15:A16"/>
    <mergeCell ref="B16:G16"/>
  </mergeCells>
  <hyperlinks>
    <hyperlink ref="I2" location="INFO!A1" display="POWRÓT" xr:uid="{A031316E-7F5C-4781-9CFB-4C11B21662F5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24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5"/>
  <dimension ref="A1:H3243"/>
  <sheetViews>
    <sheetView showGridLines="0" zoomScaleNormal="100" workbookViewId="0">
      <selection activeCell="G1" sqref="G1"/>
    </sheetView>
  </sheetViews>
  <sheetFormatPr defaultRowHeight="14.4" x14ac:dyDescent="0.3"/>
  <cols>
    <col min="1" max="1" width="23.88671875" style="50" customWidth="1"/>
    <col min="2" max="2" width="15.88671875" style="50" customWidth="1"/>
    <col min="3" max="3" width="14.5546875" style="50" customWidth="1"/>
    <col min="4" max="4" width="15.109375" style="50" customWidth="1"/>
    <col min="5" max="5" width="14.109375" style="50" customWidth="1"/>
    <col min="6" max="6" width="14.44140625" style="50" customWidth="1"/>
    <col min="7" max="7" width="19.5546875" style="50" customWidth="1"/>
    <col min="8" max="8" width="19.6640625" customWidth="1"/>
  </cols>
  <sheetData>
    <row r="1" spans="1:8" ht="20.100000000000001" customHeight="1" x14ac:dyDescent="0.3">
      <c r="A1" s="23" t="s">
        <v>898</v>
      </c>
      <c r="B1" s="2"/>
      <c r="C1" s="2"/>
      <c r="D1" s="2"/>
      <c r="E1" s="2"/>
      <c r="F1" s="2"/>
      <c r="G1" s="894" t="s">
        <v>907</v>
      </c>
    </row>
    <row r="2" spans="1:8" ht="20.100000000000001" customHeight="1" x14ac:dyDescent="0.3">
      <c r="A2" s="52"/>
      <c r="B2" s="6"/>
      <c r="C2" s="6"/>
      <c r="D2" s="6"/>
      <c r="E2" s="6"/>
      <c r="F2" s="6"/>
      <c r="G2" s="509">
        <v>2023</v>
      </c>
    </row>
    <row r="3" spans="1:8" ht="85.5" customHeight="1" x14ac:dyDescent="0.3">
      <c r="A3" s="1102" t="s">
        <v>17</v>
      </c>
      <c r="B3" s="277" t="s">
        <v>384</v>
      </c>
      <c r="C3" s="277" t="s">
        <v>492</v>
      </c>
      <c r="D3" s="277" t="s">
        <v>493</v>
      </c>
      <c r="E3" s="347" t="s">
        <v>528</v>
      </c>
      <c r="F3" s="277" t="s">
        <v>494</v>
      </c>
      <c r="G3" s="278" t="s">
        <v>495</v>
      </c>
      <c r="H3" s="287"/>
    </row>
    <row r="4" spans="1:8" ht="20.100000000000001" customHeight="1" x14ac:dyDescent="0.3">
      <c r="A4" s="1103"/>
      <c r="B4" s="276" t="s">
        <v>369</v>
      </c>
      <c r="C4" s="276" t="s">
        <v>385</v>
      </c>
      <c r="D4" s="276" t="s">
        <v>386</v>
      </c>
      <c r="E4" s="276" t="s">
        <v>387</v>
      </c>
      <c r="F4" s="1104" t="s">
        <v>174</v>
      </c>
      <c r="G4" s="1104"/>
      <c r="H4" s="288"/>
    </row>
    <row r="5" spans="1:8" s="192" customFormat="1" ht="24.9" customHeight="1" x14ac:dyDescent="0.3">
      <c r="A5" s="193" t="s">
        <v>388</v>
      </c>
      <c r="B5" s="194">
        <f>'Tabl. 33'!B18</f>
        <v>7.7922689452870832</v>
      </c>
      <c r="C5" s="194">
        <f>'Tabl. 34'!B6/1000</f>
        <v>13.256450340718835</v>
      </c>
      <c r="D5" s="195">
        <f>B5*C5*10</f>
        <v>1032.9782631472376</v>
      </c>
      <c r="E5" s="520">
        <v>6.2786999999999997</v>
      </c>
      <c r="F5" s="195">
        <f>D5*E5</f>
        <v>6485.7606208225607</v>
      </c>
      <c r="G5" s="190">
        <f>'Tabl. 32'!C7*'Tabl. 35'!F5</f>
        <v>7884.8839305786087</v>
      </c>
    </row>
    <row r="6" spans="1:8" s="192" customFormat="1" ht="24.9" customHeight="1" x14ac:dyDescent="0.3">
      <c r="A6" s="76" t="s">
        <v>389</v>
      </c>
      <c r="B6" s="179">
        <f>'Tabl. 33'!B19</f>
        <v>7.5913188533910496</v>
      </c>
      <c r="C6" s="179">
        <f>'Tabl. 34'!B8/1000</f>
        <v>13.369687902358711</v>
      </c>
      <c r="D6" s="77">
        <f>B6*C6*10</f>
        <v>1014.9356383712991</v>
      </c>
      <c r="E6" s="80">
        <v>6.5496999999999996</v>
      </c>
      <c r="F6" s="77">
        <f>D6*E6</f>
        <v>6647.5239506404969</v>
      </c>
      <c r="G6" s="268" t="s">
        <v>272</v>
      </c>
    </row>
    <row r="7" spans="1:8" s="192" customFormat="1" ht="24.9" customHeight="1" x14ac:dyDescent="0.3">
      <c r="A7" s="76" t="s">
        <v>371</v>
      </c>
      <c r="B7" s="179">
        <f>'Tabl. 33'!B20</f>
        <v>10.387274931905113</v>
      </c>
      <c r="C7" s="179">
        <f>'Tabl. 34'!B9/1000</f>
        <v>14.561532858879801</v>
      </c>
      <c r="D7" s="77">
        <f t="shared" ref="D7:D8" si="0">B7*C7*10</f>
        <v>1512.5464523515475</v>
      </c>
      <c r="E7" s="80">
        <v>3.0099</v>
      </c>
      <c r="F7" s="77">
        <f t="shared" ref="F7:F8" si="1">D7*E7</f>
        <v>4552.6135669329224</v>
      </c>
      <c r="G7" s="268" t="s">
        <v>272</v>
      </c>
    </row>
    <row r="8" spans="1:8" s="192" customFormat="1" ht="24.9" customHeight="1" x14ac:dyDescent="0.3">
      <c r="A8" s="76" t="s">
        <v>372</v>
      </c>
      <c r="B8" s="179">
        <f>'Tabl. 33'!B21</f>
        <v>7.3524988490792289</v>
      </c>
      <c r="C8" s="179">
        <f>'Tabl. 34'!B10/1000</f>
        <v>12.869202500648731</v>
      </c>
      <c r="D8" s="77">
        <f t="shared" si="0"/>
        <v>946.20796574587325</v>
      </c>
      <c r="E8" s="80">
        <v>6.5765000000000002</v>
      </c>
      <c r="F8" s="77">
        <f t="shared" si="1"/>
        <v>6222.736686727736</v>
      </c>
      <c r="G8" s="268" t="s">
        <v>272</v>
      </c>
    </row>
    <row r="9" spans="1:8" ht="20.100000000000001" customHeight="1" x14ac:dyDescent="0.3">
      <c r="A9" s="98"/>
      <c r="B9" s="347" t="s">
        <v>500</v>
      </c>
      <c r="C9" s="347" t="s">
        <v>385</v>
      </c>
      <c r="D9" s="347" t="s">
        <v>504</v>
      </c>
      <c r="E9" s="347" t="s">
        <v>505</v>
      </c>
      <c r="F9" s="1100" t="s">
        <v>174</v>
      </c>
      <c r="G9" s="1101"/>
      <c r="H9" s="306"/>
    </row>
    <row r="10" spans="1:8" ht="30" customHeight="1" x14ac:dyDescent="0.3">
      <c r="A10" s="76" t="s">
        <v>521</v>
      </c>
      <c r="B10" s="179">
        <f>'Tabl. 33'!B23</f>
        <v>17.523604125025091</v>
      </c>
      <c r="C10" s="179">
        <f>'Tabl. 34'!B12/1000</f>
        <v>12.101493841838291</v>
      </c>
      <c r="D10" s="352">
        <f>B10*C10*10</f>
        <v>2120.6178740580322</v>
      </c>
      <c r="E10" s="518">
        <v>1.5834777850859765</v>
      </c>
      <c r="F10" s="77">
        <f>D10*E10</f>
        <v>3357.9512942271449</v>
      </c>
      <c r="G10" s="519" t="s">
        <v>272</v>
      </c>
      <c r="H10" s="307"/>
    </row>
    <row r="11" spans="1:8" s="191" customFormat="1" ht="12" customHeight="1" x14ac:dyDescent="0.3">
      <c r="G11" s="25"/>
    </row>
    <row r="12" spans="1:8" ht="21.9" customHeight="1" x14ac:dyDescent="0.4">
      <c r="A12" s="505" t="s">
        <v>506</v>
      </c>
      <c r="B12" s="505"/>
      <c r="C12" s="505"/>
      <c r="D12" s="505"/>
      <c r="E12" s="505"/>
      <c r="F12" s="515"/>
      <c r="G12"/>
    </row>
    <row r="13" spans="1:8" ht="15.6" x14ac:dyDescent="0.3">
      <c r="A13" s="506" t="s">
        <v>507</v>
      </c>
      <c r="B13"/>
      <c r="C13" s="269"/>
      <c r="D13"/>
      <c r="E13" s="516"/>
      <c r="F13" s="517"/>
      <c r="G13" s="517"/>
      <c r="H13" s="517"/>
    </row>
    <row r="14" spans="1:8" ht="15" customHeight="1" x14ac:dyDescent="0.3">
      <c r="A14" s="51"/>
      <c r="B14" s="51"/>
      <c r="C14" s="51"/>
      <c r="D14" s="51"/>
      <c r="E14" s="510"/>
      <c r="F14" s="511"/>
      <c r="G14" s="512"/>
    </row>
    <row r="15" spans="1:8" ht="15" customHeight="1" x14ac:dyDescent="0.3">
      <c r="A15" s="305"/>
      <c r="B15" s="51"/>
      <c r="C15" s="51"/>
      <c r="D15" s="51"/>
      <c r="E15" s="51"/>
      <c r="F15" s="51"/>
      <c r="G15" s="51"/>
    </row>
    <row r="16" spans="1:8" ht="15" customHeight="1" x14ac:dyDescent="0.3">
      <c r="A16" s="51"/>
      <c r="B16" s="51"/>
      <c r="C16" s="51"/>
      <c r="D16" s="51"/>
      <c r="E16" s="513"/>
      <c r="F16" s="514"/>
      <c r="G16" s="51"/>
    </row>
    <row r="17" spans="1:7" x14ac:dyDescent="0.3">
      <c r="A17" s="51"/>
      <c r="B17" s="51"/>
      <c r="C17" s="51"/>
      <c r="D17" s="51"/>
      <c r="E17" s="51"/>
      <c r="F17" s="51"/>
      <c r="G17" s="51"/>
    </row>
    <row r="18" spans="1:7" x14ac:dyDescent="0.3">
      <c r="A18" s="51"/>
      <c r="B18" s="51"/>
      <c r="C18" s="51"/>
      <c r="D18" s="51"/>
      <c r="E18" s="51"/>
      <c r="F18" s="51"/>
      <c r="G18" s="51"/>
    </row>
    <row r="19" spans="1:7" x14ac:dyDescent="0.3">
      <c r="A19" s="51"/>
      <c r="B19" s="51"/>
      <c r="C19" s="51"/>
      <c r="D19" s="51"/>
      <c r="E19" s="51"/>
      <c r="F19" s="51"/>
      <c r="G19" s="51"/>
    </row>
    <row r="20" spans="1:7" x14ac:dyDescent="0.3">
      <c r="A20" s="51"/>
      <c r="B20" s="51"/>
      <c r="C20" s="51"/>
      <c r="D20" s="51"/>
      <c r="E20" s="85"/>
      <c r="F20" s="51"/>
      <c r="G20" s="51"/>
    </row>
    <row r="21" spans="1:7" x14ac:dyDescent="0.3">
      <c r="A21" s="51"/>
      <c r="B21" s="51"/>
      <c r="C21" s="51"/>
      <c r="D21" s="51"/>
      <c r="E21" s="51"/>
      <c r="F21" s="51"/>
      <c r="G21" s="51"/>
    </row>
    <row r="22" spans="1:7" x14ac:dyDescent="0.3">
      <c r="A22" s="51"/>
      <c r="B22" s="51"/>
      <c r="C22" s="51"/>
      <c r="D22" s="51"/>
      <c r="E22" s="51"/>
      <c r="F22" s="51"/>
      <c r="G22" s="51"/>
    </row>
    <row r="23" spans="1:7" x14ac:dyDescent="0.3">
      <c r="A23" s="51"/>
      <c r="B23" s="51"/>
      <c r="C23" s="51"/>
      <c r="D23" s="51"/>
      <c r="E23" s="51"/>
      <c r="F23" s="51"/>
      <c r="G23" s="51"/>
    </row>
    <row r="24" spans="1:7" x14ac:dyDescent="0.3">
      <c r="A24" s="51"/>
      <c r="B24" s="51"/>
      <c r="C24" s="51"/>
      <c r="D24" s="51"/>
      <c r="E24" s="51"/>
      <c r="F24" s="51"/>
      <c r="G24" s="51"/>
    </row>
    <row r="25" spans="1:7" x14ac:dyDescent="0.3">
      <c r="A25" s="51"/>
      <c r="B25" s="51"/>
      <c r="C25" s="51"/>
      <c r="D25" s="51"/>
      <c r="E25" s="51"/>
      <c r="F25" s="51"/>
      <c r="G25" s="51"/>
    </row>
    <row r="26" spans="1:7" x14ac:dyDescent="0.3">
      <c r="A26" s="51"/>
      <c r="B26" s="51"/>
      <c r="C26" s="51"/>
      <c r="D26" s="51"/>
      <c r="E26" s="51"/>
      <c r="F26" s="51"/>
      <c r="G26" s="51"/>
    </row>
    <row r="27" spans="1:7" x14ac:dyDescent="0.3">
      <c r="A27" s="51"/>
      <c r="B27" s="51"/>
      <c r="C27" s="51"/>
      <c r="D27" s="51"/>
      <c r="E27" s="51"/>
      <c r="F27" s="51"/>
      <c r="G27" s="51"/>
    </row>
    <row r="28" spans="1:7" x14ac:dyDescent="0.3">
      <c r="A28" s="51"/>
      <c r="B28" s="51"/>
      <c r="C28" s="51"/>
      <c r="D28" s="51"/>
      <c r="E28" s="51"/>
      <c r="F28" s="51"/>
      <c r="G28" s="51"/>
    </row>
    <row r="29" spans="1:7" x14ac:dyDescent="0.3">
      <c r="A29" s="51"/>
      <c r="B29" s="51"/>
      <c r="C29" s="51"/>
      <c r="D29" s="51"/>
      <c r="E29" s="51"/>
      <c r="F29" s="51"/>
      <c r="G29" s="51"/>
    </row>
    <row r="30" spans="1:7" x14ac:dyDescent="0.3">
      <c r="A30" s="51"/>
      <c r="B30" s="51"/>
      <c r="C30" s="51"/>
      <c r="D30" s="51"/>
      <c r="E30" s="51"/>
      <c r="F30" s="51"/>
      <c r="G30" s="51"/>
    </row>
    <row r="31" spans="1:7" x14ac:dyDescent="0.3">
      <c r="A31" s="51"/>
      <c r="B31" s="51"/>
      <c r="C31" s="51"/>
      <c r="D31" s="51"/>
      <c r="E31" s="51"/>
      <c r="F31" s="51"/>
      <c r="G31" s="51"/>
    </row>
    <row r="32" spans="1:7" x14ac:dyDescent="0.3">
      <c r="A32" s="51"/>
      <c r="B32" s="51"/>
      <c r="C32" s="51"/>
      <c r="D32" s="51"/>
      <c r="E32" s="51"/>
      <c r="F32" s="51"/>
      <c r="G32" s="51"/>
    </row>
    <row r="33" spans="1:7" x14ac:dyDescent="0.3">
      <c r="A33" s="51"/>
      <c r="B33" s="51"/>
      <c r="C33" s="51"/>
      <c r="D33" s="51"/>
      <c r="E33" s="51"/>
      <c r="F33" s="51"/>
      <c r="G33" s="51"/>
    </row>
    <row r="34" spans="1:7" x14ac:dyDescent="0.3">
      <c r="A34" s="51"/>
      <c r="B34" s="51"/>
      <c r="C34" s="51"/>
      <c r="D34" s="51"/>
      <c r="E34" s="51"/>
      <c r="F34" s="51"/>
      <c r="G34" s="51"/>
    </row>
    <row r="35" spans="1:7" x14ac:dyDescent="0.3">
      <c r="A35" s="51"/>
      <c r="B35" s="51"/>
      <c r="C35" s="51"/>
      <c r="D35" s="51"/>
      <c r="E35" s="51"/>
      <c r="F35" s="51"/>
      <c r="G35" s="51"/>
    </row>
    <row r="36" spans="1:7" x14ac:dyDescent="0.3">
      <c r="A36" s="51"/>
      <c r="B36" s="51"/>
      <c r="C36" s="51"/>
      <c r="D36" s="51"/>
      <c r="E36" s="51"/>
      <c r="F36" s="51"/>
      <c r="G36" s="51"/>
    </row>
    <row r="37" spans="1:7" x14ac:dyDescent="0.3">
      <c r="A37" s="51"/>
      <c r="B37" s="51"/>
      <c r="C37" s="51"/>
      <c r="D37" s="51"/>
      <c r="E37" s="51"/>
      <c r="F37" s="51"/>
      <c r="G37" s="51"/>
    </row>
    <row r="38" spans="1:7" x14ac:dyDescent="0.3">
      <c r="A38" s="51"/>
      <c r="B38" s="51"/>
      <c r="C38" s="51"/>
      <c r="D38" s="51"/>
      <c r="E38" s="51"/>
      <c r="F38" s="51"/>
      <c r="G38" s="51"/>
    </row>
    <row r="39" spans="1:7" x14ac:dyDescent="0.3">
      <c r="A39" s="51"/>
      <c r="B39" s="51"/>
      <c r="C39" s="51"/>
      <c r="D39" s="51"/>
      <c r="E39" s="51"/>
      <c r="F39" s="51"/>
      <c r="G39" s="51"/>
    </row>
    <row r="40" spans="1:7" x14ac:dyDescent="0.3">
      <c r="A40" s="51"/>
      <c r="B40" s="51"/>
      <c r="C40" s="51"/>
      <c r="D40" s="51"/>
      <c r="E40" s="51"/>
      <c r="F40" s="51"/>
      <c r="G40" s="51"/>
    </row>
    <row r="41" spans="1:7" x14ac:dyDescent="0.3">
      <c r="A41" s="51"/>
      <c r="B41" s="51"/>
      <c r="C41" s="51"/>
      <c r="D41" s="51"/>
      <c r="E41" s="51"/>
      <c r="F41" s="51"/>
      <c r="G41" s="51"/>
    </row>
    <row r="42" spans="1:7" x14ac:dyDescent="0.3">
      <c r="A42" s="51"/>
      <c r="B42" s="51"/>
      <c r="C42" s="51"/>
      <c r="D42" s="51"/>
      <c r="E42" s="51"/>
      <c r="F42" s="51"/>
      <c r="G42" s="51"/>
    </row>
    <row r="43" spans="1:7" x14ac:dyDescent="0.3">
      <c r="A43" s="51"/>
      <c r="B43" s="51"/>
      <c r="C43" s="51"/>
      <c r="D43" s="51"/>
      <c r="E43" s="51"/>
      <c r="F43" s="51"/>
      <c r="G43" s="51"/>
    </row>
    <row r="44" spans="1:7" x14ac:dyDescent="0.3">
      <c r="A44" s="51"/>
      <c r="B44" s="51"/>
      <c r="C44" s="51"/>
      <c r="D44" s="51"/>
      <c r="E44" s="51"/>
      <c r="F44" s="51"/>
      <c r="G44" s="51"/>
    </row>
    <row r="45" spans="1:7" x14ac:dyDescent="0.3">
      <c r="A45" s="51"/>
      <c r="B45" s="51"/>
      <c r="C45" s="51"/>
      <c r="D45" s="51"/>
      <c r="E45" s="51"/>
      <c r="F45" s="51"/>
      <c r="G45" s="51"/>
    </row>
    <row r="46" spans="1:7" x14ac:dyDescent="0.3">
      <c r="A46" s="51"/>
      <c r="B46" s="51"/>
      <c r="C46" s="51"/>
      <c r="D46" s="51"/>
      <c r="E46" s="51"/>
      <c r="F46" s="51"/>
      <c r="G46" s="51"/>
    </row>
    <row r="47" spans="1:7" x14ac:dyDescent="0.3">
      <c r="A47" s="51"/>
      <c r="B47" s="51"/>
      <c r="C47" s="51"/>
      <c r="D47" s="51"/>
      <c r="E47" s="51"/>
      <c r="F47" s="51"/>
      <c r="G47" s="51"/>
    </row>
    <row r="48" spans="1:7" x14ac:dyDescent="0.3">
      <c r="A48" s="51"/>
      <c r="B48" s="51"/>
      <c r="C48" s="51"/>
      <c r="D48" s="51"/>
      <c r="E48" s="51"/>
      <c r="F48" s="51"/>
      <c r="G48" s="51"/>
    </row>
    <row r="49" spans="1:7" x14ac:dyDescent="0.3">
      <c r="A49" s="51"/>
      <c r="B49" s="51"/>
      <c r="C49" s="51"/>
      <c r="D49" s="51"/>
      <c r="E49" s="51"/>
      <c r="F49" s="51"/>
      <c r="G49" s="51"/>
    </row>
    <row r="50" spans="1:7" x14ac:dyDescent="0.3">
      <c r="A50" s="51"/>
      <c r="B50" s="51"/>
      <c r="C50" s="51"/>
      <c r="D50" s="51"/>
      <c r="E50" s="51"/>
      <c r="F50" s="51"/>
      <c r="G50" s="51"/>
    </row>
    <row r="51" spans="1:7" x14ac:dyDescent="0.3">
      <c r="A51" s="51"/>
      <c r="B51" s="51"/>
      <c r="C51" s="51"/>
      <c r="D51" s="51"/>
      <c r="E51" s="51"/>
      <c r="F51" s="51"/>
      <c r="G51" s="51"/>
    </row>
    <row r="52" spans="1:7" x14ac:dyDescent="0.3">
      <c r="A52" s="51"/>
      <c r="B52" s="51"/>
      <c r="C52" s="51"/>
      <c r="D52" s="51"/>
      <c r="E52" s="51"/>
      <c r="F52" s="51"/>
      <c r="G52" s="51"/>
    </row>
    <row r="53" spans="1:7" x14ac:dyDescent="0.3">
      <c r="A53" s="51"/>
      <c r="B53" s="51"/>
      <c r="C53" s="51"/>
      <c r="D53" s="51"/>
      <c r="E53" s="51"/>
      <c r="F53" s="51"/>
      <c r="G53" s="51"/>
    </row>
    <row r="54" spans="1:7" x14ac:dyDescent="0.3">
      <c r="A54" s="51"/>
      <c r="B54" s="51"/>
      <c r="C54" s="51"/>
      <c r="D54" s="51"/>
      <c r="E54" s="51"/>
      <c r="F54" s="51"/>
      <c r="G54" s="51"/>
    </row>
    <row r="55" spans="1:7" x14ac:dyDescent="0.3">
      <c r="A55" s="51"/>
      <c r="B55" s="51"/>
      <c r="C55" s="51"/>
      <c r="D55" s="51"/>
      <c r="E55" s="51"/>
      <c r="F55" s="51"/>
      <c r="G55" s="51"/>
    </row>
    <row r="56" spans="1:7" x14ac:dyDescent="0.3">
      <c r="A56" s="51"/>
      <c r="B56" s="51"/>
      <c r="C56" s="51"/>
      <c r="D56" s="51"/>
      <c r="E56" s="51"/>
      <c r="F56" s="51"/>
      <c r="G56" s="51"/>
    </row>
    <row r="57" spans="1:7" x14ac:dyDescent="0.3">
      <c r="A57" s="51"/>
      <c r="B57" s="51"/>
      <c r="C57" s="51"/>
      <c r="D57" s="51"/>
      <c r="E57" s="51"/>
      <c r="F57" s="51"/>
      <c r="G57" s="51"/>
    </row>
    <row r="58" spans="1:7" x14ac:dyDescent="0.3">
      <c r="A58" s="51"/>
      <c r="B58" s="51"/>
      <c r="C58" s="51"/>
      <c r="D58" s="51"/>
      <c r="E58" s="51"/>
      <c r="F58" s="51"/>
      <c r="G58" s="51"/>
    </row>
    <row r="59" spans="1:7" x14ac:dyDescent="0.3">
      <c r="A59" s="51"/>
      <c r="B59" s="51"/>
      <c r="C59" s="51"/>
      <c r="D59" s="51"/>
      <c r="E59" s="51"/>
      <c r="F59" s="51"/>
      <c r="G59" s="51"/>
    </row>
    <row r="60" spans="1:7" x14ac:dyDescent="0.3">
      <c r="A60" s="51"/>
      <c r="B60" s="51"/>
      <c r="C60" s="51"/>
      <c r="D60" s="51"/>
      <c r="E60" s="51"/>
      <c r="F60" s="51"/>
      <c r="G60" s="51"/>
    </row>
    <row r="61" spans="1:7" x14ac:dyDescent="0.3">
      <c r="A61" s="51"/>
      <c r="B61" s="51"/>
      <c r="C61" s="51"/>
      <c r="D61" s="51"/>
      <c r="E61" s="51"/>
      <c r="F61" s="51"/>
      <c r="G61" s="51"/>
    </row>
    <row r="62" spans="1:7" x14ac:dyDescent="0.3">
      <c r="A62" s="51"/>
      <c r="B62" s="51"/>
      <c r="C62" s="51"/>
      <c r="D62" s="51"/>
      <c r="E62" s="51"/>
      <c r="F62" s="51"/>
      <c r="G62" s="51"/>
    </row>
    <row r="63" spans="1:7" x14ac:dyDescent="0.3">
      <c r="A63" s="51"/>
      <c r="B63" s="51"/>
      <c r="C63" s="51"/>
      <c r="D63" s="51"/>
      <c r="E63" s="51"/>
      <c r="F63" s="51"/>
      <c r="G63" s="51"/>
    </row>
    <row r="64" spans="1:7" x14ac:dyDescent="0.3">
      <c r="A64" s="51"/>
      <c r="B64" s="51"/>
      <c r="C64" s="51"/>
      <c r="D64" s="51"/>
      <c r="E64" s="51"/>
      <c r="F64" s="51"/>
      <c r="G64" s="51"/>
    </row>
    <row r="65" spans="1:7" x14ac:dyDescent="0.3">
      <c r="A65" s="51"/>
      <c r="B65" s="51"/>
      <c r="C65" s="51"/>
      <c r="D65" s="51"/>
      <c r="E65" s="51"/>
      <c r="F65" s="51"/>
      <c r="G65" s="51"/>
    </row>
    <row r="66" spans="1:7" x14ac:dyDescent="0.3">
      <c r="A66" s="51"/>
      <c r="B66" s="51"/>
      <c r="C66" s="51"/>
      <c r="D66" s="51"/>
      <c r="E66" s="51"/>
      <c r="F66" s="51"/>
      <c r="G66" s="51"/>
    </row>
    <row r="67" spans="1:7" x14ac:dyDescent="0.3">
      <c r="A67" s="51"/>
      <c r="B67" s="51"/>
      <c r="C67" s="51"/>
      <c r="D67" s="51"/>
      <c r="E67" s="51"/>
      <c r="F67" s="51"/>
      <c r="G67" s="51"/>
    </row>
    <row r="68" spans="1:7" x14ac:dyDescent="0.3">
      <c r="A68" s="51"/>
      <c r="B68" s="51"/>
      <c r="C68" s="51"/>
      <c r="D68" s="51"/>
      <c r="E68" s="51"/>
      <c r="F68" s="51"/>
      <c r="G68" s="51"/>
    </row>
    <row r="69" spans="1:7" x14ac:dyDescent="0.3">
      <c r="A69" s="51"/>
      <c r="B69" s="51"/>
      <c r="C69" s="51"/>
      <c r="D69" s="51"/>
      <c r="E69" s="51"/>
      <c r="F69" s="51"/>
      <c r="G69" s="51"/>
    </row>
    <row r="70" spans="1:7" x14ac:dyDescent="0.3">
      <c r="A70" s="51"/>
      <c r="B70" s="51"/>
      <c r="C70" s="51"/>
      <c r="D70" s="51"/>
      <c r="E70" s="51"/>
      <c r="F70" s="51"/>
      <c r="G70" s="51"/>
    </row>
    <row r="71" spans="1:7" x14ac:dyDescent="0.3">
      <c r="A71" s="51"/>
      <c r="B71" s="51"/>
      <c r="C71" s="51"/>
      <c r="D71" s="51"/>
      <c r="E71" s="51"/>
      <c r="F71" s="51"/>
      <c r="G71" s="51"/>
    </row>
    <row r="72" spans="1:7" x14ac:dyDescent="0.3">
      <c r="A72" s="51"/>
      <c r="B72" s="51"/>
      <c r="C72" s="51"/>
      <c r="D72" s="51"/>
      <c r="E72" s="51"/>
      <c r="F72" s="51"/>
      <c r="G72" s="51"/>
    </row>
    <row r="73" spans="1:7" x14ac:dyDescent="0.3">
      <c r="A73" s="51"/>
      <c r="B73" s="51"/>
      <c r="C73" s="51"/>
      <c r="D73" s="51"/>
      <c r="E73" s="51"/>
      <c r="F73" s="51"/>
      <c r="G73" s="51"/>
    </row>
    <row r="74" spans="1:7" x14ac:dyDescent="0.3">
      <c r="A74" s="51"/>
      <c r="B74" s="51"/>
      <c r="C74" s="51"/>
      <c r="D74" s="51"/>
      <c r="E74" s="51"/>
      <c r="F74" s="51"/>
      <c r="G74" s="51"/>
    </row>
    <row r="75" spans="1:7" x14ac:dyDescent="0.3">
      <c r="A75" s="51"/>
      <c r="B75" s="51"/>
      <c r="C75" s="51"/>
      <c r="D75" s="51"/>
      <c r="E75" s="51"/>
      <c r="F75" s="51"/>
      <c r="G75" s="51"/>
    </row>
    <row r="76" spans="1:7" x14ac:dyDescent="0.3">
      <c r="A76" s="51"/>
      <c r="B76" s="51"/>
      <c r="C76" s="51"/>
      <c r="D76" s="51"/>
      <c r="E76" s="51"/>
      <c r="F76" s="51"/>
      <c r="G76" s="51"/>
    </row>
    <row r="77" spans="1:7" x14ac:dyDescent="0.3">
      <c r="A77" s="51"/>
      <c r="B77" s="51"/>
      <c r="C77" s="51"/>
      <c r="D77" s="51"/>
      <c r="E77" s="51"/>
      <c r="F77" s="51"/>
      <c r="G77" s="51"/>
    </row>
    <row r="78" spans="1:7" x14ac:dyDescent="0.3">
      <c r="A78" s="51"/>
      <c r="B78" s="51"/>
      <c r="C78" s="51"/>
      <c r="D78" s="51"/>
      <c r="E78" s="51"/>
      <c r="F78" s="51"/>
      <c r="G78" s="51"/>
    </row>
    <row r="79" spans="1:7" x14ac:dyDescent="0.3">
      <c r="A79" s="51"/>
      <c r="B79" s="51"/>
      <c r="C79" s="51"/>
      <c r="D79" s="51"/>
      <c r="E79" s="51"/>
      <c r="F79" s="51"/>
      <c r="G79" s="51"/>
    </row>
    <row r="80" spans="1:7" x14ac:dyDescent="0.3">
      <c r="A80" s="51"/>
      <c r="B80" s="51"/>
      <c r="C80" s="51"/>
      <c r="D80" s="51"/>
      <c r="E80" s="51"/>
      <c r="F80" s="51"/>
      <c r="G80" s="51"/>
    </row>
    <row r="81" spans="1:7" x14ac:dyDescent="0.3">
      <c r="A81" s="51"/>
      <c r="B81" s="51"/>
      <c r="C81" s="51"/>
      <c r="D81" s="51"/>
      <c r="E81" s="51"/>
      <c r="F81" s="51"/>
      <c r="G81" s="51"/>
    </row>
    <row r="82" spans="1:7" x14ac:dyDescent="0.3">
      <c r="A82" s="51"/>
      <c r="B82" s="51"/>
      <c r="C82" s="51"/>
      <c r="D82" s="51"/>
      <c r="E82" s="51"/>
      <c r="F82" s="51"/>
      <c r="G82" s="51"/>
    </row>
    <row r="83" spans="1:7" x14ac:dyDescent="0.3">
      <c r="A83" s="51"/>
      <c r="B83" s="51"/>
      <c r="C83" s="51"/>
      <c r="D83" s="51"/>
      <c r="E83" s="51"/>
      <c r="F83" s="51"/>
      <c r="G83" s="51"/>
    </row>
    <row r="84" spans="1:7" x14ac:dyDescent="0.3">
      <c r="A84" s="51"/>
      <c r="B84" s="51"/>
      <c r="C84" s="51"/>
      <c r="D84" s="51"/>
      <c r="E84" s="51"/>
      <c r="F84" s="51"/>
      <c r="G84" s="51"/>
    </row>
    <row r="85" spans="1:7" x14ac:dyDescent="0.3">
      <c r="A85" s="51"/>
      <c r="B85" s="51"/>
      <c r="C85" s="51"/>
      <c r="D85" s="51"/>
      <c r="E85" s="51"/>
      <c r="F85" s="51"/>
      <c r="G85" s="51"/>
    </row>
    <row r="86" spans="1:7" x14ac:dyDescent="0.3">
      <c r="A86" s="51"/>
      <c r="B86" s="51"/>
      <c r="C86" s="51"/>
      <c r="D86" s="51"/>
      <c r="E86" s="51"/>
      <c r="F86" s="51"/>
      <c r="G86" s="51"/>
    </row>
    <row r="87" spans="1:7" x14ac:dyDescent="0.3">
      <c r="A87" s="51"/>
      <c r="B87" s="51"/>
      <c r="C87" s="51"/>
      <c r="D87" s="51"/>
      <c r="E87" s="51"/>
      <c r="F87" s="51"/>
      <c r="G87" s="51"/>
    </row>
    <row r="88" spans="1:7" x14ac:dyDescent="0.3">
      <c r="A88" s="51"/>
      <c r="B88" s="51"/>
      <c r="C88" s="51"/>
      <c r="D88" s="51"/>
      <c r="E88" s="51"/>
      <c r="F88" s="51"/>
      <c r="G88" s="51"/>
    </row>
    <row r="89" spans="1:7" x14ac:dyDescent="0.3">
      <c r="A89" s="51"/>
      <c r="B89" s="51"/>
      <c r="C89" s="51"/>
      <c r="D89" s="51"/>
      <c r="E89" s="51"/>
      <c r="F89" s="51"/>
      <c r="G89" s="51"/>
    </row>
    <row r="90" spans="1:7" x14ac:dyDescent="0.3">
      <c r="A90" s="51"/>
      <c r="B90" s="51"/>
      <c r="C90" s="51"/>
      <c r="D90" s="51"/>
      <c r="E90" s="51"/>
      <c r="F90" s="51"/>
      <c r="G90" s="51"/>
    </row>
    <row r="91" spans="1:7" x14ac:dyDescent="0.3">
      <c r="A91" s="51"/>
      <c r="B91" s="51"/>
      <c r="C91" s="51"/>
      <c r="D91" s="51"/>
      <c r="E91" s="51"/>
      <c r="F91" s="51"/>
      <c r="G91" s="51"/>
    </row>
    <row r="92" spans="1:7" x14ac:dyDescent="0.3">
      <c r="A92" s="51"/>
      <c r="B92" s="51"/>
      <c r="C92" s="51"/>
      <c r="D92" s="51"/>
      <c r="E92" s="51"/>
      <c r="F92" s="51"/>
      <c r="G92" s="51"/>
    </row>
    <row r="93" spans="1:7" x14ac:dyDescent="0.3">
      <c r="A93" s="51"/>
      <c r="B93" s="51"/>
      <c r="C93" s="51"/>
      <c r="D93" s="51"/>
      <c r="E93" s="51"/>
      <c r="F93" s="51"/>
      <c r="G93" s="51"/>
    </row>
    <row r="94" spans="1:7" x14ac:dyDescent="0.3">
      <c r="A94" s="51"/>
      <c r="B94" s="51"/>
      <c r="C94" s="51"/>
      <c r="D94" s="51"/>
      <c r="E94" s="51"/>
      <c r="F94" s="51"/>
      <c r="G94" s="51"/>
    </row>
    <row r="95" spans="1:7" x14ac:dyDescent="0.3">
      <c r="A95" s="51"/>
      <c r="B95" s="51"/>
      <c r="C95" s="51"/>
      <c r="D95" s="51"/>
      <c r="E95" s="51"/>
      <c r="F95" s="51"/>
      <c r="G95" s="51"/>
    </row>
    <row r="96" spans="1:7" x14ac:dyDescent="0.3">
      <c r="A96" s="51"/>
      <c r="B96" s="51"/>
      <c r="C96" s="51"/>
      <c r="D96" s="51"/>
      <c r="E96" s="51"/>
      <c r="F96" s="51"/>
      <c r="G96" s="51"/>
    </row>
    <row r="97" spans="1:7" x14ac:dyDescent="0.3">
      <c r="A97" s="51"/>
      <c r="B97" s="51"/>
      <c r="C97" s="51"/>
      <c r="D97" s="51"/>
      <c r="E97" s="51"/>
      <c r="F97" s="51"/>
      <c r="G97" s="51"/>
    </row>
    <row r="98" spans="1:7" x14ac:dyDescent="0.3">
      <c r="A98" s="51"/>
      <c r="B98" s="51"/>
      <c r="C98" s="51"/>
      <c r="D98" s="51"/>
      <c r="E98" s="51"/>
      <c r="F98" s="51"/>
      <c r="G98" s="51"/>
    </row>
    <row r="99" spans="1:7" x14ac:dyDescent="0.3">
      <c r="A99" s="51"/>
      <c r="B99" s="51"/>
      <c r="C99" s="51"/>
      <c r="D99" s="51"/>
      <c r="E99" s="51"/>
      <c r="F99" s="51"/>
      <c r="G99" s="51"/>
    </row>
    <row r="100" spans="1:7" x14ac:dyDescent="0.3">
      <c r="A100" s="51"/>
      <c r="B100" s="51"/>
      <c r="C100" s="51"/>
      <c r="D100" s="51"/>
      <c r="E100" s="51"/>
      <c r="F100" s="51"/>
      <c r="G100" s="51"/>
    </row>
    <row r="101" spans="1:7" x14ac:dyDescent="0.3">
      <c r="A101" s="51"/>
      <c r="B101" s="51"/>
      <c r="C101" s="51"/>
      <c r="D101" s="51"/>
      <c r="E101" s="51"/>
      <c r="F101" s="51"/>
      <c r="G101" s="51"/>
    </row>
    <row r="102" spans="1:7" x14ac:dyDescent="0.3">
      <c r="A102" s="51"/>
      <c r="B102" s="51"/>
      <c r="C102" s="51"/>
      <c r="D102" s="51"/>
      <c r="E102" s="51"/>
      <c r="F102" s="51"/>
      <c r="G102" s="51"/>
    </row>
    <row r="103" spans="1:7" x14ac:dyDescent="0.3">
      <c r="A103" s="51"/>
      <c r="B103" s="51"/>
      <c r="C103" s="51"/>
      <c r="D103" s="51"/>
      <c r="E103" s="51"/>
      <c r="F103" s="51"/>
      <c r="G103" s="51"/>
    </row>
    <row r="104" spans="1:7" x14ac:dyDescent="0.3">
      <c r="A104" s="51"/>
      <c r="B104" s="51"/>
      <c r="C104" s="51"/>
      <c r="D104" s="51"/>
      <c r="E104" s="51"/>
      <c r="F104" s="51"/>
      <c r="G104" s="51"/>
    </row>
    <row r="105" spans="1:7" x14ac:dyDescent="0.3">
      <c r="A105" s="51"/>
      <c r="B105" s="51"/>
      <c r="C105" s="51"/>
      <c r="D105" s="51"/>
      <c r="E105" s="51"/>
      <c r="F105" s="51"/>
      <c r="G105" s="51"/>
    </row>
    <row r="106" spans="1:7" x14ac:dyDescent="0.3">
      <c r="A106" s="51"/>
      <c r="B106" s="51"/>
      <c r="C106" s="51"/>
      <c r="D106" s="51"/>
      <c r="E106" s="51"/>
      <c r="F106" s="51"/>
      <c r="G106" s="51"/>
    </row>
    <row r="107" spans="1:7" x14ac:dyDescent="0.3">
      <c r="A107" s="51"/>
      <c r="B107" s="51"/>
      <c r="C107" s="51"/>
      <c r="D107" s="51"/>
      <c r="E107" s="51"/>
      <c r="F107" s="51"/>
      <c r="G107" s="51"/>
    </row>
    <row r="108" spans="1:7" x14ac:dyDescent="0.3">
      <c r="A108" s="51"/>
      <c r="B108" s="51"/>
      <c r="C108" s="51"/>
      <c r="D108" s="51"/>
      <c r="E108" s="51"/>
      <c r="F108" s="51"/>
      <c r="G108" s="51"/>
    </row>
    <row r="109" spans="1:7" x14ac:dyDescent="0.3">
      <c r="A109" s="51"/>
      <c r="B109" s="51"/>
      <c r="C109" s="51"/>
      <c r="D109" s="51"/>
      <c r="E109" s="51"/>
      <c r="F109" s="51"/>
      <c r="G109" s="51"/>
    </row>
    <row r="110" spans="1:7" x14ac:dyDescent="0.3">
      <c r="A110" s="51"/>
      <c r="B110" s="51"/>
      <c r="C110" s="51"/>
      <c r="D110" s="51"/>
      <c r="E110" s="51"/>
      <c r="F110" s="51"/>
      <c r="G110" s="51"/>
    </row>
    <row r="111" spans="1:7" x14ac:dyDescent="0.3">
      <c r="A111" s="51"/>
      <c r="B111" s="51"/>
      <c r="C111" s="51"/>
      <c r="D111" s="51"/>
      <c r="E111" s="51"/>
      <c r="F111" s="51"/>
      <c r="G111" s="51"/>
    </row>
    <row r="112" spans="1:7" x14ac:dyDescent="0.3">
      <c r="A112" s="51"/>
      <c r="B112" s="51"/>
      <c r="C112" s="51"/>
      <c r="D112" s="51"/>
      <c r="E112" s="51"/>
      <c r="F112" s="51"/>
      <c r="G112" s="51"/>
    </row>
    <row r="113" spans="1:7" x14ac:dyDescent="0.3">
      <c r="A113" s="51"/>
      <c r="B113" s="51"/>
      <c r="C113" s="51"/>
      <c r="D113" s="51"/>
      <c r="E113" s="51"/>
      <c r="F113" s="51"/>
      <c r="G113" s="51"/>
    </row>
    <row r="114" spans="1:7" x14ac:dyDescent="0.3">
      <c r="A114" s="51"/>
      <c r="B114" s="51"/>
      <c r="C114" s="51"/>
      <c r="D114" s="51"/>
      <c r="E114" s="51"/>
      <c r="F114" s="51"/>
      <c r="G114" s="51"/>
    </row>
    <row r="115" spans="1:7" x14ac:dyDescent="0.3">
      <c r="A115" s="51"/>
      <c r="B115" s="51"/>
      <c r="C115" s="51"/>
      <c r="D115" s="51"/>
      <c r="E115" s="51"/>
      <c r="F115" s="51"/>
      <c r="G115" s="51"/>
    </row>
    <row r="116" spans="1:7" x14ac:dyDescent="0.3">
      <c r="A116" s="51"/>
      <c r="B116" s="51"/>
      <c r="C116" s="51"/>
      <c r="D116" s="51"/>
      <c r="E116" s="51"/>
      <c r="F116" s="51"/>
      <c r="G116" s="51"/>
    </row>
    <row r="117" spans="1:7" x14ac:dyDescent="0.3">
      <c r="A117" s="51"/>
      <c r="B117" s="51"/>
      <c r="C117" s="51"/>
      <c r="D117" s="51"/>
      <c r="E117" s="51"/>
      <c r="F117" s="51"/>
      <c r="G117" s="51"/>
    </row>
    <row r="118" spans="1:7" x14ac:dyDescent="0.3">
      <c r="A118" s="51"/>
      <c r="B118" s="51"/>
      <c r="C118" s="51"/>
      <c r="D118" s="51"/>
      <c r="E118" s="51"/>
      <c r="F118" s="51"/>
      <c r="G118" s="51"/>
    </row>
    <row r="119" spans="1:7" x14ac:dyDescent="0.3">
      <c r="A119" s="51"/>
      <c r="B119" s="51"/>
      <c r="C119" s="51"/>
      <c r="D119" s="51"/>
      <c r="E119" s="51"/>
      <c r="F119" s="51"/>
      <c r="G119" s="51"/>
    </row>
    <row r="120" spans="1:7" x14ac:dyDescent="0.3">
      <c r="A120" s="51"/>
      <c r="B120" s="51"/>
      <c r="C120" s="51"/>
      <c r="D120" s="51"/>
      <c r="E120" s="51"/>
      <c r="F120" s="51"/>
      <c r="G120" s="51"/>
    </row>
    <row r="121" spans="1:7" x14ac:dyDescent="0.3">
      <c r="A121" s="51"/>
      <c r="B121" s="51"/>
      <c r="C121" s="51"/>
      <c r="D121" s="51"/>
      <c r="E121" s="51"/>
      <c r="F121" s="51"/>
      <c r="G121" s="51"/>
    </row>
    <row r="122" spans="1:7" x14ac:dyDescent="0.3">
      <c r="A122" s="51"/>
      <c r="B122" s="51"/>
      <c r="C122" s="51"/>
      <c r="D122" s="51"/>
      <c r="E122" s="51"/>
      <c r="F122" s="51"/>
      <c r="G122" s="51"/>
    </row>
    <row r="123" spans="1:7" x14ac:dyDescent="0.3">
      <c r="A123" s="51"/>
      <c r="B123" s="51"/>
      <c r="C123" s="51"/>
      <c r="D123" s="51"/>
      <c r="E123" s="51"/>
      <c r="F123" s="51"/>
      <c r="G123" s="51"/>
    </row>
    <row r="124" spans="1:7" x14ac:dyDescent="0.3">
      <c r="A124" s="51"/>
      <c r="B124" s="51"/>
      <c r="C124" s="51"/>
      <c r="D124" s="51"/>
      <c r="E124" s="51"/>
      <c r="F124" s="51"/>
      <c r="G124" s="51"/>
    </row>
    <row r="125" spans="1:7" x14ac:dyDescent="0.3">
      <c r="A125" s="51"/>
      <c r="B125" s="51"/>
      <c r="C125" s="51"/>
      <c r="D125" s="51"/>
      <c r="E125" s="51"/>
      <c r="F125" s="51"/>
      <c r="G125" s="51"/>
    </row>
    <row r="126" spans="1:7" x14ac:dyDescent="0.3">
      <c r="A126" s="51"/>
      <c r="B126" s="51"/>
      <c r="C126" s="51"/>
      <c r="D126" s="51"/>
      <c r="E126" s="51"/>
      <c r="F126" s="51"/>
      <c r="G126" s="51"/>
    </row>
    <row r="127" spans="1:7" x14ac:dyDescent="0.3">
      <c r="A127" s="51"/>
      <c r="B127" s="51"/>
      <c r="C127" s="51"/>
      <c r="D127" s="51"/>
      <c r="E127" s="51"/>
      <c r="F127" s="51"/>
      <c r="G127" s="51"/>
    </row>
    <row r="128" spans="1:7" x14ac:dyDescent="0.3">
      <c r="A128" s="51"/>
      <c r="B128" s="51"/>
      <c r="C128" s="51"/>
      <c r="D128" s="51"/>
      <c r="E128" s="51"/>
      <c r="F128" s="51"/>
      <c r="G128" s="51"/>
    </row>
    <row r="129" spans="1:7" x14ac:dyDescent="0.3">
      <c r="A129" s="51"/>
      <c r="B129" s="51"/>
      <c r="C129" s="51"/>
      <c r="D129" s="51"/>
      <c r="E129" s="51"/>
      <c r="F129" s="51"/>
      <c r="G129" s="51"/>
    </row>
    <row r="130" spans="1:7" x14ac:dyDescent="0.3">
      <c r="A130" s="51"/>
      <c r="B130" s="51"/>
      <c r="C130" s="51"/>
      <c r="D130" s="51"/>
      <c r="E130" s="51"/>
      <c r="F130" s="51"/>
      <c r="G130" s="51"/>
    </row>
    <row r="131" spans="1:7" x14ac:dyDescent="0.3">
      <c r="A131" s="51"/>
      <c r="B131" s="51"/>
      <c r="C131" s="51"/>
      <c r="D131" s="51"/>
      <c r="E131" s="51"/>
      <c r="F131" s="51"/>
      <c r="G131" s="51"/>
    </row>
    <row r="132" spans="1:7" x14ac:dyDescent="0.3">
      <c r="A132" s="51"/>
      <c r="B132" s="51"/>
      <c r="C132" s="51"/>
      <c r="D132" s="51"/>
      <c r="E132" s="51"/>
      <c r="F132" s="51"/>
      <c r="G132" s="51"/>
    </row>
    <row r="133" spans="1:7" x14ac:dyDescent="0.3">
      <c r="A133" s="51"/>
      <c r="B133" s="51"/>
      <c r="C133" s="51"/>
      <c r="D133" s="51"/>
      <c r="E133" s="51"/>
      <c r="F133" s="51"/>
      <c r="G133" s="51"/>
    </row>
    <row r="134" spans="1:7" x14ac:dyDescent="0.3">
      <c r="A134" s="51"/>
      <c r="B134" s="51"/>
      <c r="C134" s="51"/>
      <c r="D134" s="51"/>
      <c r="E134" s="51"/>
      <c r="F134" s="51"/>
      <c r="G134" s="51"/>
    </row>
    <row r="135" spans="1:7" x14ac:dyDescent="0.3">
      <c r="A135" s="51"/>
      <c r="B135" s="51"/>
      <c r="C135" s="51"/>
      <c r="D135" s="51"/>
      <c r="E135" s="51"/>
      <c r="F135" s="51"/>
      <c r="G135" s="51"/>
    </row>
    <row r="136" spans="1:7" x14ac:dyDescent="0.3">
      <c r="A136" s="51"/>
      <c r="B136" s="51"/>
      <c r="C136" s="51"/>
      <c r="D136" s="51"/>
      <c r="E136" s="51"/>
      <c r="F136" s="51"/>
      <c r="G136" s="51"/>
    </row>
    <row r="137" spans="1:7" x14ac:dyDescent="0.3">
      <c r="A137" s="51"/>
      <c r="B137" s="51"/>
      <c r="C137" s="51"/>
      <c r="D137" s="51"/>
      <c r="E137" s="51"/>
      <c r="F137" s="51"/>
      <c r="G137" s="51"/>
    </row>
    <row r="138" spans="1:7" x14ac:dyDescent="0.3">
      <c r="A138" s="51"/>
      <c r="B138" s="51"/>
      <c r="C138" s="51"/>
      <c r="D138" s="51"/>
      <c r="E138" s="51"/>
      <c r="F138" s="51"/>
      <c r="G138" s="51"/>
    </row>
    <row r="139" spans="1:7" x14ac:dyDescent="0.3">
      <c r="A139" s="51"/>
      <c r="B139" s="51"/>
      <c r="C139" s="51"/>
      <c r="D139" s="51"/>
      <c r="E139" s="51"/>
      <c r="F139" s="51"/>
      <c r="G139" s="51"/>
    </row>
    <row r="140" spans="1:7" x14ac:dyDescent="0.3">
      <c r="A140" s="51"/>
      <c r="B140" s="51"/>
      <c r="C140" s="51"/>
      <c r="D140" s="51"/>
      <c r="E140" s="51"/>
      <c r="F140" s="51"/>
      <c r="G140" s="51"/>
    </row>
    <row r="141" spans="1:7" x14ac:dyDescent="0.3">
      <c r="A141" s="51"/>
      <c r="B141" s="51"/>
      <c r="C141" s="51"/>
      <c r="D141" s="51"/>
      <c r="E141" s="51"/>
      <c r="F141" s="51"/>
      <c r="G141" s="51"/>
    </row>
    <row r="142" spans="1:7" x14ac:dyDescent="0.3">
      <c r="A142" s="51"/>
      <c r="B142" s="51"/>
      <c r="C142" s="51"/>
      <c r="D142" s="51"/>
      <c r="E142" s="51"/>
      <c r="F142" s="51"/>
      <c r="G142" s="51"/>
    </row>
    <row r="143" spans="1:7" x14ac:dyDescent="0.3">
      <c r="A143" s="51"/>
      <c r="B143" s="51"/>
      <c r="C143" s="51"/>
      <c r="D143" s="51"/>
      <c r="E143" s="51"/>
      <c r="F143" s="51"/>
      <c r="G143" s="51"/>
    </row>
    <row r="144" spans="1:7" x14ac:dyDescent="0.3">
      <c r="A144" s="51"/>
      <c r="B144" s="51"/>
      <c r="C144" s="51"/>
      <c r="D144" s="51"/>
      <c r="E144" s="51"/>
      <c r="F144" s="51"/>
      <c r="G144" s="51"/>
    </row>
    <row r="145" spans="1:7" x14ac:dyDescent="0.3">
      <c r="A145" s="51"/>
      <c r="B145" s="51"/>
      <c r="C145" s="51"/>
      <c r="D145" s="51"/>
      <c r="E145" s="51"/>
      <c r="F145" s="51"/>
      <c r="G145" s="51"/>
    </row>
    <row r="146" spans="1:7" x14ac:dyDescent="0.3">
      <c r="A146" s="51"/>
      <c r="B146" s="51"/>
      <c r="C146" s="51"/>
      <c r="D146" s="51"/>
      <c r="E146" s="51"/>
      <c r="F146" s="51"/>
      <c r="G146" s="51"/>
    </row>
    <row r="147" spans="1:7" x14ac:dyDescent="0.3">
      <c r="A147" s="51"/>
      <c r="B147" s="51"/>
      <c r="C147" s="51"/>
      <c r="D147" s="51"/>
      <c r="E147" s="51"/>
      <c r="F147" s="51"/>
      <c r="G147" s="51"/>
    </row>
    <row r="148" spans="1:7" x14ac:dyDescent="0.3">
      <c r="A148" s="51"/>
      <c r="B148" s="51"/>
      <c r="C148" s="51"/>
      <c r="D148" s="51"/>
      <c r="E148" s="51"/>
      <c r="F148" s="51"/>
      <c r="G148" s="51"/>
    </row>
    <row r="149" spans="1:7" x14ac:dyDescent="0.3">
      <c r="A149" s="51"/>
      <c r="B149" s="51"/>
      <c r="C149" s="51"/>
      <c r="D149" s="51"/>
      <c r="E149" s="51"/>
      <c r="F149" s="51"/>
      <c r="G149" s="51"/>
    </row>
    <row r="150" spans="1:7" x14ac:dyDescent="0.3">
      <c r="A150" s="51"/>
      <c r="B150" s="51"/>
      <c r="C150" s="51"/>
      <c r="D150" s="51"/>
      <c r="E150" s="51"/>
      <c r="F150" s="51"/>
      <c r="G150" s="51"/>
    </row>
    <row r="151" spans="1:7" x14ac:dyDescent="0.3">
      <c r="A151" s="51"/>
      <c r="B151" s="51"/>
      <c r="C151" s="51"/>
      <c r="D151" s="51"/>
      <c r="E151" s="51"/>
      <c r="F151" s="51"/>
      <c r="G151" s="51"/>
    </row>
    <row r="152" spans="1:7" x14ac:dyDescent="0.3">
      <c r="A152" s="51"/>
      <c r="B152" s="51"/>
      <c r="C152" s="51"/>
      <c r="D152" s="51"/>
      <c r="E152" s="51"/>
      <c r="F152" s="51"/>
      <c r="G152" s="51"/>
    </row>
    <row r="153" spans="1:7" x14ac:dyDescent="0.3">
      <c r="A153" s="51"/>
      <c r="B153" s="51"/>
      <c r="C153" s="51"/>
      <c r="D153" s="51"/>
      <c r="E153" s="51"/>
      <c r="F153" s="51"/>
      <c r="G153" s="51"/>
    </row>
    <row r="154" spans="1:7" x14ac:dyDescent="0.3">
      <c r="A154" s="51"/>
      <c r="B154" s="51"/>
      <c r="C154" s="51"/>
      <c r="D154" s="51"/>
      <c r="E154" s="51"/>
      <c r="F154" s="51"/>
      <c r="G154" s="51"/>
    </row>
    <row r="155" spans="1:7" x14ac:dyDescent="0.3">
      <c r="A155" s="51"/>
      <c r="B155" s="51"/>
      <c r="C155" s="51"/>
      <c r="D155" s="51"/>
      <c r="E155" s="51"/>
      <c r="F155" s="51"/>
      <c r="G155" s="51"/>
    </row>
    <row r="156" spans="1:7" x14ac:dyDescent="0.3">
      <c r="A156" s="51"/>
      <c r="B156" s="51"/>
      <c r="C156" s="51"/>
      <c r="D156" s="51"/>
      <c r="E156" s="51"/>
      <c r="F156" s="51"/>
      <c r="G156" s="51"/>
    </row>
    <row r="157" spans="1:7" x14ac:dyDescent="0.3">
      <c r="A157" s="51"/>
      <c r="B157" s="51"/>
      <c r="C157" s="51"/>
      <c r="D157" s="51"/>
      <c r="E157" s="51"/>
      <c r="F157" s="51"/>
      <c r="G157" s="51"/>
    </row>
    <row r="158" spans="1:7" x14ac:dyDescent="0.3">
      <c r="A158" s="51"/>
      <c r="B158" s="51"/>
      <c r="C158" s="51"/>
      <c r="D158" s="51"/>
      <c r="E158" s="51"/>
      <c r="F158" s="51"/>
      <c r="G158" s="51"/>
    </row>
    <row r="159" spans="1:7" x14ac:dyDescent="0.3">
      <c r="A159" s="51"/>
      <c r="B159" s="51"/>
      <c r="C159" s="51"/>
      <c r="D159" s="51"/>
      <c r="E159" s="51"/>
      <c r="F159" s="51"/>
      <c r="G159" s="51"/>
    </row>
    <row r="160" spans="1:7" x14ac:dyDescent="0.3">
      <c r="A160" s="51"/>
      <c r="B160" s="51"/>
      <c r="C160" s="51"/>
      <c r="D160" s="51"/>
      <c r="E160" s="51"/>
      <c r="F160" s="51"/>
      <c r="G160" s="51"/>
    </row>
    <row r="161" spans="1:7" x14ac:dyDescent="0.3">
      <c r="A161" s="51"/>
      <c r="B161" s="51"/>
      <c r="C161" s="51"/>
      <c r="D161" s="51"/>
      <c r="E161" s="51"/>
      <c r="F161" s="51"/>
      <c r="G161" s="51"/>
    </row>
    <row r="162" spans="1:7" x14ac:dyDescent="0.3">
      <c r="A162" s="51"/>
      <c r="B162" s="51"/>
      <c r="C162" s="51"/>
      <c r="D162" s="51"/>
      <c r="E162" s="51"/>
      <c r="F162" s="51"/>
      <c r="G162" s="51"/>
    </row>
    <row r="163" spans="1:7" x14ac:dyDescent="0.3">
      <c r="A163" s="51"/>
      <c r="B163" s="51"/>
      <c r="C163" s="51"/>
      <c r="D163" s="51"/>
      <c r="E163" s="51"/>
      <c r="F163" s="51"/>
      <c r="G163" s="51"/>
    </row>
    <row r="164" spans="1:7" x14ac:dyDescent="0.3">
      <c r="A164" s="51"/>
      <c r="B164" s="51"/>
      <c r="C164" s="51"/>
      <c r="D164" s="51"/>
      <c r="E164" s="51"/>
      <c r="F164" s="51"/>
      <c r="G164" s="51"/>
    </row>
    <row r="165" spans="1:7" x14ac:dyDescent="0.3">
      <c r="A165" s="51"/>
      <c r="B165" s="51"/>
      <c r="C165" s="51"/>
      <c r="D165" s="51"/>
      <c r="E165" s="51"/>
      <c r="F165" s="51"/>
      <c r="G165" s="51"/>
    </row>
    <row r="166" spans="1:7" x14ac:dyDescent="0.3">
      <c r="A166" s="51"/>
      <c r="B166" s="51"/>
      <c r="C166" s="51"/>
      <c r="D166" s="51"/>
      <c r="E166" s="51"/>
      <c r="F166" s="51"/>
      <c r="G166" s="51"/>
    </row>
    <row r="167" spans="1:7" x14ac:dyDescent="0.3">
      <c r="A167" s="51"/>
      <c r="B167" s="51"/>
      <c r="C167" s="51"/>
      <c r="D167" s="51"/>
      <c r="E167" s="51"/>
      <c r="F167" s="51"/>
      <c r="G167" s="51"/>
    </row>
    <row r="168" spans="1:7" x14ac:dyDescent="0.3">
      <c r="A168" s="51"/>
      <c r="B168" s="51"/>
      <c r="C168" s="51"/>
      <c r="D168" s="51"/>
      <c r="E168" s="51"/>
      <c r="F168" s="51"/>
      <c r="G168" s="51"/>
    </row>
    <row r="169" spans="1:7" x14ac:dyDescent="0.3">
      <c r="A169" s="51"/>
      <c r="B169" s="51"/>
      <c r="C169" s="51"/>
      <c r="D169" s="51"/>
      <c r="E169" s="51"/>
      <c r="F169" s="51"/>
      <c r="G169" s="51"/>
    </row>
    <row r="170" spans="1:7" x14ac:dyDescent="0.3">
      <c r="A170" s="51"/>
      <c r="B170" s="51"/>
      <c r="C170" s="51"/>
      <c r="D170" s="51"/>
      <c r="E170" s="51"/>
      <c r="F170" s="51"/>
      <c r="G170" s="51"/>
    </row>
    <row r="171" spans="1:7" x14ac:dyDescent="0.3">
      <c r="A171" s="51"/>
      <c r="B171" s="51"/>
      <c r="C171" s="51"/>
      <c r="D171" s="51"/>
      <c r="E171" s="51"/>
      <c r="F171" s="51"/>
      <c r="G171" s="51"/>
    </row>
    <row r="172" spans="1:7" x14ac:dyDescent="0.3">
      <c r="A172" s="51"/>
      <c r="B172" s="51"/>
      <c r="C172" s="51"/>
      <c r="D172" s="51"/>
      <c r="E172" s="51"/>
      <c r="F172" s="51"/>
      <c r="G172" s="51"/>
    </row>
    <row r="173" spans="1:7" x14ac:dyDescent="0.3">
      <c r="A173" s="51"/>
      <c r="B173" s="51"/>
      <c r="C173" s="51"/>
      <c r="D173" s="51"/>
      <c r="E173" s="51"/>
      <c r="F173" s="51"/>
      <c r="G173" s="51"/>
    </row>
    <row r="174" spans="1:7" x14ac:dyDescent="0.3">
      <c r="A174" s="51"/>
      <c r="B174" s="51"/>
      <c r="C174" s="51"/>
      <c r="D174" s="51"/>
      <c r="E174" s="51"/>
      <c r="F174" s="51"/>
      <c r="G174" s="51"/>
    </row>
    <row r="175" spans="1:7" x14ac:dyDescent="0.3">
      <c r="A175" s="51"/>
      <c r="B175" s="51"/>
      <c r="C175" s="51"/>
      <c r="D175" s="51"/>
      <c r="E175" s="51"/>
      <c r="F175" s="51"/>
      <c r="G175" s="51"/>
    </row>
    <row r="176" spans="1:7" x14ac:dyDescent="0.3">
      <c r="A176" s="51"/>
      <c r="B176" s="51"/>
      <c r="C176" s="51"/>
      <c r="D176" s="51"/>
      <c r="E176" s="51"/>
      <c r="F176" s="51"/>
      <c r="G176" s="51"/>
    </row>
    <row r="177" spans="1:7" x14ac:dyDescent="0.3">
      <c r="A177" s="51"/>
      <c r="B177" s="51"/>
      <c r="C177" s="51"/>
      <c r="D177" s="51"/>
      <c r="E177" s="51"/>
      <c r="F177" s="51"/>
      <c r="G177" s="51"/>
    </row>
    <row r="178" spans="1:7" x14ac:dyDescent="0.3">
      <c r="A178" s="51"/>
      <c r="B178" s="51"/>
      <c r="C178" s="51"/>
      <c r="D178" s="51"/>
      <c r="E178" s="51"/>
      <c r="F178" s="51"/>
      <c r="G178" s="51"/>
    </row>
    <row r="179" spans="1:7" x14ac:dyDescent="0.3">
      <c r="A179" s="51"/>
      <c r="B179" s="51"/>
      <c r="C179" s="51"/>
      <c r="D179" s="51"/>
      <c r="E179" s="51"/>
      <c r="F179" s="51"/>
      <c r="G179" s="51"/>
    </row>
    <row r="180" spans="1:7" x14ac:dyDescent="0.3">
      <c r="A180" s="51"/>
      <c r="B180" s="51"/>
      <c r="C180" s="51"/>
      <c r="D180" s="51"/>
      <c r="E180" s="51"/>
      <c r="F180" s="51"/>
      <c r="G180" s="51"/>
    </row>
    <row r="181" spans="1:7" x14ac:dyDescent="0.3">
      <c r="A181" s="51"/>
      <c r="B181" s="51"/>
      <c r="C181" s="51"/>
      <c r="D181" s="51"/>
      <c r="E181" s="51"/>
      <c r="F181" s="51"/>
      <c r="G181" s="51"/>
    </row>
    <row r="182" spans="1:7" x14ac:dyDescent="0.3">
      <c r="A182" s="51"/>
      <c r="B182" s="51"/>
      <c r="C182" s="51"/>
      <c r="D182" s="51"/>
      <c r="E182" s="51"/>
      <c r="F182" s="51"/>
      <c r="G182" s="51"/>
    </row>
    <row r="183" spans="1:7" x14ac:dyDescent="0.3">
      <c r="A183" s="51"/>
      <c r="B183" s="51"/>
      <c r="C183" s="51"/>
      <c r="D183" s="51"/>
      <c r="E183" s="51"/>
      <c r="F183" s="51"/>
      <c r="G183" s="51"/>
    </row>
    <row r="184" spans="1:7" x14ac:dyDescent="0.3">
      <c r="A184" s="51"/>
      <c r="B184" s="51"/>
      <c r="C184" s="51"/>
      <c r="D184" s="51"/>
      <c r="E184" s="51"/>
      <c r="F184" s="51"/>
      <c r="G184" s="51"/>
    </row>
    <row r="185" spans="1:7" x14ac:dyDescent="0.3">
      <c r="A185" s="51"/>
      <c r="B185" s="51"/>
      <c r="C185" s="51"/>
      <c r="D185" s="51"/>
      <c r="E185" s="51"/>
      <c r="F185" s="51"/>
      <c r="G185" s="51"/>
    </row>
    <row r="186" spans="1:7" x14ac:dyDescent="0.3">
      <c r="A186" s="51"/>
      <c r="B186" s="51"/>
      <c r="C186" s="51"/>
      <c r="D186" s="51"/>
      <c r="E186" s="51"/>
      <c r="F186" s="51"/>
      <c r="G186" s="51"/>
    </row>
    <row r="187" spans="1:7" x14ac:dyDescent="0.3">
      <c r="A187" s="51"/>
      <c r="B187" s="51"/>
      <c r="C187" s="51"/>
      <c r="D187" s="51"/>
      <c r="E187" s="51"/>
      <c r="F187" s="51"/>
      <c r="G187" s="51"/>
    </row>
    <row r="188" spans="1:7" x14ac:dyDescent="0.3">
      <c r="A188" s="51"/>
      <c r="B188" s="51"/>
      <c r="C188" s="51"/>
      <c r="D188" s="51"/>
      <c r="E188" s="51"/>
      <c r="F188" s="51"/>
      <c r="G188" s="51"/>
    </row>
    <row r="189" spans="1:7" x14ac:dyDescent="0.3">
      <c r="A189" s="51"/>
      <c r="B189" s="51"/>
      <c r="C189" s="51"/>
      <c r="D189" s="51"/>
      <c r="E189" s="51"/>
      <c r="F189" s="51"/>
      <c r="G189" s="51"/>
    </row>
    <row r="190" spans="1:7" x14ac:dyDescent="0.3">
      <c r="A190" s="51"/>
      <c r="B190" s="51"/>
      <c r="C190" s="51"/>
      <c r="D190" s="51"/>
      <c r="E190" s="51"/>
      <c r="F190" s="51"/>
      <c r="G190" s="51"/>
    </row>
    <row r="191" spans="1:7" x14ac:dyDescent="0.3">
      <c r="A191" s="51"/>
      <c r="B191" s="51"/>
      <c r="C191" s="51"/>
      <c r="D191" s="51"/>
      <c r="E191" s="51"/>
      <c r="F191" s="51"/>
      <c r="G191" s="51"/>
    </row>
    <row r="192" spans="1:7" x14ac:dyDescent="0.3">
      <c r="A192" s="51"/>
      <c r="B192" s="51"/>
      <c r="C192" s="51"/>
      <c r="D192" s="51"/>
      <c r="E192" s="51"/>
      <c r="F192" s="51"/>
      <c r="G192" s="51"/>
    </row>
    <row r="193" spans="1:7" x14ac:dyDescent="0.3">
      <c r="A193" s="51"/>
      <c r="B193" s="51"/>
      <c r="C193" s="51"/>
      <c r="D193" s="51"/>
      <c r="E193" s="51"/>
      <c r="F193" s="51"/>
      <c r="G193" s="51"/>
    </row>
    <row r="194" spans="1:7" x14ac:dyDescent="0.3">
      <c r="A194" s="51"/>
      <c r="B194" s="51"/>
      <c r="C194" s="51"/>
      <c r="D194" s="51"/>
      <c r="E194" s="51"/>
      <c r="F194" s="51"/>
      <c r="G194" s="51"/>
    </row>
    <row r="195" spans="1:7" x14ac:dyDescent="0.3">
      <c r="A195" s="51"/>
      <c r="B195" s="51"/>
      <c r="C195" s="51"/>
      <c r="D195" s="51"/>
      <c r="E195" s="51"/>
      <c r="F195" s="51"/>
      <c r="G195" s="51"/>
    </row>
    <row r="196" spans="1:7" x14ac:dyDescent="0.3">
      <c r="A196" s="51"/>
      <c r="B196" s="51"/>
      <c r="C196" s="51"/>
      <c r="D196" s="51"/>
      <c r="E196" s="51"/>
      <c r="F196" s="51"/>
      <c r="G196" s="51"/>
    </row>
    <row r="197" spans="1:7" x14ac:dyDescent="0.3">
      <c r="A197" s="51"/>
      <c r="B197" s="51"/>
      <c r="C197" s="51"/>
      <c r="D197" s="51"/>
      <c r="E197" s="51"/>
      <c r="F197" s="51"/>
      <c r="G197" s="51"/>
    </row>
    <row r="198" spans="1:7" x14ac:dyDescent="0.3">
      <c r="A198" s="51"/>
      <c r="B198" s="51"/>
      <c r="C198" s="51"/>
      <c r="D198" s="51"/>
      <c r="E198" s="51"/>
      <c r="F198" s="51"/>
      <c r="G198" s="51"/>
    </row>
    <row r="199" spans="1:7" x14ac:dyDescent="0.3">
      <c r="A199" s="51"/>
      <c r="B199" s="51"/>
      <c r="C199" s="51"/>
      <c r="D199" s="51"/>
      <c r="E199" s="51"/>
      <c r="F199" s="51"/>
      <c r="G199" s="51"/>
    </row>
    <row r="200" spans="1:7" x14ac:dyDescent="0.3">
      <c r="A200" s="51"/>
      <c r="B200" s="51"/>
      <c r="C200" s="51"/>
      <c r="D200" s="51"/>
      <c r="E200" s="51"/>
      <c r="F200" s="51"/>
      <c r="G200" s="51"/>
    </row>
    <row r="201" spans="1:7" x14ac:dyDescent="0.3">
      <c r="A201" s="51"/>
      <c r="B201" s="51"/>
      <c r="C201" s="51"/>
      <c r="D201" s="51"/>
      <c r="E201" s="51"/>
      <c r="F201" s="51"/>
      <c r="G201" s="51"/>
    </row>
    <row r="202" spans="1:7" x14ac:dyDescent="0.3">
      <c r="A202" s="51"/>
      <c r="B202" s="51"/>
      <c r="C202" s="51"/>
      <c r="D202" s="51"/>
      <c r="E202" s="51"/>
      <c r="F202" s="51"/>
      <c r="G202" s="51"/>
    </row>
    <row r="203" spans="1:7" x14ac:dyDescent="0.3">
      <c r="A203" s="51"/>
      <c r="B203" s="51"/>
      <c r="C203" s="51"/>
      <c r="D203" s="51"/>
      <c r="E203" s="51"/>
      <c r="F203" s="51"/>
      <c r="G203" s="51"/>
    </row>
    <row r="204" spans="1:7" x14ac:dyDescent="0.3">
      <c r="A204" s="51"/>
      <c r="B204" s="51"/>
      <c r="C204" s="51"/>
      <c r="D204" s="51"/>
      <c r="E204" s="51"/>
      <c r="F204" s="51"/>
      <c r="G204" s="51"/>
    </row>
    <row r="205" spans="1:7" x14ac:dyDescent="0.3">
      <c r="A205" s="51"/>
      <c r="B205" s="51"/>
      <c r="C205" s="51"/>
      <c r="D205" s="51"/>
      <c r="E205" s="51"/>
      <c r="F205" s="51"/>
      <c r="G205" s="51"/>
    </row>
    <row r="206" spans="1:7" x14ac:dyDescent="0.3">
      <c r="A206" s="51"/>
      <c r="B206" s="51"/>
      <c r="C206" s="51"/>
      <c r="D206" s="51"/>
      <c r="E206" s="51"/>
      <c r="F206" s="51"/>
      <c r="G206" s="51"/>
    </row>
    <row r="207" spans="1:7" x14ac:dyDescent="0.3">
      <c r="A207" s="51"/>
      <c r="B207" s="51"/>
      <c r="C207" s="51"/>
      <c r="D207" s="51"/>
      <c r="E207" s="51"/>
      <c r="F207" s="51"/>
      <c r="G207" s="51"/>
    </row>
    <row r="208" spans="1:7" x14ac:dyDescent="0.3">
      <c r="A208" s="51"/>
      <c r="B208" s="51"/>
      <c r="C208" s="51"/>
      <c r="D208" s="51"/>
      <c r="E208" s="51"/>
      <c r="F208" s="51"/>
      <c r="G208" s="51"/>
    </row>
    <row r="209" spans="1:7" x14ac:dyDescent="0.3">
      <c r="A209" s="51"/>
      <c r="B209" s="51"/>
      <c r="C209" s="51"/>
      <c r="D209" s="51"/>
      <c r="E209" s="51"/>
      <c r="F209" s="51"/>
      <c r="G209" s="51"/>
    </row>
    <row r="210" spans="1:7" x14ac:dyDescent="0.3">
      <c r="A210" s="51"/>
      <c r="B210" s="51"/>
      <c r="C210" s="51"/>
      <c r="D210" s="51"/>
      <c r="E210" s="51"/>
      <c r="F210" s="51"/>
      <c r="G210" s="51"/>
    </row>
    <row r="211" spans="1:7" x14ac:dyDescent="0.3">
      <c r="A211" s="51"/>
      <c r="B211" s="51"/>
      <c r="C211" s="51"/>
      <c r="D211" s="51"/>
      <c r="E211" s="51"/>
      <c r="F211" s="51"/>
      <c r="G211" s="51"/>
    </row>
    <row r="212" spans="1:7" x14ac:dyDescent="0.3">
      <c r="A212" s="51"/>
      <c r="B212" s="51"/>
      <c r="C212" s="51"/>
      <c r="D212" s="51"/>
      <c r="E212" s="51"/>
      <c r="F212" s="51"/>
      <c r="G212" s="51"/>
    </row>
    <row r="213" spans="1:7" x14ac:dyDescent="0.3">
      <c r="A213" s="51"/>
      <c r="B213" s="51"/>
      <c r="C213" s="51"/>
      <c r="D213" s="51"/>
      <c r="E213" s="51"/>
      <c r="F213" s="51"/>
      <c r="G213" s="51"/>
    </row>
    <row r="214" spans="1:7" x14ac:dyDescent="0.3">
      <c r="A214" s="51"/>
      <c r="B214" s="51"/>
      <c r="C214" s="51"/>
      <c r="D214" s="51"/>
      <c r="E214" s="51"/>
      <c r="F214" s="51"/>
      <c r="G214" s="51"/>
    </row>
    <row r="215" spans="1:7" x14ac:dyDescent="0.3">
      <c r="A215" s="51"/>
      <c r="B215" s="51"/>
      <c r="C215" s="51"/>
      <c r="D215" s="51"/>
      <c r="E215" s="51"/>
      <c r="F215" s="51"/>
      <c r="G215" s="51"/>
    </row>
    <row r="216" spans="1:7" x14ac:dyDescent="0.3">
      <c r="A216" s="51"/>
      <c r="B216" s="51"/>
      <c r="C216" s="51"/>
      <c r="D216" s="51"/>
      <c r="E216" s="51"/>
      <c r="F216" s="51"/>
      <c r="G216" s="51"/>
    </row>
    <row r="217" spans="1:7" x14ac:dyDescent="0.3">
      <c r="A217" s="51"/>
      <c r="B217" s="51"/>
      <c r="C217" s="51"/>
      <c r="D217" s="51"/>
      <c r="E217" s="51"/>
      <c r="F217" s="51"/>
      <c r="G217" s="51"/>
    </row>
    <row r="218" spans="1:7" x14ac:dyDescent="0.3">
      <c r="A218" s="51"/>
      <c r="B218" s="51"/>
      <c r="C218" s="51"/>
      <c r="D218" s="51"/>
      <c r="E218" s="51"/>
      <c r="F218" s="51"/>
      <c r="G218" s="51"/>
    </row>
    <row r="219" spans="1:7" x14ac:dyDescent="0.3">
      <c r="A219" s="51"/>
      <c r="B219" s="51"/>
      <c r="C219" s="51"/>
      <c r="D219" s="51"/>
      <c r="E219" s="51"/>
      <c r="F219" s="51"/>
      <c r="G219" s="51"/>
    </row>
    <row r="220" spans="1:7" x14ac:dyDescent="0.3">
      <c r="A220" s="51"/>
      <c r="B220" s="51"/>
      <c r="C220" s="51"/>
      <c r="D220" s="51"/>
      <c r="E220" s="51"/>
      <c r="F220" s="51"/>
      <c r="G220" s="51"/>
    </row>
    <row r="221" spans="1:7" x14ac:dyDescent="0.3">
      <c r="A221" s="51"/>
      <c r="B221" s="51"/>
      <c r="C221" s="51"/>
      <c r="D221" s="51"/>
      <c r="E221" s="51"/>
      <c r="F221" s="51"/>
      <c r="G221" s="51"/>
    </row>
    <row r="222" spans="1:7" x14ac:dyDescent="0.3">
      <c r="A222" s="51"/>
      <c r="B222" s="51"/>
      <c r="C222" s="51"/>
      <c r="D222" s="51"/>
      <c r="E222" s="51"/>
      <c r="F222" s="51"/>
      <c r="G222" s="51"/>
    </row>
    <row r="223" spans="1:7" x14ac:dyDescent="0.3">
      <c r="A223" s="51"/>
      <c r="B223" s="51"/>
      <c r="C223" s="51"/>
      <c r="D223" s="51"/>
      <c r="E223" s="51"/>
      <c r="F223" s="51"/>
      <c r="G223" s="51"/>
    </row>
    <row r="224" spans="1:7" x14ac:dyDescent="0.3">
      <c r="A224" s="51"/>
      <c r="B224" s="51"/>
      <c r="C224" s="51"/>
      <c r="D224" s="51"/>
      <c r="E224" s="51"/>
      <c r="F224" s="51"/>
      <c r="G224" s="51"/>
    </row>
    <row r="225" spans="1:7" x14ac:dyDescent="0.3">
      <c r="A225" s="51"/>
      <c r="B225" s="51"/>
      <c r="C225" s="51"/>
      <c r="D225" s="51"/>
      <c r="E225" s="51"/>
      <c r="F225" s="51"/>
      <c r="G225" s="51"/>
    </row>
    <row r="226" spans="1:7" x14ac:dyDescent="0.3">
      <c r="A226" s="51"/>
      <c r="B226" s="51"/>
      <c r="C226" s="51"/>
      <c r="D226" s="51"/>
      <c r="E226" s="51"/>
      <c r="F226" s="51"/>
      <c r="G226" s="51"/>
    </row>
    <row r="227" spans="1:7" x14ac:dyDescent="0.3">
      <c r="A227" s="51"/>
      <c r="B227" s="51"/>
      <c r="C227" s="51"/>
      <c r="D227" s="51"/>
      <c r="E227" s="51"/>
      <c r="F227" s="51"/>
      <c r="G227" s="51"/>
    </row>
    <row r="228" spans="1:7" x14ac:dyDescent="0.3">
      <c r="A228" s="51"/>
      <c r="B228" s="51"/>
      <c r="C228" s="51"/>
      <c r="D228" s="51"/>
      <c r="E228" s="51"/>
      <c r="F228" s="51"/>
      <c r="G228" s="51"/>
    </row>
    <row r="229" spans="1:7" x14ac:dyDescent="0.3">
      <c r="A229" s="51"/>
      <c r="B229" s="51"/>
      <c r="C229" s="51"/>
      <c r="D229" s="51"/>
      <c r="E229" s="51"/>
      <c r="F229" s="51"/>
      <c r="G229" s="51"/>
    </row>
    <row r="230" spans="1:7" x14ac:dyDescent="0.3">
      <c r="A230" s="51"/>
      <c r="B230" s="51"/>
      <c r="C230" s="51"/>
      <c r="D230" s="51"/>
      <c r="E230" s="51"/>
      <c r="F230" s="51"/>
      <c r="G230" s="51"/>
    </row>
    <row r="231" spans="1:7" x14ac:dyDescent="0.3">
      <c r="A231" s="51"/>
      <c r="B231" s="51"/>
      <c r="C231" s="51"/>
      <c r="D231" s="51"/>
      <c r="E231" s="51"/>
      <c r="F231" s="51"/>
      <c r="G231" s="51"/>
    </row>
    <row r="232" spans="1:7" x14ac:dyDescent="0.3">
      <c r="A232" s="51"/>
      <c r="B232" s="51"/>
      <c r="C232" s="51"/>
      <c r="D232" s="51"/>
      <c r="E232" s="51"/>
      <c r="F232" s="51"/>
      <c r="G232" s="51"/>
    </row>
    <row r="233" spans="1:7" x14ac:dyDescent="0.3">
      <c r="A233" s="51"/>
      <c r="B233" s="51"/>
      <c r="C233" s="51"/>
      <c r="D233" s="51"/>
      <c r="E233" s="51"/>
      <c r="F233" s="51"/>
      <c r="G233" s="51"/>
    </row>
    <row r="234" spans="1:7" x14ac:dyDescent="0.3">
      <c r="A234" s="51"/>
      <c r="B234" s="51"/>
      <c r="C234" s="51"/>
      <c r="D234" s="51"/>
      <c r="E234" s="51"/>
      <c r="F234" s="51"/>
      <c r="G234" s="51"/>
    </row>
    <row r="235" spans="1:7" x14ac:dyDescent="0.3">
      <c r="A235" s="51"/>
      <c r="B235" s="51"/>
      <c r="C235" s="51"/>
      <c r="D235" s="51"/>
      <c r="E235" s="51"/>
      <c r="F235" s="51"/>
      <c r="G235" s="51"/>
    </row>
    <row r="236" spans="1:7" x14ac:dyDescent="0.3">
      <c r="A236" s="51"/>
      <c r="B236" s="51"/>
      <c r="C236" s="51"/>
      <c r="D236" s="51"/>
      <c r="E236" s="51"/>
      <c r="F236" s="51"/>
      <c r="G236" s="51"/>
    </row>
    <row r="237" spans="1:7" x14ac:dyDescent="0.3">
      <c r="A237" s="51"/>
      <c r="B237" s="51"/>
      <c r="C237" s="51"/>
      <c r="D237" s="51"/>
      <c r="E237" s="51"/>
      <c r="F237" s="51"/>
      <c r="G237" s="51"/>
    </row>
    <row r="238" spans="1:7" x14ac:dyDescent="0.3">
      <c r="A238" s="51"/>
      <c r="B238" s="51"/>
      <c r="C238" s="51"/>
      <c r="D238" s="51"/>
      <c r="E238" s="51"/>
      <c r="F238" s="51"/>
      <c r="G238" s="51"/>
    </row>
    <row r="239" spans="1:7" x14ac:dyDescent="0.3">
      <c r="A239" s="51"/>
      <c r="B239" s="51"/>
      <c r="C239" s="51"/>
      <c r="D239" s="51"/>
      <c r="E239" s="51"/>
      <c r="F239" s="51"/>
      <c r="G239" s="51"/>
    </row>
    <row r="240" spans="1:7" x14ac:dyDescent="0.3">
      <c r="A240" s="51"/>
      <c r="B240" s="51"/>
      <c r="C240" s="51"/>
      <c r="D240" s="51"/>
      <c r="E240" s="51"/>
      <c r="F240" s="51"/>
      <c r="G240" s="51"/>
    </row>
    <row r="241" spans="1:7" x14ac:dyDescent="0.3">
      <c r="A241" s="51"/>
      <c r="B241" s="51"/>
      <c r="C241" s="51"/>
      <c r="D241" s="51"/>
      <c r="E241" s="51"/>
      <c r="F241" s="51"/>
      <c r="G241" s="51"/>
    </row>
    <row r="242" spans="1:7" x14ac:dyDescent="0.3">
      <c r="A242" s="51"/>
      <c r="B242" s="51"/>
      <c r="C242" s="51"/>
      <c r="D242" s="51"/>
      <c r="E242" s="51"/>
      <c r="F242" s="51"/>
      <c r="G242" s="51"/>
    </row>
    <row r="243" spans="1:7" x14ac:dyDescent="0.3">
      <c r="A243" s="51"/>
      <c r="B243" s="51"/>
      <c r="C243" s="51"/>
      <c r="D243" s="51"/>
      <c r="E243" s="51"/>
      <c r="F243" s="51"/>
      <c r="G243" s="51"/>
    </row>
    <row r="244" spans="1:7" x14ac:dyDescent="0.3">
      <c r="A244" s="51"/>
      <c r="B244" s="51"/>
      <c r="C244" s="51"/>
      <c r="D244" s="51"/>
      <c r="E244" s="51"/>
      <c r="F244" s="51"/>
      <c r="G244" s="51"/>
    </row>
    <row r="245" spans="1:7" x14ac:dyDescent="0.3">
      <c r="A245" s="51"/>
      <c r="B245" s="51"/>
      <c r="C245" s="51"/>
      <c r="D245" s="51"/>
      <c r="E245" s="51"/>
      <c r="F245" s="51"/>
      <c r="G245" s="51"/>
    </row>
    <row r="246" spans="1:7" x14ac:dyDescent="0.3">
      <c r="A246" s="51"/>
      <c r="B246" s="51"/>
      <c r="C246" s="51"/>
      <c r="D246" s="51"/>
      <c r="E246" s="51"/>
      <c r="F246" s="51"/>
      <c r="G246" s="51"/>
    </row>
    <row r="247" spans="1:7" x14ac:dyDescent="0.3">
      <c r="A247" s="51"/>
      <c r="B247" s="51"/>
      <c r="C247" s="51"/>
      <c r="D247" s="51"/>
      <c r="E247" s="51"/>
      <c r="F247" s="51"/>
      <c r="G247" s="51"/>
    </row>
    <row r="248" spans="1:7" x14ac:dyDescent="0.3">
      <c r="A248" s="51"/>
      <c r="B248" s="51"/>
      <c r="C248" s="51"/>
      <c r="D248" s="51"/>
      <c r="E248" s="51"/>
      <c r="F248" s="51"/>
      <c r="G248" s="51"/>
    </row>
    <row r="249" spans="1:7" x14ac:dyDescent="0.3">
      <c r="A249" s="51"/>
      <c r="B249" s="51"/>
      <c r="C249" s="51"/>
      <c r="D249" s="51"/>
      <c r="E249" s="51"/>
      <c r="F249" s="51"/>
      <c r="G249" s="51"/>
    </row>
    <row r="250" spans="1:7" x14ac:dyDescent="0.3">
      <c r="A250" s="51"/>
      <c r="B250" s="51"/>
      <c r="C250" s="51"/>
      <c r="D250" s="51"/>
      <c r="E250" s="51"/>
      <c r="F250" s="51"/>
      <c r="G250" s="51"/>
    </row>
    <row r="251" spans="1:7" x14ac:dyDescent="0.3">
      <c r="A251" s="51"/>
      <c r="B251" s="51"/>
      <c r="C251" s="51"/>
      <c r="D251" s="51"/>
      <c r="E251" s="51"/>
      <c r="F251" s="51"/>
      <c r="G251" s="51"/>
    </row>
    <row r="252" spans="1:7" x14ac:dyDescent="0.3">
      <c r="A252" s="51"/>
      <c r="B252" s="51"/>
      <c r="C252" s="51"/>
      <c r="D252" s="51"/>
      <c r="E252" s="51"/>
      <c r="F252" s="51"/>
      <c r="G252" s="51"/>
    </row>
    <row r="253" spans="1:7" x14ac:dyDescent="0.3">
      <c r="A253" s="51"/>
      <c r="B253" s="51"/>
      <c r="C253" s="51"/>
      <c r="D253" s="51"/>
      <c r="E253" s="51"/>
      <c r="F253" s="51"/>
      <c r="G253" s="51"/>
    </row>
    <row r="254" spans="1:7" x14ac:dyDescent="0.3">
      <c r="A254" s="51"/>
      <c r="B254" s="51"/>
      <c r="C254" s="51"/>
      <c r="D254" s="51"/>
      <c r="E254" s="51"/>
      <c r="F254" s="51"/>
      <c r="G254" s="51"/>
    </row>
    <row r="255" spans="1:7" x14ac:dyDescent="0.3">
      <c r="A255" s="51"/>
      <c r="B255" s="51"/>
      <c r="C255" s="51"/>
      <c r="D255" s="51"/>
      <c r="E255" s="51"/>
      <c r="F255" s="51"/>
      <c r="G255" s="51"/>
    </row>
    <row r="256" spans="1:7" x14ac:dyDescent="0.3">
      <c r="A256" s="51"/>
      <c r="B256" s="51"/>
      <c r="C256" s="51"/>
      <c r="D256" s="51"/>
      <c r="E256" s="51"/>
      <c r="F256" s="51"/>
      <c r="G256" s="51"/>
    </row>
    <row r="257" spans="1:7" x14ac:dyDescent="0.3">
      <c r="A257" s="51"/>
      <c r="B257" s="51"/>
      <c r="C257" s="51"/>
      <c r="D257" s="51"/>
      <c r="E257" s="51"/>
      <c r="F257" s="51"/>
      <c r="G257" s="51"/>
    </row>
    <row r="258" spans="1:7" x14ac:dyDescent="0.3">
      <c r="A258" s="51"/>
      <c r="B258" s="51"/>
      <c r="C258" s="51"/>
      <c r="D258" s="51"/>
      <c r="E258" s="51"/>
      <c r="F258" s="51"/>
      <c r="G258" s="51"/>
    </row>
    <row r="259" spans="1:7" x14ac:dyDescent="0.3">
      <c r="A259" s="51"/>
      <c r="B259" s="51"/>
      <c r="C259" s="51"/>
      <c r="D259" s="51"/>
      <c r="E259" s="51"/>
      <c r="F259" s="51"/>
      <c r="G259" s="51"/>
    </row>
    <row r="260" spans="1:7" x14ac:dyDescent="0.3">
      <c r="A260" s="51"/>
      <c r="B260" s="51"/>
      <c r="C260" s="51"/>
      <c r="D260" s="51"/>
      <c r="E260" s="51"/>
      <c r="F260" s="51"/>
      <c r="G260" s="51"/>
    </row>
    <row r="261" spans="1:7" x14ac:dyDescent="0.3">
      <c r="A261" s="51"/>
      <c r="B261" s="51"/>
      <c r="C261" s="51"/>
      <c r="D261" s="51"/>
      <c r="E261" s="51"/>
      <c r="F261" s="51"/>
      <c r="G261" s="51"/>
    </row>
    <row r="262" spans="1:7" x14ac:dyDescent="0.3">
      <c r="A262" s="51"/>
      <c r="B262" s="51"/>
      <c r="C262" s="51"/>
      <c r="D262" s="51"/>
      <c r="E262" s="51"/>
      <c r="F262" s="51"/>
      <c r="G262" s="51"/>
    </row>
    <row r="263" spans="1:7" x14ac:dyDescent="0.3">
      <c r="A263" s="51"/>
      <c r="B263" s="51"/>
      <c r="C263" s="51"/>
      <c r="D263" s="51"/>
      <c r="E263" s="51"/>
      <c r="F263" s="51"/>
      <c r="G263" s="51"/>
    </row>
    <row r="264" spans="1:7" x14ac:dyDescent="0.3">
      <c r="A264" s="51"/>
      <c r="B264" s="51"/>
      <c r="C264" s="51"/>
      <c r="D264" s="51"/>
      <c r="E264" s="51"/>
      <c r="F264" s="51"/>
      <c r="G264" s="51"/>
    </row>
    <row r="265" spans="1:7" x14ac:dyDescent="0.3">
      <c r="A265" s="51"/>
      <c r="B265" s="51"/>
      <c r="C265" s="51"/>
      <c r="D265" s="51"/>
      <c r="E265" s="51"/>
      <c r="F265" s="51"/>
      <c r="G265" s="51"/>
    </row>
    <row r="266" spans="1:7" x14ac:dyDescent="0.3">
      <c r="A266" s="51"/>
      <c r="B266" s="51"/>
      <c r="C266" s="51"/>
      <c r="D266" s="51"/>
      <c r="E266" s="51"/>
      <c r="F266" s="51"/>
      <c r="G266" s="51"/>
    </row>
    <row r="267" spans="1:7" x14ac:dyDescent="0.3">
      <c r="A267" s="51"/>
      <c r="B267" s="51"/>
      <c r="C267" s="51"/>
      <c r="D267" s="51"/>
      <c r="E267" s="51"/>
      <c r="F267" s="51"/>
      <c r="G267" s="51"/>
    </row>
    <row r="268" spans="1:7" x14ac:dyDescent="0.3">
      <c r="A268" s="51"/>
      <c r="B268" s="51"/>
      <c r="C268" s="51"/>
      <c r="D268" s="51"/>
      <c r="E268" s="51"/>
      <c r="F268" s="51"/>
      <c r="G268" s="51"/>
    </row>
    <row r="269" spans="1:7" x14ac:dyDescent="0.3">
      <c r="A269" s="51"/>
      <c r="B269" s="51"/>
      <c r="C269" s="51"/>
      <c r="D269" s="51"/>
      <c r="E269" s="51"/>
      <c r="F269" s="51"/>
      <c r="G269" s="51"/>
    </row>
    <row r="270" spans="1:7" x14ac:dyDescent="0.3">
      <c r="A270" s="51"/>
      <c r="B270" s="51"/>
      <c r="C270" s="51"/>
      <c r="D270" s="51"/>
      <c r="E270" s="51"/>
      <c r="F270" s="51"/>
      <c r="G270" s="51"/>
    </row>
    <row r="271" spans="1:7" x14ac:dyDescent="0.3">
      <c r="A271" s="51"/>
      <c r="B271" s="51"/>
      <c r="C271" s="51"/>
      <c r="D271" s="51"/>
      <c r="E271" s="51"/>
      <c r="F271" s="51"/>
      <c r="G271" s="51"/>
    </row>
    <row r="272" spans="1:7" x14ac:dyDescent="0.3">
      <c r="A272" s="51"/>
      <c r="B272" s="51"/>
      <c r="C272" s="51"/>
      <c r="D272" s="51"/>
      <c r="E272" s="51"/>
      <c r="F272" s="51"/>
      <c r="G272" s="51"/>
    </row>
    <row r="273" spans="1:7" x14ac:dyDescent="0.3">
      <c r="A273" s="51"/>
      <c r="B273" s="51"/>
      <c r="C273" s="51"/>
      <c r="D273" s="51"/>
      <c r="E273" s="51"/>
      <c r="F273" s="51"/>
      <c r="G273" s="51"/>
    </row>
    <row r="274" spans="1:7" x14ac:dyDescent="0.3">
      <c r="A274" s="51"/>
      <c r="B274" s="51"/>
      <c r="C274" s="51"/>
      <c r="D274" s="51"/>
      <c r="E274" s="51"/>
      <c r="F274" s="51"/>
      <c r="G274" s="51"/>
    </row>
    <row r="275" spans="1:7" x14ac:dyDescent="0.3">
      <c r="A275" s="51"/>
      <c r="B275" s="51"/>
      <c r="C275" s="51"/>
      <c r="D275" s="51"/>
      <c r="E275" s="51"/>
      <c r="F275" s="51"/>
      <c r="G275" s="51"/>
    </row>
    <row r="276" spans="1:7" x14ac:dyDescent="0.3">
      <c r="A276" s="51"/>
      <c r="B276" s="51"/>
      <c r="C276" s="51"/>
      <c r="D276" s="51"/>
      <c r="E276" s="51"/>
      <c r="F276" s="51"/>
      <c r="G276" s="51"/>
    </row>
    <row r="277" spans="1:7" x14ac:dyDescent="0.3">
      <c r="A277" s="51"/>
      <c r="B277" s="51"/>
      <c r="C277" s="51"/>
      <c r="D277" s="51"/>
      <c r="E277" s="51"/>
      <c r="F277" s="51"/>
      <c r="G277" s="51"/>
    </row>
    <row r="278" spans="1:7" x14ac:dyDescent="0.3">
      <c r="A278" s="51"/>
      <c r="B278" s="51"/>
      <c r="C278" s="51"/>
      <c r="D278" s="51"/>
      <c r="E278" s="51"/>
      <c r="F278" s="51"/>
      <c r="G278" s="51"/>
    </row>
    <row r="279" spans="1:7" x14ac:dyDescent="0.3">
      <c r="A279" s="51"/>
      <c r="B279" s="51"/>
      <c r="C279" s="51"/>
      <c r="D279" s="51"/>
      <c r="E279" s="51"/>
      <c r="F279" s="51"/>
      <c r="G279" s="51"/>
    </row>
    <row r="280" spans="1:7" x14ac:dyDescent="0.3">
      <c r="A280" s="51"/>
      <c r="B280" s="51"/>
      <c r="C280" s="51"/>
      <c r="D280" s="51"/>
      <c r="E280" s="51"/>
      <c r="F280" s="51"/>
      <c r="G280" s="51"/>
    </row>
    <row r="281" spans="1:7" x14ac:dyDescent="0.3">
      <c r="A281" s="51"/>
      <c r="B281" s="51"/>
      <c r="C281" s="51"/>
      <c r="D281" s="51"/>
      <c r="E281" s="51"/>
      <c r="F281" s="51"/>
      <c r="G281" s="51"/>
    </row>
    <row r="282" spans="1:7" x14ac:dyDescent="0.3">
      <c r="A282" s="51"/>
      <c r="B282" s="51"/>
      <c r="C282" s="51"/>
      <c r="D282" s="51"/>
      <c r="E282" s="51"/>
      <c r="F282" s="51"/>
      <c r="G282" s="51"/>
    </row>
    <row r="283" spans="1:7" x14ac:dyDescent="0.3">
      <c r="A283" s="51"/>
      <c r="B283" s="51"/>
      <c r="C283" s="51"/>
      <c r="D283" s="51"/>
      <c r="E283" s="51"/>
      <c r="F283" s="51"/>
      <c r="G283" s="51"/>
    </row>
    <row r="284" spans="1:7" x14ac:dyDescent="0.3">
      <c r="A284" s="51"/>
      <c r="B284" s="51"/>
      <c r="C284" s="51"/>
      <c r="D284" s="51"/>
      <c r="E284" s="51"/>
      <c r="F284" s="51"/>
      <c r="G284" s="51"/>
    </row>
    <row r="285" spans="1:7" x14ac:dyDescent="0.3">
      <c r="A285" s="51"/>
      <c r="B285" s="51"/>
      <c r="C285" s="51"/>
      <c r="D285" s="51"/>
      <c r="E285" s="51"/>
      <c r="F285" s="51"/>
      <c r="G285" s="51"/>
    </row>
    <row r="286" spans="1:7" x14ac:dyDescent="0.3">
      <c r="A286" s="51"/>
      <c r="B286" s="51"/>
      <c r="C286" s="51"/>
      <c r="D286" s="51"/>
      <c r="E286" s="51"/>
      <c r="F286" s="51"/>
      <c r="G286" s="51"/>
    </row>
    <row r="287" spans="1:7" x14ac:dyDescent="0.3">
      <c r="A287" s="51"/>
      <c r="B287" s="51"/>
      <c r="C287" s="51"/>
      <c r="D287" s="51"/>
      <c r="E287" s="51"/>
      <c r="F287" s="51"/>
      <c r="G287" s="51"/>
    </row>
    <row r="288" spans="1:7" x14ac:dyDescent="0.3">
      <c r="A288" s="51"/>
      <c r="B288" s="51"/>
      <c r="C288" s="51"/>
      <c r="D288" s="51"/>
      <c r="E288" s="51"/>
      <c r="F288" s="51"/>
      <c r="G288" s="51"/>
    </row>
    <row r="289" spans="1:7" x14ac:dyDescent="0.3">
      <c r="A289" s="51"/>
      <c r="B289" s="51"/>
      <c r="C289" s="51"/>
      <c r="D289" s="51"/>
      <c r="E289" s="51"/>
      <c r="F289" s="51"/>
      <c r="G289" s="51"/>
    </row>
    <row r="290" spans="1:7" x14ac:dyDescent="0.3">
      <c r="A290" s="51"/>
      <c r="B290" s="51"/>
      <c r="C290" s="51"/>
      <c r="D290" s="51"/>
      <c r="E290" s="51"/>
      <c r="F290" s="51"/>
      <c r="G290" s="51"/>
    </row>
    <row r="291" spans="1:7" x14ac:dyDescent="0.3">
      <c r="A291" s="51"/>
      <c r="B291" s="51"/>
      <c r="C291" s="51"/>
      <c r="D291" s="51"/>
      <c r="E291" s="51"/>
      <c r="F291" s="51"/>
      <c r="G291" s="51"/>
    </row>
    <row r="292" spans="1:7" x14ac:dyDescent="0.3">
      <c r="A292" s="51"/>
      <c r="B292" s="51"/>
      <c r="C292" s="51"/>
      <c r="D292" s="51"/>
      <c r="E292" s="51"/>
      <c r="F292" s="51"/>
      <c r="G292" s="51"/>
    </row>
    <row r="293" spans="1:7" x14ac:dyDescent="0.3">
      <c r="A293" s="51"/>
      <c r="B293" s="51"/>
      <c r="C293" s="51"/>
      <c r="D293" s="51"/>
      <c r="E293" s="51"/>
      <c r="F293" s="51"/>
      <c r="G293" s="51"/>
    </row>
    <row r="294" spans="1:7" x14ac:dyDescent="0.3">
      <c r="A294" s="51"/>
      <c r="B294" s="51"/>
      <c r="C294" s="51"/>
      <c r="D294" s="51"/>
      <c r="E294" s="51"/>
      <c r="F294" s="51"/>
      <c r="G294" s="51"/>
    </row>
    <row r="295" spans="1:7" x14ac:dyDescent="0.3">
      <c r="A295" s="51"/>
      <c r="B295" s="51"/>
      <c r="C295" s="51"/>
      <c r="D295" s="51"/>
      <c r="E295" s="51"/>
      <c r="F295" s="51"/>
      <c r="G295" s="51"/>
    </row>
    <row r="296" spans="1:7" x14ac:dyDescent="0.3">
      <c r="A296" s="51"/>
      <c r="B296" s="51"/>
      <c r="C296" s="51"/>
      <c r="D296" s="51"/>
      <c r="E296" s="51"/>
      <c r="F296" s="51"/>
      <c r="G296" s="51"/>
    </row>
    <row r="297" spans="1:7" x14ac:dyDescent="0.3">
      <c r="A297" s="51"/>
      <c r="B297" s="51"/>
      <c r="C297" s="51"/>
      <c r="D297" s="51"/>
      <c r="E297" s="51"/>
      <c r="F297" s="51"/>
      <c r="G297" s="51"/>
    </row>
    <row r="298" spans="1:7" x14ac:dyDescent="0.3">
      <c r="A298" s="51"/>
      <c r="B298" s="51"/>
      <c r="C298" s="51"/>
      <c r="D298" s="51"/>
      <c r="E298" s="51"/>
      <c r="F298" s="51"/>
      <c r="G298" s="51"/>
    </row>
    <row r="299" spans="1:7" x14ac:dyDescent="0.3">
      <c r="A299" s="51"/>
      <c r="B299" s="51"/>
      <c r="C299" s="51"/>
      <c r="D299" s="51"/>
      <c r="E299" s="51"/>
      <c r="F299" s="51"/>
      <c r="G299" s="51"/>
    </row>
    <row r="300" spans="1:7" x14ac:dyDescent="0.3">
      <c r="A300" s="51"/>
      <c r="B300" s="51"/>
      <c r="C300" s="51"/>
      <c r="D300" s="51"/>
      <c r="E300" s="51"/>
      <c r="F300" s="51"/>
      <c r="G300" s="51"/>
    </row>
    <row r="301" spans="1:7" x14ac:dyDescent="0.3">
      <c r="A301" s="51"/>
      <c r="B301" s="51"/>
      <c r="C301" s="51"/>
      <c r="D301" s="51"/>
      <c r="E301" s="51"/>
      <c r="F301" s="51"/>
      <c r="G301" s="51"/>
    </row>
    <row r="302" spans="1:7" x14ac:dyDescent="0.3">
      <c r="A302" s="51"/>
      <c r="B302" s="51"/>
      <c r="C302" s="51"/>
      <c r="D302" s="51"/>
      <c r="E302" s="51"/>
      <c r="F302" s="51"/>
      <c r="G302" s="51"/>
    </row>
    <row r="303" spans="1:7" x14ac:dyDescent="0.3">
      <c r="A303" s="51"/>
      <c r="B303" s="51"/>
      <c r="C303" s="51"/>
      <c r="D303" s="51"/>
      <c r="E303" s="51"/>
      <c r="F303" s="51"/>
      <c r="G303" s="51"/>
    </row>
    <row r="304" spans="1:7" x14ac:dyDescent="0.3">
      <c r="A304" s="51"/>
      <c r="B304" s="51"/>
      <c r="C304" s="51"/>
      <c r="D304" s="51"/>
      <c r="E304" s="51"/>
      <c r="F304" s="51"/>
      <c r="G304" s="51"/>
    </row>
    <row r="305" spans="1:7" x14ac:dyDescent="0.3">
      <c r="A305" s="51"/>
      <c r="B305" s="51"/>
      <c r="C305" s="51"/>
      <c r="D305" s="51"/>
      <c r="E305" s="51"/>
      <c r="F305" s="51"/>
      <c r="G305" s="51"/>
    </row>
    <row r="306" spans="1:7" x14ac:dyDescent="0.3">
      <c r="A306" s="51"/>
      <c r="B306" s="51"/>
      <c r="C306" s="51"/>
      <c r="D306" s="51"/>
      <c r="E306" s="51"/>
      <c r="F306" s="51"/>
      <c r="G306" s="51"/>
    </row>
    <row r="307" spans="1:7" x14ac:dyDescent="0.3">
      <c r="A307" s="51"/>
      <c r="B307" s="51"/>
      <c r="C307" s="51"/>
      <c r="D307" s="51"/>
      <c r="E307" s="51"/>
      <c r="F307" s="51"/>
      <c r="G307" s="51"/>
    </row>
    <row r="308" spans="1:7" x14ac:dyDescent="0.3">
      <c r="A308" s="51"/>
      <c r="B308" s="51"/>
      <c r="C308" s="51"/>
      <c r="D308" s="51"/>
      <c r="E308" s="51"/>
      <c r="F308" s="51"/>
      <c r="G308" s="51"/>
    </row>
    <row r="309" spans="1:7" x14ac:dyDescent="0.3">
      <c r="A309" s="51"/>
      <c r="B309" s="51"/>
      <c r="C309" s="51"/>
      <c r="D309" s="51"/>
      <c r="E309" s="51"/>
      <c r="F309" s="51"/>
      <c r="G309" s="51"/>
    </row>
    <row r="310" spans="1:7" x14ac:dyDescent="0.3">
      <c r="A310" s="51"/>
      <c r="B310" s="51"/>
      <c r="C310" s="51"/>
      <c r="D310" s="51"/>
      <c r="E310" s="51"/>
      <c r="F310" s="51"/>
      <c r="G310" s="51"/>
    </row>
    <row r="311" spans="1:7" x14ac:dyDescent="0.3">
      <c r="A311" s="51"/>
      <c r="B311" s="51"/>
      <c r="C311" s="51"/>
      <c r="D311" s="51"/>
      <c r="E311" s="51"/>
      <c r="F311" s="51"/>
      <c r="G311" s="51"/>
    </row>
    <row r="312" spans="1:7" x14ac:dyDescent="0.3">
      <c r="A312" s="51"/>
      <c r="B312" s="51"/>
      <c r="C312" s="51"/>
      <c r="D312" s="51"/>
      <c r="E312" s="51"/>
      <c r="F312" s="51"/>
      <c r="G312" s="51"/>
    </row>
    <row r="313" spans="1:7" x14ac:dyDescent="0.3">
      <c r="A313" s="51"/>
      <c r="B313" s="51"/>
      <c r="C313" s="51"/>
      <c r="D313" s="51"/>
      <c r="E313" s="51"/>
      <c r="F313" s="51"/>
      <c r="G313" s="51"/>
    </row>
    <row r="314" spans="1:7" x14ac:dyDescent="0.3">
      <c r="A314" s="51"/>
      <c r="B314" s="51"/>
      <c r="C314" s="51"/>
      <c r="D314" s="51"/>
      <c r="E314" s="51"/>
      <c r="F314" s="51"/>
      <c r="G314" s="51"/>
    </row>
    <row r="315" spans="1:7" x14ac:dyDescent="0.3">
      <c r="A315" s="51"/>
      <c r="B315" s="51"/>
      <c r="C315" s="51"/>
      <c r="D315" s="51"/>
      <c r="E315" s="51"/>
      <c r="F315" s="51"/>
      <c r="G315" s="51"/>
    </row>
    <row r="316" spans="1:7" x14ac:dyDescent="0.3">
      <c r="A316" s="51"/>
      <c r="B316" s="51"/>
      <c r="C316" s="51"/>
      <c r="D316" s="51"/>
      <c r="E316" s="51"/>
      <c r="F316" s="51"/>
      <c r="G316" s="51"/>
    </row>
    <row r="317" spans="1:7" x14ac:dyDescent="0.3">
      <c r="A317" s="51"/>
      <c r="B317" s="51"/>
      <c r="C317" s="51"/>
      <c r="D317" s="51"/>
      <c r="E317" s="51"/>
      <c r="F317" s="51"/>
      <c r="G317" s="51"/>
    </row>
    <row r="318" spans="1:7" x14ac:dyDescent="0.3">
      <c r="A318" s="51"/>
      <c r="B318" s="51"/>
      <c r="C318" s="51"/>
      <c r="D318" s="51"/>
      <c r="E318" s="51"/>
      <c r="F318" s="51"/>
      <c r="G318" s="51"/>
    </row>
    <row r="319" spans="1:7" x14ac:dyDescent="0.3">
      <c r="A319" s="51"/>
      <c r="B319" s="51"/>
      <c r="C319" s="51"/>
      <c r="D319" s="51"/>
      <c r="E319" s="51"/>
      <c r="F319" s="51"/>
      <c r="G319" s="51"/>
    </row>
    <row r="320" spans="1:7" x14ac:dyDescent="0.3">
      <c r="A320" s="51"/>
      <c r="B320" s="51"/>
      <c r="C320" s="51"/>
      <c r="D320" s="51"/>
      <c r="E320" s="51"/>
      <c r="F320" s="51"/>
      <c r="G320" s="51"/>
    </row>
    <row r="321" spans="1:7" x14ac:dyDescent="0.3">
      <c r="A321" s="51"/>
      <c r="B321" s="51"/>
      <c r="C321" s="51"/>
      <c r="D321" s="51"/>
      <c r="E321" s="51"/>
      <c r="F321" s="51"/>
      <c r="G321" s="51"/>
    </row>
    <row r="322" spans="1:7" x14ac:dyDescent="0.3">
      <c r="A322" s="51"/>
      <c r="B322" s="51"/>
      <c r="C322" s="51"/>
      <c r="D322" s="51"/>
      <c r="E322" s="51"/>
      <c r="F322" s="51"/>
      <c r="G322" s="51"/>
    </row>
    <row r="323" spans="1:7" x14ac:dyDescent="0.3">
      <c r="A323" s="51"/>
      <c r="B323" s="51"/>
      <c r="C323" s="51"/>
      <c r="D323" s="51"/>
      <c r="E323" s="51"/>
      <c r="F323" s="51"/>
      <c r="G323" s="51"/>
    </row>
    <row r="324" spans="1:7" x14ac:dyDescent="0.3">
      <c r="A324" s="51"/>
      <c r="B324" s="51"/>
      <c r="C324" s="51"/>
      <c r="D324" s="51"/>
      <c r="E324" s="51"/>
      <c r="F324" s="51"/>
      <c r="G324" s="51"/>
    </row>
    <row r="325" spans="1:7" x14ac:dyDescent="0.3">
      <c r="A325" s="51"/>
      <c r="B325" s="51"/>
      <c r="C325" s="51"/>
      <c r="D325" s="51"/>
      <c r="E325" s="51"/>
      <c r="F325" s="51"/>
      <c r="G325" s="51"/>
    </row>
    <row r="326" spans="1:7" x14ac:dyDescent="0.3">
      <c r="A326" s="51"/>
      <c r="B326" s="51"/>
      <c r="C326" s="51"/>
      <c r="D326" s="51"/>
      <c r="E326" s="51"/>
      <c r="F326" s="51"/>
      <c r="G326" s="51"/>
    </row>
    <row r="327" spans="1:7" x14ac:dyDescent="0.3">
      <c r="A327" s="51"/>
      <c r="B327" s="51"/>
      <c r="C327" s="51"/>
      <c r="D327" s="51"/>
      <c r="E327" s="51"/>
      <c r="F327" s="51"/>
      <c r="G327" s="51"/>
    </row>
    <row r="328" spans="1:7" x14ac:dyDescent="0.3">
      <c r="A328" s="51"/>
      <c r="B328" s="51"/>
      <c r="C328" s="51"/>
      <c r="D328" s="51"/>
      <c r="E328" s="51"/>
      <c r="F328" s="51"/>
      <c r="G328" s="51"/>
    </row>
    <row r="329" spans="1:7" x14ac:dyDescent="0.3">
      <c r="A329" s="51"/>
      <c r="B329" s="51"/>
      <c r="C329" s="51"/>
      <c r="D329" s="51"/>
      <c r="E329" s="51"/>
      <c r="F329" s="51"/>
      <c r="G329" s="51"/>
    </row>
    <row r="330" spans="1:7" x14ac:dyDescent="0.3">
      <c r="A330" s="51"/>
      <c r="B330" s="51"/>
      <c r="C330" s="51"/>
      <c r="D330" s="51"/>
      <c r="E330" s="51"/>
      <c r="F330" s="51"/>
      <c r="G330" s="51"/>
    </row>
    <row r="331" spans="1:7" x14ac:dyDescent="0.3">
      <c r="A331" s="51"/>
      <c r="B331" s="51"/>
      <c r="C331" s="51"/>
      <c r="D331" s="51"/>
      <c r="E331" s="51"/>
      <c r="F331" s="51"/>
      <c r="G331" s="51"/>
    </row>
    <row r="332" spans="1:7" x14ac:dyDescent="0.3">
      <c r="A332" s="51"/>
      <c r="B332" s="51"/>
      <c r="C332" s="51"/>
      <c r="D332" s="51"/>
      <c r="E332" s="51"/>
      <c r="F332" s="51"/>
      <c r="G332" s="51"/>
    </row>
    <row r="333" spans="1:7" x14ac:dyDescent="0.3">
      <c r="A333" s="51"/>
      <c r="B333" s="51"/>
      <c r="C333" s="51"/>
      <c r="D333" s="51"/>
      <c r="E333" s="51"/>
      <c r="F333" s="51"/>
      <c r="G333" s="51"/>
    </row>
    <row r="334" spans="1:7" x14ac:dyDescent="0.3">
      <c r="A334" s="51"/>
      <c r="B334" s="51"/>
      <c r="C334" s="51"/>
      <c r="D334" s="51"/>
      <c r="E334" s="51"/>
      <c r="F334" s="51"/>
      <c r="G334" s="51"/>
    </row>
    <row r="335" spans="1:7" x14ac:dyDescent="0.3">
      <c r="A335" s="51"/>
      <c r="B335" s="51"/>
      <c r="C335" s="51"/>
      <c r="D335" s="51"/>
      <c r="E335" s="51"/>
      <c r="F335" s="51"/>
      <c r="G335" s="51"/>
    </row>
    <row r="336" spans="1:7" x14ac:dyDescent="0.3">
      <c r="A336" s="51"/>
      <c r="B336" s="51"/>
      <c r="C336" s="51"/>
      <c r="D336" s="51"/>
      <c r="E336" s="51"/>
      <c r="F336" s="51"/>
      <c r="G336" s="51"/>
    </row>
    <row r="337" spans="1:7" x14ac:dyDescent="0.3">
      <c r="A337" s="51"/>
      <c r="B337" s="51"/>
      <c r="C337" s="51"/>
      <c r="D337" s="51"/>
      <c r="E337" s="51"/>
      <c r="F337" s="51"/>
      <c r="G337" s="51"/>
    </row>
    <row r="338" spans="1:7" x14ac:dyDescent="0.3">
      <c r="A338" s="51"/>
      <c r="B338" s="51"/>
      <c r="C338" s="51"/>
      <c r="D338" s="51"/>
      <c r="E338" s="51"/>
      <c r="F338" s="51"/>
      <c r="G338" s="51"/>
    </row>
    <row r="339" spans="1:7" x14ac:dyDescent="0.3">
      <c r="A339" s="51"/>
      <c r="B339" s="51"/>
      <c r="C339" s="51"/>
      <c r="D339" s="51"/>
      <c r="E339" s="51"/>
      <c r="F339" s="51"/>
      <c r="G339" s="51"/>
    </row>
    <row r="340" spans="1:7" x14ac:dyDescent="0.3">
      <c r="A340" s="51"/>
      <c r="B340" s="51"/>
      <c r="C340" s="51"/>
      <c r="D340" s="51"/>
      <c r="E340" s="51"/>
      <c r="F340" s="51"/>
      <c r="G340" s="51"/>
    </row>
    <row r="341" spans="1:7" x14ac:dyDescent="0.3">
      <c r="A341" s="51"/>
      <c r="B341" s="51"/>
      <c r="C341" s="51"/>
      <c r="D341" s="51"/>
      <c r="E341" s="51"/>
      <c r="F341" s="51"/>
      <c r="G341" s="51"/>
    </row>
    <row r="342" spans="1:7" x14ac:dyDescent="0.3">
      <c r="A342" s="51"/>
      <c r="B342" s="51"/>
      <c r="C342" s="51"/>
      <c r="D342" s="51"/>
      <c r="E342" s="51"/>
      <c r="F342" s="51"/>
      <c r="G342" s="51"/>
    </row>
    <row r="343" spans="1:7" x14ac:dyDescent="0.3">
      <c r="A343" s="51"/>
      <c r="B343" s="51"/>
      <c r="C343" s="51"/>
      <c r="D343" s="51"/>
      <c r="E343" s="51"/>
      <c r="F343" s="51"/>
      <c r="G343" s="51"/>
    </row>
    <row r="344" spans="1:7" x14ac:dyDescent="0.3">
      <c r="A344" s="51"/>
      <c r="B344" s="51"/>
      <c r="C344" s="51"/>
      <c r="D344" s="51"/>
      <c r="E344" s="51"/>
      <c r="F344" s="51"/>
      <c r="G344" s="51"/>
    </row>
    <row r="345" spans="1:7" x14ac:dyDescent="0.3">
      <c r="A345" s="51"/>
      <c r="B345" s="51"/>
      <c r="C345" s="51"/>
      <c r="D345" s="51"/>
      <c r="E345" s="51"/>
      <c r="F345" s="51"/>
      <c r="G345" s="51"/>
    </row>
    <row r="346" spans="1:7" x14ac:dyDescent="0.3">
      <c r="A346" s="51"/>
      <c r="B346" s="51"/>
      <c r="C346" s="51"/>
      <c r="D346" s="51"/>
      <c r="E346" s="51"/>
      <c r="F346" s="51"/>
      <c r="G346" s="51"/>
    </row>
    <row r="347" spans="1:7" x14ac:dyDescent="0.3">
      <c r="A347" s="51"/>
      <c r="B347" s="51"/>
      <c r="C347" s="51"/>
      <c r="D347" s="51"/>
      <c r="E347" s="51"/>
      <c r="F347" s="51"/>
      <c r="G347" s="51"/>
    </row>
    <row r="348" spans="1:7" x14ac:dyDescent="0.3">
      <c r="A348" s="51"/>
      <c r="B348" s="51"/>
      <c r="C348" s="51"/>
      <c r="D348" s="51"/>
      <c r="E348" s="51"/>
      <c r="F348" s="51"/>
      <c r="G348" s="51"/>
    </row>
    <row r="349" spans="1:7" x14ac:dyDescent="0.3">
      <c r="A349" s="51"/>
      <c r="B349" s="51"/>
      <c r="C349" s="51"/>
      <c r="D349" s="51"/>
      <c r="E349" s="51"/>
      <c r="F349" s="51"/>
      <c r="G349" s="51"/>
    </row>
    <row r="350" spans="1:7" x14ac:dyDescent="0.3">
      <c r="A350" s="51"/>
      <c r="B350" s="51"/>
      <c r="C350" s="51"/>
      <c r="D350" s="51"/>
      <c r="E350" s="51"/>
      <c r="F350" s="51"/>
      <c r="G350" s="51"/>
    </row>
    <row r="351" spans="1:7" x14ac:dyDescent="0.3">
      <c r="A351" s="51"/>
      <c r="B351" s="51"/>
      <c r="C351" s="51"/>
      <c r="D351" s="51"/>
      <c r="E351" s="51"/>
      <c r="F351" s="51"/>
      <c r="G351" s="51"/>
    </row>
    <row r="352" spans="1:7" x14ac:dyDescent="0.3">
      <c r="A352" s="51"/>
      <c r="B352" s="51"/>
      <c r="C352" s="51"/>
      <c r="D352" s="51"/>
      <c r="E352" s="51"/>
      <c r="F352" s="51"/>
      <c r="G352" s="51"/>
    </row>
    <row r="353" spans="1:7" x14ac:dyDescent="0.3">
      <c r="A353" s="51"/>
      <c r="B353" s="51"/>
      <c r="C353" s="51"/>
      <c r="D353" s="51"/>
      <c r="E353" s="51"/>
      <c r="F353" s="51"/>
      <c r="G353" s="51"/>
    </row>
    <row r="354" spans="1:7" x14ac:dyDescent="0.3">
      <c r="A354" s="51"/>
      <c r="B354" s="51"/>
      <c r="C354" s="51"/>
      <c r="D354" s="51"/>
      <c r="E354" s="51"/>
      <c r="F354" s="51"/>
      <c r="G354" s="51"/>
    </row>
    <row r="355" spans="1:7" x14ac:dyDescent="0.3">
      <c r="A355" s="51"/>
      <c r="B355" s="51"/>
      <c r="C355" s="51"/>
      <c r="D355" s="51"/>
      <c r="E355" s="51"/>
      <c r="F355" s="51"/>
      <c r="G355" s="51"/>
    </row>
    <row r="356" spans="1:7" x14ac:dyDescent="0.3">
      <c r="A356" s="51"/>
      <c r="B356" s="51"/>
      <c r="C356" s="51"/>
      <c r="D356" s="51"/>
      <c r="E356" s="51"/>
      <c r="F356" s="51"/>
      <c r="G356" s="51"/>
    </row>
    <row r="357" spans="1:7" x14ac:dyDescent="0.3">
      <c r="A357" s="51"/>
      <c r="B357" s="51"/>
      <c r="C357" s="51"/>
      <c r="D357" s="51"/>
      <c r="E357" s="51"/>
      <c r="F357" s="51"/>
      <c r="G357" s="51"/>
    </row>
    <row r="358" spans="1:7" x14ac:dyDescent="0.3">
      <c r="A358" s="51"/>
      <c r="B358" s="51"/>
      <c r="C358" s="51"/>
      <c r="D358" s="51"/>
      <c r="E358" s="51"/>
      <c r="F358" s="51"/>
      <c r="G358" s="51"/>
    </row>
    <row r="359" spans="1:7" x14ac:dyDescent="0.3">
      <c r="A359" s="51"/>
      <c r="B359" s="51"/>
      <c r="C359" s="51"/>
      <c r="D359" s="51"/>
      <c r="E359" s="51"/>
      <c r="F359" s="51"/>
      <c r="G359" s="51"/>
    </row>
    <row r="360" spans="1:7" x14ac:dyDescent="0.3">
      <c r="A360" s="51"/>
      <c r="B360" s="51"/>
      <c r="C360" s="51"/>
      <c r="D360" s="51"/>
      <c r="E360" s="51"/>
      <c r="F360" s="51"/>
      <c r="G360" s="51"/>
    </row>
    <row r="361" spans="1:7" x14ac:dyDescent="0.3">
      <c r="A361" s="51"/>
      <c r="B361" s="51"/>
      <c r="C361" s="51"/>
      <c r="D361" s="51"/>
      <c r="E361" s="51"/>
      <c r="F361" s="51"/>
      <c r="G361" s="51"/>
    </row>
    <row r="362" spans="1:7" x14ac:dyDescent="0.3">
      <c r="A362" s="51"/>
      <c r="B362" s="51"/>
      <c r="C362" s="51"/>
      <c r="D362" s="51"/>
      <c r="E362" s="51"/>
      <c r="F362" s="51"/>
      <c r="G362" s="51"/>
    </row>
    <row r="363" spans="1:7" x14ac:dyDescent="0.3">
      <c r="A363" s="51"/>
      <c r="B363" s="51"/>
      <c r="C363" s="51"/>
      <c r="D363" s="51"/>
      <c r="E363" s="51"/>
      <c r="F363" s="51"/>
      <c r="G363" s="51"/>
    </row>
    <row r="364" spans="1:7" x14ac:dyDescent="0.3">
      <c r="A364" s="51"/>
      <c r="B364" s="51"/>
      <c r="C364" s="51"/>
      <c r="D364" s="51"/>
      <c r="E364" s="51"/>
      <c r="F364" s="51"/>
      <c r="G364" s="51"/>
    </row>
    <row r="365" spans="1:7" x14ac:dyDescent="0.3">
      <c r="A365" s="51"/>
      <c r="B365" s="51"/>
      <c r="C365" s="51"/>
      <c r="D365" s="51"/>
      <c r="E365" s="51"/>
      <c r="F365" s="51"/>
      <c r="G365" s="51"/>
    </row>
    <row r="366" spans="1:7" x14ac:dyDescent="0.3">
      <c r="A366" s="51"/>
      <c r="B366" s="51"/>
      <c r="C366" s="51"/>
      <c r="D366" s="51"/>
      <c r="E366" s="51"/>
      <c r="F366" s="51"/>
      <c r="G366" s="51"/>
    </row>
    <row r="367" spans="1:7" x14ac:dyDescent="0.3">
      <c r="A367" s="51"/>
      <c r="B367" s="51"/>
      <c r="C367" s="51"/>
      <c r="D367" s="51"/>
      <c r="E367" s="51"/>
      <c r="F367" s="51"/>
      <c r="G367" s="51"/>
    </row>
    <row r="368" spans="1:7" x14ac:dyDescent="0.3">
      <c r="A368" s="51"/>
      <c r="B368" s="51"/>
      <c r="C368" s="51"/>
      <c r="D368" s="51"/>
      <c r="E368" s="51"/>
      <c r="F368" s="51"/>
      <c r="G368" s="51"/>
    </row>
    <row r="369" spans="1:7" x14ac:dyDescent="0.3">
      <c r="A369" s="51"/>
      <c r="B369" s="51"/>
      <c r="C369" s="51"/>
      <c r="D369" s="51"/>
      <c r="E369" s="51"/>
      <c r="F369" s="51"/>
      <c r="G369" s="51"/>
    </row>
    <row r="370" spans="1:7" x14ac:dyDescent="0.3">
      <c r="A370" s="51"/>
      <c r="B370" s="51"/>
      <c r="C370" s="51"/>
      <c r="D370" s="51"/>
      <c r="E370" s="51"/>
      <c r="F370" s="51"/>
      <c r="G370" s="51"/>
    </row>
    <row r="371" spans="1:7" x14ac:dyDescent="0.3">
      <c r="A371" s="51"/>
      <c r="B371" s="51"/>
      <c r="C371" s="51"/>
      <c r="D371" s="51"/>
      <c r="E371" s="51"/>
      <c r="F371" s="51"/>
      <c r="G371" s="51"/>
    </row>
    <row r="372" spans="1:7" x14ac:dyDescent="0.3">
      <c r="A372" s="51"/>
      <c r="B372" s="51"/>
      <c r="C372" s="51"/>
      <c r="D372" s="51"/>
      <c r="E372" s="51"/>
      <c r="F372" s="51"/>
      <c r="G372" s="51"/>
    </row>
    <row r="373" spans="1:7" x14ac:dyDescent="0.3">
      <c r="A373" s="51"/>
      <c r="B373" s="51"/>
      <c r="C373" s="51"/>
      <c r="D373" s="51"/>
      <c r="E373" s="51"/>
      <c r="F373" s="51"/>
      <c r="G373" s="51"/>
    </row>
    <row r="374" spans="1:7" x14ac:dyDescent="0.3">
      <c r="A374" s="51"/>
      <c r="B374" s="51"/>
      <c r="C374" s="51"/>
      <c r="D374" s="51"/>
      <c r="E374" s="51"/>
      <c r="F374" s="51"/>
      <c r="G374" s="51"/>
    </row>
    <row r="375" spans="1:7" x14ac:dyDescent="0.3">
      <c r="A375" s="51"/>
      <c r="B375" s="51"/>
      <c r="C375" s="51"/>
      <c r="D375" s="51"/>
      <c r="E375" s="51"/>
      <c r="F375" s="51"/>
      <c r="G375" s="51"/>
    </row>
    <row r="376" spans="1:7" x14ac:dyDescent="0.3">
      <c r="A376" s="51"/>
      <c r="B376" s="51"/>
      <c r="C376" s="51"/>
      <c r="D376" s="51"/>
      <c r="E376" s="51"/>
      <c r="F376" s="51"/>
      <c r="G376" s="51"/>
    </row>
    <row r="377" spans="1:7" x14ac:dyDescent="0.3">
      <c r="A377" s="51"/>
      <c r="B377" s="51"/>
      <c r="C377" s="51"/>
      <c r="D377" s="51"/>
      <c r="E377" s="51"/>
      <c r="F377" s="51"/>
      <c r="G377" s="51"/>
    </row>
    <row r="378" spans="1:7" x14ac:dyDescent="0.3">
      <c r="A378" s="51"/>
      <c r="B378" s="51"/>
      <c r="C378" s="51"/>
      <c r="D378" s="51"/>
      <c r="E378" s="51"/>
      <c r="F378" s="51"/>
      <c r="G378" s="51"/>
    </row>
    <row r="379" spans="1:7" x14ac:dyDescent="0.3">
      <c r="A379" s="51"/>
      <c r="B379" s="51"/>
      <c r="C379" s="51"/>
      <c r="D379" s="51"/>
      <c r="E379" s="51"/>
      <c r="F379" s="51"/>
      <c r="G379" s="51"/>
    </row>
    <row r="380" spans="1:7" x14ac:dyDescent="0.3">
      <c r="A380" s="51"/>
      <c r="B380" s="51"/>
      <c r="C380" s="51"/>
      <c r="D380" s="51"/>
      <c r="E380" s="51"/>
      <c r="F380" s="51"/>
      <c r="G380" s="51"/>
    </row>
    <row r="381" spans="1:7" x14ac:dyDescent="0.3">
      <c r="A381" s="51"/>
      <c r="B381" s="51"/>
      <c r="C381" s="51"/>
      <c r="D381" s="51"/>
      <c r="E381" s="51"/>
      <c r="F381" s="51"/>
      <c r="G381" s="51"/>
    </row>
    <row r="382" spans="1:7" x14ac:dyDescent="0.3">
      <c r="A382" s="51"/>
      <c r="B382" s="51"/>
      <c r="C382" s="51"/>
      <c r="D382" s="51"/>
      <c r="E382" s="51"/>
      <c r="F382" s="51"/>
      <c r="G382" s="51"/>
    </row>
    <row r="383" spans="1:7" x14ac:dyDescent="0.3">
      <c r="A383" s="51"/>
      <c r="B383" s="51"/>
      <c r="C383" s="51"/>
      <c r="D383" s="51"/>
      <c r="E383" s="51"/>
      <c r="F383" s="51"/>
      <c r="G383" s="51"/>
    </row>
    <row r="384" spans="1:7" x14ac:dyDescent="0.3">
      <c r="A384" s="51"/>
      <c r="B384" s="51"/>
      <c r="C384" s="51"/>
      <c r="D384" s="51"/>
      <c r="E384" s="51"/>
      <c r="F384" s="51"/>
      <c r="G384" s="51"/>
    </row>
    <row r="385" spans="1:7" x14ac:dyDescent="0.3">
      <c r="A385" s="51"/>
      <c r="B385" s="51"/>
      <c r="C385" s="51"/>
      <c r="D385" s="51"/>
      <c r="E385" s="51"/>
      <c r="F385" s="51"/>
      <c r="G385" s="51"/>
    </row>
    <row r="386" spans="1:7" x14ac:dyDescent="0.3">
      <c r="A386" s="51"/>
      <c r="B386" s="51"/>
      <c r="C386" s="51"/>
      <c r="D386" s="51"/>
      <c r="E386" s="51"/>
      <c r="F386" s="51"/>
      <c r="G386" s="51"/>
    </row>
    <row r="387" spans="1:7" x14ac:dyDescent="0.3">
      <c r="A387" s="51"/>
      <c r="B387" s="51"/>
      <c r="C387" s="51"/>
      <c r="D387" s="51"/>
      <c r="E387" s="51"/>
      <c r="F387" s="51"/>
      <c r="G387" s="51"/>
    </row>
    <row r="388" spans="1:7" x14ac:dyDescent="0.3">
      <c r="A388" s="51"/>
      <c r="B388" s="51"/>
      <c r="C388" s="51"/>
      <c r="D388" s="51"/>
      <c r="E388" s="51"/>
      <c r="F388" s="51"/>
      <c r="G388" s="51"/>
    </row>
    <row r="389" spans="1:7" x14ac:dyDescent="0.3">
      <c r="A389" s="51"/>
      <c r="B389" s="51"/>
      <c r="C389" s="51"/>
      <c r="D389" s="51"/>
      <c r="E389" s="51"/>
      <c r="F389" s="51"/>
      <c r="G389" s="51"/>
    </row>
    <row r="390" spans="1:7" x14ac:dyDescent="0.3">
      <c r="A390" s="51"/>
      <c r="B390" s="51"/>
      <c r="C390" s="51"/>
      <c r="D390" s="51"/>
      <c r="E390" s="51"/>
      <c r="F390" s="51"/>
      <c r="G390" s="51"/>
    </row>
    <row r="391" spans="1:7" x14ac:dyDescent="0.3">
      <c r="A391" s="51"/>
      <c r="B391" s="51"/>
      <c r="C391" s="51"/>
      <c r="D391" s="51"/>
      <c r="E391" s="51"/>
      <c r="F391" s="51"/>
      <c r="G391" s="51"/>
    </row>
    <row r="392" spans="1:7" x14ac:dyDescent="0.3">
      <c r="A392" s="51"/>
      <c r="B392" s="51"/>
      <c r="C392" s="51"/>
      <c r="D392" s="51"/>
      <c r="E392" s="51"/>
      <c r="F392" s="51"/>
      <c r="G392" s="51"/>
    </row>
    <row r="393" spans="1:7" x14ac:dyDescent="0.3">
      <c r="A393" s="51"/>
      <c r="B393" s="51"/>
      <c r="C393" s="51"/>
      <c r="D393" s="51"/>
      <c r="E393" s="51"/>
      <c r="F393" s="51"/>
      <c r="G393" s="51"/>
    </row>
    <row r="394" spans="1:7" x14ac:dyDescent="0.3">
      <c r="A394" s="51"/>
      <c r="B394" s="51"/>
      <c r="C394" s="51"/>
      <c r="D394" s="51"/>
      <c r="E394" s="51"/>
      <c r="F394" s="51"/>
      <c r="G394" s="51"/>
    </row>
    <row r="395" spans="1:7" x14ac:dyDescent="0.3">
      <c r="A395" s="51"/>
      <c r="B395" s="51"/>
      <c r="C395" s="51"/>
      <c r="D395" s="51"/>
      <c r="E395" s="51"/>
      <c r="F395" s="51"/>
      <c r="G395" s="51"/>
    </row>
    <row r="396" spans="1:7" x14ac:dyDescent="0.3">
      <c r="A396" s="51"/>
      <c r="B396" s="51"/>
      <c r="C396" s="51"/>
      <c r="D396" s="51"/>
      <c r="E396" s="51"/>
      <c r="F396" s="51"/>
      <c r="G396" s="51"/>
    </row>
    <row r="397" spans="1:7" x14ac:dyDescent="0.3">
      <c r="A397" s="51"/>
      <c r="B397" s="51"/>
      <c r="C397" s="51"/>
      <c r="D397" s="51"/>
      <c r="E397" s="51"/>
      <c r="F397" s="51"/>
      <c r="G397" s="51"/>
    </row>
    <row r="398" spans="1:7" x14ac:dyDescent="0.3">
      <c r="A398" s="51"/>
      <c r="B398" s="51"/>
      <c r="C398" s="51"/>
      <c r="D398" s="51"/>
      <c r="E398" s="51"/>
      <c r="F398" s="51"/>
      <c r="G398" s="51"/>
    </row>
    <row r="399" spans="1:7" x14ac:dyDescent="0.3">
      <c r="A399" s="51"/>
      <c r="B399" s="51"/>
      <c r="C399" s="51"/>
      <c r="D399" s="51"/>
      <c r="E399" s="51"/>
      <c r="F399" s="51"/>
      <c r="G399" s="51"/>
    </row>
    <row r="400" spans="1:7" x14ac:dyDescent="0.3">
      <c r="A400" s="51"/>
      <c r="B400" s="51"/>
      <c r="C400" s="51"/>
      <c r="D400" s="51"/>
      <c r="E400" s="51"/>
      <c r="F400" s="51"/>
      <c r="G400" s="51"/>
    </row>
    <row r="401" spans="1:7" x14ac:dyDescent="0.3">
      <c r="A401" s="51"/>
      <c r="B401" s="51"/>
      <c r="C401" s="51"/>
      <c r="D401" s="51"/>
      <c r="E401" s="51"/>
      <c r="F401" s="51"/>
      <c r="G401" s="51"/>
    </row>
    <row r="402" spans="1:7" x14ac:dyDescent="0.3">
      <c r="A402" s="51"/>
      <c r="B402" s="51"/>
      <c r="C402" s="51"/>
      <c r="D402" s="51"/>
      <c r="E402" s="51"/>
      <c r="F402" s="51"/>
      <c r="G402" s="51"/>
    </row>
    <row r="403" spans="1:7" x14ac:dyDescent="0.3">
      <c r="A403" s="51"/>
      <c r="B403" s="51"/>
      <c r="C403" s="51"/>
      <c r="D403" s="51"/>
      <c r="E403" s="51"/>
      <c r="F403" s="51"/>
      <c r="G403" s="51"/>
    </row>
    <row r="404" spans="1:7" x14ac:dyDescent="0.3">
      <c r="A404" s="51"/>
      <c r="B404" s="51"/>
      <c r="C404" s="51"/>
      <c r="D404" s="51"/>
      <c r="E404" s="51"/>
      <c r="F404" s="51"/>
      <c r="G404" s="51"/>
    </row>
    <row r="405" spans="1:7" x14ac:dyDescent="0.3">
      <c r="A405" s="51"/>
      <c r="B405" s="51"/>
      <c r="C405" s="51"/>
      <c r="D405" s="51"/>
      <c r="E405" s="51"/>
      <c r="F405" s="51"/>
      <c r="G405" s="51"/>
    </row>
    <row r="406" spans="1:7" x14ac:dyDescent="0.3">
      <c r="A406" s="51"/>
      <c r="B406" s="51"/>
      <c r="C406" s="51"/>
      <c r="D406" s="51"/>
      <c r="E406" s="51"/>
      <c r="F406" s="51"/>
      <c r="G406" s="51"/>
    </row>
    <row r="407" spans="1:7" x14ac:dyDescent="0.3">
      <c r="A407" s="51"/>
      <c r="B407" s="51"/>
      <c r="C407" s="51"/>
      <c r="D407" s="51"/>
      <c r="E407" s="51"/>
      <c r="F407" s="51"/>
      <c r="G407" s="51"/>
    </row>
    <row r="408" spans="1:7" x14ac:dyDescent="0.3">
      <c r="A408" s="51"/>
      <c r="B408" s="51"/>
      <c r="C408" s="51"/>
      <c r="D408" s="51"/>
      <c r="E408" s="51"/>
      <c r="F408" s="51"/>
      <c r="G408" s="51"/>
    </row>
    <row r="409" spans="1:7" x14ac:dyDescent="0.3">
      <c r="A409" s="51"/>
      <c r="B409" s="51"/>
      <c r="C409" s="51"/>
      <c r="D409" s="51"/>
      <c r="E409" s="51"/>
      <c r="F409" s="51"/>
      <c r="G409" s="51"/>
    </row>
    <row r="410" spans="1:7" x14ac:dyDescent="0.3">
      <c r="A410" s="51"/>
      <c r="B410" s="51"/>
      <c r="C410" s="51"/>
      <c r="D410" s="51"/>
      <c r="E410" s="51"/>
      <c r="F410" s="51"/>
      <c r="G410" s="51"/>
    </row>
    <row r="411" spans="1:7" x14ac:dyDescent="0.3">
      <c r="A411" s="51"/>
      <c r="B411" s="51"/>
      <c r="C411" s="51"/>
      <c r="D411" s="51"/>
      <c r="E411" s="51"/>
      <c r="F411" s="51"/>
      <c r="G411" s="51"/>
    </row>
    <row r="412" spans="1:7" x14ac:dyDescent="0.3">
      <c r="A412" s="51"/>
      <c r="B412" s="51"/>
      <c r="C412" s="51"/>
      <c r="D412" s="51"/>
      <c r="E412" s="51"/>
      <c r="F412" s="51"/>
      <c r="G412" s="51"/>
    </row>
    <row r="413" spans="1:7" x14ac:dyDescent="0.3">
      <c r="A413" s="51"/>
      <c r="B413" s="51"/>
      <c r="C413" s="51"/>
      <c r="D413" s="51"/>
      <c r="E413" s="51"/>
      <c r="F413" s="51"/>
      <c r="G413" s="51"/>
    </row>
    <row r="414" spans="1:7" x14ac:dyDescent="0.3">
      <c r="A414" s="51"/>
      <c r="B414" s="51"/>
      <c r="C414" s="51"/>
      <c r="D414" s="51"/>
      <c r="E414" s="51"/>
      <c r="F414" s="51"/>
      <c r="G414" s="51"/>
    </row>
    <row r="415" spans="1:7" x14ac:dyDescent="0.3">
      <c r="A415" s="51"/>
      <c r="B415" s="51"/>
      <c r="C415" s="51"/>
      <c r="D415" s="51"/>
      <c r="E415" s="51"/>
      <c r="F415" s="51"/>
      <c r="G415" s="51"/>
    </row>
    <row r="416" spans="1:7" x14ac:dyDescent="0.3">
      <c r="A416" s="51"/>
      <c r="B416" s="51"/>
      <c r="C416" s="51"/>
      <c r="D416" s="51"/>
      <c r="E416" s="51"/>
      <c r="F416" s="51"/>
      <c r="G416" s="51"/>
    </row>
    <row r="417" spans="1:7" x14ac:dyDescent="0.3">
      <c r="A417" s="51"/>
      <c r="B417" s="51"/>
      <c r="C417" s="51"/>
      <c r="D417" s="51"/>
      <c r="E417" s="51"/>
      <c r="F417" s="51"/>
      <c r="G417" s="51"/>
    </row>
    <row r="418" spans="1:7" x14ac:dyDescent="0.3">
      <c r="A418" s="51"/>
      <c r="B418" s="51"/>
      <c r="C418" s="51"/>
      <c r="D418" s="51"/>
      <c r="E418" s="51"/>
      <c r="F418" s="51"/>
      <c r="G418" s="51"/>
    </row>
    <row r="419" spans="1:7" x14ac:dyDescent="0.3">
      <c r="A419" s="51"/>
      <c r="B419" s="51"/>
      <c r="C419" s="51"/>
      <c r="D419" s="51"/>
      <c r="E419" s="51"/>
      <c r="F419" s="51"/>
      <c r="G419" s="51"/>
    </row>
    <row r="420" spans="1:7" x14ac:dyDescent="0.3">
      <c r="A420" s="51"/>
      <c r="B420" s="51"/>
      <c r="C420" s="51"/>
      <c r="D420" s="51"/>
      <c r="E420" s="51"/>
      <c r="F420" s="51"/>
      <c r="G420" s="51"/>
    </row>
    <row r="421" spans="1:7" x14ac:dyDescent="0.3">
      <c r="A421" s="51"/>
      <c r="B421" s="51"/>
      <c r="C421" s="51"/>
      <c r="D421" s="51"/>
      <c r="E421" s="51"/>
      <c r="F421" s="51"/>
      <c r="G421" s="51"/>
    </row>
    <row r="422" spans="1:7" x14ac:dyDescent="0.3">
      <c r="A422" s="51"/>
      <c r="B422" s="51"/>
      <c r="C422" s="51"/>
      <c r="D422" s="51"/>
      <c r="E422" s="51"/>
      <c r="F422" s="51"/>
      <c r="G422" s="51"/>
    </row>
    <row r="423" spans="1:7" x14ac:dyDescent="0.3">
      <c r="A423" s="51"/>
      <c r="B423" s="51"/>
      <c r="C423" s="51"/>
      <c r="D423" s="51"/>
      <c r="E423" s="51"/>
      <c r="F423" s="51"/>
      <c r="G423" s="51"/>
    </row>
    <row r="424" spans="1:7" x14ac:dyDescent="0.3">
      <c r="A424" s="51"/>
      <c r="B424" s="51"/>
      <c r="C424" s="51"/>
      <c r="D424" s="51"/>
      <c r="E424" s="51"/>
      <c r="F424" s="51"/>
      <c r="G424" s="51"/>
    </row>
    <row r="425" spans="1:7" x14ac:dyDescent="0.3">
      <c r="A425" s="51"/>
      <c r="B425" s="51"/>
      <c r="C425" s="51"/>
      <c r="D425" s="51"/>
      <c r="E425" s="51"/>
      <c r="F425" s="51"/>
      <c r="G425" s="51"/>
    </row>
    <row r="426" spans="1:7" x14ac:dyDescent="0.3">
      <c r="A426" s="51"/>
      <c r="B426" s="51"/>
      <c r="C426" s="51"/>
      <c r="D426" s="51"/>
      <c r="E426" s="51"/>
      <c r="F426" s="51"/>
      <c r="G426" s="51"/>
    </row>
    <row r="427" spans="1:7" x14ac:dyDescent="0.3">
      <c r="A427" s="51"/>
      <c r="B427" s="51"/>
      <c r="C427" s="51"/>
      <c r="D427" s="51"/>
      <c r="E427" s="51"/>
      <c r="F427" s="51"/>
      <c r="G427" s="51"/>
    </row>
    <row r="428" spans="1:7" x14ac:dyDescent="0.3">
      <c r="A428" s="51"/>
      <c r="B428" s="51"/>
      <c r="C428" s="51"/>
      <c r="D428" s="51"/>
      <c r="E428" s="51"/>
      <c r="F428" s="51"/>
      <c r="G428" s="51"/>
    </row>
    <row r="429" spans="1:7" x14ac:dyDescent="0.3">
      <c r="A429" s="51"/>
      <c r="B429" s="51"/>
      <c r="C429" s="51"/>
      <c r="D429" s="51"/>
      <c r="E429" s="51"/>
      <c r="F429" s="51"/>
      <c r="G429" s="51"/>
    </row>
    <row r="430" spans="1:7" x14ac:dyDescent="0.3">
      <c r="A430" s="51"/>
      <c r="B430" s="51"/>
      <c r="C430" s="51"/>
      <c r="D430" s="51"/>
      <c r="E430" s="51"/>
      <c r="F430" s="51"/>
      <c r="G430" s="51"/>
    </row>
    <row r="431" spans="1:7" x14ac:dyDescent="0.3">
      <c r="A431" s="51"/>
      <c r="B431" s="51"/>
      <c r="C431" s="51"/>
      <c r="D431" s="51"/>
      <c r="E431" s="51"/>
      <c r="F431" s="51"/>
      <c r="G431" s="51"/>
    </row>
    <row r="432" spans="1:7" x14ac:dyDescent="0.3">
      <c r="A432" s="51"/>
      <c r="B432" s="51"/>
      <c r="C432" s="51"/>
      <c r="D432" s="51"/>
      <c r="E432" s="51"/>
      <c r="F432" s="51"/>
      <c r="G432" s="51"/>
    </row>
    <row r="433" spans="1:7" x14ac:dyDescent="0.3">
      <c r="A433" s="51"/>
      <c r="B433" s="51"/>
      <c r="C433" s="51"/>
      <c r="D433" s="51"/>
      <c r="E433" s="51"/>
      <c r="F433" s="51"/>
      <c r="G433" s="51"/>
    </row>
    <row r="434" spans="1:7" x14ac:dyDescent="0.3">
      <c r="A434" s="51"/>
      <c r="B434" s="51"/>
      <c r="C434" s="51"/>
      <c r="D434" s="51"/>
      <c r="E434" s="51"/>
      <c r="F434" s="51"/>
      <c r="G434" s="51"/>
    </row>
    <row r="435" spans="1:7" x14ac:dyDescent="0.3">
      <c r="A435" s="51"/>
      <c r="B435" s="51"/>
      <c r="C435" s="51"/>
      <c r="D435" s="51"/>
      <c r="E435" s="51"/>
      <c r="F435" s="51"/>
      <c r="G435" s="51"/>
    </row>
    <row r="436" spans="1:7" x14ac:dyDescent="0.3">
      <c r="A436" s="51"/>
      <c r="B436" s="51"/>
      <c r="C436" s="51"/>
      <c r="D436" s="51"/>
      <c r="E436" s="51"/>
      <c r="F436" s="51"/>
      <c r="G436" s="51"/>
    </row>
    <row r="437" spans="1:7" x14ac:dyDescent="0.3">
      <c r="A437" s="51"/>
      <c r="B437" s="51"/>
      <c r="C437" s="51"/>
      <c r="D437" s="51"/>
      <c r="E437" s="51"/>
      <c r="F437" s="51"/>
      <c r="G437" s="51"/>
    </row>
    <row r="438" spans="1:7" x14ac:dyDescent="0.3">
      <c r="A438" s="51"/>
      <c r="B438" s="51"/>
      <c r="C438" s="51"/>
      <c r="D438" s="51"/>
      <c r="E438" s="51"/>
      <c r="F438" s="51"/>
      <c r="G438" s="51"/>
    </row>
    <row r="439" spans="1:7" x14ac:dyDescent="0.3">
      <c r="A439" s="51"/>
      <c r="B439" s="51"/>
      <c r="C439" s="51"/>
      <c r="D439" s="51"/>
      <c r="E439" s="51"/>
      <c r="F439" s="51"/>
      <c r="G439" s="51"/>
    </row>
    <row r="440" spans="1:7" x14ac:dyDescent="0.3">
      <c r="A440" s="51"/>
      <c r="B440" s="51"/>
      <c r="C440" s="51"/>
      <c r="D440" s="51"/>
      <c r="E440" s="51"/>
      <c r="F440" s="51"/>
      <c r="G440" s="51"/>
    </row>
    <row r="441" spans="1:7" x14ac:dyDescent="0.3">
      <c r="A441" s="51"/>
      <c r="B441" s="51"/>
      <c r="C441" s="51"/>
      <c r="D441" s="51"/>
      <c r="E441" s="51"/>
      <c r="F441" s="51"/>
      <c r="G441" s="51"/>
    </row>
    <row r="442" spans="1:7" x14ac:dyDescent="0.3">
      <c r="A442" s="51"/>
      <c r="B442" s="51"/>
      <c r="C442" s="51"/>
      <c r="D442" s="51"/>
      <c r="E442" s="51"/>
      <c r="F442" s="51"/>
      <c r="G442" s="51"/>
    </row>
    <row r="443" spans="1:7" x14ac:dyDescent="0.3">
      <c r="A443" s="51"/>
      <c r="B443" s="51"/>
      <c r="C443" s="51"/>
      <c r="D443" s="51"/>
      <c r="E443" s="51"/>
      <c r="F443" s="51"/>
      <c r="G443" s="51"/>
    </row>
    <row r="444" spans="1:7" x14ac:dyDescent="0.3">
      <c r="A444" s="51"/>
      <c r="B444" s="51"/>
      <c r="C444" s="51"/>
      <c r="D444" s="51"/>
      <c r="E444" s="51"/>
      <c r="F444" s="51"/>
      <c r="G444" s="51"/>
    </row>
    <row r="445" spans="1:7" x14ac:dyDescent="0.3">
      <c r="A445" s="51"/>
      <c r="B445" s="51"/>
      <c r="C445" s="51"/>
      <c r="D445" s="51"/>
      <c r="E445" s="51"/>
      <c r="F445" s="51"/>
      <c r="G445" s="51"/>
    </row>
    <row r="446" spans="1:7" x14ac:dyDescent="0.3">
      <c r="A446" s="51"/>
      <c r="B446" s="51"/>
      <c r="C446" s="51"/>
      <c r="D446" s="51"/>
      <c r="E446" s="51"/>
      <c r="F446" s="51"/>
      <c r="G446" s="51"/>
    </row>
    <row r="447" spans="1:7" x14ac:dyDescent="0.3">
      <c r="A447" s="51"/>
      <c r="B447" s="51"/>
      <c r="C447" s="51"/>
      <c r="D447" s="51"/>
      <c r="E447" s="51"/>
      <c r="F447" s="51"/>
      <c r="G447" s="51"/>
    </row>
    <row r="448" spans="1:7" x14ac:dyDescent="0.3">
      <c r="A448" s="51"/>
      <c r="B448" s="51"/>
      <c r="C448" s="51"/>
      <c r="D448" s="51"/>
      <c r="E448" s="51"/>
      <c r="F448" s="51"/>
      <c r="G448" s="51"/>
    </row>
    <row r="449" spans="1:7" x14ac:dyDescent="0.3">
      <c r="A449" s="51"/>
      <c r="B449" s="51"/>
      <c r="C449" s="51"/>
      <c r="D449" s="51"/>
      <c r="E449" s="51"/>
      <c r="F449" s="51"/>
      <c r="G449" s="51"/>
    </row>
    <row r="450" spans="1:7" x14ac:dyDescent="0.3">
      <c r="A450" s="51"/>
      <c r="B450" s="51"/>
      <c r="C450" s="51"/>
      <c r="D450" s="51"/>
      <c r="E450" s="51"/>
      <c r="F450" s="51"/>
      <c r="G450" s="51"/>
    </row>
    <row r="451" spans="1:7" x14ac:dyDescent="0.3">
      <c r="A451" s="51"/>
      <c r="B451" s="51"/>
      <c r="C451" s="51"/>
      <c r="D451" s="51"/>
      <c r="E451" s="51"/>
      <c r="F451" s="51"/>
      <c r="G451" s="51"/>
    </row>
    <row r="452" spans="1:7" x14ac:dyDescent="0.3">
      <c r="A452" s="51"/>
      <c r="B452" s="51"/>
      <c r="C452" s="51"/>
      <c r="D452" s="51"/>
      <c r="E452" s="51"/>
      <c r="F452" s="51"/>
      <c r="G452" s="51"/>
    </row>
    <row r="453" spans="1:7" x14ac:dyDescent="0.3">
      <c r="A453" s="51"/>
      <c r="B453" s="51"/>
      <c r="C453" s="51"/>
      <c r="D453" s="51"/>
      <c r="E453" s="51"/>
      <c r="F453" s="51"/>
      <c r="G453" s="51"/>
    </row>
    <row r="454" spans="1:7" x14ac:dyDescent="0.3">
      <c r="A454" s="51"/>
      <c r="B454" s="51"/>
      <c r="C454" s="51"/>
      <c r="D454" s="51"/>
      <c r="E454" s="51"/>
      <c r="F454" s="51"/>
      <c r="G454" s="51"/>
    </row>
    <row r="455" spans="1:7" x14ac:dyDescent="0.3">
      <c r="A455" s="51"/>
      <c r="B455" s="51"/>
      <c r="C455" s="51"/>
      <c r="D455" s="51"/>
      <c r="E455" s="51"/>
      <c r="F455" s="51"/>
      <c r="G455" s="51"/>
    </row>
    <row r="456" spans="1:7" x14ac:dyDescent="0.3">
      <c r="A456" s="51"/>
      <c r="B456" s="51"/>
      <c r="C456" s="51"/>
      <c r="D456" s="51"/>
      <c r="E456" s="51"/>
      <c r="F456" s="51"/>
      <c r="G456" s="51"/>
    </row>
    <row r="457" spans="1:7" x14ac:dyDescent="0.3">
      <c r="A457" s="51"/>
      <c r="B457" s="51"/>
      <c r="C457" s="51"/>
      <c r="D457" s="51"/>
      <c r="E457" s="51"/>
      <c r="F457" s="51"/>
      <c r="G457" s="51"/>
    </row>
    <row r="458" spans="1:7" x14ac:dyDescent="0.3">
      <c r="A458" s="51"/>
      <c r="B458" s="51"/>
      <c r="C458" s="51"/>
      <c r="D458" s="51"/>
      <c r="E458" s="51"/>
      <c r="F458" s="51"/>
      <c r="G458" s="51"/>
    </row>
    <row r="459" spans="1:7" x14ac:dyDescent="0.3">
      <c r="A459" s="51"/>
      <c r="B459" s="51"/>
      <c r="C459" s="51"/>
      <c r="D459" s="51"/>
      <c r="E459" s="51"/>
      <c r="F459" s="51"/>
      <c r="G459" s="51"/>
    </row>
    <row r="460" spans="1:7" x14ac:dyDescent="0.3">
      <c r="A460" s="51"/>
      <c r="B460" s="51"/>
      <c r="C460" s="51"/>
      <c r="D460" s="51"/>
      <c r="E460" s="51"/>
      <c r="F460" s="51"/>
      <c r="G460" s="51"/>
    </row>
    <row r="461" spans="1:7" x14ac:dyDescent="0.3">
      <c r="A461" s="51"/>
      <c r="B461" s="51"/>
      <c r="C461" s="51"/>
      <c r="D461" s="51"/>
      <c r="E461" s="51"/>
      <c r="F461" s="51"/>
      <c r="G461" s="51"/>
    </row>
    <row r="462" spans="1:7" x14ac:dyDescent="0.3">
      <c r="A462" s="51"/>
      <c r="B462" s="51"/>
      <c r="C462" s="51"/>
      <c r="D462" s="51"/>
      <c r="E462" s="51"/>
      <c r="F462" s="51"/>
      <c r="G462" s="51"/>
    </row>
    <row r="463" spans="1:7" x14ac:dyDescent="0.3">
      <c r="A463" s="51"/>
      <c r="B463" s="51"/>
      <c r="C463" s="51"/>
      <c r="D463" s="51"/>
      <c r="E463" s="51"/>
      <c r="F463" s="51"/>
      <c r="G463" s="51"/>
    </row>
    <row r="464" spans="1:7" x14ac:dyDescent="0.3">
      <c r="A464" s="51"/>
      <c r="B464" s="51"/>
      <c r="C464" s="51"/>
      <c r="D464" s="51"/>
      <c r="E464" s="51"/>
      <c r="F464" s="51"/>
      <c r="G464" s="51"/>
    </row>
    <row r="465" spans="1:7" x14ac:dyDescent="0.3">
      <c r="A465" s="51"/>
      <c r="B465" s="51"/>
      <c r="C465" s="51"/>
      <c r="D465" s="51"/>
      <c r="E465" s="51"/>
      <c r="F465" s="51"/>
      <c r="G465" s="51"/>
    </row>
    <row r="466" spans="1:7" x14ac:dyDescent="0.3">
      <c r="A466" s="51"/>
      <c r="B466" s="51"/>
      <c r="C466" s="51"/>
      <c r="D466" s="51"/>
      <c r="E466" s="51"/>
      <c r="F466" s="51"/>
      <c r="G466" s="51"/>
    </row>
    <row r="467" spans="1:7" x14ac:dyDescent="0.3">
      <c r="A467" s="51"/>
      <c r="B467" s="51"/>
      <c r="C467" s="51"/>
      <c r="D467" s="51"/>
      <c r="E467" s="51"/>
      <c r="F467" s="51"/>
      <c r="G467" s="51"/>
    </row>
    <row r="468" spans="1:7" x14ac:dyDescent="0.3">
      <c r="A468" s="51"/>
      <c r="B468" s="51"/>
      <c r="C468" s="51"/>
      <c r="D468" s="51"/>
      <c r="E468" s="51"/>
      <c r="F468" s="51"/>
      <c r="G468" s="51"/>
    </row>
    <row r="469" spans="1:7" x14ac:dyDescent="0.3">
      <c r="A469" s="51"/>
      <c r="B469" s="51"/>
      <c r="C469" s="51"/>
      <c r="D469" s="51"/>
      <c r="E469" s="51"/>
      <c r="F469" s="51"/>
      <c r="G469" s="51"/>
    </row>
    <row r="470" spans="1:7" x14ac:dyDescent="0.3">
      <c r="A470" s="51"/>
      <c r="B470" s="51"/>
      <c r="C470" s="51"/>
      <c r="D470" s="51"/>
      <c r="E470" s="51"/>
      <c r="F470" s="51"/>
      <c r="G470" s="51"/>
    </row>
    <row r="471" spans="1:7" x14ac:dyDescent="0.3">
      <c r="A471" s="51"/>
      <c r="B471" s="51"/>
      <c r="C471" s="51"/>
      <c r="D471" s="51"/>
      <c r="E471" s="51"/>
      <c r="F471" s="51"/>
      <c r="G471" s="51"/>
    </row>
    <row r="472" spans="1:7" x14ac:dyDescent="0.3">
      <c r="A472" s="51"/>
      <c r="B472" s="51"/>
      <c r="C472" s="51"/>
      <c r="D472" s="51"/>
      <c r="E472" s="51"/>
      <c r="F472" s="51"/>
      <c r="G472" s="51"/>
    </row>
    <row r="473" spans="1:7" x14ac:dyDescent="0.3">
      <c r="A473" s="51"/>
      <c r="B473" s="51"/>
      <c r="C473" s="51"/>
      <c r="D473" s="51"/>
      <c r="E473" s="51"/>
      <c r="F473" s="51"/>
      <c r="G473" s="51"/>
    </row>
    <row r="474" spans="1:7" x14ac:dyDescent="0.3">
      <c r="A474" s="51"/>
      <c r="B474" s="51"/>
      <c r="C474" s="51"/>
      <c r="D474" s="51"/>
      <c r="E474" s="51"/>
      <c r="F474" s="51"/>
      <c r="G474" s="51"/>
    </row>
    <row r="475" spans="1:7" x14ac:dyDescent="0.3">
      <c r="A475" s="51"/>
      <c r="B475" s="51"/>
      <c r="C475" s="51"/>
      <c r="D475" s="51"/>
      <c r="E475" s="51"/>
      <c r="F475" s="51"/>
      <c r="G475" s="51"/>
    </row>
    <row r="476" spans="1:7" x14ac:dyDescent="0.3">
      <c r="A476" s="51"/>
      <c r="B476" s="51"/>
      <c r="C476" s="51"/>
      <c r="D476" s="51"/>
      <c r="E476" s="51"/>
      <c r="F476" s="51"/>
      <c r="G476" s="51"/>
    </row>
    <row r="477" spans="1:7" x14ac:dyDescent="0.3">
      <c r="A477" s="51"/>
      <c r="B477" s="51"/>
      <c r="C477" s="51"/>
      <c r="D477" s="51"/>
      <c r="E477" s="51"/>
      <c r="F477" s="51"/>
      <c r="G477" s="51"/>
    </row>
    <row r="478" spans="1:7" x14ac:dyDescent="0.3">
      <c r="A478" s="51"/>
      <c r="B478" s="51"/>
      <c r="C478" s="51"/>
      <c r="D478" s="51"/>
      <c r="E478" s="51"/>
      <c r="F478" s="51"/>
      <c r="G478" s="51"/>
    </row>
    <row r="479" spans="1:7" x14ac:dyDescent="0.3">
      <c r="A479" s="51"/>
      <c r="B479" s="51"/>
      <c r="C479" s="51"/>
      <c r="D479" s="51"/>
      <c r="E479" s="51"/>
      <c r="F479" s="51"/>
      <c r="G479" s="51"/>
    </row>
    <row r="480" spans="1:7" x14ac:dyDescent="0.3">
      <c r="A480" s="51"/>
      <c r="B480" s="51"/>
      <c r="C480" s="51"/>
      <c r="D480" s="51"/>
      <c r="E480" s="51"/>
      <c r="F480" s="51"/>
      <c r="G480" s="51"/>
    </row>
    <row r="481" spans="1:7" x14ac:dyDescent="0.3">
      <c r="A481" s="51"/>
      <c r="B481" s="51"/>
      <c r="C481" s="51"/>
      <c r="D481" s="51"/>
      <c r="E481" s="51"/>
      <c r="F481" s="51"/>
      <c r="G481" s="51"/>
    </row>
    <row r="482" spans="1:7" x14ac:dyDescent="0.3">
      <c r="A482" s="51"/>
      <c r="B482" s="51"/>
      <c r="C482" s="51"/>
      <c r="D482" s="51"/>
      <c r="E482" s="51"/>
      <c r="F482" s="51"/>
      <c r="G482" s="51"/>
    </row>
    <row r="483" spans="1:7" x14ac:dyDescent="0.3">
      <c r="A483" s="51"/>
      <c r="B483" s="51"/>
      <c r="C483" s="51"/>
      <c r="D483" s="51"/>
      <c r="E483" s="51"/>
      <c r="F483" s="51"/>
      <c r="G483" s="51"/>
    </row>
    <row r="484" spans="1:7" x14ac:dyDescent="0.3">
      <c r="A484" s="51"/>
      <c r="B484" s="51"/>
      <c r="C484" s="51"/>
      <c r="D484" s="51"/>
      <c r="E484" s="51"/>
      <c r="F484" s="51"/>
      <c r="G484" s="51"/>
    </row>
    <row r="485" spans="1:7" x14ac:dyDescent="0.3">
      <c r="A485" s="51"/>
      <c r="B485" s="51"/>
      <c r="C485" s="51"/>
      <c r="D485" s="51"/>
      <c r="E485" s="51"/>
      <c r="F485" s="51"/>
      <c r="G485" s="51"/>
    </row>
    <row r="486" spans="1:7" x14ac:dyDescent="0.3">
      <c r="A486" s="51"/>
      <c r="B486" s="51"/>
      <c r="C486" s="51"/>
      <c r="D486" s="51"/>
      <c r="E486" s="51"/>
      <c r="F486" s="51"/>
      <c r="G486" s="51"/>
    </row>
    <row r="487" spans="1:7" x14ac:dyDescent="0.3">
      <c r="A487" s="51"/>
      <c r="B487" s="51"/>
      <c r="C487" s="51"/>
      <c r="D487" s="51"/>
      <c r="E487" s="51"/>
      <c r="F487" s="51"/>
      <c r="G487" s="51"/>
    </row>
    <row r="488" spans="1:7" x14ac:dyDescent="0.3">
      <c r="A488" s="51"/>
      <c r="B488" s="51"/>
      <c r="C488" s="51"/>
      <c r="D488" s="51"/>
      <c r="E488" s="51"/>
      <c r="F488" s="51"/>
      <c r="G488" s="51"/>
    </row>
    <row r="489" spans="1:7" x14ac:dyDescent="0.3">
      <c r="A489" s="51"/>
      <c r="B489" s="51"/>
      <c r="C489" s="51"/>
      <c r="D489" s="51"/>
      <c r="E489" s="51"/>
      <c r="F489" s="51"/>
      <c r="G489" s="51"/>
    </row>
    <row r="490" spans="1:7" x14ac:dyDescent="0.3">
      <c r="A490" s="51"/>
      <c r="B490" s="51"/>
      <c r="C490" s="51"/>
      <c r="D490" s="51"/>
      <c r="E490" s="51"/>
      <c r="F490" s="51"/>
      <c r="G490" s="51"/>
    </row>
    <row r="491" spans="1:7" x14ac:dyDescent="0.3">
      <c r="A491" s="51"/>
      <c r="B491" s="51"/>
      <c r="C491" s="51"/>
      <c r="D491" s="51"/>
      <c r="E491" s="51"/>
      <c r="F491" s="51"/>
      <c r="G491" s="51"/>
    </row>
    <row r="492" spans="1:7" x14ac:dyDescent="0.3">
      <c r="A492" s="51"/>
      <c r="B492" s="51"/>
      <c r="C492" s="51"/>
      <c r="D492" s="51"/>
      <c r="E492" s="51"/>
      <c r="F492" s="51"/>
      <c r="G492" s="51"/>
    </row>
    <row r="493" spans="1:7" x14ac:dyDescent="0.3">
      <c r="A493" s="51"/>
      <c r="B493" s="51"/>
      <c r="C493" s="51"/>
      <c r="D493" s="51"/>
      <c r="E493" s="51"/>
      <c r="F493" s="51"/>
      <c r="G493" s="51"/>
    </row>
    <row r="494" spans="1:7" x14ac:dyDescent="0.3">
      <c r="A494" s="51"/>
      <c r="B494" s="51"/>
      <c r="C494" s="51"/>
      <c r="D494" s="51"/>
      <c r="E494" s="51"/>
      <c r="F494" s="51"/>
      <c r="G494" s="51"/>
    </row>
    <row r="495" spans="1:7" x14ac:dyDescent="0.3">
      <c r="A495" s="51"/>
      <c r="B495" s="51"/>
      <c r="C495" s="51"/>
      <c r="D495" s="51"/>
      <c r="E495" s="51"/>
      <c r="F495" s="51"/>
      <c r="G495" s="51"/>
    </row>
    <row r="496" spans="1:7" x14ac:dyDescent="0.3">
      <c r="A496" s="51"/>
      <c r="B496" s="51"/>
      <c r="C496" s="51"/>
      <c r="D496" s="51"/>
      <c r="E496" s="51"/>
      <c r="F496" s="51"/>
      <c r="G496" s="51"/>
    </row>
    <row r="497" spans="1:7" x14ac:dyDescent="0.3">
      <c r="A497" s="51"/>
      <c r="B497" s="51"/>
      <c r="C497" s="51"/>
      <c r="D497" s="51"/>
      <c r="E497" s="51"/>
      <c r="F497" s="51"/>
      <c r="G497" s="51"/>
    </row>
    <row r="498" spans="1:7" x14ac:dyDescent="0.3">
      <c r="A498" s="51"/>
      <c r="B498" s="51"/>
      <c r="C498" s="51"/>
      <c r="D498" s="51"/>
      <c r="E498" s="51"/>
      <c r="F498" s="51"/>
      <c r="G498" s="51"/>
    </row>
    <row r="499" spans="1:7" x14ac:dyDescent="0.3">
      <c r="A499" s="51"/>
      <c r="B499" s="51"/>
      <c r="C499" s="51"/>
      <c r="D499" s="51"/>
      <c r="E499" s="51"/>
      <c r="F499" s="51"/>
      <c r="G499" s="51"/>
    </row>
    <row r="500" spans="1:7" x14ac:dyDescent="0.3">
      <c r="A500" s="51"/>
      <c r="B500" s="51"/>
      <c r="C500" s="51"/>
      <c r="D500" s="51"/>
      <c r="E500" s="51"/>
      <c r="F500" s="51"/>
      <c r="G500" s="51"/>
    </row>
    <row r="501" spans="1:7" x14ac:dyDescent="0.3">
      <c r="A501" s="51"/>
      <c r="B501" s="51"/>
      <c r="C501" s="51"/>
      <c r="D501" s="51"/>
      <c r="E501" s="51"/>
      <c r="F501" s="51"/>
      <c r="G501" s="51"/>
    </row>
    <row r="502" spans="1:7" x14ac:dyDescent="0.3">
      <c r="A502" s="51"/>
      <c r="B502" s="51"/>
      <c r="C502" s="51"/>
      <c r="D502" s="51"/>
      <c r="E502" s="51"/>
      <c r="F502" s="51"/>
      <c r="G502" s="51"/>
    </row>
    <row r="503" spans="1:7" x14ac:dyDescent="0.3">
      <c r="A503" s="51"/>
      <c r="B503" s="51"/>
      <c r="C503" s="51"/>
      <c r="D503" s="51"/>
      <c r="E503" s="51"/>
      <c r="F503" s="51"/>
      <c r="G503" s="51"/>
    </row>
    <row r="504" spans="1:7" x14ac:dyDescent="0.3">
      <c r="A504" s="51"/>
      <c r="B504" s="51"/>
      <c r="C504" s="51"/>
      <c r="D504" s="51"/>
      <c r="E504" s="51"/>
      <c r="F504" s="51"/>
      <c r="G504" s="51"/>
    </row>
    <row r="505" spans="1:7" x14ac:dyDescent="0.3">
      <c r="A505" s="51"/>
      <c r="B505" s="51"/>
      <c r="C505" s="51"/>
      <c r="D505" s="51"/>
      <c r="E505" s="51"/>
      <c r="F505" s="51"/>
      <c r="G505" s="51"/>
    </row>
    <row r="506" spans="1:7" x14ac:dyDescent="0.3">
      <c r="A506" s="51"/>
      <c r="B506" s="51"/>
      <c r="C506" s="51"/>
      <c r="D506" s="51"/>
      <c r="E506" s="51"/>
      <c r="F506" s="51"/>
      <c r="G506" s="51"/>
    </row>
    <row r="507" spans="1:7" x14ac:dyDescent="0.3">
      <c r="A507" s="51"/>
      <c r="B507" s="51"/>
      <c r="C507" s="51"/>
      <c r="D507" s="51"/>
      <c r="E507" s="51"/>
      <c r="F507" s="51"/>
      <c r="G507" s="51"/>
    </row>
    <row r="508" spans="1:7" x14ac:dyDescent="0.3">
      <c r="A508" s="51"/>
      <c r="B508" s="51"/>
      <c r="C508" s="51"/>
      <c r="D508" s="51"/>
      <c r="E508" s="51"/>
      <c r="F508" s="51"/>
      <c r="G508" s="51"/>
    </row>
    <row r="509" spans="1:7" x14ac:dyDescent="0.3">
      <c r="A509" s="51"/>
      <c r="B509" s="51"/>
      <c r="C509" s="51"/>
      <c r="D509" s="51"/>
      <c r="E509" s="51"/>
      <c r="F509" s="51"/>
      <c r="G509" s="51"/>
    </row>
    <row r="510" spans="1:7" x14ac:dyDescent="0.3">
      <c r="A510" s="51"/>
      <c r="B510" s="51"/>
      <c r="C510" s="51"/>
      <c r="D510" s="51"/>
      <c r="E510" s="51"/>
      <c r="F510" s="51"/>
      <c r="G510" s="51"/>
    </row>
    <row r="511" spans="1:7" x14ac:dyDescent="0.3">
      <c r="A511" s="51"/>
      <c r="B511" s="51"/>
      <c r="C511" s="51"/>
      <c r="D511" s="51"/>
      <c r="E511" s="51"/>
      <c r="F511" s="51"/>
      <c r="G511" s="51"/>
    </row>
    <row r="512" spans="1:7" x14ac:dyDescent="0.3">
      <c r="A512" s="51"/>
      <c r="B512" s="51"/>
      <c r="C512" s="51"/>
      <c r="D512" s="51"/>
      <c r="E512" s="51"/>
      <c r="F512" s="51"/>
      <c r="G512" s="51"/>
    </row>
    <row r="513" spans="1:7" x14ac:dyDescent="0.3">
      <c r="A513" s="51"/>
      <c r="B513" s="51"/>
      <c r="C513" s="51"/>
      <c r="D513" s="51"/>
      <c r="E513" s="51"/>
      <c r="F513" s="51"/>
      <c r="G513" s="51"/>
    </row>
    <row r="514" spans="1:7" x14ac:dyDescent="0.3">
      <c r="A514" s="51"/>
      <c r="B514" s="51"/>
      <c r="C514" s="51"/>
      <c r="D514" s="51"/>
      <c r="E514" s="51"/>
      <c r="F514" s="51"/>
      <c r="G514" s="51"/>
    </row>
    <row r="515" spans="1:7" x14ac:dyDescent="0.3">
      <c r="A515" s="51"/>
      <c r="B515" s="51"/>
      <c r="C515" s="51"/>
      <c r="D515" s="51"/>
      <c r="E515" s="51"/>
      <c r="F515" s="51"/>
      <c r="G515" s="51"/>
    </row>
    <row r="516" spans="1:7" x14ac:dyDescent="0.3">
      <c r="A516" s="51"/>
      <c r="B516" s="51"/>
      <c r="C516" s="51"/>
      <c r="D516" s="51"/>
      <c r="E516" s="51"/>
      <c r="F516" s="51"/>
      <c r="G516" s="51"/>
    </row>
    <row r="517" spans="1:7" x14ac:dyDescent="0.3">
      <c r="A517" s="51"/>
      <c r="B517" s="51"/>
      <c r="C517" s="51"/>
      <c r="D517" s="51"/>
      <c r="E517" s="51"/>
      <c r="F517" s="51"/>
      <c r="G517" s="51"/>
    </row>
    <row r="518" spans="1:7" x14ac:dyDescent="0.3">
      <c r="A518" s="51"/>
      <c r="B518" s="51"/>
      <c r="C518" s="51"/>
      <c r="D518" s="51"/>
      <c r="E518" s="51"/>
      <c r="F518" s="51"/>
      <c r="G518" s="51"/>
    </row>
    <row r="519" spans="1:7" x14ac:dyDescent="0.3">
      <c r="A519" s="51"/>
      <c r="B519" s="51"/>
      <c r="C519" s="51"/>
      <c r="D519" s="51"/>
      <c r="E519" s="51"/>
      <c r="F519" s="51"/>
      <c r="G519" s="51"/>
    </row>
    <row r="520" spans="1:7" x14ac:dyDescent="0.3">
      <c r="A520" s="51"/>
      <c r="B520" s="51"/>
      <c r="C520" s="51"/>
      <c r="D520" s="51"/>
      <c r="E520" s="51"/>
      <c r="F520" s="51"/>
      <c r="G520" s="51"/>
    </row>
    <row r="521" spans="1:7" x14ac:dyDescent="0.3">
      <c r="A521" s="51"/>
      <c r="B521" s="51"/>
      <c r="C521" s="51"/>
      <c r="D521" s="51"/>
      <c r="E521" s="51"/>
      <c r="F521" s="51"/>
      <c r="G521" s="51"/>
    </row>
    <row r="522" spans="1:7" x14ac:dyDescent="0.3">
      <c r="A522" s="51"/>
      <c r="B522" s="51"/>
      <c r="C522" s="51"/>
      <c r="D522" s="51"/>
      <c r="E522" s="51"/>
      <c r="F522" s="51"/>
      <c r="G522" s="51"/>
    </row>
    <row r="523" spans="1:7" x14ac:dyDescent="0.3">
      <c r="A523" s="51"/>
      <c r="B523" s="51"/>
      <c r="C523" s="51"/>
      <c r="D523" s="51"/>
      <c r="E523" s="51"/>
      <c r="F523" s="51"/>
      <c r="G523" s="51"/>
    </row>
    <row r="524" spans="1:7" x14ac:dyDescent="0.3">
      <c r="A524" s="51"/>
      <c r="B524" s="51"/>
      <c r="C524" s="51"/>
      <c r="D524" s="51"/>
      <c r="E524" s="51"/>
      <c r="F524" s="51"/>
      <c r="G524" s="51"/>
    </row>
    <row r="525" spans="1:7" x14ac:dyDescent="0.3">
      <c r="A525" s="51"/>
      <c r="B525" s="51"/>
      <c r="C525" s="51"/>
      <c r="D525" s="51"/>
      <c r="E525" s="51"/>
      <c r="F525" s="51"/>
      <c r="G525" s="51"/>
    </row>
    <row r="526" spans="1:7" x14ac:dyDescent="0.3">
      <c r="A526" s="51"/>
      <c r="B526" s="51"/>
      <c r="C526" s="51"/>
      <c r="D526" s="51"/>
      <c r="E526" s="51"/>
      <c r="F526" s="51"/>
      <c r="G526" s="51"/>
    </row>
    <row r="527" spans="1:7" x14ac:dyDescent="0.3">
      <c r="A527" s="51"/>
      <c r="B527" s="51"/>
      <c r="C527" s="51"/>
      <c r="D527" s="51"/>
      <c r="E527" s="51"/>
      <c r="F527" s="51"/>
      <c r="G527" s="51"/>
    </row>
    <row r="528" spans="1:7" x14ac:dyDescent="0.3">
      <c r="A528" s="51"/>
      <c r="B528" s="51"/>
      <c r="C528" s="51"/>
      <c r="D528" s="51"/>
      <c r="E528" s="51"/>
      <c r="F528" s="51"/>
      <c r="G528" s="51"/>
    </row>
    <row r="529" spans="1:7" x14ac:dyDescent="0.3">
      <c r="A529" s="51"/>
      <c r="B529" s="51"/>
      <c r="C529" s="51"/>
      <c r="D529" s="51"/>
      <c r="E529" s="51"/>
      <c r="F529" s="51"/>
      <c r="G529" s="51"/>
    </row>
    <row r="530" spans="1:7" x14ac:dyDescent="0.3">
      <c r="A530" s="51"/>
      <c r="B530" s="51"/>
      <c r="C530" s="51"/>
      <c r="D530" s="51"/>
      <c r="E530" s="51"/>
      <c r="F530" s="51"/>
      <c r="G530" s="51"/>
    </row>
    <row r="531" spans="1:7" x14ac:dyDescent="0.3">
      <c r="A531" s="51"/>
      <c r="B531" s="51"/>
      <c r="C531" s="51"/>
      <c r="D531" s="51"/>
      <c r="E531" s="51"/>
      <c r="F531" s="51"/>
      <c r="G531" s="51"/>
    </row>
    <row r="532" spans="1:7" x14ac:dyDescent="0.3">
      <c r="A532" s="51"/>
      <c r="B532" s="51"/>
      <c r="C532" s="51"/>
      <c r="D532" s="51"/>
      <c r="E532" s="51"/>
      <c r="F532" s="51"/>
      <c r="G532" s="51"/>
    </row>
    <row r="533" spans="1:7" x14ac:dyDescent="0.3">
      <c r="A533" s="51"/>
      <c r="B533" s="51"/>
      <c r="C533" s="51"/>
      <c r="D533" s="51"/>
      <c r="E533" s="51"/>
      <c r="F533" s="51"/>
      <c r="G533" s="51"/>
    </row>
    <row r="534" spans="1:7" x14ac:dyDescent="0.3">
      <c r="A534" s="51"/>
      <c r="B534" s="51"/>
      <c r="C534" s="51"/>
      <c r="D534" s="51"/>
      <c r="E534" s="51"/>
      <c r="F534" s="51"/>
      <c r="G534" s="51"/>
    </row>
    <row r="535" spans="1:7" x14ac:dyDescent="0.3">
      <c r="A535" s="51"/>
      <c r="B535" s="51"/>
      <c r="C535" s="51"/>
      <c r="D535" s="51"/>
      <c r="E535" s="51"/>
      <c r="F535" s="51"/>
      <c r="G535" s="51"/>
    </row>
    <row r="536" spans="1:7" x14ac:dyDescent="0.3">
      <c r="A536" s="51"/>
      <c r="B536" s="51"/>
      <c r="C536" s="51"/>
      <c r="D536" s="51"/>
      <c r="E536" s="51"/>
      <c r="F536" s="51"/>
      <c r="G536" s="51"/>
    </row>
    <row r="537" spans="1:7" x14ac:dyDescent="0.3">
      <c r="A537" s="51"/>
      <c r="B537" s="51"/>
      <c r="C537" s="51"/>
      <c r="D537" s="51"/>
      <c r="E537" s="51"/>
      <c r="F537" s="51"/>
      <c r="G537" s="51"/>
    </row>
    <row r="538" spans="1:7" x14ac:dyDescent="0.3">
      <c r="A538" s="51"/>
      <c r="B538" s="51"/>
      <c r="C538" s="51"/>
      <c r="D538" s="51"/>
      <c r="E538" s="51"/>
      <c r="F538" s="51"/>
      <c r="G538" s="51"/>
    </row>
    <row r="539" spans="1:7" x14ac:dyDescent="0.3">
      <c r="A539" s="51"/>
      <c r="B539" s="51"/>
      <c r="C539" s="51"/>
      <c r="D539" s="51"/>
      <c r="E539" s="51"/>
      <c r="F539" s="51"/>
      <c r="G539" s="51"/>
    </row>
    <row r="540" spans="1:7" x14ac:dyDescent="0.3">
      <c r="A540" s="51"/>
      <c r="B540" s="51"/>
      <c r="C540" s="51"/>
      <c r="D540" s="51"/>
      <c r="E540" s="51"/>
      <c r="F540" s="51"/>
      <c r="G540" s="51"/>
    </row>
    <row r="541" spans="1:7" x14ac:dyDescent="0.3">
      <c r="A541" s="51"/>
      <c r="B541" s="51"/>
      <c r="C541" s="51"/>
      <c r="D541" s="51"/>
      <c r="E541" s="51"/>
      <c r="F541" s="51"/>
      <c r="G541" s="51"/>
    </row>
    <row r="542" spans="1:7" x14ac:dyDescent="0.3">
      <c r="A542" s="51"/>
      <c r="B542" s="51"/>
      <c r="C542" s="51"/>
      <c r="D542" s="51"/>
      <c r="E542" s="51"/>
      <c r="F542" s="51"/>
      <c r="G542" s="51"/>
    </row>
    <row r="543" spans="1:7" x14ac:dyDescent="0.3">
      <c r="A543" s="51"/>
      <c r="B543" s="51"/>
      <c r="C543" s="51"/>
      <c r="D543" s="51"/>
      <c r="E543" s="51"/>
      <c r="F543" s="51"/>
      <c r="G543" s="51"/>
    </row>
    <row r="544" spans="1:7" x14ac:dyDescent="0.3">
      <c r="A544" s="51"/>
      <c r="B544" s="51"/>
      <c r="C544" s="51"/>
      <c r="D544" s="51"/>
      <c r="E544" s="51"/>
      <c r="F544" s="51"/>
      <c r="G544" s="51"/>
    </row>
    <row r="545" spans="1:7" x14ac:dyDescent="0.3">
      <c r="A545" s="51"/>
      <c r="B545" s="51"/>
      <c r="C545" s="51"/>
      <c r="D545" s="51"/>
      <c r="E545" s="51"/>
      <c r="F545" s="51"/>
      <c r="G545" s="51"/>
    </row>
    <row r="546" spans="1:7" x14ac:dyDescent="0.3">
      <c r="A546" s="51"/>
      <c r="B546" s="51"/>
      <c r="C546" s="51"/>
      <c r="D546" s="51"/>
      <c r="E546" s="51"/>
      <c r="F546" s="51"/>
      <c r="G546" s="51"/>
    </row>
    <row r="547" spans="1:7" x14ac:dyDescent="0.3">
      <c r="A547" s="51"/>
      <c r="B547" s="51"/>
      <c r="C547" s="51"/>
      <c r="D547" s="51"/>
      <c r="E547" s="51"/>
      <c r="F547" s="51"/>
      <c r="G547" s="51"/>
    </row>
    <row r="548" spans="1:7" x14ac:dyDescent="0.3">
      <c r="A548" s="51"/>
      <c r="B548" s="51"/>
      <c r="C548" s="51"/>
      <c r="D548" s="51"/>
      <c r="E548" s="51"/>
      <c r="F548" s="51"/>
      <c r="G548" s="51"/>
    </row>
    <row r="549" spans="1:7" x14ac:dyDescent="0.3">
      <c r="A549" s="51"/>
      <c r="B549" s="51"/>
      <c r="C549" s="51"/>
      <c r="D549" s="51"/>
      <c r="E549" s="51"/>
      <c r="F549" s="51"/>
      <c r="G549" s="51"/>
    </row>
    <row r="550" spans="1:7" x14ac:dyDescent="0.3">
      <c r="A550" s="51"/>
      <c r="B550" s="51"/>
      <c r="C550" s="51"/>
      <c r="D550" s="51"/>
      <c r="E550" s="51"/>
      <c r="F550" s="51"/>
      <c r="G550" s="51"/>
    </row>
    <row r="551" spans="1:7" x14ac:dyDescent="0.3">
      <c r="A551" s="51"/>
      <c r="B551" s="51"/>
      <c r="C551" s="51"/>
      <c r="D551" s="51"/>
      <c r="E551" s="51"/>
      <c r="F551" s="51"/>
      <c r="G551" s="51"/>
    </row>
    <row r="552" spans="1:7" x14ac:dyDescent="0.3">
      <c r="A552" s="51"/>
      <c r="B552" s="51"/>
      <c r="C552" s="51"/>
      <c r="D552" s="51"/>
      <c r="E552" s="51"/>
      <c r="F552" s="51"/>
      <c r="G552" s="51"/>
    </row>
    <row r="553" spans="1:7" x14ac:dyDescent="0.3">
      <c r="A553" s="51"/>
      <c r="B553" s="51"/>
      <c r="C553" s="51"/>
      <c r="D553" s="51"/>
      <c r="E553" s="51"/>
      <c r="F553" s="51"/>
      <c r="G553" s="51"/>
    </row>
    <row r="554" spans="1:7" x14ac:dyDescent="0.3">
      <c r="A554" s="51"/>
      <c r="B554" s="51"/>
      <c r="C554" s="51"/>
      <c r="D554" s="51"/>
      <c r="E554" s="51"/>
      <c r="F554" s="51"/>
      <c r="G554" s="51"/>
    </row>
    <row r="555" spans="1:7" x14ac:dyDescent="0.3">
      <c r="A555" s="51"/>
      <c r="B555" s="51"/>
      <c r="C555" s="51"/>
      <c r="D555" s="51"/>
      <c r="E555" s="51"/>
      <c r="F555" s="51"/>
      <c r="G555" s="51"/>
    </row>
    <row r="556" spans="1:7" x14ac:dyDescent="0.3">
      <c r="A556" s="51"/>
      <c r="B556" s="51"/>
      <c r="C556" s="51"/>
      <c r="D556" s="51"/>
      <c r="E556" s="51"/>
      <c r="F556" s="51"/>
      <c r="G556" s="51"/>
    </row>
    <row r="557" spans="1:7" x14ac:dyDescent="0.3">
      <c r="A557" s="51"/>
      <c r="B557" s="51"/>
      <c r="C557" s="51"/>
      <c r="D557" s="51"/>
      <c r="E557" s="51"/>
      <c r="F557" s="51"/>
      <c r="G557" s="51"/>
    </row>
    <row r="558" spans="1:7" x14ac:dyDescent="0.3">
      <c r="A558" s="51"/>
      <c r="B558" s="51"/>
      <c r="C558" s="51"/>
      <c r="D558" s="51"/>
      <c r="E558" s="51"/>
      <c r="F558" s="51"/>
      <c r="G558" s="51"/>
    </row>
    <row r="559" spans="1:7" x14ac:dyDescent="0.3">
      <c r="A559" s="51"/>
      <c r="B559" s="51"/>
      <c r="C559" s="51"/>
      <c r="D559" s="51"/>
      <c r="E559" s="51"/>
      <c r="F559" s="51"/>
      <c r="G559" s="51"/>
    </row>
    <row r="560" spans="1:7" x14ac:dyDescent="0.3">
      <c r="A560" s="51"/>
      <c r="B560" s="51"/>
      <c r="C560" s="51"/>
      <c r="D560" s="51"/>
      <c r="E560" s="51"/>
      <c r="F560" s="51"/>
      <c r="G560" s="51"/>
    </row>
    <row r="561" spans="1:7" x14ac:dyDescent="0.3">
      <c r="A561" s="51"/>
      <c r="B561" s="51"/>
      <c r="C561" s="51"/>
      <c r="D561" s="51"/>
      <c r="E561" s="51"/>
      <c r="F561" s="51"/>
      <c r="G561" s="51"/>
    </row>
    <row r="562" spans="1:7" x14ac:dyDescent="0.3">
      <c r="A562" s="51"/>
      <c r="B562" s="51"/>
      <c r="C562" s="51"/>
      <c r="D562" s="51"/>
      <c r="E562" s="51"/>
      <c r="F562" s="51"/>
      <c r="G562" s="51"/>
    </row>
    <row r="563" spans="1:7" x14ac:dyDescent="0.3">
      <c r="A563" s="51"/>
      <c r="B563" s="51"/>
      <c r="C563" s="51"/>
      <c r="D563" s="51"/>
      <c r="E563" s="51"/>
      <c r="F563" s="51"/>
      <c r="G563" s="51"/>
    </row>
    <row r="564" spans="1:7" x14ac:dyDescent="0.3">
      <c r="A564" s="51"/>
      <c r="B564" s="51"/>
      <c r="C564" s="51"/>
      <c r="D564" s="51"/>
      <c r="E564" s="51"/>
      <c r="F564" s="51"/>
      <c r="G564" s="51"/>
    </row>
    <row r="565" spans="1:7" x14ac:dyDescent="0.3">
      <c r="A565" s="51"/>
      <c r="B565" s="51"/>
      <c r="C565" s="51"/>
      <c r="D565" s="51"/>
      <c r="E565" s="51"/>
      <c r="F565" s="51"/>
      <c r="G565" s="51"/>
    </row>
    <row r="566" spans="1:7" x14ac:dyDescent="0.3">
      <c r="A566" s="51"/>
      <c r="B566" s="51"/>
      <c r="C566" s="51"/>
      <c r="D566" s="51"/>
      <c r="E566" s="51"/>
      <c r="F566" s="51"/>
      <c r="G566" s="51"/>
    </row>
    <row r="567" spans="1:7" x14ac:dyDescent="0.3">
      <c r="A567" s="51"/>
      <c r="B567" s="51"/>
      <c r="C567" s="51"/>
      <c r="D567" s="51"/>
      <c r="E567" s="51"/>
      <c r="F567" s="51"/>
      <c r="G567" s="51"/>
    </row>
    <row r="568" spans="1:7" x14ac:dyDescent="0.3">
      <c r="A568" s="51"/>
      <c r="B568" s="51"/>
      <c r="C568" s="51"/>
      <c r="D568" s="51"/>
      <c r="E568" s="51"/>
      <c r="F568" s="51"/>
      <c r="G568" s="51"/>
    </row>
    <row r="569" spans="1:7" x14ac:dyDescent="0.3">
      <c r="A569" s="51"/>
      <c r="B569" s="51"/>
      <c r="C569" s="51"/>
      <c r="D569" s="51"/>
      <c r="E569" s="51"/>
      <c r="F569" s="51"/>
      <c r="G569" s="51"/>
    </row>
    <row r="570" spans="1:7" x14ac:dyDescent="0.3">
      <c r="A570" s="51"/>
      <c r="B570" s="51"/>
      <c r="C570" s="51"/>
      <c r="D570" s="51"/>
      <c r="E570" s="51"/>
      <c r="F570" s="51"/>
      <c r="G570" s="51"/>
    </row>
    <row r="571" spans="1:7" x14ac:dyDescent="0.3">
      <c r="A571" s="51"/>
      <c r="B571" s="51"/>
      <c r="C571" s="51"/>
      <c r="D571" s="51"/>
      <c r="E571" s="51"/>
      <c r="F571" s="51"/>
      <c r="G571" s="51"/>
    </row>
    <row r="572" spans="1:7" x14ac:dyDescent="0.3">
      <c r="A572" s="51"/>
      <c r="B572" s="51"/>
      <c r="C572" s="51"/>
      <c r="D572" s="51"/>
      <c r="E572" s="51"/>
      <c r="F572" s="51"/>
      <c r="G572" s="51"/>
    </row>
    <row r="573" spans="1:7" x14ac:dyDescent="0.3">
      <c r="A573" s="51"/>
      <c r="B573" s="51"/>
      <c r="C573" s="51"/>
      <c r="D573" s="51"/>
      <c r="E573" s="51"/>
      <c r="F573" s="51"/>
      <c r="G573" s="51"/>
    </row>
    <row r="574" spans="1:7" x14ac:dyDescent="0.3">
      <c r="A574" s="51"/>
      <c r="B574" s="51"/>
      <c r="C574" s="51"/>
      <c r="D574" s="51"/>
      <c r="E574" s="51"/>
      <c r="F574" s="51"/>
      <c r="G574" s="51"/>
    </row>
    <row r="575" spans="1:7" x14ac:dyDescent="0.3">
      <c r="A575" s="51"/>
      <c r="B575" s="51"/>
      <c r="C575" s="51"/>
      <c r="D575" s="51"/>
      <c r="E575" s="51"/>
      <c r="F575" s="51"/>
      <c r="G575" s="51"/>
    </row>
    <row r="576" spans="1:7" x14ac:dyDescent="0.3">
      <c r="A576" s="51"/>
      <c r="B576" s="51"/>
      <c r="C576" s="51"/>
      <c r="D576" s="51"/>
      <c r="E576" s="51"/>
      <c r="F576" s="51"/>
      <c r="G576" s="51"/>
    </row>
    <row r="577" spans="1:7" x14ac:dyDescent="0.3">
      <c r="A577" s="51"/>
      <c r="B577" s="51"/>
      <c r="C577" s="51"/>
      <c r="D577" s="51"/>
      <c r="E577" s="51"/>
      <c r="F577" s="51"/>
      <c r="G577" s="51"/>
    </row>
    <row r="578" spans="1:7" x14ac:dyDescent="0.3">
      <c r="A578" s="51"/>
      <c r="B578" s="51"/>
      <c r="C578" s="51"/>
      <c r="D578" s="51"/>
      <c r="E578" s="51"/>
      <c r="F578" s="51"/>
      <c r="G578" s="51"/>
    </row>
    <row r="579" spans="1:7" x14ac:dyDescent="0.3">
      <c r="A579" s="51"/>
      <c r="B579" s="51"/>
      <c r="C579" s="51"/>
      <c r="D579" s="51"/>
      <c r="E579" s="51"/>
      <c r="F579" s="51"/>
      <c r="G579" s="51"/>
    </row>
    <row r="580" spans="1:7" x14ac:dyDescent="0.3">
      <c r="A580" s="51"/>
      <c r="B580" s="51"/>
      <c r="C580" s="51"/>
      <c r="D580" s="51"/>
      <c r="E580" s="51"/>
      <c r="F580" s="51"/>
      <c r="G580" s="51"/>
    </row>
    <row r="581" spans="1:7" x14ac:dyDescent="0.3">
      <c r="A581" s="51"/>
      <c r="B581" s="51"/>
      <c r="C581" s="51"/>
      <c r="D581" s="51"/>
      <c r="E581" s="51"/>
      <c r="F581" s="51"/>
      <c r="G581" s="51"/>
    </row>
    <row r="582" spans="1:7" x14ac:dyDescent="0.3">
      <c r="A582" s="51"/>
      <c r="B582" s="51"/>
      <c r="C582" s="51"/>
      <c r="D582" s="51"/>
      <c r="E582" s="51"/>
      <c r="F582" s="51"/>
      <c r="G582" s="51"/>
    </row>
    <row r="583" spans="1:7" x14ac:dyDescent="0.3">
      <c r="A583" s="51"/>
      <c r="B583" s="51"/>
      <c r="C583" s="51"/>
      <c r="D583" s="51"/>
      <c r="E583" s="51"/>
      <c r="F583" s="51"/>
      <c r="G583" s="51"/>
    </row>
    <row r="584" spans="1:7" x14ac:dyDescent="0.3">
      <c r="A584" s="51"/>
      <c r="B584" s="51"/>
      <c r="C584" s="51"/>
      <c r="D584" s="51"/>
      <c r="E584" s="51"/>
      <c r="F584" s="51"/>
      <c r="G584" s="51"/>
    </row>
    <row r="585" spans="1:7" x14ac:dyDescent="0.3">
      <c r="A585" s="51"/>
      <c r="B585" s="51"/>
      <c r="C585" s="51"/>
      <c r="D585" s="51"/>
      <c r="E585" s="51"/>
      <c r="F585" s="51"/>
      <c r="G585" s="51"/>
    </row>
    <row r="586" spans="1:7" x14ac:dyDescent="0.3">
      <c r="A586" s="51"/>
      <c r="B586" s="51"/>
      <c r="C586" s="51"/>
      <c r="D586" s="51"/>
      <c r="E586" s="51"/>
      <c r="F586" s="51"/>
      <c r="G586" s="51"/>
    </row>
    <row r="587" spans="1:7" x14ac:dyDescent="0.3">
      <c r="A587" s="51"/>
      <c r="B587" s="51"/>
      <c r="C587" s="51"/>
      <c r="D587" s="51"/>
      <c r="E587" s="51"/>
      <c r="F587" s="51"/>
      <c r="G587" s="51"/>
    </row>
    <row r="588" spans="1:7" x14ac:dyDescent="0.3">
      <c r="A588" s="51"/>
      <c r="B588" s="51"/>
      <c r="C588" s="51"/>
      <c r="D588" s="51"/>
      <c r="E588" s="51"/>
      <c r="F588" s="51"/>
      <c r="G588" s="51"/>
    </row>
    <row r="589" spans="1:7" x14ac:dyDescent="0.3">
      <c r="A589" s="51"/>
      <c r="B589" s="51"/>
      <c r="C589" s="51"/>
      <c r="D589" s="51"/>
      <c r="E589" s="51"/>
      <c r="F589" s="51"/>
      <c r="G589" s="51"/>
    </row>
    <row r="590" spans="1:7" x14ac:dyDescent="0.3">
      <c r="A590" s="51"/>
      <c r="B590" s="51"/>
      <c r="C590" s="51"/>
      <c r="D590" s="51"/>
      <c r="E590" s="51"/>
      <c r="F590" s="51"/>
      <c r="G590" s="51"/>
    </row>
    <row r="591" spans="1:7" x14ac:dyDescent="0.3">
      <c r="A591" s="51"/>
      <c r="B591" s="51"/>
      <c r="C591" s="51"/>
      <c r="D591" s="51"/>
      <c r="E591" s="51"/>
      <c r="F591" s="51"/>
      <c r="G591" s="51"/>
    </row>
    <row r="592" spans="1:7" x14ac:dyDescent="0.3">
      <c r="A592" s="51"/>
      <c r="B592" s="51"/>
      <c r="C592" s="51"/>
      <c r="D592" s="51"/>
      <c r="E592" s="51"/>
      <c r="F592" s="51"/>
      <c r="G592" s="51"/>
    </row>
    <row r="593" spans="1:7" x14ac:dyDescent="0.3">
      <c r="A593" s="51"/>
      <c r="B593" s="51"/>
      <c r="C593" s="51"/>
      <c r="D593" s="51"/>
      <c r="E593" s="51"/>
      <c r="F593" s="51"/>
      <c r="G593" s="51"/>
    </row>
    <row r="594" spans="1:7" x14ac:dyDescent="0.3">
      <c r="A594" s="51"/>
      <c r="B594" s="51"/>
      <c r="C594" s="51"/>
      <c r="D594" s="51"/>
      <c r="E594" s="51"/>
      <c r="F594" s="51"/>
      <c r="G594" s="51"/>
    </row>
    <row r="595" spans="1:7" x14ac:dyDescent="0.3">
      <c r="A595" s="51"/>
      <c r="B595" s="51"/>
      <c r="C595" s="51"/>
      <c r="D595" s="51"/>
      <c r="E595" s="51"/>
      <c r="F595" s="51"/>
      <c r="G595" s="51"/>
    </row>
    <row r="596" spans="1:7" x14ac:dyDescent="0.3">
      <c r="A596" s="51"/>
      <c r="B596" s="51"/>
      <c r="C596" s="51"/>
      <c r="D596" s="51"/>
      <c r="E596" s="51"/>
      <c r="F596" s="51"/>
      <c r="G596" s="51"/>
    </row>
    <row r="597" spans="1:7" x14ac:dyDescent="0.3">
      <c r="A597" s="51"/>
      <c r="B597" s="51"/>
      <c r="C597" s="51"/>
      <c r="D597" s="51"/>
      <c r="E597" s="51"/>
      <c r="F597" s="51"/>
      <c r="G597" s="51"/>
    </row>
    <row r="598" spans="1:7" x14ac:dyDescent="0.3">
      <c r="A598" s="51"/>
      <c r="B598" s="51"/>
      <c r="C598" s="51"/>
      <c r="D598" s="51"/>
      <c r="E598" s="51"/>
      <c r="F598" s="51"/>
      <c r="G598" s="51"/>
    </row>
    <row r="599" spans="1:7" x14ac:dyDescent="0.3">
      <c r="A599" s="51"/>
      <c r="B599" s="51"/>
      <c r="C599" s="51"/>
      <c r="D599" s="51"/>
      <c r="E599" s="51"/>
      <c r="F599" s="51"/>
      <c r="G599" s="51"/>
    </row>
    <row r="600" spans="1:7" x14ac:dyDescent="0.3">
      <c r="A600" s="51"/>
      <c r="B600" s="51"/>
      <c r="C600" s="51"/>
      <c r="D600" s="51"/>
      <c r="E600" s="51"/>
      <c r="F600" s="51"/>
      <c r="G600" s="51"/>
    </row>
    <row r="601" spans="1:7" x14ac:dyDescent="0.3">
      <c r="A601" s="51"/>
      <c r="B601" s="51"/>
      <c r="C601" s="51"/>
      <c r="D601" s="51"/>
      <c r="E601" s="51"/>
      <c r="F601" s="51"/>
      <c r="G601" s="51"/>
    </row>
    <row r="602" spans="1:7" x14ac:dyDescent="0.3">
      <c r="A602" s="51"/>
      <c r="B602" s="51"/>
      <c r="C602" s="51"/>
      <c r="D602" s="51"/>
      <c r="E602" s="51"/>
      <c r="F602" s="51"/>
      <c r="G602" s="51"/>
    </row>
    <row r="603" spans="1:7" x14ac:dyDescent="0.3">
      <c r="A603" s="51"/>
      <c r="B603" s="51"/>
      <c r="C603" s="51"/>
      <c r="D603" s="51"/>
      <c r="E603" s="51"/>
      <c r="F603" s="51"/>
      <c r="G603" s="51"/>
    </row>
    <row r="604" spans="1:7" x14ac:dyDescent="0.3">
      <c r="A604" s="51"/>
      <c r="B604" s="51"/>
      <c r="C604" s="51"/>
      <c r="D604" s="51"/>
      <c r="E604" s="51"/>
      <c r="F604" s="51"/>
      <c r="G604" s="51"/>
    </row>
    <row r="605" spans="1:7" x14ac:dyDescent="0.3">
      <c r="A605" s="51"/>
      <c r="B605" s="51"/>
      <c r="C605" s="51"/>
      <c r="D605" s="51"/>
      <c r="E605" s="51"/>
      <c r="F605" s="51"/>
      <c r="G605" s="51"/>
    </row>
    <row r="606" spans="1:7" x14ac:dyDescent="0.3">
      <c r="A606" s="51"/>
      <c r="B606" s="51"/>
      <c r="C606" s="51"/>
      <c r="D606" s="51"/>
      <c r="E606" s="51"/>
      <c r="F606" s="51"/>
      <c r="G606" s="51"/>
    </row>
    <row r="607" spans="1:7" x14ac:dyDescent="0.3">
      <c r="A607" s="51"/>
      <c r="B607" s="51"/>
      <c r="C607" s="51"/>
      <c r="D607" s="51"/>
      <c r="E607" s="51"/>
      <c r="F607" s="51"/>
      <c r="G607" s="51"/>
    </row>
    <row r="608" spans="1:7" x14ac:dyDescent="0.3">
      <c r="A608" s="51"/>
      <c r="B608" s="51"/>
      <c r="C608" s="51"/>
      <c r="D608" s="51"/>
      <c r="E608" s="51"/>
      <c r="F608" s="51"/>
      <c r="G608" s="51"/>
    </row>
    <row r="609" spans="1:7" x14ac:dyDescent="0.3">
      <c r="A609" s="51"/>
      <c r="B609" s="51"/>
      <c r="C609" s="51"/>
      <c r="D609" s="51"/>
      <c r="E609" s="51"/>
      <c r="F609" s="51"/>
      <c r="G609" s="51"/>
    </row>
    <row r="610" spans="1:7" x14ac:dyDescent="0.3">
      <c r="A610" s="51"/>
      <c r="B610" s="51"/>
      <c r="C610" s="51"/>
      <c r="D610" s="51"/>
      <c r="E610" s="51"/>
      <c r="F610" s="51"/>
      <c r="G610" s="51"/>
    </row>
    <row r="611" spans="1:7" x14ac:dyDescent="0.3">
      <c r="A611" s="51"/>
      <c r="B611" s="51"/>
      <c r="C611" s="51"/>
      <c r="D611" s="51"/>
      <c r="E611" s="51"/>
      <c r="F611" s="51"/>
      <c r="G611" s="51"/>
    </row>
    <row r="612" spans="1:7" x14ac:dyDescent="0.3">
      <c r="A612" s="51"/>
      <c r="B612" s="51"/>
      <c r="C612" s="51"/>
      <c r="D612" s="51"/>
      <c r="E612" s="51"/>
      <c r="F612" s="51"/>
      <c r="G612" s="51"/>
    </row>
    <row r="613" spans="1:7" x14ac:dyDescent="0.3">
      <c r="A613" s="51"/>
      <c r="B613" s="51"/>
      <c r="C613" s="51"/>
      <c r="D613" s="51"/>
      <c r="E613" s="51"/>
      <c r="F613" s="51"/>
      <c r="G613" s="51"/>
    </row>
    <row r="614" spans="1:7" x14ac:dyDescent="0.3">
      <c r="A614" s="51"/>
      <c r="B614" s="51"/>
      <c r="C614" s="51"/>
      <c r="D614" s="51"/>
      <c r="E614" s="51"/>
      <c r="F614" s="51"/>
      <c r="G614" s="51"/>
    </row>
    <row r="615" spans="1:7" x14ac:dyDescent="0.3">
      <c r="A615" s="51"/>
      <c r="B615" s="51"/>
      <c r="C615" s="51"/>
      <c r="D615" s="51"/>
      <c r="E615" s="51"/>
      <c r="F615" s="51"/>
      <c r="G615" s="51"/>
    </row>
    <row r="616" spans="1:7" x14ac:dyDescent="0.3">
      <c r="A616" s="51"/>
      <c r="B616" s="51"/>
      <c r="C616" s="51"/>
      <c r="D616" s="51"/>
      <c r="E616" s="51"/>
      <c r="F616" s="51"/>
      <c r="G616" s="51"/>
    </row>
    <row r="617" spans="1:7" x14ac:dyDescent="0.3">
      <c r="A617" s="51"/>
      <c r="B617" s="51"/>
      <c r="C617" s="51"/>
      <c r="D617" s="51"/>
      <c r="E617" s="51"/>
      <c r="F617" s="51"/>
      <c r="G617" s="51"/>
    </row>
    <row r="618" spans="1:7" x14ac:dyDescent="0.3">
      <c r="A618" s="51"/>
      <c r="B618" s="51"/>
      <c r="C618" s="51"/>
      <c r="D618" s="51"/>
      <c r="E618" s="51"/>
      <c r="F618" s="51"/>
      <c r="G618" s="51"/>
    </row>
    <row r="619" spans="1:7" x14ac:dyDescent="0.3">
      <c r="A619" s="51"/>
      <c r="B619" s="51"/>
      <c r="C619" s="51"/>
      <c r="D619" s="51"/>
      <c r="E619" s="51"/>
      <c r="F619" s="51"/>
      <c r="G619" s="51"/>
    </row>
    <row r="620" spans="1:7" x14ac:dyDescent="0.3">
      <c r="A620" s="51"/>
      <c r="B620" s="51"/>
      <c r="C620" s="51"/>
      <c r="D620" s="51"/>
      <c r="E620" s="51"/>
      <c r="F620" s="51"/>
      <c r="G620" s="51"/>
    </row>
    <row r="621" spans="1:7" x14ac:dyDescent="0.3">
      <c r="A621" s="51"/>
      <c r="B621" s="51"/>
      <c r="C621" s="51"/>
      <c r="D621" s="51"/>
      <c r="E621" s="51"/>
      <c r="F621" s="51"/>
      <c r="G621" s="51"/>
    </row>
    <row r="622" spans="1:7" x14ac:dyDescent="0.3">
      <c r="A622" s="51"/>
      <c r="B622" s="51"/>
      <c r="C622" s="51"/>
      <c r="D622" s="51"/>
      <c r="E622" s="51"/>
      <c r="F622" s="51"/>
      <c r="G622" s="51"/>
    </row>
    <row r="623" spans="1:7" x14ac:dyDescent="0.3">
      <c r="A623" s="51"/>
      <c r="B623" s="51"/>
      <c r="C623" s="51"/>
      <c r="D623" s="51"/>
      <c r="E623" s="51"/>
      <c r="F623" s="51"/>
      <c r="G623" s="51"/>
    </row>
    <row r="624" spans="1:7" x14ac:dyDescent="0.3">
      <c r="A624" s="51"/>
      <c r="B624" s="51"/>
      <c r="C624" s="51"/>
      <c r="D624" s="51"/>
      <c r="E624" s="51"/>
      <c r="F624" s="51"/>
      <c r="G624" s="51"/>
    </row>
    <row r="625" spans="1:7" x14ac:dyDescent="0.3">
      <c r="A625" s="51"/>
      <c r="B625" s="51"/>
      <c r="C625" s="51"/>
      <c r="D625" s="51"/>
      <c r="E625" s="51"/>
      <c r="F625" s="51"/>
      <c r="G625" s="51"/>
    </row>
    <row r="626" spans="1:7" x14ac:dyDescent="0.3">
      <c r="A626" s="51"/>
      <c r="B626" s="51"/>
      <c r="C626" s="51"/>
      <c r="D626" s="51"/>
      <c r="E626" s="51"/>
      <c r="F626" s="51"/>
      <c r="G626" s="51"/>
    </row>
    <row r="627" spans="1:7" x14ac:dyDescent="0.3">
      <c r="A627" s="51"/>
      <c r="B627" s="51"/>
      <c r="C627" s="51"/>
      <c r="D627" s="51"/>
      <c r="E627" s="51"/>
      <c r="F627" s="51"/>
      <c r="G627" s="51"/>
    </row>
    <row r="628" spans="1:7" x14ac:dyDescent="0.3">
      <c r="A628" s="51"/>
      <c r="B628" s="51"/>
      <c r="C628" s="51"/>
      <c r="D628" s="51"/>
      <c r="E628" s="51"/>
      <c r="F628" s="51"/>
      <c r="G628" s="51"/>
    </row>
    <row r="629" spans="1:7" x14ac:dyDescent="0.3">
      <c r="A629" s="51"/>
      <c r="B629" s="51"/>
      <c r="C629" s="51"/>
      <c r="D629" s="51"/>
      <c r="E629" s="51"/>
      <c r="F629" s="51"/>
      <c r="G629" s="51"/>
    </row>
    <row r="630" spans="1:7" x14ac:dyDescent="0.3">
      <c r="A630" s="51"/>
      <c r="B630" s="51"/>
      <c r="C630" s="51"/>
      <c r="D630" s="51"/>
      <c r="E630" s="51"/>
      <c r="F630" s="51"/>
      <c r="G630" s="51"/>
    </row>
    <row r="631" spans="1:7" x14ac:dyDescent="0.3">
      <c r="A631" s="51"/>
      <c r="B631" s="51"/>
      <c r="C631" s="51"/>
      <c r="D631" s="51"/>
      <c r="E631" s="51"/>
      <c r="F631" s="51"/>
      <c r="G631" s="51"/>
    </row>
    <row r="632" spans="1:7" x14ac:dyDescent="0.3">
      <c r="A632" s="51"/>
      <c r="B632" s="51"/>
      <c r="C632" s="51"/>
      <c r="D632" s="51"/>
      <c r="E632" s="51"/>
      <c r="F632" s="51"/>
      <c r="G632" s="51"/>
    </row>
    <row r="633" spans="1:7" x14ac:dyDescent="0.3">
      <c r="A633" s="51"/>
      <c r="B633" s="51"/>
      <c r="C633" s="51"/>
      <c r="D633" s="51"/>
      <c r="E633" s="51"/>
      <c r="F633" s="51"/>
      <c r="G633" s="51"/>
    </row>
    <row r="634" spans="1:7" x14ac:dyDescent="0.3">
      <c r="A634" s="51"/>
      <c r="B634" s="51"/>
      <c r="C634" s="51"/>
      <c r="D634" s="51"/>
      <c r="E634" s="51"/>
      <c r="F634" s="51"/>
      <c r="G634" s="51"/>
    </row>
    <row r="635" spans="1:7" x14ac:dyDescent="0.3">
      <c r="A635" s="51"/>
      <c r="B635" s="51"/>
      <c r="C635" s="51"/>
      <c r="D635" s="51"/>
      <c r="E635" s="51"/>
      <c r="F635" s="51"/>
      <c r="G635" s="51"/>
    </row>
    <row r="636" spans="1:7" x14ac:dyDescent="0.3">
      <c r="A636" s="51"/>
      <c r="B636" s="51"/>
      <c r="C636" s="51"/>
      <c r="D636" s="51"/>
      <c r="E636" s="51"/>
      <c r="F636" s="51"/>
      <c r="G636" s="51"/>
    </row>
    <row r="637" spans="1:7" x14ac:dyDescent="0.3">
      <c r="A637" s="51"/>
      <c r="B637" s="51"/>
      <c r="C637" s="51"/>
      <c r="D637" s="51"/>
      <c r="E637" s="51"/>
      <c r="F637" s="51"/>
      <c r="G637" s="51"/>
    </row>
    <row r="638" spans="1:7" x14ac:dyDescent="0.3">
      <c r="A638" s="51"/>
      <c r="B638" s="51"/>
      <c r="C638" s="51"/>
      <c r="D638" s="51"/>
      <c r="E638" s="51"/>
      <c r="F638" s="51"/>
      <c r="G638" s="51"/>
    </row>
    <row r="639" spans="1:7" x14ac:dyDescent="0.3">
      <c r="A639" s="51"/>
      <c r="B639" s="51"/>
      <c r="C639" s="51"/>
      <c r="D639" s="51"/>
      <c r="E639" s="51"/>
      <c r="F639" s="51"/>
      <c r="G639" s="51"/>
    </row>
    <row r="640" spans="1:7" x14ac:dyDescent="0.3">
      <c r="A640" s="51"/>
      <c r="B640" s="51"/>
      <c r="C640" s="51"/>
      <c r="D640" s="51"/>
      <c r="E640" s="51"/>
      <c r="F640" s="51"/>
      <c r="G640" s="51"/>
    </row>
    <row r="641" spans="1:7" x14ac:dyDescent="0.3">
      <c r="A641" s="51"/>
      <c r="B641" s="51"/>
      <c r="C641" s="51"/>
      <c r="D641" s="51"/>
      <c r="E641" s="51"/>
      <c r="F641" s="51"/>
      <c r="G641" s="51"/>
    </row>
    <row r="642" spans="1:7" x14ac:dyDescent="0.3">
      <c r="A642" s="51"/>
      <c r="B642" s="51"/>
      <c r="C642" s="51"/>
      <c r="D642" s="51"/>
      <c r="E642" s="51"/>
      <c r="F642" s="51"/>
      <c r="G642" s="51"/>
    </row>
    <row r="643" spans="1:7" x14ac:dyDescent="0.3">
      <c r="A643" s="51"/>
      <c r="B643" s="51"/>
      <c r="C643" s="51"/>
      <c r="D643" s="51"/>
      <c r="E643" s="51"/>
      <c r="F643" s="51"/>
      <c r="G643" s="51"/>
    </row>
    <row r="644" spans="1:7" x14ac:dyDescent="0.3">
      <c r="A644" s="51"/>
      <c r="B644" s="51"/>
      <c r="C644" s="51"/>
      <c r="D644" s="51"/>
      <c r="E644" s="51"/>
      <c r="F644" s="51"/>
      <c r="G644" s="51"/>
    </row>
    <row r="645" spans="1:7" x14ac:dyDescent="0.3">
      <c r="A645" s="51"/>
      <c r="B645" s="51"/>
      <c r="C645" s="51"/>
      <c r="D645" s="51"/>
      <c r="E645" s="51"/>
      <c r="F645" s="51"/>
      <c r="G645" s="51"/>
    </row>
    <row r="646" spans="1:7" x14ac:dyDescent="0.3">
      <c r="A646" s="51"/>
      <c r="B646" s="51"/>
      <c r="C646" s="51"/>
      <c r="D646" s="51"/>
      <c r="E646" s="51"/>
      <c r="F646" s="51"/>
      <c r="G646" s="51"/>
    </row>
    <row r="647" spans="1:7" x14ac:dyDescent="0.3">
      <c r="A647" s="51"/>
      <c r="B647" s="51"/>
      <c r="C647" s="51"/>
      <c r="D647" s="51"/>
      <c r="E647" s="51"/>
      <c r="F647" s="51"/>
      <c r="G647" s="51"/>
    </row>
    <row r="648" spans="1:7" x14ac:dyDescent="0.3">
      <c r="A648" s="51"/>
      <c r="B648" s="51"/>
      <c r="C648" s="51"/>
      <c r="D648" s="51"/>
      <c r="E648" s="51"/>
      <c r="F648" s="51"/>
      <c r="G648" s="51"/>
    </row>
    <row r="649" spans="1:7" x14ac:dyDescent="0.3">
      <c r="A649" s="51"/>
      <c r="B649" s="51"/>
      <c r="C649" s="51"/>
      <c r="D649" s="51"/>
      <c r="E649" s="51"/>
      <c r="F649" s="51"/>
      <c r="G649" s="51"/>
    </row>
    <row r="650" spans="1:7" x14ac:dyDescent="0.3">
      <c r="A650" s="51"/>
      <c r="B650" s="51"/>
      <c r="C650" s="51"/>
      <c r="D650" s="51"/>
      <c r="E650" s="51"/>
      <c r="F650" s="51"/>
      <c r="G650" s="51"/>
    </row>
    <row r="651" spans="1:7" x14ac:dyDescent="0.3">
      <c r="A651" s="51"/>
      <c r="B651" s="51"/>
      <c r="C651" s="51"/>
      <c r="D651" s="51"/>
      <c r="E651" s="51"/>
      <c r="F651" s="51"/>
      <c r="G651" s="51"/>
    </row>
    <row r="652" spans="1:7" x14ac:dyDescent="0.3">
      <c r="A652" s="51"/>
      <c r="B652" s="51"/>
      <c r="C652" s="51"/>
      <c r="D652" s="51"/>
      <c r="E652" s="51"/>
      <c r="F652" s="51"/>
      <c r="G652" s="51"/>
    </row>
    <row r="653" spans="1:7" x14ac:dyDescent="0.3">
      <c r="A653" s="51"/>
      <c r="B653" s="51"/>
      <c r="C653" s="51"/>
      <c r="D653" s="51"/>
      <c r="E653" s="51"/>
      <c r="F653" s="51"/>
      <c r="G653" s="51"/>
    </row>
    <row r="654" spans="1:7" x14ac:dyDescent="0.3">
      <c r="A654" s="51"/>
      <c r="B654" s="51"/>
      <c r="C654" s="51"/>
      <c r="D654" s="51"/>
      <c r="E654" s="51"/>
      <c r="F654" s="51"/>
      <c r="G654" s="51"/>
    </row>
    <row r="655" spans="1:7" x14ac:dyDescent="0.3">
      <c r="A655" s="51"/>
      <c r="B655" s="51"/>
      <c r="C655" s="51"/>
      <c r="D655" s="51"/>
      <c r="E655" s="51"/>
      <c r="F655" s="51"/>
      <c r="G655" s="51"/>
    </row>
    <row r="656" spans="1:7" x14ac:dyDescent="0.3">
      <c r="A656" s="51"/>
      <c r="B656" s="51"/>
      <c r="C656" s="51"/>
      <c r="D656" s="51"/>
      <c r="E656" s="51"/>
      <c r="F656" s="51"/>
      <c r="G656" s="51"/>
    </row>
    <row r="657" spans="1:7" x14ac:dyDescent="0.3">
      <c r="A657" s="51"/>
      <c r="B657" s="51"/>
      <c r="C657" s="51"/>
      <c r="D657" s="51"/>
      <c r="E657" s="51"/>
      <c r="F657" s="51"/>
      <c r="G657" s="51"/>
    </row>
    <row r="658" spans="1:7" x14ac:dyDescent="0.3">
      <c r="A658" s="51"/>
      <c r="B658" s="51"/>
      <c r="C658" s="51"/>
      <c r="D658" s="51"/>
      <c r="E658" s="51"/>
      <c r="F658" s="51"/>
      <c r="G658" s="51"/>
    </row>
    <row r="659" spans="1:7" x14ac:dyDescent="0.3">
      <c r="A659" s="51"/>
      <c r="B659" s="51"/>
      <c r="C659" s="51"/>
      <c r="D659" s="51"/>
      <c r="E659" s="51"/>
      <c r="F659" s="51"/>
      <c r="G659" s="51"/>
    </row>
    <row r="660" spans="1:7" x14ac:dyDescent="0.3">
      <c r="A660" s="51"/>
      <c r="B660" s="51"/>
      <c r="C660" s="51"/>
      <c r="D660" s="51"/>
      <c r="E660" s="51"/>
      <c r="F660" s="51"/>
      <c r="G660" s="51"/>
    </row>
    <row r="661" spans="1:7" x14ac:dyDescent="0.3">
      <c r="A661" s="51"/>
      <c r="B661" s="51"/>
      <c r="C661" s="51"/>
      <c r="D661" s="51"/>
      <c r="E661" s="51"/>
      <c r="F661" s="51"/>
      <c r="G661" s="51"/>
    </row>
    <row r="662" spans="1:7" x14ac:dyDescent="0.3">
      <c r="A662" s="51"/>
      <c r="B662" s="51"/>
      <c r="C662" s="51"/>
      <c r="D662" s="51"/>
      <c r="E662" s="51"/>
      <c r="F662" s="51"/>
      <c r="G662" s="51"/>
    </row>
    <row r="663" spans="1:7" x14ac:dyDescent="0.3">
      <c r="A663" s="51"/>
      <c r="B663" s="51"/>
      <c r="C663" s="51"/>
      <c r="D663" s="51"/>
      <c r="E663" s="51"/>
      <c r="F663" s="51"/>
      <c r="G663" s="51"/>
    </row>
    <row r="664" spans="1:7" x14ac:dyDescent="0.3">
      <c r="A664" s="51"/>
      <c r="B664" s="51"/>
      <c r="C664" s="51"/>
      <c r="D664" s="51"/>
      <c r="E664" s="51"/>
      <c r="F664" s="51"/>
      <c r="G664" s="51"/>
    </row>
    <row r="665" spans="1:7" x14ac:dyDescent="0.3">
      <c r="A665" s="51"/>
      <c r="B665" s="51"/>
      <c r="C665" s="51"/>
      <c r="D665" s="51"/>
      <c r="E665" s="51"/>
      <c r="F665" s="51"/>
      <c r="G665" s="51"/>
    </row>
    <row r="666" spans="1:7" x14ac:dyDescent="0.3">
      <c r="A666" s="51"/>
      <c r="B666" s="51"/>
      <c r="C666" s="51"/>
      <c r="D666" s="51"/>
      <c r="E666" s="51"/>
      <c r="F666" s="51"/>
      <c r="G666" s="51"/>
    </row>
    <row r="667" spans="1:7" x14ac:dyDescent="0.3">
      <c r="A667" s="51"/>
      <c r="B667" s="51"/>
      <c r="C667" s="51"/>
      <c r="D667" s="51"/>
      <c r="E667" s="51"/>
      <c r="F667" s="51"/>
      <c r="G667" s="51"/>
    </row>
    <row r="668" spans="1:7" x14ac:dyDescent="0.3">
      <c r="A668" s="51"/>
      <c r="B668" s="51"/>
      <c r="C668" s="51"/>
      <c r="D668" s="51"/>
      <c r="E668" s="51"/>
      <c r="F668" s="51"/>
      <c r="G668" s="51"/>
    </row>
    <row r="669" spans="1:7" x14ac:dyDescent="0.3">
      <c r="A669" s="51"/>
      <c r="B669" s="51"/>
      <c r="C669" s="51"/>
      <c r="D669" s="51"/>
      <c r="E669" s="51"/>
      <c r="F669" s="51"/>
      <c r="G669" s="51"/>
    </row>
    <row r="670" spans="1:7" x14ac:dyDescent="0.3">
      <c r="A670" s="51"/>
      <c r="B670" s="51"/>
      <c r="C670" s="51"/>
      <c r="D670" s="51"/>
      <c r="E670" s="51"/>
      <c r="F670" s="51"/>
      <c r="G670" s="51"/>
    </row>
    <row r="671" spans="1:7" x14ac:dyDescent="0.3">
      <c r="A671" s="51"/>
      <c r="B671" s="51"/>
      <c r="C671" s="51"/>
      <c r="D671" s="51"/>
      <c r="E671" s="51"/>
      <c r="F671" s="51"/>
      <c r="G671" s="51"/>
    </row>
    <row r="672" spans="1:7" x14ac:dyDescent="0.3">
      <c r="A672" s="51"/>
      <c r="B672" s="51"/>
      <c r="C672" s="51"/>
      <c r="D672" s="51"/>
      <c r="E672" s="51"/>
      <c r="F672" s="51"/>
      <c r="G672" s="51"/>
    </row>
    <row r="673" spans="1:7" x14ac:dyDescent="0.3">
      <c r="A673" s="51"/>
      <c r="B673" s="51"/>
      <c r="C673" s="51"/>
      <c r="D673" s="51"/>
      <c r="E673" s="51"/>
      <c r="F673" s="51"/>
      <c r="G673" s="51"/>
    </row>
    <row r="674" spans="1:7" x14ac:dyDescent="0.3">
      <c r="A674" s="51"/>
      <c r="B674" s="51"/>
      <c r="C674" s="51"/>
      <c r="D674" s="51"/>
      <c r="E674" s="51"/>
      <c r="F674" s="51"/>
      <c r="G674" s="51"/>
    </row>
    <row r="675" spans="1:7" x14ac:dyDescent="0.3">
      <c r="A675" s="51"/>
      <c r="B675" s="51"/>
      <c r="C675" s="51"/>
      <c r="D675" s="51"/>
      <c r="E675" s="51"/>
      <c r="F675" s="51"/>
      <c r="G675" s="51"/>
    </row>
    <row r="676" spans="1:7" x14ac:dyDescent="0.3">
      <c r="A676" s="51"/>
      <c r="B676" s="51"/>
      <c r="C676" s="51"/>
      <c r="D676" s="51"/>
      <c r="E676" s="51"/>
      <c r="F676" s="51"/>
      <c r="G676" s="51"/>
    </row>
    <row r="677" spans="1:7" x14ac:dyDescent="0.3">
      <c r="A677" s="51"/>
      <c r="B677" s="51"/>
      <c r="C677" s="51"/>
      <c r="D677" s="51"/>
      <c r="E677" s="51"/>
      <c r="F677" s="51"/>
      <c r="G677" s="51"/>
    </row>
    <row r="678" spans="1:7" x14ac:dyDescent="0.3">
      <c r="A678" s="51"/>
      <c r="B678" s="51"/>
      <c r="C678" s="51"/>
      <c r="D678" s="51"/>
      <c r="E678" s="51"/>
      <c r="F678" s="51"/>
      <c r="G678" s="51"/>
    </row>
    <row r="679" spans="1:7" x14ac:dyDescent="0.3">
      <c r="A679" s="51"/>
      <c r="B679" s="51"/>
      <c r="C679" s="51"/>
      <c r="D679" s="51"/>
      <c r="E679" s="51"/>
      <c r="F679" s="51"/>
      <c r="G679" s="51"/>
    </row>
    <row r="680" spans="1:7" x14ac:dyDescent="0.3">
      <c r="A680" s="51"/>
      <c r="B680" s="51"/>
      <c r="C680" s="51"/>
      <c r="D680" s="51"/>
      <c r="E680" s="51"/>
      <c r="F680" s="51"/>
      <c r="G680" s="51"/>
    </row>
    <row r="681" spans="1:7" x14ac:dyDescent="0.3">
      <c r="A681" s="51"/>
      <c r="B681" s="51"/>
      <c r="C681" s="51"/>
      <c r="D681" s="51"/>
      <c r="E681" s="51"/>
      <c r="F681" s="51"/>
      <c r="G681" s="51"/>
    </row>
    <row r="682" spans="1:7" x14ac:dyDescent="0.3">
      <c r="A682" s="51"/>
      <c r="B682" s="51"/>
      <c r="C682" s="51"/>
      <c r="D682" s="51"/>
      <c r="E682" s="51"/>
      <c r="F682" s="51"/>
      <c r="G682" s="51"/>
    </row>
    <row r="683" spans="1:7" x14ac:dyDescent="0.3">
      <c r="A683" s="51"/>
      <c r="B683" s="51"/>
      <c r="C683" s="51"/>
      <c r="D683" s="51"/>
      <c r="E683" s="51"/>
      <c r="F683" s="51"/>
      <c r="G683" s="51"/>
    </row>
    <row r="684" spans="1:7" x14ac:dyDescent="0.3">
      <c r="A684" s="51"/>
      <c r="B684" s="51"/>
      <c r="C684" s="51"/>
      <c r="D684" s="51"/>
      <c r="E684" s="51"/>
      <c r="F684" s="51"/>
      <c r="G684" s="51"/>
    </row>
    <row r="685" spans="1:7" x14ac:dyDescent="0.3">
      <c r="A685" s="51"/>
      <c r="B685" s="51"/>
      <c r="C685" s="51"/>
      <c r="D685" s="51"/>
      <c r="E685" s="51"/>
      <c r="F685" s="51"/>
      <c r="G685" s="51"/>
    </row>
    <row r="686" spans="1:7" x14ac:dyDescent="0.3">
      <c r="A686" s="51"/>
      <c r="B686" s="51"/>
      <c r="C686" s="51"/>
      <c r="D686" s="51"/>
      <c r="E686" s="51"/>
      <c r="F686" s="51"/>
      <c r="G686" s="51"/>
    </row>
    <row r="687" spans="1:7" x14ac:dyDescent="0.3">
      <c r="A687" s="51"/>
      <c r="B687" s="51"/>
      <c r="C687" s="51"/>
      <c r="D687" s="51"/>
      <c r="E687" s="51"/>
      <c r="F687" s="51"/>
      <c r="G687" s="51"/>
    </row>
    <row r="688" spans="1:7" x14ac:dyDescent="0.3">
      <c r="A688" s="51"/>
      <c r="B688" s="51"/>
      <c r="C688" s="51"/>
      <c r="D688" s="51"/>
      <c r="E688" s="51"/>
      <c r="F688" s="51"/>
      <c r="G688" s="51"/>
    </row>
    <row r="689" spans="1:7" x14ac:dyDescent="0.3">
      <c r="A689" s="51"/>
      <c r="B689" s="51"/>
      <c r="C689" s="51"/>
      <c r="D689" s="51"/>
      <c r="E689" s="51"/>
      <c r="F689" s="51"/>
      <c r="G689" s="51"/>
    </row>
    <row r="690" spans="1:7" x14ac:dyDescent="0.3">
      <c r="A690" s="51"/>
      <c r="B690" s="51"/>
      <c r="C690" s="51"/>
      <c r="D690" s="51"/>
      <c r="E690" s="51"/>
      <c r="F690" s="51"/>
      <c r="G690" s="51"/>
    </row>
    <row r="691" spans="1:7" x14ac:dyDescent="0.3">
      <c r="A691" s="51"/>
      <c r="B691" s="51"/>
      <c r="C691" s="51"/>
      <c r="D691" s="51"/>
      <c r="E691" s="51"/>
      <c r="F691" s="51"/>
      <c r="G691" s="51"/>
    </row>
    <row r="692" spans="1:7" x14ac:dyDescent="0.3">
      <c r="A692" s="51"/>
      <c r="B692" s="51"/>
      <c r="C692" s="51"/>
      <c r="D692" s="51"/>
      <c r="E692" s="51"/>
      <c r="F692" s="51"/>
      <c r="G692" s="51"/>
    </row>
    <row r="693" spans="1:7" x14ac:dyDescent="0.3">
      <c r="A693" s="51"/>
      <c r="B693" s="51"/>
      <c r="C693" s="51"/>
      <c r="D693" s="51"/>
      <c r="E693" s="51"/>
      <c r="F693" s="51"/>
      <c r="G693" s="51"/>
    </row>
    <row r="694" spans="1:7" x14ac:dyDescent="0.3">
      <c r="A694" s="51"/>
      <c r="B694" s="51"/>
      <c r="C694" s="51"/>
      <c r="D694" s="51"/>
      <c r="E694" s="51"/>
      <c r="F694" s="51"/>
      <c r="G694" s="51"/>
    </row>
    <row r="695" spans="1:7" x14ac:dyDescent="0.3">
      <c r="A695" s="51"/>
      <c r="B695" s="51"/>
      <c r="C695" s="51"/>
      <c r="D695" s="51"/>
      <c r="E695" s="51"/>
      <c r="F695" s="51"/>
      <c r="G695" s="51"/>
    </row>
    <row r="696" spans="1:7" x14ac:dyDescent="0.3">
      <c r="A696" s="51"/>
      <c r="B696" s="51"/>
      <c r="C696" s="51"/>
      <c r="D696" s="51"/>
      <c r="E696" s="51"/>
      <c r="F696" s="51"/>
      <c r="G696" s="51"/>
    </row>
    <row r="697" spans="1:7" x14ac:dyDescent="0.3">
      <c r="A697" s="51"/>
      <c r="B697" s="51"/>
      <c r="C697" s="51"/>
      <c r="D697" s="51"/>
      <c r="E697" s="51"/>
      <c r="F697" s="51"/>
      <c r="G697" s="51"/>
    </row>
    <row r="698" spans="1:7" x14ac:dyDescent="0.3">
      <c r="A698" s="51"/>
      <c r="B698" s="51"/>
      <c r="C698" s="51"/>
      <c r="D698" s="51"/>
      <c r="E698" s="51"/>
      <c r="F698" s="51"/>
      <c r="G698" s="51"/>
    </row>
    <row r="699" spans="1:7" x14ac:dyDescent="0.3">
      <c r="A699" s="51"/>
      <c r="B699" s="51"/>
      <c r="C699" s="51"/>
      <c r="D699" s="51"/>
      <c r="E699" s="51"/>
      <c r="F699" s="51"/>
      <c r="G699" s="51"/>
    </row>
    <row r="700" spans="1:7" x14ac:dyDescent="0.3">
      <c r="A700" s="51"/>
      <c r="B700" s="51"/>
      <c r="C700" s="51"/>
      <c r="D700" s="51"/>
      <c r="E700" s="51"/>
      <c r="F700" s="51"/>
      <c r="G700" s="51"/>
    </row>
    <row r="701" spans="1:7" x14ac:dyDescent="0.3">
      <c r="A701" s="51"/>
      <c r="B701" s="51"/>
      <c r="C701" s="51"/>
      <c r="D701" s="51"/>
      <c r="E701" s="51"/>
      <c r="F701" s="51"/>
      <c r="G701" s="51"/>
    </row>
    <row r="702" spans="1:7" x14ac:dyDescent="0.3">
      <c r="A702" s="51"/>
      <c r="B702" s="51"/>
      <c r="C702" s="51"/>
      <c r="D702" s="51"/>
      <c r="E702" s="51"/>
      <c r="F702" s="51"/>
      <c r="G702" s="51"/>
    </row>
    <row r="703" spans="1:7" x14ac:dyDescent="0.3">
      <c r="A703" s="51"/>
      <c r="B703" s="51"/>
      <c r="C703" s="51"/>
      <c r="D703" s="51"/>
      <c r="E703" s="51"/>
      <c r="F703" s="51"/>
      <c r="G703" s="51"/>
    </row>
    <row r="704" spans="1:7" x14ac:dyDescent="0.3">
      <c r="A704" s="51"/>
      <c r="B704" s="51"/>
      <c r="C704" s="51"/>
      <c r="D704" s="51"/>
      <c r="E704" s="51"/>
      <c r="F704" s="51"/>
      <c r="G704" s="51"/>
    </row>
    <row r="705" spans="1:7" x14ac:dyDescent="0.3">
      <c r="A705" s="51"/>
      <c r="B705" s="51"/>
      <c r="C705" s="51"/>
      <c r="D705" s="51"/>
      <c r="E705" s="51"/>
      <c r="F705" s="51"/>
      <c r="G705" s="51"/>
    </row>
    <row r="706" spans="1:7" x14ac:dyDescent="0.3">
      <c r="A706" s="51"/>
      <c r="B706" s="51"/>
      <c r="C706" s="51"/>
      <c r="D706" s="51"/>
      <c r="E706" s="51"/>
      <c r="F706" s="51"/>
      <c r="G706" s="51"/>
    </row>
    <row r="707" spans="1:7" x14ac:dyDescent="0.3">
      <c r="A707" s="51"/>
      <c r="B707" s="51"/>
      <c r="C707" s="51"/>
      <c r="D707" s="51"/>
      <c r="E707" s="51"/>
      <c r="F707" s="51"/>
      <c r="G707" s="51"/>
    </row>
    <row r="708" spans="1:7" x14ac:dyDescent="0.3">
      <c r="A708" s="51"/>
      <c r="B708" s="51"/>
      <c r="C708" s="51"/>
      <c r="D708" s="51"/>
      <c r="E708" s="51"/>
      <c r="F708" s="51"/>
      <c r="G708" s="51"/>
    </row>
    <row r="709" spans="1:7" x14ac:dyDescent="0.3">
      <c r="A709" s="51"/>
      <c r="B709" s="51"/>
      <c r="C709" s="51"/>
      <c r="D709" s="51"/>
      <c r="E709" s="51"/>
      <c r="F709" s="51"/>
      <c r="G709" s="51"/>
    </row>
    <row r="710" spans="1:7" x14ac:dyDescent="0.3">
      <c r="A710" s="51"/>
      <c r="B710" s="51"/>
      <c r="C710" s="51"/>
      <c r="D710" s="51"/>
      <c r="E710" s="51"/>
      <c r="F710" s="51"/>
      <c r="G710" s="51"/>
    </row>
    <row r="711" spans="1:7" x14ac:dyDescent="0.3">
      <c r="A711" s="51"/>
      <c r="B711" s="51"/>
      <c r="C711" s="51"/>
      <c r="D711" s="51"/>
      <c r="E711" s="51"/>
      <c r="F711" s="51"/>
      <c r="G711" s="51"/>
    </row>
    <row r="712" spans="1:7" x14ac:dyDescent="0.3">
      <c r="A712" s="51"/>
      <c r="B712" s="51"/>
      <c r="C712" s="51"/>
      <c r="D712" s="51"/>
      <c r="E712" s="51"/>
      <c r="F712" s="51"/>
      <c r="G712" s="51"/>
    </row>
    <row r="713" spans="1:7" x14ac:dyDescent="0.3">
      <c r="A713" s="51"/>
      <c r="B713" s="51"/>
      <c r="C713" s="51"/>
      <c r="D713" s="51"/>
      <c r="E713" s="51"/>
      <c r="F713" s="51"/>
      <c r="G713" s="51"/>
    </row>
    <row r="714" spans="1:7" x14ac:dyDescent="0.3">
      <c r="A714" s="51"/>
      <c r="B714" s="51"/>
      <c r="C714" s="51"/>
      <c r="D714" s="51"/>
      <c r="E714" s="51"/>
      <c r="F714" s="51"/>
      <c r="G714" s="51"/>
    </row>
    <row r="715" spans="1:7" x14ac:dyDescent="0.3">
      <c r="A715" s="51"/>
      <c r="B715" s="51"/>
      <c r="C715" s="51"/>
      <c r="D715" s="51"/>
      <c r="E715" s="51"/>
      <c r="F715" s="51"/>
      <c r="G715" s="51"/>
    </row>
    <row r="716" spans="1:7" x14ac:dyDescent="0.3">
      <c r="A716" s="51"/>
      <c r="B716" s="51"/>
      <c r="C716" s="51"/>
      <c r="D716" s="51"/>
      <c r="E716" s="51"/>
      <c r="F716" s="51"/>
      <c r="G716" s="51"/>
    </row>
    <row r="717" spans="1:7" x14ac:dyDescent="0.3">
      <c r="A717" s="51"/>
      <c r="B717" s="51"/>
      <c r="C717" s="51"/>
      <c r="D717" s="51"/>
      <c r="E717" s="51"/>
      <c r="F717" s="51"/>
      <c r="G717" s="51"/>
    </row>
    <row r="718" spans="1:7" x14ac:dyDescent="0.3">
      <c r="A718" s="51"/>
      <c r="B718" s="51"/>
      <c r="C718" s="51"/>
      <c r="D718" s="51"/>
      <c r="E718" s="51"/>
      <c r="F718" s="51"/>
      <c r="G718" s="51"/>
    </row>
    <row r="719" spans="1:7" x14ac:dyDescent="0.3">
      <c r="A719" s="51"/>
      <c r="B719" s="51"/>
      <c r="C719" s="51"/>
      <c r="D719" s="51"/>
      <c r="E719" s="51"/>
      <c r="F719" s="51"/>
      <c r="G719" s="51"/>
    </row>
    <row r="720" spans="1:7" x14ac:dyDescent="0.3">
      <c r="A720" s="51"/>
      <c r="B720" s="51"/>
      <c r="C720" s="51"/>
      <c r="D720" s="51"/>
      <c r="E720" s="51"/>
      <c r="F720" s="51"/>
      <c r="G720" s="51"/>
    </row>
    <row r="721" spans="1:7" x14ac:dyDescent="0.3">
      <c r="A721" s="51"/>
      <c r="B721" s="51"/>
      <c r="C721" s="51"/>
      <c r="D721" s="51"/>
      <c r="E721" s="51"/>
      <c r="F721" s="51"/>
      <c r="G721" s="51"/>
    </row>
    <row r="722" spans="1:7" x14ac:dyDescent="0.3">
      <c r="A722" s="51"/>
      <c r="B722" s="51"/>
      <c r="C722" s="51"/>
      <c r="D722" s="51"/>
      <c r="E722" s="51"/>
      <c r="F722" s="51"/>
      <c r="G722" s="51"/>
    </row>
    <row r="723" spans="1:7" x14ac:dyDescent="0.3">
      <c r="A723" s="51"/>
      <c r="B723" s="51"/>
      <c r="C723" s="51"/>
      <c r="D723" s="51"/>
      <c r="E723" s="51"/>
      <c r="F723" s="51"/>
      <c r="G723" s="51"/>
    </row>
    <row r="724" spans="1:7" x14ac:dyDescent="0.3">
      <c r="A724" s="51"/>
      <c r="B724" s="51"/>
      <c r="C724" s="51"/>
      <c r="D724" s="51"/>
      <c r="E724" s="51"/>
      <c r="F724" s="51"/>
      <c r="G724" s="51"/>
    </row>
    <row r="725" spans="1:7" x14ac:dyDescent="0.3">
      <c r="A725" s="51"/>
      <c r="B725" s="51"/>
      <c r="C725" s="51"/>
      <c r="D725" s="51"/>
      <c r="E725" s="51"/>
      <c r="F725" s="51"/>
      <c r="G725" s="51"/>
    </row>
    <row r="726" spans="1:7" x14ac:dyDescent="0.3">
      <c r="A726" s="51"/>
      <c r="B726" s="51"/>
      <c r="C726" s="51"/>
      <c r="D726" s="51"/>
      <c r="E726" s="51"/>
      <c r="F726" s="51"/>
      <c r="G726" s="51"/>
    </row>
    <row r="727" spans="1:7" x14ac:dyDescent="0.3">
      <c r="A727" s="51"/>
      <c r="B727" s="51"/>
      <c r="C727" s="51"/>
      <c r="D727" s="51"/>
      <c r="E727" s="51"/>
      <c r="F727" s="51"/>
      <c r="G727" s="51"/>
    </row>
    <row r="728" spans="1:7" x14ac:dyDescent="0.3">
      <c r="A728" s="51"/>
      <c r="B728" s="51"/>
      <c r="C728" s="51"/>
      <c r="D728" s="51"/>
      <c r="E728" s="51"/>
      <c r="F728" s="51"/>
      <c r="G728" s="51"/>
    </row>
    <row r="729" spans="1:7" x14ac:dyDescent="0.3">
      <c r="A729" s="51"/>
      <c r="B729" s="51"/>
      <c r="C729" s="51"/>
      <c r="D729" s="51"/>
      <c r="E729" s="51"/>
      <c r="F729" s="51"/>
      <c r="G729" s="51"/>
    </row>
    <row r="730" spans="1:7" x14ac:dyDescent="0.3">
      <c r="A730" s="51"/>
      <c r="B730" s="51"/>
      <c r="C730" s="51"/>
      <c r="D730" s="51"/>
      <c r="E730" s="51"/>
      <c r="F730" s="51"/>
      <c r="G730" s="51"/>
    </row>
    <row r="731" spans="1:7" x14ac:dyDescent="0.3">
      <c r="A731" s="51"/>
      <c r="B731" s="51"/>
      <c r="C731" s="51"/>
      <c r="D731" s="51"/>
      <c r="E731" s="51"/>
      <c r="F731" s="51"/>
      <c r="G731" s="51"/>
    </row>
    <row r="732" spans="1:7" x14ac:dyDescent="0.3">
      <c r="A732" s="51"/>
      <c r="B732" s="51"/>
      <c r="C732" s="51"/>
      <c r="D732" s="51"/>
      <c r="E732" s="51"/>
      <c r="F732" s="51"/>
      <c r="G732" s="51"/>
    </row>
    <row r="733" spans="1:7" x14ac:dyDescent="0.3">
      <c r="A733" s="51"/>
      <c r="B733" s="51"/>
      <c r="C733" s="51"/>
      <c r="D733" s="51"/>
      <c r="E733" s="51"/>
      <c r="F733" s="51"/>
      <c r="G733" s="51"/>
    </row>
    <row r="734" spans="1:7" x14ac:dyDescent="0.3">
      <c r="A734" s="51"/>
      <c r="B734" s="51"/>
      <c r="C734" s="51"/>
      <c r="D734" s="51"/>
      <c r="E734" s="51"/>
      <c r="F734" s="51"/>
      <c r="G734" s="51"/>
    </row>
    <row r="735" spans="1:7" x14ac:dyDescent="0.3">
      <c r="A735" s="51"/>
      <c r="B735" s="51"/>
      <c r="C735" s="51"/>
      <c r="D735" s="51"/>
      <c r="E735" s="51"/>
      <c r="F735" s="51"/>
      <c r="G735" s="51"/>
    </row>
    <row r="736" spans="1:7" x14ac:dyDescent="0.3">
      <c r="A736" s="51"/>
      <c r="B736" s="51"/>
      <c r="C736" s="51"/>
      <c r="D736" s="51"/>
      <c r="E736" s="51"/>
      <c r="F736" s="51"/>
      <c r="G736" s="51"/>
    </row>
    <row r="737" spans="1:7" x14ac:dyDescent="0.3">
      <c r="A737" s="51"/>
      <c r="B737" s="51"/>
      <c r="C737" s="51"/>
      <c r="D737" s="51"/>
      <c r="E737" s="51"/>
      <c r="F737" s="51"/>
      <c r="G737" s="51"/>
    </row>
    <row r="738" spans="1:7" x14ac:dyDescent="0.3">
      <c r="A738" s="51"/>
      <c r="B738" s="51"/>
      <c r="C738" s="51"/>
      <c r="D738" s="51"/>
      <c r="E738" s="51"/>
      <c r="F738" s="51"/>
      <c r="G738" s="51"/>
    </row>
    <row r="739" spans="1:7" x14ac:dyDescent="0.3">
      <c r="A739" s="51"/>
      <c r="B739" s="51"/>
      <c r="C739" s="51"/>
      <c r="D739" s="51"/>
      <c r="E739" s="51"/>
      <c r="F739" s="51"/>
      <c r="G739" s="51"/>
    </row>
    <row r="740" spans="1:7" x14ac:dyDescent="0.3">
      <c r="A740" s="51"/>
      <c r="B740" s="51"/>
      <c r="C740" s="51"/>
      <c r="D740" s="51"/>
      <c r="E740" s="51"/>
      <c r="F740" s="51"/>
      <c r="G740" s="51"/>
    </row>
    <row r="741" spans="1:7" x14ac:dyDescent="0.3">
      <c r="A741" s="51"/>
      <c r="B741" s="51"/>
      <c r="C741" s="51"/>
      <c r="D741" s="51"/>
      <c r="E741" s="51"/>
      <c r="F741" s="51"/>
      <c r="G741" s="51"/>
    </row>
    <row r="742" spans="1:7" x14ac:dyDescent="0.3">
      <c r="A742" s="51"/>
      <c r="B742" s="51"/>
      <c r="C742" s="51"/>
      <c r="D742" s="51"/>
      <c r="E742" s="51"/>
      <c r="F742" s="51"/>
      <c r="G742" s="51"/>
    </row>
    <row r="743" spans="1:7" x14ac:dyDescent="0.3">
      <c r="A743" s="51"/>
      <c r="B743" s="51"/>
      <c r="C743" s="51"/>
      <c r="D743" s="51"/>
      <c r="E743" s="51"/>
      <c r="F743" s="51"/>
      <c r="G743" s="51"/>
    </row>
    <row r="744" spans="1:7" x14ac:dyDescent="0.3">
      <c r="A744" s="51"/>
      <c r="B744" s="51"/>
      <c r="C744" s="51"/>
      <c r="D744" s="51"/>
      <c r="E744" s="51"/>
      <c r="F744" s="51"/>
      <c r="G744" s="51"/>
    </row>
    <row r="745" spans="1:7" x14ac:dyDescent="0.3">
      <c r="A745" s="51"/>
      <c r="B745" s="51"/>
      <c r="C745" s="51"/>
      <c r="D745" s="51"/>
      <c r="E745" s="51"/>
      <c r="F745" s="51"/>
      <c r="G745" s="51"/>
    </row>
    <row r="746" spans="1:7" x14ac:dyDescent="0.3">
      <c r="A746" s="51"/>
      <c r="B746" s="51"/>
      <c r="C746" s="51"/>
      <c r="D746" s="51"/>
      <c r="E746" s="51"/>
      <c r="F746" s="51"/>
      <c r="G746" s="51"/>
    </row>
    <row r="747" spans="1:7" x14ac:dyDescent="0.3">
      <c r="A747" s="51"/>
      <c r="B747" s="51"/>
      <c r="C747" s="51"/>
      <c r="D747" s="51"/>
      <c r="E747" s="51"/>
      <c r="F747" s="51"/>
      <c r="G747" s="51"/>
    </row>
    <row r="748" spans="1:7" x14ac:dyDescent="0.3">
      <c r="A748" s="51"/>
      <c r="B748" s="51"/>
      <c r="C748" s="51"/>
      <c r="D748" s="51"/>
      <c r="E748" s="51"/>
      <c r="F748" s="51"/>
      <c r="G748" s="51"/>
    </row>
    <row r="749" spans="1:7" x14ac:dyDescent="0.3">
      <c r="A749" s="51"/>
      <c r="B749" s="51"/>
      <c r="C749" s="51"/>
      <c r="D749" s="51"/>
      <c r="E749" s="51"/>
      <c r="F749" s="51"/>
      <c r="G749" s="51"/>
    </row>
    <row r="750" spans="1:7" x14ac:dyDescent="0.3">
      <c r="A750" s="51"/>
      <c r="B750" s="51"/>
      <c r="C750" s="51"/>
      <c r="D750" s="51"/>
      <c r="E750" s="51"/>
      <c r="F750" s="51"/>
      <c r="G750" s="51"/>
    </row>
    <row r="751" spans="1:7" x14ac:dyDescent="0.3">
      <c r="A751" s="51"/>
      <c r="B751" s="51"/>
      <c r="C751" s="51"/>
      <c r="D751" s="51"/>
      <c r="E751" s="51"/>
      <c r="F751" s="51"/>
      <c r="G751" s="51"/>
    </row>
    <row r="752" spans="1:7" x14ac:dyDescent="0.3">
      <c r="A752" s="51"/>
      <c r="B752" s="51"/>
      <c r="C752" s="51"/>
      <c r="D752" s="51"/>
      <c r="E752" s="51"/>
      <c r="F752" s="51"/>
      <c r="G752" s="51"/>
    </row>
    <row r="753" spans="1:7" x14ac:dyDescent="0.3">
      <c r="A753" s="51"/>
      <c r="B753" s="51"/>
      <c r="C753" s="51"/>
      <c r="D753" s="51"/>
      <c r="E753" s="51"/>
      <c r="F753" s="51"/>
      <c r="G753" s="51"/>
    </row>
    <row r="754" spans="1:7" x14ac:dyDescent="0.3">
      <c r="A754" s="51"/>
      <c r="B754" s="51"/>
      <c r="C754" s="51"/>
      <c r="D754" s="51"/>
      <c r="E754" s="51"/>
      <c r="F754" s="51"/>
      <c r="G754" s="51"/>
    </row>
    <row r="755" spans="1:7" x14ac:dyDescent="0.3">
      <c r="A755" s="51"/>
      <c r="B755" s="51"/>
      <c r="C755" s="51"/>
      <c r="D755" s="51"/>
      <c r="E755" s="51"/>
      <c r="F755" s="51"/>
      <c r="G755" s="51"/>
    </row>
    <row r="756" spans="1:7" x14ac:dyDescent="0.3">
      <c r="A756" s="51"/>
      <c r="B756" s="51"/>
      <c r="C756" s="51"/>
      <c r="D756" s="51"/>
      <c r="E756" s="51"/>
      <c r="F756" s="51"/>
      <c r="G756" s="51"/>
    </row>
    <row r="757" spans="1:7" x14ac:dyDescent="0.3">
      <c r="A757" s="51"/>
      <c r="B757" s="51"/>
      <c r="C757" s="51"/>
      <c r="D757" s="51"/>
      <c r="E757" s="51"/>
      <c r="F757" s="51"/>
      <c r="G757" s="51"/>
    </row>
    <row r="758" spans="1:7" x14ac:dyDescent="0.3">
      <c r="A758" s="51"/>
      <c r="B758" s="51"/>
      <c r="C758" s="51"/>
      <c r="D758" s="51"/>
      <c r="E758" s="51"/>
      <c r="F758" s="51"/>
      <c r="G758" s="51"/>
    </row>
    <row r="759" spans="1:7" x14ac:dyDescent="0.3">
      <c r="A759" s="51"/>
      <c r="B759" s="51"/>
      <c r="C759" s="51"/>
      <c r="D759" s="51"/>
      <c r="E759" s="51"/>
      <c r="F759" s="51"/>
      <c r="G759" s="51"/>
    </row>
    <row r="760" spans="1:7" x14ac:dyDescent="0.3">
      <c r="A760" s="51"/>
      <c r="B760" s="51"/>
      <c r="C760" s="51"/>
      <c r="D760" s="51"/>
      <c r="E760" s="51"/>
      <c r="F760" s="51"/>
      <c r="G760" s="51"/>
    </row>
    <row r="761" spans="1:7" x14ac:dyDescent="0.3">
      <c r="A761" s="51"/>
      <c r="B761" s="51"/>
      <c r="C761" s="51"/>
      <c r="D761" s="51"/>
      <c r="E761" s="51"/>
      <c r="F761" s="51"/>
      <c r="G761" s="51"/>
    </row>
    <row r="762" spans="1:7" x14ac:dyDescent="0.3">
      <c r="A762" s="51"/>
      <c r="B762" s="51"/>
      <c r="C762" s="51"/>
      <c r="D762" s="51"/>
      <c r="E762" s="51"/>
      <c r="F762" s="51"/>
      <c r="G762" s="51"/>
    </row>
    <row r="763" spans="1:7" x14ac:dyDescent="0.3">
      <c r="A763" s="51"/>
      <c r="B763" s="51"/>
      <c r="C763" s="51"/>
      <c r="D763" s="51"/>
      <c r="E763" s="51"/>
      <c r="F763" s="51"/>
      <c r="G763" s="51"/>
    </row>
    <row r="764" spans="1:7" x14ac:dyDescent="0.3">
      <c r="A764" s="51"/>
      <c r="B764" s="51"/>
      <c r="C764" s="51"/>
      <c r="D764" s="51"/>
      <c r="E764" s="51"/>
      <c r="F764" s="51"/>
      <c r="G764" s="51"/>
    </row>
    <row r="765" spans="1:7" x14ac:dyDescent="0.3">
      <c r="A765" s="51"/>
      <c r="B765" s="51"/>
      <c r="C765" s="51"/>
      <c r="D765" s="51"/>
      <c r="E765" s="51"/>
      <c r="F765" s="51"/>
      <c r="G765" s="51"/>
    </row>
    <row r="766" spans="1:7" x14ac:dyDescent="0.3">
      <c r="A766" s="51"/>
      <c r="B766" s="51"/>
      <c r="C766" s="51"/>
      <c r="D766" s="51"/>
      <c r="E766" s="51"/>
      <c r="F766" s="51"/>
      <c r="G766" s="51"/>
    </row>
    <row r="767" spans="1:7" x14ac:dyDescent="0.3">
      <c r="A767" s="51"/>
      <c r="B767" s="51"/>
      <c r="C767" s="51"/>
      <c r="D767" s="51"/>
      <c r="E767" s="51"/>
      <c r="F767" s="51"/>
      <c r="G767" s="51"/>
    </row>
    <row r="768" spans="1:7" x14ac:dyDescent="0.3">
      <c r="A768" s="51"/>
      <c r="B768" s="51"/>
      <c r="C768" s="51"/>
      <c r="D768" s="51"/>
      <c r="E768" s="51"/>
      <c r="F768" s="51"/>
      <c r="G768" s="51"/>
    </row>
    <row r="769" spans="1:7" x14ac:dyDescent="0.3">
      <c r="A769" s="51"/>
      <c r="B769" s="51"/>
      <c r="C769" s="51"/>
      <c r="D769" s="51"/>
      <c r="E769" s="51"/>
      <c r="F769" s="51"/>
      <c r="G769" s="51"/>
    </row>
    <row r="770" spans="1:7" x14ac:dyDescent="0.3">
      <c r="A770" s="51"/>
      <c r="B770" s="51"/>
      <c r="C770" s="51"/>
      <c r="D770" s="51"/>
      <c r="E770" s="51"/>
      <c r="F770" s="51"/>
      <c r="G770" s="51"/>
    </row>
    <row r="771" spans="1:7" x14ac:dyDescent="0.3">
      <c r="A771" s="51"/>
      <c r="B771" s="51"/>
      <c r="C771" s="51"/>
      <c r="D771" s="51"/>
      <c r="E771" s="51"/>
      <c r="F771" s="51"/>
      <c r="G771" s="51"/>
    </row>
    <row r="772" spans="1:7" x14ac:dyDescent="0.3">
      <c r="A772" s="51"/>
      <c r="B772" s="51"/>
      <c r="C772" s="51"/>
      <c r="D772" s="51"/>
      <c r="E772" s="51"/>
      <c r="F772" s="51"/>
      <c r="G772" s="51"/>
    </row>
    <row r="773" spans="1:7" x14ac:dyDescent="0.3">
      <c r="A773" s="51"/>
      <c r="B773" s="51"/>
      <c r="C773" s="51"/>
      <c r="D773" s="51"/>
      <c r="E773" s="51"/>
      <c r="F773" s="51"/>
      <c r="G773" s="51"/>
    </row>
    <row r="774" spans="1:7" x14ac:dyDescent="0.3">
      <c r="A774" s="51"/>
      <c r="B774" s="51"/>
      <c r="C774" s="51"/>
      <c r="D774" s="51"/>
      <c r="E774" s="51"/>
      <c r="F774" s="51"/>
      <c r="G774" s="51"/>
    </row>
    <row r="775" spans="1:7" x14ac:dyDescent="0.3">
      <c r="A775" s="51"/>
      <c r="B775" s="51"/>
      <c r="C775" s="51"/>
      <c r="D775" s="51"/>
      <c r="E775" s="51"/>
      <c r="F775" s="51"/>
      <c r="G775" s="51"/>
    </row>
    <row r="776" spans="1:7" x14ac:dyDescent="0.3">
      <c r="A776" s="51"/>
      <c r="B776" s="51"/>
      <c r="C776" s="51"/>
      <c r="D776" s="51"/>
      <c r="E776" s="51"/>
      <c r="F776" s="51"/>
      <c r="G776" s="51"/>
    </row>
    <row r="777" spans="1:7" x14ac:dyDescent="0.3">
      <c r="A777" s="51"/>
      <c r="B777" s="51"/>
      <c r="C777" s="51"/>
      <c r="D777" s="51"/>
      <c r="E777" s="51"/>
      <c r="F777" s="51"/>
      <c r="G777" s="51"/>
    </row>
    <row r="778" spans="1:7" x14ac:dyDescent="0.3">
      <c r="A778" s="51"/>
      <c r="B778" s="51"/>
      <c r="C778" s="51"/>
      <c r="D778" s="51"/>
      <c r="E778" s="51"/>
      <c r="F778" s="51"/>
      <c r="G778" s="51"/>
    </row>
    <row r="779" spans="1:7" x14ac:dyDescent="0.3">
      <c r="A779" s="51"/>
      <c r="B779" s="51"/>
      <c r="C779" s="51"/>
      <c r="D779" s="51"/>
      <c r="E779" s="51"/>
      <c r="F779" s="51"/>
      <c r="G779" s="51"/>
    </row>
    <row r="780" spans="1:7" x14ac:dyDescent="0.3">
      <c r="A780" s="51"/>
      <c r="B780" s="51"/>
      <c r="C780" s="51"/>
      <c r="D780" s="51"/>
      <c r="E780" s="51"/>
      <c r="F780" s="51"/>
      <c r="G780" s="51"/>
    </row>
    <row r="781" spans="1:7" x14ac:dyDescent="0.3">
      <c r="A781" s="51"/>
      <c r="B781" s="51"/>
      <c r="C781" s="51"/>
      <c r="D781" s="51"/>
      <c r="E781" s="51"/>
      <c r="F781" s="51"/>
      <c r="G781" s="51"/>
    </row>
    <row r="782" spans="1:7" x14ac:dyDescent="0.3">
      <c r="A782" s="51"/>
      <c r="B782" s="51"/>
      <c r="C782" s="51"/>
      <c r="D782" s="51"/>
      <c r="E782" s="51"/>
      <c r="F782" s="51"/>
      <c r="G782" s="51"/>
    </row>
    <row r="783" spans="1:7" x14ac:dyDescent="0.3">
      <c r="A783" s="51"/>
      <c r="B783" s="51"/>
      <c r="C783" s="51"/>
      <c r="D783" s="51"/>
      <c r="E783" s="51"/>
      <c r="F783" s="51"/>
      <c r="G783" s="51"/>
    </row>
    <row r="784" spans="1:7" x14ac:dyDescent="0.3">
      <c r="A784" s="51"/>
      <c r="B784" s="51"/>
      <c r="C784" s="51"/>
      <c r="D784" s="51"/>
      <c r="E784" s="51"/>
      <c r="F784" s="51"/>
      <c r="G784" s="51"/>
    </row>
    <row r="785" spans="1:7" x14ac:dyDescent="0.3">
      <c r="A785" s="51"/>
      <c r="B785" s="51"/>
      <c r="C785" s="51"/>
      <c r="D785" s="51"/>
      <c r="E785" s="51"/>
      <c r="F785" s="51"/>
      <c r="G785" s="51"/>
    </row>
    <row r="786" spans="1:7" x14ac:dyDescent="0.3">
      <c r="A786" s="51"/>
      <c r="B786" s="51"/>
      <c r="C786" s="51"/>
      <c r="D786" s="51"/>
      <c r="E786" s="51"/>
      <c r="F786" s="51"/>
      <c r="G786" s="51"/>
    </row>
    <row r="787" spans="1:7" x14ac:dyDescent="0.3">
      <c r="A787" s="51"/>
      <c r="B787" s="51"/>
      <c r="C787" s="51"/>
      <c r="D787" s="51"/>
      <c r="E787" s="51"/>
      <c r="F787" s="51"/>
      <c r="G787" s="51"/>
    </row>
    <row r="788" spans="1:7" x14ac:dyDescent="0.3">
      <c r="A788" s="51"/>
      <c r="B788" s="51"/>
      <c r="C788" s="51"/>
      <c r="D788" s="51"/>
      <c r="E788" s="51"/>
      <c r="F788" s="51"/>
      <c r="G788" s="51"/>
    </row>
    <row r="789" spans="1:7" x14ac:dyDescent="0.3">
      <c r="A789" s="51"/>
      <c r="B789" s="51"/>
      <c r="C789" s="51"/>
      <c r="D789" s="51"/>
      <c r="E789" s="51"/>
      <c r="F789" s="51"/>
      <c r="G789" s="51"/>
    </row>
    <row r="790" spans="1:7" x14ac:dyDescent="0.3">
      <c r="A790" s="51"/>
      <c r="B790" s="51"/>
      <c r="C790" s="51"/>
      <c r="D790" s="51"/>
      <c r="E790" s="51"/>
      <c r="F790" s="51"/>
      <c r="G790" s="51"/>
    </row>
    <row r="791" spans="1:7" x14ac:dyDescent="0.3">
      <c r="A791" s="51"/>
      <c r="B791" s="51"/>
      <c r="C791" s="51"/>
      <c r="D791" s="51"/>
      <c r="E791" s="51"/>
      <c r="F791" s="51"/>
      <c r="G791" s="51"/>
    </row>
    <row r="792" spans="1:7" x14ac:dyDescent="0.3">
      <c r="A792" s="51"/>
      <c r="B792" s="51"/>
      <c r="C792" s="51"/>
      <c r="D792" s="51"/>
      <c r="E792" s="51"/>
      <c r="F792" s="51"/>
      <c r="G792" s="51"/>
    </row>
    <row r="793" spans="1:7" x14ac:dyDescent="0.3">
      <c r="A793" s="51"/>
      <c r="B793" s="51"/>
      <c r="C793" s="51"/>
      <c r="D793" s="51"/>
      <c r="E793" s="51"/>
      <c r="F793" s="51"/>
      <c r="G793" s="51"/>
    </row>
    <row r="794" spans="1:7" x14ac:dyDescent="0.3">
      <c r="A794" s="51"/>
      <c r="B794" s="51"/>
      <c r="C794" s="51"/>
      <c r="D794" s="51"/>
      <c r="E794" s="51"/>
      <c r="F794" s="51"/>
      <c r="G794" s="51"/>
    </row>
    <row r="795" spans="1:7" x14ac:dyDescent="0.3">
      <c r="A795" s="51"/>
      <c r="B795" s="51"/>
      <c r="C795" s="51"/>
      <c r="D795" s="51"/>
      <c r="E795" s="51"/>
      <c r="F795" s="51"/>
      <c r="G795" s="51"/>
    </row>
    <row r="796" spans="1:7" x14ac:dyDescent="0.3">
      <c r="A796" s="51"/>
      <c r="B796" s="51"/>
      <c r="C796" s="51"/>
      <c r="D796" s="51"/>
      <c r="E796" s="51"/>
      <c r="F796" s="51"/>
      <c r="G796" s="51"/>
    </row>
    <row r="797" spans="1:7" x14ac:dyDescent="0.3">
      <c r="A797" s="51"/>
      <c r="B797" s="51"/>
      <c r="C797" s="51"/>
      <c r="D797" s="51"/>
      <c r="E797" s="51"/>
      <c r="F797" s="51"/>
      <c r="G797" s="51"/>
    </row>
    <row r="798" spans="1:7" x14ac:dyDescent="0.3">
      <c r="A798" s="51"/>
      <c r="B798" s="51"/>
      <c r="C798" s="51"/>
      <c r="D798" s="51"/>
      <c r="E798" s="51"/>
      <c r="F798" s="51"/>
      <c r="G798" s="51"/>
    </row>
    <row r="799" spans="1:7" x14ac:dyDescent="0.3">
      <c r="A799" s="51"/>
      <c r="B799" s="51"/>
      <c r="C799" s="51"/>
      <c r="D799" s="51"/>
      <c r="E799" s="51"/>
      <c r="F799" s="51"/>
      <c r="G799" s="51"/>
    </row>
    <row r="800" spans="1:7" x14ac:dyDescent="0.3">
      <c r="A800" s="51"/>
      <c r="B800" s="51"/>
      <c r="C800" s="51"/>
      <c r="D800" s="51"/>
      <c r="E800" s="51"/>
      <c r="F800" s="51"/>
      <c r="G800" s="51"/>
    </row>
    <row r="801" spans="1:7" x14ac:dyDescent="0.3">
      <c r="A801" s="51"/>
      <c r="B801" s="51"/>
      <c r="C801" s="51"/>
      <c r="D801" s="51"/>
      <c r="E801" s="51"/>
      <c r="F801" s="51"/>
      <c r="G801" s="51"/>
    </row>
    <row r="802" spans="1:7" x14ac:dyDescent="0.3">
      <c r="A802" s="51"/>
      <c r="B802" s="51"/>
      <c r="C802" s="51"/>
      <c r="D802" s="51"/>
      <c r="E802" s="51"/>
      <c r="F802" s="51"/>
      <c r="G802" s="51"/>
    </row>
    <row r="803" spans="1:7" x14ac:dyDescent="0.3">
      <c r="A803" s="51"/>
      <c r="B803" s="51"/>
      <c r="C803" s="51"/>
      <c r="D803" s="51"/>
      <c r="E803" s="51"/>
      <c r="F803" s="51"/>
      <c r="G803" s="51"/>
    </row>
    <row r="804" spans="1:7" x14ac:dyDescent="0.3">
      <c r="A804" s="51"/>
      <c r="B804" s="51"/>
      <c r="C804" s="51"/>
      <c r="D804" s="51"/>
      <c r="E804" s="51"/>
      <c r="F804" s="51"/>
      <c r="G804" s="51"/>
    </row>
    <row r="805" spans="1:7" x14ac:dyDescent="0.3">
      <c r="A805" s="51"/>
      <c r="B805" s="51"/>
      <c r="C805" s="51"/>
      <c r="D805" s="51"/>
      <c r="E805" s="51"/>
      <c r="F805" s="51"/>
      <c r="G805" s="51"/>
    </row>
    <row r="806" spans="1:7" x14ac:dyDescent="0.3">
      <c r="A806" s="51"/>
      <c r="B806" s="51"/>
      <c r="C806" s="51"/>
      <c r="D806" s="51"/>
      <c r="E806" s="51"/>
      <c r="F806" s="51"/>
      <c r="G806" s="51"/>
    </row>
    <row r="807" spans="1:7" x14ac:dyDescent="0.3">
      <c r="A807" s="51"/>
      <c r="B807" s="51"/>
      <c r="C807" s="51"/>
      <c r="D807" s="51"/>
      <c r="E807" s="51"/>
      <c r="F807" s="51"/>
      <c r="G807" s="51"/>
    </row>
    <row r="808" spans="1:7" x14ac:dyDescent="0.3">
      <c r="A808" s="51"/>
      <c r="B808" s="51"/>
      <c r="C808" s="51"/>
      <c r="D808" s="51"/>
      <c r="E808" s="51"/>
      <c r="F808" s="51"/>
      <c r="G808" s="51"/>
    </row>
    <row r="809" spans="1:7" x14ac:dyDescent="0.3">
      <c r="A809" s="51"/>
      <c r="B809" s="51"/>
      <c r="C809" s="51"/>
      <c r="D809" s="51"/>
      <c r="E809" s="51"/>
      <c r="F809" s="51"/>
      <c r="G809" s="51"/>
    </row>
    <row r="810" spans="1:7" x14ac:dyDescent="0.3">
      <c r="A810" s="51"/>
      <c r="B810" s="51"/>
      <c r="C810" s="51"/>
      <c r="D810" s="51"/>
      <c r="E810" s="51"/>
      <c r="F810" s="51"/>
      <c r="G810" s="51"/>
    </row>
    <row r="811" spans="1:7" x14ac:dyDescent="0.3">
      <c r="A811" s="51"/>
      <c r="B811" s="51"/>
      <c r="C811" s="51"/>
      <c r="D811" s="51"/>
      <c r="E811" s="51"/>
      <c r="F811" s="51"/>
      <c r="G811" s="51"/>
    </row>
    <row r="812" spans="1:7" x14ac:dyDescent="0.3">
      <c r="A812" s="51"/>
      <c r="B812" s="51"/>
      <c r="C812" s="51"/>
      <c r="D812" s="51"/>
      <c r="E812" s="51"/>
      <c r="F812" s="51"/>
      <c r="G812" s="51"/>
    </row>
    <row r="813" spans="1:7" x14ac:dyDescent="0.3">
      <c r="A813" s="51"/>
      <c r="B813" s="51"/>
      <c r="C813" s="51"/>
      <c r="D813" s="51"/>
      <c r="E813" s="51"/>
      <c r="F813" s="51"/>
      <c r="G813" s="51"/>
    </row>
    <row r="814" spans="1:7" x14ac:dyDescent="0.3">
      <c r="A814" s="51"/>
      <c r="B814" s="51"/>
      <c r="C814" s="51"/>
      <c r="D814" s="51"/>
      <c r="E814" s="51"/>
      <c r="F814" s="51"/>
      <c r="G814" s="51"/>
    </row>
    <row r="815" spans="1:7" x14ac:dyDescent="0.3">
      <c r="A815" s="51"/>
      <c r="B815" s="51"/>
      <c r="C815" s="51"/>
      <c r="D815" s="51"/>
      <c r="E815" s="51"/>
      <c r="F815" s="51"/>
      <c r="G815" s="51"/>
    </row>
    <row r="816" spans="1:7" x14ac:dyDescent="0.3">
      <c r="A816" s="51"/>
      <c r="B816" s="51"/>
      <c r="C816" s="51"/>
      <c r="D816" s="51"/>
      <c r="E816" s="51"/>
      <c r="F816" s="51"/>
      <c r="G816" s="51"/>
    </row>
    <row r="817" spans="1:7" x14ac:dyDescent="0.3">
      <c r="A817" s="51"/>
      <c r="B817" s="51"/>
      <c r="C817" s="51"/>
      <c r="D817" s="51"/>
      <c r="E817" s="51"/>
      <c r="F817" s="51"/>
      <c r="G817" s="51"/>
    </row>
    <row r="818" spans="1:7" x14ac:dyDescent="0.3">
      <c r="A818" s="51"/>
      <c r="B818" s="51"/>
      <c r="C818" s="51"/>
      <c r="D818" s="51"/>
      <c r="E818" s="51"/>
      <c r="F818" s="51"/>
      <c r="G818" s="51"/>
    </row>
    <row r="819" spans="1:7" x14ac:dyDescent="0.3">
      <c r="A819" s="51"/>
      <c r="B819" s="51"/>
      <c r="C819" s="51"/>
      <c r="D819" s="51"/>
      <c r="E819" s="51"/>
      <c r="F819" s="51"/>
      <c r="G819" s="51"/>
    </row>
    <row r="820" spans="1:7" x14ac:dyDescent="0.3">
      <c r="A820" s="51"/>
      <c r="B820" s="51"/>
      <c r="C820" s="51"/>
      <c r="D820" s="51"/>
      <c r="E820" s="51"/>
      <c r="F820" s="51"/>
      <c r="G820" s="51"/>
    </row>
    <row r="821" spans="1:7" x14ac:dyDescent="0.3">
      <c r="A821" s="51"/>
      <c r="B821" s="51"/>
      <c r="C821" s="51"/>
      <c r="D821" s="51"/>
      <c r="E821" s="51"/>
      <c r="F821" s="51"/>
      <c r="G821" s="51"/>
    </row>
    <row r="822" spans="1:7" x14ac:dyDescent="0.3">
      <c r="A822" s="51"/>
      <c r="B822" s="51"/>
      <c r="C822" s="51"/>
      <c r="D822" s="51"/>
      <c r="E822" s="51"/>
      <c r="F822" s="51"/>
      <c r="G822" s="51"/>
    </row>
    <row r="823" spans="1:7" x14ac:dyDescent="0.3">
      <c r="A823" s="51"/>
      <c r="B823" s="51"/>
      <c r="C823" s="51"/>
      <c r="D823" s="51"/>
      <c r="E823" s="51"/>
      <c r="F823" s="51"/>
      <c r="G823" s="51"/>
    </row>
    <row r="824" spans="1:7" x14ac:dyDescent="0.3">
      <c r="A824" s="51"/>
      <c r="B824" s="51"/>
      <c r="C824" s="51"/>
      <c r="D824" s="51"/>
      <c r="E824" s="51"/>
      <c r="F824" s="51"/>
      <c r="G824" s="51"/>
    </row>
    <row r="825" spans="1:7" x14ac:dyDescent="0.3">
      <c r="A825" s="51"/>
      <c r="B825" s="51"/>
      <c r="C825" s="51"/>
      <c r="D825" s="51"/>
      <c r="E825" s="51"/>
      <c r="F825" s="51"/>
      <c r="G825" s="51"/>
    </row>
    <row r="826" spans="1:7" x14ac:dyDescent="0.3">
      <c r="A826" s="51"/>
      <c r="B826" s="51"/>
      <c r="C826" s="51"/>
      <c r="D826" s="51"/>
      <c r="E826" s="51"/>
      <c r="F826" s="51"/>
      <c r="G826" s="51"/>
    </row>
    <row r="827" spans="1:7" x14ac:dyDescent="0.3">
      <c r="A827" s="51"/>
      <c r="B827" s="51"/>
      <c r="C827" s="51"/>
      <c r="D827" s="51"/>
      <c r="E827" s="51"/>
      <c r="F827" s="51"/>
      <c r="G827" s="51"/>
    </row>
    <row r="828" spans="1:7" x14ac:dyDescent="0.3">
      <c r="A828" s="51"/>
      <c r="B828" s="51"/>
      <c r="C828" s="51"/>
      <c r="D828" s="51"/>
      <c r="E828" s="51"/>
      <c r="F828" s="51"/>
      <c r="G828" s="51"/>
    </row>
    <row r="829" spans="1:7" x14ac:dyDescent="0.3">
      <c r="A829" s="51"/>
      <c r="B829" s="51"/>
      <c r="C829" s="51"/>
      <c r="D829" s="51"/>
      <c r="E829" s="51"/>
      <c r="F829" s="51"/>
      <c r="G829" s="51"/>
    </row>
    <row r="830" spans="1:7" x14ac:dyDescent="0.3">
      <c r="A830" s="51"/>
      <c r="B830" s="51"/>
      <c r="C830" s="51"/>
      <c r="D830" s="51"/>
      <c r="E830" s="51"/>
      <c r="F830" s="51"/>
      <c r="G830" s="51"/>
    </row>
    <row r="831" spans="1:7" x14ac:dyDescent="0.3">
      <c r="A831" s="51"/>
      <c r="B831" s="51"/>
      <c r="C831" s="51"/>
      <c r="D831" s="51"/>
      <c r="E831" s="51"/>
      <c r="F831" s="51"/>
      <c r="G831" s="51"/>
    </row>
    <row r="832" spans="1:7" x14ac:dyDescent="0.3">
      <c r="A832" s="51"/>
      <c r="B832" s="51"/>
      <c r="C832" s="51"/>
      <c r="D832" s="51"/>
      <c r="E832" s="51"/>
      <c r="F832" s="51"/>
      <c r="G832" s="51"/>
    </row>
    <row r="833" spans="1:7" x14ac:dyDescent="0.3">
      <c r="A833" s="51"/>
      <c r="B833" s="51"/>
      <c r="C833" s="51"/>
      <c r="D833" s="51"/>
      <c r="E833" s="51"/>
      <c r="F833" s="51"/>
      <c r="G833" s="51"/>
    </row>
    <row r="834" spans="1:7" x14ac:dyDescent="0.3">
      <c r="A834" s="51"/>
      <c r="B834" s="51"/>
      <c r="C834" s="51"/>
      <c r="D834" s="51"/>
      <c r="E834" s="51"/>
      <c r="F834" s="51"/>
      <c r="G834" s="51"/>
    </row>
    <row r="835" spans="1:7" x14ac:dyDescent="0.3">
      <c r="A835" s="51"/>
      <c r="B835" s="51"/>
      <c r="C835" s="51"/>
      <c r="D835" s="51"/>
      <c r="E835" s="51"/>
      <c r="F835" s="51"/>
      <c r="G835" s="51"/>
    </row>
    <row r="836" spans="1:7" x14ac:dyDescent="0.3">
      <c r="A836" s="51"/>
      <c r="B836" s="51"/>
      <c r="C836" s="51"/>
      <c r="D836" s="51"/>
      <c r="E836" s="51"/>
      <c r="F836" s="51"/>
      <c r="G836" s="51"/>
    </row>
    <row r="837" spans="1:7" x14ac:dyDescent="0.3">
      <c r="A837" s="51"/>
      <c r="B837" s="51"/>
      <c r="C837" s="51"/>
      <c r="D837" s="51"/>
      <c r="E837" s="51"/>
      <c r="F837" s="51"/>
      <c r="G837" s="51"/>
    </row>
    <row r="838" spans="1:7" x14ac:dyDescent="0.3">
      <c r="A838" s="51"/>
      <c r="B838" s="51"/>
      <c r="C838" s="51"/>
      <c r="D838" s="51"/>
      <c r="E838" s="51"/>
      <c r="F838" s="51"/>
      <c r="G838" s="51"/>
    </row>
    <row r="839" spans="1:7" x14ac:dyDescent="0.3">
      <c r="A839" s="51"/>
      <c r="B839" s="51"/>
      <c r="C839" s="51"/>
      <c r="D839" s="51"/>
      <c r="E839" s="51"/>
      <c r="F839" s="51"/>
      <c r="G839" s="51"/>
    </row>
    <row r="840" spans="1:7" x14ac:dyDescent="0.3">
      <c r="A840" s="51"/>
      <c r="B840" s="51"/>
      <c r="C840" s="51"/>
      <c r="D840" s="51"/>
      <c r="E840" s="51"/>
      <c r="F840" s="51"/>
      <c r="G840" s="51"/>
    </row>
    <row r="841" spans="1:7" x14ac:dyDescent="0.3">
      <c r="A841" s="51"/>
      <c r="B841" s="51"/>
      <c r="C841" s="51"/>
      <c r="D841" s="51"/>
      <c r="E841" s="51"/>
      <c r="F841" s="51"/>
      <c r="G841" s="51"/>
    </row>
    <row r="842" spans="1:7" x14ac:dyDescent="0.3">
      <c r="A842" s="51"/>
      <c r="B842" s="51"/>
      <c r="C842" s="51"/>
      <c r="D842" s="51"/>
      <c r="E842" s="51"/>
      <c r="F842" s="51"/>
      <c r="G842" s="51"/>
    </row>
    <row r="843" spans="1:7" x14ac:dyDescent="0.3">
      <c r="A843" s="51"/>
      <c r="B843" s="51"/>
      <c r="C843" s="51"/>
      <c r="D843" s="51"/>
      <c r="E843" s="51"/>
      <c r="F843" s="51"/>
      <c r="G843" s="51"/>
    </row>
    <row r="844" spans="1:7" x14ac:dyDescent="0.3">
      <c r="A844" s="51"/>
      <c r="B844" s="51"/>
      <c r="C844" s="51"/>
      <c r="D844" s="51"/>
      <c r="E844" s="51"/>
      <c r="F844" s="51"/>
      <c r="G844" s="51"/>
    </row>
    <row r="845" spans="1:7" x14ac:dyDescent="0.3">
      <c r="A845" s="51"/>
      <c r="B845" s="51"/>
      <c r="C845" s="51"/>
      <c r="D845" s="51"/>
      <c r="E845" s="51"/>
      <c r="F845" s="51"/>
      <c r="G845" s="51"/>
    </row>
    <row r="846" spans="1:7" x14ac:dyDescent="0.3">
      <c r="A846" s="51"/>
      <c r="B846" s="51"/>
      <c r="C846" s="51"/>
      <c r="D846" s="51"/>
      <c r="E846" s="51"/>
      <c r="F846" s="51"/>
      <c r="G846" s="51"/>
    </row>
    <row r="847" spans="1:7" x14ac:dyDescent="0.3">
      <c r="A847" s="51"/>
      <c r="B847" s="51"/>
      <c r="C847" s="51"/>
      <c r="D847" s="51"/>
      <c r="E847" s="51"/>
      <c r="F847" s="51"/>
      <c r="G847" s="51"/>
    </row>
    <row r="848" spans="1:7" x14ac:dyDescent="0.3">
      <c r="A848" s="51"/>
      <c r="B848" s="51"/>
      <c r="C848" s="51"/>
      <c r="D848" s="51"/>
      <c r="E848" s="51"/>
      <c r="F848" s="51"/>
      <c r="G848" s="51"/>
    </row>
    <row r="849" spans="1:7" x14ac:dyDescent="0.3">
      <c r="A849" s="51"/>
      <c r="B849" s="51"/>
      <c r="C849" s="51"/>
      <c r="D849" s="51"/>
      <c r="E849" s="51"/>
      <c r="F849" s="51"/>
      <c r="G849" s="51"/>
    </row>
    <row r="850" spans="1:7" x14ac:dyDescent="0.3">
      <c r="A850" s="51"/>
      <c r="B850" s="51"/>
      <c r="C850" s="51"/>
      <c r="D850" s="51"/>
      <c r="E850" s="51"/>
      <c r="F850" s="51"/>
      <c r="G850" s="51"/>
    </row>
    <row r="851" spans="1:7" x14ac:dyDescent="0.3">
      <c r="A851" s="51"/>
      <c r="B851" s="51"/>
      <c r="C851" s="51"/>
      <c r="D851" s="51"/>
      <c r="E851" s="51"/>
      <c r="F851" s="51"/>
      <c r="G851" s="51"/>
    </row>
    <row r="852" spans="1:7" x14ac:dyDescent="0.3">
      <c r="A852" s="51"/>
      <c r="B852" s="51"/>
      <c r="C852" s="51"/>
      <c r="D852" s="51"/>
      <c r="E852" s="51"/>
      <c r="F852" s="51"/>
      <c r="G852" s="51"/>
    </row>
    <row r="853" spans="1:7" x14ac:dyDescent="0.3">
      <c r="A853" s="51"/>
      <c r="B853" s="51"/>
      <c r="C853" s="51"/>
      <c r="D853" s="51"/>
      <c r="E853" s="51"/>
      <c r="F853" s="51"/>
      <c r="G853" s="51"/>
    </row>
    <row r="854" spans="1:7" x14ac:dyDescent="0.3">
      <c r="A854" s="51"/>
      <c r="B854" s="51"/>
      <c r="C854" s="51"/>
      <c r="D854" s="51"/>
      <c r="E854" s="51"/>
      <c r="F854" s="51"/>
      <c r="G854" s="51"/>
    </row>
    <row r="855" spans="1:7" x14ac:dyDescent="0.3">
      <c r="A855" s="51"/>
      <c r="B855" s="51"/>
      <c r="C855" s="51"/>
      <c r="D855" s="51"/>
      <c r="E855" s="51"/>
      <c r="F855" s="51"/>
      <c r="G855" s="51"/>
    </row>
    <row r="856" spans="1:7" x14ac:dyDescent="0.3">
      <c r="A856" s="51"/>
      <c r="B856" s="51"/>
      <c r="C856" s="51"/>
      <c r="D856" s="51"/>
      <c r="E856" s="51"/>
      <c r="F856" s="51"/>
      <c r="G856" s="51"/>
    </row>
    <row r="857" spans="1:7" x14ac:dyDescent="0.3">
      <c r="A857" s="51"/>
      <c r="B857" s="51"/>
      <c r="C857" s="51"/>
      <c r="D857" s="51"/>
      <c r="E857" s="51"/>
      <c r="F857" s="51"/>
      <c r="G857" s="51"/>
    </row>
    <row r="858" spans="1:7" x14ac:dyDescent="0.3">
      <c r="A858" s="51"/>
      <c r="B858" s="51"/>
      <c r="C858" s="51"/>
      <c r="D858" s="51"/>
      <c r="E858" s="51"/>
      <c r="F858" s="51"/>
      <c r="G858" s="51"/>
    </row>
    <row r="859" spans="1:7" x14ac:dyDescent="0.3">
      <c r="A859" s="51"/>
      <c r="B859" s="51"/>
      <c r="C859" s="51"/>
      <c r="D859" s="51"/>
      <c r="E859" s="51"/>
      <c r="F859" s="51"/>
      <c r="G859" s="51"/>
    </row>
    <row r="860" spans="1:7" x14ac:dyDescent="0.3">
      <c r="A860" s="51"/>
      <c r="B860" s="51"/>
      <c r="C860" s="51"/>
      <c r="D860" s="51"/>
      <c r="E860" s="51"/>
      <c r="F860" s="51"/>
      <c r="G860" s="51"/>
    </row>
    <row r="861" spans="1:7" x14ac:dyDescent="0.3">
      <c r="A861" s="51"/>
      <c r="B861" s="51"/>
      <c r="C861" s="51"/>
      <c r="D861" s="51"/>
      <c r="E861" s="51"/>
      <c r="F861" s="51"/>
      <c r="G861" s="51"/>
    </row>
    <row r="862" spans="1:7" x14ac:dyDescent="0.3">
      <c r="A862" s="51"/>
      <c r="B862" s="51"/>
      <c r="C862" s="51"/>
      <c r="D862" s="51"/>
      <c r="E862" s="51"/>
      <c r="F862" s="51"/>
      <c r="G862" s="51"/>
    </row>
    <row r="863" spans="1:7" x14ac:dyDescent="0.3">
      <c r="A863" s="51"/>
      <c r="B863" s="51"/>
      <c r="C863" s="51"/>
      <c r="D863" s="51"/>
      <c r="E863" s="51"/>
      <c r="F863" s="51"/>
      <c r="G863" s="51"/>
    </row>
    <row r="864" spans="1:7" x14ac:dyDescent="0.3">
      <c r="A864" s="51"/>
      <c r="B864" s="51"/>
      <c r="C864" s="51"/>
      <c r="D864" s="51"/>
      <c r="E864" s="51"/>
      <c r="F864" s="51"/>
      <c r="G864" s="51"/>
    </row>
    <row r="865" spans="1:7" x14ac:dyDescent="0.3">
      <c r="A865" s="51"/>
      <c r="B865" s="51"/>
      <c r="C865" s="51"/>
      <c r="D865" s="51"/>
      <c r="E865" s="51"/>
      <c r="F865" s="51"/>
      <c r="G865" s="51"/>
    </row>
    <row r="866" spans="1:7" x14ac:dyDescent="0.3">
      <c r="A866" s="51"/>
      <c r="B866" s="51"/>
      <c r="C866" s="51"/>
      <c r="D866" s="51"/>
      <c r="E866" s="51"/>
      <c r="F866" s="51"/>
      <c r="G866" s="51"/>
    </row>
    <row r="867" spans="1:7" x14ac:dyDescent="0.3">
      <c r="A867" s="51"/>
      <c r="B867" s="51"/>
      <c r="C867" s="51"/>
      <c r="D867" s="51"/>
      <c r="E867" s="51"/>
      <c r="F867" s="51"/>
      <c r="G867" s="51"/>
    </row>
    <row r="868" spans="1:7" x14ac:dyDescent="0.3">
      <c r="A868" s="51"/>
      <c r="B868" s="51"/>
      <c r="C868" s="51"/>
      <c r="D868" s="51"/>
      <c r="E868" s="51"/>
      <c r="F868" s="51"/>
      <c r="G868" s="51"/>
    </row>
    <row r="869" spans="1:7" x14ac:dyDescent="0.3">
      <c r="A869" s="51"/>
      <c r="B869" s="51"/>
      <c r="C869" s="51"/>
      <c r="D869" s="51"/>
      <c r="E869" s="51"/>
      <c r="F869" s="51"/>
      <c r="G869" s="51"/>
    </row>
    <row r="870" spans="1:7" x14ac:dyDescent="0.3">
      <c r="A870" s="51"/>
      <c r="B870" s="51"/>
      <c r="C870" s="51"/>
      <c r="D870" s="51"/>
      <c r="E870" s="51"/>
      <c r="F870" s="51"/>
      <c r="G870" s="51"/>
    </row>
    <row r="871" spans="1:7" x14ac:dyDescent="0.3">
      <c r="A871" s="51"/>
      <c r="B871" s="51"/>
      <c r="C871" s="51"/>
      <c r="D871" s="51"/>
      <c r="E871" s="51"/>
      <c r="F871" s="51"/>
      <c r="G871" s="51"/>
    </row>
    <row r="872" spans="1:7" x14ac:dyDescent="0.3">
      <c r="A872" s="51"/>
      <c r="B872" s="51"/>
      <c r="C872" s="51"/>
      <c r="D872" s="51"/>
      <c r="E872" s="51"/>
      <c r="F872" s="51"/>
      <c r="G872" s="51"/>
    </row>
    <row r="873" spans="1:7" x14ac:dyDescent="0.3">
      <c r="A873" s="51"/>
      <c r="B873" s="51"/>
      <c r="C873" s="51"/>
      <c r="D873" s="51"/>
      <c r="E873" s="51"/>
      <c r="F873" s="51"/>
      <c r="G873" s="51"/>
    </row>
    <row r="874" spans="1:7" x14ac:dyDescent="0.3">
      <c r="A874" s="51"/>
      <c r="B874" s="51"/>
      <c r="C874" s="51"/>
      <c r="D874" s="51"/>
      <c r="E874" s="51"/>
      <c r="F874" s="51"/>
      <c r="G874" s="51"/>
    </row>
    <row r="875" spans="1:7" x14ac:dyDescent="0.3">
      <c r="A875" s="51"/>
      <c r="B875" s="51"/>
      <c r="C875" s="51"/>
      <c r="D875" s="51"/>
      <c r="E875" s="51"/>
      <c r="F875" s="51"/>
      <c r="G875" s="51"/>
    </row>
    <row r="876" spans="1:7" x14ac:dyDescent="0.3">
      <c r="A876" s="51"/>
      <c r="B876" s="51"/>
      <c r="C876" s="51"/>
      <c r="D876" s="51"/>
      <c r="E876" s="51"/>
      <c r="F876" s="51"/>
      <c r="G876" s="51"/>
    </row>
    <row r="877" spans="1:7" x14ac:dyDescent="0.3">
      <c r="A877" s="51"/>
      <c r="B877" s="51"/>
      <c r="C877" s="51"/>
      <c r="D877" s="51"/>
      <c r="E877" s="51"/>
      <c r="F877" s="51"/>
      <c r="G877" s="51"/>
    </row>
    <row r="878" spans="1:7" x14ac:dyDescent="0.3">
      <c r="A878" s="51"/>
      <c r="B878" s="51"/>
      <c r="C878" s="51"/>
      <c r="D878" s="51"/>
      <c r="E878" s="51"/>
      <c r="F878" s="51"/>
      <c r="G878" s="51"/>
    </row>
    <row r="879" spans="1:7" x14ac:dyDescent="0.3">
      <c r="A879" s="51"/>
      <c r="B879" s="51"/>
      <c r="C879" s="51"/>
      <c r="D879" s="51"/>
      <c r="E879" s="51"/>
      <c r="F879" s="51"/>
      <c r="G879" s="51"/>
    </row>
    <row r="880" spans="1:7" x14ac:dyDescent="0.3">
      <c r="A880" s="51"/>
      <c r="B880" s="51"/>
      <c r="C880" s="51"/>
      <c r="D880" s="51"/>
      <c r="E880" s="51"/>
      <c r="F880" s="51"/>
      <c r="G880" s="51"/>
    </row>
    <row r="881" spans="1:7" x14ac:dyDescent="0.3">
      <c r="A881" s="51"/>
      <c r="B881" s="51"/>
      <c r="C881" s="51"/>
      <c r="D881" s="51"/>
      <c r="E881" s="51"/>
      <c r="F881" s="51"/>
      <c r="G881" s="51"/>
    </row>
    <row r="882" spans="1:7" x14ac:dyDescent="0.3">
      <c r="A882" s="51"/>
      <c r="B882" s="51"/>
      <c r="C882" s="51"/>
      <c r="D882" s="51"/>
      <c r="E882" s="51"/>
      <c r="F882" s="51"/>
      <c r="G882" s="51"/>
    </row>
    <row r="883" spans="1:7" x14ac:dyDescent="0.3">
      <c r="A883" s="51"/>
      <c r="B883" s="51"/>
      <c r="C883" s="51"/>
      <c r="D883" s="51"/>
      <c r="E883" s="51"/>
      <c r="F883" s="51"/>
      <c r="G883" s="51"/>
    </row>
    <row r="884" spans="1:7" x14ac:dyDescent="0.3">
      <c r="A884" s="51"/>
      <c r="B884" s="51"/>
      <c r="C884" s="51"/>
      <c r="D884" s="51"/>
      <c r="E884" s="51"/>
      <c r="F884" s="51"/>
      <c r="G884" s="51"/>
    </row>
    <row r="885" spans="1:7" x14ac:dyDescent="0.3">
      <c r="A885" s="51"/>
      <c r="B885" s="51"/>
      <c r="C885" s="51"/>
      <c r="D885" s="51"/>
      <c r="E885" s="51"/>
      <c r="F885" s="51"/>
      <c r="G885" s="51"/>
    </row>
    <row r="886" spans="1:7" x14ac:dyDescent="0.3">
      <c r="A886" s="51"/>
      <c r="B886" s="51"/>
      <c r="C886" s="51"/>
      <c r="D886" s="51"/>
      <c r="E886" s="51"/>
      <c r="F886" s="51"/>
      <c r="G886" s="51"/>
    </row>
    <row r="887" spans="1:7" x14ac:dyDescent="0.3">
      <c r="A887" s="51"/>
      <c r="B887" s="51"/>
      <c r="C887" s="51"/>
      <c r="D887" s="51"/>
      <c r="E887" s="51"/>
      <c r="F887" s="51"/>
      <c r="G887" s="51"/>
    </row>
    <row r="888" spans="1:7" x14ac:dyDescent="0.3">
      <c r="A888" s="51"/>
      <c r="B888" s="51"/>
      <c r="C888" s="51"/>
      <c r="D888" s="51"/>
      <c r="E888" s="51"/>
      <c r="F888" s="51"/>
      <c r="G888" s="51"/>
    </row>
    <row r="889" spans="1:7" x14ac:dyDescent="0.3">
      <c r="A889" s="51"/>
      <c r="B889" s="51"/>
      <c r="C889" s="51"/>
      <c r="D889" s="51"/>
      <c r="E889" s="51"/>
      <c r="F889" s="51"/>
      <c r="G889" s="51"/>
    </row>
    <row r="890" spans="1:7" x14ac:dyDescent="0.3">
      <c r="A890" s="51"/>
      <c r="B890" s="51"/>
      <c r="C890" s="51"/>
      <c r="D890" s="51"/>
      <c r="E890" s="51"/>
      <c r="F890" s="51"/>
      <c r="G890" s="51"/>
    </row>
    <row r="891" spans="1:7" x14ac:dyDescent="0.3">
      <c r="A891" s="51"/>
      <c r="B891" s="51"/>
      <c r="C891" s="51"/>
      <c r="D891" s="51"/>
      <c r="E891" s="51"/>
      <c r="F891" s="51"/>
      <c r="G891" s="51"/>
    </row>
    <row r="892" spans="1:7" x14ac:dyDescent="0.3">
      <c r="A892" s="51"/>
      <c r="B892" s="51"/>
      <c r="C892" s="51"/>
      <c r="D892" s="51"/>
      <c r="E892" s="51"/>
      <c r="F892" s="51"/>
      <c r="G892" s="51"/>
    </row>
    <row r="893" spans="1:7" x14ac:dyDescent="0.3">
      <c r="A893" s="51"/>
      <c r="B893" s="51"/>
      <c r="C893" s="51"/>
      <c r="D893" s="51"/>
      <c r="E893" s="51"/>
      <c r="F893" s="51"/>
      <c r="G893" s="51"/>
    </row>
    <row r="894" spans="1:7" x14ac:dyDescent="0.3">
      <c r="A894" s="51"/>
      <c r="B894" s="51"/>
      <c r="C894" s="51"/>
      <c r="D894" s="51"/>
      <c r="E894" s="51"/>
      <c r="F894" s="51"/>
      <c r="G894" s="51"/>
    </row>
    <row r="895" spans="1:7" x14ac:dyDescent="0.3">
      <c r="A895" s="51"/>
      <c r="B895" s="51"/>
      <c r="C895" s="51"/>
      <c r="D895" s="51"/>
      <c r="E895" s="51"/>
      <c r="F895" s="51"/>
      <c r="G895" s="51"/>
    </row>
    <row r="896" spans="1:7" x14ac:dyDescent="0.3">
      <c r="A896" s="51"/>
      <c r="B896" s="51"/>
      <c r="C896" s="51"/>
      <c r="D896" s="51"/>
      <c r="E896" s="51"/>
      <c r="F896" s="51"/>
      <c r="G896" s="51"/>
    </row>
    <row r="897" spans="1:7" x14ac:dyDescent="0.3">
      <c r="A897" s="51"/>
      <c r="B897" s="51"/>
      <c r="C897" s="51"/>
      <c r="D897" s="51"/>
      <c r="E897" s="51"/>
      <c r="F897" s="51"/>
      <c r="G897" s="51"/>
    </row>
    <row r="898" spans="1:7" x14ac:dyDescent="0.3">
      <c r="A898" s="51"/>
      <c r="B898" s="51"/>
      <c r="C898" s="51"/>
      <c r="D898" s="51"/>
      <c r="E898" s="51"/>
      <c r="F898" s="51"/>
      <c r="G898" s="51"/>
    </row>
    <row r="899" spans="1:7" x14ac:dyDescent="0.3">
      <c r="A899" s="51"/>
      <c r="B899" s="51"/>
      <c r="C899" s="51"/>
      <c r="D899" s="51"/>
      <c r="E899" s="51"/>
      <c r="F899" s="51"/>
      <c r="G899" s="51"/>
    </row>
    <row r="900" spans="1:7" x14ac:dyDescent="0.3">
      <c r="A900" s="51"/>
      <c r="B900" s="51"/>
      <c r="C900" s="51"/>
      <c r="D900" s="51"/>
      <c r="E900" s="51"/>
      <c r="F900" s="51"/>
      <c r="G900" s="51"/>
    </row>
    <row r="901" spans="1:7" x14ac:dyDescent="0.3">
      <c r="A901" s="51"/>
      <c r="B901" s="51"/>
      <c r="C901" s="51"/>
      <c r="D901" s="51"/>
      <c r="E901" s="51"/>
      <c r="F901" s="51"/>
      <c r="G901" s="51"/>
    </row>
    <row r="902" spans="1:7" x14ac:dyDescent="0.3">
      <c r="A902" s="51"/>
      <c r="B902" s="51"/>
      <c r="C902" s="51"/>
      <c r="D902" s="51"/>
      <c r="E902" s="51"/>
      <c r="F902" s="51"/>
      <c r="G902" s="51"/>
    </row>
    <row r="903" spans="1:7" x14ac:dyDescent="0.3">
      <c r="A903" s="51"/>
      <c r="B903" s="51"/>
      <c r="C903" s="51"/>
      <c r="D903" s="51"/>
      <c r="E903" s="51"/>
      <c r="F903" s="51"/>
      <c r="G903" s="51"/>
    </row>
    <row r="904" spans="1:7" x14ac:dyDescent="0.3">
      <c r="A904" s="51"/>
      <c r="B904" s="51"/>
      <c r="C904" s="51"/>
      <c r="D904" s="51"/>
      <c r="E904" s="51"/>
      <c r="F904" s="51"/>
      <c r="G904" s="51"/>
    </row>
    <row r="905" spans="1:7" x14ac:dyDescent="0.3">
      <c r="A905" s="51"/>
      <c r="B905" s="51"/>
      <c r="C905" s="51"/>
      <c r="D905" s="51"/>
      <c r="E905" s="51"/>
      <c r="F905" s="51"/>
      <c r="G905" s="51"/>
    </row>
    <row r="906" spans="1:7" x14ac:dyDescent="0.3">
      <c r="A906" s="51"/>
      <c r="B906" s="51"/>
      <c r="C906" s="51"/>
      <c r="D906" s="51"/>
      <c r="E906" s="51"/>
      <c r="F906" s="51"/>
      <c r="G906" s="51"/>
    </row>
    <row r="907" spans="1:7" x14ac:dyDescent="0.3">
      <c r="A907" s="51"/>
      <c r="B907" s="51"/>
      <c r="C907" s="51"/>
      <c r="D907" s="51"/>
      <c r="E907" s="51"/>
      <c r="F907" s="51"/>
      <c r="G907" s="51"/>
    </row>
    <row r="908" spans="1:7" x14ac:dyDescent="0.3">
      <c r="A908" s="51"/>
      <c r="B908" s="51"/>
      <c r="C908" s="51"/>
      <c r="D908" s="51"/>
      <c r="E908" s="51"/>
      <c r="F908" s="51"/>
      <c r="G908" s="51"/>
    </row>
    <row r="909" spans="1:7" x14ac:dyDescent="0.3">
      <c r="A909" s="51"/>
      <c r="B909" s="51"/>
      <c r="C909" s="51"/>
      <c r="D909" s="51"/>
      <c r="E909" s="51"/>
      <c r="F909" s="51"/>
      <c r="G909" s="51"/>
    </row>
    <row r="910" spans="1:7" x14ac:dyDescent="0.3">
      <c r="A910" s="51"/>
      <c r="B910" s="51"/>
      <c r="C910" s="51"/>
      <c r="D910" s="51"/>
      <c r="E910" s="51"/>
      <c r="F910" s="51"/>
      <c r="G910" s="51"/>
    </row>
    <row r="911" spans="1:7" x14ac:dyDescent="0.3">
      <c r="A911" s="51"/>
      <c r="B911" s="51"/>
      <c r="C911" s="51"/>
      <c r="D911" s="51"/>
      <c r="E911" s="51"/>
      <c r="F911" s="51"/>
      <c r="G911" s="51"/>
    </row>
    <row r="912" spans="1:7" x14ac:dyDescent="0.3">
      <c r="A912" s="51"/>
      <c r="B912" s="51"/>
      <c r="C912" s="51"/>
      <c r="D912" s="51"/>
      <c r="E912" s="51"/>
      <c r="F912" s="51"/>
      <c r="G912" s="51"/>
    </row>
    <row r="913" spans="1:7" x14ac:dyDescent="0.3">
      <c r="A913" s="51"/>
      <c r="B913" s="51"/>
      <c r="C913" s="51"/>
      <c r="D913" s="51"/>
      <c r="E913" s="51"/>
      <c r="F913" s="51"/>
      <c r="G913" s="51"/>
    </row>
    <row r="914" spans="1:7" x14ac:dyDescent="0.3">
      <c r="A914" s="51"/>
      <c r="B914" s="51"/>
      <c r="C914" s="51"/>
      <c r="D914" s="51"/>
      <c r="E914" s="51"/>
      <c r="F914" s="51"/>
      <c r="G914" s="51"/>
    </row>
    <row r="915" spans="1:7" x14ac:dyDescent="0.3">
      <c r="A915" s="51"/>
      <c r="B915" s="51"/>
      <c r="C915" s="51"/>
      <c r="D915" s="51"/>
      <c r="E915" s="51"/>
      <c r="F915" s="51"/>
      <c r="G915" s="51"/>
    </row>
    <row r="916" spans="1:7" x14ac:dyDescent="0.3">
      <c r="A916" s="51"/>
      <c r="B916" s="51"/>
      <c r="C916" s="51"/>
      <c r="D916" s="51"/>
      <c r="E916" s="51"/>
      <c r="F916" s="51"/>
      <c r="G916" s="51"/>
    </row>
    <row r="917" spans="1:7" x14ac:dyDescent="0.3">
      <c r="A917" s="51"/>
      <c r="B917" s="51"/>
      <c r="C917" s="51"/>
      <c r="D917" s="51"/>
      <c r="E917" s="51"/>
      <c r="F917" s="51"/>
      <c r="G917" s="51"/>
    </row>
    <row r="918" spans="1:7" x14ac:dyDescent="0.3">
      <c r="A918" s="51"/>
      <c r="B918" s="51"/>
      <c r="C918" s="51"/>
      <c r="D918" s="51"/>
      <c r="E918" s="51"/>
      <c r="F918" s="51"/>
      <c r="G918" s="51"/>
    </row>
    <row r="919" spans="1:7" x14ac:dyDescent="0.3">
      <c r="A919" s="51"/>
      <c r="B919" s="51"/>
      <c r="C919" s="51"/>
      <c r="D919" s="51"/>
      <c r="E919" s="51"/>
      <c r="F919" s="51"/>
      <c r="G919" s="51"/>
    </row>
    <row r="920" spans="1:7" x14ac:dyDescent="0.3">
      <c r="A920" s="51"/>
      <c r="B920" s="51"/>
      <c r="C920" s="51"/>
      <c r="D920" s="51"/>
      <c r="E920" s="51"/>
      <c r="F920" s="51"/>
      <c r="G920" s="51"/>
    </row>
    <row r="921" spans="1:7" x14ac:dyDescent="0.3">
      <c r="A921" s="51"/>
      <c r="B921" s="51"/>
      <c r="C921" s="51"/>
      <c r="D921" s="51"/>
      <c r="E921" s="51"/>
      <c r="F921" s="51"/>
      <c r="G921" s="51"/>
    </row>
    <row r="922" spans="1:7" x14ac:dyDescent="0.3">
      <c r="A922" s="51"/>
      <c r="B922" s="51"/>
      <c r="C922" s="51"/>
      <c r="D922" s="51"/>
      <c r="E922" s="51"/>
      <c r="F922" s="51"/>
      <c r="G922" s="51"/>
    </row>
    <row r="923" spans="1:7" x14ac:dyDescent="0.3">
      <c r="A923" s="51"/>
      <c r="B923" s="51"/>
      <c r="C923" s="51"/>
      <c r="D923" s="51"/>
      <c r="E923" s="51"/>
      <c r="F923" s="51"/>
      <c r="G923" s="51"/>
    </row>
    <row r="924" spans="1:7" x14ac:dyDescent="0.3">
      <c r="A924" s="51"/>
      <c r="B924" s="51"/>
      <c r="C924" s="51"/>
      <c r="D924" s="51"/>
      <c r="E924" s="51"/>
      <c r="F924" s="51"/>
      <c r="G924" s="51"/>
    </row>
    <row r="925" spans="1:7" x14ac:dyDescent="0.3">
      <c r="A925" s="51"/>
      <c r="B925" s="51"/>
      <c r="C925" s="51"/>
      <c r="D925" s="51"/>
      <c r="E925" s="51"/>
      <c r="F925" s="51"/>
      <c r="G925" s="51"/>
    </row>
    <row r="926" spans="1:7" x14ac:dyDescent="0.3">
      <c r="A926" s="51"/>
      <c r="B926" s="51"/>
      <c r="C926" s="51"/>
      <c r="D926" s="51"/>
      <c r="E926" s="51"/>
      <c r="F926" s="51"/>
      <c r="G926" s="51"/>
    </row>
    <row r="927" spans="1:7" x14ac:dyDescent="0.3">
      <c r="A927" s="51"/>
      <c r="B927" s="51"/>
      <c r="C927" s="51"/>
      <c r="D927" s="51"/>
      <c r="E927" s="51"/>
      <c r="F927" s="51"/>
      <c r="G927" s="51"/>
    </row>
    <row r="928" spans="1:7" x14ac:dyDescent="0.3">
      <c r="A928" s="51"/>
      <c r="B928" s="51"/>
      <c r="C928" s="51"/>
      <c r="D928" s="51"/>
      <c r="E928" s="51"/>
      <c r="F928" s="51"/>
      <c r="G928" s="51"/>
    </row>
    <row r="929" spans="1:7" x14ac:dyDescent="0.3">
      <c r="A929" s="51"/>
      <c r="B929" s="51"/>
      <c r="C929" s="51"/>
      <c r="D929" s="51"/>
      <c r="E929" s="51"/>
      <c r="F929" s="51"/>
      <c r="G929" s="51"/>
    </row>
    <row r="930" spans="1:7" x14ac:dyDescent="0.3">
      <c r="A930" s="51"/>
      <c r="B930" s="51"/>
      <c r="C930" s="51"/>
      <c r="D930" s="51"/>
      <c r="E930" s="51"/>
      <c r="F930" s="51"/>
      <c r="G930" s="51"/>
    </row>
    <row r="931" spans="1:7" x14ac:dyDescent="0.3">
      <c r="A931" s="51"/>
      <c r="B931" s="51"/>
      <c r="C931" s="51"/>
      <c r="D931" s="51"/>
      <c r="E931" s="51"/>
      <c r="F931" s="51"/>
      <c r="G931" s="51"/>
    </row>
    <row r="932" spans="1:7" x14ac:dyDescent="0.3">
      <c r="A932" s="51"/>
      <c r="B932" s="51"/>
      <c r="C932" s="51"/>
      <c r="D932" s="51"/>
      <c r="E932" s="51"/>
      <c r="F932" s="51"/>
      <c r="G932" s="51"/>
    </row>
    <row r="933" spans="1:7" x14ac:dyDescent="0.3">
      <c r="A933" s="51"/>
      <c r="B933" s="51"/>
      <c r="C933" s="51"/>
      <c r="D933" s="51"/>
      <c r="E933" s="51"/>
      <c r="F933" s="51"/>
      <c r="G933" s="51"/>
    </row>
    <row r="934" spans="1:7" x14ac:dyDescent="0.3">
      <c r="A934" s="51"/>
      <c r="B934" s="51"/>
      <c r="C934" s="51"/>
      <c r="D934" s="51"/>
      <c r="E934" s="51"/>
      <c r="F934" s="51"/>
      <c r="G934" s="51"/>
    </row>
    <row r="935" spans="1:7" x14ac:dyDescent="0.3">
      <c r="A935" s="51"/>
      <c r="B935" s="51"/>
      <c r="C935" s="51"/>
      <c r="D935" s="51"/>
      <c r="E935" s="51"/>
      <c r="F935" s="51"/>
      <c r="G935" s="51"/>
    </row>
    <row r="936" spans="1:7" x14ac:dyDescent="0.3">
      <c r="A936" s="51"/>
      <c r="B936" s="51"/>
      <c r="C936" s="51"/>
      <c r="D936" s="51"/>
      <c r="E936" s="51"/>
      <c r="F936" s="51"/>
      <c r="G936" s="51"/>
    </row>
    <row r="937" spans="1:7" x14ac:dyDescent="0.3">
      <c r="A937" s="51"/>
      <c r="B937" s="51"/>
      <c r="C937" s="51"/>
      <c r="D937" s="51"/>
      <c r="E937" s="51"/>
      <c r="F937" s="51"/>
      <c r="G937" s="51"/>
    </row>
    <row r="938" spans="1:7" x14ac:dyDescent="0.3">
      <c r="A938" s="51"/>
      <c r="B938" s="51"/>
      <c r="C938" s="51"/>
      <c r="D938" s="51"/>
      <c r="E938" s="51"/>
      <c r="F938" s="51"/>
      <c r="G938" s="51"/>
    </row>
    <row r="939" spans="1:7" x14ac:dyDescent="0.3">
      <c r="A939" s="51"/>
      <c r="B939" s="51"/>
      <c r="C939" s="51"/>
      <c r="D939" s="51"/>
      <c r="E939" s="51"/>
      <c r="F939" s="51"/>
      <c r="G939" s="51"/>
    </row>
    <row r="940" spans="1:7" x14ac:dyDescent="0.3">
      <c r="A940" s="51"/>
      <c r="B940" s="51"/>
      <c r="C940" s="51"/>
      <c r="D940" s="51"/>
      <c r="E940" s="51"/>
      <c r="F940" s="51"/>
      <c r="G940" s="51"/>
    </row>
    <row r="941" spans="1:7" x14ac:dyDescent="0.3">
      <c r="A941" s="51"/>
      <c r="B941" s="51"/>
      <c r="C941" s="51"/>
      <c r="D941" s="51"/>
      <c r="E941" s="51"/>
      <c r="F941" s="51"/>
      <c r="G941" s="51"/>
    </row>
    <row r="942" spans="1:7" x14ac:dyDescent="0.3">
      <c r="A942" s="51"/>
      <c r="B942" s="51"/>
      <c r="C942" s="51"/>
      <c r="D942" s="51"/>
      <c r="E942" s="51"/>
      <c r="F942" s="51"/>
      <c r="G942" s="51"/>
    </row>
    <row r="943" spans="1:7" x14ac:dyDescent="0.3">
      <c r="A943" s="51"/>
      <c r="B943" s="51"/>
      <c r="C943" s="51"/>
      <c r="D943" s="51"/>
      <c r="E943" s="51"/>
      <c r="F943" s="51"/>
      <c r="G943" s="51"/>
    </row>
    <row r="944" spans="1:7" x14ac:dyDescent="0.3">
      <c r="A944" s="51"/>
      <c r="B944" s="51"/>
      <c r="C944" s="51"/>
      <c r="D944" s="51"/>
      <c r="E944" s="51"/>
      <c r="F944" s="51"/>
      <c r="G944" s="51"/>
    </row>
    <row r="945" spans="1:7" x14ac:dyDescent="0.3">
      <c r="A945" s="51"/>
      <c r="B945" s="51"/>
      <c r="C945" s="51"/>
      <c r="D945" s="51"/>
      <c r="E945" s="51"/>
      <c r="F945" s="51"/>
      <c r="G945" s="51"/>
    </row>
    <row r="946" spans="1:7" x14ac:dyDescent="0.3">
      <c r="A946" s="51"/>
      <c r="B946" s="51"/>
      <c r="C946" s="51"/>
      <c r="D946" s="51"/>
      <c r="E946" s="51"/>
      <c r="F946" s="51"/>
      <c r="G946" s="51"/>
    </row>
    <row r="947" spans="1:7" x14ac:dyDescent="0.3">
      <c r="A947" s="51"/>
      <c r="B947" s="51"/>
      <c r="C947" s="51"/>
      <c r="D947" s="51"/>
      <c r="E947" s="51"/>
      <c r="F947" s="51"/>
      <c r="G947" s="51"/>
    </row>
    <row r="948" spans="1:7" x14ac:dyDescent="0.3">
      <c r="A948" s="51"/>
      <c r="B948" s="51"/>
      <c r="C948" s="51"/>
      <c r="D948" s="51"/>
      <c r="E948" s="51"/>
      <c r="F948" s="51"/>
      <c r="G948" s="51"/>
    </row>
    <row r="949" spans="1:7" x14ac:dyDescent="0.3">
      <c r="A949" s="51"/>
      <c r="B949" s="51"/>
      <c r="C949" s="51"/>
      <c r="D949" s="51"/>
      <c r="E949" s="51"/>
      <c r="F949" s="51"/>
      <c r="G949" s="51"/>
    </row>
    <row r="950" spans="1:7" x14ac:dyDescent="0.3">
      <c r="A950" s="51"/>
      <c r="B950" s="51"/>
      <c r="C950" s="51"/>
      <c r="D950" s="51"/>
      <c r="E950" s="51"/>
      <c r="F950" s="51"/>
      <c r="G950" s="51"/>
    </row>
    <row r="951" spans="1:7" x14ac:dyDescent="0.3">
      <c r="A951" s="51"/>
      <c r="B951" s="51"/>
      <c r="C951" s="51"/>
      <c r="D951" s="51"/>
      <c r="E951" s="51"/>
      <c r="F951" s="51"/>
      <c r="G951" s="51"/>
    </row>
    <row r="952" spans="1:7" x14ac:dyDescent="0.3">
      <c r="A952" s="51"/>
      <c r="B952" s="51"/>
      <c r="C952" s="51"/>
      <c r="D952" s="51"/>
      <c r="E952" s="51"/>
      <c r="F952" s="51"/>
      <c r="G952" s="51"/>
    </row>
    <row r="953" spans="1:7" x14ac:dyDescent="0.3">
      <c r="A953" s="51"/>
      <c r="B953" s="51"/>
      <c r="C953" s="51"/>
      <c r="D953" s="51"/>
      <c r="E953" s="51"/>
      <c r="F953" s="51"/>
      <c r="G953" s="51"/>
    </row>
    <row r="954" spans="1:7" x14ac:dyDescent="0.3">
      <c r="A954" s="51"/>
      <c r="B954" s="51"/>
      <c r="C954" s="51"/>
      <c r="D954" s="51"/>
      <c r="E954" s="51"/>
      <c r="F954" s="51"/>
      <c r="G954" s="51"/>
    </row>
    <row r="955" spans="1:7" x14ac:dyDescent="0.3">
      <c r="A955" s="51"/>
      <c r="B955" s="51"/>
      <c r="C955" s="51"/>
      <c r="D955" s="51"/>
      <c r="E955" s="51"/>
      <c r="F955" s="51"/>
      <c r="G955" s="51"/>
    </row>
    <row r="956" spans="1:7" x14ac:dyDescent="0.3">
      <c r="A956" s="51"/>
      <c r="B956" s="51"/>
      <c r="C956" s="51"/>
      <c r="D956" s="51"/>
      <c r="E956" s="51"/>
      <c r="F956" s="51"/>
      <c r="G956" s="51"/>
    </row>
    <row r="957" spans="1:7" x14ac:dyDescent="0.3">
      <c r="A957" s="51"/>
      <c r="B957" s="51"/>
      <c r="C957" s="51"/>
      <c r="D957" s="51"/>
      <c r="E957" s="51"/>
      <c r="F957" s="51"/>
      <c r="G957" s="51"/>
    </row>
    <row r="958" spans="1:7" x14ac:dyDescent="0.3">
      <c r="A958" s="51"/>
      <c r="B958" s="51"/>
      <c r="C958" s="51"/>
      <c r="D958" s="51"/>
      <c r="E958" s="51"/>
      <c r="F958" s="51"/>
      <c r="G958" s="51"/>
    </row>
    <row r="959" spans="1:7" x14ac:dyDescent="0.3">
      <c r="A959" s="51"/>
      <c r="B959" s="51"/>
      <c r="C959" s="51"/>
      <c r="D959" s="51"/>
      <c r="E959" s="51"/>
      <c r="F959" s="51"/>
      <c r="G959" s="51"/>
    </row>
    <row r="960" spans="1:7" x14ac:dyDescent="0.3">
      <c r="A960" s="51"/>
      <c r="B960" s="51"/>
      <c r="C960" s="51"/>
      <c r="D960" s="51"/>
      <c r="E960" s="51"/>
      <c r="F960" s="51"/>
      <c r="G960" s="51"/>
    </row>
    <row r="961" spans="1:7" x14ac:dyDescent="0.3">
      <c r="A961" s="51"/>
      <c r="B961" s="51"/>
      <c r="C961" s="51"/>
      <c r="D961" s="51"/>
      <c r="E961" s="51"/>
      <c r="F961" s="51"/>
      <c r="G961" s="51"/>
    </row>
    <row r="962" spans="1:7" x14ac:dyDescent="0.3">
      <c r="A962" s="51"/>
      <c r="B962" s="51"/>
      <c r="C962" s="51"/>
      <c r="D962" s="51"/>
      <c r="E962" s="51"/>
      <c r="F962" s="51"/>
      <c r="G962" s="51"/>
    </row>
    <row r="963" spans="1:7" x14ac:dyDescent="0.3">
      <c r="A963" s="51"/>
      <c r="B963" s="51"/>
      <c r="C963" s="51"/>
      <c r="D963" s="51"/>
      <c r="E963" s="51"/>
      <c r="F963" s="51"/>
      <c r="G963" s="51"/>
    </row>
    <row r="964" spans="1:7" x14ac:dyDescent="0.3">
      <c r="A964" s="51"/>
      <c r="B964" s="51"/>
      <c r="C964" s="51"/>
      <c r="D964" s="51"/>
      <c r="E964" s="51"/>
      <c r="F964" s="51"/>
      <c r="G964" s="51"/>
    </row>
    <row r="965" spans="1:7" x14ac:dyDescent="0.3">
      <c r="A965" s="51"/>
      <c r="B965" s="51"/>
      <c r="C965" s="51"/>
      <c r="D965" s="51"/>
      <c r="E965" s="51"/>
      <c r="F965" s="51"/>
      <c r="G965" s="51"/>
    </row>
    <row r="966" spans="1:7" x14ac:dyDescent="0.3">
      <c r="A966" s="51"/>
      <c r="B966" s="51"/>
      <c r="C966" s="51"/>
      <c r="D966" s="51"/>
      <c r="E966" s="51"/>
      <c r="F966" s="51"/>
      <c r="G966" s="51"/>
    </row>
    <row r="967" spans="1:7" x14ac:dyDescent="0.3">
      <c r="A967" s="51"/>
      <c r="B967" s="51"/>
      <c r="C967" s="51"/>
      <c r="D967" s="51"/>
      <c r="E967" s="51"/>
      <c r="F967" s="51"/>
      <c r="G967" s="51"/>
    </row>
    <row r="968" spans="1:7" x14ac:dyDescent="0.3">
      <c r="A968" s="51"/>
      <c r="B968" s="51"/>
      <c r="C968" s="51"/>
      <c r="D968" s="51"/>
      <c r="E968" s="51"/>
      <c r="F968" s="51"/>
      <c r="G968" s="51"/>
    </row>
    <row r="969" spans="1:7" x14ac:dyDescent="0.3">
      <c r="A969" s="51"/>
      <c r="B969" s="51"/>
      <c r="C969" s="51"/>
      <c r="D969" s="51"/>
      <c r="E969" s="51"/>
      <c r="F969" s="51"/>
      <c r="G969" s="51"/>
    </row>
    <row r="970" spans="1:7" x14ac:dyDescent="0.3">
      <c r="A970" s="51"/>
      <c r="B970" s="51"/>
      <c r="C970" s="51"/>
      <c r="D970" s="51"/>
      <c r="E970" s="51"/>
      <c r="F970" s="51"/>
      <c r="G970" s="51"/>
    </row>
    <row r="971" spans="1:7" x14ac:dyDescent="0.3">
      <c r="A971" s="51"/>
      <c r="B971" s="51"/>
      <c r="C971" s="51"/>
      <c r="D971" s="51"/>
      <c r="E971" s="51"/>
      <c r="F971" s="51"/>
      <c r="G971" s="51"/>
    </row>
    <row r="972" spans="1:7" x14ac:dyDescent="0.3">
      <c r="A972" s="51"/>
      <c r="B972" s="51"/>
      <c r="C972" s="51"/>
      <c r="D972" s="51"/>
      <c r="E972" s="51"/>
      <c r="F972" s="51"/>
      <c r="G972" s="51"/>
    </row>
    <row r="973" spans="1:7" x14ac:dyDescent="0.3">
      <c r="A973" s="51"/>
      <c r="B973" s="51"/>
      <c r="C973" s="51"/>
      <c r="D973" s="51"/>
      <c r="E973" s="51"/>
      <c r="F973" s="51"/>
      <c r="G973" s="51"/>
    </row>
    <row r="974" spans="1:7" x14ac:dyDescent="0.3">
      <c r="A974" s="51"/>
      <c r="B974" s="51"/>
      <c r="C974" s="51"/>
      <c r="D974" s="51"/>
      <c r="E974" s="51"/>
      <c r="F974" s="51"/>
      <c r="G974" s="51"/>
    </row>
    <row r="975" spans="1:7" x14ac:dyDescent="0.3">
      <c r="A975" s="51"/>
      <c r="B975" s="51"/>
      <c r="C975" s="51"/>
      <c r="D975" s="51"/>
      <c r="E975" s="51"/>
      <c r="F975" s="51"/>
      <c r="G975" s="51"/>
    </row>
    <row r="976" spans="1:7" x14ac:dyDescent="0.3">
      <c r="A976" s="51"/>
      <c r="B976" s="51"/>
      <c r="C976" s="51"/>
      <c r="D976" s="51"/>
      <c r="E976" s="51"/>
      <c r="F976" s="51"/>
      <c r="G976" s="51"/>
    </row>
    <row r="977" spans="1:7" x14ac:dyDescent="0.3">
      <c r="A977" s="51"/>
      <c r="B977" s="51"/>
      <c r="C977" s="51"/>
      <c r="D977" s="51"/>
      <c r="E977" s="51"/>
      <c r="F977" s="51"/>
      <c r="G977" s="51"/>
    </row>
    <row r="978" spans="1:7" x14ac:dyDescent="0.3">
      <c r="A978" s="51"/>
      <c r="B978" s="51"/>
      <c r="C978" s="51"/>
      <c r="D978" s="51"/>
      <c r="E978" s="51"/>
      <c r="F978" s="51"/>
      <c r="G978" s="51"/>
    </row>
    <row r="979" spans="1:7" x14ac:dyDescent="0.3">
      <c r="A979" s="51"/>
      <c r="B979" s="51"/>
      <c r="C979" s="51"/>
      <c r="D979" s="51"/>
      <c r="E979" s="51"/>
      <c r="F979" s="51"/>
      <c r="G979" s="51"/>
    </row>
    <row r="980" spans="1:7" x14ac:dyDescent="0.3">
      <c r="A980" s="51"/>
      <c r="B980" s="51"/>
      <c r="C980" s="51"/>
      <c r="D980" s="51"/>
      <c r="E980" s="51"/>
      <c r="F980" s="51"/>
      <c r="G980" s="51"/>
    </row>
    <row r="981" spans="1:7" x14ac:dyDescent="0.3">
      <c r="A981" s="51"/>
      <c r="B981" s="51"/>
      <c r="C981" s="51"/>
      <c r="D981" s="51"/>
      <c r="E981" s="51"/>
      <c r="F981" s="51"/>
      <c r="G981" s="51"/>
    </row>
    <row r="982" spans="1:7" x14ac:dyDescent="0.3">
      <c r="A982" s="51"/>
      <c r="B982" s="51"/>
      <c r="C982" s="51"/>
      <c r="D982" s="51"/>
      <c r="E982" s="51"/>
      <c r="F982" s="51"/>
      <c r="G982" s="51"/>
    </row>
    <row r="983" spans="1:7" x14ac:dyDescent="0.3">
      <c r="A983" s="51"/>
      <c r="B983" s="51"/>
      <c r="C983" s="51"/>
      <c r="D983" s="51"/>
      <c r="E983" s="51"/>
      <c r="F983" s="51"/>
      <c r="G983" s="51"/>
    </row>
    <row r="984" spans="1:7" x14ac:dyDescent="0.3">
      <c r="A984" s="51"/>
      <c r="B984" s="51"/>
      <c r="C984" s="51"/>
      <c r="D984" s="51"/>
      <c r="E984" s="51"/>
      <c r="F984" s="51"/>
      <c r="G984" s="51"/>
    </row>
    <row r="985" spans="1:7" x14ac:dyDescent="0.3">
      <c r="A985" s="51"/>
      <c r="B985" s="51"/>
      <c r="C985" s="51"/>
      <c r="D985" s="51"/>
      <c r="E985" s="51"/>
      <c r="F985" s="51"/>
      <c r="G985" s="51"/>
    </row>
    <row r="986" spans="1:7" x14ac:dyDescent="0.3">
      <c r="A986" s="51"/>
      <c r="B986" s="51"/>
      <c r="C986" s="51"/>
      <c r="D986" s="51"/>
      <c r="E986" s="51"/>
      <c r="F986" s="51"/>
      <c r="G986" s="51"/>
    </row>
    <row r="987" spans="1:7" x14ac:dyDescent="0.3">
      <c r="A987" s="51"/>
      <c r="B987" s="51"/>
      <c r="C987" s="51"/>
      <c r="D987" s="51"/>
      <c r="E987" s="51"/>
      <c r="F987" s="51"/>
      <c r="G987" s="51"/>
    </row>
    <row r="988" spans="1:7" x14ac:dyDescent="0.3">
      <c r="A988" s="51"/>
      <c r="B988" s="51"/>
      <c r="C988" s="51"/>
      <c r="D988" s="51"/>
      <c r="E988" s="51"/>
      <c r="F988" s="51"/>
      <c r="G988" s="51"/>
    </row>
    <row r="989" spans="1:7" x14ac:dyDescent="0.3">
      <c r="A989" s="51"/>
      <c r="B989" s="51"/>
      <c r="C989" s="51"/>
      <c r="D989" s="51"/>
      <c r="E989" s="51"/>
      <c r="F989" s="51"/>
      <c r="G989" s="51"/>
    </row>
    <row r="990" spans="1:7" x14ac:dyDescent="0.3">
      <c r="A990" s="51"/>
      <c r="B990" s="51"/>
      <c r="C990" s="51"/>
      <c r="D990" s="51"/>
      <c r="E990" s="51"/>
      <c r="F990" s="51"/>
      <c r="G990" s="51"/>
    </row>
    <row r="991" spans="1:7" x14ac:dyDescent="0.3">
      <c r="A991" s="51"/>
      <c r="B991" s="51"/>
      <c r="C991" s="51"/>
      <c r="D991" s="51"/>
      <c r="E991" s="51"/>
      <c r="F991" s="51"/>
      <c r="G991" s="51"/>
    </row>
    <row r="992" spans="1:7" x14ac:dyDescent="0.3">
      <c r="A992" s="51"/>
      <c r="B992" s="51"/>
      <c r="C992" s="51"/>
      <c r="D992" s="51"/>
      <c r="E992" s="51"/>
      <c r="F992" s="51"/>
      <c r="G992" s="51"/>
    </row>
    <row r="993" spans="1:7" x14ac:dyDescent="0.3">
      <c r="A993" s="51"/>
      <c r="B993" s="51"/>
      <c r="C993" s="51"/>
      <c r="D993" s="51"/>
      <c r="E993" s="51"/>
      <c r="F993" s="51"/>
      <c r="G993" s="51"/>
    </row>
    <row r="994" spans="1:7" x14ac:dyDescent="0.3">
      <c r="A994" s="51"/>
      <c r="B994" s="51"/>
      <c r="C994" s="51"/>
      <c r="D994" s="51"/>
      <c r="E994" s="51"/>
      <c r="F994" s="51"/>
      <c r="G994" s="51"/>
    </row>
    <row r="995" spans="1:7" x14ac:dyDescent="0.3">
      <c r="A995" s="51"/>
      <c r="B995" s="51"/>
      <c r="C995" s="51"/>
      <c r="D995" s="51"/>
      <c r="E995" s="51"/>
      <c r="F995" s="51"/>
      <c r="G995" s="51"/>
    </row>
    <row r="996" spans="1:7" x14ac:dyDescent="0.3">
      <c r="A996" s="51"/>
      <c r="B996" s="51"/>
      <c r="C996" s="51"/>
      <c r="D996" s="51"/>
      <c r="E996" s="51"/>
      <c r="F996" s="51"/>
      <c r="G996" s="51"/>
    </row>
    <row r="997" spans="1:7" x14ac:dyDescent="0.3">
      <c r="A997" s="51"/>
      <c r="B997" s="51"/>
      <c r="C997" s="51"/>
      <c r="D997" s="51"/>
      <c r="E997" s="51"/>
      <c r="F997" s="51"/>
      <c r="G997" s="51"/>
    </row>
    <row r="998" spans="1:7" x14ac:dyDescent="0.3">
      <c r="A998" s="51"/>
      <c r="B998" s="51"/>
      <c r="C998" s="51"/>
      <c r="D998" s="51"/>
      <c r="E998" s="51"/>
      <c r="F998" s="51"/>
      <c r="G998" s="51"/>
    </row>
    <row r="999" spans="1:7" x14ac:dyDescent="0.3">
      <c r="A999" s="51"/>
      <c r="B999" s="51"/>
      <c r="C999" s="51"/>
      <c r="D999" s="51"/>
      <c r="E999" s="51"/>
      <c r="F999" s="51"/>
      <c r="G999" s="51"/>
    </row>
    <row r="1000" spans="1:7" x14ac:dyDescent="0.3">
      <c r="A1000" s="51"/>
      <c r="B1000" s="51"/>
      <c r="C1000" s="51"/>
      <c r="D1000" s="51"/>
      <c r="E1000" s="51"/>
      <c r="F1000" s="51"/>
      <c r="G1000" s="51"/>
    </row>
    <row r="1001" spans="1:7" x14ac:dyDescent="0.3">
      <c r="A1001" s="51"/>
      <c r="B1001" s="51"/>
      <c r="C1001" s="51"/>
      <c r="D1001" s="51"/>
      <c r="E1001" s="51"/>
      <c r="F1001" s="51"/>
      <c r="G1001" s="51"/>
    </row>
    <row r="1002" spans="1:7" x14ac:dyDescent="0.3">
      <c r="A1002" s="51"/>
      <c r="B1002" s="51"/>
      <c r="C1002" s="51"/>
      <c r="D1002" s="51"/>
      <c r="E1002" s="51"/>
      <c r="F1002" s="51"/>
      <c r="G1002" s="51"/>
    </row>
    <row r="1003" spans="1:7" x14ac:dyDescent="0.3">
      <c r="A1003" s="51"/>
      <c r="B1003" s="51"/>
      <c r="C1003" s="51"/>
      <c r="D1003" s="51"/>
      <c r="E1003" s="51"/>
      <c r="F1003" s="51"/>
      <c r="G1003" s="51"/>
    </row>
    <row r="1004" spans="1:7" x14ac:dyDescent="0.3">
      <c r="A1004" s="51"/>
      <c r="B1004" s="51"/>
      <c r="C1004" s="51"/>
      <c r="D1004" s="51"/>
      <c r="E1004" s="51"/>
      <c r="F1004" s="51"/>
      <c r="G1004" s="51"/>
    </row>
    <row r="1005" spans="1:7" x14ac:dyDescent="0.3">
      <c r="A1005" s="51"/>
      <c r="B1005" s="51"/>
      <c r="C1005" s="51"/>
      <c r="D1005" s="51"/>
      <c r="E1005" s="51"/>
      <c r="F1005" s="51"/>
      <c r="G1005" s="51"/>
    </row>
    <row r="1006" spans="1:7" x14ac:dyDescent="0.3">
      <c r="A1006" s="51"/>
      <c r="B1006" s="51"/>
      <c r="C1006" s="51"/>
      <c r="D1006" s="51"/>
      <c r="E1006" s="51"/>
      <c r="F1006" s="51"/>
      <c r="G1006" s="51"/>
    </row>
    <row r="1007" spans="1:7" x14ac:dyDescent="0.3">
      <c r="A1007" s="51"/>
      <c r="B1007" s="51"/>
      <c r="C1007" s="51"/>
      <c r="D1007" s="51"/>
      <c r="E1007" s="51"/>
      <c r="F1007" s="51"/>
      <c r="G1007" s="51"/>
    </row>
    <row r="1008" spans="1:7" x14ac:dyDescent="0.3">
      <c r="A1008" s="51"/>
      <c r="B1008" s="51"/>
      <c r="C1008" s="51"/>
      <c r="D1008" s="51"/>
      <c r="E1008" s="51"/>
      <c r="F1008" s="51"/>
      <c r="G1008" s="51"/>
    </row>
    <row r="1009" spans="1:7" x14ac:dyDescent="0.3">
      <c r="A1009" s="51"/>
      <c r="B1009" s="51"/>
      <c r="C1009" s="51"/>
      <c r="D1009" s="51"/>
      <c r="E1009" s="51"/>
      <c r="F1009" s="51"/>
      <c r="G1009" s="51"/>
    </row>
    <row r="1010" spans="1:7" x14ac:dyDescent="0.3">
      <c r="A1010" s="51"/>
      <c r="B1010" s="51"/>
      <c r="C1010" s="51"/>
      <c r="D1010" s="51"/>
      <c r="E1010" s="51"/>
      <c r="F1010" s="51"/>
      <c r="G1010" s="51"/>
    </row>
    <row r="1011" spans="1:7" x14ac:dyDescent="0.3">
      <c r="A1011" s="51"/>
      <c r="B1011" s="51"/>
      <c r="C1011" s="51"/>
      <c r="D1011" s="51"/>
      <c r="E1011" s="51"/>
      <c r="F1011" s="51"/>
      <c r="G1011" s="51"/>
    </row>
    <row r="1012" spans="1:7" x14ac:dyDescent="0.3">
      <c r="A1012" s="51"/>
      <c r="B1012" s="51"/>
      <c r="C1012" s="51"/>
      <c r="D1012" s="51"/>
      <c r="E1012" s="51"/>
      <c r="F1012" s="51"/>
      <c r="G1012" s="51"/>
    </row>
    <row r="1013" spans="1:7" x14ac:dyDescent="0.3">
      <c r="A1013" s="51"/>
      <c r="B1013" s="51"/>
      <c r="C1013" s="51"/>
      <c r="D1013" s="51"/>
      <c r="E1013" s="51"/>
      <c r="F1013" s="51"/>
      <c r="G1013" s="51"/>
    </row>
    <row r="1014" spans="1:7" x14ac:dyDescent="0.3">
      <c r="A1014" s="51"/>
      <c r="B1014" s="51"/>
      <c r="C1014" s="51"/>
      <c r="D1014" s="51"/>
      <c r="E1014" s="51"/>
      <c r="F1014" s="51"/>
      <c r="G1014" s="51"/>
    </row>
    <row r="1015" spans="1:7" x14ac:dyDescent="0.3">
      <c r="A1015" s="51"/>
      <c r="B1015" s="51"/>
      <c r="C1015" s="51"/>
      <c r="D1015" s="51"/>
      <c r="E1015" s="51"/>
      <c r="F1015" s="51"/>
      <c r="G1015" s="51"/>
    </row>
    <row r="1016" spans="1:7" x14ac:dyDescent="0.3">
      <c r="A1016" s="51"/>
      <c r="B1016" s="51"/>
      <c r="C1016" s="51"/>
      <c r="D1016" s="51"/>
      <c r="E1016" s="51"/>
      <c r="F1016" s="51"/>
      <c r="G1016" s="51"/>
    </row>
    <row r="1017" spans="1:7" x14ac:dyDescent="0.3">
      <c r="A1017" s="51"/>
      <c r="B1017" s="51"/>
      <c r="C1017" s="51"/>
      <c r="D1017" s="51"/>
      <c r="E1017" s="51"/>
      <c r="F1017" s="51"/>
      <c r="G1017" s="51"/>
    </row>
    <row r="1018" spans="1:7" x14ac:dyDescent="0.3">
      <c r="A1018" s="51"/>
      <c r="B1018" s="51"/>
      <c r="C1018" s="51"/>
      <c r="D1018" s="51"/>
      <c r="E1018" s="51"/>
      <c r="F1018" s="51"/>
      <c r="G1018" s="51"/>
    </row>
    <row r="1019" spans="1:7" x14ac:dyDescent="0.3">
      <c r="A1019" s="51"/>
      <c r="B1019" s="51"/>
      <c r="C1019" s="51"/>
      <c r="D1019" s="51"/>
      <c r="E1019" s="51"/>
      <c r="F1019" s="51"/>
      <c r="G1019" s="51"/>
    </row>
    <row r="1020" spans="1:7" x14ac:dyDescent="0.3">
      <c r="A1020" s="51"/>
      <c r="B1020" s="51"/>
      <c r="C1020" s="51"/>
      <c r="D1020" s="51"/>
      <c r="E1020" s="51"/>
      <c r="F1020" s="51"/>
      <c r="G1020" s="51"/>
    </row>
    <row r="1021" spans="1:7" x14ac:dyDescent="0.3">
      <c r="A1021" s="51"/>
      <c r="B1021" s="51"/>
      <c r="C1021" s="51"/>
      <c r="D1021" s="51"/>
      <c r="E1021" s="51"/>
      <c r="F1021" s="51"/>
      <c r="G1021" s="51"/>
    </row>
    <row r="1022" spans="1:7" x14ac:dyDescent="0.3">
      <c r="A1022" s="51"/>
      <c r="B1022" s="51"/>
      <c r="C1022" s="51"/>
      <c r="D1022" s="51"/>
      <c r="E1022" s="51"/>
      <c r="F1022" s="51"/>
      <c r="G1022" s="51"/>
    </row>
    <row r="1023" spans="1:7" x14ac:dyDescent="0.3">
      <c r="A1023" s="51"/>
      <c r="B1023" s="51"/>
      <c r="C1023" s="51"/>
      <c r="D1023" s="51"/>
      <c r="E1023" s="51"/>
      <c r="F1023" s="51"/>
      <c r="G1023" s="51"/>
    </row>
    <row r="1024" spans="1:7" x14ac:dyDescent="0.3">
      <c r="A1024" s="51"/>
      <c r="B1024" s="51"/>
      <c r="C1024" s="51"/>
      <c r="D1024" s="51"/>
      <c r="E1024" s="51"/>
      <c r="F1024" s="51"/>
      <c r="G1024" s="51"/>
    </row>
    <row r="1025" spans="1:7" x14ac:dyDescent="0.3">
      <c r="A1025" s="51"/>
      <c r="B1025" s="51"/>
      <c r="C1025" s="51"/>
      <c r="D1025" s="51"/>
      <c r="E1025" s="51"/>
      <c r="F1025" s="51"/>
      <c r="G1025" s="51"/>
    </row>
    <row r="1026" spans="1:7" x14ac:dyDescent="0.3">
      <c r="A1026" s="51"/>
      <c r="B1026" s="51"/>
      <c r="C1026" s="51"/>
      <c r="D1026" s="51"/>
      <c r="E1026" s="51"/>
      <c r="F1026" s="51"/>
      <c r="G1026" s="51"/>
    </row>
    <row r="1027" spans="1:7" x14ac:dyDescent="0.3">
      <c r="A1027" s="51"/>
      <c r="B1027" s="51"/>
      <c r="C1027" s="51"/>
      <c r="D1027" s="51"/>
      <c r="E1027" s="51"/>
      <c r="F1027" s="51"/>
      <c r="G1027" s="51"/>
    </row>
    <row r="1028" spans="1:7" x14ac:dyDescent="0.3">
      <c r="A1028" s="51"/>
      <c r="B1028" s="51"/>
      <c r="C1028" s="51"/>
      <c r="D1028" s="51"/>
      <c r="E1028" s="51"/>
      <c r="F1028" s="51"/>
      <c r="G1028" s="51"/>
    </row>
    <row r="1029" spans="1:7" x14ac:dyDescent="0.3">
      <c r="A1029" s="51"/>
      <c r="B1029" s="51"/>
      <c r="C1029" s="51"/>
      <c r="D1029" s="51"/>
      <c r="E1029" s="51"/>
      <c r="F1029" s="51"/>
      <c r="G1029" s="51"/>
    </row>
    <row r="1030" spans="1:7" x14ac:dyDescent="0.3">
      <c r="A1030" s="51"/>
      <c r="B1030" s="51"/>
      <c r="C1030" s="51"/>
      <c r="D1030" s="51"/>
      <c r="E1030" s="51"/>
      <c r="F1030" s="51"/>
      <c r="G1030" s="51"/>
    </row>
    <row r="1031" spans="1:7" x14ac:dyDescent="0.3">
      <c r="A1031" s="51"/>
      <c r="B1031" s="51"/>
      <c r="C1031" s="51"/>
      <c r="D1031" s="51"/>
      <c r="E1031" s="51"/>
      <c r="F1031" s="51"/>
      <c r="G1031" s="51"/>
    </row>
    <row r="1032" spans="1:7" x14ac:dyDescent="0.3">
      <c r="A1032" s="51"/>
      <c r="B1032" s="51"/>
      <c r="C1032" s="51"/>
      <c r="D1032" s="51"/>
      <c r="E1032" s="51"/>
      <c r="F1032" s="51"/>
      <c r="G1032" s="51"/>
    </row>
    <row r="1033" spans="1:7" x14ac:dyDescent="0.3">
      <c r="A1033" s="51"/>
      <c r="B1033" s="51"/>
      <c r="C1033" s="51"/>
      <c r="D1033" s="51"/>
      <c r="E1033" s="51"/>
      <c r="F1033" s="51"/>
      <c r="G1033" s="51"/>
    </row>
    <row r="1034" spans="1:7" x14ac:dyDescent="0.3">
      <c r="A1034" s="51"/>
      <c r="B1034" s="51"/>
      <c r="C1034" s="51"/>
      <c r="D1034" s="51"/>
      <c r="E1034" s="51"/>
      <c r="F1034" s="51"/>
      <c r="G1034" s="51"/>
    </row>
    <row r="1035" spans="1:7" x14ac:dyDescent="0.3">
      <c r="A1035" s="51"/>
      <c r="B1035" s="51"/>
      <c r="C1035" s="51"/>
      <c r="D1035" s="51"/>
      <c r="E1035" s="51"/>
      <c r="F1035" s="51"/>
      <c r="G1035" s="51"/>
    </row>
    <row r="1036" spans="1:7" x14ac:dyDescent="0.3">
      <c r="A1036" s="51"/>
      <c r="B1036" s="51"/>
      <c r="C1036" s="51"/>
      <c r="D1036" s="51"/>
      <c r="E1036" s="51"/>
      <c r="F1036" s="51"/>
      <c r="G1036" s="51"/>
    </row>
    <row r="1037" spans="1:7" x14ac:dyDescent="0.3">
      <c r="A1037" s="51"/>
      <c r="B1037" s="51"/>
      <c r="C1037" s="51"/>
      <c r="D1037" s="51"/>
      <c r="E1037" s="51"/>
      <c r="F1037" s="51"/>
      <c r="G1037" s="51"/>
    </row>
    <row r="1038" spans="1:7" x14ac:dyDescent="0.3">
      <c r="A1038" s="51"/>
      <c r="B1038" s="51"/>
      <c r="C1038" s="51"/>
      <c r="D1038" s="51"/>
      <c r="E1038" s="51"/>
      <c r="F1038" s="51"/>
      <c r="G1038" s="51"/>
    </row>
    <row r="1039" spans="1:7" x14ac:dyDescent="0.3">
      <c r="A1039" s="51"/>
      <c r="B1039" s="51"/>
      <c r="C1039" s="51"/>
      <c r="D1039" s="51"/>
      <c r="E1039" s="51"/>
      <c r="F1039" s="51"/>
      <c r="G1039" s="51"/>
    </row>
    <row r="1040" spans="1:7" x14ac:dyDescent="0.3">
      <c r="A1040" s="51"/>
      <c r="B1040" s="51"/>
      <c r="C1040" s="51"/>
      <c r="D1040" s="51"/>
      <c r="E1040" s="51"/>
      <c r="F1040" s="51"/>
      <c r="G1040" s="51"/>
    </row>
    <row r="1041" spans="1:7" x14ac:dyDescent="0.3">
      <c r="A1041" s="51"/>
      <c r="B1041" s="51"/>
      <c r="C1041" s="51"/>
      <c r="D1041" s="51"/>
      <c r="E1041" s="51"/>
      <c r="F1041" s="51"/>
      <c r="G1041" s="51"/>
    </row>
    <row r="1042" spans="1:7" x14ac:dyDescent="0.3">
      <c r="A1042" s="51"/>
      <c r="B1042" s="51"/>
      <c r="C1042" s="51"/>
      <c r="D1042" s="51"/>
      <c r="E1042" s="51"/>
      <c r="F1042" s="51"/>
      <c r="G1042" s="51"/>
    </row>
    <row r="1043" spans="1:7" x14ac:dyDescent="0.3">
      <c r="A1043" s="51"/>
      <c r="B1043" s="51"/>
      <c r="C1043" s="51"/>
      <c r="D1043" s="51"/>
      <c r="E1043" s="51"/>
      <c r="F1043" s="51"/>
      <c r="G1043" s="51"/>
    </row>
    <row r="1044" spans="1:7" x14ac:dyDescent="0.3">
      <c r="A1044" s="51"/>
      <c r="B1044" s="51"/>
      <c r="C1044" s="51"/>
      <c r="D1044" s="51"/>
      <c r="E1044" s="51"/>
      <c r="F1044" s="51"/>
      <c r="G1044" s="51"/>
    </row>
    <row r="1045" spans="1:7" x14ac:dyDescent="0.3">
      <c r="A1045" s="51"/>
      <c r="B1045" s="51"/>
      <c r="C1045" s="51"/>
      <c r="D1045" s="51"/>
      <c r="E1045" s="51"/>
      <c r="F1045" s="51"/>
      <c r="G1045" s="51"/>
    </row>
    <row r="1046" spans="1:7" x14ac:dyDescent="0.3">
      <c r="A1046" s="51"/>
      <c r="B1046" s="51"/>
      <c r="C1046" s="51"/>
      <c r="D1046" s="51"/>
      <c r="E1046" s="51"/>
      <c r="F1046" s="51"/>
      <c r="G1046" s="51"/>
    </row>
    <row r="1047" spans="1:7" x14ac:dyDescent="0.3">
      <c r="A1047" s="51"/>
      <c r="B1047" s="51"/>
      <c r="C1047" s="51"/>
      <c r="D1047" s="51"/>
      <c r="E1047" s="51"/>
      <c r="F1047" s="51"/>
      <c r="G1047" s="51"/>
    </row>
    <row r="1048" spans="1:7" x14ac:dyDescent="0.3">
      <c r="A1048" s="51"/>
      <c r="B1048" s="51"/>
      <c r="C1048" s="51"/>
      <c r="D1048" s="51"/>
      <c r="E1048" s="51"/>
      <c r="F1048" s="51"/>
      <c r="G1048" s="51"/>
    </row>
    <row r="1049" spans="1:7" x14ac:dyDescent="0.3">
      <c r="A1049" s="51"/>
      <c r="B1049" s="51"/>
      <c r="C1049" s="51"/>
      <c r="D1049" s="51"/>
      <c r="E1049" s="51"/>
      <c r="F1049" s="51"/>
      <c r="G1049" s="51"/>
    </row>
    <row r="1050" spans="1:7" x14ac:dyDescent="0.3">
      <c r="A1050" s="51"/>
      <c r="B1050" s="51"/>
      <c r="C1050" s="51"/>
      <c r="D1050" s="51"/>
      <c r="E1050" s="51"/>
      <c r="F1050" s="51"/>
      <c r="G1050" s="51"/>
    </row>
    <row r="1051" spans="1:7" x14ac:dyDescent="0.3">
      <c r="A1051" s="51"/>
      <c r="B1051" s="51"/>
      <c r="C1051" s="51"/>
      <c r="D1051" s="51"/>
      <c r="E1051" s="51"/>
      <c r="F1051" s="51"/>
      <c r="G1051" s="51"/>
    </row>
    <row r="1052" spans="1:7" x14ac:dyDescent="0.3">
      <c r="A1052" s="51"/>
      <c r="B1052" s="51"/>
      <c r="C1052" s="51"/>
      <c r="D1052" s="51"/>
      <c r="E1052" s="51"/>
      <c r="F1052" s="51"/>
      <c r="G1052" s="51"/>
    </row>
    <row r="1053" spans="1:7" x14ac:dyDescent="0.3">
      <c r="A1053" s="51"/>
      <c r="B1053" s="51"/>
      <c r="C1053" s="51"/>
      <c r="D1053" s="51"/>
      <c r="E1053" s="51"/>
      <c r="F1053" s="51"/>
      <c r="G1053" s="51"/>
    </row>
    <row r="1054" spans="1:7" x14ac:dyDescent="0.3">
      <c r="A1054" s="51"/>
      <c r="B1054" s="51"/>
      <c r="C1054" s="51"/>
      <c r="D1054" s="51"/>
      <c r="E1054" s="51"/>
      <c r="F1054" s="51"/>
      <c r="G1054" s="51"/>
    </row>
    <row r="1055" spans="1:7" x14ac:dyDescent="0.3">
      <c r="A1055" s="51"/>
      <c r="B1055" s="51"/>
      <c r="C1055" s="51"/>
      <c r="D1055" s="51"/>
      <c r="E1055" s="51"/>
      <c r="F1055" s="51"/>
      <c r="G1055" s="51"/>
    </row>
    <row r="1056" spans="1:7" x14ac:dyDescent="0.3">
      <c r="A1056" s="51"/>
      <c r="B1056" s="51"/>
      <c r="C1056" s="51"/>
      <c r="D1056" s="51"/>
      <c r="E1056" s="51"/>
      <c r="F1056" s="51"/>
      <c r="G1056" s="51"/>
    </row>
    <row r="1057" spans="1:7" x14ac:dyDescent="0.3">
      <c r="A1057" s="51"/>
      <c r="B1057" s="51"/>
      <c r="C1057" s="51"/>
      <c r="D1057" s="51"/>
      <c r="E1057" s="51"/>
      <c r="F1057" s="51"/>
      <c r="G1057" s="51"/>
    </row>
    <row r="1058" spans="1:7" x14ac:dyDescent="0.3">
      <c r="A1058" s="51"/>
      <c r="B1058" s="51"/>
      <c r="C1058" s="51"/>
      <c r="D1058" s="51"/>
      <c r="E1058" s="51"/>
      <c r="F1058" s="51"/>
      <c r="G1058" s="51"/>
    </row>
    <row r="1059" spans="1:7" x14ac:dyDescent="0.3">
      <c r="A1059" s="51"/>
      <c r="B1059" s="51"/>
      <c r="C1059" s="51"/>
      <c r="D1059" s="51"/>
      <c r="E1059" s="51"/>
      <c r="F1059" s="51"/>
      <c r="G1059" s="51"/>
    </row>
    <row r="1060" spans="1:7" x14ac:dyDescent="0.3">
      <c r="A1060" s="51"/>
      <c r="B1060" s="51"/>
      <c r="C1060" s="51"/>
      <c r="D1060" s="51"/>
      <c r="E1060" s="51"/>
      <c r="F1060" s="51"/>
      <c r="G1060" s="51"/>
    </row>
    <row r="1061" spans="1:7" x14ac:dyDescent="0.3">
      <c r="A1061" s="51"/>
      <c r="B1061" s="51"/>
      <c r="C1061" s="51"/>
      <c r="D1061" s="51"/>
      <c r="E1061" s="51"/>
      <c r="F1061" s="51"/>
      <c r="G1061" s="51"/>
    </row>
    <row r="1062" spans="1:7" x14ac:dyDescent="0.3">
      <c r="A1062" s="51"/>
      <c r="B1062" s="51"/>
      <c r="C1062" s="51"/>
      <c r="D1062" s="51"/>
      <c r="E1062" s="51"/>
      <c r="F1062" s="51"/>
      <c r="G1062" s="51"/>
    </row>
    <row r="1063" spans="1:7" x14ac:dyDescent="0.3">
      <c r="A1063" s="51"/>
      <c r="B1063" s="51"/>
      <c r="C1063" s="51"/>
      <c r="D1063" s="51"/>
      <c r="E1063" s="51"/>
      <c r="F1063" s="51"/>
      <c r="G1063" s="51"/>
    </row>
    <row r="1064" spans="1:7" x14ac:dyDescent="0.3">
      <c r="A1064" s="51"/>
      <c r="B1064" s="51"/>
      <c r="C1064" s="51"/>
      <c r="D1064" s="51"/>
      <c r="E1064" s="51"/>
      <c r="F1064" s="51"/>
      <c r="G1064" s="51"/>
    </row>
    <row r="1065" spans="1:7" x14ac:dyDescent="0.3">
      <c r="A1065" s="51"/>
      <c r="B1065" s="51"/>
      <c r="C1065" s="51"/>
      <c r="D1065" s="51"/>
      <c r="E1065" s="51"/>
      <c r="F1065" s="51"/>
      <c r="G1065" s="51"/>
    </row>
    <row r="1066" spans="1:7" x14ac:dyDescent="0.3">
      <c r="A1066" s="51"/>
      <c r="B1066" s="51"/>
      <c r="C1066" s="51"/>
      <c r="D1066" s="51"/>
      <c r="E1066" s="51"/>
      <c r="F1066" s="51"/>
      <c r="G1066" s="51"/>
    </row>
    <row r="1067" spans="1:7" x14ac:dyDescent="0.3">
      <c r="A1067" s="51"/>
      <c r="B1067" s="51"/>
      <c r="C1067" s="51"/>
      <c r="D1067" s="51"/>
      <c r="E1067" s="51"/>
      <c r="F1067" s="51"/>
      <c r="G1067" s="51"/>
    </row>
    <row r="1068" spans="1:7" x14ac:dyDescent="0.3">
      <c r="A1068" s="51"/>
      <c r="B1068" s="51"/>
      <c r="C1068" s="51"/>
      <c r="D1068" s="51"/>
      <c r="E1068" s="51"/>
      <c r="F1068" s="51"/>
      <c r="G1068" s="51"/>
    </row>
    <row r="1069" spans="1:7" x14ac:dyDescent="0.3">
      <c r="A1069" s="51"/>
      <c r="B1069" s="51"/>
      <c r="C1069" s="51"/>
      <c r="D1069" s="51"/>
      <c r="E1069" s="51"/>
      <c r="F1069" s="51"/>
      <c r="G1069" s="51"/>
    </row>
    <row r="1070" spans="1:7" x14ac:dyDescent="0.3">
      <c r="A1070" s="51"/>
      <c r="B1070" s="51"/>
      <c r="C1070" s="51"/>
      <c r="D1070" s="51"/>
      <c r="E1070" s="51"/>
      <c r="F1070" s="51"/>
      <c r="G1070" s="51"/>
    </row>
    <row r="1071" spans="1:7" x14ac:dyDescent="0.3">
      <c r="A1071" s="51"/>
      <c r="B1071" s="51"/>
      <c r="C1071" s="51"/>
      <c r="D1071" s="51"/>
      <c r="E1071" s="51"/>
      <c r="F1071" s="51"/>
      <c r="G1071" s="51"/>
    </row>
    <row r="1072" spans="1:7" x14ac:dyDescent="0.3">
      <c r="A1072" s="51"/>
      <c r="B1072" s="51"/>
      <c r="C1072" s="51"/>
      <c r="D1072" s="51"/>
      <c r="E1072" s="51"/>
      <c r="F1072" s="51"/>
      <c r="G1072" s="51"/>
    </row>
    <row r="1073" spans="1:7" x14ac:dyDescent="0.3">
      <c r="A1073" s="51"/>
      <c r="B1073" s="51"/>
      <c r="C1073" s="51"/>
      <c r="D1073" s="51"/>
      <c r="E1073" s="51"/>
      <c r="F1073" s="51"/>
      <c r="G1073" s="51"/>
    </row>
    <row r="1074" spans="1:7" x14ac:dyDescent="0.3">
      <c r="A1074" s="51"/>
      <c r="B1074" s="51"/>
      <c r="C1074" s="51"/>
      <c r="D1074" s="51"/>
      <c r="E1074" s="51"/>
      <c r="F1074" s="51"/>
      <c r="G1074" s="51"/>
    </row>
    <row r="1075" spans="1:7" x14ac:dyDescent="0.3">
      <c r="A1075" s="51"/>
      <c r="B1075" s="51"/>
      <c r="C1075" s="51"/>
      <c r="D1075" s="51"/>
      <c r="E1075" s="51"/>
      <c r="F1075" s="51"/>
      <c r="G1075" s="51"/>
    </row>
    <row r="1076" spans="1:7" x14ac:dyDescent="0.3">
      <c r="A1076" s="51"/>
      <c r="B1076" s="51"/>
      <c r="C1076" s="51"/>
      <c r="D1076" s="51"/>
      <c r="E1076" s="51"/>
      <c r="F1076" s="51"/>
      <c r="G1076" s="51"/>
    </row>
    <row r="1077" spans="1:7" x14ac:dyDescent="0.3">
      <c r="A1077" s="51"/>
      <c r="B1077" s="51"/>
      <c r="C1077" s="51"/>
      <c r="D1077" s="51"/>
      <c r="E1077" s="51"/>
      <c r="F1077" s="51"/>
      <c r="G1077" s="51"/>
    </row>
    <row r="1078" spans="1:7" x14ac:dyDescent="0.3">
      <c r="A1078" s="51"/>
      <c r="B1078" s="51"/>
      <c r="C1078" s="51"/>
      <c r="D1078" s="51"/>
      <c r="E1078" s="51"/>
      <c r="F1078" s="51"/>
      <c r="G1078" s="51"/>
    </row>
    <row r="1079" spans="1:7" x14ac:dyDescent="0.3">
      <c r="A1079" s="51"/>
      <c r="B1079" s="51"/>
      <c r="C1079" s="51"/>
      <c r="D1079" s="51"/>
      <c r="E1079" s="51"/>
      <c r="F1079" s="51"/>
      <c r="G1079" s="51"/>
    </row>
    <row r="1080" spans="1:7" x14ac:dyDescent="0.3">
      <c r="A1080" s="51"/>
      <c r="B1080" s="51"/>
      <c r="C1080" s="51"/>
      <c r="D1080" s="51"/>
      <c r="E1080" s="51"/>
      <c r="F1080" s="51"/>
      <c r="G1080" s="51"/>
    </row>
    <row r="1081" spans="1:7" x14ac:dyDescent="0.3">
      <c r="A1081" s="51"/>
      <c r="B1081" s="51"/>
      <c r="C1081" s="51"/>
      <c r="D1081" s="51"/>
      <c r="E1081" s="51"/>
      <c r="F1081" s="51"/>
      <c r="G1081" s="51"/>
    </row>
    <row r="1082" spans="1:7" x14ac:dyDescent="0.3">
      <c r="A1082" s="51"/>
      <c r="B1082" s="51"/>
      <c r="C1082" s="51"/>
      <c r="D1082" s="51"/>
      <c r="E1082" s="51"/>
      <c r="F1082" s="51"/>
      <c r="G1082" s="51"/>
    </row>
    <row r="1083" spans="1:7" x14ac:dyDescent="0.3">
      <c r="A1083" s="51"/>
      <c r="B1083" s="51"/>
      <c r="C1083" s="51"/>
      <c r="D1083" s="51"/>
      <c r="E1083" s="51"/>
      <c r="F1083" s="51"/>
      <c r="G1083" s="51"/>
    </row>
    <row r="1084" spans="1:7" x14ac:dyDescent="0.3">
      <c r="A1084" s="51"/>
      <c r="B1084" s="51"/>
      <c r="C1084" s="51"/>
      <c r="D1084" s="51"/>
      <c r="E1084" s="51"/>
      <c r="F1084" s="51"/>
      <c r="G1084" s="51"/>
    </row>
    <row r="1085" spans="1:7" x14ac:dyDescent="0.3">
      <c r="A1085" s="51"/>
      <c r="B1085" s="51"/>
      <c r="C1085" s="51"/>
      <c r="D1085" s="51"/>
      <c r="E1085" s="51"/>
      <c r="F1085" s="51"/>
      <c r="G1085" s="51"/>
    </row>
    <row r="1086" spans="1:7" x14ac:dyDescent="0.3">
      <c r="A1086" s="51"/>
      <c r="B1086" s="51"/>
      <c r="C1086" s="51"/>
      <c r="D1086" s="51"/>
      <c r="E1086" s="51"/>
      <c r="F1086" s="51"/>
      <c r="G1086" s="51"/>
    </row>
    <row r="1087" spans="1:7" x14ac:dyDescent="0.3">
      <c r="A1087" s="51"/>
      <c r="B1087" s="51"/>
      <c r="C1087" s="51"/>
      <c r="D1087" s="51"/>
      <c r="E1087" s="51"/>
      <c r="F1087" s="51"/>
      <c r="G1087" s="51"/>
    </row>
    <row r="1088" spans="1:7" x14ac:dyDescent="0.3">
      <c r="A1088" s="51"/>
      <c r="B1088" s="51"/>
      <c r="C1088" s="51"/>
      <c r="D1088" s="51"/>
      <c r="E1088" s="51"/>
      <c r="F1088" s="51"/>
      <c r="G1088" s="51"/>
    </row>
    <row r="1089" spans="1:7" x14ac:dyDescent="0.3">
      <c r="A1089" s="51"/>
      <c r="B1089" s="51"/>
      <c r="C1089" s="51"/>
      <c r="D1089" s="51"/>
      <c r="E1089" s="51"/>
      <c r="F1089" s="51"/>
      <c r="G1089" s="51"/>
    </row>
    <row r="1090" spans="1:7" x14ac:dyDescent="0.3">
      <c r="A1090" s="51"/>
      <c r="B1090" s="51"/>
      <c r="C1090" s="51"/>
      <c r="D1090" s="51"/>
      <c r="E1090" s="51"/>
      <c r="F1090" s="51"/>
      <c r="G1090" s="51"/>
    </row>
    <row r="1091" spans="1:7" x14ac:dyDescent="0.3">
      <c r="A1091" s="51"/>
      <c r="B1091" s="51"/>
      <c r="C1091" s="51"/>
      <c r="D1091" s="51"/>
      <c r="E1091" s="51"/>
      <c r="F1091" s="51"/>
      <c r="G1091" s="51"/>
    </row>
    <row r="1092" spans="1:7" x14ac:dyDescent="0.3">
      <c r="A1092" s="51"/>
      <c r="B1092" s="51"/>
      <c r="C1092" s="51"/>
      <c r="D1092" s="51"/>
      <c r="E1092" s="51"/>
      <c r="F1092" s="51"/>
      <c r="G1092" s="51"/>
    </row>
    <row r="1093" spans="1:7" x14ac:dyDescent="0.3">
      <c r="A1093" s="51"/>
      <c r="B1093" s="51"/>
      <c r="C1093" s="51"/>
      <c r="D1093" s="51"/>
      <c r="E1093" s="51"/>
      <c r="F1093" s="51"/>
      <c r="G1093" s="51"/>
    </row>
    <row r="1094" spans="1:7" x14ac:dyDescent="0.3">
      <c r="A1094" s="51"/>
      <c r="B1094" s="51"/>
      <c r="C1094" s="51"/>
      <c r="D1094" s="51"/>
      <c r="E1094" s="51"/>
      <c r="F1094" s="51"/>
      <c r="G1094" s="51"/>
    </row>
    <row r="1095" spans="1:7" x14ac:dyDescent="0.3">
      <c r="A1095" s="51"/>
      <c r="B1095" s="51"/>
      <c r="C1095" s="51"/>
      <c r="D1095" s="51"/>
      <c r="E1095" s="51"/>
      <c r="F1095" s="51"/>
      <c r="G1095" s="51"/>
    </row>
    <row r="1096" spans="1:7" x14ac:dyDescent="0.3">
      <c r="A1096" s="51"/>
      <c r="B1096" s="51"/>
      <c r="C1096" s="51"/>
      <c r="D1096" s="51"/>
      <c r="E1096" s="51"/>
      <c r="F1096" s="51"/>
      <c r="G1096" s="51"/>
    </row>
    <row r="1097" spans="1:7" x14ac:dyDescent="0.3">
      <c r="A1097" s="51"/>
      <c r="B1097" s="51"/>
      <c r="C1097" s="51"/>
      <c r="D1097" s="51"/>
      <c r="E1097" s="51"/>
      <c r="F1097" s="51"/>
      <c r="G1097" s="51"/>
    </row>
    <row r="1098" spans="1:7" x14ac:dyDescent="0.3">
      <c r="A1098" s="51"/>
      <c r="B1098" s="51"/>
      <c r="C1098" s="51"/>
      <c r="D1098" s="51"/>
      <c r="E1098" s="51"/>
      <c r="F1098" s="51"/>
      <c r="G1098" s="51"/>
    </row>
    <row r="1099" spans="1:7" x14ac:dyDescent="0.3">
      <c r="A1099" s="51"/>
      <c r="B1099" s="51"/>
      <c r="C1099" s="51"/>
      <c r="D1099" s="51"/>
      <c r="E1099" s="51"/>
      <c r="F1099" s="51"/>
      <c r="G1099" s="51"/>
    </row>
    <row r="1100" spans="1:7" x14ac:dyDescent="0.3">
      <c r="A1100" s="51"/>
      <c r="B1100" s="51"/>
      <c r="C1100" s="51"/>
      <c r="D1100" s="51"/>
      <c r="E1100" s="51"/>
      <c r="F1100" s="51"/>
      <c r="G1100" s="51"/>
    </row>
    <row r="1101" spans="1:7" x14ac:dyDescent="0.3">
      <c r="A1101" s="51"/>
      <c r="B1101" s="51"/>
      <c r="C1101" s="51"/>
      <c r="D1101" s="51"/>
      <c r="E1101" s="51"/>
      <c r="F1101" s="51"/>
      <c r="G1101" s="51"/>
    </row>
    <row r="1102" spans="1:7" x14ac:dyDescent="0.3">
      <c r="A1102" s="51"/>
      <c r="B1102" s="51"/>
      <c r="C1102" s="51"/>
      <c r="D1102" s="51"/>
      <c r="E1102" s="51"/>
      <c r="F1102" s="51"/>
      <c r="G1102" s="51"/>
    </row>
    <row r="1103" spans="1:7" x14ac:dyDescent="0.3">
      <c r="A1103" s="51"/>
      <c r="B1103" s="51"/>
      <c r="C1103" s="51"/>
      <c r="D1103" s="51"/>
      <c r="E1103" s="51"/>
      <c r="F1103" s="51"/>
      <c r="G1103" s="51"/>
    </row>
    <row r="1104" spans="1:7" x14ac:dyDescent="0.3">
      <c r="A1104" s="51"/>
      <c r="B1104" s="51"/>
      <c r="C1104" s="51"/>
      <c r="D1104" s="51"/>
      <c r="E1104" s="51"/>
      <c r="F1104" s="51"/>
      <c r="G1104" s="51"/>
    </row>
    <row r="1105" spans="1:7" x14ac:dyDescent="0.3">
      <c r="A1105" s="51"/>
      <c r="B1105" s="51"/>
      <c r="C1105" s="51"/>
      <c r="D1105" s="51"/>
      <c r="E1105" s="51"/>
      <c r="F1105" s="51"/>
      <c r="G1105" s="51"/>
    </row>
    <row r="1106" spans="1:7" x14ac:dyDescent="0.3">
      <c r="A1106" s="51"/>
      <c r="B1106" s="51"/>
      <c r="C1106" s="51"/>
      <c r="D1106" s="51"/>
      <c r="E1106" s="51"/>
      <c r="F1106" s="51"/>
      <c r="G1106" s="51"/>
    </row>
    <row r="1107" spans="1:7" x14ac:dyDescent="0.3">
      <c r="A1107" s="51"/>
      <c r="B1107" s="51"/>
      <c r="C1107" s="51"/>
      <c r="D1107" s="51"/>
      <c r="E1107" s="51"/>
      <c r="F1107" s="51"/>
      <c r="G1107" s="51"/>
    </row>
    <row r="1108" spans="1:7" x14ac:dyDescent="0.3">
      <c r="A1108" s="51"/>
      <c r="B1108" s="51"/>
      <c r="C1108" s="51"/>
      <c r="D1108" s="51"/>
      <c r="E1108" s="51"/>
      <c r="F1108" s="51"/>
      <c r="G1108" s="51"/>
    </row>
    <row r="1109" spans="1:7" x14ac:dyDescent="0.3">
      <c r="A1109" s="51"/>
      <c r="B1109" s="51"/>
      <c r="C1109" s="51"/>
      <c r="D1109" s="51"/>
      <c r="E1109" s="51"/>
      <c r="F1109" s="51"/>
      <c r="G1109" s="51"/>
    </row>
    <row r="1110" spans="1:7" x14ac:dyDescent="0.3">
      <c r="A1110" s="51"/>
      <c r="B1110" s="51"/>
      <c r="C1110" s="51"/>
      <c r="D1110" s="51"/>
      <c r="E1110" s="51"/>
      <c r="F1110" s="51"/>
      <c r="G1110" s="51"/>
    </row>
    <row r="1111" spans="1:7" x14ac:dyDescent="0.3">
      <c r="A1111" s="51"/>
      <c r="B1111" s="51"/>
      <c r="C1111" s="51"/>
      <c r="D1111" s="51"/>
      <c r="E1111" s="51"/>
      <c r="F1111" s="51"/>
      <c r="G1111" s="51"/>
    </row>
    <row r="1112" spans="1:7" x14ac:dyDescent="0.3">
      <c r="A1112" s="51"/>
      <c r="B1112" s="51"/>
      <c r="C1112" s="51"/>
      <c r="D1112" s="51"/>
      <c r="E1112" s="51"/>
      <c r="F1112" s="51"/>
      <c r="G1112" s="51"/>
    </row>
    <row r="1113" spans="1:7" x14ac:dyDescent="0.3">
      <c r="A1113" s="51"/>
      <c r="B1113" s="51"/>
      <c r="C1113" s="51"/>
      <c r="D1113" s="51"/>
      <c r="E1113" s="51"/>
      <c r="F1113" s="51"/>
      <c r="G1113" s="51"/>
    </row>
    <row r="1114" spans="1:7" x14ac:dyDescent="0.3">
      <c r="A1114" s="51"/>
      <c r="B1114" s="51"/>
      <c r="C1114" s="51"/>
      <c r="D1114" s="51"/>
      <c r="E1114" s="51"/>
      <c r="F1114" s="51"/>
      <c r="G1114" s="51"/>
    </row>
    <row r="1115" spans="1:7" x14ac:dyDescent="0.3">
      <c r="A1115" s="51"/>
      <c r="B1115" s="51"/>
      <c r="C1115" s="51"/>
      <c r="D1115" s="51"/>
      <c r="E1115" s="51"/>
      <c r="F1115" s="51"/>
      <c r="G1115" s="51"/>
    </row>
    <row r="1116" spans="1:7" x14ac:dyDescent="0.3">
      <c r="A1116" s="51"/>
      <c r="B1116" s="51"/>
      <c r="C1116" s="51"/>
      <c r="D1116" s="51"/>
      <c r="E1116" s="51"/>
      <c r="F1116" s="51"/>
      <c r="G1116" s="51"/>
    </row>
    <row r="1117" spans="1:7" x14ac:dyDescent="0.3">
      <c r="A1117" s="51"/>
      <c r="B1117" s="51"/>
      <c r="C1117" s="51"/>
      <c r="D1117" s="51"/>
      <c r="E1117" s="51"/>
      <c r="F1117" s="51"/>
      <c r="G1117" s="51"/>
    </row>
    <row r="1118" spans="1:7" x14ac:dyDescent="0.3">
      <c r="A1118" s="51"/>
      <c r="B1118" s="51"/>
      <c r="C1118" s="51"/>
      <c r="D1118" s="51"/>
      <c r="E1118" s="51"/>
      <c r="F1118" s="51"/>
      <c r="G1118" s="51"/>
    </row>
    <row r="1119" spans="1:7" x14ac:dyDescent="0.3">
      <c r="A1119" s="51"/>
      <c r="B1119" s="51"/>
      <c r="C1119" s="51"/>
      <c r="D1119" s="51"/>
      <c r="E1119" s="51"/>
      <c r="F1119" s="51"/>
      <c r="G1119" s="51"/>
    </row>
    <row r="1120" spans="1:7" x14ac:dyDescent="0.3">
      <c r="A1120" s="51"/>
      <c r="B1120" s="51"/>
      <c r="C1120" s="51"/>
      <c r="D1120" s="51"/>
      <c r="E1120" s="51"/>
      <c r="F1120" s="51"/>
      <c r="G1120" s="51"/>
    </row>
    <row r="1121" spans="1:7" x14ac:dyDescent="0.3">
      <c r="A1121" s="51"/>
      <c r="B1121" s="51"/>
      <c r="C1121" s="51"/>
      <c r="D1121" s="51"/>
      <c r="E1121" s="51"/>
      <c r="F1121" s="51"/>
      <c r="G1121" s="51"/>
    </row>
    <row r="1122" spans="1:7" x14ac:dyDescent="0.3">
      <c r="A1122" s="51"/>
      <c r="B1122" s="51"/>
      <c r="C1122" s="51"/>
      <c r="D1122" s="51"/>
      <c r="E1122" s="51"/>
      <c r="F1122" s="51"/>
      <c r="G1122" s="51"/>
    </row>
    <row r="1123" spans="1:7" x14ac:dyDescent="0.3">
      <c r="A1123" s="51"/>
      <c r="B1123" s="51"/>
      <c r="C1123" s="51"/>
      <c r="D1123" s="51"/>
      <c r="E1123" s="51"/>
      <c r="F1123" s="51"/>
      <c r="G1123" s="51"/>
    </row>
    <row r="1124" spans="1:7" x14ac:dyDescent="0.3">
      <c r="A1124" s="51"/>
      <c r="B1124" s="51"/>
      <c r="C1124" s="51"/>
      <c r="D1124" s="51"/>
      <c r="E1124" s="51"/>
      <c r="F1124" s="51"/>
      <c r="G1124" s="51"/>
    </row>
    <row r="1125" spans="1:7" x14ac:dyDescent="0.3">
      <c r="A1125" s="51"/>
      <c r="B1125" s="51"/>
      <c r="C1125" s="51"/>
      <c r="D1125" s="51"/>
      <c r="E1125" s="51"/>
      <c r="F1125" s="51"/>
      <c r="G1125" s="51"/>
    </row>
    <row r="1126" spans="1:7" x14ac:dyDescent="0.3">
      <c r="A1126" s="51"/>
      <c r="B1126" s="51"/>
      <c r="C1126" s="51"/>
      <c r="D1126" s="51"/>
      <c r="E1126" s="51"/>
      <c r="F1126" s="51"/>
      <c r="G1126" s="51"/>
    </row>
    <row r="1127" spans="1:7" x14ac:dyDescent="0.3">
      <c r="A1127" s="51"/>
      <c r="B1127" s="51"/>
      <c r="C1127" s="51"/>
      <c r="D1127" s="51"/>
      <c r="E1127" s="51"/>
      <c r="F1127" s="51"/>
      <c r="G1127" s="51"/>
    </row>
    <row r="1128" spans="1:7" x14ac:dyDescent="0.3">
      <c r="A1128" s="51"/>
      <c r="B1128" s="51"/>
      <c r="C1128" s="51"/>
      <c r="D1128" s="51"/>
      <c r="E1128" s="51"/>
      <c r="F1128" s="51"/>
      <c r="G1128" s="51"/>
    </row>
    <row r="1129" spans="1:7" x14ac:dyDescent="0.3">
      <c r="A1129" s="51"/>
      <c r="B1129" s="51"/>
      <c r="C1129" s="51"/>
      <c r="D1129" s="51"/>
      <c r="E1129" s="51"/>
      <c r="F1129" s="51"/>
      <c r="G1129" s="51"/>
    </row>
    <row r="1130" spans="1:7" x14ac:dyDescent="0.3">
      <c r="A1130" s="51"/>
      <c r="B1130" s="51"/>
      <c r="C1130" s="51"/>
      <c r="D1130" s="51"/>
      <c r="E1130" s="51"/>
      <c r="F1130" s="51"/>
      <c r="G1130" s="51"/>
    </row>
    <row r="1131" spans="1:7" x14ac:dyDescent="0.3">
      <c r="A1131" s="51"/>
      <c r="B1131" s="51"/>
      <c r="C1131" s="51"/>
      <c r="D1131" s="51"/>
      <c r="E1131" s="51"/>
      <c r="F1131" s="51"/>
      <c r="G1131" s="51"/>
    </row>
    <row r="1132" spans="1:7" x14ac:dyDescent="0.3">
      <c r="A1132" s="51"/>
      <c r="B1132" s="51"/>
      <c r="C1132" s="51"/>
      <c r="D1132" s="51"/>
      <c r="E1132" s="51"/>
      <c r="F1132" s="51"/>
      <c r="G1132" s="51"/>
    </row>
    <row r="1133" spans="1:7" x14ac:dyDescent="0.3">
      <c r="A1133" s="51"/>
      <c r="B1133" s="51"/>
      <c r="C1133" s="51"/>
      <c r="D1133" s="51"/>
      <c r="E1133" s="51"/>
      <c r="F1133" s="51"/>
      <c r="G1133" s="51"/>
    </row>
    <row r="1134" spans="1:7" x14ac:dyDescent="0.3">
      <c r="A1134" s="51"/>
      <c r="B1134" s="51"/>
      <c r="C1134" s="51"/>
      <c r="D1134" s="51"/>
      <c r="E1134" s="51"/>
      <c r="F1134" s="51"/>
      <c r="G1134" s="51"/>
    </row>
    <row r="1135" spans="1:7" x14ac:dyDescent="0.3">
      <c r="A1135" s="51"/>
      <c r="B1135" s="51"/>
      <c r="C1135" s="51"/>
      <c r="D1135" s="51"/>
      <c r="E1135" s="51"/>
      <c r="F1135" s="51"/>
      <c r="G1135" s="51"/>
    </row>
    <row r="1136" spans="1:7" x14ac:dyDescent="0.3">
      <c r="A1136" s="51"/>
      <c r="B1136" s="51"/>
      <c r="C1136" s="51"/>
      <c r="D1136" s="51"/>
      <c r="E1136" s="51"/>
      <c r="F1136" s="51"/>
      <c r="G1136" s="51"/>
    </row>
    <row r="1137" spans="1:7" x14ac:dyDescent="0.3">
      <c r="A1137" s="51"/>
      <c r="B1137" s="51"/>
      <c r="C1137" s="51"/>
      <c r="D1137" s="51"/>
      <c r="E1137" s="51"/>
      <c r="F1137" s="51"/>
      <c r="G1137" s="51"/>
    </row>
    <row r="1138" spans="1:7" x14ac:dyDescent="0.3">
      <c r="A1138" s="51"/>
      <c r="B1138" s="51"/>
      <c r="C1138" s="51"/>
      <c r="D1138" s="51"/>
      <c r="E1138" s="51"/>
      <c r="F1138" s="51"/>
      <c r="G1138" s="51"/>
    </row>
    <row r="1139" spans="1:7" x14ac:dyDescent="0.3">
      <c r="A1139" s="51"/>
      <c r="B1139" s="51"/>
      <c r="C1139" s="51"/>
      <c r="D1139" s="51"/>
      <c r="E1139" s="51"/>
      <c r="F1139" s="51"/>
      <c r="G1139" s="51"/>
    </row>
    <row r="1140" spans="1:7" x14ac:dyDescent="0.3">
      <c r="A1140" s="51"/>
      <c r="B1140" s="51"/>
      <c r="C1140" s="51"/>
      <c r="D1140" s="51"/>
      <c r="E1140" s="51"/>
      <c r="F1140" s="51"/>
      <c r="G1140" s="51"/>
    </row>
    <row r="1141" spans="1:7" x14ac:dyDescent="0.3">
      <c r="A1141" s="51"/>
      <c r="B1141" s="51"/>
      <c r="C1141" s="51"/>
      <c r="D1141" s="51"/>
      <c r="E1141" s="51"/>
      <c r="F1141" s="51"/>
      <c r="G1141" s="51"/>
    </row>
    <row r="1142" spans="1:7" x14ac:dyDescent="0.3">
      <c r="A1142" s="51"/>
      <c r="B1142" s="51"/>
      <c r="C1142" s="51"/>
      <c r="D1142" s="51"/>
      <c r="E1142" s="51"/>
      <c r="F1142" s="51"/>
      <c r="G1142" s="51"/>
    </row>
    <row r="1143" spans="1:7" x14ac:dyDescent="0.3">
      <c r="A1143" s="51"/>
      <c r="B1143" s="51"/>
      <c r="C1143" s="51"/>
      <c r="D1143" s="51"/>
      <c r="E1143" s="51"/>
      <c r="F1143" s="51"/>
      <c r="G1143" s="51"/>
    </row>
    <row r="1144" spans="1:7" x14ac:dyDescent="0.3">
      <c r="A1144" s="51"/>
      <c r="B1144" s="51"/>
      <c r="C1144" s="51"/>
      <c r="D1144" s="51"/>
      <c r="E1144" s="51"/>
      <c r="F1144" s="51"/>
      <c r="G1144" s="51"/>
    </row>
    <row r="1145" spans="1:7" x14ac:dyDescent="0.3">
      <c r="A1145" s="51"/>
      <c r="B1145" s="51"/>
      <c r="C1145" s="51"/>
      <c r="D1145" s="51"/>
      <c r="E1145" s="51"/>
      <c r="F1145" s="51"/>
      <c r="G1145" s="51"/>
    </row>
    <row r="1146" spans="1:7" x14ac:dyDescent="0.3">
      <c r="A1146" s="51"/>
      <c r="B1146" s="51"/>
      <c r="C1146" s="51"/>
      <c r="D1146" s="51"/>
      <c r="E1146" s="51"/>
      <c r="F1146" s="51"/>
      <c r="G1146" s="51"/>
    </row>
    <row r="1147" spans="1:7" x14ac:dyDescent="0.3">
      <c r="A1147" s="51"/>
      <c r="B1147" s="51"/>
      <c r="C1147" s="51"/>
      <c r="D1147" s="51"/>
      <c r="E1147" s="51"/>
      <c r="F1147" s="51"/>
      <c r="G1147" s="51"/>
    </row>
    <row r="1148" spans="1:7" x14ac:dyDescent="0.3">
      <c r="A1148" s="51"/>
      <c r="B1148" s="51"/>
      <c r="C1148" s="51"/>
      <c r="D1148" s="51"/>
      <c r="E1148" s="51"/>
      <c r="F1148" s="51"/>
      <c r="G1148" s="51"/>
    </row>
    <row r="1149" spans="1:7" x14ac:dyDescent="0.3">
      <c r="A1149" s="51"/>
      <c r="B1149" s="51"/>
      <c r="C1149" s="51"/>
      <c r="D1149" s="51"/>
      <c r="E1149" s="51"/>
      <c r="F1149" s="51"/>
      <c r="G1149" s="51"/>
    </row>
    <row r="1150" spans="1:7" x14ac:dyDescent="0.3">
      <c r="A1150" s="51"/>
      <c r="B1150" s="51"/>
      <c r="C1150" s="51"/>
      <c r="D1150" s="51"/>
      <c r="E1150" s="51"/>
      <c r="F1150" s="51"/>
      <c r="G1150" s="51"/>
    </row>
    <row r="1151" spans="1:7" x14ac:dyDescent="0.3">
      <c r="A1151" s="51"/>
      <c r="B1151" s="51"/>
      <c r="C1151" s="51"/>
      <c r="D1151" s="51"/>
      <c r="E1151" s="51"/>
      <c r="F1151" s="51"/>
      <c r="G1151" s="51"/>
    </row>
    <row r="1152" spans="1:7" x14ac:dyDescent="0.3">
      <c r="A1152" s="51"/>
      <c r="B1152" s="51"/>
      <c r="C1152" s="51"/>
      <c r="D1152" s="51"/>
      <c r="E1152" s="51"/>
      <c r="F1152" s="51"/>
      <c r="G1152" s="51"/>
    </row>
    <row r="1153" spans="1:7" x14ac:dyDescent="0.3">
      <c r="A1153" s="51"/>
      <c r="B1153" s="51"/>
      <c r="C1153" s="51"/>
      <c r="D1153" s="51"/>
      <c r="E1153" s="51"/>
      <c r="F1153" s="51"/>
      <c r="G1153" s="51"/>
    </row>
    <row r="1154" spans="1:7" x14ac:dyDescent="0.3">
      <c r="A1154" s="51"/>
      <c r="B1154" s="51"/>
      <c r="C1154" s="51"/>
      <c r="D1154" s="51"/>
      <c r="E1154" s="51"/>
      <c r="F1154" s="51"/>
      <c r="G1154" s="51"/>
    </row>
    <row r="1155" spans="1:7" x14ac:dyDescent="0.3">
      <c r="A1155" s="51"/>
      <c r="B1155" s="51"/>
      <c r="C1155" s="51"/>
      <c r="D1155" s="51"/>
      <c r="E1155" s="51"/>
      <c r="F1155" s="51"/>
      <c r="G1155" s="51"/>
    </row>
    <row r="1156" spans="1:7" x14ac:dyDescent="0.3">
      <c r="A1156" s="51"/>
      <c r="B1156" s="51"/>
      <c r="C1156" s="51"/>
      <c r="D1156" s="51"/>
      <c r="E1156" s="51"/>
      <c r="F1156" s="51"/>
      <c r="G1156" s="51"/>
    </row>
    <row r="1157" spans="1:7" x14ac:dyDescent="0.3">
      <c r="A1157" s="51"/>
      <c r="B1157" s="51"/>
      <c r="C1157" s="51"/>
      <c r="D1157" s="51"/>
      <c r="E1157" s="51"/>
      <c r="F1157" s="51"/>
      <c r="G1157" s="51"/>
    </row>
    <row r="1158" spans="1:7" x14ac:dyDescent="0.3">
      <c r="A1158" s="51"/>
      <c r="B1158" s="51"/>
      <c r="C1158" s="51"/>
      <c r="D1158" s="51"/>
      <c r="E1158" s="51"/>
      <c r="F1158" s="51"/>
      <c r="G1158" s="51"/>
    </row>
    <row r="1159" spans="1:7" x14ac:dyDescent="0.3">
      <c r="A1159" s="51"/>
      <c r="B1159" s="51"/>
      <c r="C1159" s="51"/>
      <c r="D1159" s="51"/>
      <c r="E1159" s="51"/>
      <c r="F1159" s="51"/>
      <c r="G1159" s="51"/>
    </row>
    <row r="1160" spans="1:7" x14ac:dyDescent="0.3">
      <c r="A1160" s="51"/>
      <c r="B1160" s="51"/>
      <c r="C1160" s="51"/>
      <c r="D1160" s="51"/>
      <c r="E1160" s="51"/>
      <c r="F1160" s="51"/>
      <c r="G1160" s="51"/>
    </row>
    <row r="1161" spans="1:7" x14ac:dyDescent="0.3">
      <c r="A1161" s="51"/>
      <c r="B1161" s="51"/>
      <c r="C1161" s="51"/>
      <c r="D1161" s="51"/>
      <c r="E1161" s="51"/>
      <c r="F1161" s="51"/>
      <c r="G1161" s="51"/>
    </row>
    <row r="1162" spans="1:7" x14ac:dyDescent="0.3">
      <c r="A1162" s="51"/>
      <c r="B1162" s="51"/>
      <c r="C1162" s="51"/>
      <c r="D1162" s="51"/>
      <c r="E1162" s="51"/>
      <c r="F1162" s="51"/>
      <c r="G1162" s="51"/>
    </row>
    <row r="1163" spans="1:7" x14ac:dyDescent="0.3">
      <c r="A1163" s="51"/>
      <c r="B1163" s="51"/>
      <c r="C1163" s="51"/>
      <c r="D1163" s="51"/>
      <c r="E1163" s="51"/>
      <c r="F1163" s="51"/>
      <c r="G1163" s="51"/>
    </row>
    <row r="1164" spans="1:7" x14ac:dyDescent="0.3">
      <c r="A1164" s="51"/>
      <c r="B1164" s="51"/>
      <c r="C1164" s="51"/>
      <c r="D1164" s="51"/>
      <c r="E1164" s="51"/>
      <c r="F1164" s="51"/>
      <c r="G1164" s="51"/>
    </row>
    <row r="1165" spans="1:7" x14ac:dyDescent="0.3">
      <c r="A1165" s="51"/>
      <c r="B1165" s="51"/>
      <c r="C1165" s="51"/>
      <c r="D1165" s="51"/>
      <c r="E1165" s="51"/>
      <c r="F1165" s="51"/>
      <c r="G1165" s="51"/>
    </row>
    <row r="1166" spans="1:7" x14ac:dyDescent="0.3">
      <c r="A1166" s="51"/>
      <c r="B1166" s="51"/>
      <c r="C1166" s="51"/>
      <c r="D1166" s="51"/>
      <c r="E1166" s="51"/>
      <c r="F1166" s="51"/>
      <c r="G1166" s="51"/>
    </row>
    <row r="1167" spans="1:7" x14ac:dyDescent="0.3">
      <c r="A1167" s="51"/>
      <c r="B1167" s="51"/>
      <c r="C1167" s="51"/>
      <c r="D1167" s="51"/>
      <c r="E1167" s="51"/>
      <c r="F1167" s="51"/>
      <c r="G1167" s="51"/>
    </row>
    <row r="1168" spans="1:7" x14ac:dyDescent="0.3">
      <c r="A1168" s="51"/>
      <c r="B1168" s="51"/>
      <c r="C1168" s="51"/>
      <c r="D1168" s="51"/>
      <c r="E1168" s="51"/>
      <c r="F1168" s="51"/>
      <c r="G1168" s="51"/>
    </row>
    <row r="1169" spans="1:7" x14ac:dyDescent="0.3">
      <c r="A1169" s="51"/>
      <c r="B1169" s="51"/>
      <c r="C1169" s="51"/>
      <c r="D1169" s="51"/>
      <c r="E1169" s="51"/>
      <c r="F1169" s="51"/>
      <c r="G1169" s="51"/>
    </row>
    <row r="1170" spans="1:7" x14ac:dyDescent="0.3">
      <c r="A1170" s="51"/>
      <c r="B1170" s="51"/>
      <c r="C1170" s="51"/>
      <c r="D1170" s="51"/>
      <c r="E1170" s="51"/>
      <c r="F1170" s="51"/>
      <c r="G1170" s="51"/>
    </row>
    <row r="1171" spans="1:7" x14ac:dyDescent="0.3">
      <c r="A1171" s="51"/>
      <c r="B1171" s="51"/>
      <c r="C1171" s="51"/>
      <c r="D1171" s="51"/>
      <c r="E1171" s="51"/>
      <c r="F1171" s="51"/>
      <c r="G1171" s="51"/>
    </row>
    <row r="1172" spans="1:7" x14ac:dyDescent="0.3">
      <c r="A1172" s="51"/>
      <c r="B1172" s="51"/>
      <c r="C1172" s="51"/>
      <c r="D1172" s="51"/>
      <c r="E1172" s="51"/>
      <c r="F1172" s="51"/>
      <c r="G1172" s="51"/>
    </row>
    <row r="1173" spans="1:7" x14ac:dyDescent="0.3">
      <c r="A1173" s="51"/>
      <c r="B1173" s="51"/>
      <c r="C1173" s="51"/>
      <c r="D1173" s="51"/>
      <c r="E1173" s="51"/>
      <c r="F1173" s="51"/>
      <c r="G1173" s="51"/>
    </row>
    <row r="1174" spans="1:7" x14ac:dyDescent="0.3">
      <c r="A1174" s="51"/>
      <c r="B1174" s="51"/>
      <c r="C1174" s="51"/>
      <c r="D1174" s="51"/>
      <c r="E1174" s="51"/>
      <c r="F1174" s="51"/>
      <c r="G1174" s="51"/>
    </row>
    <row r="1175" spans="1:7" x14ac:dyDescent="0.3">
      <c r="A1175" s="51"/>
      <c r="B1175" s="51"/>
      <c r="C1175" s="51"/>
      <c r="D1175" s="51"/>
      <c r="E1175" s="51"/>
      <c r="F1175" s="51"/>
      <c r="G1175" s="51"/>
    </row>
    <row r="1176" spans="1:7" x14ac:dyDescent="0.3">
      <c r="A1176" s="51"/>
      <c r="B1176" s="51"/>
      <c r="C1176" s="51"/>
      <c r="D1176" s="51"/>
      <c r="E1176" s="51"/>
      <c r="F1176" s="51"/>
      <c r="G1176" s="51"/>
    </row>
    <row r="1177" spans="1:7" x14ac:dyDescent="0.3">
      <c r="A1177" s="51"/>
      <c r="B1177" s="51"/>
      <c r="C1177" s="51"/>
      <c r="D1177" s="51"/>
      <c r="E1177" s="51"/>
      <c r="F1177" s="51"/>
      <c r="G1177" s="51"/>
    </row>
    <row r="1178" spans="1:7" x14ac:dyDescent="0.3">
      <c r="A1178" s="51"/>
      <c r="B1178" s="51"/>
      <c r="C1178" s="51"/>
      <c r="D1178" s="51"/>
      <c r="E1178" s="51"/>
      <c r="F1178" s="51"/>
      <c r="G1178" s="51"/>
    </row>
    <row r="1179" spans="1:7" x14ac:dyDescent="0.3">
      <c r="A1179" s="51"/>
      <c r="B1179" s="51"/>
      <c r="C1179" s="51"/>
      <c r="D1179" s="51"/>
      <c r="E1179" s="51"/>
      <c r="F1179" s="51"/>
      <c r="G1179" s="51"/>
    </row>
    <row r="1180" spans="1:7" x14ac:dyDescent="0.3">
      <c r="A1180" s="51"/>
      <c r="B1180" s="51"/>
      <c r="C1180" s="51"/>
      <c r="D1180" s="51"/>
      <c r="E1180" s="51"/>
      <c r="F1180" s="51"/>
      <c r="G1180" s="51"/>
    </row>
    <row r="1181" spans="1:7" x14ac:dyDescent="0.3">
      <c r="A1181" s="51"/>
      <c r="B1181" s="51"/>
      <c r="C1181" s="51"/>
      <c r="D1181" s="51"/>
      <c r="E1181" s="51"/>
      <c r="F1181" s="51"/>
      <c r="G1181" s="51"/>
    </row>
    <row r="1182" spans="1:7" x14ac:dyDescent="0.3">
      <c r="A1182" s="51"/>
      <c r="B1182" s="51"/>
      <c r="C1182" s="51"/>
      <c r="D1182" s="51"/>
      <c r="E1182" s="51"/>
      <c r="F1182" s="51"/>
      <c r="G1182" s="51"/>
    </row>
    <row r="1183" spans="1:7" x14ac:dyDescent="0.3">
      <c r="A1183" s="51"/>
      <c r="B1183" s="51"/>
      <c r="C1183" s="51"/>
      <c r="D1183" s="51"/>
      <c r="E1183" s="51"/>
      <c r="F1183" s="51"/>
      <c r="G1183" s="51"/>
    </row>
    <row r="1184" spans="1:7" x14ac:dyDescent="0.3">
      <c r="A1184" s="51"/>
      <c r="B1184" s="51"/>
      <c r="C1184" s="51"/>
      <c r="D1184" s="51"/>
      <c r="E1184" s="51"/>
      <c r="F1184" s="51"/>
      <c r="G1184" s="51"/>
    </row>
    <row r="1185" spans="1:7" x14ac:dyDescent="0.3">
      <c r="A1185" s="51"/>
      <c r="B1185" s="51"/>
      <c r="C1185" s="51"/>
      <c r="D1185" s="51"/>
      <c r="E1185" s="51"/>
      <c r="F1185" s="51"/>
      <c r="G1185" s="51"/>
    </row>
    <row r="1186" spans="1:7" x14ac:dyDescent="0.3">
      <c r="A1186" s="51"/>
      <c r="B1186" s="51"/>
      <c r="C1186" s="51"/>
      <c r="D1186" s="51"/>
      <c r="E1186" s="51"/>
      <c r="F1186" s="51"/>
      <c r="G1186" s="51"/>
    </row>
    <row r="1187" spans="1:7" x14ac:dyDescent="0.3">
      <c r="A1187" s="51"/>
      <c r="B1187" s="51"/>
      <c r="C1187" s="51"/>
      <c r="D1187" s="51"/>
      <c r="E1187" s="51"/>
      <c r="F1187" s="51"/>
      <c r="G1187" s="51"/>
    </row>
    <row r="1188" spans="1:7" x14ac:dyDescent="0.3">
      <c r="A1188" s="51"/>
      <c r="B1188" s="51"/>
      <c r="C1188" s="51"/>
      <c r="D1188" s="51"/>
      <c r="E1188" s="51"/>
      <c r="F1188" s="51"/>
      <c r="G1188" s="51"/>
    </row>
    <row r="1189" spans="1:7" x14ac:dyDescent="0.3">
      <c r="A1189" s="51"/>
      <c r="B1189" s="51"/>
      <c r="C1189" s="51"/>
      <c r="D1189" s="51"/>
      <c r="E1189" s="51"/>
      <c r="F1189" s="51"/>
      <c r="G1189" s="51"/>
    </row>
    <row r="1190" spans="1:7" x14ac:dyDescent="0.3">
      <c r="A1190" s="51"/>
      <c r="B1190" s="51"/>
      <c r="C1190" s="51"/>
      <c r="D1190" s="51"/>
      <c r="E1190" s="51"/>
      <c r="F1190" s="51"/>
      <c r="G1190" s="51"/>
    </row>
    <row r="1191" spans="1:7" x14ac:dyDescent="0.3">
      <c r="A1191" s="51"/>
      <c r="B1191" s="51"/>
      <c r="C1191" s="51"/>
      <c r="D1191" s="51"/>
      <c r="E1191" s="51"/>
      <c r="F1191" s="51"/>
      <c r="G1191" s="51"/>
    </row>
    <row r="1192" spans="1:7" x14ac:dyDescent="0.3">
      <c r="A1192" s="51"/>
      <c r="B1192" s="51"/>
      <c r="C1192" s="51"/>
      <c r="D1192" s="51"/>
      <c r="E1192" s="51"/>
      <c r="F1192" s="51"/>
      <c r="G1192" s="51"/>
    </row>
    <row r="1193" spans="1:7" x14ac:dyDescent="0.3">
      <c r="A1193" s="51"/>
      <c r="B1193" s="51"/>
      <c r="C1193" s="51"/>
      <c r="D1193" s="51"/>
      <c r="E1193" s="51"/>
      <c r="F1193" s="51"/>
      <c r="G1193" s="51"/>
    </row>
    <row r="1194" spans="1:7" x14ac:dyDescent="0.3">
      <c r="A1194" s="51"/>
      <c r="B1194" s="51"/>
      <c r="C1194" s="51"/>
      <c r="D1194" s="51"/>
      <c r="E1194" s="51"/>
      <c r="F1194" s="51"/>
      <c r="G1194" s="51"/>
    </row>
    <row r="1195" spans="1:7" x14ac:dyDescent="0.3">
      <c r="A1195" s="51"/>
      <c r="B1195" s="51"/>
      <c r="C1195" s="51"/>
      <c r="D1195" s="51"/>
      <c r="E1195" s="51"/>
      <c r="F1195" s="51"/>
      <c r="G1195" s="51"/>
    </row>
    <row r="1196" spans="1:7" x14ac:dyDescent="0.3">
      <c r="A1196" s="51"/>
      <c r="B1196" s="51"/>
      <c r="C1196" s="51"/>
      <c r="D1196" s="51"/>
      <c r="E1196" s="51"/>
      <c r="F1196" s="51"/>
      <c r="G1196" s="51"/>
    </row>
    <row r="1197" spans="1:7" x14ac:dyDescent="0.3">
      <c r="A1197" s="51"/>
      <c r="B1197" s="51"/>
      <c r="C1197" s="51"/>
      <c r="D1197" s="51"/>
      <c r="E1197" s="51"/>
      <c r="F1197" s="51"/>
      <c r="G1197" s="51"/>
    </row>
    <row r="1198" spans="1:7" x14ac:dyDescent="0.3">
      <c r="A1198" s="51"/>
      <c r="B1198" s="51"/>
      <c r="C1198" s="51"/>
      <c r="D1198" s="51"/>
      <c r="E1198" s="51"/>
      <c r="F1198" s="51"/>
      <c r="G1198" s="51"/>
    </row>
    <row r="1199" spans="1:7" x14ac:dyDescent="0.3">
      <c r="A1199" s="51"/>
      <c r="B1199" s="51"/>
      <c r="C1199" s="51"/>
      <c r="D1199" s="51"/>
      <c r="E1199" s="51"/>
      <c r="F1199" s="51"/>
      <c r="G1199" s="51"/>
    </row>
    <row r="1200" spans="1:7" x14ac:dyDescent="0.3">
      <c r="A1200" s="51"/>
      <c r="B1200" s="51"/>
      <c r="C1200" s="51"/>
      <c r="D1200" s="51"/>
      <c r="E1200" s="51"/>
      <c r="F1200" s="51"/>
      <c r="G1200" s="51"/>
    </row>
    <row r="1201" spans="1:7" x14ac:dyDescent="0.3">
      <c r="A1201" s="51"/>
      <c r="B1201" s="51"/>
      <c r="C1201" s="51"/>
      <c r="D1201" s="51"/>
      <c r="E1201" s="51"/>
      <c r="F1201" s="51"/>
      <c r="G1201" s="51"/>
    </row>
    <row r="1202" spans="1:7" x14ac:dyDescent="0.3">
      <c r="A1202" s="51"/>
      <c r="B1202" s="51"/>
      <c r="C1202" s="51"/>
      <c r="D1202" s="51"/>
      <c r="E1202" s="51"/>
      <c r="F1202" s="51"/>
      <c r="G1202" s="51"/>
    </row>
    <row r="1203" spans="1:7" x14ac:dyDescent="0.3">
      <c r="A1203" s="51"/>
      <c r="B1203" s="51"/>
      <c r="C1203" s="51"/>
      <c r="D1203" s="51"/>
      <c r="E1203" s="51"/>
      <c r="F1203" s="51"/>
      <c r="G1203" s="51"/>
    </row>
    <row r="1204" spans="1:7" x14ac:dyDescent="0.3">
      <c r="A1204" s="51"/>
      <c r="B1204" s="51"/>
      <c r="C1204" s="51"/>
      <c r="D1204" s="51"/>
      <c r="E1204" s="51"/>
      <c r="F1204" s="51"/>
      <c r="G1204" s="51"/>
    </row>
    <row r="1205" spans="1:7" x14ac:dyDescent="0.3">
      <c r="A1205" s="51"/>
      <c r="B1205" s="51"/>
      <c r="C1205" s="51"/>
      <c r="D1205" s="51"/>
      <c r="E1205" s="51"/>
      <c r="F1205" s="51"/>
      <c r="G1205" s="51"/>
    </row>
    <row r="1206" spans="1:7" x14ac:dyDescent="0.3">
      <c r="A1206" s="51"/>
      <c r="B1206" s="51"/>
      <c r="C1206" s="51"/>
      <c r="D1206" s="51"/>
      <c r="E1206" s="51"/>
      <c r="F1206" s="51"/>
      <c r="G1206" s="51"/>
    </row>
    <row r="1207" spans="1:7" x14ac:dyDescent="0.3">
      <c r="A1207" s="51"/>
      <c r="B1207" s="51"/>
      <c r="C1207" s="51"/>
      <c r="D1207" s="51"/>
      <c r="E1207" s="51"/>
      <c r="F1207" s="51"/>
      <c r="G1207" s="51"/>
    </row>
    <row r="1208" spans="1:7" x14ac:dyDescent="0.3">
      <c r="A1208" s="51"/>
      <c r="B1208" s="51"/>
      <c r="C1208" s="51"/>
      <c r="D1208" s="51"/>
      <c r="E1208" s="51"/>
      <c r="F1208" s="51"/>
      <c r="G1208" s="51"/>
    </row>
    <row r="1209" spans="1:7" x14ac:dyDescent="0.3">
      <c r="A1209" s="51"/>
      <c r="B1209" s="51"/>
      <c r="C1209" s="51"/>
      <c r="D1209" s="51"/>
      <c r="E1209" s="51"/>
      <c r="F1209" s="51"/>
      <c r="G1209" s="51"/>
    </row>
    <row r="1210" spans="1:7" x14ac:dyDescent="0.3">
      <c r="A1210" s="51"/>
      <c r="B1210" s="51"/>
      <c r="C1210" s="51"/>
      <c r="D1210" s="51"/>
      <c r="E1210" s="51"/>
      <c r="F1210" s="51"/>
      <c r="G1210" s="51"/>
    </row>
    <row r="1211" spans="1:7" x14ac:dyDescent="0.3">
      <c r="A1211" s="51"/>
      <c r="B1211" s="51"/>
      <c r="C1211" s="51"/>
      <c r="D1211" s="51"/>
      <c r="E1211" s="51"/>
      <c r="F1211" s="51"/>
      <c r="G1211" s="51"/>
    </row>
    <row r="1212" spans="1:7" x14ac:dyDescent="0.3">
      <c r="A1212" s="51"/>
      <c r="B1212" s="51"/>
      <c r="C1212" s="51"/>
      <c r="D1212" s="51"/>
      <c r="E1212" s="51"/>
      <c r="F1212" s="51"/>
      <c r="G1212" s="51"/>
    </row>
    <row r="1213" spans="1:7" x14ac:dyDescent="0.3">
      <c r="A1213" s="51"/>
      <c r="B1213" s="51"/>
      <c r="C1213" s="51"/>
      <c r="D1213" s="51"/>
      <c r="E1213" s="51"/>
      <c r="F1213" s="51"/>
      <c r="G1213" s="51"/>
    </row>
    <row r="1214" spans="1:7" x14ac:dyDescent="0.3">
      <c r="A1214" s="51"/>
      <c r="B1214" s="51"/>
      <c r="C1214" s="51"/>
      <c r="D1214" s="51"/>
      <c r="E1214" s="51"/>
      <c r="F1214" s="51"/>
      <c r="G1214" s="51"/>
    </row>
    <row r="1215" spans="1:7" x14ac:dyDescent="0.3">
      <c r="A1215" s="51"/>
      <c r="B1215" s="51"/>
      <c r="C1215" s="51"/>
      <c r="D1215" s="51"/>
      <c r="E1215" s="51"/>
      <c r="F1215" s="51"/>
      <c r="G1215" s="51"/>
    </row>
    <row r="1216" spans="1:7" x14ac:dyDescent="0.3">
      <c r="A1216" s="51"/>
      <c r="B1216" s="51"/>
      <c r="C1216" s="51"/>
      <c r="D1216" s="51"/>
      <c r="E1216" s="51"/>
      <c r="F1216" s="51"/>
      <c r="G1216" s="51"/>
    </row>
    <row r="1217" spans="1:7" x14ac:dyDescent="0.3">
      <c r="A1217" s="51"/>
      <c r="B1217" s="51"/>
      <c r="C1217" s="51"/>
      <c r="D1217" s="51"/>
      <c r="E1217" s="51"/>
      <c r="F1217" s="51"/>
      <c r="G1217" s="51"/>
    </row>
    <row r="1218" spans="1:7" x14ac:dyDescent="0.3">
      <c r="A1218" s="51"/>
      <c r="B1218" s="51"/>
      <c r="C1218" s="51"/>
      <c r="D1218" s="51"/>
      <c r="E1218" s="51"/>
      <c r="F1218" s="51"/>
      <c r="G1218" s="51"/>
    </row>
    <row r="1219" spans="1:7" x14ac:dyDescent="0.3">
      <c r="A1219" s="51"/>
      <c r="B1219" s="51"/>
      <c r="C1219" s="51"/>
      <c r="D1219" s="51"/>
      <c r="E1219" s="51"/>
      <c r="F1219" s="51"/>
      <c r="G1219" s="51"/>
    </row>
    <row r="1220" spans="1:7" x14ac:dyDescent="0.3">
      <c r="A1220" s="51"/>
      <c r="B1220" s="51"/>
      <c r="C1220" s="51"/>
      <c r="D1220" s="51"/>
      <c r="E1220" s="51"/>
      <c r="F1220" s="51"/>
      <c r="G1220" s="51"/>
    </row>
    <row r="1221" spans="1:7" x14ac:dyDescent="0.3">
      <c r="A1221" s="51"/>
      <c r="B1221" s="51"/>
      <c r="C1221" s="51"/>
      <c r="D1221" s="51"/>
      <c r="E1221" s="51"/>
      <c r="F1221" s="51"/>
      <c r="G1221" s="51"/>
    </row>
    <row r="1222" spans="1:7" x14ac:dyDescent="0.3">
      <c r="A1222" s="51"/>
      <c r="B1222" s="51"/>
      <c r="C1222" s="51"/>
      <c r="D1222" s="51"/>
      <c r="E1222" s="51"/>
      <c r="F1222" s="51"/>
      <c r="G1222" s="51"/>
    </row>
    <row r="1223" spans="1:7" x14ac:dyDescent="0.3">
      <c r="A1223" s="51"/>
      <c r="B1223" s="51"/>
      <c r="C1223" s="51"/>
      <c r="D1223" s="51"/>
      <c r="E1223" s="51"/>
      <c r="F1223" s="51"/>
      <c r="G1223" s="51"/>
    </row>
    <row r="1224" spans="1:7" x14ac:dyDescent="0.3">
      <c r="A1224" s="51"/>
      <c r="B1224" s="51"/>
      <c r="C1224" s="51"/>
      <c r="D1224" s="51"/>
      <c r="E1224" s="51"/>
      <c r="F1224" s="51"/>
      <c r="G1224" s="51"/>
    </row>
    <row r="1225" spans="1:7" x14ac:dyDescent="0.3">
      <c r="A1225" s="51"/>
      <c r="B1225" s="51"/>
      <c r="C1225" s="51"/>
      <c r="D1225" s="51"/>
      <c r="E1225" s="51"/>
      <c r="F1225" s="51"/>
      <c r="G1225" s="51"/>
    </row>
    <row r="1226" spans="1:7" x14ac:dyDescent="0.3">
      <c r="A1226" s="51"/>
      <c r="B1226" s="51"/>
      <c r="C1226" s="51"/>
      <c r="D1226" s="51"/>
      <c r="E1226" s="51"/>
      <c r="F1226" s="51"/>
      <c r="G1226" s="51"/>
    </row>
    <row r="1227" spans="1:7" x14ac:dyDescent="0.3">
      <c r="A1227" s="51"/>
      <c r="B1227" s="51"/>
      <c r="C1227" s="51"/>
      <c r="D1227" s="51"/>
      <c r="E1227" s="51"/>
      <c r="F1227" s="51"/>
      <c r="G1227" s="51"/>
    </row>
    <row r="1228" spans="1:7" x14ac:dyDescent="0.3">
      <c r="A1228" s="51"/>
      <c r="B1228" s="51"/>
      <c r="C1228" s="51"/>
      <c r="D1228" s="51"/>
      <c r="E1228" s="51"/>
      <c r="F1228" s="51"/>
      <c r="G1228" s="51"/>
    </row>
    <row r="1229" spans="1:7" x14ac:dyDescent="0.3">
      <c r="A1229" s="51"/>
      <c r="B1229" s="51"/>
      <c r="C1229" s="51"/>
      <c r="D1229" s="51"/>
      <c r="E1229" s="51"/>
      <c r="F1229" s="51"/>
      <c r="G1229" s="51"/>
    </row>
    <row r="1230" spans="1:7" x14ac:dyDescent="0.3">
      <c r="A1230" s="51"/>
      <c r="B1230" s="51"/>
      <c r="C1230" s="51"/>
      <c r="D1230" s="51"/>
      <c r="E1230" s="51"/>
      <c r="F1230" s="51"/>
      <c r="G1230" s="51"/>
    </row>
    <row r="1231" spans="1:7" x14ac:dyDescent="0.3">
      <c r="A1231" s="51"/>
      <c r="B1231" s="51"/>
      <c r="C1231" s="51"/>
      <c r="D1231" s="51"/>
      <c r="E1231" s="51"/>
      <c r="F1231" s="51"/>
      <c r="G1231" s="51"/>
    </row>
    <row r="1232" spans="1:7" x14ac:dyDescent="0.3">
      <c r="A1232" s="51"/>
      <c r="B1232" s="51"/>
      <c r="C1232" s="51"/>
      <c r="D1232" s="51"/>
      <c r="E1232" s="51"/>
      <c r="F1232" s="51"/>
      <c r="G1232" s="51"/>
    </row>
    <row r="1233" spans="1:7" x14ac:dyDescent="0.3">
      <c r="A1233" s="51"/>
      <c r="B1233" s="51"/>
      <c r="C1233" s="51"/>
      <c r="D1233" s="51"/>
      <c r="E1233" s="51"/>
      <c r="F1233" s="51"/>
      <c r="G1233" s="51"/>
    </row>
    <row r="1234" spans="1:7" x14ac:dyDescent="0.3">
      <c r="A1234" s="51"/>
      <c r="B1234" s="51"/>
      <c r="C1234" s="51"/>
      <c r="D1234" s="51"/>
      <c r="E1234" s="51"/>
      <c r="F1234" s="51"/>
      <c r="G1234" s="51"/>
    </row>
    <row r="1235" spans="1:7" x14ac:dyDescent="0.3">
      <c r="A1235" s="51"/>
      <c r="B1235" s="51"/>
      <c r="C1235" s="51"/>
      <c r="D1235" s="51"/>
      <c r="E1235" s="51"/>
      <c r="F1235" s="51"/>
      <c r="G1235" s="51"/>
    </row>
    <row r="1236" spans="1:7" x14ac:dyDescent="0.3">
      <c r="A1236" s="51"/>
      <c r="B1236" s="51"/>
      <c r="C1236" s="51"/>
      <c r="D1236" s="51"/>
      <c r="E1236" s="51"/>
      <c r="F1236" s="51"/>
      <c r="G1236" s="51"/>
    </row>
    <row r="1237" spans="1:7" x14ac:dyDescent="0.3">
      <c r="A1237" s="51"/>
      <c r="B1237" s="51"/>
      <c r="C1237" s="51"/>
      <c r="D1237" s="51"/>
      <c r="E1237" s="51"/>
      <c r="F1237" s="51"/>
      <c r="G1237" s="51"/>
    </row>
    <row r="1238" spans="1:7" x14ac:dyDescent="0.3">
      <c r="A1238" s="51"/>
      <c r="B1238" s="51"/>
      <c r="C1238" s="51"/>
      <c r="D1238" s="51"/>
      <c r="E1238" s="51"/>
      <c r="F1238" s="51"/>
      <c r="G1238" s="51"/>
    </row>
    <row r="1239" spans="1:7" x14ac:dyDescent="0.3">
      <c r="A1239" s="51"/>
      <c r="B1239" s="51"/>
      <c r="C1239" s="51"/>
      <c r="D1239" s="51"/>
      <c r="E1239" s="51"/>
      <c r="F1239" s="51"/>
      <c r="G1239" s="51"/>
    </row>
    <row r="1240" spans="1:7" x14ac:dyDescent="0.3">
      <c r="A1240" s="51"/>
      <c r="B1240" s="51"/>
      <c r="C1240" s="51"/>
      <c r="D1240" s="51"/>
      <c r="E1240" s="51"/>
      <c r="F1240" s="51"/>
      <c r="G1240" s="51"/>
    </row>
    <row r="1241" spans="1:7" x14ac:dyDescent="0.3">
      <c r="A1241" s="51"/>
      <c r="B1241" s="51"/>
      <c r="C1241" s="51"/>
      <c r="D1241" s="51"/>
      <c r="E1241" s="51"/>
      <c r="F1241" s="51"/>
      <c r="G1241" s="51"/>
    </row>
    <row r="1242" spans="1:7" x14ac:dyDescent="0.3">
      <c r="A1242" s="51"/>
      <c r="B1242" s="51"/>
      <c r="C1242" s="51"/>
      <c r="D1242" s="51"/>
      <c r="E1242" s="51"/>
      <c r="F1242" s="51"/>
      <c r="G1242" s="51"/>
    </row>
    <row r="1243" spans="1:7" x14ac:dyDescent="0.3">
      <c r="A1243" s="51"/>
      <c r="B1243" s="51"/>
      <c r="C1243" s="51"/>
      <c r="D1243" s="51"/>
      <c r="E1243" s="51"/>
      <c r="F1243" s="51"/>
      <c r="G1243" s="51"/>
    </row>
    <row r="1244" spans="1:7" x14ac:dyDescent="0.3">
      <c r="A1244" s="51"/>
      <c r="B1244" s="51"/>
      <c r="C1244" s="51"/>
      <c r="D1244" s="51"/>
      <c r="E1244" s="51"/>
      <c r="F1244" s="51"/>
      <c r="G1244" s="51"/>
    </row>
    <row r="1245" spans="1:7" x14ac:dyDescent="0.3">
      <c r="A1245" s="51"/>
      <c r="B1245" s="51"/>
      <c r="C1245" s="51"/>
      <c r="D1245" s="51"/>
      <c r="E1245" s="51"/>
      <c r="F1245" s="51"/>
      <c r="G1245" s="51"/>
    </row>
    <row r="1246" spans="1:7" x14ac:dyDescent="0.3">
      <c r="A1246" s="51"/>
      <c r="B1246" s="51"/>
      <c r="C1246" s="51"/>
      <c r="D1246" s="51"/>
      <c r="E1246" s="51"/>
      <c r="F1246" s="51"/>
      <c r="G1246" s="51"/>
    </row>
    <row r="1247" spans="1:7" x14ac:dyDescent="0.3">
      <c r="A1247" s="51"/>
      <c r="B1247" s="51"/>
      <c r="C1247" s="51"/>
      <c r="D1247" s="51"/>
      <c r="E1247" s="51"/>
      <c r="F1247" s="51"/>
      <c r="G1247" s="51"/>
    </row>
    <row r="1248" spans="1:7" x14ac:dyDescent="0.3">
      <c r="A1248" s="51"/>
      <c r="B1248" s="51"/>
      <c r="C1248" s="51"/>
      <c r="D1248" s="51"/>
      <c r="E1248" s="51"/>
      <c r="F1248" s="51"/>
      <c r="G1248" s="51"/>
    </row>
    <row r="1249" spans="1:7" x14ac:dyDescent="0.3">
      <c r="A1249" s="51"/>
      <c r="B1249" s="51"/>
      <c r="C1249" s="51"/>
      <c r="D1249" s="51"/>
      <c r="E1249" s="51"/>
      <c r="F1249" s="51"/>
      <c r="G1249" s="51"/>
    </row>
    <row r="1250" spans="1:7" x14ac:dyDescent="0.3">
      <c r="A1250" s="51"/>
      <c r="B1250" s="51"/>
      <c r="C1250" s="51"/>
      <c r="D1250" s="51"/>
      <c r="E1250" s="51"/>
      <c r="F1250" s="51"/>
      <c r="G1250" s="51"/>
    </row>
    <row r="1251" spans="1:7" x14ac:dyDescent="0.3">
      <c r="A1251" s="51"/>
      <c r="B1251" s="51"/>
      <c r="C1251" s="51"/>
      <c r="D1251" s="51"/>
      <c r="E1251" s="51"/>
      <c r="F1251" s="51"/>
      <c r="G1251" s="51"/>
    </row>
    <row r="1252" spans="1:7" x14ac:dyDescent="0.3">
      <c r="A1252" s="51"/>
      <c r="B1252" s="51"/>
      <c r="C1252" s="51"/>
      <c r="D1252" s="51"/>
      <c r="E1252" s="51"/>
      <c r="F1252" s="51"/>
      <c r="G1252" s="51"/>
    </row>
    <row r="1253" spans="1:7" x14ac:dyDescent="0.3">
      <c r="A1253" s="51"/>
      <c r="B1253" s="51"/>
      <c r="C1253" s="51"/>
      <c r="D1253" s="51"/>
      <c r="E1253" s="51"/>
      <c r="F1253" s="51"/>
      <c r="G1253" s="51"/>
    </row>
    <row r="1254" spans="1:7" x14ac:dyDescent="0.3">
      <c r="A1254" s="51"/>
      <c r="B1254" s="51"/>
      <c r="C1254" s="51"/>
      <c r="D1254" s="51"/>
      <c r="E1254" s="51"/>
      <c r="F1254" s="51"/>
      <c r="G1254" s="51"/>
    </row>
    <row r="1255" spans="1:7" x14ac:dyDescent="0.3">
      <c r="A1255" s="51"/>
      <c r="B1255" s="51"/>
      <c r="C1255" s="51"/>
      <c r="D1255" s="51"/>
      <c r="E1255" s="51"/>
      <c r="F1255" s="51"/>
      <c r="G1255" s="51"/>
    </row>
    <row r="1256" spans="1:7" x14ac:dyDescent="0.3">
      <c r="A1256" s="51"/>
      <c r="B1256" s="51"/>
      <c r="C1256" s="51"/>
      <c r="D1256" s="51"/>
      <c r="E1256" s="51"/>
      <c r="F1256" s="51"/>
      <c r="G1256" s="51"/>
    </row>
    <row r="1257" spans="1:7" x14ac:dyDescent="0.3">
      <c r="A1257" s="51"/>
      <c r="B1257" s="51"/>
      <c r="C1257" s="51"/>
      <c r="D1257" s="51"/>
      <c r="E1257" s="51"/>
      <c r="F1257" s="51"/>
      <c r="G1257" s="51"/>
    </row>
    <row r="1258" spans="1:7" x14ac:dyDescent="0.3">
      <c r="A1258" s="51"/>
      <c r="B1258" s="51"/>
      <c r="C1258" s="51"/>
      <c r="D1258" s="51"/>
      <c r="E1258" s="51"/>
      <c r="F1258" s="51"/>
      <c r="G1258" s="51"/>
    </row>
    <row r="1259" spans="1:7" x14ac:dyDescent="0.3">
      <c r="A1259" s="51"/>
      <c r="B1259" s="51"/>
      <c r="C1259" s="51"/>
      <c r="D1259" s="51"/>
      <c r="E1259" s="51"/>
      <c r="F1259" s="51"/>
      <c r="G1259" s="51"/>
    </row>
    <row r="1260" spans="1:7" x14ac:dyDescent="0.3">
      <c r="A1260" s="51"/>
      <c r="B1260" s="51"/>
      <c r="C1260" s="51"/>
      <c r="D1260" s="51"/>
      <c r="E1260" s="51"/>
      <c r="F1260" s="51"/>
      <c r="G1260" s="51"/>
    </row>
    <row r="1261" spans="1:7" x14ac:dyDescent="0.3">
      <c r="A1261" s="51"/>
      <c r="B1261" s="51"/>
      <c r="C1261" s="51"/>
      <c r="D1261" s="51"/>
      <c r="E1261" s="51"/>
      <c r="F1261" s="51"/>
      <c r="G1261" s="51"/>
    </row>
    <row r="1262" spans="1:7" x14ac:dyDescent="0.3">
      <c r="A1262" s="51"/>
      <c r="B1262" s="51"/>
      <c r="C1262" s="51"/>
      <c r="D1262" s="51"/>
      <c r="E1262" s="51"/>
      <c r="F1262" s="51"/>
      <c r="G1262" s="51"/>
    </row>
    <row r="1263" spans="1:7" x14ac:dyDescent="0.3">
      <c r="A1263" s="51"/>
      <c r="B1263" s="51"/>
      <c r="C1263" s="51"/>
      <c r="D1263" s="51"/>
      <c r="E1263" s="51"/>
      <c r="F1263" s="51"/>
      <c r="G1263" s="51"/>
    </row>
    <row r="1264" spans="1:7" x14ac:dyDescent="0.3">
      <c r="A1264" s="51"/>
      <c r="B1264" s="51"/>
      <c r="C1264" s="51"/>
      <c r="D1264" s="51"/>
      <c r="E1264" s="51"/>
      <c r="F1264" s="51"/>
      <c r="G1264" s="51"/>
    </row>
    <row r="1265" spans="1:7" x14ac:dyDescent="0.3">
      <c r="A1265" s="51"/>
      <c r="B1265" s="51"/>
      <c r="C1265" s="51"/>
      <c r="D1265" s="51"/>
      <c r="E1265" s="51"/>
      <c r="F1265" s="51"/>
      <c r="G1265" s="51"/>
    </row>
    <row r="1266" spans="1:7" x14ac:dyDescent="0.3">
      <c r="A1266" s="51"/>
      <c r="B1266" s="51"/>
      <c r="C1266" s="51"/>
      <c r="D1266" s="51"/>
      <c r="E1266" s="51"/>
      <c r="F1266" s="51"/>
      <c r="G1266" s="51"/>
    </row>
    <row r="1267" spans="1:7" x14ac:dyDescent="0.3">
      <c r="A1267" s="51"/>
      <c r="B1267" s="51"/>
      <c r="C1267" s="51"/>
      <c r="D1267" s="51"/>
      <c r="E1267" s="51"/>
      <c r="F1267" s="51"/>
      <c r="G1267" s="51"/>
    </row>
    <row r="1268" spans="1:7" x14ac:dyDescent="0.3">
      <c r="A1268" s="51"/>
      <c r="B1268" s="51"/>
      <c r="C1268" s="51"/>
      <c r="D1268" s="51"/>
      <c r="E1268" s="51"/>
      <c r="F1268" s="51"/>
      <c r="G1268" s="51"/>
    </row>
    <row r="1269" spans="1:7" x14ac:dyDescent="0.3">
      <c r="A1269" s="51"/>
      <c r="B1269" s="51"/>
      <c r="C1269" s="51"/>
      <c r="D1269" s="51"/>
      <c r="E1269" s="51"/>
      <c r="F1269" s="51"/>
      <c r="G1269" s="51"/>
    </row>
    <row r="1270" spans="1:7" x14ac:dyDescent="0.3">
      <c r="A1270" s="51"/>
      <c r="B1270" s="51"/>
      <c r="C1270" s="51"/>
      <c r="D1270" s="51"/>
      <c r="E1270" s="51"/>
      <c r="F1270" s="51"/>
      <c r="G1270" s="51"/>
    </row>
    <row r="1271" spans="1:7" x14ac:dyDescent="0.3">
      <c r="A1271" s="51"/>
      <c r="B1271" s="51"/>
      <c r="C1271" s="51"/>
      <c r="D1271" s="51"/>
      <c r="E1271" s="51"/>
      <c r="F1271" s="51"/>
      <c r="G1271" s="51"/>
    </row>
    <row r="1272" spans="1:7" x14ac:dyDescent="0.3">
      <c r="A1272" s="51"/>
      <c r="B1272" s="51"/>
      <c r="C1272" s="51"/>
      <c r="D1272" s="51"/>
      <c r="E1272" s="51"/>
      <c r="F1272" s="51"/>
      <c r="G1272" s="51"/>
    </row>
    <row r="1273" spans="1:7" x14ac:dyDescent="0.3">
      <c r="A1273" s="51"/>
      <c r="B1273" s="51"/>
      <c r="C1273" s="51"/>
      <c r="D1273" s="51"/>
      <c r="E1273" s="51"/>
      <c r="F1273" s="51"/>
      <c r="G1273" s="51"/>
    </row>
    <row r="1274" spans="1:7" x14ac:dyDescent="0.3">
      <c r="A1274" s="51"/>
      <c r="B1274" s="51"/>
      <c r="C1274" s="51"/>
      <c r="D1274" s="51"/>
      <c r="E1274" s="51"/>
      <c r="F1274" s="51"/>
      <c r="G1274" s="51"/>
    </row>
    <row r="1275" spans="1:7" x14ac:dyDescent="0.3">
      <c r="A1275" s="51"/>
      <c r="B1275" s="51"/>
      <c r="C1275" s="51"/>
      <c r="D1275" s="51"/>
      <c r="E1275" s="51"/>
      <c r="F1275" s="51"/>
      <c r="G1275" s="51"/>
    </row>
    <row r="1276" spans="1:7" x14ac:dyDescent="0.3">
      <c r="A1276" s="51"/>
      <c r="B1276" s="51"/>
      <c r="C1276" s="51"/>
      <c r="D1276" s="51"/>
      <c r="E1276" s="51"/>
      <c r="F1276" s="51"/>
      <c r="G1276" s="51"/>
    </row>
    <row r="1277" spans="1:7" x14ac:dyDescent="0.3">
      <c r="A1277" s="51"/>
      <c r="B1277" s="51"/>
      <c r="C1277" s="51"/>
      <c r="D1277" s="51"/>
      <c r="E1277" s="51"/>
      <c r="F1277" s="51"/>
      <c r="G1277" s="51"/>
    </row>
    <row r="1278" spans="1:7" x14ac:dyDescent="0.3">
      <c r="A1278" s="51"/>
      <c r="B1278" s="51"/>
      <c r="C1278" s="51"/>
      <c r="D1278" s="51"/>
      <c r="E1278" s="51"/>
      <c r="F1278" s="51"/>
      <c r="G1278" s="51"/>
    </row>
    <row r="1279" spans="1:7" x14ac:dyDescent="0.3">
      <c r="A1279" s="51"/>
      <c r="B1279" s="51"/>
      <c r="C1279" s="51"/>
      <c r="D1279" s="51"/>
      <c r="E1279" s="51"/>
      <c r="F1279" s="51"/>
      <c r="G1279" s="51"/>
    </row>
    <row r="1280" spans="1:7" x14ac:dyDescent="0.3">
      <c r="A1280" s="51"/>
      <c r="B1280" s="51"/>
      <c r="C1280" s="51"/>
      <c r="D1280" s="51"/>
      <c r="E1280" s="51"/>
      <c r="F1280" s="51"/>
      <c r="G1280" s="51"/>
    </row>
    <row r="1281" spans="1:7" x14ac:dyDescent="0.3">
      <c r="A1281" s="51"/>
      <c r="B1281" s="51"/>
      <c r="C1281" s="51"/>
      <c r="D1281" s="51"/>
      <c r="E1281" s="51"/>
      <c r="F1281" s="51"/>
      <c r="G1281" s="51"/>
    </row>
    <row r="1282" spans="1:7" x14ac:dyDescent="0.3">
      <c r="A1282" s="51"/>
      <c r="B1282" s="51"/>
      <c r="C1282" s="51"/>
      <c r="D1282" s="51"/>
      <c r="E1282" s="51"/>
      <c r="F1282" s="51"/>
      <c r="G1282" s="51"/>
    </row>
    <row r="1283" spans="1:7" x14ac:dyDescent="0.3">
      <c r="A1283" s="51"/>
      <c r="B1283" s="51"/>
      <c r="C1283" s="51"/>
      <c r="D1283" s="51"/>
      <c r="E1283" s="51"/>
      <c r="F1283" s="51"/>
      <c r="G1283" s="51"/>
    </row>
    <row r="1284" spans="1:7" x14ac:dyDescent="0.3">
      <c r="A1284" s="51"/>
      <c r="B1284" s="51"/>
      <c r="C1284" s="51"/>
      <c r="D1284" s="51"/>
      <c r="E1284" s="51"/>
      <c r="F1284" s="51"/>
      <c r="G1284" s="51"/>
    </row>
    <row r="1285" spans="1:7" x14ac:dyDescent="0.3">
      <c r="A1285" s="51"/>
      <c r="B1285" s="51"/>
      <c r="C1285" s="51"/>
      <c r="D1285" s="51"/>
      <c r="E1285" s="51"/>
      <c r="F1285" s="51"/>
      <c r="G1285" s="51"/>
    </row>
    <row r="1286" spans="1:7" x14ac:dyDescent="0.3">
      <c r="A1286" s="51"/>
      <c r="B1286" s="51"/>
      <c r="C1286" s="51"/>
      <c r="D1286" s="51"/>
      <c r="E1286" s="51"/>
      <c r="F1286" s="51"/>
      <c r="G1286" s="51"/>
    </row>
    <row r="1287" spans="1:7" x14ac:dyDescent="0.3">
      <c r="A1287" s="51"/>
      <c r="B1287" s="51"/>
      <c r="C1287" s="51"/>
      <c r="D1287" s="51"/>
      <c r="E1287" s="51"/>
      <c r="F1287" s="51"/>
      <c r="G1287" s="51"/>
    </row>
    <row r="1288" spans="1:7" x14ac:dyDescent="0.3">
      <c r="A1288" s="51"/>
      <c r="B1288" s="51"/>
      <c r="C1288" s="51"/>
      <c r="D1288" s="51"/>
      <c r="E1288" s="51"/>
      <c r="F1288" s="51"/>
      <c r="G1288" s="51"/>
    </row>
    <row r="1289" spans="1:7" x14ac:dyDescent="0.3">
      <c r="A1289" s="51"/>
      <c r="B1289" s="51"/>
      <c r="C1289" s="51"/>
      <c r="D1289" s="51"/>
      <c r="E1289" s="51"/>
      <c r="F1289" s="51"/>
      <c r="G1289" s="51"/>
    </row>
    <row r="1290" spans="1:7" x14ac:dyDescent="0.3">
      <c r="A1290" s="51"/>
      <c r="B1290" s="51"/>
      <c r="C1290" s="51"/>
      <c r="D1290" s="51"/>
      <c r="E1290" s="51"/>
      <c r="F1290" s="51"/>
      <c r="G1290" s="51"/>
    </row>
    <row r="1291" spans="1:7" x14ac:dyDescent="0.3">
      <c r="A1291" s="51"/>
      <c r="B1291" s="51"/>
      <c r="C1291" s="51"/>
      <c r="D1291" s="51"/>
      <c r="E1291" s="51"/>
      <c r="F1291" s="51"/>
      <c r="G1291" s="51"/>
    </row>
    <row r="1292" spans="1:7" x14ac:dyDescent="0.3">
      <c r="A1292" s="51"/>
      <c r="B1292" s="51"/>
      <c r="C1292" s="51"/>
      <c r="D1292" s="51"/>
      <c r="E1292" s="51"/>
      <c r="F1292" s="51"/>
      <c r="G1292" s="51"/>
    </row>
    <row r="1293" spans="1:7" x14ac:dyDescent="0.3">
      <c r="A1293" s="51"/>
      <c r="B1293" s="51"/>
      <c r="C1293" s="51"/>
      <c r="D1293" s="51"/>
      <c r="E1293" s="51"/>
      <c r="F1293" s="51"/>
      <c r="G1293" s="51"/>
    </row>
    <row r="1294" spans="1:7" x14ac:dyDescent="0.3">
      <c r="A1294" s="51"/>
      <c r="B1294" s="51"/>
      <c r="C1294" s="51"/>
      <c r="D1294" s="51"/>
      <c r="E1294" s="51"/>
      <c r="F1294" s="51"/>
      <c r="G1294" s="51"/>
    </row>
    <row r="1295" spans="1:7" x14ac:dyDescent="0.3">
      <c r="A1295" s="51"/>
      <c r="B1295" s="51"/>
      <c r="C1295" s="51"/>
      <c r="D1295" s="51"/>
      <c r="E1295" s="51"/>
      <c r="F1295" s="51"/>
      <c r="G1295" s="51"/>
    </row>
    <row r="1296" spans="1:7" x14ac:dyDescent="0.3">
      <c r="A1296" s="51"/>
      <c r="B1296" s="51"/>
      <c r="C1296" s="51"/>
      <c r="D1296" s="51"/>
      <c r="E1296" s="51"/>
      <c r="F1296" s="51"/>
      <c r="G1296" s="51"/>
    </row>
    <row r="1297" spans="1:7" x14ac:dyDescent="0.3">
      <c r="A1297" s="51"/>
      <c r="B1297" s="51"/>
      <c r="C1297" s="51"/>
      <c r="D1297" s="51"/>
      <c r="E1297" s="51"/>
      <c r="F1297" s="51"/>
      <c r="G1297" s="51"/>
    </row>
    <row r="1298" spans="1:7" x14ac:dyDescent="0.3">
      <c r="A1298" s="51"/>
      <c r="B1298" s="51"/>
      <c r="C1298" s="51"/>
      <c r="D1298" s="51"/>
      <c r="E1298" s="51"/>
      <c r="F1298" s="51"/>
      <c r="G1298" s="51"/>
    </row>
    <row r="1299" spans="1:7" x14ac:dyDescent="0.3">
      <c r="A1299" s="51"/>
      <c r="B1299" s="51"/>
      <c r="C1299" s="51"/>
      <c r="D1299" s="51"/>
      <c r="E1299" s="51"/>
      <c r="F1299" s="51"/>
      <c r="G1299" s="51"/>
    </row>
    <row r="1300" spans="1:7" x14ac:dyDescent="0.3">
      <c r="A1300" s="51"/>
      <c r="B1300" s="51"/>
      <c r="C1300" s="51"/>
      <c r="D1300" s="51"/>
      <c r="E1300" s="51"/>
      <c r="F1300" s="51"/>
      <c r="G1300" s="51"/>
    </row>
    <row r="1301" spans="1:7" x14ac:dyDescent="0.3">
      <c r="A1301" s="51"/>
      <c r="B1301" s="51"/>
      <c r="C1301" s="51"/>
      <c r="D1301" s="51"/>
      <c r="E1301" s="51"/>
      <c r="F1301" s="51"/>
      <c r="G1301" s="51"/>
    </row>
    <row r="1302" spans="1:7" x14ac:dyDescent="0.3">
      <c r="A1302" s="51"/>
      <c r="B1302" s="51"/>
      <c r="C1302" s="51"/>
      <c r="D1302" s="51"/>
      <c r="E1302" s="51"/>
      <c r="F1302" s="51"/>
      <c r="G1302" s="51"/>
    </row>
    <row r="1303" spans="1:7" x14ac:dyDescent="0.3">
      <c r="A1303" s="51"/>
      <c r="B1303" s="51"/>
      <c r="C1303" s="51"/>
      <c r="D1303" s="51"/>
      <c r="E1303" s="51"/>
      <c r="F1303" s="51"/>
      <c r="G1303" s="51"/>
    </row>
    <row r="1304" spans="1:7" x14ac:dyDescent="0.3">
      <c r="A1304" s="51"/>
      <c r="B1304" s="51"/>
      <c r="C1304" s="51"/>
      <c r="D1304" s="51"/>
      <c r="E1304" s="51"/>
      <c r="F1304" s="51"/>
      <c r="G1304" s="51"/>
    </row>
    <row r="1305" spans="1:7" x14ac:dyDescent="0.3">
      <c r="A1305" s="51"/>
      <c r="B1305" s="51"/>
      <c r="C1305" s="51"/>
      <c r="D1305" s="51"/>
      <c r="E1305" s="51"/>
      <c r="F1305" s="51"/>
      <c r="G1305" s="51"/>
    </row>
    <row r="1306" spans="1:7" x14ac:dyDescent="0.3">
      <c r="A1306" s="51"/>
      <c r="B1306" s="51"/>
      <c r="C1306" s="51"/>
      <c r="D1306" s="51"/>
      <c r="E1306" s="51"/>
      <c r="F1306" s="51"/>
      <c r="G1306" s="51"/>
    </row>
    <row r="1307" spans="1:7" x14ac:dyDescent="0.3">
      <c r="A1307" s="51"/>
      <c r="B1307" s="51"/>
      <c r="C1307" s="51"/>
      <c r="D1307" s="51"/>
      <c r="E1307" s="51"/>
      <c r="F1307" s="51"/>
      <c r="G1307" s="51"/>
    </row>
    <row r="1308" spans="1:7" x14ac:dyDescent="0.3">
      <c r="A1308" s="51"/>
      <c r="B1308" s="51"/>
      <c r="C1308" s="51"/>
      <c r="D1308" s="51"/>
      <c r="E1308" s="51"/>
      <c r="F1308" s="51"/>
      <c r="G1308" s="51"/>
    </row>
    <row r="1309" spans="1:7" x14ac:dyDescent="0.3">
      <c r="A1309" s="51"/>
      <c r="B1309" s="51"/>
      <c r="C1309" s="51"/>
      <c r="D1309" s="51"/>
      <c r="E1309" s="51"/>
      <c r="F1309" s="51"/>
      <c r="G1309" s="51"/>
    </row>
    <row r="1310" spans="1:7" x14ac:dyDescent="0.3">
      <c r="A1310" s="51"/>
      <c r="B1310" s="51"/>
      <c r="C1310" s="51"/>
      <c r="D1310" s="51"/>
      <c r="E1310" s="51"/>
      <c r="F1310" s="51"/>
      <c r="G1310" s="51"/>
    </row>
    <row r="1311" spans="1:7" x14ac:dyDescent="0.3">
      <c r="A1311" s="51"/>
      <c r="B1311" s="51"/>
      <c r="C1311" s="51"/>
      <c r="D1311" s="51"/>
      <c r="E1311" s="51"/>
      <c r="F1311" s="51"/>
      <c r="G1311" s="51"/>
    </row>
    <row r="1312" spans="1:7" x14ac:dyDescent="0.3">
      <c r="A1312" s="51"/>
      <c r="B1312" s="51"/>
      <c r="C1312" s="51"/>
      <c r="D1312" s="51"/>
      <c r="E1312" s="51"/>
      <c r="F1312" s="51"/>
      <c r="G1312" s="51"/>
    </row>
    <row r="1313" spans="1:7" x14ac:dyDescent="0.3">
      <c r="A1313" s="51"/>
      <c r="B1313" s="51"/>
      <c r="C1313" s="51"/>
      <c r="D1313" s="51"/>
      <c r="E1313" s="51"/>
      <c r="F1313" s="51"/>
      <c r="G1313" s="51"/>
    </row>
    <row r="1314" spans="1:7" x14ac:dyDescent="0.3">
      <c r="A1314" s="51"/>
      <c r="B1314" s="51"/>
      <c r="C1314" s="51"/>
      <c r="D1314" s="51"/>
      <c r="E1314" s="51"/>
      <c r="F1314" s="51"/>
      <c r="G1314" s="51"/>
    </row>
    <row r="1315" spans="1:7" x14ac:dyDescent="0.3">
      <c r="A1315" s="51"/>
      <c r="B1315" s="51"/>
      <c r="C1315" s="51"/>
      <c r="D1315" s="51"/>
      <c r="E1315" s="51"/>
      <c r="F1315" s="51"/>
      <c r="G1315" s="51"/>
    </row>
    <row r="1316" spans="1:7" x14ac:dyDescent="0.3">
      <c r="A1316" s="51"/>
      <c r="B1316" s="51"/>
      <c r="C1316" s="51"/>
      <c r="D1316" s="51"/>
      <c r="E1316" s="51"/>
      <c r="F1316" s="51"/>
      <c r="G1316" s="51"/>
    </row>
    <row r="1317" spans="1:7" x14ac:dyDescent="0.3">
      <c r="A1317" s="51"/>
      <c r="B1317" s="51"/>
      <c r="C1317" s="51"/>
      <c r="D1317" s="51"/>
      <c r="E1317" s="51"/>
      <c r="F1317" s="51"/>
      <c r="G1317" s="51"/>
    </row>
    <row r="1318" spans="1:7" x14ac:dyDescent="0.3">
      <c r="A1318" s="51"/>
      <c r="B1318" s="51"/>
      <c r="C1318" s="51"/>
      <c r="D1318" s="51"/>
      <c r="E1318" s="51"/>
      <c r="F1318" s="51"/>
      <c r="G1318" s="51"/>
    </row>
    <row r="1319" spans="1:7" x14ac:dyDescent="0.3">
      <c r="A1319" s="51"/>
      <c r="B1319" s="51"/>
      <c r="C1319" s="51"/>
      <c r="D1319" s="51"/>
      <c r="E1319" s="51"/>
      <c r="F1319" s="51"/>
      <c r="G1319" s="51"/>
    </row>
    <row r="1320" spans="1:7" x14ac:dyDescent="0.3">
      <c r="A1320" s="51"/>
      <c r="B1320" s="51"/>
      <c r="C1320" s="51"/>
      <c r="D1320" s="51"/>
      <c r="E1320" s="51"/>
      <c r="F1320" s="51"/>
      <c r="G1320" s="51"/>
    </row>
    <row r="1321" spans="1:7" x14ac:dyDescent="0.3">
      <c r="A1321" s="51"/>
      <c r="B1321" s="51"/>
      <c r="C1321" s="51"/>
      <c r="D1321" s="51"/>
      <c r="E1321" s="51"/>
      <c r="F1321" s="51"/>
      <c r="G1321" s="51"/>
    </row>
    <row r="1322" spans="1:7" x14ac:dyDescent="0.3">
      <c r="A1322" s="51"/>
      <c r="B1322" s="51"/>
      <c r="C1322" s="51"/>
      <c r="D1322" s="51"/>
      <c r="E1322" s="51"/>
      <c r="F1322" s="51"/>
      <c r="G1322" s="51"/>
    </row>
    <row r="1323" spans="1:7" x14ac:dyDescent="0.3">
      <c r="A1323" s="51"/>
      <c r="B1323" s="51"/>
      <c r="C1323" s="51"/>
      <c r="D1323" s="51"/>
      <c r="E1323" s="51"/>
      <c r="F1323" s="51"/>
      <c r="G1323" s="51"/>
    </row>
    <row r="1324" spans="1:7" x14ac:dyDescent="0.3">
      <c r="A1324" s="51"/>
      <c r="B1324" s="51"/>
      <c r="C1324" s="51"/>
      <c r="D1324" s="51"/>
      <c r="E1324" s="51"/>
      <c r="F1324" s="51"/>
      <c r="G1324" s="51"/>
    </row>
    <row r="1325" spans="1:7" x14ac:dyDescent="0.3">
      <c r="A1325" s="51"/>
      <c r="B1325" s="51"/>
      <c r="C1325" s="51"/>
      <c r="D1325" s="51"/>
      <c r="E1325" s="51"/>
      <c r="F1325" s="51"/>
      <c r="G1325" s="51"/>
    </row>
    <row r="1326" spans="1:7" x14ac:dyDescent="0.3">
      <c r="A1326" s="51"/>
      <c r="B1326" s="51"/>
      <c r="C1326" s="51"/>
      <c r="D1326" s="51"/>
      <c r="E1326" s="51"/>
      <c r="F1326" s="51"/>
      <c r="G1326" s="51"/>
    </row>
    <row r="1327" spans="1:7" x14ac:dyDescent="0.3">
      <c r="A1327" s="51"/>
      <c r="B1327" s="51"/>
      <c r="C1327" s="51"/>
      <c r="D1327" s="51"/>
      <c r="E1327" s="51"/>
      <c r="F1327" s="51"/>
      <c r="G1327" s="51"/>
    </row>
    <row r="1328" spans="1:7" x14ac:dyDescent="0.3">
      <c r="A1328" s="51"/>
      <c r="B1328" s="51"/>
      <c r="C1328" s="51"/>
      <c r="D1328" s="51"/>
      <c r="E1328" s="51"/>
      <c r="F1328" s="51"/>
      <c r="G1328" s="51"/>
    </row>
    <row r="1329" spans="1:7" x14ac:dyDescent="0.3">
      <c r="A1329" s="51"/>
      <c r="B1329" s="51"/>
      <c r="C1329" s="51"/>
      <c r="D1329" s="51"/>
      <c r="E1329" s="51"/>
      <c r="F1329" s="51"/>
      <c r="G1329" s="51"/>
    </row>
    <row r="1330" spans="1:7" x14ac:dyDescent="0.3">
      <c r="A1330" s="51"/>
      <c r="B1330" s="51"/>
      <c r="C1330" s="51"/>
      <c r="D1330" s="51"/>
      <c r="E1330" s="51"/>
      <c r="F1330" s="51"/>
      <c r="G1330" s="51"/>
    </row>
    <row r="1331" spans="1:7" x14ac:dyDescent="0.3">
      <c r="A1331" s="51"/>
      <c r="B1331" s="51"/>
      <c r="C1331" s="51"/>
      <c r="D1331" s="51"/>
      <c r="E1331" s="51"/>
      <c r="F1331" s="51"/>
      <c r="G1331" s="51"/>
    </row>
    <row r="1332" spans="1:7" x14ac:dyDescent="0.3">
      <c r="A1332" s="51"/>
      <c r="B1332" s="51"/>
      <c r="C1332" s="51"/>
      <c r="D1332" s="51"/>
      <c r="E1332" s="51"/>
      <c r="F1332" s="51"/>
      <c r="G1332" s="51"/>
    </row>
    <row r="1333" spans="1:7" x14ac:dyDescent="0.3">
      <c r="A1333" s="51"/>
      <c r="B1333" s="51"/>
      <c r="C1333" s="51"/>
      <c r="D1333" s="51"/>
      <c r="E1333" s="51"/>
      <c r="F1333" s="51"/>
      <c r="G1333" s="51"/>
    </row>
    <row r="1334" spans="1:7" x14ac:dyDescent="0.3">
      <c r="A1334" s="51"/>
      <c r="B1334" s="51"/>
      <c r="C1334" s="51"/>
      <c r="D1334" s="51"/>
      <c r="E1334" s="51"/>
      <c r="F1334" s="51"/>
      <c r="G1334" s="51"/>
    </row>
    <row r="1335" spans="1:7" x14ac:dyDescent="0.3">
      <c r="A1335" s="51"/>
      <c r="B1335" s="51"/>
      <c r="C1335" s="51"/>
      <c r="D1335" s="51"/>
      <c r="E1335" s="51"/>
      <c r="F1335" s="51"/>
      <c r="G1335" s="51"/>
    </row>
    <row r="1336" spans="1:7" x14ac:dyDescent="0.3">
      <c r="A1336" s="51"/>
      <c r="B1336" s="51"/>
      <c r="C1336" s="51"/>
      <c r="D1336" s="51"/>
      <c r="E1336" s="51"/>
      <c r="F1336" s="51"/>
      <c r="G1336" s="51"/>
    </row>
    <row r="1337" spans="1:7" x14ac:dyDescent="0.3">
      <c r="A1337" s="51"/>
      <c r="B1337" s="51"/>
      <c r="C1337" s="51"/>
      <c r="D1337" s="51"/>
      <c r="E1337" s="51"/>
      <c r="F1337" s="51"/>
      <c r="G1337" s="51"/>
    </row>
    <row r="1338" spans="1:7" x14ac:dyDescent="0.3">
      <c r="A1338" s="51"/>
      <c r="B1338" s="51"/>
      <c r="C1338" s="51"/>
      <c r="D1338" s="51"/>
      <c r="E1338" s="51"/>
      <c r="F1338" s="51"/>
      <c r="G1338" s="51"/>
    </row>
    <row r="1339" spans="1:7" x14ac:dyDescent="0.3">
      <c r="A1339" s="51"/>
      <c r="B1339" s="51"/>
      <c r="C1339" s="51"/>
      <c r="D1339" s="51"/>
      <c r="E1339" s="51"/>
      <c r="F1339" s="51"/>
      <c r="G1339" s="51"/>
    </row>
    <row r="1340" spans="1:7" x14ac:dyDescent="0.3">
      <c r="A1340" s="51"/>
      <c r="B1340" s="51"/>
      <c r="C1340" s="51"/>
      <c r="D1340" s="51"/>
      <c r="E1340" s="51"/>
      <c r="F1340" s="51"/>
      <c r="G1340" s="51"/>
    </row>
    <row r="1341" spans="1:7" x14ac:dyDescent="0.3">
      <c r="A1341" s="51"/>
      <c r="B1341" s="51"/>
      <c r="C1341" s="51"/>
      <c r="D1341" s="51"/>
      <c r="E1341" s="51"/>
      <c r="F1341" s="51"/>
      <c r="G1341" s="51"/>
    </row>
    <row r="1342" spans="1:7" x14ac:dyDescent="0.3">
      <c r="A1342" s="51"/>
      <c r="B1342" s="51"/>
      <c r="C1342" s="51"/>
      <c r="D1342" s="51"/>
      <c r="E1342" s="51"/>
      <c r="F1342" s="51"/>
      <c r="G1342" s="51"/>
    </row>
    <row r="1343" spans="1:7" x14ac:dyDescent="0.3">
      <c r="A1343" s="51"/>
      <c r="B1343" s="51"/>
      <c r="C1343" s="51"/>
      <c r="D1343" s="51"/>
      <c r="E1343" s="51"/>
      <c r="F1343" s="51"/>
      <c r="G1343" s="51"/>
    </row>
    <row r="1344" spans="1:7" x14ac:dyDescent="0.3">
      <c r="A1344" s="51"/>
      <c r="B1344" s="51"/>
      <c r="C1344" s="51"/>
      <c r="D1344" s="51"/>
      <c r="E1344" s="51"/>
      <c r="F1344" s="51"/>
      <c r="G1344" s="51"/>
    </row>
    <row r="1345" spans="1:7" x14ac:dyDescent="0.3">
      <c r="A1345" s="51"/>
      <c r="B1345" s="51"/>
      <c r="C1345" s="51"/>
      <c r="D1345" s="51"/>
      <c r="E1345" s="51"/>
      <c r="F1345" s="51"/>
      <c r="G1345" s="51"/>
    </row>
    <row r="1346" spans="1:7" x14ac:dyDescent="0.3">
      <c r="A1346" s="51"/>
      <c r="B1346" s="51"/>
      <c r="C1346" s="51"/>
      <c r="D1346" s="51"/>
      <c r="E1346" s="51"/>
      <c r="F1346" s="51"/>
      <c r="G1346" s="51"/>
    </row>
    <row r="1347" spans="1:7" x14ac:dyDescent="0.3">
      <c r="A1347" s="51"/>
      <c r="B1347" s="51"/>
      <c r="C1347" s="51"/>
      <c r="D1347" s="51"/>
      <c r="E1347" s="51"/>
      <c r="F1347" s="51"/>
      <c r="G1347" s="51"/>
    </row>
    <row r="1348" spans="1:7" x14ac:dyDescent="0.3">
      <c r="A1348" s="51"/>
      <c r="B1348" s="51"/>
      <c r="C1348" s="51"/>
      <c r="D1348" s="51"/>
      <c r="E1348" s="51"/>
      <c r="F1348" s="51"/>
      <c r="G1348" s="51"/>
    </row>
    <row r="1349" spans="1:7" x14ac:dyDescent="0.3">
      <c r="A1349" s="51"/>
      <c r="B1349" s="51"/>
      <c r="C1349" s="51"/>
      <c r="D1349" s="51"/>
      <c r="E1349" s="51"/>
      <c r="F1349" s="51"/>
      <c r="G1349" s="51"/>
    </row>
    <row r="1350" spans="1:7" x14ac:dyDescent="0.3">
      <c r="A1350" s="51"/>
      <c r="B1350" s="51"/>
      <c r="C1350" s="51"/>
      <c r="D1350" s="51"/>
      <c r="E1350" s="51"/>
      <c r="F1350" s="51"/>
      <c r="G1350" s="51"/>
    </row>
    <row r="1351" spans="1:7" x14ac:dyDescent="0.3">
      <c r="A1351" s="51"/>
      <c r="B1351" s="51"/>
      <c r="C1351" s="51"/>
      <c r="D1351" s="51"/>
      <c r="E1351" s="51"/>
      <c r="F1351" s="51"/>
      <c r="G1351" s="51"/>
    </row>
    <row r="1352" spans="1:7" x14ac:dyDescent="0.3">
      <c r="A1352" s="51"/>
      <c r="B1352" s="51"/>
      <c r="C1352" s="51"/>
      <c r="D1352" s="51"/>
      <c r="E1352" s="51"/>
      <c r="F1352" s="51"/>
      <c r="G1352" s="51"/>
    </row>
    <row r="1353" spans="1:7" x14ac:dyDescent="0.3">
      <c r="A1353" s="51"/>
      <c r="B1353" s="51"/>
      <c r="C1353" s="51"/>
      <c r="D1353" s="51"/>
      <c r="E1353" s="51"/>
      <c r="F1353" s="51"/>
      <c r="G1353" s="51"/>
    </row>
    <row r="1354" spans="1:7" x14ac:dyDescent="0.3">
      <c r="A1354" s="51"/>
      <c r="B1354" s="51"/>
      <c r="C1354" s="51"/>
      <c r="D1354" s="51"/>
      <c r="E1354" s="51"/>
      <c r="F1354" s="51"/>
      <c r="G1354" s="51"/>
    </row>
    <row r="1355" spans="1:7" x14ac:dyDescent="0.3">
      <c r="A1355" s="51"/>
      <c r="B1355" s="51"/>
      <c r="C1355" s="51"/>
      <c r="D1355" s="51"/>
      <c r="E1355" s="51"/>
      <c r="F1355" s="51"/>
      <c r="G1355" s="51"/>
    </row>
    <row r="1356" spans="1:7" x14ac:dyDescent="0.3">
      <c r="A1356" s="51"/>
      <c r="B1356" s="51"/>
      <c r="C1356" s="51"/>
      <c r="D1356" s="51"/>
      <c r="E1356" s="51"/>
      <c r="F1356" s="51"/>
      <c r="G1356" s="51"/>
    </row>
    <row r="1357" spans="1:7" x14ac:dyDescent="0.3">
      <c r="A1357" s="51"/>
      <c r="B1357" s="51"/>
      <c r="C1357" s="51"/>
      <c r="D1357" s="51"/>
      <c r="E1357" s="51"/>
      <c r="F1357" s="51"/>
      <c r="G1357" s="51"/>
    </row>
    <row r="1358" spans="1:7" x14ac:dyDescent="0.3">
      <c r="A1358" s="51"/>
      <c r="B1358" s="51"/>
      <c r="C1358" s="51"/>
      <c r="D1358" s="51"/>
      <c r="E1358" s="51"/>
      <c r="F1358" s="51"/>
      <c r="G1358" s="51"/>
    </row>
    <row r="1359" spans="1:7" x14ac:dyDescent="0.3">
      <c r="A1359" s="51"/>
      <c r="B1359" s="51"/>
      <c r="C1359" s="51"/>
      <c r="D1359" s="51"/>
      <c r="E1359" s="51"/>
      <c r="F1359" s="51"/>
      <c r="G1359" s="51"/>
    </row>
    <row r="1360" spans="1:7" x14ac:dyDescent="0.3">
      <c r="A1360" s="51"/>
      <c r="B1360" s="51"/>
      <c r="C1360" s="51"/>
      <c r="D1360" s="51"/>
      <c r="E1360" s="51"/>
      <c r="F1360" s="51"/>
      <c r="G1360" s="51"/>
    </row>
    <row r="1361" spans="1:7" x14ac:dyDescent="0.3">
      <c r="A1361" s="51"/>
      <c r="B1361" s="51"/>
      <c r="C1361" s="51"/>
      <c r="D1361" s="51"/>
      <c r="E1361" s="51"/>
      <c r="F1361" s="51"/>
      <c r="G1361" s="51"/>
    </row>
    <row r="1362" spans="1:7" x14ac:dyDescent="0.3">
      <c r="A1362" s="51"/>
      <c r="B1362" s="51"/>
      <c r="C1362" s="51"/>
      <c r="D1362" s="51"/>
      <c r="E1362" s="51"/>
      <c r="F1362" s="51"/>
      <c r="G1362" s="51"/>
    </row>
    <row r="1363" spans="1:7" x14ac:dyDescent="0.3">
      <c r="A1363" s="51"/>
      <c r="B1363" s="51"/>
      <c r="C1363" s="51"/>
      <c r="D1363" s="51"/>
      <c r="E1363" s="51"/>
      <c r="F1363" s="51"/>
      <c r="G1363" s="51"/>
    </row>
    <row r="1364" spans="1:7" x14ac:dyDescent="0.3">
      <c r="A1364" s="51"/>
      <c r="B1364" s="51"/>
      <c r="C1364" s="51"/>
      <c r="D1364" s="51"/>
      <c r="E1364" s="51"/>
      <c r="F1364" s="51"/>
      <c r="G1364" s="51"/>
    </row>
    <row r="1365" spans="1:7" x14ac:dyDescent="0.3">
      <c r="A1365" s="51"/>
      <c r="B1365" s="51"/>
      <c r="C1365" s="51"/>
      <c r="D1365" s="51"/>
      <c r="E1365" s="51"/>
      <c r="F1365" s="51"/>
      <c r="G1365" s="51"/>
    </row>
    <row r="1366" spans="1:7" x14ac:dyDescent="0.3">
      <c r="A1366" s="51"/>
      <c r="B1366" s="51"/>
      <c r="C1366" s="51"/>
      <c r="D1366" s="51"/>
      <c r="E1366" s="51"/>
      <c r="F1366" s="51"/>
      <c r="G1366" s="51"/>
    </row>
    <row r="1367" spans="1:7" x14ac:dyDescent="0.3">
      <c r="A1367" s="51"/>
      <c r="B1367" s="51"/>
      <c r="C1367" s="51"/>
      <c r="D1367" s="51"/>
      <c r="E1367" s="51"/>
      <c r="F1367" s="51"/>
      <c r="G1367" s="51"/>
    </row>
    <row r="1368" spans="1:7" x14ac:dyDescent="0.3">
      <c r="A1368" s="51"/>
      <c r="B1368" s="51"/>
      <c r="C1368" s="51"/>
      <c r="D1368" s="51"/>
      <c r="E1368" s="51"/>
      <c r="F1368" s="51"/>
      <c r="G1368" s="51"/>
    </row>
    <row r="1369" spans="1:7" x14ac:dyDescent="0.3">
      <c r="A1369" s="51"/>
      <c r="B1369" s="51"/>
      <c r="C1369" s="51"/>
      <c r="D1369" s="51"/>
      <c r="E1369" s="51"/>
      <c r="F1369" s="51"/>
      <c r="G1369" s="51"/>
    </row>
    <row r="1370" spans="1:7" x14ac:dyDescent="0.3">
      <c r="A1370" s="51"/>
      <c r="B1370" s="51"/>
      <c r="C1370" s="51"/>
      <c r="D1370" s="51"/>
      <c r="E1370" s="51"/>
      <c r="F1370" s="51"/>
      <c r="G1370" s="51"/>
    </row>
    <row r="1371" spans="1:7" x14ac:dyDescent="0.3">
      <c r="A1371" s="51"/>
      <c r="B1371" s="51"/>
      <c r="C1371" s="51"/>
      <c r="D1371" s="51"/>
      <c r="E1371" s="51"/>
      <c r="F1371" s="51"/>
      <c r="G1371" s="51"/>
    </row>
    <row r="1372" spans="1:7" x14ac:dyDescent="0.3">
      <c r="A1372" s="51"/>
      <c r="B1372" s="51"/>
      <c r="C1372" s="51"/>
      <c r="D1372" s="51"/>
      <c r="E1372" s="51"/>
      <c r="F1372" s="51"/>
      <c r="G1372" s="51"/>
    </row>
    <row r="1373" spans="1:7" x14ac:dyDescent="0.3">
      <c r="A1373" s="51"/>
      <c r="B1373" s="51"/>
      <c r="C1373" s="51"/>
      <c r="D1373" s="51"/>
      <c r="E1373" s="51"/>
      <c r="F1373" s="51"/>
      <c r="G1373" s="51"/>
    </row>
    <row r="1374" spans="1:7" x14ac:dyDescent="0.3">
      <c r="A1374" s="51"/>
      <c r="B1374" s="51"/>
      <c r="C1374" s="51"/>
      <c r="D1374" s="51"/>
      <c r="E1374" s="51"/>
      <c r="F1374" s="51"/>
      <c r="G1374" s="51"/>
    </row>
    <row r="1375" spans="1:7" x14ac:dyDescent="0.3">
      <c r="A1375" s="51"/>
      <c r="B1375" s="51"/>
      <c r="C1375" s="51"/>
      <c r="D1375" s="51"/>
      <c r="E1375" s="51"/>
      <c r="F1375" s="51"/>
      <c r="G1375" s="51"/>
    </row>
    <row r="1376" spans="1:7" x14ac:dyDescent="0.3">
      <c r="A1376" s="51"/>
      <c r="B1376" s="51"/>
      <c r="C1376" s="51"/>
      <c r="D1376" s="51"/>
      <c r="E1376" s="51"/>
      <c r="F1376" s="51"/>
      <c r="G1376" s="51"/>
    </row>
    <row r="1377" spans="1:7" x14ac:dyDescent="0.3">
      <c r="A1377" s="51"/>
      <c r="B1377" s="51"/>
      <c r="C1377" s="51"/>
      <c r="D1377" s="51"/>
      <c r="E1377" s="51"/>
      <c r="F1377" s="51"/>
      <c r="G1377" s="51"/>
    </row>
    <row r="1378" spans="1:7" x14ac:dyDescent="0.3">
      <c r="A1378" s="51"/>
      <c r="B1378" s="51"/>
      <c r="C1378" s="51"/>
      <c r="D1378" s="51"/>
      <c r="E1378" s="51"/>
      <c r="F1378" s="51"/>
      <c r="G1378" s="51"/>
    </row>
    <row r="1379" spans="1:7" x14ac:dyDescent="0.3">
      <c r="A1379" s="51"/>
      <c r="B1379" s="51"/>
      <c r="C1379" s="51"/>
      <c r="D1379" s="51"/>
      <c r="E1379" s="51"/>
      <c r="F1379" s="51"/>
      <c r="G1379" s="51"/>
    </row>
    <row r="1380" spans="1:7" x14ac:dyDescent="0.3">
      <c r="A1380" s="51"/>
      <c r="B1380" s="51"/>
      <c r="C1380" s="51"/>
      <c r="D1380" s="51"/>
      <c r="E1380" s="51"/>
      <c r="F1380" s="51"/>
      <c r="G1380" s="51"/>
    </row>
    <row r="1381" spans="1:7" x14ac:dyDescent="0.3">
      <c r="A1381" s="51"/>
      <c r="B1381" s="51"/>
      <c r="C1381" s="51"/>
      <c r="D1381" s="51"/>
      <c r="E1381" s="51"/>
      <c r="F1381" s="51"/>
      <c r="G1381" s="51"/>
    </row>
    <row r="1382" spans="1:7" x14ac:dyDescent="0.3">
      <c r="A1382" s="51"/>
      <c r="B1382" s="51"/>
      <c r="C1382" s="51"/>
      <c r="D1382" s="51"/>
      <c r="E1382" s="51"/>
      <c r="F1382" s="51"/>
      <c r="G1382" s="51"/>
    </row>
    <row r="1383" spans="1:7" x14ac:dyDescent="0.3">
      <c r="A1383" s="51"/>
      <c r="B1383" s="51"/>
      <c r="C1383" s="51"/>
      <c r="D1383" s="51"/>
      <c r="E1383" s="51"/>
      <c r="F1383" s="51"/>
      <c r="G1383" s="51"/>
    </row>
    <row r="1384" spans="1:7" x14ac:dyDescent="0.3">
      <c r="A1384" s="51"/>
      <c r="B1384" s="51"/>
      <c r="C1384" s="51"/>
      <c r="D1384" s="51"/>
      <c r="E1384" s="51"/>
      <c r="F1384" s="51"/>
      <c r="G1384" s="51"/>
    </row>
    <row r="1385" spans="1:7" x14ac:dyDescent="0.3">
      <c r="A1385" s="51"/>
      <c r="B1385" s="51"/>
      <c r="C1385" s="51"/>
      <c r="D1385" s="51"/>
      <c r="E1385" s="51"/>
      <c r="F1385" s="51"/>
      <c r="G1385" s="51"/>
    </row>
    <row r="1386" spans="1:7" x14ac:dyDescent="0.3">
      <c r="A1386" s="51"/>
      <c r="B1386" s="51"/>
      <c r="C1386" s="51"/>
      <c r="D1386" s="51"/>
      <c r="E1386" s="51"/>
      <c r="F1386" s="51"/>
      <c r="G1386" s="51"/>
    </row>
    <row r="1387" spans="1:7" x14ac:dyDescent="0.3">
      <c r="A1387" s="51"/>
      <c r="B1387" s="51"/>
      <c r="C1387" s="51"/>
      <c r="D1387" s="51"/>
      <c r="E1387" s="51"/>
      <c r="F1387" s="51"/>
      <c r="G1387" s="51"/>
    </row>
    <row r="1388" spans="1:7" x14ac:dyDescent="0.3">
      <c r="A1388" s="51"/>
      <c r="B1388" s="51"/>
      <c r="C1388" s="51"/>
      <c r="D1388" s="51"/>
      <c r="E1388" s="51"/>
      <c r="F1388" s="51"/>
      <c r="G1388" s="51"/>
    </row>
    <row r="1389" spans="1:7" x14ac:dyDescent="0.3">
      <c r="A1389" s="51"/>
      <c r="B1389" s="51"/>
      <c r="C1389" s="51"/>
      <c r="D1389" s="51"/>
      <c r="E1389" s="51"/>
      <c r="F1389" s="51"/>
      <c r="G1389" s="51"/>
    </row>
    <row r="1390" spans="1:7" x14ac:dyDescent="0.3">
      <c r="A1390" s="51"/>
      <c r="B1390" s="51"/>
      <c r="C1390" s="51"/>
      <c r="D1390" s="51"/>
      <c r="E1390" s="51"/>
      <c r="F1390" s="51"/>
      <c r="G1390" s="51"/>
    </row>
    <row r="1391" spans="1:7" x14ac:dyDescent="0.3">
      <c r="A1391" s="51"/>
      <c r="B1391" s="51"/>
      <c r="C1391" s="51"/>
      <c r="D1391" s="51"/>
      <c r="E1391" s="51"/>
      <c r="F1391" s="51"/>
      <c r="G1391" s="51"/>
    </row>
    <row r="1392" spans="1:7" x14ac:dyDescent="0.3">
      <c r="A1392" s="51"/>
      <c r="B1392" s="51"/>
      <c r="C1392" s="51"/>
      <c r="D1392" s="51"/>
      <c r="E1392" s="51"/>
      <c r="F1392" s="51"/>
      <c r="G1392" s="51"/>
    </row>
    <row r="1393" spans="1:7" x14ac:dyDescent="0.3">
      <c r="A1393" s="51"/>
      <c r="B1393" s="51"/>
      <c r="C1393" s="51"/>
      <c r="D1393" s="51"/>
      <c r="E1393" s="51"/>
      <c r="F1393" s="51"/>
      <c r="G1393" s="51"/>
    </row>
    <row r="1394" spans="1:7" x14ac:dyDescent="0.3">
      <c r="A1394" s="51"/>
      <c r="B1394" s="51"/>
      <c r="C1394" s="51"/>
      <c r="D1394" s="51"/>
      <c r="E1394" s="51"/>
      <c r="F1394" s="51"/>
      <c r="G1394" s="51"/>
    </row>
    <row r="1395" spans="1:7" x14ac:dyDescent="0.3">
      <c r="A1395" s="51"/>
      <c r="B1395" s="51"/>
      <c r="C1395" s="51"/>
      <c r="D1395" s="51"/>
      <c r="E1395" s="51"/>
      <c r="F1395" s="51"/>
      <c r="G1395" s="51"/>
    </row>
    <row r="1396" spans="1:7" x14ac:dyDescent="0.3">
      <c r="A1396" s="51"/>
      <c r="B1396" s="51"/>
      <c r="C1396" s="51"/>
      <c r="D1396" s="51"/>
      <c r="E1396" s="51"/>
      <c r="F1396" s="51"/>
      <c r="G1396" s="51"/>
    </row>
    <row r="1397" spans="1:7" x14ac:dyDescent="0.3">
      <c r="A1397" s="51"/>
      <c r="B1397" s="51"/>
      <c r="C1397" s="51"/>
      <c r="D1397" s="51"/>
      <c r="E1397" s="51"/>
      <c r="F1397" s="51"/>
      <c r="G1397" s="51"/>
    </row>
    <row r="1398" spans="1:7" x14ac:dyDescent="0.3">
      <c r="A1398" s="51"/>
      <c r="B1398" s="51"/>
      <c r="C1398" s="51"/>
      <c r="D1398" s="51"/>
      <c r="E1398" s="51"/>
      <c r="F1398" s="51"/>
      <c r="G1398" s="51"/>
    </row>
    <row r="1399" spans="1:7" x14ac:dyDescent="0.3">
      <c r="A1399" s="51"/>
      <c r="B1399" s="51"/>
      <c r="C1399" s="51"/>
      <c r="D1399" s="51"/>
      <c r="E1399" s="51"/>
      <c r="F1399" s="51"/>
      <c r="G1399" s="51"/>
    </row>
    <row r="1400" spans="1:7" x14ac:dyDescent="0.3">
      <c r="A1400" s="51"/>
      <c r="B1400" s="51"/>
      <c r="C1400" s="51"/>
      <c r="D1400" s="51"/>
      <c r="E1400" s="51"/>
      <c r="F1400" s="51"/>
      <c r="G1400" s="51"/>
    </row>
    <row r="1401" spans="1:7" x14ac:dyDescent="0.3">
      <c r="A1401" s="51"/>
      <c r="B1401" s="51"/>
      <c r="C1401" s="51"/>
      <c r="D1401" s="51"/>
      <c r="E1401" s="51"/>
      <c r="F1401" s="51"/>
      <c r="G1401" s="51"/>
    </row>
    <row r="1402" spans="1:7" x14ac:dyDescent="0.3">
      <c r="A1402" s="51"/>
      <c r="B1402" s="51"/>
      <c r="C1402" s="51"/>
      <c r="D1402" s="51"/>
      <c r="E1402" s="51"/>
      <c r="F1402" s="51"/>
      <c r="G1402" s="51"/>
    </row>
    <row r="1403" spans="1:7" x14ac:dyDescent="0.3">
      <c r="A1403" s="51"/>
      <c r="B1403" s="51"/>
      <c r="C1403" s="51"/>
      <c r="D1403" s="51"/>
      <c r="E1403" s="51"/>
      <c r="F1403" s="51"/>
      <c r="G1403" s="51"/>
    </row>
    <row r="1404" spans="1:7" x14ac:dyDescent="0.3">
      <c r="A1404" s="51"/>
      <c r="B1404" s="51"/>
      <c r="C1404" s="51"/>
      <c r="D1404" s="51"/>
      <c r="E1404" s="51"/>
      <c r="F1404" s="51"/>
      <c r="G1404" s="51"/>
    </row>
    <row r="1405" spans="1:7" x14ac:dyDescent="0.3">
      <c r="A1405" s="51"/>
      <c r="B1405" s="51"/>
      <c r="C1405" s="51"/>
      <c r="D1405" s="51"/>
      <c r="E1405" s="51"/>
      <c r="F1405" s="51"/>
      <c r="G1405" s="51"/>
    </row>
    <row r="1406" spans="1:7" x14ac:dyDescent="0.3">
      <c r="A1406" s="51"/>
      <c r="B1406" s="51"/>
      <c r="C1406" s="51"/>
      <c r="D1406" s="51"/>
      <c r="E1406" s="51"/>
      <c r="F1406" s="51"/>
      <c r="G1406" s="51"/>
    </row>
    <row r="1407" spans="1:7" x14ac:dyDescent="0.3">
      <c r="A1407" s="51"/>
      <c r="B1407" s="51"/>
      <c r="C1407" s="51"/>
      <c r="D1407" s="51"/>
      <c r="E1407" s="51"/>
      <c r="F1407" s="51"/>
      <c r="G1407" s="51"/>
    </row>
    <row r="1408" spans="1:7" x14ac:dyDescent="0.3">
      <c r="A1408" s="51"/>
      <c r="B1408" s="51"/>
      <c r="C1408" s="51"/>
      <c r="D1408" s="51"/>
      <c r="E1408" s="51"/>
      <c r="F1408" s="51"/>
      <c r="G1408" s="51"/>
    </row>
    <row r="1409" spans="1:7" x14ac:dyDescent="0.3">
      <c r="A1409" s="51"/>
      <c r="B1409" s="51"/>
      <c r="C1409" s="51"/>
      <c r="D1409" s="51"/>
      <c r="E1409" s="51"/>
      <c r="F1409" s="51"/>
      <c r="G1409" s="51"/>
    </row>
    <row r="1410" spans="1:7" x14ac:dyDescent="0.3">
      <c r="A1410" s="51"/>
      <c r="B1410" s="51"/>
      <c r="C1410" s="51"/>
      <c r="D1410" s="51"/>
      <c r="E1410" s="51"/>
      <c r="F1410" s="51"/>
      <c r="G1410" s="51"/>
    </row>
    <row r="1411" spans="1:7" x14ac:dyDescent="0.3">
      <c r="A1411" s="51"/>
      <c r="B1411" s="51"/>
      <c r="C1411" s="51"/>
      <c r="D1411" s="51"/>
      <c r="E1411" s="51"/>
      <c r="F1411" s="51"/>
      <c r="G1411" s="51"/>
    </row>
    <row r="1412" spans="1:7" x14ac:dyDescent="0.3">
      <c r="A1412" s="51"/>
      <c r="B1412" s="51"/>
      <c r="C1412" s="51"/>
      <c r="D1412" s="51"/>
      <c r="E1412" s="51"/>
      <c r="F1412" s="51"/>
      <c r="G1412" s="51"/>
    </row>
    <row r="1413" spans="1:7" x14ac:dyDescent="0.3">
      <c r="A1413" s="51"/>
      <c r="B1413" s="51"/>
      <c r="C1413" s="51"/>
      <c r="D1413" s="51"/>
      <c r="E1413" s="51"/>
      <c r="F1413" s="51"/>
      <c r="G1413" s="51"/>
    </row>
    <row r="1414" spans="1:7" x14ac:dyDescent="0.3">
      <c r="A1414" s="51"/>
      <c r="B1414" s="51"/>
      <c r="C1414" s="51"/>
      <c r="D1414" s="51"/>
      <c r="E1414" s="51"/>
      <c r="F1414" s="51"/>
      <c r="G1414" s="51"/>
    </row>
    <row r="1415" spans="1:7" x14ac:dyDescent="0.3">
      <c r="A1415" s="51"/>
      <c r="B1415" s="51"/>
      <c r="C1415" s="51"/>
      <c r="D1415" s="51"/>
      <c r="E1415" s="51"/>
      <c r="F1415" s="51"/>
      <c r="G1415" s="51"/>
    </row>
    <row r="1416" spans="1:7" x14ac:dyDescent="0.3">
      <c r="A1416" s="51"/>
      <c r="B1416" s="51"/>
      <c r="C1416" s="51"/>
      <c r="D1416" s="51"/>
      <c r="E1416" s="51"/>
      <c r="F1416" s="51"/>
      <c r="G1416" s="51"/>
    </row>
    <row r="1417" spans="1:7" x14ac:dyDescent="0.3">
      <c r="A1417" s="51"/>
      <c r="B1417" s="51"/>
      <c r="C1417" s="51"/>
      <c r="D1417" s="51"/>
      <c r="E1417" s="51"/>
      <c r="F1417" s="51"/>
      <c r="G1417" s="51"/>
    </row>
    <row r="1418" spans="1:7" x14ac:dyDescent="0.3">
      <c r="A1418" s="51"/>
      <c r="B1418" s="51"/>
      <c r="C1418" s="51"/>
      <c r="D1418" s="51"/>
      <c r="E1418" s="51"/>
      <c r="F1418" s="51"/>
      <c r="G1418" s="51"/>
    </row>
    <row r="1419" spans="1:7" x14ac:dyDescent="0.3">
      <c r="A1419" s="51"/>
      <c r="B1419" s="51"/>
      <c r="C1419" s="51"/>
      <c r="D1419" s="51"/>
      <c r="E1419" s="51"/>
      <c r="F1419" s="51"/>
      <c r="G1419" s="51"/>
    </row>
    <row r="1420" spans="1:7" x14ac:dyDescent="0.3">
      <c r="A1420" s="51"/>
      <c r="B1420" s="51"/>
      <c r="C1420" s="51"/>
      <c r="D1420" s="51"/>
      <c r="E1420" s="51"/>
      <c r="F1420" s="51"/>
      <c r="G1420" s="51"/>
    </row>
    <row r="1421" spans="1:7" x14ac:dyDescent="0.3">
      <c r="A1421" s="51"/>
      <c r="B1421" s="51"/>
      <c r="C1421" s="51"/>
      <c r="D1421" s="51"/>
      <c r="E1421" s="51"/>
      <c r="F1421" s="51"/>
      <c r="G1421" s="51"/>
    </row>
    <row r="1422" spans="1:7" x14ac:dyDescent="0.3">
      <c r="A1422" s="51"/>
      <c r="B1422" s="51"/>
      <c r="C1422" s="51"/>
      <c r="D1422" s="51"/>
      <c r="E1422" s="51"/>
      <c r="F1422" s="51"/>
      <c r="G1422" s="51"/>
    </row>
    <row r="1423" spans="1:7" x14ac:dyDescent="0.3">
      <c r="A1423" s="51"/>
      <c r="B1423" s="51"/>
      <c r="C1423" s="51"/>
      <c r="D1423" s="51"/>
      <c r="E1423" s="51"/>
      <c r="F1423" s="51"/>
      <c r="G1423" s="51"/>
    </row>
    <row r="1424" spans="1:7" x14ac:dyDescent="0.3">
      <c r="A1424" s="51"/>
      <c r="B1424" s="51"/>
      <c r="C1424" s="51"/>
      <c r="D1424" s="51"/>
      <c r="E1424" s="51"/>
      <c r="F1424" s="51"/>
      <c r="G1424" s="51"/>
    </row>
    <row r="1425" spans="1:7" x14ac:dyDescent="0.3">
      <c r="A1425" s="51"/>
      <c r="B1425" s="51"/>
      <c r="C1425" s="51"/>
      <c r="D1425" s="51"/>
      <c r="E1425" s="51"/>
      <c r="F1425" s="51"/>
      <c r="G1425" s="51"/>
    </row>
    <row r="1426" spans="1:7" x14ac:dyDescent="0.3">
      <c r="A1426" s="51"/>
      <c r="B1426" s="51"/>
      <c r="C1426" s="51"/>
      <c r="D1426" s="51"/>
      <c r="E1426" s="51"/>
      <c r="F1426" s="51"/>
      <c r="G1426" s="51"/>
    </row>
    <row r="1427" spans="1:7" x14ac:dyDescent="0.3">
      <c r="A1427" s="51"/>
      <c r="B1427" s="51"/>
      <c r="C1427" s="51"/>
      <c r="D1427" s="51"/>
      <c r="E1427" s="51"/>
      <c r="F1427" s="51"/>
      <c r="G1427" s="51"/>
    </row>
    <row r="1428" spans="1:7" x14ac:dyDescent="0.3">
      <c r="A1428" s="51"/>
      <c r="B1428" s="51"/>
      <c r="C1428" s="51"/>
      <c r="D1428" s="51"/>
      <c r="E1428" s="51"/>
      <c r="F1428" s="51"/>
      <c r="G1428" s="51"/>
    </row>
    <row r="1429" spans="1:7" x14ac:dyDescent="0.3">
      <c r="A1429" s="51"/>
      <c r="B1429" s="51"/>
      <c r="C1429" s="51"/>
      <c r="D1429" s="51"/>
      <c r="E1429" s="51"/>
      <c r="F1429" s="51"/>
      <c r="G1429" s="51"/>
    </row>
    <row r="1430" spans="1:7" x14ac:dyDescent="0.3">
      <c r="A1430" s="51"/>
      <c r="B1430" s="51"/>
      <c r="C1430" s="51"/>
      <c r="D1430" s="51"/>
      <c r="E1430" s="51"/>
      <c r="F1430" s="51"/>
      <c r="G1430" s="51"/>
    </row>
    <row r="1431" spans="1:7" x14ac:dyDescent="0.3">
      <c r="A1431" s="51"/>
      <c r="B1431" s="51"/>
      <c r="C1431" s="51"/>
      <c r="D1431" s="51"/>
      <c r="E1431" s="51"/>
      <c r="F1431" s="51"/>
      <c r="G1431" s="51"/>
    </row>
    <row r="1432" spans="1:7" x14ac:dyDescent="0.3">
      <c r="A1432" s="51"/>
      <c r="B1432" s="51"/>
      <c r="C1432" s="51"/>
      <c r="D1432" s="51"/>
      <c r="E1432" s="51"/>
      <c r="F1432" s="51"/>
      <c r="G1432" s="51"/>
    </row>
    <row r="1433" spans="1:7" x14ac:dyDescent="0.3">
      <c r="A1433" s="51"/>
      <c r="B1433" s="51"/>
      <c r="C1433" s="51"/>
      <c r="D1433" s="51"/>
      <c r="E1433" s="51"/>
      <c r="F1433" s="51"/>
      <c r="G1433" s="51"/>
    </row>
    <row r="1434" spans="1:7" x14ac:dyDescent="0.3">
      <c r="A1434" s="51"/>
      <c r="B1434" s="51"/>
      <c r="C1434" s="51"/>
      <c r="D1434" s="51"/>
      <c r="E1434" s="51"/>
      <c r="F1434" s="51"/>
      <c r="G1434" s="51"/>
    </row>
    <row r="1435" spans="1:7" x14ac:dyDescent="0.3">
      <c r="A1435" s="51"/>
      <c r="B1435" s="51"/>
      <c r="C1435" s="51"/>
      <c r="D1435" s="51"/>
      <c r="E1435" s="51"/>
      <c r="F1435" s="51"/>
      <c r="G1435" s="51"/>
    </row>
    <row r="1436" spans="1:7" x14ac:dyDescent="0.3">
      <c r="A1436" s="51"/>
      <c r="B1436" s="51"/>
      <c r="C1436" s="51"/>
      <c r="D1436" s="51"/>
      <c r="E1436" s="51"/>
      <c r="F1436" s="51"/>
      <c r="G1436" s="51"/>
    </row>
    <row r="1437" spans="1:7" x14ac:dyDescent="0.3">
      <c r="A1437" s="51"/>
      <c r="B1437" s="51"/>
      <c r="C1437" s="51"/>
      <c r="D1437" s="51"/>
      <c r="E1437" s="51"/>
      <c r="F1437" s="51"/>
      <c r="G1437" s="51"/>
    </row>
    <row r="1438" spans="1:7" x14ac:dyDescent="0.3">
      <c r="A1438" s="51"/>
      <c r="B1438" s="51"/>
      <c r="C1438" s="51"/>
      <c r="D1438" s="51"/>
      <c r="E1438" s="51"/>
      <c r="F1438" s="51"/>
      <c r="G1438" s="51"/>
    </row>
    <row r="1439" spans="1:7" x14ac:dyDescent="0.3">
      <c r="A1439" s="51"/>
      <c r="B1439" s="51"/>
      <c r="C1439" s="51"/>
      <c r="D1439" s="51"/>
      <c r="E1439" s="51"/>
      <c r="F1439" s="51"/>
      <c r="G1439" s="51"/>
    </row>
    <row r="1440" spans="1:7" x14ac:dyDescent="0.3">
      <c r="A1440" s="51"/>
      <c r="B1440" s="51"/>
      <c r="C1440" s="51"/>
      <c r="D1440" s="51"/>
      <c r="E1440" s="51"/>
      <c r="F1440" s="51"/>
      <c r="G1440" s="51"/>
    </row>
    <row r="1441" spans="1:7" x14ac:dyDescent="0.3">
      <c r="A1441" s="51"/>
      <c r="B1441" s="51"/>
      <c r="C1441" s="51"/>
      <c r="D1441" s="51"/>
      <c r="E1441" s="51"/>
      <c r="F1441" s="51"/>
      <c r="G1441" s="51"/>
    </row>
    <row r="1442" spans="1:7" x14ac:dyDescent="0.3">
      <c r="A1442" s="51"/>
      <c r="B1442" s="51"/>
      <c r="C1442" s="51"/>
      <c r="D1442" s="51"/>
      <c r="E1442" s="51"/>
      <c r="F1442" s="51"/>
      <c r="G1442" s="51"/>
    </row>
    <row r="1443" spans="1:7" x14ac:dyDescent="0.3">
      <c r="A1443" s="51"/>
      <c r="B1443" s="51"/>
      <c r="C1443" s="51"/>
      <c r="D1443" s="51"/>
      <c r="E1443" s="51"/>
      <c r="F1443" s="51"/>
      <c r="G1443" s="51"/>
    </row>
    <row r="1444" spans="1:7" x14ac:dyDescent="0.3">
      <c r="A1444" s="51"/>
      <c r="B1444" s="51"/>
      <c r="C1444" s="51"/>
      <c r="D1444" s="51"/>
      <c r="E1444" s="51"/>
      <c r="F1444" s="51"/>
      <c r="G1444" s="51"/>
    </row>
    <row r="1445" spans="1:7" x14ac:dyDescent="0.3">
      <c r="A1445" s="51"/>
      <c r="B1445" s="51"/>
      <c r="C1445" s="51"/>
      <c r="D1445" s="51"/>
      <c r="E1445" s="51"/>
      <c r="F1445" s="51"/>
      <c r="G1445" s="51"/>
    </row>
    <row r="1446" spans="1:7" x14ac:dyDescent="0.3">
      <c r="A1446" s="51"/>
      <c r="B1446" s="51"/>
      <c r="C1446" s="51"/>
      <c r="D1446" s="51"/>
      <c r="E1446" s="51"/>
      <c r="F1446" s="51"/>
      <c r="G1446" s="51"/>
    </row>
    <row r="1447" spans="1:7" x14ac:dyDescent="0.3">
      <c r="A1447" s="51"/>
      <c r="B1447" s="51"/>
      <c r="C1447" s="51"/>
      <c r="D1447" s="51"/>
      <c r="E1447" s="51"/>
      <c r="F1447" s="51"/>
      <c r="G1447" s="51"/>
    </row>
    <row r="1448" spans="1:7" x14ac:dyDescent="0.3">
      <c r="A1448" s="51"/>
      <c r="B1448" s="51"/>
      <c r="C1448" s="51"/>
      <c r="D1448" s="51"/>
      <c r="E1448" s="51"/>
      <c r="F1448" s="51"/>
      <c r="G1448" s="51"/>
    </row>
    <row r="1449" spans="1:7" x14ac:dyDescent="0.3">
      <c r="A1449" s="51"/>
      <c r="B1449" s="51"/>
      <c r="C1449" s="51"/>
      <c r="D1449" s="51"/>
      <c r="E1449" s="51"/>
      <c r="F1449" s="51"/>
      <c r="G1449" s="51"/>
    </row>
    <row r="1450" spans="1:7" x14ac:dyDescent="0.3">
      <c r="A1450" s="51"/>
      <c r="B1450" s="51"/>
      <c r="C1450" s="51"/>
      <c r="D1450" s="51"/>
      <c r="E1450" s="51"/>
      <c r="F1450" s="51"/>
      <c r="G1450" s="51"/>
    </row>
    <row r="1451" spans="1:7" x14ac:dyDescent="0.3">
      <c r="A1451" s="51"/>
      <c r="B1451" s="51"/>
      <c r="C1451" s="51"/>
      <c r="D1451" s="51"/>
      <c r="E1451" s="51"/>
      <c r="F1451" s="51"/>
      <c r="G1451" s="51"/>
    </row>
    <row r="1452" spans="1:7" x14ac:dyDescent="0.3">
      <c r="A1452" s="51"/>
      <c r="B1452" s="51"/>
      <c r="C1452" s="51"/>
      <c r="D1452" s="51"/>
      <c r="E1452" s="51"/>
      <c r="F1452" s="51"/>
      <c r="G1452" s="51"/>
    </row>
    <row r="1453" spans="1:7" x14ac:dyDescent="0.3">
      <c r="A1453" s="51"/>
      <c r="B1453" s="51"/>
      <c r="C1453" s="51"/>
      <c r="D1453" s="51"/>
      <c r="E1453" s="51"/>
      <c r="F1453" s="51"/>
      <c r="G1453" s="51"/>
    </row>
    <row r="1454" spans="1:7" x14ac:dyDescent="0.3">
      <c r="A1454" s="51"/>
      <c r="B1454" s="51"/>
      <c r="C1454" s="51"/>
      <c r="D1454" s="51"/>
      <c r="E1454" s="51"/>
      <c r="F1454" s="51"/>
      <c r="G1454" s="51"/>
    </row>
    <row r="1455" spans="1:7" x14ac:dyDescent="0.3">
      <c r="A1455" s="51"/>
      <c r="B1455" s="51"/>
      <c r="C1455" s="51"/>
      <c r="D1455" s="51"/>
      <c r="E1455" s="51"/>
      <c r="F1455" s="51"/>
      <c r="G1455" s="51"/>
    </row>
    <row r="1456" spans="1:7" x14ac:dyDescent="0.3">
      <c r="A1456" s="51"/>
      <c r="B1456" s="51"/>
      <c r="C1456" s="51"/>
      <c r="D1456" s="51"/>
      <c r="E1456" s="51"/>
      <c r="F1456" s="51"/>
      <c r="G1456" s="51"/>
    </row>
    <row r="1457" spans="1:7" x14ac:dyDescent="0.3">
      <c r="A1457" s="51"/>
      <c r="B1457" s="51"/>
      <c r="C1457" s="51"/>
      <c r="D1457" s="51"/>
      <c r="E1457" s="51"/>
      <c r="F1457" s="51"/>
      <c r="G1457" s="51"/>
    </row>
    <row r="1458" spans="1:7" x14ac:dyDescent="0.3">
      <c r="A1458" s="51"/>
      <c r="B1458" s="51"/>
      <c r="C1458" s="51"/>
      <c r="D1458" s="51"/>
      <c r="E1458" s="51"/>
      <c r="F1458" s="51"/>
      <c r="G1458" s="51"/>
    </row>
    <row r="1459" spans="1:7" x14ac:dyDescent="0.3">
      <c r="A1459" s="51"/>
      <c r="B1459" s="51"/>
      <c r="C1459" s="51"/>
      <c r="D1459" s="51"/>
      <c r="E1459" s="51"/>
      <c r="F1459" s="51"/>
      <c r="G1459" s="51"/>
    </row>
    <row r="1460" spans="1:7" x14ac:dyDescent="0.3">
      <c r="A1460" s="51"/>
      <c r="B1460" s="51"/>
      <c r="C1460" s="51"/>
      <c r="D1460" s="51"/>
      <c r="E1460" s="51"/>
      <c r="F1460" s="51"/>
      <c r="G1460" s="51"/>
    </row>
    <row r="1461" spans="1:7" x14ac:dyDescent="0.3">
      <c r="A1461" s="51"/>
      <c r="B1461" s="51"/>
      <c r="C1461" s="51"/>
      <c r="D1461" s="51"/>
      <c r="E1461" s="51"/>
      <c r="F1461" s="51"/>
      <c r="G1461" s="51"/>
    </row>
    <row r="1462" spans="1:7" x14ac:dyDescent="0.3">
      <c r="A1462" s="51"/>
      <c r="B1462" s="51"/>
      <c r="C1462" s="51"/>
      <c r="D1462" s="51"/>
      <c r="E1462" s="51"/>
      <c r="F1462" s="51"/>
      <c r="G1462" s="51"/>
    </row>
    <row r="1463" spans="1:7" x14ac:dyDescent="0.3">
      <c r="A1463" s="51"/>
      <c r="B1463" s="51"/>
      <c r="C1463" s="51"/>
      <c r="D1463" s="51"/>
      <c r="E1463" s="51"/>
      <c r="F1463" s="51"/>
      <c r="G1463" s="51"/>
    </row>
    <row r="1464" spans="1:7" x14ac:dyDescent="0.3">
      <c r="A1464" s="51"/>
      <c r="B1464" s="51"/>
      <c r="C1464" s="51"/>
      <c r="D1464" s="51"/>
      <c r="E1464" s="51"/>
      <c r="F1464" s="51"/>
      <c r="G1464" s="51"/>
    </row>
    <row r="1465" spans="1:7" x14ac:dyDescent="0.3">
      <c r="A1465" s="51"/>
      <c r="B1465" s="51"/>
      <c r="C1465" s="51"/>
      <c r="D1465" s="51"/>
      <c r="E1465" s="51"/>
      <c r="F1465" s="51"/>
      <c r="G1465" s="51"/>
    </row>
    <row r="1466" spans="1:7" x14ac:dyDescent="0.3">
      <c r="A1466" s="51"/>
      <c r="B1466" s="51"/>
      <c r="C1466" s="51"/>
      <c r="D1466" s="51"/>
      <c r="E1466" s="51"/>
      <c r="F1466" s="51"/>
      <c r="G1466" s="51"/>
    </row>
    <row r="1467" spans="1:7" x14ac:dyDescent="0.3">
      <c r="A1467" s="51"/>
      <c r="B1467" s="51"/>
      <c r="C1467" s="51"/>
      <c r="D1467" s="51"/>
      <c r="E1467" s="51"/>
      <c r="F1467" s="51"/>
      <c r="G1467" s="51"/>
    </row>
    <row r="1468" spans="1:7" x14ac:dyDescent="0.3">
      <c r="A1468" s="51"/>
      <c r="B1468" s="51"/>
      <c r="C1468" s="51"/>
      <c r="D1468" s="51"/>
      <c r="E1468" s="51"/>
      <c r="F1468" s="51"/>
      <c r="G1468" s="51"/>
    </row>
    <row r="1469" spans="1:7" x14ac:dyDescent="0.3">
      <c r="A1469" s="51"/>
      <c r="B1469" s="51"/>
      <c r="C1469" s="51"/>
      <c r="D1469" s="51"/>
      <c r="E1469" s="51"/>
      <c r="F1469" s="51"/>
      <c r="G1469" s="51"/>
    </row>
    <row r="1470" spans="1:7" x14ac:dyDescent="0.3">
      <c r="A1470" s="51"/>
      <c r="B1470" s="51"/>
      <c r="C1470" s="51"/>
      <c r="D1470" s="51"/>
      <c r="E1470" s="51"/>
      <c r="F1470" s="51"/>
      <c r="G1470" s="51"/>
    </row>
    <row r="1471" spans="1:7" x14ac:dyDescent="0.3">
      <c r="A1471" s="51"/>
      <c r="B1471" s="51"/>
      <c r="C1471" s="51"/>
      <c r="D1471" s="51"/>
      <c r="E1471" s="51"/>
      <c r="F1471" s="51"/>
      <c r="G1471" s="51"/>
    </row>
    <row r="1472" spans="1:7" x14ac:dyDescent="0.3">
      <c r="A1472" s="51"/>
      <c r="B1472" s="51"/>
      <c r="C1472" s="51"/>
      <c r="D1472" s="51"/>
      <c r="E1472" s="51"/>
      <c r="F1472" s="51"/>
      <c r="G1472" s="51"/>
    </row>
    <row r="1473" spans="1:7" x14ac:dyDescent="0.3">
      <c r="A1473" s="51"/>
      <c r="B1473" s="51"/>
      <c r="C1473" s="51"/>
      <c r="D1473" s="51"/>
      <c r="E1473" s="51"/>
      <c r="F1473" s="51"/>
      <c r="G1473" s="51"/>
    </row>
    <row r="1474" spans="1:7" x14ac:dyDescent="0.3">
      <c r="A1474" s="51"/>
      <c r="B1474" s="51"/>
      <c r="C1474" s="51"/>
      <c r="D1474" s="51"/>
      <c r="E1474" s="51"/>
      <c r="F1474" s="51"/>
      <c r="G1474" s="51"/>
    </row>
    <row r="1475" spans="1:7" x14ac:dyDescent="0.3">
      <c r="A1475" s="51"/>
      <c r="B1475" s="51"/>
      <c r="C1475" s="51"/>
      <c r="D1475" s="51"/>
      <c r="E1475" s="51"/>
      <c r="F1475" s="51"/>
      <c r="G1475" s="51"/>
    </row>
    <row r="1476" spans="1:7" x14ac:dyDescent="0.3">
      <c r="A1476" s="51"/>
      <c r="B1476" s="51"/>
      <c r="C1476" s="51"/>
      <c r="D1476" s="51"/>
      <c r="E1476" s="51"/>
      <c r="F1476" s="51"/>
      <c r="G1476" s="51"/>
    </row>
    <row r="1477" spans="1:7" x14ac:dyDescent="0.3">
      <c r="A1477" s="51"/>
      <c r="B1477" s="51"/>
      <c r="C1477" s="51"/>
      <c r="D1477" s="51"/>
      <c r="E1477" s="51"/>
      <c r="F1477" s="51"/>
      <c r="G1477" s="51"/>
    </row>
    <row r="1478" spans="1:7" x14ac:dyDescent="0.3">
      <c r="A1478" s="51"/>
      <c r="B1478" s="51"/>
      <c r="C1478" s="51"/>
      <c r="D1478" s="51"/>
      <c r="E1478" s="51"/>
      <c r="F1478" s="51"/>
      <c r="G1478" s="51"/>
    </row>
    <row r="1479" spans="1:7" x14ac:dyDescent="0.3">
      <c r="A1479" s="51"/>
      <c r="B1479" s="51"/>
      <c r="C1479" s="51"/>
      <c r="D1479" s="51"/>
      <c r="E1479" s="51"/>
      <c r="F1479" s="51"/>
      <c r="G1479" s="51"/>
    </row>
    <row r="1480" spans="1:7" x14ac:dyDescent="0.3">
      <c r="A1480" s="51"/>
      <c r="B1480" s="51"/>
      <c r="C1480" s="51"/>
      <c r="D1480" s="51"/>
      <c r="E1480" s="51"/>
      <c r="F1480" s="51"/>
      <c r="G1480" s="51"/>
    </row>
    <row r="1481" spans="1:7" x14ac:dyDescent="0.3">
      <c r="A1481" s="51"/>
      <c r="B1481" s="51"/>
      <c r="C1481" s="51"/>
      <c r="D1481" s="51"/>
      <c r="E1481" s="51"/>
      <c r="F1481" s="51"/>
      <c r="G1481" s="51"/>
    </row>
    <row r="1482" spans="1:7" x14ac:dyDescent="0.3">
      <c r="A1482" s="51"/>
      <c r="B1482" s="51"/>
      <c r="C1482" s="51"/>
      <c r="D1482" s="51"/>
      <c r="E1482" s="51"/>
      <c r="F1482" s="51"/>
      <c r="G1482" s="51"/>
    </row>
    <row r="1483" spans="1:7" x14ac:dyDescent="0.3">
      <c r="A1483" s="51"/>
      <c r="B1483" s="51"/>
      <c r="C1483" s="51"/>
      <c r="D1483" s="51"/>
      <c r="E1483" s="51"/>
      <c r="F1483" s="51"/>
      <c r="G1483" s="51"/>
    </row>
    <row r="1484" spans="1:7" x14ac:dyDescent="0.3">
      <c r="A1484" s="51"/>
      <c r="B1484" s="51"/>
      <c r="C1484" s="51"/>
      <c r="D1484" s="51"/>
      <c r="E1484" s="51"/>
      <c r="F1484" s="51"/>
      <c r="G1484" s="51"/>
    </row>
    <row r="1485" spans="1:7" x14ac:dyDescent="0.3">
      <c r="A1485" s="51"/>
      <c r="B1485" s="51"/>
      <c r="C1485" s="51"/>
      <c r="D1485" s="51"/>
      <c r="E1485" s="51"/>
      <c r="F1485" s="51"/>
      <c r="G1485" s="51"/>
    </row>
    <row r="1486" spans="1:7" x14ac:dyDescent="0.3">
      <c r="A1486" s="51"/>
      <c r="B1486" s="51"/>
      <c r="C1486" s="51"/>
      <c r="D1486" s="51"/>
      <c r="E1486" s="51"/>
      <c r="F1486" s="51"/>
      <c r="G1486" s="51"/>
    </row>
    <row r="1487" spans="1:7" x14ac:dyDescent="0.3">
      <c r="A1487" s="51"/>
      <c r="B1487" s="51"/>
      <c r="C1487" s="51"/>
      <c r="D1487" s="51"/>
      <c r="E1487" s="51"/>
      <c r="F1487" s="51"/>
      <c r="G1487" s="51"/>
    </row>
    <row r="1488" spans="1:7" x14ac:dyDescent="0.3">
      <c r="A1488" s="51"/>
      <c r="B1488" s="51"/>
      <c r="C1488" s="51"/>
      <c r="D1488" s="51"/>
      <c r="E1488" s="51"/>
      <c r="F1488" s="51"/>
      <c r="G1488" s="51"/>
    </row>
    <row r="1489" spans="1:7" x14ac:dyDescent="0.3">
      <c r="A1489" s="51"/>
      <c r="B1489" s="51"/>
      <c r="C1489" s="51"/>
      <c r="D1489" s="51"/>
      <c r="E1489" s="51"/>
      <c r="F1489" s="51"/>
      <c r="G1489" s="51"/>
    </row>
    <row r="1490" spans="1:7" x14ac:dyDescent="0.3">
      <c r="A1490" s="51"/>
      <c r="B1490" s="51"/>
      <c r="C1490" s="51"/>
      <c r="D1490" s="51"/>
      <c r="E1490" s="51"/>
      <c r="F1490" s="51"/>
      <c r="G1490" s="51"/>
    </row>
    <row r="1491" spans="1:7" x14ac:dyDescent="0.3">
      <c r="A1491" s="51"/>
      <c r="B1491" s="51"/>
      <c r="C1491" s="51"/>
      <c r="D1491" s="51"/>
      <c r="E1491" s="51"/>
      <c r="F1491" s="51"/>
      <c r="G1491" s="51"/>
    </row>
    <row r="1492" spans="1:7" x14ac:dyDescent="0.3">
      <c r="A1492" s="51"/>
      <c r="B1492" s="51"/>
      <c r="C1492" s="51"/>
      <c r="D1492" s="51"/>
      <c r="E1492" s="51"/>
      <c r="F1492" s="51"/>
      <c r="G1492" s="51"/>
    </row>
    <row r="1493" spans="1:7" x14ac:dyDescent="0.3">
      <c r="A1493" s="51"/>
      <c r="B1493" s="51"/>
      <c r="C1493" s="51"/>
      <c r="D1493" s="51"/>
      <c r="E1493" s="51"/>
      <c r="F1493" s="51"/>
      <c r="G1493" s="51"/>
    </row>
    <row r="1494" spans="1:7" x14ac:dyDescent="0.3">
      <c r="A1494" s="51"/>
      <c r="B1494" s="51"/>
      <c r="C1494" s="51"/>
      <c r="D1494" s="51"/>
      <c r="E1494" s="51"/>
      <c r="F1494" s="51"/>
      <c r="G1494" s="51"/>
    </row>
    <row r="1495" spans="1:7" x14ac:dyDescent="0.3">
      <c r="A1495" s="51"/>
      <c r="B1495" s="51"/>
      <c r="C1495" s="51"/>
      <c r="D1495" s="51"/>
      <c r="E1495" s="51"/>
      <c r="F1495" s="51"/>
      <c r="G1495" s="51"/>
    </row>
    <row r="1496" spans="1:7" x14ac:dyDescent="0.3">
      <c r="A1496" s="51"/>
      <c r="B1496" s="51"/>
      <c r="C1496" s="51"/>
      <c r="D1496" s="51"/>
      <c r="E1496" s="51"/>
      <c r="F1496" s="51"/>
      <c r="G1496" s="51"/>
    </row>
    <row r="1497" spans="1:7" x14ac:dyDescent="0.3">
      <c r="A1497" s="51"/>
      <c r="B1497" s="51"/>
      <c r="C1497" s="51"/>
      <c r="D1497" s="51"/>
      <c r="E1497" s="51"/>
      <c r="F1497" s="51"/>
      <c r="G1497" s="51"/>
    </row>
    <row r="1498" spans="1:7" x14ac:dyDescent="0.3">
      <c r="A1498" s="51"/>
      <c r="B1498" s="51"/>
      <c r="C1498" s="51"/>
      <c r="D1498" s="51"/>
      <c r="E1498" s="51"/>
      <c r="F1498" s="51"/>
      <c r="G1498" s="51"/>
    </row>
    <row r="1499" spans="1:7" x14ac:dyDescent="0.3">
      <c r="A1499" s="51"/>
      <c r="B1499" s="51"/>
      <c r="C1499" s="51"/>
      <c r="D1499" s="51"/>
      <c r="E1499" s="51"/>
      <c r="F1499" s="51"/>
      <c r="G1499" s="51"/>
    </row>
    <row r="1500" spans="1:7" x14ac:dyDescent="0.3">
      <c r="A1500" s="51"/>
      <c r="B1500" s="51"/>
      <c r="C1500" s="51"/>
      <c r="D1500" s="51"/>
      <c r="E1500" s="51"/>
      <c r="F1500" s="51"/>
      <c r="G1500" s="51"/>
    </row>
    <row r="1501" spans="1:7" x14ac:dyDescent="0.3">
      <c r="A1501" s="51"/>
      <c r="B1501" s="51"/>
      <c r="C1501" s="51"/>
      <c r="D1501" s="51"/>
      <c r="E1501" s="51"/>
      <c r="F1501" s="51"/>
      <c r="G1501" s="51"/>
    </row>
    <row r="1502" spans="1:7" x14ac:dyDescent="0.3">
      <c r="A1502" s="51"/>
      <c r="B1502" s="51"/>
      <c r="C1502" s="51"/>
      <c r="D1502" s="51"/>
      <c r="E1502" s="51"/>
      <c r="F1502" s="51"/>
      <c r="G1502" s="51"/>
    </row>
    <row r="1503" spans="1:7" x14ac:dyDescent="0.3">
      <c r="A1503" s="51"/>
      <c r="B1503" s="51"/>
      <c r="C1503" s="51"/>
      <c r="D1503" s="51"/>
      <c r="E1503" s="51"/>
      <c r="F1503" s="51"/>
      <c r="G1503" s="51"/>
    </row>
    <row r="1504" spans="1:7" x14ac:dyDescent="0.3">
      <c r="A1504" s="51"/>
      <c r="B1504" s="51"/>
      <c r="C1504" s="51"/>
      <c r="D1504" s="51"/>
      <c r="E1504" s="51"/>
      <c r="F1504" s="51"/>
      <c r="G1504" s="51"/>
    </row>
    <row r="1505" spans="1:7" x14ac:dyDescent="0.3">
      <c r="A1505" s="51"/>
      <c r="B1505" s="51"/>
      <c r="C1505" s="51"/>
      <c r="D1505" s="51"/>
      <c r="E1505" s="51"/>
      <c r="F1505" s="51"/>
      <c r="G1505" s="51"/>
    </row>
    <row r="1506" spans="1:7" x14ac:dyDescent="0.3">
      <c r="A1506" s="51"/>
      <c r="B1506" s="51"/>
      <c r="C1506" s="51"/>
      <c r="D1506" s="51"/>
      <c r="E1506" s="51"/>
      <c r="F1506" s="51"/>
      <c r="G1506" s="51"/>
    </row>
    <row r="1507" spans="1:7" x14ac:dyDescent="0.3">
      <c r="A1507" s="51"/>
      <c r="B1507" s="51"/>
      <c r="C1507" s="51"/>
      <c r="D1507" s="51"/>
      <c r="E1507" s="51"/>
      <c r="F1507" s="51"/>
      <c r="G1507" s="51"/>
    </row>
    <row r="1508" spans="1:7" x14ac:dyDescent="0.3">
      <c r="A1508" s="51"/>
      <c r="B1508" s="51"/>
      <c r="C1508" s="51"/>
      <c r="D1508" s="51"/>
      <c r="E1508" s="51"/>
      <c r="F1508" s="51"/>
      <c r="G1508" s="51"/>
    </row>
    <row r="1509" spans="1:7" x14ac:dyDescent="0.3">
      <c r="A1509" s="51"/>
      <c r="B1509" s="51"/>
      <c r="C1509" s="51"/>
      <c r="D1509" s="51"/>
      <c r="E1509" s="51"/>
      <c r="F1509" s="51"/>
      <c r="G1509" s="51"/>
    </row>
    <row r="1510" spans="1:7" x14ac:dyDescent="0.3">
      <c r="A1510" s="51"/>
      <c r="B1510" s="51"/>
      <c r="C1510" s="51"/>
      <c r="D1510" s="51"/>
      <c r="E1510" s="51"/>
      <c r="F1510" s="51"/>
      <c r="G1510" s="51"/>
    </row>
    <row r="1511" spans="1:7" x14ac:dyDescent="0.3">
      <c r="A1511" s="51"/>
      <c r="B1511" s="51"/>
      <c r="C1511" s="51"/>
      <c r="D1511" s="51"/>
      <c r="E1511" s="51"/>
      <c r="F1511" s="51"/>
      <c r="G1511" s="51"/>
    </row>
    <row r="1512" spans="1:7" x14ac:dyDescent="0.3">
      <c r="A1512" s="51"/>
      <c r="B1512" s="51"/>
      <c r="C1512" s="51"/>
      <c r="D1512" s="51"/>
      <c r="E1512" s="51"/>
      <c r="F1512" s="51"/>
      <c r="G1512" s="51"/>
    </row>
    <row r="1513" spans="1:7" x14ac:dyDescent="0.3">
      <c r="A1513" s="51"/>
      <c r="B1513" s="51"/>
      <c r="C1513" s="51"/>
      <c r="D1513" s="51"/>
      <c r="E1513" s="51"/>
      <c r="F1513" s="51"/>
      <c r="G1513" s="51"/>
    </row>
    <row r="1514" spans="1:7" x14ac:dyDescent="0.3">
      <c r="A1514" s="51"/>
      <c r="B1514" s="51"/>
      <c r="C1514" s="51"/>
      <c r="D1514" s="51"/>
      <c r="E1514" s="51"/>
      <c r="F1514" s="51"/>
      <c r="G1514" s="51"/>
    </row>
    <row r="1515" spans="1:7" x14ac:dyDescent="0.3">
      <c r="A1515" s="51"/>
      <c r="B1515" s="51"/>
      <c r="C1515" s="51"/>
      <c r="D1515" s="51"/>
      <c r="E1515" s="51"/>
      <c r="F1515" s="51"/>
      <c r="G1515" s="51"/>
    </row>
    <row r="1516" spans="1:7" x14ac:dyDescent="0.3">
      <c r="A1516" s="51"/>
      <c r="B1516" s="51"/>
      <c r="C1516" s="51"/>
      <c r="D1516" s="51"/>
      <c r="E1516" s="51"/>
      <c r="F1516" s="51"/>
      <c r="G1516" s="51"/>
    </row>
    <row r="1517" spans="1:7" x14ac:dyDescent="0.3">
      <c r="A1517" s="51"/>
      <c r="B1517" s="51"/>
      <c r="C1517" s="51"/>
      <c r="D1517" s="51"/>
      <c r="E1517" s="51"/>
      <c r="F1517" s="51"/>
      <c r="G1517" s="51"/>
    </row>
    <row r="1518" spans="1:7" x14ac:dyDescent="0.3">
      <c r="A1518" s="51"/>
      <c r="B1518" s="51"/>
      <c r="C1518" s="51"/>
      <c r="D1518" s="51"/>
      <c r="E1518" s="51"/>
      <c r="F1518" s="51"/>
      <c r="G1518" s="51"/>
    </row>
    <row r="1519" spans="1:7" x14ac:dyDescent="0.3">
      <c r="A1519" s="51"/>
      <c r="B1519" s="51"/>
      <c r="C1519" s="51"/>
      <c r="D1519" s="51"/>
      <c r="E1519" s="51"/>
      <c r="F1519" s="51"/>
      <c r="G1519" s="51"/>
    </row>
    <row r="1520" spans="1:7" x14ac:dyDescent="0.3">
      <c r="A1520" s="51"/>
      <c r="B1520" s="51"/>
      <c r="C1520" s="51"/>
      <c r="D1520" s="51"/>
      <c r="E1520" s="51"/>
      <c r="F1520" s="51"/>
      <c r="G1520" s="51"/>
    </row>
    <row r="1521" spans="1:7" x14ac:dyDescent="0.3">
      <c r="A1521" s="51"/>
      <c r="B1521" s="51"/>
      <c r="C1521" s="51"/>
      <c r="D1521" s="51"/>
      <c r="E1521" s="51"/>
      <c r="F1521" s="51"/>
      <c r="G1521" s="51"/>
    </row>
    <row r="1522" spans="1:7" x14ac:dyDescent="0.3">
      <c r="A1522" s="51"/>
      <c r="B1522" s="51"/>
      <c r="C1522" s="51"/>
      <c r="D1522" s="51"/>
      <c r="E1522" s="51"/>
      <c r="F1522" s="51"/>
      <c r="G1522" s="51"/>
    </row>
    <row r="1523" spans="1:7" x14ac:dyDescent="0.3">
      <c r="A1523" s="51"/>
      <c r="B1523" s="51"/>
      <c r="C1523" s="51"/>
      <c r="D1523" s="51"/>
      <c r="E1523" s="51"/>
      <c r="F1523" s="51"/>
      <c r="G1523" s="51"/>
    </row>
    <row r="1524" spans="1:7" x14ac:dyDescent="0.3">
      <c r="A1524" s="51"/>
      <c r="B1524" s="51"/>
      <c r="C1524" s="51"/>
      <c r="D1524" s="51"/>
      <c r="E1524" s="51"/>
      <c r="F1524" s="51"/>
      <c r="G1524" s="51"/>
    </row>
    <row r="1525" spans="1:7" x14ac:dyDescent="0.3">
      <c r="A1525" s="51"/>
      <c r="B1525" s="51"/>
      <c r="C1525" s="51"/>
      <c r="D1525" s="51"/>
      <c r="E1525" s="51"/>
      <c r="F1525" s="51"/>
      <c r="G1525" s="51"/>
    </row>
    <row r="1526" spans="1:7" x14ac:dyDescent="0.3">
      <c r="A1526" s="51"/>
      <c r="B1526" s="51"/>
      <c r="C1526" s="51"/>
      <c r="D1526" s="51"/>
      <c r="E1526" s="51"/>
      <c r="F1526" s="51"/>
      <c r="G1526" s="51"/>
    </row>
    <row r="1527" spans="1:7" x14ac:dyDescent="0.3">
      <c r="A1527" s="51"/>
      <c r="B1527" s="51"/>
      <c r="C1527" s="51"/>
      <c r="D1527" s="51"/>
      <c r="E1527" s="51"/>
      <c r="F1527" s="51"/>
      <c r="G1527" s="51"/>
    </row>
    <row r="1528" spans="1:7" x14ac:dyDescent="0.3">
      <c r="A1528" s="51"/>
      <c r="B1528" s="51"/>
      <c r="C1528" s="51"/>
      <c r="D1528" s="51"/>
      <c r="E1528" s="51"/>
      <c r="F1528" s="51"/>
      <c r="G1528" s="51"/>
    </row>
    <row r="1529" spans="1:7" x14ac:dyDescent="0.3">
      <c r="A1529" s="51"/>
      <c r="B1529" s="51"/>
      <c r="C1529" s="51"/>
      <c r="D1529" s="51"/>
      <c r="E1529" s="51"/>
      <c r="F1529" s="51"/>
      <c r="G1529" s="51"/>
    </row>
    <row r="1530" spans="1:7" x14ac:dyDescent="0.3">
      <c r="A1530" s="51"/>
      <c r="B1530" s="51"/>
      <c r="C1530" s="51"/>
      <c r="D1530" s="51"/>
      <c r="E1530" s="51"/>
      <c r="F1530" s="51"/>
      <c r="G1530" s="51"/>
    </row>
    <row r="1531" spans="1:7" x14ac:dyDescent="0.3">
      <c r="A1531" s="51"/>
      <c r="B1531" s="51"/>
      <c r="C1531" s="51"/>
      <c r="D1531" s="51"/>
      <c r="E1531" s="51"/>
      <c r="F1531" s="51"/>
      <c r="G1531" s="51"/>
    </row>
    <row r="1532" spans="1:7" x14ac:dyDescent="0.3">
      <c r="A1532" s="51"/>
      <c r="B1532" s="51"/>
      <c r="C1532" s="51"/>
      <c r="D1532" s="51"/>
      <c r="E1532" s="51"/>
      <c r="F1532" s="51"/>
      <c r="G1532" s="51"/>
    </row>
    <row r="1533" spans="1:7" x14ac:dyDescent="0.3">
      <c r="A1533" s="51"/>
      <c r="B1533" s="51"/>
      <c r="C1533" s="51"/>
      <c r="D1533" s="51"/>
      <c r="E1533" s="51"/>
      <c r="F1533" s="51"/>
      <c r="G1533" s="51"/>
    </row>
    <row r="1534" spans="1:7" x14ac:dyDescent="0.3">
      <c r="A1534" s="51"/>
      <c r="B1534" s="51"/>
      <c r="C1534" s="51"/>
      <c r="D1534" s="51"/>
      <c r="E1534" s="51"/>
      <c r="F1534" s="51"/>
      <c r="G1534" s="51"/>
    </row>
    <row r="1535" spans="1:7" x14ac:dyDescent="0.3">
      <c r="A1535" s="51"/>
      <c r="B1535" s="51"/>
      <c r="C1535" s="51"/>
      <c r="D1535" s="51"/>
      <c r="E1535" s="51"/>
      <c r="F1535" s="51"/>
      <c r="G1535" s="51"/>
    </row>
    <row r="1536" spans="1:7" x14ac:dyDescent="0.3">
      <c r="A1536" s="51"/>
      <c r="B1536" s="51"/>
      <c r="C1536" s="51"/>
      <c r="D1536" s="51"/>
      <c r="E1536" s="51"/>
      <c r="F1536" s="51"/>
      <c r="G1536" s="51"/>
    </row>
    <row r="1537" spans="1:7" x14ac:dyDescent="0.3">
      <c r="A1537" s="51"/>
      <c r="B1537" s="51"/>
      <c r="C1537" s="51"/>
      <c r="D1537" s="51"/>
      <c r="E1537" s="51"/>
      <c r="F1537" s="51"/>
      <c r="G1537" s="51"/>
    </row>
    <row r="1538" spans="1:7" x14ac:dyDescent="0.3">
      <c r="A1538" s="51"/>
      <c r="B1538" s="51"/>
      <c r="C1538" s="51"/>
      <c r="D1538" s="51"/>
      <c r="E1538" s="51"/>
      <c r="F1538" s="51"/>
      <c r="G1538" s="51"/>
    </row>
    <row r="1539" spans="1:7" x14ac:dyDescent="0.3">
      <c r="A1539" s="51"/>
      <c r="B1539" s="51"/>
      <c r="C1539" s="51"/>
      <c r="D1539" s="51"/>
      <c r="E1539" s="51"/>
      <c r="F1539" s="51"/>
      <c r="G1539" s="51"/>
    </row>
    <row r="1540" spans="1:7" x14ac:dyDescent="0.3">
      <c r="A1540" s="51"/>
      <c r="B1540" s="51"/>
      <c r="C1540" s="51"/>
      <c r="D1540" s="51"/>
      <c r="E1540" s="51"/>
      <c r="F1540" s="51"/>
      <c r="G1540" s="51"/>
    </row>
    <row r="1541" spans="1:7" x14ac:dyDescent="0.3">
      <c r="A1541" s="51"/>
      <c r="B1541" s="51"/>
      <c r="C1541" s="51"/>
      <c r="D1541" s="51"/>
      <c r="E1541" s="51"/>
      <c r="F1541" s="51"/>
      <c r="G1541" s="51"/>
    </row>
    <row r="1542" spans="1:7" x14ac:dyDescent="0.3">
      <c r="A1542" s="51"/>
      <c r="B1542" s="51"/>
      <c r="C1542" s="51"/>
      <c r="D1542" s="51"/>
      <c r="E1542" s="51"/>
      <c r="F1542" s="51"/>
      <c r="G1542" s="51"/>
    </row>
    <row r="1543" spans="1:7" x14ac:dyDescent="0.3">
      <c r="A1543" s="51"/>
      <c r="B1543" s="51"/>
      <c r="C1543" s="51"/>
      <c r="D1543" s="51"/>
      <c r="E1543" s="51"/>
      <c r="F1543" s="51"/>
      <c r="G1543" s="51"/>
    </row>
    <row r="1544" spans="1:7" x14ac:dyDescent="0.3">
      <c r="A1544" s="51"/>
      <c r="B1544" s="51"/>
      <c r="C1544" s="51"/>
      <c r="D1544" s="51"/>
      <c r="E1544" s="51"/>
      <c r="F1544" s="51"/>
      <c r="G1544" s="51"/>
    </row>
    <row r="1545" spans="1:7" x14ac:dyDescent="0.3">
      <c r="A1545" s="51"/>
      <c r="B1545" s="51"/>
      <c r="C1545" s="51"/>
      <c r="D1545" s="51"/>
      <c r="E1545" s="51"/>
      <c r="F1545" s="51"/>
      <c r="G1545" s="51"/>
    </row>
    <row r="1546" spans="1:7" x14ac:dyDescent="0.3">
      <c r="A1546" s="51"/>
      <c r="B1546" s="51"/>
      <c r="C1546" s="51"/>
      <c r="D1546" s="51"/>
      <c r="E1546" s="51"/>
      <c r="F1546" s="51"/>
      <c r="G1546" s="51"/>
    </row>
    <row r="1547" spans="1:7" x14ac:dyDescent="0.3">
      <c r="A1547" s="51"/>
      <c r="B1547" s="51"/>
      <c r="C1547" s="51"/>
      <c r="D1547" s="51"/>
      <c r="E1547" s="51"/>
      <c r="F1547" s="51"/>
      <c r="G1547" s="51"/>
    </row>
    <row r="1548" spans="1:7" x14ac:dyDescent="0.3">
      <c r="A1548" s="51"/>
      <c r="B1548" s="51"/>
      <c r="C1548" s="51"/>
      <c r="D1548" s="51"/>
      <c r="E1548" s="51"/>
      <c r="F1548" s="51"/>
      <c r="G1548" s="51"/>
    </row>
    <row r="1549" spans="1:7" x14ac:dyDescent="0.3">
      <c r="A1549" s="51"/>
      <c r="B1549" s="51"/>
      <c r="C1549" s="51"/>
      <c r="D1549" s="51"/>
      <c r="E1549" s="51"/>
      <c r="F1549" s="51"/>
      <c r="G1549" s="51"/>
    </row>
    <row r="1550" spans="1:7" x14ac:dyDescent="0.3">
      <c r="A1550" s="51"/>
      <c r="B1550" s="51"/>
      <c r="C1550" s="51"/>
      <c r="D1550" s="51"/>
      <c r="E1550" s="51"/>
      <c r="F1550" s="51"/>
      <c r="G1550" s="51"/>
    </row>
    <row r="1551" spans="1:7" x14ac:dyDescent="0.3">
      <c r="A1551" s="51"/>
      <c r="B1551" s="51"/>
      <c r="C1551" s="51"/>
      <c r="D1551" s="51"/>
      <c r="E1551" s="51"/>
      <c r="F1551" s="51"/>
      <c r="G1551" s="51"/>
    </row>
    <row r="1552" spans="1:7" x14ac:dyDescent="0.3">
      <c r="A1552" s="51"/>
      <c r="B1552" s="51"/>
      <c r="C1552" s="51"/>
      <c r="D1552" s="51"/>
      <c r="E1552" s="51"/>
      <c r="F1552" s="51"/>
      <c r="G1552" s="51"/>
    </row>
    <row r="1553" spans="1:7" x14ac:dyDescent="0.3">
      <c r="A1553" s="51"/>
      <c r="B1553" s="51"/>
      <c r="C1553" s="51"/>
      <c r="D1553" s="51"/>
      <c r="E1553" s="51"/>
      <c r="F1553" s="51"/>
      <c r="G1553" s="51"/>
    </row>
    <row r="1554" spans="1:7" x14ac:dyDescent="0.3">
      <c r="A1554" s="51"/>
      <c r="B1554" s="51"/>
      <c r="C1554" s="51"/>
      <c r="D1554" s="51"/>
      <c r="E1554" s="51"/>
      <c r="F1554" s="51"/>
      <c r="G1554" s="51"/>
    </row>
    <row r="1555" spans="1:7" x14ac:dyDescent="0.3">
      <c r="A1555" s="51"/>
      <c r="B1555" s="51"/>
      <c r="C1555" s="51"/>
      <c r="D1555" s="51"/>
      <c r="E1555" s="51"/>
      <c r="F1555" s="51"/>
      <c r="G1555" s="51"/>
    </row>
    <row r="1556" spans="1:7" x14ac:dyDescent="0.3">
      <c r="A1556" s="51"/>
      <c r="B1556" s="51"/>
      <c r="C1556" s="51"/>
      <c r="D1556" s="51"/>
      <c r="E1556" s="51"/>
      <c r="F1556" s="51"/>
      <c r="G1556" s="51"/>
    </row>
    <row r="1557" spans="1:7" x14ac:dyDescent="0.3">
      <c r="A1557" s="51"/>
      <c r="B1557" s="51"/>
      <c r="C1557" s="51"/>
      <c r="D1557" s="51"/>
      <c r="E1557" s="51"/>
      <c r="F1557" s="51"/>
      <c r="G1557" s="51"/>
    </row>
    <row r="1558" spans="1:7" x14ac:dyDescent="0.3">
      <c r="A1558" s="51"/>
      <c r="B1558" s="51"/>
      <c r="C1558" s="51"/>
      <c r="D1558" s="51"/>
      <c r="E1558" s="51"/>
      <c r="F1558" s="51"/>
      <c r="G1558" s="51"/>
    </row>
    <row r="1559" spans="1:7" x14ac:dyDescent="0.3">
      <c r="A1559" s="51"/>
      <c r="B1559" s="51"/>
      <c r="C1559" s="51"/>
      <c r="D1559" s="51"/>
      <c r="E1559" s="51"/>
      <c r="F1559" s="51"/>
      <c r="G1559" s="51"/>
    </row>
    <row r="1560" spans="1:7" x14ac:dyDescent="0.3">
      <c r="A1560" s="51"/>
      <c r="B1560" s="51"/>
      <c r="C1560" s="51"/>
      <c r="D1560" s="51"/>
      <c r="E1560" s="51"/>
      <c r="F1560" s="51"/>
      <c r="G1560" s="51"/>
    </row>
    <row r="1561" spans="1:7" x14ac:dyDescent="0.3">
      <c r="A1561" s="51"/>
      <c r="B1561" s="51"/>
      <c r="C1561" s="51"/>
      <c r="D1561" s="51"/>
      <c r="E1561" s="51"/>
      <c r="F1561" s="51"/>
      <c r="G1561" s="51"/>
    </row>
    <row r="1562" spans="1:7" x14ac:dyDescent="0.3">
      <c r="A1562" s="51"/>
      <c r="B1562" s="51"/>
      <c r="C1562" s="51"/>
      <c r="D1562" s="51"/>
      <c r="E1562" s="51"/>
      <c r="F1562" s="51"/>
      <c r="G1562" s="51"/>
    </row>
    <row r="1563" spans="1:7" x14ac:dyDescent="0.3">
      <c r="A1563" s="51"/>
      <c r="B1563" s="51"/>
      <c r="C1563" s="51"/>
      <c r="D1563" s="51"/>
      <c r="E1563" s="51"/>
      <c r="F1563" s="51"/>
      <c r="G1563" s="51"/>
    </row>
    <row r="1564" spans="1:7" x14ac:dyDescent="0.3">
      <c r="A1564" s="51"/>
      <c r="B1564" s="51"/>
      <c r="C1564" s="51"/>
      <c r="D1564" s="51"/>
      <c r="E1564" s="51"/>
      <c r="F1564" s="51"/>
      <c r="G1564" s="51"/>
    </row>
    <row r="1565" spans="1:7" x14ac:dyDescent="0.3">
      <c r="A1565" s="51"/>
      <c r="B1565" s="51"/>
      <c r="C1565" s="51"/>
      <c r="D1565" s="51"/>
      <c r="E1565" s="51"/>
      <c r="F1565" s="51"/>
      <c r="G1565" s="51"/>
    </row>
    <row r="1566" spans="1:7" x14ac:dyDescent="0.3">
      <c r="A1566" s="51"/>
      <c r="B1566" s="51"/>
      <c r="C1566" s="51"/>
      <c r="D1566" s="51"/>
      <c r="E1566" s="51"/>
      <c r="F1566" s="51"/>
      <c r="G1566" s="51"/>
    </row>
    <row r="1567" spans="1:7" x14ac:dyDescent="0.3">
      <c r="A1567" s="51"/>
      <c r="B1567" s="51"/>
      <c r="C1567" s="51"/>
      <c r="D1567" s="51"/>
      <c r="E1567" s="51"/>
      <c r="F1567" s="51"/>
      <c r="G1567" s="51"/>
    </row>
    <row r="1568" spans="1:7" x14ac:dyDescent="0.3">
      <c r="A1568" s="51"/>
      <c r="B1568" s="51"/>
      <c r="C1568" s="51"/>
      <c r="D1568" s="51"/>
      <c r="E1568" s="51"/>
      <c r="F1568" s="51"/>
      <c r="G1568" s="51"/>
    </row>
    <row r="1569" spans="1:7" x14ac:dyDescent="0.3">
      <c r="A1569" s="51"/>
      <c r="B1569" s="51"/>
      <c r="C1569" s="51"/>
      <c r="D1569" s="51"/>
      <c r="E1569" s="51"/>
      <c r="F1569" s="51"/>
      <c r="G1569" s="51"/>
    </row>
    <row r="1570" spans="1:7" x14ac:dyDescent="0.3">
      <c r="A1570" s="51"/>
      <c r="B1570" s="51"/>
      <c r="C1570" s="51"/>
      <c r="D1570" s="51"/>
      <c r="E1570" s="51"/>
      <c r="F1570" s="51"/>
      <c r="G1570" s="51"/>
    </row>
    <row r="1571" spans="1:7" x14ac:dyDescent="0.3">
      <c r="A1571" s="51"/>
      <c r="B1571" s="51"/>
      <c r="C1571" s="51"/>
      <c r="D1571" s="51"/>
      <c r="E1571" s="51"/>
      <c r="F1571" s="51"/>
      <c r="G1571" s="51"/>
    </row>
    <row r="1572" spans="1:7" x14ac:dyDescent="0.3">
      <c r="A1572" s="51"/>
      <c r="B1572" s="51"/>
      <c r="C1572" s="51"/>
      <c r="D1572" s="51"/>
      <c r="E1572" s="51"/>
      <c r="F1572" s="51"/>
      <c r="G1572" s="51"/>
    </row>
    <row r="1573" spans="1:7" x14ac:dyDescent="0.3">
      <c r="A1573" s="51"/>
      <c r="B1573" s="51"/>
      <c r="C1573" s="51"/>
      <c r="D1573" s="51"/>
      <c r="E1573" s="51"/>
      <c r="F1573" s="51"/>
      <c r="G1573" s="51"/>
    </row>
    <row r="1574" spans="1:7" x14ac:dyDescent="0.3">
      <c r="A1574" s="51"/>
      <c r="B1574" s="51"/>
      <c r="C1574" s="51"/>
      <c r="D1574" s="51"/>
      <c r="E1574" s="51"/>
      <c r="F1574" s="51"/>
      <c r="G1574" s="51"/>
    </row>
    <row r="1575" spans="1:7" x14ac:dyDescent="0.3">
      <c r="A1575" s="51"/>
      <c r="B1575" s="51"/>
      <c r="C1575" s="51"/>
      <c r="D1575" s="51"/>
      <c r="E1575" s="51"/>
      <c r="F1575" s="51"/>
      <c r="G1575" s="51"/>
    </row>
    <row r="1576" spans="1:7" x14ac:dyDescent="0.3">
      <c r="A1576" s="51"/>
      <c r="B1576" s="51"/>
      <c r="C1576" s="51"/>
      <c r="D1576" s="51"/>
      <c r="E1576" s="51"/>
      <c r="F1576" s="51"/>
      <c r="G1576" s="51"/>
    </row>
    <row r="1577" spans="1:7" x14ac:dyDescent="0.3">
      <c r="A1577" s="51"/>
      <c r="B1577" s="51"/>
      <c r="C1577" s="51"/>
      <c r="D1577" s="51"/>
      <c r="E1577" s="51"/>
      <c r="F1577" s="51"/>
      <c r="G1577" s="51"/>
    </row>
    <row r="1578" spans="1:7" x14ac:dyDescent="0.3">
      <c r="A1578" s="51"/>
      <c r="B1578" s="51"/>
      <c r="C1578" s="51"/>
      <c r="D1578" s="51"/>
      <c r="E1578" s="51"/>
      <c r="F1578" s="51"/>
      <c r="G1578" s="51"/>
    </row>
    <row r="1579" spans="1:7" x14ac:dyDescent="0.3">
      <c r="A1579" s="51"/>
      <c r="B1579" s="51"/>
      <c r="C1579" s="51"/>
      <c r="D1579" s="51"/>
      <c r="E1579" s="51"/>
      <c r="F1579" s="51"/>
      <c r="G1579" s="51"/>
    </row>
    <row r="1580" spans="1:7" x14ac:dyDescent="0.3">
      <c r="A1580" s="51"/>
      <c r="B1580" s="51"/>
      <c r="C1580" s="51"/>
      <c r="D1580" s="51"/>
      <c r="E1580" s="51"/>
      <c r="F1580" s="51"/>
      <c r="G1580" s="51"/>
    </row>
    <row r="1581" spans="1:7" x14ac:dyDescent="0.3">
      <c r="A1581" s="51"/>
      <c r="B1581" s="51"/>
      <c r="C1581" s="51"/>
      <c r="D1581" s="51"/>
      <c r="E1581" s="51"/>
      <c r="F1581" s="51"/>
      <c r="G1581" s="51"/>
    </row>
    <row r="1582" spans="1:7" x14ac:dyDescent="0.3">
      <c r="A1582" s="51"/>
      <c r="B1582" s="51"/>
      <c r="C1582" s="51"/>
      <c r="D1582" s="51"/>
      <c r="E1582" s="51"/>
      <c r="F1582" s="51"/>
      <c r="G1582" s="51"/>
    </row>
    <row r="1583" spans="1:7" x14ac:dyDescent="0.3">
      <c r="A1583" s="51"/>
      <c r="B1583" s="51"/>
      <c r="C1583" s="51"/>
      <c r="D1583" s="51"/>
      <c r="E1583" s="51"/>
      <c r="F1583" s="51"/>
      <c r="G1583" s="51"/>
    </row>
    <row r="1584" spans="1:7" x14ac:dyDescent="0.3">
      <c r="A1584" s="51"/>
      <c r="B1584" s="51"/>
      <c r="C1584" s="51"/>
      <c r="D1584" s="51"/>
      <c r="E1584" s="51"/>
      <c r="F1584" s="51"/>
      <c r="G1584" s="51"/>
    </row>
    <row r="1585" spans="1:7" x14ac:dyDescent="0.3">
      <c r="A1585" s="51"/>
      <c r="B1585" s="51"/>
      <c r="C1585" s="51"/>
      <c r="D1585" s="51"/>
      <c r="E1585" s="51"/>
      <c r="F1585" s="51"/>
      <c r="G1585" s="51"/>
    </row>
    <row r="1586" spans="1:7" x14ac:dyDescent="0.3">
      <c r="A1586" s="51"/>
      <c r="B1586" s="51"/>
      <c r="C1586" s="51"/>
      <c r="D1586" s="51"/>
      <c r="E1586" s="51"/>
      <c r="F1586" s="51"/>
      <c r="G1586" s="51"/>
    </row>
    <row r="1587" spans="1:7" x14ac:dyDescent="0.3">
      <c r="A1587" s="51"/>
      <c r="B1587" s="51"/>
      <c r="C1587" s="51"/>
      <c r="D1587" s="51"/>
      <c r="E1587" s="51"/>
      <c r="F1587" s="51"/>
      <c r="G1587" s="51"/>
    </row>
    <row r="1588" spans="1:7" x14ac:dyDescent="0.3">
      <c r="A1588" s="51"/>
      <c r="B1588" s="51"/>
      <c r="C1588" s="51"/>
      <c r="D1588" s="51"/>
      <c r="E1588" s="51"/>
      <c r="F1588" s="51"/>
      <c r="G1588" s="51"/>
    </row>
    <row r="1589" spans="1:7" x14ac:dyDescent="0.3">
      <c r="A1589" s="51"/>
      <c r="B1589" s="51"/>
      <c r="C1589" s="51"/>
      <c r="D1589" s="51"/>
      <c r="E1589" s="51"/>
      <c r="F1589" s="51"/>
      <c r="G1589" s="51"/>
    </row>
    <row r="1590" spans="1:7" x14ac:dyDescent="0.3">
      <c r="A1590" s="51"/>
      <c r="B1590" s="51"/>
      <c r="C1590" s="51"/>
      <c r="D1590" s="51"/>
      <c r="E1590" s="51"/>
      <c r="F1590" s="51"/>
      <c r="G1590" s="51"/>
    </row>
    <row r="1591" spans="1:7" x14ac:dyDescent="0.3">
      <c r="A1591" s="51"/>
      <c r="B1591" s="51"/>
      <c r="C1591" s="51"/>
      <c r="D1591" s="51"/>
      <c r="E1591" s="51"/>
      <c r="F1591" s="51"/>
      <c r="G1591" s="51"/>
    </row>
    <row r="1592" spans="1:7" x14ac:dyDescent="0.3">
      <c r="A1592" s="51"/>
      <c r="B1592" s="51"/>
      <c r="C1592" s="51"/>
      <c r="D1592" s="51"/>
      <c r="E1592" s="51"/>
      <c r="F1592" s="51"/>
      <c r="G1592" s="51"/>
    </row>
    <row r="1593" spans="1:7" x14ac:dyDescent="0.3">
      <c r="A1593" s="51"/>
      <c r="B1593" s="51"/>
      <c r="C1593" s="51"/>
      <c r="D1593" s="51"/>
      <c r="E1593" s="51"/>
      <c r="F1593" s="51"/>
      <c r="G1593" s="51"/>
    </row>
    <row r="1594" spans="1:7" x14ac:dyDescent="0.3">
      <c r="A1594" s="51"/>
      <c r="B1594" s="51"/>
      <c r="C1594" s="51"/>
      <c r="D1594" s="51"/>
      <c r="E1594" s="51"/>
      <c r="F1594" s="51"/>
      <c r="G1594" s="51"/>
    </row>
    <row r="1595" spans="1:7" x14ac:dyDescent="0.3">
      <c r="A1595" s="51"/>
      <c r="B1595" s="51"/>
      <c r="C1595" s="51"/>
      <c r="D1595" s="51"/>
      <c r="E1595" s="51"/>
      <c r="F1595" s="51"/>
      <c r="G1595" s="51"/>
    </row>
    <row r="1596" spans="1:7" x14ac:dyDescent="0.3">
      <c r="A1596" s="51"/>
      <c r="B1596" s="51"/>
      <c r="C1596" s="51"/>
      <c r="D1596" s="51"/>
      <c r="E1596" s="51"/>
      <c r="F1596" s="51"/>
      <c r="G1596" s="51"/>
    </row>
    <row r="1597" spans="1:7" x14ac:dyDescent="0.3">
      <c r="A1597" s="51"/>
      <c r="B1597" s="51"/>
      <c r="C1597" s="51"/>
      <c r="D1597" s="51"/>
      <c r="E1597" s="51"/>
      <c r="F1597" s="51"/>
      <c r="G1597" s="51"/>
    </row>
    <row r="1598" spans="1:7" x14ac:dyDescent="0.3">
      <c r="A1598" s="51"/>
      <c r="B1598" s="51"/>
      <c r="C1598" s="51"/>
      <c r="D1598" s="51"/>
      <c r="E1598" s="51"/>
      <c r="F1598" s="51"/>
      <c r="G1598" s="51"/>
    </row>
    <row r="1599" spans="1:7" x14ac:dyDescent="0.3">
      <c r="A1599" s="51"/>
      <c r="B1599" s="51"/>
      <c r="C1599" s="51"/>
      <c r="D1599" s="51"/>
      <c r="E1599" s="51"/>
      <c r="F1599" s="51"/>
      <c r="G1599" s="51"/>
    </row>
    <row r="1600" spans="1:7" x14ac:dyDescent="0.3">
      <c r="A1600" s="51"/>
      <c r="B1600" s="51"/>
      <c r="C1600" s="51"/>
      <c r="D1600" s="51"/>
      <c r="E1600" s="51"/>
      <c r="F1600" s="51"/>
      <c r="G1600" s="51"/>
    </row>
    <row r="1601" spans="1:7" x14ac:dyDescent="0.3">
      <c r="A1601" s="51"/>
      <c r="B1601" s="51"/>
      <c r="C1601" s="51"/>
      <c r="D1601" s="51"/>
      <c r="E1601" s="51"/>
      <c r="F1601" s="51"/>
      <c r="G1601" s="51"/>
    </row>
    <row r="1602" spans="1:7" x14ac:dyDescent="0.3">
      <c r="A1602" s="51"/>
      <c r="B1602" s="51"/>
      <c r="C1602" s="51"/>
      <c r="D1602" s="51"/>
      <c r="E1602" s="51"/>
      <c r="F1602" s="51"/>
      <c r="G1602" s="51"/>
    </row>
    <row r="1603" spans="1:7" x14ac:dyDescent="0.3">
      <c r="A1603" s="51"/>
      <c r="B1603" s="51"/>
      <c r="C1603" s="51"/>
      <c r="D1603" s="51"/>
      <c r="E1603" s="51"/>
      <c r="F1603" s="51"/>
      <c r="G1603" s="51"/>
    </row>
    <row r="1604" spans="1:7" x14ac:dyDescent="0.3">
      <c r="A1604" s="51"/>
      <c r="B1604" s="51"/>
      <c r="C1604" s="51"/>
      <c r="D1604" s="51"/>
      <c r="E1604" s="51"/>
      <c r="F1604" s="51"/>
      <c r="G1604" s="51"/>
    </row>
    <row r="1605" spans="1:7" x14ac:dyDescent="0.3">
      <c r="A1605" s="51"/>
      <c r="B1605" s="51"/>
      <c r="C1605" s="51"/>
      <c r="D1605" s="51"/>
      <c r="E1605" s="51"/>
      <c r="F1605" s="51"/>
      <c r="G1605" s="51"/>
    </row>
    <row r="1606" spans="1:7" x14ac:dyDescent="0.3">
      <c r="A1606" s="51"/>
      <c r="B1606" s="51"/>
      <c r="C1606" s="51"/>
      <c r="D1606" s="51"/>
      <c r="E1606" s="51"/>
      <c r="F1606" s="51"/>
      <c r="G1606" s="51"/>
    </row>
    <row r="1607" spans="1:7" x14ac:dyDescent="0.3">
      <c r="A1607" s="51"/>
      <c r="B1607" s="51"/>
      <c r="C1607" s="51"/>
      <c r="D1607" s="51"/>
      <c r="E1607" s="51"/>
      <c r="F1607" s="51"/>
      <c r="G1607" s="51"/>
    </row>
    <row r="1608" spans="1:7" x14ac:dyDescent="0.3">
      <c r="A1608" s="51"/>
      <c r="B1608" s="51"/>
      <c r="C1608" s="51"/>
      <c r="D1608" s="51"/>
      <c r="E1608" s="51"/>
      <c r="F1608" s="51"/>
      <c r="G1608" s="51"/>
    </row>
    <row r="1609" spans="1:7" x14ac:dyDescent="0.3">
      <c r="A1609" s="51"/>
      <c r="B1609" s="51"/>
      <c r="C1609" s="51"/>
      <c r="D1609" s="51"/>
      <c r="E1609" s="51"/>
      <c r="F1609" s="51"/>
      <c r="G1609" s="51"/>
    </row>
    <row r="1610" spans="1:7" x14ac:dyDescent="0.3">
      <c r="A1610" s="51"/>
      <c r="B1610" s="51"/>
      <c r="C1610" s="51"/>
      <c r="D1610" s="51"/>
      <c r="E1610" s="51"/>
      <c r="F1610" s="51"/>
      <c r="G1610" s="51"/>
    </row>
    <row r="1611" spans="1:7" x14ac:dyDescent="0.3">
      <c r="A1611" s="51"/>
      <c r="B1611" s="51"/>
      <c r="C1611" s="51"/>
      <c r="D1611" s="51"/>
      <c r="E1611" s="51"/>
      <c r="F1611" s="51"/>
      <c r="G1611" s="51"/>
    </row>
    <row r="1612" spans="1:7" x14ac:dyDescent="0.3">
      <c r="A1612" s="51"/>
      <c r="B1612" s="51"/>
      <c r="C1612" s="51"/>
      <c r="D1612" s="51"/>
      <c r="E1612" s="51"/>
      <c r="F1612" s="51"/>
      <c r="G1612" s="51"/>
    </row>
    <row r="1613" spans="1:7" x14ac:dyDescent="0.3">
      <c r="A1613" s="51"/>
      <c r="B1613" s="51"/>
      <c r="C1613" s="51"/>
      <c r="D1613" s="51"/>
      <c r="E1613" s="51"/>
      <c r="F1613" s="51"/>
      <c r="G1613" s="51"/>
    </row>
    <row r="1614" spans="1:7" x14ac:dyDescent="0.3">
      <c r="A1614" s="51"/>
      <c r="B1614" s="51"/>
      <c r="C1614" s="51"/>
      <c r="D1614" s="51"/>
      <c r="E1614" s="51"/>
      <c r="F1614" s="51"/>
      <c r="G1614" s="51"/>
    </row>
    <row r="1615" spans="1:7" x14ac:dyDescent="0.3">
      <c r="A1615" s="51"/>
      <c r="B1615" s="51"/>
      <c r="C1615" s="51"/>
      <c r="D1615" s="51"/>
      <c r="E1615" s="51"/>
      <c r="F1615" s="51"/>
      <c r="G1615" s="51"/>
    </row>
    <row r="1616" spans="1:7" x14ac:dyDescent="0.3">
      <c r="A1616" s="51"/>
      <c r="B1616" s="51"/>
      <c r="C1616" s="51"/>
      <c r="D1616" s="51"/>
      <c r="E1616" s="51"/>
      <c r="F1616" s="51"/>
      <c r="G1616" s="51"/>
    </row>
    <row r="1617" spans="1:7" x14ac:dyDescent="0.3">
      <c r="A1617" s="51"/>
      <c r="B1617" s="51"/>
      <c r="C1617" s="51"/>
      <c r="D1617" s="51"/>
      <c r="E1617" s="51"/>
      <c r="F1617" s="51"/>
      <c r="G1617" s="51"/>
    </row>
    <row r="1618" spans="1:7" x14ac:dyDescent="0.3">
      <c r="A1618" s="51"/>
      <c r="B1618" s="51"/>
      <c r="C1618" s="51"/>
      <c r="D1618" s="51"/>
      <c r="E1618" s="51"/>
      <c r="F1618" s="51"/>
      <c r="G1618" s="51"/>
    </row>
    <row r="1619" spans="1:7" x14ac:dyDescent="0.3">
      <c r="A1619" s="51"/>
      <c r="B1619" s="51"/>
      <c r="C1619" s="51"/>
      <c r="D1619" s="51"/>
      <c r="E1619" s="51"/>
      <c r="F1619" s="51"/>
      <c r="G1619" s="51"/>
    </row>
    <row r="1620" spans="1:7" x14ac:dyDescent="0.3">
      <c r="A1620" s="51"/>
      <c r="B1620" s="51"/>
      <c r="C1620" s="51"/>
      <c r="D1620" s="51"/>
      <c r="E1620" s="51"/>
      <c r="F1620" s="51"/>
      <c r="G1620" s="51"/>
    </row>
    <row r="1621" spans="1:7" x14ac:dyDescent="0.3">
      <c r="A1621" s="51"/>
      <c r="B1621" s="51"/>
      <c r="C1621" s="51"/>
      <c r="D1621" s="51"/>
      <c r="E1621" s="51"/>
      <c r="F1621" s="51"/>
      <c r="G1621" s="51"/>
    </row>
    <row r="1622" spans="1:7" x14ac:dyDescent="0.3">
      <c r="A1622" s="51"/>
      <c r="B1622" s="51"/>
      <c r="C1622" s="51"/>
      <c r="D1622" s="51"/>
      <c r="E1622" s="51"/>
      <c r="F1622" s="51"/>
      <c r="G1622" s="51"/>
    </row>
    <row r="1623" spans="1:7" x14ac:dyDescent="0.3">
      <c r="A1623" s="51"/>
      <c r="B1623" s="51"/>
      <c r="C1623" s="51"/>
      <c r="D1623" s="51"/>
      <c r="E1623" s="51"/>
      <c r="F1623" s="51"/>
      <c r="G1623" s="51"/>
    </row>
    <row r="1624" spans="1:7" x14ac:dyDescent="0.3">
      <c r="A1624" s="51"/>
      <c r="B1624" s="51"/>
      <c r="C1624" s="51"/>
      <c r="D1624" s="51"/>
      <c r="E1624" s="51"/>
      <c r="F1624" s="51"/>
      <c r="G1624" s="51"/>
    </row>
    <row r="1625" spans="1:7" x14ac:dyDescent="0.3">
      <c r="A1625" s="51"/>
      <c r="B1625" s="51"/>
      <c r="C1625" s="51"/>
      <c r="D1625" s="51"/>
      <c r="E1625" s="51"/>
      <c r="F1625" s="51"/>
      <c r="G1625" s="51"/>
    </row>
    <row r="1626" spans="1:7" x14ac:dyDescent="0.3">
      <c r="A1626" s="51"/>
      <c r="B1626" s="51"/>
      <c r="C1626" s="51"/>
      <c r="D1626" s="51"/>
      <c r="E1626" s="51"/>
      <c r="F1626" s="51"/>
      <c r="G1626" s="51"/>
    </row>
    <row r="1627" spans="1:7" x14ac:dyDescent="0.3">
      <c r="A1627" s="51"/>
      <c r="B1627" s="51"/>
      <c r="C1627" s="51"/>
      <c r="D1627" s="51"/>
      <c r="E1627" s="51"/>
      <c r="F1627" s="51"/>
      <c r="G1627" s="51"/>
    </row>
    <row r="1628" spans="1:7" x14ac:dyDescent="0.3">
      <c r="A1628" s="51"/>
      <c r="B1628" s="51"/>
      <c r="C1628" s="51"/>
      <c r="D1628" s="51"/>
      <c r="E1628" s="51"/>
      <c r="F1628" s="51"/>
      <c r="G1628" s="51"/>
    </row>
    <row r="1629" spans="1:7" x14ac:dyDescent="0.3">
      <c r="A1629" s="51"/>
      <c r="B1629" s="51"/>
      <c r="C1629" s="51"/>
      <c r="D1629" s="51"/>
      <c r="E1629" s="51"/>
      <c r="F1629" s="51"/>
      <c r="G1629" s="51"/>
    </row>
    <row r="1630" spans="1:7" x14ac:dyDescent="0.3">
      <c r="A1630" s="51"/>
      <c r="B1630" s="51"/>
      <c r="C1630" s="51"/>
      <c r="D1630" s="51"/>
      <c r="E1630" s="51"/>
      <c r="F1630" s="51"/>
      <c r="G1630" s="51"/>
    </row>
    <row r="1631" spans="1:7" x14ac:dyDescent="0.3">
      <c r="A1631" s="51"/>
      <c r="B1631" s="51"/>
      <c r="C1631" s="51"/>
      <c r="D1631" s="51"/>
      <c r="E1631" s="51"/>
      <c r="F1631" s="51"/>
      <c r="G1631" s="51"/>
    </row>
    <row r="1632" spans="1:7" x14ac:dyDescent="0.3">
      <c r="A1632" s="51"/>
      <c r="B1632" s="51"/>
      <c r="C1632" s="51"/>
      <c r="D1632" s="51"/>
      <c r="E1632" s="51"/>
      <c r="F1632" s="51"/>
      <c r="G1632" s="51"/>
    </row>
    <row r="1633" spans="1:7" x14ac:dyDescent="0.3">
      <c r="A1633" s="51"/>
      <c r="B1633" s="51"/>
      <c r="C1633" s="51"/>
      <c r="D1633" s="51"/>
      <c r="E1633" s="51"/>
      <c r="F1633" s="51"/>
      <c r="G1633" s="51"/>
    </row>
    <row r="1634" spans="1:7" x14ac:dyDescent="0.3">
      <c r="A1634" s="51"/>
      <c r="B1634" s="51"/>
      <c r="C1634" s="51"/>
      <c r="D1634" s="51"/>
      <c r="E1634" s="51"/>
      <c r="F1634" s="51"/>
      <c r="G1634" s="51"/>
    </row>
    <row r="1635" spans="1:7" x14ac:dyDescent="0.3">
      <c r="A1635" s="51"/>
      <c r="B1635" s="51"/>
      <c r="C1635" s="51"/>
      <c r="D1635" s="51"/>
      <c r="E1635" s="51"/>
      <c r="F1635" s="51"/>
      <c r="G1635" s="51"/>
    </row>
    <row r="1636" spans="1:7" x14ac:dyDescent="0.3">
      <c r="A1636" s="51"/>
      <c r="B1636" s="51"/>
      <c r="C1636" s="51"/>
      <c r="D1636" s="51"/>
      <c r="E1636" s="51"/>
      <c r="F1636" s="51"/>
      <c r="G1636" s="51"/>
    </row>
    <row r="1637" spans="1:7" x14ac:dyDescent="0.3">
      <c r="A1637" s="51"/>
      <c r="B1637" s="51"/>
      <c r="C1637" s="51"/>
      <c r="D1637" s="51"/>
      <c r="E1637" s="51"/>
      <c r="F1637" s="51"/>
      <c r="G1637" s="51"/>
    </row>
    <row r="1638" spans="1:7" x14ac:dyDescent="0.3">
      <c r="A1638" s="51"/>
      <c r="B1638" s="51"/>
      <c r="C1638" s="51"/>
      <c r="D1638" s="51"/>
      <c r="E1638" s="51"/>
      <c r="F1638" s="51"/>
      <c r="G1638" s="51"/>
    </row>
    <row r="1639" spans="1:7" x14ac:dyDescent="0.3">
      <c r="A1639" s="51"/>
      <c r="B1639" s="51"/>
      <c r="C1639" s="51"/>
      <c r="D1639" s="51"/>
      <c r="E1639" s="51"/>
      <c r="F1639" s="51"/>
      <c r="G1639" s="51"/>
    </row>
    <row r="1640" spans="1:7" x14ac:dyDescent="0.3">
      <c r="A1640" s="51"/>
      <c r="B1640" s="51"/>
      <c r="C1640" s="51"/>
      <c r="D1640" s="51"/>
      <c r="E1640" s="51"/>
      <c r="F1640" s="51"/>
      <c r="G1640" s="51"/>
    </row>
    <row r="1641" spans="1:7" x14ac:dyDescent="0.3">
      <c r="A1641" s="51"/>
      <c r="B1641" s="51"/>
      <c r="C1641" s="51"/>
      <c r="D1641" s="51"/>
      <c r="E1641" s="51"/>
      <c r="F1641" s="51"/>
      <c r="G1641" s="51"/>
    </row>
    <row r="1642" spans="1:7" x14ac:dyDescent="0.3">
      <c r="A1642" s="51"/>
      <c r="B1642" s="51"/>
      <c r="C1642" s="51"/>
      <c r="D1642" s="51"/>
      <c r="E1642" s="51"/>
      <c r="F1642" s="51"/>
      <c r="G1642" s="51"/>
    </row>
    <row r="1643" spans="1:7" x14ac:dyDescent="0.3">
      <c r="A1643" s="51"/>
      <c r="B1643" s="51"/>
      <c r="C1643" s="51"/>
      <c r="D1643" s="51"/>
      <c r="E1643" s="51"/>
      <c r="F1643" s="51"/>
      <c r="G1643" s="51"/>
    </row>
    <row r="1644" spans="1:7" x14ac:dyDescent="0.3">
      <c r="A1644" s="51"/>
      <c r="B1644" s="51"/>
      <c r="C1644" s="51"/>
      <c r="D1644" s="51"/>
      <c r="E1644" s="51"/>
      <c r="F1644" s="51"/>
      <c r="G1644" s="51"/>
    </row>
    <row r="1645" spans="1:7" x14ac:dyDescent="0.3">
      <c r="A1645" s="51"/>
      <c r="B1645" s="51"/>
      <c r="C1645" s="51"/>
      <c r="D1645" s="51"/>
      <c r="E1645" s="51"/>
      <c r="F1645" s="51"/>
      <c r="G1645" s="51"/>
    </row>
    <row r="1646" spans="1:7" x14ac:dyDescent="0.3">
      <c r="A1646" s="51"/>
      <c r="B1646" s="51"/>
      <c r="C1646" s="51"/>
      <c r="D1646" s="51"/>
      <c r="E1646" s="51"/>
      <c r="F1646" s="51"/>
      <c r="G1646" s="51"/>
    </row>
    <row r="1647" spans="1:7" x14ac:dyDescent="0.3">
      <c r="A1647" s="51"/>
      <c r="B1647" s="51"/>
      <c r="C1647" s="51"/>
      <c r="D1647" s="51"/>
      <c r="E1647" s="51"/>
      <c r="F1647" s="51"/>
      <c r="G1647" s="51"/>
    </row>
    <row r="1648" spans="1:7" x14ac:dyDescent="0.3">
      <c r="A1648" s="51"/>
      <c r="B1648" s="51"/>
      <c r="C1648" s="51"/>
      <c r="D1648" s="51"/>
      <c r="E1648" s="51"/>
      <c r="F1648" s="51"/>
      <c r="G1648" s="51"/>
    </row>
    <row r="1649" spans="1:7" x14ac:dyDescent="0.3">
      <c r="A1649" s="51"/>
      <c r="B1649" s="51"/>
      <c r="C1649" s="51"/>
      <c r="D1649" s="51"/>
      <c r="E1649" s="51"/>
      <c r="F1649" s="51"/>
      <c r="G1649" s="51"/>
    </row>
    <row r="1650" spans="1:7" x14ac:dyDescent="0.3">
      <c r="A1650" s="51"/>
      <c r="B1650" s="51"/>
      <c r="C1650" s="51"/>
      <c r="D1650" s="51"/>
      <c r="E1650" s="51"/>
      <c r="F1650" s="51"/>
      <c r="G1650" s="51"/>
    </row>
    <row r="1651" spans="1:7" x14ac:dyDescent="0.3">
      <c r="A1651" s="51"/>
      <c r="B1651" s="51"/>
      <c r="C1651" s="51"/>
      <c r="D1651" s="51"/>
      <c r="E1651" s="51"/>
      <c r="F1651" s="51"/>
      <c r="G1651" s="51"/>
    </row>
    <row r="1652" spans="1:7" x14ac:dyDescent="0.3">
      <c r="A1652" s="51"/>
      <c r="B1652" s="51"/>
      <c r="C1652" s="51"/>
      <c r="D1652" s="51"/>
      <c r="E1652" s="51"/>
      <c r="F1652" s="51"/>
      <c r="G1652" s="51"/>
    </row>
    <row r="1653" spans="1:7" x14ac:dyDescent="0.3">
      <c r="A1653" s="51"/>
      <c r="B1653" s="51"/>
      <c r="C1653" s="51"/>
      <c r="D1653" s="51"/>
      <c r="E1653" s="51"/>
      <c r="F1653" s="51"/>
      <c r="G1653" s="51"/>
    </row>
    <row r="1654" spans="1:7" x14ac:dyDescent="0.3">
      <c r="A1654" s="51"/>
      <c r="B1654" s="51"/>
      <c r="C1654" s="51"/>
      <c r="D1654" s="51"/>
      <c r="E1654" s="51"/>
      <c r="F1654" s="51"/>
      <c r="G1654" s="51"/>
    </row>
    <row r="1655" spans="1:7" x14ac:dyDescent="0.3">
      <c r="A1655" s="51"/>
      <c r="B1655" s="51"/>
      <c r="C1655" s="51"/>
      <c r="D1655" s="51"/>
      <c r="E1655" s="51"/>
      <c r="F1655" s="51"/>
      <c r="G1655" s="51"/>
    </row>
    <row r="1656" spans="1:7" x14ac:dyDescent="0.3">
      <c r="A1656" s="51"/>
      <c r="B1656" s="51"/>
      <c r="C1656" s="51"/>
      <c r="D1656" s="51"/>
      <c r="E1656" s="51"/>
      <c r="F1656" s="51"/>
      <c r="G1656" s="51"/>
    </row>
    <row r="1657" spans="1:7" x14ac:dyDescent="0.3">
      <c r="A1657" s="51"/>
      <c r="B1657" s="51"/>
      <c r="C1657" s="51"/>
      <c r="D1657" s="51"/>
      <c r="E1657" s="51"/>
      <c r="F1657" s="51"/>
      <c r="G1657" s="51"/>
    </row>
    <row r="1658" spans="1:7" x14ac:dyDescent="0.3">
      <c r="A1658" s="51"/>
      <c r="B1658" s="51"/>
      <c r="C1658" s="51"/>
      <c r="D1658" s="51"/>
      <c r="E1658" s="51"/>
      <c r="F1658" s="51"/>
      <c r="G1658" s="51"/>
    </row>
    <row r="1659" spans="1:7" x14ac:dyDescent="0.3">
      <c r="A1659" s="51"/>
      <c r="B1659" s="51"/>
      <c r="C1659" s="51"/>
      <c r="D1659" s="51"/>
      <c r="E1659" s="51"/>
      <c r="F1659" s="51"/>
      <c r="G1659" s="51"/>
    </row>
    <row r="1660" spans="1:7" x14ac:dyDescent="0.3">
      <c r="A1660" s="51"/>
      <c r="B1660" s="51"/>
      <c r="C1660" s="51"/>
      <c r="D1660" s="51"/>
      <c r="E1660" s="51"/>
      <c r="F1660" s="51"/>
      <c r="G1660" s="51"/>
    </row>
    <row r="1661" spans="1:7" x14ac:dyDescent="0.3">
      <c r="A1661" s="51"/>
      <c r="B1661" s="51"/>
      <c r="C1661" s="51"/>
      <c r="D1661" s="51"/>
      <c r="E1661" s="51"/>
      <c r="F1661" s="51"/>
      <c r="G1661" s="51"/>
    </row>
    <row r="1662" spans="1:7" x14ac:dyDescent="0.3">
      <c r="A1662" s="51"/>
      <c r="B1662" s="51"/>
      <c r="C1662" s="51"/>
      <c r="D1662" s="51"/>
      <c r="E1662" s="51"/>
      <c r="F1662" s="51"/>
      <c r="G1662" s="51"/>
    </row>
    <row r="1663" spans="1:7" x14ac:dyDescent="0.3">
      <c r="A1663" s="51"/>
      <c r="B1663" s="51"/>
      <c r="C1663" s="51"/>
      <c r="D1663" s="51"/>
      <c r="E1663" s="51"/>
      <c r="F1663" s="51"/>
      <c r="G1663" s="51"/>
    </row>
    <row r="1664" spans="1:7" x14ac:dyDescent="0.3">
      <c r="A1664" s="51"/>
      <c r="B1664" s="51"/>
      <c r="C1664" s="51"/>
      <c r="D1664" s="51"/>
      <c r="E1664" s="51"/>
      <c r="F1664" s="51"/>
      <c r="G1664" s="51"/>
    </row>
    <row r="1665" spans="1:7" x14ac:dyDescent="0.3">
      <c r="A1665" s="51"/>
      <c r="B1665" s="51"/>
      <c r="C1665" s="51"/>
      <c r="D1665" s="51"/>
      <c r="E1665" s="51"/>
      <c r="F1665" s="51"/>
      <c r="G1665" s="51"/>
    </row>
    <row r="1666" spans="1:7" x14ac:dyDescent="0.3">
      <c r="A1666" s="51"/>
      <c r="B1666" s="51"/>
      <c r="C1666" s="51"/>
      <c r="D1666" s="51"/>
      <c r="E1666" s="51"/>
      <c r="F1666" s="51"/>
      <c r="G1666" s="51"/>
    </row>
    <row r="1667" spans="1:7" x14ac:dyDescent="0.3">
      <c r="A1667" s="51"/>
      <c r="B1667" s="51"/>
      <c r="C1667" s="51"/>
      <c r="D1667" s="51"/>
      <c r="E1667" s="51"/>
      <c r="F1667" s="51"/>
      <c r="G1667" s="51"/>
    </row>
    <row r="1668" spans="1:7" x14ac:dyDescent="0.3">
      <c r="A1668" s="51"/>
      <c r="B1668" s="51"/>
      <c r="C1668" s="51"/>
      <c r="D1668" s="51"/>
      <c r="E1668" s="51"/>
      <c r="F1668" s="51"/>
      <c r="G1668" s="51"/>
    </row>
    <row r="1669" spans="1:7" x14ac:dyDescent="0.3">
      <c r="A1669" s="51"/>
      <c r="B1669" s="51"/>
      <c r="C1669" s="51"/>
      <c r="D1669" s="51"/>
      <c r="E1669" s="51"/>
      <c r="F1669" s="51"/>
      <c r="G1669" s="51"/>
    </row>
    <row r="1670" spans="1:7" x14ac:dyDescent="0.3">
      <c r="A1670" s="51"/>
      <c r="B1670" s="51"/>
      <c r="C1670" s="51"/>
      <c r="D1670" s="51"/>
      <c r="E1670" s="51"/>
      <c r="F1670" s="51"/>
      <c r="G1670" s="51"/>
    </row>
    <row r="1671" spans="1:7" x14ac:dyDescent="0.3">
      <c r="A1671" s="51"/>
      <c r="B1671" s="51"/>
      <c r="C1671" s="51"/>
      <c r="D1671" s="51"/>
      <c r="E1671" s="51"/>
      <c r="F1671" s="51"/>
      <c r="G1671" s="51"/>
    </row>
    <row r="1672" spans="1:7" x14ac:dyDescent="0.3">
      <c r="A1672" s="51"/>
      <c r="B1672" s="51"/>
      <c r="C1672" s="51"/>
      <c r="D1672" s="51"/>
      <c r="E1672" s="51"/>
      <c r="F1672" s="51"/>
      <c r="G1672" s="51"/>
    </row>
    <row r="1673" spans="1:7" x14ac:dyDescent="0.3">
      <c r="A1673" s="51"/>
      <c r="B1673" s="51"/>
      <c r="C1673" s="51"/>
      <c r="D1673" s="51"/>
      <c r="E1673" s="51"/>
      <c r="F1673" s="51"/>
      <c r="G1673" s="51"/>
    </row>
    <row r="1674" spans="1:7" x14ac:dyDescent="0.3">
      <c r="A1674" s="51"/>
      <c r="B1674" s="51"/>
      <c r="C1674" s="51"/>
      <c r="D1674" s="51"/>
      <c r="E1674" s="51"/>
      <c r="F1674" s="51"/>
      <c r="G1674" s="51"/>
    </row>
    <row r="1675" spans="1:7" x14ac:dyDescent="0.3">
      <c r="A1675" s="51"/>
      <c r="B1675" s="51"/>
      <c r="C1675" s="51"/>
      <c r="D1675" s="51"/>
      <c r="E1675" s="51"/>
      <c r="F1675" s="51"/>
      <c r="G1675" s="51"/>
    </row>
    <row r="1676" spans="1:7" x14ac:dyDescent="0.3">
      <c r="A1676" s="51"/>
      <c r="B1676" s="51"/>
      <c r="C1676" s="51"/>
      <c r="D1676" s="51"/>
      <c r="E1676" s="51"/>
      <c r="F1676" s="51"/>
      <c r="G1676" s="51"/>
    </row>
    <row r="1677" spans="1:7" x14ac:dyDescent="0.3">
      <c r="A1677" s="51"/>
      <c r="B1677" s="51"/>
      <c r="C1677" s="51"/>
      <c r="D1677" s="51"/>
      <c r="E1677" s="51"/>
      <c r="F1677" s="51"/>
      <c r="G1677" s="51"/>
    </row>
    <row r="1678" spans="1:7" x14ac:dyDescent="0.3">
      <c r="A1678" s="51"/>
      <c r="B1678" s="51"/>
      <c r="C1678" s="51"/>
      <c r="D1678" s="51"/>
      <c r="E1678" s="51"/>
      <c r="F1678" s="51"/>
      <c r="G1678" s="51"/>
    </row>
    <row r="1679" spans="1:7" x14ac:dyDescent="0.3">
      <c r="A1679" s="51"/>
      <c r="B1679" s="51"/>
      <c r="C1679" s="51"/>
      <c r="D1679" s="51"/>
      <c r="E1679" s="51"/>
      <c r="F1679" s="51"/>
      <c r="G1679" s="51"/>
    </row>
    <row r="1680" spans="1:7" x14ac:dyDescent="0.3">
      <c r="A1680" s="51"/>
      <c r="B1680" s="51"/>
      <c r="C1680" s="51"/>
      <c r="D1680" s="51"/>
      <c r="E1680" s="51"/>
      <c r="F1680" s="51"/>
      <c r="G1680" s="51"/>
    </row>
    <row r="1681" spans="1:7" x14ac:dyDescent="0.3">
      <c r="A1681" s="51"/>
      <c r="B1681" s="51"/>
      <c r="C1681" s="51"/>
      <c r="D1681" s="51"/>
      <c r="E1681" s="51"/>
      <c r="F1681" s="51"/>
      <c r="G1681" s="51"/>
    </row>
    <row r="1682" spans="1:7" x14ac:dyDescent="0.3">
      <c r="A1682" s="51"/>
      <c r="B1682" s="51"/>
      <c r="C1682" s="51"/>
      <c r="D1682" s="51"/>
      <c r="E1682" s="51"/>
      <c r="F1682" s="51"/>
      <c r="G1682" s="51"/>
    </row>
    <row r="1683" spans="1:7" x14ac:dyDescent="0.3">
      <c r="A1683" s="51"/>
      <c r="B1683" s="51"/>
      <c r="C1683" s="51"/>
      <c r="D1683" s="51"/>
      <c r="E1683" s="51"/>
      <c r="F1683" s="51"/>
      <c r="G1683" s="51"/>
    </row>
    <row r="1684" spans="1:7" x14ac:dyDescent="0.3">
      <c r="A1684" s="51"/>
      <c r="B1684" s="51"/>
      <c r="C1684" s="51"/>
      <c r="D1684" s="51"/>
      <c r="E1684" s="51"/>
      <c r="F1684" s="51"/>
      <c r="G1684" s="51"/>
    </row>
    <row r="1685" spans="1:7" x14ac:dyDescent="0.3">
      <c r="A1685" s="51"/>
      <c r="B1685" s="51"/>
      <c r="C1685" s="51"/>
      <c r="D1685" s="51"/>
      <c r="E1685" s="51"/>
      <c r="F1685" s="51"/>
      <c r="G1685" s="51"/>
    </row>
    <row r="1686" spans="1:7" x14ac:dyDescent="0.3">
      <c r="A1686" s="51"/>
      <c r="B1686" s="51"/>
      <c r="C1686" s="51"/>
      <c r="D1686" s="51"/>
      <c r="E1686" s="51"/>
      <c r="F1686" s="51"/>
      <c r="G1686" s="51"/>
    </row>
    <row r="1687" spans="1:7" x14ac:dyDescent="0.3">
      <c r="A1687" s="51"/>
      <c r="B1687" s="51"/>
      <c r="C1687" s="51"/>
      <c r="D1687" s="51"/>
      <c r="E1687" s="51"/>
      <c r="F1687" s="51"/>
      <c r="G1687" s="51"/>
    </row>
    <row r="1688" spans="1:7" x14ac:dyDescent="0.3">
      <c r="A1688" s="51"/>
      <c r="B1688" s="51"/>
      <c r="C1688" s="51"/>
      <c r="D1688" s="51"/>
      <c r="E1688" s="51"/>
      <c r="F1688" s="51"/>
      <c r="G1688" s="51"/>
    </row>
    <row r="1689" spans="1:7" x14ac:dyDescent="0.3">
      <c r="A1689" s="51"/>
      <c r="B1689" s="51"/>
      <c r="C1689" s="51"/>
      <c r="D1689" s="51"/>
      <c r="E1689" s="51"/>
      <c r="F1689" s="51"/>
      <c r="G1689" s="51"/>
    </row>
    <row r="1690" spans="1:7" x14ac:dyDescent="0.3">
      <c r="A1690" s="51"/>
      <c r="B1690" s="51"/>
      <c r="C1690" s="51"/>
      <c r="D1690" s="51"/>
      <c r="E1690" s="51"/>
      <c r="F1690" s="51"/>
      <c r="G1690" s="51"/>
    </row>
    <row r="1691" spans="1:7" x14ac:dyDescent="0.3">
      <c r="A1691" s="51"/>
      <c r="B1691" s="51"/>
      <c r="C1691" s="51"/>
      <c r="D1691" s="51"/>
      <c r="E1691" s="51"/>
      <c r="F1691" s="51"/>
      <c r="G1691" s="51"/>
    </row>
    <row r="1692" spans="1:7" x14ac:dyDescent="0.3">
      <c r="A1692" s="51"/>
      <c r="B1692" s="51"/>
      <c r="C1692" s="51"/>
      <c r="D1692" s="51"/>
      <c r="E1692" s="51"/>
      <c r="F1692" s="51"/>
      <c r="G1692" s="51"/>
    </row>
    <row r="1693" spans="1:7" x14ac:dyDescent="0.3">
      <c r="A1693" s="51"/>
      <c r="B1693" s="51"/>
      <c r="C1693" s="51"/>
      <c r="D1693" s="51"/>
      <c r="E1693" s="51"/>
      <c r="F1693" s="51"/>
      <c r="G1693" s="51"/>
    </row>
    <row r="1694" spans="1:7" x14ac:dyDescent="0.3">
      <c r="A1694" s="51"/>
      <c r="B1694" s="51"/>
      <c r="C1694" s="51"/>
      <c r="D1694" s="51"/>
      <c r="E1694" s="51"/>
      <c r="F1694" s="51"/>
      <c r="G1694" s="51"/>
    </row>
    <row r="1695" spans="1:7" x14ac:dyDescent="0.3">
      <c r="A1695" s="51"/>
      <c r="B1695" s="51"/>
      <c r="C1695" s="51"/>
      <c r="D1695" s="51"/>
      <c r="E1695" s="51"/>
      <c r="F1695" s="51"/>
      <c r="G1695" s="51"/>
    </row>
    <row r="1696" spans="1:7" x14ac:dyDescent="0.3">
      <c r="A1696" s="51"/>
      <c r="B1696" s="51"/>
      <c r="C1696" s="51"/>
      <c r="D1696" s="51"/>
      <c r="E1696" s="51"/>
      <c r="F1696" s="51"/>
      <c r="G1696" s="51"/>
    </row>
    <row r="1697" spans="1:7" x14ac:dyDescent="0.3">
      <c r="A1697" s="51"/>
      <c r="B1697" s="51"/>
      <c r="C1697" s="51"/>
      <c r="D1697" s="51"/>
      <c r="E1697" s="51"/>
      <c r="F1697" s="51"/>
      <c r="G1697" s="51"/>
    </row>
    <row r="1698" spans="1:7" x14ac:dyDescent="0.3">
      <c r="A1698" s="51"/>
      <c r="B1698" s="51"/>
      <c r="C1698" s="51"/>
      <c r="D1698" s="51"/>
      <c r="E1698" s="51"/>
      <c r="F1698" s="51"/>
      <c r="G1698" s="51"/>
    </row>
    <row r="1699" spans="1:7" x14ac:dyDescent="0.3">
      <c r="A1699" s="51"/>
      <c r="B1699" s="51"/>
      <c r="C1699" s="51"/>
      <c r="D1699" s="51"/>
      <c r="E1699" s="51"/>
      <c r="F1699" s="51"/>
      <c r="G1699" s="51"/>
    </row>
    <row r="1700" spans="1:7" x14ac:dyDescent="0.3">
      <c r="A1700" s="51"/>
      <c r="B1700" s="51"/>
      <c r="C1700" s="51"/>
      <c r="D1700" s="51"/>
      <c r="E1700" s="51"/>
      <c r="F1700" s="51"/>
      <c r="G1700" s="51"/>
    </row>
    <row r="1701" spans="1:7" x14ac:dyDescent="0.3">
      <c r="A1701" s="51"/>
      <c r="B1701" s="51"/>
      <c r="C1701" s="51"/>
      <c r="D1701" s="51"/>
      <c r="E1701" s="51"/>
      <c r="F1701" s="51"/>
      <c r="G1701" s="51"/>
    </row>
    <row r="1702" spans="1:7" x14ac:dyDescent="0.3">
      <c r="A1702" s="51"/>
      <c r="B1702" s="51"/>
      <c r="C1702" s="51"/>
      <c r="D1702" s="51"/>
      <c r="E1702" s="51"/>
      <c r="F1702" s="51"/>
      <c r="G1702" s="51"/>
    </row>
    <row r="1703" spans="1:7" x14ac:dyDescent="0.3">
      <c r="A1703" s="51"/>
      <c r="B1703" s="51"/>
      <c r="C1703" s="51"/>
      <c r="D1703" s="51"/>
      <c r="E1703" s="51"/>
      <c r="F1703" s="51"/>
      <c r="G1703" s="51"/>
    </row>
    <row r="1704" spans="1:7" x14ac:dyDescent="0.3">
      <c r="A1704" s="51"/>
      <c r="B1704" s="51"/>
      <c r="C1704" s="51"/>
      <c r="D1704" s="51"/>
      <c r="E1704" s="51"/>
      <c r="F1704" s="51"/>
      <c r="G1704" s="51"/>
    </row>
    <row r="1705" spans="1:7" x14ac:dyDescent="0.3">
      <c r="A1705" s="51"/>
      <c r="B1705" s="51"/>
      <c r="C1705" s="51"/>
      <c r="D1705" s="51"/>
      <c r="E1705" s="51"/>
      <c r="F1705" s="51"/>
      <c r="G1705" s="51"/>
    </row>
    <row r="1706" spans="1:7" x14ac:dyDescent="0.3">
      <c r="A1706" s="51"/>
      <c r="B1706" s="51"/>
      <c r="C1706" s="51"/>
      <c r="D1706" s="51"/>
      <c r="E1706" s="51"/>
      <c r="F1706" s="51"/>
      <c r="G1706" s="51"/>
    </row>
    <row r="1707" spans="1:7" x14ac:dyDescent="0.3">
      <c r="A1707" s="51"/>
      <c r="B1707" s="51"/>
      <c r="C1707" s="51"/>
      <c r="D1707" s="51"/>
      <c r="E1707" s="51"/>
      <c r="F1707" s="51"/>
      <c r="G1707" s="51"/>
    </row>
    <row r="1708" spans="1:7" x14ac:dyDescent="0.3">
      <c r="A1708" s="51"/>
      <c r="B1708" s="51"/>
      <c r="C1708" s="51"/>
      <c r="D1708" s="51"/>
      <c r="E1708" s="51"/>
      <c r="F1708" s="51"/>
      <c r="G1708" s="51"/>
    </row>
    <row r="1709" spans="1:7" x14ac:dyDescent="0.3">
      <c r="A1709" s="51"/>
      <c r="B1709" s="51"/>
      <c r="C1709" s="51"/>
      <c r="D1709" s="51"/>
      <c r="E1709" s="51"/>
      <c r="F1709" s="51"/>
      <c r="G1709" s="51"/>
    </row>
    <row r="1710" spans="1:7" x14ac:dyDescent="0.3">
      <c r="A1710" s="51"/>
      <c r="B1710" s="51"/>
      <c r="C1710" s="51"/>
      <c r="D1710" s="51"/>
      <c r="E1710" s="51"/>
      <c r="F1710" s="51"/>
      <c r="G1710" s="51"/>
    </row>
    <row r="1711" spans="1:7" x14ac:dyDescent="0.3">
      <c r="A1711" s="51"/>
      <c r="B1711" s="51"/>
      <c r="C1711" s="51"/>
      <c r="D1711" s="51"/>
      <c r="E1711" s="51"/>
      <c r="F1711" s="51"/>
      <c r="G1711" s="51"/>
    </row>
    <row r="1712" spans="1:7" x14ac:dyDescent="0.3">
      <c r="A1712" s="51"/>
      <c r="B1712" s="51"/>
      <c r="C1712" s="51"/>
      <c r="D1712" s="51"/>
      <c r="E1712" s="51"/>
      <c r="F1712" s="51"/>
      <c r="G1712" s="51"/>
    </row>
    <row r="1713" spans="1:7" x14ac:dyDescent="0.3">
      <c r="A1713" s="51"/>
      <c r="B1713" s="51"/>
      <c r="C1713" s="51"/>
      <c r="D1713" s="51"/>
      <c r="E1713" s="51"/>
      <c r="F1713" s="51"/>
      <c r="G1713" s="51"/>
    </row>
    <row r="1714" spans="1:7" x14ac:dyDescent="0.3">
      <c r="A1714" s="51"/>
      <c r="B1714" s="51"/>
      <c r="C1714" s="51"/>
      <c r="D1714" s="51"/>
      <c r="E1714" s="51"/>
      <c r="F1714" s="51"/>
      <c r="G1714" s="51"/>
    </row>
    <row r="1715" spans="1:7" x14ac:dyDescent="0.3">
      <c r="A1715" s="51"/>
      <c r="B1715" s="51"/>
      <c r="C1715" s="51"/>
      <c r="D1715" s="51"/>
      <c r="E1715" s="51"/>
      <c r="F1715" s="51"/>
      <c r="G1715" s="51"/>
    </row>
    <row r="1716" spans="1:7" x14ac:dyDescent="0.3">
      <c r="A1716" s="51"/>
      <c r="B1716" s="51"/>
      <c r="C1716" s="51"/>
      <c r="D1716" s="51"/>
      <c r="E1716" s="51"/>
      <c r="F1716" s="51"/>
      <c r="G1716" s="51"/>
    </row>
    <row r="1717" spans="1:7" x14ac:dyDescent="0.3">
      <c r="A1717" s="51"/>
      <c r="B1717" s="51"/>
      <c r="C1717" s="51"/>
      <c r="D1717" s="51"/>
      <c r="E1717" s="51"/>
      <c r="F1717" s="51"/>
      <c r="G1717" s="51"/>
    </row>
    <row r="1718" spans="1:7" x14ac:dyDescent="0.3">
      <c r="A1718" s="51"/>
      <c r="B1718" s="51"/>
      <c r="C1718" s="51"/>
      <c r="D1718" s="51"/>
      <c r="E1718" s="51"/>
      <c r="F1718" s="51"/>
      <c r="G1718" s="51"/>
    </row>
    <row r="1719" spans="1:7" x14ac:dyDescent="0.3">
      <c r="A1719" s="51"/>
      <c r="B1719" s="51"/>
      <c r="C1719" s="51"/>
      <c r="D1719" s="51"/>
      <c r="E1719" s="51"/>
      <c r="F1719" s="51"/>
      <c r="G1719" s="51"/>
    </row>
    <row r="1720" spans="1:7" x14ac:dyDescent="0.3">
      <c r="A1720" s="51"/>
      <c r="B1720" s="51"/>
      <c r="C1720" s="51"/>
      <c r="D1720" s="51"/>
      <c r="E1720" s="51"/>
      <c r="F1720" s="51"/>
      <c r="G1720" s="51"/>
    </row>
    <row r="1721" spans="1:7" x14ac:dyDescent="0.3">
      <c r="A1721" s="51"/>
      <c r="B1721" s="51"/>
      <c r="C1721" s="51"/>
      <c r="D1721" s="51"/>
      <c r="E1721" s="51"/>
      <c r="F1721" s="51"/>
      <c r="G1721" s="51"/>
    </row>
    <row r="1722" spans="1:7" x14ac:dyDescent="0.3">
      <c r="A1722" s="51"/>
      <c r="B1722" s="51"/>
      <c r="C1722" s="51"/>
      <c r="D1722" s="51"/>
      <c r="E1722" s="51"/>
      <c r="F1722" s="51"/>
      <c r="G1722" s="51"/>
    </row>
    <row r="1723" spans="1:7" x14ac:dyDescent="0.3">
      <c r="A1723" s="51"/>
      <c r="B1723" s="51"/>
      <c r="C1723" s="51"/>
      <c r="D1723" s="51"/>
      <c r="E1723" s="51"/>
      <c r="F1723" s="51"/>
      <c r="G1723" s="51"/>
    </row>
    <row r="1724" spans="1:7" x14ac:dyDescent="0.3">
      <c r="A1724" s="51"/>
      <c r="B1724" s="51"/>
      <c r="C1724" s="51"/>
      <c r="D1724" s="51"/>
      <c r="E1724" s="51"/>
      <c r="F1724" s="51"/>
      <c r="G1724" s="51"/>
    </row>
    <row r="1725" spans="1:7" x14ac:dyDescent="0.3">
      <c r="A1725" s="51"/>
      <c r="B1725" s="51"/>
      <c r="C1725" s="51"/>
      <c r="D1725" s="51"/>
      <c r="E1725" s="51"/>
      <c r="F1725" s="51"/>
      <c r="G1725" s="51"/>
    </row>
    <row r="1726" spans="1:7" x14ac:dyDescent="0.3">
      <c r="A1726" s="51"/>
      <c r="B1726" s="51"/>
      <c r="C1726" s="51"/>
      <c r="D1726" s="51"/>
      <c r="E1726" s="51"/>
      <c r="F1726" s="51"/>
      <c r="G1726" s="51"/>
    </row>
    <row r="1727" spans="1:7" x14ac:dyDescent="0.3">
      <c r="A1727" s="51"/>
      <c r="B1727" s="51"/>
      <c r="C1727" s="51"/>
      <c r="D1727" s="51"/>
      <c r="E1727" s="51"/>
      <c r="F1727" s="51"/>
      <c r="G1727" s="51"/>
    </row>
    <row r="1728" spans="1:7" x14ac:dyDescent="0.3">
      <c r="A1728" s="51"/>
      <c r="B1728" s="51"/>
      <c r="C1728" s="51"/>
      <c r="D1728" s="51"/>
      <c r="E1728" s="51"/>
      <c r="F1728" s="51"/>
      <c r="G1728" s="51"/>
    </row>
    <row r="1729" spans="1:7" x14ac:dyDescent="0.3">
      <c r="A1729" s="51"/>
      <c r="B1729" s="51"/>
      <c r="C1729" s="51"/>
      <c r="D1729" s="51"/>
      <c r="E1729" s="51"/>
      <c r="F1729" s="51"/>
      <c r="G1729" s="51"/>
    </row>
    <row r="1730" spans="1:7" x14ac:dyDescent="0.3">
      <c r="A1730" s="51"/>
      <c r="B1730" s="51"/>
      <c r="C1730" s="51"/>
      <c r="D1730" s="51"/>
      <c r="E1730" s="51"/>
      <c r="F1730" s="51"/>
      <c r="G1730" s="51"/>
    </row>
    <row r="1731" spans="1:7" x14ac:dyDescent="0.3">
      <c r="A1731" s="51"/>
      <c r="B1731" s="51"/>
      <c r="C1731" s="51"/>
      <c r="D1731" s="51"/>
      <c r="E1731" s="51"/>
      <c r="F1731" s="51"/>
      <c r="G1731" s="51"/>
    </row>
    <row r="1732" spans="1:7" x14ac:dyDescent="0.3">
      <c r="A1732" s="51"/>
      <c r="B1732" s="51"/>
      <c r="C1732" s="51"/>
      <c r="D1732" s="51"/>
      <c r="E1732" s="51"/>
      <c r="F1732" s="51"/>
      <c r="G1732" s="51"/>
    </row>
    <row r="1733" spans="1:7" x14ac:dyDescent="0.3">
      <c r="A1733" s="51"/>
      <c r="B1733" s="51"/>
      <c r="C1733" s="51"/>
      <c r="D1733" s="51"/>
      <c r="E1733" s="51"/>
      <c r="F1733" s="51"/>
      <c r="G1733" s="51"/>
    </row>
    <row r="1734" spans="1:7" x14ac:dyDescent="0.3">
      <c r="A1734" s="51"/>
      <c r="B1734" s="51"/>
      <c r="C1734" s="51"/>
      <c r="D1734" s="51"/>
      <c r="E1734" s="51"/>
      <c r="F1734" s="51"/>
      <c r="G1734" s="51"/>
    </row>
    <row r="1735" spans="1:7" x14ac:dyDescent="0.3">
      <c r="A1735" s="51"/>
      <c r="B1735" s="51"/>
      <c r="C1735" s="51"/>
      <c r="D1735" s="51"/>
      <c r="E1735" s="51"/>
      <c r="F1735" s="51"/>
      <c r="G1735" s="51"/>
    </row>
    <row r="1736" spans="1:7" x14ac:dyDescent="0.3">
      <c r="A1736" s="51"/>
      <c r="B1736" s="51"/>
      <c r="C1736" s="51"/>
      <c r="D1736" s="51"/>
      <c r="E1736" s="51"/>
      <c r="F1736" s="51"/>
      <c r="G1736" s="51"/>
    </row>
    <row r="1737" spans="1:7" x14ac:dyDescent="0.3">
      <c r="A1737" s="51"/>
      <c r="B1737" s="51"/>
      <c r="C1737" s="51"/>
      <c r="D1737" s="51"/>
      <c r="E1737" s="51"/>
      <c r="F1737" s="51"/>
      <c r="G1737" s="51"/>
    </row>
    <row r="1738" spans="1:7" x14ac:dyDescent="0.3">
      <c r="A1738" s="51"/>
      <c r="B1738" s="51"/>
      <c r="C1738" s="51"/>
      <c r="D1738" s="51"/>
      <c r="E1738" s="51"/>
      <c r="F1738" s="51"/>
      <c r="G1738" s="51"/>
    </row>
    <row r="1739" spans="1:7" x14ac:dyDescent="0.3">
      <c r="A1739" s="51"/>
      <c r="B1739" s="51"/>
      <c r="C1739" s="51"/>
      <c r="D1739" s="51"/>
      <c r="E1739" s="51"/>
      <c r="F1739" s="51"/>
      <c r="G1739" s="51"/>
    </row>
    <row r="1740" spans="1:7" x14ac:dyDescent="0.3">
      <c r="A1740" s="51"/>
      <c r="B1740" s="51"/>
      <c r="C1740" s="51"/>
      <c r="D1740" s="51"/>
      <c r="E1740" s="51"/>
      <c r="F1740" s="51"/>
      <c r="G1740" s="51"/>
    </row>
    <row r="1741" spans="1:7" x14ac:dyDescent="0.3">
      <c r="A1741" s="51"/>
      <c r="B1741" s="51"/>
      <c r="C1741" s="51"/>
      <c r="D1741" s="51"/>
      <c r="E1741" s="51"/>
      <c r="F1741" s="51"/>
      <c r="G1741" s="51"/>
    </row>
    <row r="1742" spans="1:7" x14ac:dyDescent="0.3">
      <c r="A1742" s="51"/>
      <c r="B1742" s="51"/>
      <c r="C1742" s="51"/>
      <c r="D1742" s="51"/>
      <c r="E1742" s="51"/>
      <c r="F1742" s="51"/>
      <c r="G1742" s="51"/>
    </row>
    <row r="1743" spans="1:7" x14ac:dyDescent="0.3">
      <c r="A1743" s="51"/>
      <c r="B1743" s="51"/>
      <c r="C1743" s="51"/>
      <c r="D1743" s="51"/>
      <c r="E1743" s="51"/>
      <c r="F1743" s="51"/>
      <c r="G1743" s="51"/>
    </row>
    <row r="1744" spans="1:7" x14ac:dyDescent="0.3">
      <c r="A1744" s="51"/>
      <c r="B1744" s="51"/>
      <c r="C1744" s="51"/>
      <c r="D1744" s="51"/>
      <c r="E1744" s="51"/>
      <c r="F1744" s="51"/>
      <c r="G1744" s="51"/>
    </row>
    <row r="1745" spans="1:7" x14ac:dyDescent="0.3">
      <c r="A1745" s="51"/>
      <c r="B1745" s="51"/>
      <c r="C1745" s="51"/>
      <c r="D1745" s="51"/>
      <c r="E1745" s="51"/>
      <c r="F1745" s="51"/>
      <c r="G1745" s="51"/>
    </row>
    <row r="1746" spans="1:7" x14ac:dyDescent="0.3">
      <c r="A1746" s="51"/>
      <c r="B1746" s="51"/>
      <c r="C1746" s="51"/>
      <c r="D1746" s="51"/>
      <c r="E1746" s="51"/>
      <c r="F1746" s="51"/>
      <c r="G1746" s="51"/>
    </row>
    <row r="1747" spans="1:7" x14ac:dyDescent="0.3">
      <c r="A1747" s="51"/>
      <c r="B1747" s="51"/>
      <c r="C1747" s="51"/>
      <c r="D1747" s="51"/>
      <c r="E1747" s="51"/>
      <c r="F1747" s="51"/>
      <c r="G1747" s="51"/>
    </row>
    <row r="1748" spans="1:7" x14ac:dyDescent="0.3">
      <c r="A1748" s="51"/>
      <c r="B1748" s="51"/>
      <c r="C1748" s="51"/>
      <c r="D1748" s="51"/>
      <c r="E1748" s="51"/>
      <c r="F1748" s="51"/>
      <c r="G1748" s="51"/>
    </row>
    <row r="1749" spans="1:7" x14ac:dyDescent="0.3">
      <c r="A1749" s="51"/>
      <c r="B1749" s="51"/>
      <c r="C1749" s="51"/>
      <c r="D1749" s="51"/>
      <c r="E1749" s="51"/>
      <c r="F1749" s="51"/>
      <c r="G1749" s="51"/>
    </row>
    <row r="1750" spans="1:7" x14ac:dyDescent="0.3">
      <c r="A1750" s="51"/>
      <c r="B1750" s="51"/>
      <c r="C1750" s="51"/>
      <c r="D1750" s="51"/>
      <c r="E1750" s="51"/>
      <c r="F1750" s="51"/>
      <c r="G1750" s="51"/>
    </row>
    <row r="1751" spans="1:7" x14ac:dyDescent="0.3">
      <c r="A1751" s="51"/>
      <c r="B1751" s="51"/>
      <c r="C1751" s="51"/>
      <c r="D1751" s="51"/>
      <c r="E1751" s="51"/>
      <c r="F1751" s="51"/>
      <c r="G1751" s="51"/>
    </row>
    <row r="1752" spans="1:7" x14ac:dyDescent="0.3">
      <c r="A1752" s="51"/>
      <c r="B1752" s="51"/>
      <c r="C1752" s="51"/>
      <c r="D1752" s="51"/>
      <c r="E1752" s="51"/>
      <c r="F1752" s="51"/>
      <c r="G1752" s="51"/>
    </row>
    <row r="1753" spans="1:7" x14ac:dyDescent="0.3">
      <c r="A1753" s="51"/>
      <c r="B1753" s="51"/>
      <c r="C1753" s="51"/>
      <c r="D1753" s="51"/>
      <c r="E1753" s="51"/>
      <c r="F1753" s="51"/>
      <c r="G1753" s="51"/>
    </row>
    <row r="1754" spans="1:7" x14ac:dyDescent="0.3">
      <c r="A1754" s="51"/>
      <c r="B1754" s="51"/>
      <c r="C1754" s="51"/>
      <c r="D1754" s="51"/>
      <c r="E1754" s="51"/>
      <c r="F1754" s="51"/>
      <c r="G1754" s="51"/>
    </row>
    <row r="1755" spans="1:7" x14ac:dyDescent="0.3">
      <c r="A1755" s="51"/>
      <c r="B1755" s="51"/>
      <c r="C1755" s="51"/>
      <c r="D1755" s="51"/>
      <c r="E1755" s="51"/>
      <c r="F1755" s="51"/>
      <c r="G1755" s="51"/>
    </row>
    <row r="1756" spans="1:7" x14ac:dyDescent="0.3">
      <c r="A1756" s="51"/>
      <c r="B1756" s="51"/>
      <c r="C1756" s="51"/>
      <c r="D1756" s="51"/>
      <c r="E1756" s="51"/>
      <c r="F1756" s="51"/>
      <c r="G1756" s="51"/>
    </row>
    <row r="1757" spans="1:7" x14ac:dyDescent="0.3">
      <c r="A1757" s="51"/>
      <c r="B1757" s="51"/>
      <c r="C1757" s="51"/>
      <c r="D1757" s="51"/>
      <c r="E1757" s="51"/>
      <c r="F1757" s="51"/>
      <c r="G1757" s="51"/>
    </row>
    <row r="1758" spans="1:7" x14ac:dyDescent="0.3">
      <c r="A1758" s="51"/>
      <c r="B1758" s="51"/>
      <c r="C1758" s="51"/>
      <c r="D1758" s="51"/>
      <c r="E1758" s="51"/>
      <c r="F1758" s="51"/>
      <c r="G1758" s="51"/>
    </row>
    <row r="1759" spans="1:7" x14ac:dyDescent="0.3">
      <c r="A1759" s="51"/>
      <c r="B1759" s="51"/>
      <c r="C1759" s="51"/>
      <c r="D1759" s="51"/>
      <c r="E1759" s="51"/>
      <c r="F1759" s="51"/>
      <c r="G1759" s="51"/>
    </row>
    <row r="1760" spans="1:7" x14ac:dyDescent="0.3">
      <c r="A1760" s="51"/>
      <c r="B1760" s="51"/>
      <c r="C1760" s="51"/>
      <c r="D1760" s="51"/>
      <c r="E1760" s="51"/>
      <c r="F1760" s="51"/>
      <c r="G1760" s="51"/>
    </row>
    <row r="1761" spans="1:7" x14ac:dyDescent="0.3">
      <c r="A1761" s="51"/>
      <c r="B1761" s="51"/>
      <c r="C1761" s="51"/>
      <c r="D1761" s="51"/>
      <c r="E1761" s="51"/>
      <c r="F1761" s="51"/>
      <c r="G1761" s="51"/>
    </row>
    <row r="1762" spans="1:7" x14ac:dyDescent="0.3">
      <c r="A1762" s="51"/>
      <c r="B1762" s="51"/>
      <c r="C1762" s="51"/>
      <c r="D1762" s="51"/>
      <c r="E1762" s="51"/>
      <c r="F1762" s="51"/>
      <c r="G1762" s="51"/>
    </row>
    <row r="1763" spans="1:7" x14ac:dyDescent="0.3">
      <c r="A1763" s="51"/>
      <c r="B1763" s="51"/>
      <c r="C1763" s="51"/>
      <c r="D1763" s="51"/>
      <c r="E1763" s="51"/>
      <c r="F1763" s="51"/>
      <c r="G1763" s="51"/>
    </row>
    <row r="1764" spans="1:7" x14ac:dyDescent="0.3">
      <c r="A1764" s="51"/>
      <c r="B1764" s="51"/>
      <c r="C1764" s="51"/>
      <c r="D1764" s="51"/>
      <c r="E1764" s="51"/>
      <c r="F1764" s="51"/>
      <c r="G1764" s="51"/>
    </row>
    <row r="1765" spans="1:7" x14ac:dyDescent="0.3">
      <c r="A1765" s="51"/>
      <c r="B1765" s="51"/>
      <c r="C1765" s="51"/>
      <c r="D1765" s="51"/>
      <c r="E1765" s="51"/>
      <c r="F1765" s="51"/>
      <c r="G1765" s="51"/>
    </row>
    <row r="1766" spans="1:7" x14ac:dyDescent="0.3">
      <c r="A1766" s="51"/>
      <c r="B1766" s="51"/>
      <c r="C1766" s="51"/>
      <c r="D1766" s="51"/>
      <c r="E1766" s="51"/>
      <c r="F1766" s="51"/>
      <c r="G1766" s="51"/>
    </row>
    <row r="1767" spans="1:7" x14ac:dyDescent="0.3">
      <c r="A1767" s="51"/>
      <c r="B1767" s="51"/>
      <c r="C1767" s="51"/>
      <c r="D1767" s="51"/>
      <c r="E1767" s="51"/>
      <c r="F1767" s="51"/>
      <c r="G1767" s="51"/>
    </row>
    <row r="1768" spans="1:7" x14ac:dyDescent="0.3">
      <c r="A1768" s="51"/>
      <c r="B1768" s="51"/>
      <c r="C1768" s="51"/>
      <c r="D1768" s="51"/>
      <c r="E1768" s="51"/>
      <c r="F1768" s="51"/>
      <c r="G1768" s="51"/>
    </row>
    <row r="1769" spans="1:7" x14ac:dyDescent="0.3">
      <c r="A1769" s="51"/>
      <c r="B1769" s="51"/>
      <c r="C1769" s="51"/>
      <c r="D1769" s="51"/>
      <c r="E1769" s="51"/>
      <c r="F1769" s="51"/>
      <c r="G1769" s="51"/>
    </row>
    <row r="1770" spans="1:7" x14ac:dyDescent="0.3">
      <c r="A1770" s="51"/>
      <c r="B1770" s="51"/>
      <c r="C1770" s="51"/>
      <c r="D1770" s="51"/>
      <c r="E1770" s="51"/>
      <c r="F1770" s="51"/>
      <c r="G1770" s="51"/>
    </row>
    <row r="1771" spans="1:7" x14ac:dyDescent="0.3">
      <c r="A1771" s="51"/>
      <c r="B1771" s="51"/>
      <c r="C1771" s="51"/>
      <c r="D1771" s="51"/>
      <c r="E1771" s="51"/>
      <c r="F1771" s="51"/>
      <c r="G1771" s="51"/>
    </row>
    <row r="1772" spans="1:7" x14ac:dyDescent="0.3">
      <c r="A1772" s="51"/>
      <c r="B1772" s="51"/>
      <c r="C1772" s="51"/>
      <c r="D1772" s="51"/>
      <c r="E1772" s="51"/>
      <c r="F1772" s="51"/>
      <c r="G1772" s="51"/>
    </row>
    <row r="1773" spans="1:7" x14ac:dyDescent="0.3">
      <c r="A1773" s="51"/>
      <c r="B1773" s="51"/>
      <c r="C1773" s="51"/>
      <c r="D1773" s="51"/>
      <c r="E1773" s="51"/>
      <c r="F1773" s="51"/>
      <c r="G1773" s="51"/>
    </row>
    <row r="1774" spans="1:7" x14ac:dyDescent="0.3">
      <c r="A1774" s="51"/>
      <c r="B1774" s="51"/>
      <c r="C1774" s="51"/>
      <c r="D1774" s="51"/>
      <c r="E1774" s="51"/>
      <c r="F1774" s="51"/>
      <c r="G1774" s="51"/>
    </row>
    <row r="1775" spans="1:7" x14ac:dyDescent="0.3">
      <c r="A1775" s="51"/>
      <c r="B1775" s="51"/>
      <c r="C1775" s="51"/>
      <c r="D1775" s="51"/>
      <c r="E1775" s="51"/>
      <c r="F1775" s="51"/>
      <c r="G1775" s="51"/>
    </row>
    <row r="1776" spans="1:7" x14ac:dyDescent="0.3">
      <c r="A1776" s="51"/>
      <c r="B1776" s="51"/>
      <c r="C1776" s="51"/>
      <c r="D1776" s="51"/>
      <c r="E1776" s="51"/>
      <c r="F1776" s="51"/>
      <c r="G1776" s="51"/>
    </row>
    <row r="1777" spans="1:7" x14ac:dyDescent="0.3">
      <c r="A1777" s="51"/>
      <c r="B1777" s="51"/>
      <c r="C1777" s="51"/>
      <c r="D1777" s="51"/>
      <c r="E1777" s="51"/>
      <c r="F1777" s="51"/>
      <c r="G1777" s="51"/>
    </row>
    <row r="1778" spans="1:7" x14ac:dyDescent="0.3">
      <c r="A1778" s="51"/>
      <c r="B1778" s="51"/>
      <c r="C1778" s="51"/>
      <c r="D1778" s="51"/>
      <c r="E1778" s="51"/>
      <c r="F1778" s="51"/>
      <c r="G1778" s="51"/>
    </row>
    <row r="1779" spans="1:7" x14ac:dyDescent="0.3">
      <c r="A1779" s="51"/>
      <c r="B1779" s="51"/>
      <c r="C1779" s="51"/>
      <c r="D1779" s="51"/>
      <c r="E1779" s="51"/>
      <c r="F1779" s="51"/>
      <c r="G1779" s="51"/>
    </row>
    <row r="1780" spans="1:7" x14ac:dyDescent="0.3">
      <c r="A1780" s="51"/>
      <c r="B1780" s="51"/>
      <c r="C1780" s="51"/>
      <c r="D1780" s="51"/>
      <c r="E1780" s="51"/>
      <c r="F1780" s="51"/>
      <c r="G1780" s="51"/>
    </row>
    <row r="1781" spans="1:7" x14ac:dyDescent="0.3">
      <c r="A1781" s="51"/>
      <c r="B1781" s="51"/>
      <c r="C1781" s="51"/>
      <c r="D1781" s="51"/>
      <c r="E1781" s="51"/>
      <c r="F1781" s="51"/>
      <c r="G1781" s="51"/>
    </row>
    <row r="1782" spans="1:7" x14ac:dyDescent="0.3">
      <c r="A1782" s="51"/>
      <c r="B1782" s="51"/>
      <c r="C1782" s="51"/>
      <c r="D1782" s="51"/>
      <c r="E1782" s="51"/>
      <c r="F1782" s="51"/>
      <c r="G1782" s="51"/>
    </row>
    <row r="1783" spans="1:7" x14ac:dyDescent="0.3">
      <c r="A1783" s="51"/>
      <c r="B1783" s="51"/>
      <c r="C1783" s="51"/>
      <c r="D1783" s="51"/>
      <c r="E1783" s="51"/>
      <c r="F1783" s="51"/>
      <c r="G1783" s="51"/>
    </row>
    <row r="1784" spans="1:7" x14ac:dyDescent="0.3">
      <c r="A1784" s="51"/>
      <c r="B1784" s="51"/>
      <c r="C1784" s="51"/>
      <c r="D1784" s="51"/>
      <c r="E1784" s="51"/>
      <c r="F1784" s="51"/>
      <c r="G1784" s="51"/>
    </row>
    <row r="1785" spans="1:7" x14ac:dyDescent="0.3">
      <c r="A1785" s="51"/>
      <c r="B1785" s="51"/>
      <c r="C1785" s="51"/>
      <c r="D1785" s="51"/>
      <c r="E1785" s="51"/>
      <c r="F1785" s="51"/>
      <c r="G1785" s="51"/>
    </row>
    <row r="1786" spans="1:7" x14ac:dyDescent="0.3">
      <c r="A1786" s="51"/>
      <c r="B1786" s="51"/>
      <c r="C1786" s="51"/>
      <c r="D1786" s="51"/>
      <c r="E1786" s="51"/>
      <c r="F1786" s="51"/>
      <c r="G1786" s="51"/>
    </row>
    <row r="1787" spans="1:7" x14ac:dyDescent="0.3">
      <c r="A1787" s="51"/>
      <c r="B1787" s="51"/>
      <c r="C1787" s="51"/>
      <c r="D1787" s="51"/>
      <c r="E1787" s="51"/>
      <c r="F1787" s="51"/>
      <c r="G1787" s="51"/>
    </row>
    <row r="1788" spans="1:7" x14ac:dyDescent="0.3">
      <c r="A1788" s="51"/>
      <c r="B1788" s="51"/>
      <c r="C1788" s="51"/>
      <c r="D1788" s="51"/>
      <c r="E1788" s="51"/>
      <c r="F1788" s="51"/>
      <c r="G1788" s="51"/>
    </row>
    <row r="1789" spans="1:7" x14ac:dyDescent="0.3">
      <c r="A1789" s="51"/>
      <c r="B1789" s="51"/>
      <c r="C1789" s="51"/>
      <c r="D1789" s="51"/>
      <c r="E1789" s="51"/>
      <c r="F1789" s="51"/>
      <c r="G1789" s="51"/>
    </row>
    <row r="1790" spans="1:7" x14ac:dyDescent="0.3">
      <c r="A1790" s="51"/>
      <c r="B1790" s="51"/>
      <c r="C1790" s="51"/>
      <c r="D1790" s="51"/>
      <c r="E1790" s="51"/>
      <c r="F1790" s="51"/>
      <c r="G1790" s="51"/>
    </row>
    <row r="1791" spans="1:7" x14ac:dyDescent="0.3">
      <c r="A1791" s="51"/>
      <c r="B1791" s="51"/>
      <c r="C1791" s="51"/>
      <c r="D1791" s="51"/>
      <c r="E1791" s="51"/>
      <c r="F1791" s="51"/>
      <c r="G1791" s="51"/>
    </row>
    <row r="1792" spans="1:7" x14ac:dyDescent="0.3">
      <c r="A1792" s="51"/>
      <c r="B1792" s="51"/>
      <c r="C1792" s="51"/>
      <c r="D1792" s="51"/>
      <c r="E1792" s="51"/>
      <c r="F1792" s="51"/>
      <c r="G1792" s="51"/>
    </row>
    <row r="1793" spans="1:7" x14ac:dyDescent="0.3">
      <c r="A1793" s="51"/>
      <c r="B1793" s="51"/>
      <c r="C1793" s="51"/>
      <c r="D1793" s="51"/>
      <c r="E1793" s="51"/>
      <c r="F1793" s="51"/>
      <c r="G1793" s="51"/>
    </row>
    <row r="1794" spans="1:7" x14ac:dyDescent="0.3">
      <c r="A1794" s="51"/>
      <c r="B1794" s="51"/>
      <c r="C1794" s="51"/>
      <c r="D1794" s="51"/>
      <c r="E1794" s="51"/>
      <c r="F1794" s="51"/>
      <c r="G1794" s="51"/>
    </row>
    <row r="1795" spans="1:7" x14ac:dyDescent="0.3">
      <c r="A1795" s="51"/>
      <c r="B1795" s="51"/>
      <c r="C1795" s="51"/>
      <c r="D1795" s="51"/>
      <c r="E1795" s="51"/>
      <c r="F1795" s="51"/>
      <c r="G1795" s="51"/>
    </row>
    <row r="1796" spans="1:7" x14ac:dyDescent="0.3">
      <c r="A1796" s="51"/>
      <c r="B1796" s="51"/>
      <c r="C1796" s="51"/>
      <c r="D1796" s="51"/>
      <c r="E1796" s="51"/>
      <c r="F1796" s="51"/>
      <c r="G1796" s="51"/>
    </row>
    <row r="1797" spans="1:7" x14ac:dyDescent="0.3">
      <c r="A1797" s="51"/>
      <c r="B1797" s="51"/>
      <c r="C1797" s="51"/>
      <c r="D1797" s="51"/>
      <c r="E1797" s="51"/>
      <c r="F1797" s="51"/>
      <c r="G1797" s="51"/>
    </row>
    <row r="1798" spans="1:7" x14ac:dyDescent="0.3">
      <c r="A1798" s="51"/>
      <c r="B1798" s="51"/>
      <c r="C1798" s="51"/>
      <c r="D1798" s="51"/>
      <c r="E1798" s="51"/>
      <c r="F1798" s="51"/>
      <c r="G1798" s="51"/>
    </row>
    <row r="1799" spans="1:7" x14ac:dyDescent="0.3">
      <c r="A1799" s="51"/>
      <c r="B1799" s="51"/>
      <c r="C1799" s="51"/>
      <c r="D1799" s="51"/>
      <c r="E1799" s="51"/>
      <c r="F1799" s="51"/>
      <c r="G1799" s="51"/>
    </row>
    <row r="1800" spans="1:7" x14ac:dyDescent="0.3">
      <c r="A1800" s="51"/>
      <c r="B1800" s="51"/>
      <c r="C1800" s="51"/>
      <c r="D1800" s="51"/>
      <c r="E1800" s="51"/>
      <c r="F1800" s="51"/>
      <c r="G1800" s="51"/>
    </row>
    <row r="1801" spans="1:7" x14ac:dyDescent="0.3">
      <c r="A1801" s="51"/>
      <c r="B1801" s="51"/>
      <c r="C1801" s="51"/>
      <c r="D1801" s="51"/>
      <c r="E1801" s="51"/>
      <c r="F1801" s="51"/>
      <c r="G1801" s="51"/>
    </row>
    <row r="1802" spans="1:7" x14ac:dyDescent="0.3">
      <c r="A1802" s="51"/>
      <c r="B1802" s="51"/>
      <c r="C1802" s="51"/>
      <c r="D1802" s="51"/>
      <c r="E1802" s="51"/>
      <c r="F1802" s="51"/>
      <c r="G1802" s="51"/>
    </row>
    <row r="1803" spans="1:7" x14ac:dyDescent="0.3">
      <c r="A1803" s="51"/>
      <c r="B1803" s="51"/>
      <c r="C1803" s="51"/>
      <c r="D1803" s="51"/>
      <c r="E1803" s="51"/>
      <c r="F1803" s="51"/>
      <c r="G1803" s="51"/>
    </row>
    <row r="1804" spans="1:7" x14ac:dyDescent="0.3">
      <c r="A1804" s="51"/>
      <c r="B1804" s="51"/>
      <c r="C1804" s="51"/>
      <c r="D1804" s="51"/>
      <c r="E1804" s="51"/>
      <c r="F1804" s="51"/>
      <c r="G1804" s="51"/>
    </row>
    <row r="1805" spans="1:7" x14ac:dyDescent="0.3">
      <c r="A1805" s="51"/>
      <c r="B1805" s="51"/>
      <c r="C1805" s="51"/>
      <c r="D1805" s="51"/>
      <c r="E1805" s="51"/>
      <c r="F1805" s="51"/>
      <c r="G1805" s="51"/>
    </row>
    <row r="1806" spans="1:7" x14ac:dyDescent="0.3">
      <c r="A1806" s="51"/>
      <c r="B1806" s="51"/>
      <c r="C1806" s="51"/>
      <c r="D1806" s="51"/>
      <c r="E1806" s="51"/>
      <c r="F1806" s="51"/>
      <c r="G1806" s="51"/>
    </row>
    <row r="1807" spans="1:7" x14ac:dyDescent="0.3">
      <c r="A1807" s="51"/>
      <c r="B1807" s="51"/>
      <c r="C1807" s="51"/>
      <c r="D1807" s="51"/>
      <c r="E1807" s="51"/>
      <c r="F1807" s="51"/>
      <c r="G1807" s="51"/>
    </row>
    <row r="1808" spans="1:7" x14ac:dyDescent="0.3">
      <c r="A1808" s="51"/>
      <c r="B1808" s="51"/>
      <c r="C1808" s="51"/>
      <c r="D1808" s="51"/>
      <c r="E1808" s="51"/>
      <c r="F1808" s="51"/>
      <c r="G1808" s="51"/>
    </row>
    <row r="1809" spans="1:7" x14ac:dyDescent="0.3">
      <c r="A1809" s="51"/>
      <c r="B1809" s="51"/>
      <c r="C1809" s="51"/>
      <c r="D1809" s="51"/>
      <c r="E1809" s="51"/>
      <c r="F1809" s="51"/>
      <c r="G1809" s="51"/>
    </row>
    <row r="1810" spans="1:7" x14ac:dyDescent="0.3">
      <c r="A1810" s="51"/>
      <c r="B1810" s="51"/>
      <c r="C1810" s="51"/>
      <c r="D1810" s="51"/>
      <c r="E1810" s="51"/>
      <c r="F1810" s="51"/>
      <c r="G1810" s="51"/>
    </row>
    <row r="1811" spans="1:7" x14ac:dyDescent="0.3">
      <c r="A1811" s="51"/>
      <c r="B1811" s="51"/>
      <c r="C1811" s="51"/>
      <c r="D1811" s="51"/>
      <c r="E1811" s="51"/>
      <c r="F1811" s="51"/>
      <c r="G1811" s="51"/>
    </row>
    <row r="1812" spans="1:7" x14ac:dyDescent="0.3">
      <c r="A1812" s="51"/>
      <c r="B1812" s="51"/>
      <c r="C1812" s="51"/>
      <c r="D1812" s="51"/>
      <c r="E1812" s="51"/>
      <c r="F1812" s="51"/>
      <c r="G1812" s="51"/>
    </row>
    <row r="1813" spans="1:7" x14ac:dyDescent="0.3">
      <c r="A1813" s="51"/>
      <c r="B1813" s="51"/>
      <c r="C1813" s="51"/>
      <c r="D1813" s="51"/>
      <c r="E1813" s="51"/>
      <c r="F1813" s="51"/>
      <c r="G1813" s="51"/>
    </row>
    <row r="1814" spans="1:7" x14ac:dyDescent="0.3">
      <c r="A1814" s="51"/>
      <c r="B1814" s="51"/>
      <c r="C1814" s="51"/>
      <c r="D1814" s="51"/>
      <c r="E1814" s="51"/>
      <c r="F1814" s="51"/>
      <c r="G1814" s="51"/>
    </row>
    <row r="1815" spans="1:7" x14ac:dyDescent="0.3">
      <c r="A1815" s="51"/>
      <c r="B1815" s="51"/>
      <c r="C1815" s="51"/>
      <c r="D1815" s="51"/>
      <c r="E1815" s="51"/>
      <c r="F1815" s="51"/>
      <c r="G1815" s="51"/>
    </row>
    <row r="1816" spans="1:7" x14ac:dyDescent="0.3">
      <c r="A1816" s="51"/>
      <c r="B1816" s="51"/>
      <c r="C1816" s="51"/>
      <c r="D1816" s="51"/>
      <c r="E1816" s="51"/>
      <c r="F1816" s="51"/>
      <c r="G1816" s="51"/>
    </row>
    <row r="1817" spans="1:7" x14ac:dyDescent="0.3">
      <c r="A1817" s="51"/>
      <c r="B1817" s="51"/>
      <c r="C1817" s="51"/>
      <c r="D1817" s="51"/>
      <c r="E1817" s="51"/>
      <c r="F1817" s="51"/>
      <c r="G1817" s="51"/>
    </row>
    <row r="1818" spans="1:7" x14ac:dyDescent="0.3">
      <c r="A1818" s="51"/>
      <c r="B1818" s="51"/>
      <c r="C1818" s="51"/>
      <c r="D1818" s="51"/>
      <c r="E1818" s="51"/>
      <c r="F1818" s="51"/>
      <c r="G1818" s="51"/>
    </row>
    <row r="1819" spans="1:7" x14ac:dyDescent="0.3">
      <c r="A1819" s="51"/>
      <c r="B1819" s="51"/>
      <c r="C1819" s="51"/>
      <c r="D1819" s="51"/>
      <c r="E1819" s="51"/>
      <c r="F1819" s="51"/>
      <c r="G1819" s="51"/>
    </row>
    <row r="1820" spans="1:7" x14ac:dyDescent="0.3">
      <c r="A1820" s="51"/>
      <c r="B1820" s="51"/>
      <c r="C1820" s="51"/>
      <c r="D1820" s="51"/>
      <c r="E1820" s="51"/>
      <c r="F1820" s="51"/>
      <c r="G1820" s="51"/>
    </row>
    <row r="1821" spans="1:7" x14ac:dyDescent="0.3">
      <c r="A1821" s="51"/>
      <c r="B1821" s="51"/>
      <c r="C1821" s="51"/>
      <c r="D1821" s="51"/>
      <c r="E1821" s="51"/>
      <c r="F1821" s="51"/>
      <c r="G1821" s="51"/>
    </row>
    <row r="1822" spans="1:7" x14ac:dyDescent="0.3">
      <c r="A1822" s="51"/>
      <c r="B1822" s="51"/>
      <c r="C1822" s="51"/>
      <c r="D1822" s="51"/>
      <c r="E1822" s="51"/>
      <c r="F1822" s="51"/>
      <c r="G1822" s="51"/>
    </row>
    <row r="1823" spans="1:7" x14ac:dyDescent="0.3">
      <c r="A1823" s="51"/>
      <c r="B1823" s="51"/>
      <c r="C1823" s="51"/>
      <c r="D1823" s="51"/>
      <c r="E1823" s="51"/>
      <c r="F1823" s="51"/>
      <c r="G1823" s="51"/>
    </row>
    <row r="1824" spans="1:7" x14ac:dyDescent="0.3">
      <c r="A1824" s="51"/>
      <c r="B1824" s="51"/>
      <c r="C1824" s="51"/>
      <c r="D1824" s="51"/>
      <c r="E1824" s="51"/>
      <c r="F1824" s="51"/>
      <c r="G1824" s="51"/>
    </row>
    <row r="1825" spans="1:7" x14ac:dyDescent="0.3">
      <c r="A1825" s="51"/>
      <c r="B1825" s="51"/>
      <c r="C1825" s="51"/>
      <c r="D1825" s="51"/>
      <c r="E1825" s="51"/>
      <c r="F1825" s="51"/>
      <c r="G1825" s="51"/>
    </row>
    <row r="1826" spans="1:7" x14ac:dyDescent="0.3">
      <c r="A1826" s="51"/>
      <c r="B1826" s="51"/>
      <c r="C1826" s="51"/>
      <c r="D1826" s="51"/>
      <c r="E1826" s="51"/>
      <c r="F1826" s="51"/>
      <c r="G1826" s="51"/>
    </row>
    <row r="1827" spans="1:7" x14ac:dyDescent="0.3">
      <c r="A1827" s="51"/>
      <c r="B1827" s="51"/>
      <c r="C1827" s="51"/>
      <c r="D1827" s="51"/>
      <c r="E1827" s="51"/>
      <c r="F1827" s="51"/>
      <c r="G1827" s="51"/>
    </row>
    <row r="1828" spans="1:7" x14ac:dyDescent="0.3">
      <c r="A1828" s="51"/>
      <c r="B1828" s="51"/>
      <c r="C1828" s="51"/>
      <c r="D1828" s="51"/>
      <c r="E1828" s="51"/>
      <c r="F1828" s="51"/>
      <c r="G1828" s="51"/>
    </row>
    <row r="1829" spans="1:7" x14ac:dyDescent="0.3">
      <c r="A1829" s="51"/>
      <c r="B1829" s="51"/>
      <c r="C1829" s="51"/>
      <c r="D1829" s="51"/>
      <c r="E1829" s="51"/>
      <c r="F1829" s="51"/>
      <c r="G1829" s="51"/>
    </row>
    <row r="1830" spans="1:7" x14ac:dyDescent="0.3">
      <c r="A1830" s="51"/>
      <c r="B1830" s="51"/>
      <c r="C1830" s="51"/>
      <c r="D1830" s="51"/>
      <c r="E1830" s="51"/>
      <c r="F1830" s="51"/>
      <c r="G1830" s="51"/>
    </row>
    <row r="1831" spans="1:7" x14ac:dyDescent="0.3">
      <c r="A1831" s="51"/>
      <c r="B1831" s="51"/>
      <c r="C1831" s="51"/>
      <c r="D1831" s="51"/>
      <c r="E1831" s="51"/>
      <c r="F1831" s="51"/>
      <c r="G1831" s="51"/>
    </row>
    <row r="1832" spans="1:7" x14ac:dyDescent="0.3">
      <c r="A1832" s="51"/>
      <c r="B1832" s="51"/>
      <c r="C1832" s="51"/>
      <c r="D1832" s="51"/>
      <c r="E1832" s="51"/>
      <c r="F1832" s="51"/>
      <c r="G1832" s="51"/>
    </row>
    <row r="1833" spans="1:7" x14ac:dyDescent="0.3">
      <c r="A1833" s="51"/>
      <c r="B1833" s="51"/>
      <c r="C1833" s="51"/>
      <c r="D1833" s="51"/>
      <c r="E1833" s="51"/>
      <c r="F1833" s="51"/>
      <c r="G1833" s="51"/>
    </row>
    <row r="1834" spans="1:7" x14ac:dyDescent="0.3">
      <c r="A1834" s="51"/>
      <c r="B1834" s="51"/>
      <c r="C1834" s="51"/>
      <c r="D1834" s="51"/>
      <c r="E1834" s="51"/>
      <c r="F1834" s="51"/>
      <c r="G1834" s="51"/>
    </row>
    <row r="1835" spans="1:7" x14ac:dyDescent="0.3">
      <c r="A1835" s="51"/>
      <c r="B1835" s="51"/>
      <c r="C1835" s="51"/>
      <c r="D1835" s="51"/>
      <c r="E1835" s="51"/>
      <c r="F1835" s="51"/>
      <c r="G1835" s="51"/>
    </row>
    <row r="1836" spans="1:7" x14ac:dyDescent="0.3">
      <c r="A1836" s="51"/>
      <c r="B1836" s="51"/>
      <c r="C1836" s="51"/>
      <c r="D1836" s="51"/>
      <c r="E1836" s="51"/>
      <c r="F1836" s="51"/>
      <c r="G1836" s="51"/>
    </row>
    <row r="1837" spans="1:7" x14ac:dyDescent="0.3">
      <c r="A1837" s="51"/>
      <c r="B1837" s="51"/>
      <c r="C1837" s="51"/>
      <c r="D1837" s="51"/>
      <c r="E1837" s="51"/>
      <c r="F1837" s="51"/>
      <c r="G1837" s="51"/>
    </row>
    <row r="1838" spans="1:7" x14ac:dyDescent="0.3">
      <c r="A1838" s="51"/>
      <c r="B1838" s="51"/>
      <c r="C1838" s="51"/>
      <c r="D1838" s="51"/>
      <c r="E1838" s="51"/>
      <c r="F1838" s="51"/>
      <c r="G1838" s="51"/>
    </row>
    <row r="1839" spans="1:7" x14ac:dyDescent="0.3">
      <c r="A1839" s="51"/>
      <c r="B1839" s="51"/>
      <c r="C1839" s="51"/>
      <c r="D1839" s="51"/>
      <c r="E1839" s="51"/>
      <c r="F1839" s="51"/>
      <c r="G1839" s="51"/>
    </row>
    <row r="1840" spans="1:7" x14ac:dyDescent="0.3">
      <c r="A1840" s="51"/>
      <c r="B1840" s="51"/>
      <c r="C1840" s="51"/>
      <c r="D1840" s="51"/>
      <c r="E1840" s="51"/>
      <c r="F1840" s="51"/>
      <c r="G1840" s="51"/>
    </row>
    <row r="1841" spans="1:7" x14ac:dyDescent="0.3">
      <c r="A1841" s="51"/>
      <c r="B1841" s="51"/>
      <c r="C1841" s="51"/>
      <c r="D1841" s="51"/>
      <c r="E1841" s="51"/>
      <c r="F1841" s="51"/>
      <c r="G1841" s="51"/>
    </row>
    <row r="1842" spans="1:7" x14ac:dyDescent="0.3">
      <c r="A1842" s="51"/>
      <c r="B1842" s="51"/>
      <c r="C1842" s="51"/>
      <c r="D1842" s="51"/>
      <c r="E1842" s="51"/>
      <c r="F1842" s="51"/>
      <c r="G1842" s="51"/>
    </row>
    <row r="1843" spans="1:7" x14ac:dyDescent="0.3">
      <c r="A1843" s="51"/>
      <c r="B1843" s="51"/>
      <c r="C1843" s="51"/>
      <c r="D1843" s="51"/>
      <c r="E1843" s="51"/>
      <c r="F1843" s="51"/>
      <c r="G1843" s="51"/>
    </row>
    <row r="1844" spans="1:7" x14ac:dyDescent="0.3">
      <c r="A1844" s="51"/>
      <c r="B1844" s="51"/>
      <c r="C1844" s="51"/>
      <c r="D1844" s="51"/>
      <c r="E1844" s="51"/>
      <c r="F1844" s="51"/>
      <c r="G1844" s="51"/>
    </row>
    <row r="1845" spans="1:7" x14ac:dyDescent="0.3">
      <c r="A1845" s="51"/>
      <c r="B1845" s="51"/>
      <c r="C1845" s="51"/>
      <c r="D1845" s="51"/>
      <c r="E1845" s="51"/>
      <c r="F1845" s="51"/>
      <c r="G1845" s="51"/>
    </row>
    <row r="1846" spans="1:7" x14ac:dyDescent="0.3">
      <c r="A1846" s="51"/>
      <c r="B1846" s="51"/>
      <c r="C1846" s="51"/>
      <c r="D1846" s="51"/>
      <c r="E1846" s="51"/>
      <c r="F1846" s="51"/>
      <c r="G1846" s="51"/>
    </row>
    <row r="1847" spans="1:7" x14ac:dyDescent="0.3">
      <c r="A1847" s="51"/>
      <c r="B1847" s="51"/>
      <c r="C1847" s="51"/>
      <c r="D1847" s="51"/>
      <c r="E1847" s="51"/>
      <c r="F1847" s="51"/>
      <c r="G1847" s="51"/>
    </row>
    <row r="1848" spans="1:7" x14ac:dyDescent="0.3">
      <c r="A1848" s="51"/>
      <c r="B1848" s="51"/>
      <c r="C1848" s="51"/>
      <c r="D1848" s="51"/>
      <c r="E1848" s="51"/>
      <c r="F1848" s="51"/>
      <c r="G1848" s="51"/>
    </row>
    <row r="1849" spans="1:7" x14ac:dyDescent="0.3">
      <c r="A1849" s="51"/>
      <c r="B1849" s="51"/>
      <c r="C1849" s="51"/>
      <c r="D1849" s="51"/>
      <c r="E1849" s="51"/>
      <c r="F1849" s="51"/>
      <c r="G1849" s="51"/>
    </row>
    <row r="1850" spans="1:7" x14ac:dyDescent="0.3">
      <c r="A1850" s="51"/>
      <c r="B1850" s="51"/>
      <c r="C1850" s="51"/>
      <c r="D1850" s="51"/>
      <c r="E1850" s="51"/>
      <c r="F1850" s="51"/>
      <c r="G1850" s="51"/>
    </row>
    <row r="1851" spans="1:7" x14ac:dyDescent="0.3">
      <c r="A1851" s="51"/>
      <c r="B1851" s="51"/>
      <c r="C1851" s="51"/>
      <c r="D1851" s="51"/>
      <c r="E1851" s="51"/>
      <c r="F1851" s="51"/>
      <c r="G1851" s="51"/>
    </row>
    <row r="1852" spans="1:7" x14ac:dyDescent="0.3">
      <c r="A1852" s="51"/>
      <c r="B1852" s="51"/>
      <c r="C1852" s="51"/>
      <c r="D1852" s="51"/>
      <c r="E1852" s="51"/>
      <c r="F1852" s="51"/>
      <c r="G1852" s="51"/>
    </row>
    <row r="1853" spans="1:7" x14ac:dyDescent="0.3">
      <c r="A1853" s="51"/>
      <c r="B1853" s="51"/>
      <c r="C1853" s="51"/>
      <c r="D1853" s="51"/>
      <c r="E1853" s="51"/>
      <c r="F1853" s="51"/>
      <c r="G1853" s="51"/>
    </row>
    <row r="1854" spans="1:7" x14ac:dyDescent="0.3">
      <c r="A1854" s="51"/>
      <c r="B1854" s="51"/>
      <c r="C1854" s="51"/>
      <c r="D1854" s="51"/>
      <c r="E1854" s="51"/>
      <c r="F1854" s="51"/>
      <c r="G1854" s="51"/>
    </row>
    <row r="1855" spans="1:7" x14ac:dyDescent="0.3">
      <c r="A1855" s="51"/>
      <c r="B1855" s="51"/>
      <c r="C1855" s="51"/>
      <c r="D1855" s="51"/>
      <c r="E1855" s="51"/>
      <c r="F1855" s="51"/>
      <c r="G1855" s="51"/>
    </row>
    <row r="1856" spans="1:7" x14ac:dyDescent="0.3">
      <c r="A1856" s="51"/>
      <c r="B1856" s="51"/>
      <c r="C1856" s="51"/>
      <c r="D1856" s="51"/>
      <c r="E1856" s="51"/>
      <c r="F1856" s="51"/>
      <c r="G1856" s="51"/>
    </row>
    <row r="1857" spans="1:7" x14ac:dyDescent="0.3">
      <c r="A1857" s="51"/>
      <c r="B1857" s="51"/>
      <c r="C1857" s="51"/>
      <c r="D1857" s="51"/>
      <c r="E1857" s="51"/>
      <c r="F1857" s="51"/>
      <c r="G1857" s="51"/>
    </row>
    <row r="1858" spans="1:7" x14ac:dyDescent="0.3">
      <c r="A1858" s="51"/>
      <c r="B1858" s="51"/>
      <c r="C1858" s="51"/>
      <c r="D1858" s="51"/>
      <c r="E1858" s="51"/>
      <c r="F1858" s="51"/>
      <c r="G1858" s="51"/>
    </row>
    <row r="1859" spans="1:7" x14ac:dyDescent="0.3">
      <c r="A1859" s="51"/>
      <c r="B1859" s="51"/>
      <c r="C1859" s="51"/>
      <c r="D1859" s="51"/>
      <c r="E1859" s="51"/>
      <c r="F1859" s="51"/>
      <c r="G1859" s="51"/>
    </row>
    <row r="1860" spans="1:7" x14ac:dyDescent="0.3">
      <c r="A1860" s="51"/>
      <c r="B1860" s="51"/>
      <c r="C1860" s="51"/>
      <c r="D1860" s="51"/>
      <c r="E1860" s="51"/>
      <c r="F1860" s="51"/>
      <c r="G1860" s="51"/>
    </row>
    <row r="1861" spans="1:7" x14ac:dyDescent="0.3">
      <c r="A1861" s="51"/>
      <c r="B1861" s="51"/>
      <c r="C1861" s="51"/>
      <c r="D1861" s="51"/>
      <c r="E1861" s="51"/>
      <c r="F1861" s="51"/>
      <c r="G1861" s="51"/>
    </row>
    <row r="1862" spans="1:7" x14ac:dyDescent="0.3">
      <c r="A1862" s="51"/>
      <c r="B1862" s="51"/>
      <c r="C1862" s="51"/>
      <c r="D1862" s="51"/>
      <c r="E1862" s="51"/>
      <c r="F1862" s="51"/>
      <c r="G1862" s="51"/>
    </row>
    <row r="1863" spans="1:7" x14ac:dyDescent="0.3">
      <c r="A1863" s="51"/>
      <c r="B1863" s="51"/>
      <c r="C1863" s="51"/>
      <c r="D1863" s="51"/>
      <c r="E1863" s="51"/>
      <c r="F1863" s="51"/>
      <c r="G1863" s="51"/>
    </row>
    <row r="1864" spans="1:7" x14ac:dyDescent="0.3">
      <c r="A1864" s="51"/>
      <c r="B1864" s="51"/>
      <c r="C1864" s="51"/>
      <c r="D1864" s="51"/>
      <c r="E1864" s="51"/>
      <c r="F1864" s="51"/>
      <c r="G1864" s="51"/>
    </row>
    <row r="1865" spans="1:7" x14ac:dyDescent="0.3">
      <c r="A1865" s="51"/>
      <c r="B1865" s="51"/>
      <c r="C1865" s="51"/>
      <c r="D1865" s="51"/>
      <c r="E1865" s="51"/>
      <c r="F1865" s="51"/>
      <c r="G1865" s="51"/>
    </row>
    <row r="1866" spans="1:7" x14ac:dyDescent="0.3">
      <c r="A1866" s="51"/>
      <c r="B1866" s="51"/>
      <c r="C1866" s="51"/>
      <c r="D1866" s="51"/>
      <c r="E1866" s="51"/>
      <c r="F1866" s="51"/>
      <c r="G1866" s="51"/>
    </row>
    <row r="1867" spans="1:7" x14ac:dyDescent="0.3">
      <c r="A1867" s="51"/>
      <c r="B1867" s="51"/>
      <c r="C1867" s="51"/>
      <c r="D1867" s="51"/>
      <c r="E1867" s="51"/>
      <c r="F1867" s="51"/>
      <c r="G1867" s="51"/>
    </row>
    <row r="1868" spans="1:7" x14ac:dyDescent="0.3">
      <c r="A1868" s="51"/>
      <c r="B1868" s="51"/>
      <c r="C1868" s="51"/>
      <c r="D1868" s="51"/>
      <c r="E1868" s="51"/>
      <c r="F1868" s="51"/>
      <c r="G1868" s="51"/>
    </row>
    <row r="1869" spans="1:7" x14ac:dyDescent="0.3">
      <c r="A1869" s="51"/>
      <c r="B1869" s="51"/>
      <c r="C1869" s="51"/>
      <c r="D1869" s="51"/>
      <c r="E1869" s="51"/>
      <c r="F1869" s="51"/>
      <c r="G1869" s="51"/>
    </row>
    <row r="1870" spans="1:7" x14ac:dyDescent="0.3">
      <c r="A1870" s="51"/>
      <c r="B1870" s="51"/>
      <c r="C1870" s="51"/>
      <c r="D1870" s="51"/>
      <c r="E1870" s="51"/>
      <c r="F1870" s="51"/>
      <c r="G1870" s="51"/>
    </row>
    <row r="1871" spans="1:7" x14ac:dyDescent="0.3">
      <c r="A1871" s="51"/>
      <c r="B1871" s="51"/>
      <c r="C1871" s="51"/>
      <c r="D1871" s="51"/>
      <c r="E1871" s="51"/>
      <c r="F1871" s="51"/>
      <c r="G1871" s="51"/>
    </row>
    <row r="1872" spans="1:7" x14ac:dyDescent="0.3">
      <c r="A1872" s="51"/>
      <c r="B1872" s="51"/>
      <c r="C1872" s="51"/>
      <c r="D1872" s="51"/>
      <c r="E1872" s="51"/>
      <c r="F1872" s="51"/>
      <c r="G1872" s="51"/>
    </row>
    <row r="1873" spans="1:7" x14ac:dyDescent="0.3">
      <c r="A1873" s="51"/>
      <c r="B1873" s="51"/>
      <c r="C1873" s="51"/>
      <c r="D1873" s="51"/>
      <c r="E1873" s="51"/>
      <c r="F1873" s="51"/>
      <c r="G1873" s="51"/>
    </row>
    <row r="1874" spans="1:7" x14ac:dyDescent="0.3">
      <c r="A1874" s="51"/>
      <c r="B1874" s="51"/>
      <c r="C1874" s="51"/>
      <c r="D1874" s="51"/>
      <c r="E1874" s="51"/>
      <c r="F1874" s="51"/>
      <c r="G1874" s="51"/>
    </row>
    <row r="1875" spans="1:7" x14ac:dyDescent="0.3">
      <c r="A1875" s="51"/>
      <c r="B1875" s="51"/>
      <c r="C1875" s="51"/>
      <c r="D1875" s="51"/>
      <c r="E1875" s="51"/>
      <c r="F1875" s="51"/>
      <c r="G1875" s="51"/>
    </row>
    <row r="1876" spans="1:7" x14ac:dyDescent="0.3">
      <c r="A1876" s="51"/>
      <c r="B1876" s="51"/>
      <c r="C1876" s="51"/>
      <c r="D1876" s="51"/>
      <c r="E1876" s="51"/>
      <c r="F1876" s="51"/>
      <c r="G1876" s="51"/>
    </row>
    <row r="1877" spans="1:7" x14ac:dyDescent="0.3">
      <c r="A1877" s="51"/>
      <c r="B1877" s="51"/>
      <c r="C1877" s="51"/>
      <c r="D1877" s="51"/>
      <c r="E1877" s="51"/>
      <c r="F1877" s="51"/>
      <c r="G1877" s="51"/>
    </row>
    <row r="1878" spans="1:7" x14ac:dyDescent="0.3">
      <c r="A1878" s="51"/>
      <c r="B1878" s="51"/>
      <c r="C1878" s="51"/>
      <c r="D1878" s="51"/>
      <c r="E1878" s="51"/>
      <c r="F1878" s="51"/>
      <c r="G1878" s="51"/>
    </row>
    <row r="1879" spans="1:7" x14ac:dyDescent="0.3">
      <c r="A1879" s="51"/>
      <c r="B1879" s="51"/>
      <c r="C1879" s="51"/>
      <c r="D1879" s="51"/>
      <c r="E1879" s="51"/>
      <c r="F1879" s="51"/>
      <c r="G1879" s="51"/>
    </row>
    <row r="1880" spans="1:7" x14ac:dyDescent="0.3">
      <c r="A1880" s="51"/>
      <c r="B1880" s="51"/>
      <c r="C1880" s="51"/>
      <c r="D1880" s="51"/>
      <c r="E1880" s="51"/>
      <c r="F1880" s="51"/>
      <c r="G1880" s="51"/>
    </row>
    <row r="1881" spans="1:7" x14ac:dyDescent="0.3">
      <c r="A1881" s="51"/>
      <c r="B1881" s="51"/>
      <c r="C1881" s="51"/>
      <c r="D1881" s="51"/>
      <c r="E1881" s="51"/>
      <c r="F1881" s="51"/>
      <c r="G1881" s="51"/>
    </row>
    <row r="1882" spans="1:7" x14ac:dyDescent="0.3">
      <c r="A1882" s="51"/>
      <c r="B1882" s="51"/>
      <c r="C1882" s="51"/>
      <c r="D1882" s="51"/>
      <c r="E1882" s="51"/>
      <c r="F1882" s="51"/>
      <c r="G1882" s="51"/>
    </row>
    <row r="1883" spans="1:7" x14ac:dyDescent="0.3">
      <c r="A1883" s="51"/>
      <c r="B1883" s="51"/>
      <c r="C1883" s="51"/>
      <c r="D1883" s="51"/>
      <c r="E1883" s="51"/>
      <c r="F1883" s="51"/>
      <c r="G1883" s="51"/>
    </row>
    <row r="1884" spans="1:7" x14ac:dyDescent="0.3">
      <c r="A1884" s="51"/>
      <c r="B1884" s="51"/>
      <c r="C1884" s="51"/>
      <c r="D1884" s="51"/>
      <c r="E1884" s="51"/>
      <c r="F1884" s="51"/>
      <c r="G1884" s="51"/>
    </row>
    <row r="1885" spans="1:7" x14ac:dyDescent="0.3">
      <c r="A1885" s="51"/>
      <c r="B1885" s="51"/>
      <c r="C1885" s="51"/>
      <c r="D1885" s="51"/>
      <c r="E1885" s="51"/>
      <c r="F1885" s="51"/>
      <c r="G1885" s="51"/>
    </row>
    <row r="1886" spans="1:7" x14ac:dyDescent="0.3">
      <c r="A1886" s="51"/>
      <c r="B1886" s="51"/>
      <c r="C1886" s="51"/>
      <c r="D1886" s="51"/>
      <c r="E1886" s="51"/>
      <c r="F1886" s="51"/>
      <c r="G1886" s="51"/>
    </row>
    <row r="1887" spans="1:7" x14ac:dyDescent="0.3">
      <c r="A1887" s="51"/>
      <c r="B1887" s="51"/>
      <c r="C1887" s="51"/>
      <c r="D1887" s="51"/>
      <c r="E1887" s="51"/>
      <c r="F1887" s="51"/>
      <c r="G1887" s="51"/>
    </row>
    <row r="1888" spans="1:7" x14ac:dyDescent="0.3">
      <c r="A1888" s="51"/>
      <c r="B1888" s="51"/>
      <c r="C1888" s="51"/>
      <c r="D1888" s="51"/>
      <c r="E1888" s="51"/>
      <c r="F1888" s="51"/>
      <c r="G1888" s="51"/>
    </row>
    <row r="1889" spans="1:7" x14ac:dyDescent="0.3">
      <c r="A1889" s="51"/>
      <c r="B1889" s="51"/>
      <c r="C1889" s="51"/>
      <c r="D1889" s="51"/>
      <c r="E1889" s="51"/>
      <c r="F1889" s="51"/>
      <c r="G1889" s="51"/>
    </row>
    <row r="1890" spans="1:7" x14ac:dyDescent="0.3">
      <c r="A1890" s="51"/>
      <c r="B1890" s="51"/>
      <c r="C1890" s="51"/>
      <c r="D1890" s="51"/>
      <c r="E1890" s="51"/>
      <c r="F1890" s="51"/>
      <c r="G1890" s="51"/>
    </row>
    <row r="1891" spans="1:7" x14ac:dyDescent="0.3">
      <c r="A1891" s="51"/>
      <c r="B1891" s="51"/>
      <c r="C1891" s="51"/>
      <c r="D1891" s="51"/>
      <c r="E1891" s="51"/>
      <c r="F1891" s="51"/>
      <c r="G1891" s="51"/>
    </row>
    <row r="1892" spans="1:7" x14ac:dyDescent="0.3">
      <c r="A1892" s="51"/>
      <c r="B1892" s="51"/>
      <c r="C1892" s="51"/>
      <c r="D1892" s="51"/>
      <c r="E1892" s="51"/>
      <c r="F1892" s="51"/>
      <c r="G1892" s="51"/>
    </row>
    <row r="1893" spans="1:7" x14ac:dyDescent="0.3">
      <c r="A1893" s="51"/>
      <c r="B1893" s="51"/>
      <c r="C1893" s="51"/>
      <c r="D1893" s="51"/>
      <c r="E1893" s="51"/>
      <c r="F1893" s="51"/>
      <c r="G1893" s="51"/>
    </row>
    <row r="1894" spans="1:7" x14ac:dyDescent="0.3">
      <c r="A1894" s="51"/>
      <c r="B1894" s="51"/>
      <c r="C1894" s="51"/>
      <c r="D1894" s="51"/>
      <c r="E1894" s="51"/>
      <c r="F1894" s="51"/>
      <c r="G1894" s="51"/>
    </row>
    <row r="1895" spans="1:7" x14ac:dyDescent="0.3">
      <c r="A1895" s="51"/>
      <c r="B1895" s="51"/>
      <c r="C1895" s="51"/>
      <c r="D1895" s="51"/>
      <c r="E1895" s="51"/>
      <c r="F1895" s="51"/>
      <c r="G1895" s="51"/>
    </row>
    <row r="1896" spans="1:7" x14ac:dyDescent="0.3">
      <c r="A1896" s="51"/>
      <c r="B1896" s="51"/>
      <c r="C1896" s="51"/>
      <c r="D1896" s="51"/>
      <c r="E1896" s="51"/>
      <c r="F1896" s="51"/>
      <c r="G1896" s="51"/>
    </row>
    <row r="1897" spans="1:7" x14ac:dyDescent="0.3">
      <c r="A1897" s="51"/>
      <c r="B1897" s="51"/>
      <c r="C1897" s="51"/>
      <c r="D1897" s="51"/>
      <c r="E1897" s="51"/>
      <c r="F1897" s="51"/>
      <c r="G1897" s="51"/>
    </row>
    <row r="1898" spans="1:7" x14ac:dyDescent="0.3">
      <c r="A1898" s="51"/>
      <c r="B1898" s="51"/>
      <c r="C1898" s="51"/>
      <c r="D1898" s="51"/>
      <c r="E1898" s="51"/>
      <c r="F1898" s="51"/>
      <c r="G1898" s="51"/>
    </row>
    <row r="1899" spans="1:7" x14ac:dyDescent="0.3">
      <c r="A1899" s="51"/>
      <c r="B1899" s="51"/>
      <c r="C1899" s="51"/>
      <c r="D1899" s="51"/>
      <c r="E1899" s="51"/>
      <c r="F1899" s="51"/>
      <c r="G1899" s="51"/>
    </row>
    <row r="1900" spans="1:7" x14ac:dyDescent="0.3">
      <c r="A1900" s="51"/>
      <c r="B1900" s="51"/>
      <c r="C1900" s="51"/>
      <c r="D1900" s="51"/>
      <c r="E1900" s="51"/>
      <c r="F1900" s="51"/>
      <c r="G1900" s="51"/>
    </row>
    <row r="1901" spans="1:7" x14ac:dyDescent="0.3">
      <c r="A1901" s="51"/>
      <c r="B1901" s="51"/>
      <c r="C1901" s="51"/>
      <c r="D1901" s="51"/>
      <c r="E1901" s="51"/>
      <c r="F1901" s="51"/>
      <c r="G1901" s="51"/>
    </row>
    <row r="1902" spans="1:7" x14ac:dyDescent="0.3">
      <c r="A1902" s="51"/>
      <c r="B1902" s="51"/>
      <c r="C1902" s="51"/>
      <c r="D1902" s="51"/>
      <c r="E1902" s="51"/>
      <c r="F1902" s="51"/>
      <c r="G1902" s="51"/>
    </row>
    <row r="1903" spans="1:7" x14ac:dyDescent="0.3">
      <c r="A1903" s="51"/>
      <c r="B1903" s="51"/>
      <c r="C1903" s="51"/>
      <c r="D1903" s="51"/>
      <c r="E1903" s="51"/>
      <c r="F1903" s="51"/>
      <c r="G1903" s="51"/>
    </row>
    <row r="1904" spans="1:7" x14ac:dyDescent="0.3">
      <c r="A1904" s="51"/>
      <c r="B1904" s="51"/>
      <c r="C1904" s="51"/>
      <c r="D1904" s="51"/>
      <c r="E1904" s="51"/>
      <c r="F1904" s="51"/>
      <c r="G1904" s="51"/>
    </row>
    <row r="1905" spans="1:7" x14ac:dyDescent="0.3">
      <c r="A1905" s="51"/>
      <c r="B1905" s="51"/>
      <c r="C1905" s="51"/>
      <c r="D1905" s="51"/>
      <c r="E1905" s="51"/>
      <c r="F1905" s="51"/>
      <c r="G1905" s="51"/>
    </row>
    <row r="1906" spans="1:7" x14ac:dyDescent="0.3">
      <c r="A1906" s="51"/>
      <c r="B1906" s="51"/>
      <c r="C1906" s="51"/>
      <c r="D1906" s="51"/>
      <c r="E1906" s="51"/>
      <c r="F1906" s="51"/>
      <c r="G1906" s="51"/>
    </row>
    <row r="1907" spans="1:7" x14ac:dyDescent="0.3">
      <c r="A1907" s="51"/>
      <c r="B1907" s="51"/>
      <c r="C1907" s="51"/>
      <c r="D1907" s="51"/>
      <c r="E1907" s="51"/>
      <c r="F1907" s="51"/>
      <c r="G1907" s="51"/>
    </row>
    <row r="1908" spans="1:7" x14ac:dyDescent="0.3">
      <c r="A1908" s="51"/>
      <c r="B1908" s="51"/>
      <c r="C1908" s="51"/>
      <c r="D1908" s="51"/>
      <c r="E1908" s="51"/>
      <c r="F1908" s="51"/>
      <c r="G1908" s="51"/>
    </row>
    <row r="1909" spans="1:7" x14ac:dyDescent="0.3">
      <c r="A1909" s="51"/>
      <c r="B1909" s="51"/>
      <c r="C1909" s="51"/>
      <c r="D1909" s="51"/>
      <c r="E1909" s="51"/>
      <c r="F1909" s="51"/>
      <c r="G1909" s="51"/>
    </row>
    <row r="1910" spans="1:7" x14ac:dyDescent="0.3">
      <c r="A1910" s="51"/>
      <c r="B1910" s="51"/>
      <c r="C1910" s="51"/>
      <c r="D1910" s="51"/>
      <c r="E1910" s="51"/>
      <c r="F1910" s="51"/>
      <c r="G1910" s="51"/>
    </row>
    <row r="1911" spans="1:7" x14ac:dyDescent="0.3">
      <c r="A1911" s="51"/>
      <c r="B1911" s="51"/>
      <c r="C1911" s="51"/>
      <c r="D1911" s="51"/>
      <c r="E1911" s="51"/>
      <c r="F1911" s="51"/>
      <c r="G1911" s="51"/>
    </row>
    <row r="1912" spans="1:7" x14ac:dyDescent="0.3">
      <c r="A1912" s="51"/>
      <c r="B1912" s="51"/>
      <c r="C1912" s="51"/>
      <c r="D1912" s="51"/>
      <c r="E1912" s="51"/>
      <c r="F1912" s="51"/>
      <c r="G1912" s="51"/>
    </row>
    <row r="1913" spans="1:7" x14ac:dyDescent="0.3">
      <c r="A1913" s="51"/>
      <c r="B1913" s="51"/>
      <c r="C1913" s="51"/>
      <c r="D1913" s="51"/>
      <c r="E1913" s="51"/>
      <c r="F1913" s="51"/>
      <c r="G1913" s="51"/>
    </row>
    <row r="1914" spans="1:7" x14ac:dyDescent="0.3">
      <c r="A1914" s="51"/>
      <c r="B1914" s="51"/>
      <c r="C1914" s="51"/>
      <c r="D1914" s="51"/>
      <c r="E1914" s="51"/>
      <c r="F1914" s="51"/>
      <c r="G1914" s="51"/>
    </row>
    <row r="1915" spans="1:7" x14ac:dyDescent="0.3">
      <c r="A1915" s="51"/>
      <c r="B1915" s="51"/>
      <c r="C1915" s="51"/>
      <c r="D1915" s="51"/>
      <c r="E1915" s="51"/>
      <c r="F1915" s="51"/>
      <c r="G1915" s="51"/>
    </row>
    <row r="1916" spans="1:7" x14ac:dyDescent="0.3">
      <c r="A1916" s="51"/>
      <c r="B1916" s="51"/>
      <c r="C1916" s="51"/>
      <c r="D1916" s="51"/>
      <c r="E1916" s="51"/>
      <c r="F1916" s="51"/>
      <c r="G1916" s="51"/>
    </row>
    <row r="1917" spans="1:7" x14ac:dyDescent="0.3">
      <c r="A1917" s="51"/>
      <c r="B1917" s="51"/>
      <c r="C1917" s="51"/>
      <c r="D1917" s="51"/>
      <c r="E1917" s="51"/>
      <c r="F1917" s="51"/>
      <c r="G1917" s="51"/>
    </row>
    <row r="1918" spans="1:7" x14ac:dyDescent="0.3">
      <c r="A1918" s="51"/>
      <c r="B1918" s="51"/>
      <c r="C1918" s="51"/>
      <c r="D1918" s="51"/>
      <c r="E1918" s="51"/>
      <c r="F1918" s="51"/>
      <c r="G1918" s="51"/>
    </row>
    <row r="1919" spans="1:7" x14ac:dyDescent="0.3">
      <c r="A1919" s="51"/>
      <c r="B1919" s="51"/>
      <c r="C1919" s="51"/>
      <c r="D1919" s="51"/>
      <c r="E1919" s="51"/>
      <c r="F1919" s="51"/>
      <c r="G1919" s="51"/>
    </row>
    <row r="1920" spans="1:7" x14ac:dyDescent="0.3">
      <c r="A1920" s="51"/>
      <c r="B1920" s="51"/>
      <c r="C1920" s="51"/>
      <c r="D1920" s="51"/>
      <c r="E1920" s="51"/>
      <c r="F1920" s="51"/>
      <c r="G1920" s="51"/>
    </row>
    <row r="1921" spans="1:7" x14ac:dyDescent="0.3">
      <c r="A1921" s="51"/>
      <c r="B1921" s="51"/>
      <c r="C1921" s="51"/>
      <c r="D1921" s="51"/>
      <c r="E1921" s="51"/>
      <c r="F1921" s="51"/>
      <c r="G1921" s="51"/>
    </row>
    <row r="1922" spans="1:7" x14ac:dyDescent="0.3">
      <c r="A1922" s="51"/>
      <c r="B1922" s="51"/>
      <c r="C1922" s="51"/>
      <c r="D1922" s="51"/>
      <c r="E1922" s="51"/>
      <c r="F1922" s="51"/>
      <c r="G1922" s="51"/>
    </row>
    <row r="1923" spans="1:7" x14ac:dyDescent="0.3">
      <c r="A1923" s="51"/>
      <c r="B1923" s="51"/>
      <c r="C1923" s="51"/>
      <c r="D1923" s="51"/>
      <c r="E1923" s="51"/>
      <c r="F1923" s="51"/>
      <c r="G1923" s="51"/>
    </row>
    <row r="1924" spans="1:7" x14ac:dyDescent="0.3">
      <c r="A1924" s="51"/>
      <c r="B1924" s="51"/>
      <c r="C1924" s="51"/>
      <c r="D1924" s="51"/>
      <c r="E1924" s="51"/>
      <c r="F1924" s="51"/>
      <c r="G1924" s="51"/>
    </row>
    <row r="1925" spans="1:7" x14ac:dyDescent="0.3">
      <c r="A1925" s="51"/>
      <c r="B1925" s="51"/>
      <c r="C1925" s="51"/>
      <c r="D1925" s="51"/>
      <c r="E1925" s="51"/>
      <c r="F1925" s="51"/>
      <c r="G1925" s="51"/>
    </row>
    <row r="1926" spans="1:7" x14ac:dyDescent="0.3">
      <c r="A1926" s="51"/>
      <c r="B1926" s="51"/>
      <c r="C1926" s="51"/>
      <c r="D1926" s="51"/>
      <c r="E1926" s="51"/>
      <c r="F1926" s="51"/>
      <c r="G1926" s="51"/>
    </row>
    <row r="1927" spans="1:7" x14ac:dyDescent="0.3">
      <c r="A1927" s="51"/>
      <c r="B1927" s="51"/>
      <c r="C1927" s="51"/>
      <c r="D1927" s="51"/>
      <c r="E1927" s="51"/>
      <c r="F1927" s="51"/>
      <c r="G1927" s="51"/>
    </row>
    <row r="1928" spans="1:7" x14ac:dyDescent="0.3">
      <c r="A1928" s="51"/>
      <c r="B1928" s="51"/>
      <c r="C1928" s="51"/>
      <c r="D1928" s="51"/>
      <c r="E1928" s="51"/>
      <c r="F1928" s="51"/>
      <c r="G1928" s="51"/>
    </row>
    <row r="1929" spans="1:7" x14ac:dyDescent="0.3">
      <c r="A1929" s="51"/>
      <c r="B1929" s="51"/>
      <c r="C1929" s="51"/>
      <c r="D1929" s="51"/>
      <c r="E1929" s="51"/>
      <c r="F1929" s="51"/>
      <c r="G1929" s="51"/>
    </row>
    <row r="1930" spans="1:7" x14ac:dyDescent="0.3">
      <c r="A1930" s="51"/>
      <c r="B1930" s="51"/>
      <c r="C1930" s="51"/>
      <c r="D1930" s="51"/>
      <c r="E1930" s="51"/>
      <c r="F1930" s="51"/>
      <c r="G1930" s="51"/>
    </row>
    <row r="1931" spans="1:7" x14ac:dyDescent="0.3">
      <c r="A1931" s="51"/>
      <c r="B1931" s="51"/>
      <c r="C1931" s="51"/>
      <c r="D1931" s="51"/>
      <c r="E1931" s="51"/>
      <c r="F1931" s="51"/>
      <c r="G1931" s="51"/>
    </row>
    <row r="1932" spans="1:7" x14ac:dyDescent="0.3">
      <c r="A1932" s="51"/>
      <c r="B1932" s="51"/>
      <c r="C1932" s="51"/>
      <c r="D1932" s="51"/>
      <c r="E1932" s="51"/>
      <c r="F1932" s="51"/>
      <c r="G1932" s="51"/>
    </row>
    <row r="1933" spans="1:7" x14ac:dyDescent="0.3">
      <c r="A1933" s="51"/>
      <c r="B1933" s="51"/>
      <c r="C1933" s="51"/>
      <c r="D1933" s="51"/>
      <c r="E1933" s="51"/>
      <c r="F1933" s="51"/>
      <c r="G1933" s="51"/>
    </row>
    <row r="1934" spans="1:7" x14ac:dyDescent="0.3">
      <c r="A1934" s="51"/>
      <c r="B1934" s="51"/>
      <c r="C1934" s="51"/>
      <c r="D1934" s="51"/>
      <c r="E1934" s="51"/>
      <c r="F1934" s="51"/>
      <c r="G1934" s="51"/>
    </row>
    <row r="1935" spans="1:7" x14ac:dyDescent="0.3">
      <c r="A1935" s="51"/>
      <c r="B1935" s="51"/>
      <c r="C1935" s="51"/>
      <c r="D1935" s="51"/>
      <c r="E1935" s="51"/>
      <c r="F1935" s="51"/>
      <c r="G1935" s="51"/>
    </row>
    <row r="1936" spans="1:7" x14ac:dyDescent="0.3">
      <c r="A1936" s="51"/>
      <c r="B1936" s="51"/>
      <c r="C1936" s="51"/>
      <c r="D1936" s="51"/>
      <c r="E1936" s="51"/>
      <c r="F1936" s="51"/>
      <c r="G1936" s="51"/>
    </row>
    <row r="1937" spans="1:7" x14ac:dyDescent="0.3">
      <c r="A1937" s="51"/>
      <c r="B1937" s="51"/>
      <c r="C1937" s="51"/>
      <c r="D1937" s="51"/>
      <c r="E1937" s="51"/>
      <c r="F1937" s="51"/>
      <c r="G1937" s="51"/>
    </row>
    <row r="1938" spans="1:7" x14ac:dyDescent="0.3">
      <c r="A1938" s="51"/>
      <c r="B1938" s="51"/>
      <c r="C1938" s="51"/>
      <c r="D1938" s="51"/>
      <c r="E1938" s="51"/>
      <c r="F1938" s="51"/>
      <c r="G1938" s="51"/>
    </row>
    <row r="1939" spans="1:7" x14ac:dyDescent="0.3">
      <c r="A1939" s="51"/>
      <c r="B1939" s="51"/>
      <c r="C1939" s="51"/>
      <c r="D1939" s="51"/>
      <c r="E1939" s="51"/>
      <c r="F1939" s="51"/>
      <c r="G1939" s="51"/>
    </row>
    <row r="1940" spans="1:7" x14ac:dyDescent="0.3">
      <c r="A1940" s="51"/>
      <c r="B1940" s="51"/>
      <c r="C1940" s="51"/>
      <c r="D1940" s="51"/>
      <c r="E1940" s="51"/>
      <c r="F1940" s="51"/>
      <c r="G1940" s="51"/>
    </row>
    <row r="1941" spans="1:7" x14ac:dyDescent="0.3">
      <c r="A1941" s="51"/>
      <c r="B1941" s="51"/>
      <c r="C1941" s="51"/>
      <c r="D1941" s="51"/>
      <c r="E1941" s="51"/>
      <c r="F1941" s="51"/>
      <c r="G1941" s="51"/>
    </row>
    <row r="1942" spans="1:7" x14ac:dyDescent="0.3">
      <c r="A1942" s="51"/>
      <c r="B1942" s="51"/>
      <c r="C1942" s="51"/>
      <c r="D1942" s="51"/>
      <c r="E1942" s="51"/>
      <c r="F1942" s="51"/>
      <c r="G1942" s="51"/>
    </row>
    <row r="1943" spans="1:7" x14ac:dyDescent="0.3">
      <c r="A1943" s="51"/>
      <c r="B1943" s="51"/>
      <c r="C1943" s="51"/>
      <c r="D1943" s="51"/>
      <c r="E1943" s="51"/>
      <c r="F1943" s="51"/>
      <c r="G1943" s="51"/>
    </row>
    <row r="1944" spans="1:7" x14ac:dyDescent="0.3">
      <c r="A1944" s="51"/>
      <c r="B1944" s="51"/>
      <c r="C1944" s="51"/>
      <c r="D1944" s="51"/>
      <c r="E1944" s="51"/>
      <c r="F1944" s="51"/>
      <c r="G1944" s="51"/>
    </row>
    <row r="1945" spans="1:7" x14ac:dyDescent="0.3">
      <c r="A1945" s="51"/>
      <c r="B1945" s="51"/>
      <c r="C1945" s="51"/>
      <c r="D1945" s="51"/>
      <c r="E1945" s="51"/>
      <c r="F1945" s="51"/>
      <c r="G1945" s="51"/>
    </row>
    <row r="1946" spans="1:7" x14ac:dyDescent="0.3">
      <c r="A1946" s="51"/>
      <c r="B1946" s="51"/>
      <c r="C1946" s="51"/>
      <c r="D1946" s="51"/>
      <c r="E1946" s="51"/>
      <c r="F1946" s="51"/>
      <c r="G1946" s="51"/>
    </row>
    <row r="1947" spans="1:7" x14ac:dyDescent="0.3">
      <c r="A1947" s="51"/>
      <c r="B1947" s="51"/>
      <c r="C1947" s="51"/>
      <c r="D1947" s="51"/>
      <c r="E1947" s="51"/>
      <c r="F1947" s="51"/>
      <c r="G1947" s="51"/>
    </row>
    <row r="1948" spans="1:7" x14ac:dyDescent="0.3">
      <c r="A1948" s="51"/>
      <c r="B1948" s="51"/>
      <c r="C1948" s="51"/>
      <c r="D1948" s="51"/>
      <c r="E1948" s="51"/>
      <c r="F1948" s="51"/>
      <c r="G1948" s="51"/>
    </row>
    <row r="1949" spans="1:7" x14ac:dyDescent="0.3">
      <c r="A1949" s="51"/>
      <c r="B1949" s="51"/>
      <c r="C1949" s="51"/>
      <c r="D1949" s="51"/>
      <c r="E1949" s="51"/>
      <c r="F1949" s="51"/>
      <c r="G1949" s="51"/>
    </row>
    <row r="1950" spans="1:7" x14ac:dyDescent="0.3">
      <c r="A1950" s="51"/>
      <c r="B1950" s="51"/>
      <c r="C1950" s="51"/>
      <c r="D1950" s="51"/>
      <c r="E1950" s="51"/>
      <c r="F1950" s="51"/>
      <c r="G1950" s="51"/>
    </row>
    <row r="1951" spans="1:7" x14ac:dyDescent="0.3">
      <c r="A1951" s="51"/>
      <c r="B1951" s="51"/>
      <c r="C1951" s="51"/>
      <c r="D1951" s="51"/>
      <c r="E1951" s="51"/>
      <c r="F1951" s="51"/>
      <c r="G1951" s="51"/>
    </row>
    <row r="1952" spans="1:7" x14ac:dyDescent="0.3">
      <c r="A1952" s="51"/>
      <c r="B1952" s="51"/>
      <c r="C1952" s="51"/>
      <c r="D1952" s="51"/>
      <c r="E1952" s="51"/>
      <c r="F1952" s="51"/>
      <c r="G1952" s="51"/>
    </row>
    <row r="1953" spans="1:7" x14ac:dyDescent="0.3">
      <c r="A1953" s="51"/>
      <c r="B1953" s="51"/>
      <c r="C1953" s="51"/>
      <c r="D1953" s="51"/>
      <c r="E1953" s="51"/>
      <c r="F1953" s="51"/>
      <c r="G1953" s="51"/>
    </row>
    <row r="1954" spans="1:7" x14ac:dyDescent="0.3">
      <c r="A1954" s="51"/>
      <c r="B1954" s="51"/>
      <c r="C1954" s="51"/>
      <c r="D1954" s="51"/>
      <c r="E1954" s="51"/>
      <c r="F1954" s="51"/>
      <c r="G1954" s="51"/>
    </row>
    <row r="1955" spans="1:7" x14ac:dyDescent="0.3">
      <c r="A1955" s="51"/>
      <c r="B1955" s="51"/>
      <c r="C1955" s="51"/>
      <c r="D1955" s="51"/>
      <c r="E1955" s="51"/>
      <c r="F1955" s="51"/>
      <c r="G1955" s="51"/>
    </row>
    <row r="1956" spans="1:7" x14ac:dyDescent="0.3">
      <c r="A1956" s="51"/>
      <c r="B1956" s="51"/>
      <c r="C1956" s="51"/>
      <c r="D1956" s="51"/>
      <c r="E1956" s="51"/>
      <c r="F1956" s="51"/>
      <c r="G1956" s="51"/>
    </row>
    <row r="1957" spans="1:7" x14ac:dyDescent="0.3">
      <c r="A1957" s="51"/>
      <c r="B1957" s="51"/>
      <c r="C1957" s="51"/>
      <c r="D1957" s="51"/>
      <c r="E1957" s="51"/>
      <c r="F1957" s="51"/>
      <c r="G1957" s="51"/>
    </row>
    <row r="1958" spans="1:7" x14ac:dyDescent="0.3">
      <c r="A1958" s="51"/>
      <c r="B1958" s="51"/>
      <c r="C1958" s="51"/>
      <c r="D1958" s="51"/>
      <c r="E1958" s="51"/>
      <c r="F1958" s="51"/>
      <c r="G1958" s="51"/>
    </row>
    <row r="1959" spans="1:7" x14ac:dyDescent="0.3">
      <c r="A1959" s="51"/>
      <c r="B1959" s="51"/>
      <c r="C1959" s="51"/>
      <c r="D1959" s="51"/>
      <c r="E1959" s="51"/>
      <c r="F1959" s="51"/>
      <c r="G1959" s="51"/>
    </row>
    <row r="1960" spans="1:7" x14ac:dyDescent="0.3">
      <c r="A1960" s="51"/>
      <c r="B1960" s="51"/>
      <c r="C1960" s="51"/>
      <c r="D1960" s="51"/>
      <c r="E1960" s="51"/>
      <c r="F1960" s="51"/>
      <c r="G1960" s="51"/>
    </row>
    <row r="1961" spans="1:7" x14ac:dyDescent="0.3">
      <c r="A1961" s="51"/>
      <c r="B1961" s="51"/>
      <c r="C1961" s="51"/>
      <c r="D1961" s="51"/>
      <c r="E1961" s="51"/>
      <c r="F1961" s="51"/>
      <c r="G1961" s="51"/>
    </row>
    <row r="1962" spans="1:7" x14ac:dyDescent="0.3">
      <c r="A1962" s="51"/>
      <c r="B1962" s="51"/>
      <c r="C1962" s="51"/>
      <c r="D1962" s="51"/>
      <c r="E1962" s="51"/>
      <c r="F1962" s="51"/>
      <c r="G1962" s="51"/>
    </row>
    <row r="1963" spans="1:7" x14ac:dyDescent="0.3">
      <c r="A1963" s="51"/>
      <c r="B1963" s="51"/>
      <c r="C1963" s="51"/>
      <c r="D1963" s="51"/>
      <c r="E1963" s="51"/>
      <c r="F1963" s="51"/>
      <c r="G1963" s="51"/>
    </row>
    <row r="1964" spans="1:7" x14ac:dyDescent="0.3">
      <c r="A1964" s="51"/>
      <c r="B1964" s="51"/>
      <c r="C1964" s="51"/>
      <c r="D1964" s="51"/>
      <c r="E1964" s="51"/>
      <c r="F1964" s="51"/>
      <c r="G1964" s="51"/>
    </row>
    <row r="1965" spans="1:7" x14ac:dyDescent="0.3">
      <c r="A1965" s="51"/>
      <c r="B1965" s="51"/>
      <c r="C1965" s="51"/>
      <c r="D1965" s="51"/>
      <c r="E1965" s="51"/>
      <c r="F1965" s="51"/>
      <c r="G1965" s="51"/>
    </row>
    <row r="1966" spans="1:7" x14ac:dyDescent="0.3">
      <c r="A1966" s="51"/>
      <c r="B1966" s="51"/>
      <c r="C1966" s="51"/>
      <c r="D1966" s="51"/>
      <c r="E1966" s="51"/>
      <c r="F1966" s="51"/>
      <c r="G1966" s="51"/>
    </row>
    <row r="1967" spans="1:7" x14ac:dyDescent="0.3">
      <c r="A1967" s="51"/>
      <c r="B1967" s="51"/>
      <c r="C1967" s="51"/>
      <c r="D1967" s="51"/>
      <c r="E1967" s="51"/>
      <c r="F1967" s="51"/>
      <c r="G1967" s="51"/>
    </row>
    <row r="1968" spans="1:7" x14ac:dyDescent="0.3">
      <c r="A1968" s="51"/>
      <c r="B1968" s="51"/>
      <c r="C1968" s="51"/>
      <c r="D1968" s="51"/>
      <c r="E1968" s="51"/>
      <c r="F1968" s="51"/>
      <c r="G1968" s="51"/>
    </row>
    <row r="1969" spans="1:7" x14ac:dyDescent="0.3">
      <c r="A1969" s="51"/>
      <c r="B1969" s="51"/>
      <c r="C1969" s="51"/>
      <c r="D1969" s="51"/>
      <c r="E1969" s="51"/>
      <c r="F1969" s="51"/>
      <c r="G1969" s="51"/>
    </row>
    <row r="1970" spans="1:7" x14ac:dyDescent="0.3">
      <c r="A1970" s="51"/>
      <c r="B1970" s="51"/>
      <c r="C1970" s="51"/>
      <c r="D1970" s="51"/>
      <c r="E1970" s="51"/>
      <c r="F1970" s="51"/>
      <c r="G1970" s="51"/>
    </row>
    <row r="1971" spans="1:7" x14ac:dyDescent="0.3">
      <c r="A1971" s="51"/>
      <c r="B1971" s="51"/>
      <c r="C1971" s="51"/>
      <c r="D1971" s="51"/>
      <c r="E1971" s="51"/>
      <c r="F1971" s="51"/>
      <c r="G1971" s="51"/>
    </row>
    <row r="1972" spans="1:7" x14ac:dyDescent="0.3">
      <c r="A1972" s="51"/>
      <c r="B1972" s="51"/>
      <c r="C1972" s="51"/>
      <c r="D1972" s="51"/>
      <c r="E1972" s="51"/>
      <c r="F1972" s="51"/>
      <c r="G1972" s="51"/>
    </row>
    <row r="1973" spans="1:7" x14ac:dyDescent="0.3">
      <c r="A1973" s="51"/>
      <c r="B1973" s="51"/>
      <c r="C1973" s="51"/>
      <c r="D1973" s="51"/>
      <c r="E1973" s="51"/>
      <c r="F1973" s="51"/>
      <c r="G1973" s="51"/>
    </row>
    <row r="1974" spans="1:7" x14ac:dyDescent="0.3">
      <c r="A1974" s="51"/>
      <c r="B1974" s="51"/>
      <c r="C1974" s="51"/>
      <c r="D1974" s="51"/>
      <c r="E1974" s="51"/>
      <c r="F1974" s="51"/>
      <c r="G1974" s="51"/>
    </row>
    <row r="1975" spans="1:7" x14ac:dyDescent="0.3">
      <c r="A1975" s="51"/>
      <c r="B1975" s="51"/>
      <c r="C1975" s="51"/>
      <c r="D1975" s="51"/>
      <c r="E1975" s="51"/>
      <c r="F1975" s="51"/>
      <c r="G1975" s="51"/>
    </row>
    <row r="1976" spans="1:7" x14ac:dyDescent="0.3">
      <c r="A1976" s="51"/>
      <c r="B1976" s="51"/>
      <c r="C1976" s="51"/>
      <c r="D1976" s="51"/>
      <c r="E1976" s="51"/>
      <c r="F1976" s="51"/>
      <c r="G1976" s="51"/>
    </row>
    <row r="1977" spans="1:7" x14ac:dyDescent="0.3">
      <c r="A1977" s="51"/>
      <c r="B1977" s="51"/>
      <c r="C1977" s="51"/>
      <c r="D1977" s="51"/>
      <c r="E1977" s="51"/>
      <c r="F1977" s="51"/>
      <c r="G1977" s="51"/>
    </row>
    <row r="1978" spans="1:7" x14ac:dyDescent="0.3">
      <c r="A1978" s="51"/>
      <c r="B1978" s="51"/>
      <c r="C1978" s="51"/>
      <c r="D1978" s="51"/>
      <c r="E1978" s="51"/>
      <c r="F1978" s="51"/>
      <c r="G1978" s="51"/>
    </row>
    <row r="1979" spans="1:7" x14ac:dyDescent="0.3">
      <c r="A1979" s="51"/>
      <c r="B1979" s="51"/>
      <c r="C1979" s="51"/>
      <c r="D1979" s="51"/>
      <c r="E1979" s="51"/>
      <c r="F1979" s="51"/>
      <c r="G1979" s="51"/>
    </row>
    <row r="1980" spans="1:7" x14ac:dyDescent="0.3">
      <c r="A1980" s="51"/>
      <c r="B1980" s="51"/>
      <c r="C1980" s="51"/>
      <c r="D1980" s="51"/>
      <c r="E1980" s="51"/>
      <c r="F1980" s="51"/>
      <c r="G1980" s="51"/>
    </row>
    <row r="1981" spans="1:7" x14ac:dyDescent="0.3">
      <c r="A1981" s="51"/>
      <c r="B1981" s="51"/>
      <c r="C1981" s="51"/>
      <c r="D1981" s="51"/>
      <c r="E1981" s="51"/>
      <c r="F1981" s="51"/>
      <c r="G1981" s="51"/>
    </row>
    <row r="1982" spans="1:7" x14ac:dyDescent="0.3">
      <c r="A1982" s="51"/>
      <c r="B1982" s="51"/>
      <c r="C1982" s="51"/>
      <c r="D1982" s="51"/>
      <c r="E1982" s="51"/>
      <c r="F1982" s="51"/>
      <c r="G1982" s="51"/>
    </row>
    <row r="1983" spans="1:7" x14ac:dyDescent="0.3">
      <c r="A1983" s="51"/>
      <c r="B1983" s="51"/>
      <c r="C1983" s="51"/>
      <c r="D1983" s="51"/>
      <c r="E1983" s="51"/>
      <c r="F1983" s="51"/>
      <c r="G1983" s="51"/>
    </row>
    <row r="1984" spans="1:7" x14ac:dyDescent="0.3">
      <c r="A1984" s="51"/>
      <c r="B1984" s="51"/>
      <c r="C1984" s="51"/>
      <c r="D1984" s="51"/>
      <c r="E1984" s="51"/>
      <c r="F1984" s="51"/>
      <c r="G1984" s="51"/>
    </row>
    <row r="1985" spans="1:7" x14ac:dyDescent="0.3">
      <c r="A1985" s="51"/>
      <c r="B1985" s="51"/>
      <c r="C1985" s="51"/>
      <c r="D1985" s="51"/>
      <c r="E1985" s="51"/>
      <c r="F1985" s="51"/>
      <c r="G1985" s="51"/>
    </row>
    <row r="1986" spans="1:7" x14ac:dyDescent="0.3">
      <c r="A1986" s="51"/>
      <c r="B1986" s="51"/>
      <c r="C1986" s="51"/>
      <c r="D1986" s="51"/>
      <c r="E1986" s="51"/>
      <c r="F1986" s="51"/>
      <c r="G1986" s="51"/>
    </row>
    <row r="1987" spans="1:7" x14ac:dyDescent="0.3">
      <c r="A1987" s="51"/>
      <c r="B1987" s="51"/>
      <c r="C1987" s="51"/>
      <c r="D1987" s="51"/>
      <c r="E1987" s="51"/>
      <c r="F1987" s="51"/>
      <c r="G1987" s="51"/>
    </row>
    <row r="1988" spans="1:7" x14ac:dyDescent="0.3">
      <c r="A1988" s="51"/>
      <c r="B1988" s="51"/>
      <c r="C1988" s="51"/>
      <c r="D1988" s="51"/>
      <c r="E1988" s="51"/>
      <c r="F1988" s="51"/>
      <c r="G1988" s="51"/>
    </row>
    <row r="1989" spans="1:7" x14ac:dyDescent="0.3">
      <c r="A1989" s="51"/>
      <c r="B1989" s="51"/>
      <c r="C1989" s="51"/>
      <c r="D1989" s="51"/>
      <c r="E1989" s="51"/>
      <c r="F1989" s="51"/>
      <c r="G1989" s="51"/>
    </row>
    <row r="1990" spans="1:7" x14ac:dyDescent="0.3">
      <c r="A1990" s="51"/>
      <c r="B1990" s="51"/>
      <c r="C1990" s="51"/>
      <c r="D1990" s="51"/>
      <c r="E1990" s="51"/>
      <c r="F1990" s="51"/>
      <c r="G1990" s="51"/>
    </row>
    <row r="1991" spans="1:7" x14ac:dyDescent="0.3">
      <c r="A1991" s="51"/>
      <c r="B1991" s="51"/>
      <c r="C1991" s="51"/>
      <c r="D1991" s="51"/>
      <c r="E1991" s="51"/>
      <c r="F1991" s="51"/>
      <c r="G1991" s="51"/>
    </row>
    <row r="1992" spans="1:7" x14ac:dyDescent="0.3">
      <c r="A1992" s="51"/>
      <c r="B1992" s="51"/>
      <c r="C1992" s="51"/>
      <c r="D1992" s="51"/>
      <c r="E1992" s="51"/>
      <c r="F1992" s="51"/>
      <c r="G1992" s="51"/>
    </row>
    <row r="1993" spans="1:7" x14ac:dyDescent="0.3">
      <c r="A1993" s="51"/>
      <c r="B1993" s="51"/>
      <c r="C1993" s="51"/>
      <c r="D1993" s="51"/>
      <c r="E1993" s="51"/>
      <c r="F1993" s="51"/>
      <c r="G1993" s="51"/>
    </row>
    <row r="1994" spans="1:7" x14ac:dyDescent="0.3">
      <c r="A1994" s="51"/>
      <c r="B1994" s="51"/>
      <c r="C1994" s="51"/>
      <c r="D1994" s="51"/>
      <c r="E1994" s="51"/>
      <c r="F1994" s="51"/>
      <c r="G1994" s="51"/>
    </row>
    <row r="1995" spans="1:7" x14ac:dyDescent="0.3">
      <c r="A1995" s="51"/>
      <c r="B1995" s="51"/>
      <c r="C1995" s="51"/>
      <c r="D1995" s="51"/>
      <c r="E1995" s="51"/>
      <c r="F1995" s="51"/>
      <c r="G1995" s="51"/>
    </row>
    <row r="1996" spans="1:7" x14ac:dyDescent="0.3">
      <c r="A1996" s="51"/>
      <c r="B1996" s="51"/>
      <c r="C1996" s="51"/>
      <c r="D1996" s="51"/>
      <c r="E1996" s="51"/>
      <c r="F1996" s="51"/>
      <c r="G1996" s="51"/>
    </row>
    <row r="1997" spans="1:7" x14ac:dyDescent="0.3">
      <c r="A1997" s="51"/>
      <c r="B1997" s="51"/>
      <c r="C1997" s="51"/>
      <c r="D1997" s="51"/>
      <c r="E1997" s="51"/>
      <c r="F1997" s="51"/>
      <c r="G1997" s="51"/>
    </row>
    <row r="1998" spans="1:7" x14ac:dyDescent="0.3">
      <c r="A1998" s="51"/>
      <c r="B1998" s="51"/>
      <c r="C1998" s="51"/>
      <c r="D1998" s="51"/>
      <c r="E1998" s="51"/>
      <c r="F1998" s="51"/>
      <c r="G1998" s="51"/>
    </row>
    <row r="1999" spans="1:7" x14ac:dyDescent="0.3">
      <c r="A1999" s="51"/>
      <c r="B1999" s="51"/>
      <c r="C1999" s="51"/>
      <c r="D1999" s="51"/>
      <c r="E1999" s="51"/>
      <c r="F1999" s="51"/>
      <c r="G1999" s="51"/>
    </row>
    <row r="2000" spans="1:7" x14ac:dyDescent="0.3">
      <c r="A2000" s="51"/>
      <c r="B2000" s="51"/>
      <c r="C2000" s="51"/>
      <c r="D2000" s="51"/>
      <c r="E2000" s="51"/>
      <c r="F2000" s="51"/>
      <c r="G2000" s="51"/>
    </row>
    <row r="2001" spans="1:7" x14ac:dyDescent="0.3">
      <c r="A2001" s="51"/>
      <c r="B2001" s="51"/>
      <c r="C2001" s="51"/>
      <c r="D2001" s="51"/>
      <c r="E2001" s="51"/>
      <c r="F2001" s="51"/>
      <c r="G2001" s="51"/>
    </row>
    <row r="2002" spans="1:7" x14ac:dyDescent="0.3">
      <c r="A2002" s="51"/>
      <c r="B2002" s="51"/>
      <c r="C2002" s="51"/>
      <c r="D2002" s="51"/>
      <c r="E2002" s="51"/>
      <c r="F2002" s="51"/>
      <c r="G2002" s="51"/>
    </row>
    <row r="2003" spans="1:7" x14ac:dyDescent="0.3">
      <c r="A2003" s="51"/>
      <c r="B2003" s="51"/>
      <c r="C2003" s="51"/>
      <c r="D2003" s="51"/>
      <c r="E2003" s="51"/>
      <c r="F2003" s="51"/>
      <c r="G2003" s="51"/>
    </row>
    <row r="2004" spans="1:7" x14ac:dyDescent="0.3">
      <c r="A2004" s="51"/>
      <c r="B2004" s="51"/>
      <c r="C2004" s="51"/>
      <c r="D2004" s="51"/>
      <c r="E2004" s="51"/>
      <c r="F2004" s="51"/>
      <c r="G2004" s="51"/>
    </row>
    <row r="2005" spans="1:7" x14ac:dyDescent="0.3">
      <c r="A2005" s="51"/>
      <c r="B2005" s="51"/>
      <c r="C2005" s="51"/>
      <c r="D2005" s="51"/>
      <c r="E2005" s="51"/>
      <c r="F2005" s="51"/>
      <c r="G2005" s="51"/>
    </row>
    <row r="2006" spans="1:7" x14ac:dyDescent="0.3">
      <c r="A2006" s="51"/>
      <c r="B2006" s="51"/>
      <c r="C2006" s="51"/>
      <c r="D2006" s="51"/>
      <c r="E2006" s="51"/>
      <c r="F2006" s="51"/>
      <c r="G2006" s="51"/>
    </row>
    <row r="2007" spans="1:7" x14ac:dyDescent="0.3">
      <c r="A2007" s="51"/>
      <c r="B2007" s="51"/>
      <c r="C2007" s="51"/>
      <c r="D2007" s="51"/>
      <c r="E2007" s="51"/>
      <c r="F2007" s="51"/>
      <c r="G2007" s="51"/>
    </row>
    <row r="2008" spans="1:7" x14ac:dyDescent="0.3">
      <c r="A2008" s="51"/>
      <c r="B2008" s="51"/>
      <c r="C2008" s="51"/>
      <c r="D2008" s="51"/>
      <c r="E2008" s="51"/>
      <c r="F2008" s="51"/>
      <c r="G2008" s="51"/>
    </row>
    <row r="2009" spans="1:7" x14ac:dyDescent="0.3">
      <c r="A2009" s="51"/>
      <c r="B2009" s="51"/>
      <c r="C2009" s="51"/>
      <c r="D2009" s="51"/>
      <c r="E2009" s="51"/>
      <c r="F2009" s="51"/>
      <c r="G2009" s="51"/>
    </row>
    <row r="2010" spans="1:7" x14ac:dyDescent="0.3">
      <c r="A2010" s="51"/>
      <c r="B2010" s="51"/>
      <c r="C2010" s="51"/>
      <c r="D2010" s="51"/>
      <c r="E2010" s="51"/>
      <c r="F2010" s="51"/>
      <c r="G2010" s="51"/>
    </row>
    <row r="2011" spans="1:7" x14ac:dyDescent="0.3">
      <c r="A2011" s="51"/>
      <c r="B2011" s="51"/>
      <c r="C2011" s="51"/>
      <c r="D2011" s="51"/>
      <c r="E2011" s="51"/>
      <c r="F2011" s="51"/>
      <c r="G2011" s="51"/>
    </row>
    <row r="2012" spans="1:7" x14ac:dyDescent="0.3">
      <c r="A2012" s="51"/>
      <c r="B2012" s="51"/>
      <c r="C2012" s="51"/>
      <c r="D2012" s="51"/>
      <c r="E2012" s="51"/>
      <c r="F2012" s="51"/>
      <c r="G2012" s="51"/>
    </row>
    <row r="2013" spans="1:7" x14ac:dyDescent="0.3">
      <c r="A2013" s="51"/>
      <c r="B2013" s="51"/>
      <c r="C2013" s="51"/>
      <c r="D2013" s="51"/>
      <c r="E2013" s="51"/>
      <c r="F2013" s="51"/>
      <c r="G2013" s="51"/>
    </row>
    <row r="2014" spans="1:7" x14ac:dyDescent="0.3">
      <c r="A2014" s="51"/>
      <c r="B2014" s="51"/>
      <c r="C2014" s="51"/>
      <c r="D2014" s="51"/>
      <c r="E2014" s="51"/>
      <c r="F2014" s="51"/>
      <c r="G2014" s="51"/>
    </row>
    <row r="2015" spans="1:7" x14ac:dyDescent="0.3">
      <c r="A2015" s="51"/>
      <c r="B2015" s="51"/>
      <c r="C2015" s="51"/>
      <c r="D2015" s="51"/>
      <c r="E2015" s="51"/>
      <c r="F2015" s="51"/>
      <c r="G2015" s="51"/>
    </row>
    <row r="2016" spans="1:7" x14ac:dyDescent="0.3">
      <c r="A2016" s="51"/>
      <c r="B2016" s="51"/>
      <c r="C2016" s="51"/>
      <c r="D2016" s="51"/>
      <c r="E2016" s="51"/>
      <c r="F2016" s="51"/>
      <c r="G2016" s="51"/>
    </row>
    <row r="2017" spans="1:7" x14ac:dyDescent="0.3">
      <c r="A2017" s="51"/>
      <c r="B2017" s="51"/>
      <c r="C2017" s="51"/>
      <c r="D2017" s="51"/>
      <c r="E2017" s="51"/>
      <c r="F2017" s="51"/>
      <c r="G2017" s="51"/>
    </row>
    <row r="2018" spans="1:7" x14ac:dyDescent="0.3">
      <c r="A2018" s="51"/>
      <c r="B2018" s="51"/>
      <c r="C2018" s="51"/>
      <c r="D2018" s="51"/>
      <c r="E2018" s="51"/>
      <c r="F2018" s="51"/>
      <c r="G2018" s="51"/>
    </row>
    <row r="2019" spans="1:7" x14ac:dyDescent="0.3">
      <c r="A2019" s="51"/>
      <c r="B2019" s="51"/>
      <c r="C2019" s="51"/>
      <c r="D2019" s="51"/>
      <c r="E2019" s="51"/>
      <c r="F2019" s="51"/>
      <c r="G2019" s="51"/>
    </row>
    <row r="2020" spans="1:7" x14ac:dyDescent="0.3">
      <c r="A2020" s="51"/>
      <c r="B2020" s="51"/>
      <c r="C2020" s="51"/>
      <c r="D2020" s="51"/>
      <c r="E2020" s="51"/>
      <c r="F2020" s="51"/>
      <c r="G2020" s="51"/>
    </row>
    <row r="2021" spans="1:7" x14ac:dyDescent="0.3">
      <c r="A2021" s="51"/>
      <c r="B2021" s="51"/>
      <c r="C2021" s="51"/>
      <c r="D2021" s="51"/>
      <c r="E2021" s="51"/>
      <c r="F2021" s="51"/>
      <c r="G2021" s="51"/>
    </row>
    <row r="2022" spans="1:7" x14ac:dyDescent="0.3">
      <c r="A2022" s="51"/>
      <c r="B2022" s="51"/>
      <c r="C2022" s="51"/>
      <c r="D2022" s="51"/>
      <c r="E2022" s="51"/>
      <c r="F2022" s="51"/>
      <c r="G2022" s="51"/>
    </row>
    <row r="2023" spans="1:7" x14ac:dyDescent="0.3">
      <c r="A2023" s="51"/>
      <c r="B2023" s="51"/>
      <c r="C2023" s="51"/>
      <c r="D2023" s="51"/>
      <c r="E2023" s="51"/>
      <c r="F2023" s="51"/>
      <c r="G2023" s="51"/>
    </row>
    <row r="2024" spans="1:7" x14ac:dyDescent="0.3">
      <c r="A2024" s="51"/>
      <c r="B2024" s="51"/>
      <c r="C2024" s="51"/>
      <c r="D2024" s="51"/>
      <c r="E2024" s="51"/>
      <c r="F2024" s="51"/>
      <c r="G2024" s="51"/>
    </row>
    <row r="2025" spans="1:7" x14ac:dyDescent="0.3">
      <c r="A2025" s="51"/>
      <c r="B2025" s="51"/>
      <c r="C2025" s="51"/>
      <c r="D2025" s="51"/>
      <c r="E2025" s="51"/>
      <c r="F2025" s="51"/>
      <c r="G2025" s="51"/>
    </row>
    <row r="2026" spans="1:7" x14ac:dyDescent="0.3">
      <c r="A2026" s="51"/>
      <c r="B2026" s="51"/>
      <c r="C2026" s="51"/>
      <c r="D2026" s="51"/>
      <c r="E2026" s="51"/>
      <c r="F2026" s="51"/>
      <c r="G2026" s="51"/>
    </row>
    <row r="2027" spans="1:7" x14ac:dyDescent="0.3">
      <c r="A2027" s="51"/>
      <c r="B2027" s="51"/>
      <c r="C2027" s="51"/>
      <c r="D2027" s="51"/>
      <c r="E2027" s="51"/>
      <c r="F2027" s="51"/>
      <c r="G2027" s="51"/>
    </row>
    <row r="2028" spans="1:7" x14ac:dyDescent="0.3">
      <c r="A2028" s="51"/>
      <c r="B2028" s="51"/>
      <c r="C2028" s="51"/>
      <c r="D2028" s="51"/>
      <c r="E2028" s="51"/>
      <c r="F2028" s="51"/>
      <c r="G2028" s="51"/>
    </row>
    <row r="2029" spans="1:7" x14ac:dyDescent="0.3">
      <c r="A2029" s="51"/>
      <c r="B2029" s="51"/>
      <c r="C2029" s="51"/>
      <c r="D2029" s="51"/>
      <c r="E2029" s="51"/>
      <c r="F2029" s="51"/>
      <c r="G2029" s="51"/>
    </row>
    <row r="2030" spans="1:7" x14ac:dyDescent="0.3">
      <c r="A2030" s="51"/>
      <c r="B2030" s="51"/>
      <c r="C2030" s="51"/>
      <c r="D2030" s="51"/>
      <c r="E2030" s="51"/>
      <c r="F2030" s="51"/>
      <c r="G2030" s="51"/>
    </row>
    <row r="2031" spans="1:7" x14ac:dyDescent="0.3">
      <c r="A2031" s="51"/>
      <c r="B2031" s="51"/>
      <c r="C2031" s="51"/>
      <c r="D2031" s="51"/>
      <c r="E2031" s="51"/>
      <c r="F2031" s="51"/>
      <c r="G2031" s="51"/>
    </row>
    <row r="2032" spans="1:7" x14ac:dyDescent="0.3">
      <c r="A2032" s="51"/>
      <c r="B2032" s="51"/>
      <c r="C2032" s="51"/>
      <c r="D2032" s="51"/>
      <c r="E2032" s="51"/>
      <c r="F2032" s="51"/>
      <c r="G2032" s="51"/>
    </row>
    <row r="2033" spans="1:7" x14ac:dyDescent="0.3">
      <c r="A2033" s="51"/>
      <c r="B2033" s="51"/>
      <c r="C2033" s="51"/>
      <c r="D2033" s="51"/>
      <c r="E2033" s="51"/>
      <c r="F2033" s="51"/>
      <c r="G2033" s="51"/>
    </row>
    <row r="2034" spans="1:7" x14ac:dyDescent="0.3">
      <c r="A2034" s="51"/>
      <c r="B2034" s="51"/>
      <c r="C2034" s="51"/>
      <c r="D2034" s="51"/>
      <c r="E2034" s="51"/>
      <c r="F2034" s="51"/>
      <c r="G2034" s="51"/>
    </row>
    <row r="2035" spans="1:7" x14ac:dyDescent="0.3">
      <c r="A2035" s="51"/>
      <c r="B2035" s="51"/>
      <c r="C2035" s="51"/>
      <c r="D2035" s="51"/>
      <c r="E2035" s="51"/>
      <c r="F2035" s="51"/>
      <c r="G2035" s="51"/>
    </row>
    <row r="2036" spans="1:7" x14ac:dyDescent="0.3">
      <c r="A2036" s="51"/>
      <c r="B2036" s="51"/>
      <c r="C2036" s="51"/>
      <c r="D2036" s="51"/>
      <c r="E2036" s="51"/>
      <c r="F2036" s="51"/>
      <c r="G2036" s="51"/>
    </row>
    <row r="2037" spans="1:7" x14ac:dyDescent="0.3">
      <c r="A2037" s="51"/>
      <c r="B2037" s="51"/>
      <c r="C2037" s="51"/>
      <c r="D2037" s="51"/>
      <c r="E2037" s="51"/>
      <c r="F2037" s="51"/>
      <c r="G2037" s="51"/>
    </row>
    <row r="2038" spans="1:7" x14ac:dyDescent="0.3">
      <c r="A2038" s="51"/>
      <c r="B2038" s="51"/>
      <c r="C2038" s="51"/>
      <c r="D2038" s="51"/>
      <c r="E2038" s="51"/>
      <c r="F2038" s="51"/>
      <c r="G2038" s="51"/>
    </row>
    <row r="2039" spans="1:7" x14ac:dyDescent="0.3">
      <c r="A2039" s="51"/>
      <c r="B2039" s="51"/>
      <c r="C2039" s="51"/>
      <c r="D2039" s="51"/>
      <c r="E2039" s="51"/>
      <c r="F2039" s="51"/>
      <c r="G2039" s="51"/>
    </row>
    <row r="2040" spans="1:7" x14ac:dyDescent="0.3">
      <c r="A2040" s="51"/>
      <c r="B2040" s="51"/>
      <c r="C2040" s="51"/>
      <c r="D2040" s="51"/>
      <c r="E2040" s="51"/>
      <c r="F2040" s="51"/>
      <c r="G2040" s="51"/>
    </row>
    <row r="2041" spans="1:7" x14ac:dyDescent="0.3">
      <c r="A2041" s="51"/>
      <c r="B2041" s="51"/>
      <c r="C2041" s="51"/>
      <c r="D2041" s="51"/>
      <c r="E2041" s="51"/>
      <c r="F2041" s="51"/>
      <c r="G2041" s="51"/>
    </row>
    <row r="2042" spans="1:7" x14ac:dyDescent="0.3">
      <c r="A2042" s="51"/>
      <c r="B2042" s="51"/>
      <c r="C2042" s="51"/>
      <c r="D2042" s="51"/>
      <c r="E2042" s="51"/>
      <c r="F2042" s="51"/>
      <c r="G2042" s="51"/>
    </row>
    <row r="2043" spans="1:7" x14ac:dyDescent="0.3">
      <c r="A2043" s="51"/>
      <c r="B2043" s="51"/>
      <c r="C2043" s="51"/>
      <c r="D2043" s="51"/>
      <c r="E2043" s="51"/>
      <c r="F2043" s="51"/>
      <c r="G2043" s="51"/>
    </row>
    <row r="2044" spans="1:7" x14ac:dyDescent="0.3">
      <c r="A2044" s="51"/>
      <c r="B2044" s="51"/>
      <c r="C2044" s="51"/>
      <c r="D2044" s="51"/>
      <c r="E2044" s="51"/>
      <c r="F2044" s="51"/>
      <c r="G2044" s="51"/>
    </row>
    <row r="2045" spans="1:7" x14ac:dyDescent="0.3">
      <c r="A2045" s="51"/>
      <c r="B2045" s="51"/>
      <c r="C2045" s="51"/>
      <c r="D2045" s="51"/>
      <c r="E2045" s="51"/>
      <c r="F2045" s="51"/>
      <c r="G2045" s="51"/>
    </row>
    <row r="2046" spans="1:7" x14ac:dyDescent="0.3">
      <c r="A2046" s="51"/>
      <c r="B2046" s="51"/>
      <c r="C2046" s="51"/>
      <c r="D2046" s="51"/>
      <c r="E2046" s="51"/>
      <c r="F2046" s="51"/>
      <c r="G2046" s="51"/>
    </row>
    <row r="2047" spans="1:7" x14ac:dyDescent="0.3">
      <c r="A2047" s="51"/>
      <c r="B2047" s="51"/>
      <c r="C2047" s="51"/>
      <c r="D2047" s="51"/>
      <c r="E2047" s="51"/>
      <c r="F2047" s="51"/>
      <c r="G2047" s="51"/>
    </row>
    <row r="2048" spans="1:7" x14ac:dyDescent="0.3">
      <c r="A2048" s="51"/>
      <c r="B2048" s="51"/>
      <c r="C2048" s="51"/>
      <c r="D2048" s="51"/>
      <c r="E2048" s="51"/>
      <c r="F2048" s="51"/>
      <c r="G2048" s="51"/>
    </row>
    <row r="2049" spans="1:7" x14ac:dyDescent="0.3">
      <c r="A2049" s="51"/>
      <c r="B2049" s="51"/>
      <c r="C2049" s="51"/>
      <c r="D2049" s="51"/>
      <c r="E2049" s="51"/>
      <c r="F2049" s="51"/>
      <c r="G2049" s="51"/>
    </row>
    <row r="2050" spans="1:7" x14ac:dyDescent="0.3">
      <c r="A2050" s="51"/>
      <c r="B2050" s="51"/>
      <c r="C2050" s="51"/>
      <c r="D2050" s="51"/>
      <c r="E2050" s="51"/>
      <c r="F2050" s="51"/>
      <c r="G2050" s="51"/>
    </row>
    <row r="2051" spans="1:7" x14ac:dyDescent="0.3">
      <c r="A2051" s="51"/>
      <c r="B2051" s="51"/>
      <c r="C2051" s="51"/>
      <c r="D2051" s="51"/>
      <c r="E2051" s="51"/>
      <c r="F2051" s="51"/>
      <c r="G2051" s="51"/>
    </row>
    <row r="2052" spans="1:7" x14ac:dyDescent="0.3">
      <c r="A2052" s="51"/>
      <c r="B2052" s="51"/>
      <c r="C2052" s="51"/>
      <c r="D2052" s="51"/>
      <c r="E2052" s="51"/>
      <c r="F2052" s="51"/>
      <c r="G2052" s="51"/>
    </row>
    <row r="2053" spans="1:7" x14ac:dyDescent="0.3">
      <c r="A2053" s="51"/>
      <c r="B2053" s="51"/>
      <c r="C2053" s="51"/>
      <c r="D2053" s="51"/>
      <c r="E2053" s="51"/>
      <c r="F2053" s="51"/>
      <c r="G2053" s="51"/>
    </row>
    <row r="2054" spans="1:7" x14ac:dyDescent="0.3">
      <c r="A2054" s="51"/>
      <c r="B2054" s="51"/>
      <c r="C2054" s="51"/>
      <c r="D2054" s="51"/>
      <c r="E2054" s="51"/>
      <c r="F2054" s="51"/>
      <c r="G2054" s="51"/>
    </row>
    <row r="2055" spans="1:7" x14ac:dyDescent="0.3">
      <c r="A2055" s="51"/>
      <c r="B2055" s="51"/>
      <c r="C2055" s="51"/>
      <c r="D2055" s="51"/>
      <c r="E2055" s="51"/>
      <c r="F2055" s="51"/>
      <c r="G2055" s="51"/>
    </row>
    <row r="2056" spans="1:7" x14ac:dyDescent="0.3">
      <c r="A2056" s="51"/>
      <c r="B2056" s="51"/>
      <c r="C2056" s="51"/>
      <c r="D2056" s="51"/>
      <c r="E2056" s="51"/>
      <c r="F2056" s="51"/>
      <c r="G2056" s="51"/>
    </row>
    <row r="2057" spans="1:7" x14ac:dyDescent="0.3">
      <c r="A2057" s="51"/>
      <c r="B2057" s="51"/>
      <c r="C2057" s="51"/>
      <c r="D2057" s="51"/>
      <c r="E2057" s="51"/>
      <c r="F2057" s="51"/>
      <c r="G2057" s="51"/>
    </row>
    <row r="2058" spans="1:7" x14ac:dyDescent="0.3">
      <c r="A2058" s="51"/>
      <c r="B2058" s="51"/>
      <c r="C2058" s="51"/>
      <c r="D2058" s="51"/>
      <c r="E2058" s="51"/>
      <c r="F2058" s="51"/>
      <c r="G2058" s="51"/>
    </row>
    <row r="2059" spans="1:7" x14ac:dyDescent="0.3">
      <c r="A2059" s="51"/>
      <c r="B2059" s="51"/>
      <c r="C2059" s="51"/>
      <c r="D2059" s="51"/>
      <c r="E2059" s="51"/>
      <c r="F2059" s="51"/>
      <c r="G2059" s="51"/>
    </row>
    <row r="2060" spans="1:7" x14ac:dyDescent="0.3">
      <c r="A2060" s="51"/>
      <c r="B2060" s="51"/>
      <c r="C2060" s="51"/>
      <c r="D2060" s="51"/>
      <c r="E2060" s="51"/>
      <c r="F2060" s="51"/>
      <c r="G2060" s="51"/>
    </row>
    <row r="2061" spans="1:7" x14ac:dyDescent="0.3">
      <c r="A2061" s="51"/>
      <c r="B2061" s="51"/>
      <c r="C2061" s="51"/>
      <c r="D2061" s="51"/>
      <c r="E2061" s="51"/>
      <c r="F2061" s="51"/>
      <c r="G2061" s="51"/>
    </row>
    <row r="2062" spans="1:7" x14ac:dyDescent="0.3">
      <c r="A2062" s="51"/>
      <c r="B2062" s="51"/>
      <c r="C2062" s="51"/>
      <c r="D2062" s="51"/>
      <c r="E2062" s="51"/>
      <c r="F2062" s="51"/>
      <c r="G2062" s="51"/>
    </row>
    <row r="2063" spans="1:7" x14ac:dyDescent="0.3">
      <c r="A2063" s="51"/>
      <c r="B2063" s="51"/>
      <c r="C2063" s="51"/>
      <c r="D2063" s="51"/>
      <c r="E2063" s="51"/>
      <c r="F2063" s="51"/>
      <c r="G2063" s="51"/>
    </row>
    <row r="2064" spans="1:7" x14ac:dyDescent="0.3">
      <c r="A2064" s="51"/>
      <c r="B2064" s="51"/>
      <c r="C2064" s="51"/>
      <c r="D2064" s="51"/>
      <c r="E2064" s="51"/>
      <c r="F2064" s="51"/>
      <c r="G2064" s="51"/>
    </row>
    <row r="2065" spans="1:7" x14ac:dyDescent="0.3">
      <c r="A2065" s="51"/>
      <c r="B2065" s="51"/>
      <c r="C2065" s="51"/>
      <c r="D2065" s="51"/>
      <c r="E2065" s="51"/>
      <c r="F2065" s="51"/>
      <c r="G2065" s="51"/>
    </row>
    <row r="2066" spans="1:7" x14ac:dyDescent="0.3">
      <c r="A2066" s="51"/>
      <c r="B2066" s="51"/>
      <c r="C2066" s="51"/>
      <c r="D2066" s="51"/>
      <c r="E2066" s="51"/>
      <c r="F2066" s="51"/>
      <c r="G2066" s="51"/>
    </row>
    <row r="2067" spans="1:7" x14ac:dyDescent="0.3">
      <c r="A2067" s="51"/>
      <c r="B2067" s="51"/>
      <c r="C2067" s="51"/>
      <c r="D2067" s="51"/>
      <c r="E2067" s="51"/>
      <c r="F2067" s="51"/>
      <c r="G2067" s="51"/>
    </row>
    <row r="2068" spans="1:7" x14ac:dyDescent="0.3">
      <c r="A2068" s="51"/>
      <c r="B2068" s="51"/>
      <c r="C2068" s="51"/>
      <c r="D2068" s="51"/>
      <c r="E2068" s="51"/>
      <c r="F2068" s="51"/>
      <c r="G2068" s="51"/>
    </row>
    <row r="2069" spans="1:7" x14ac:dyDescent="0.3">
      <c r="A2069" s="51"/>
      <c r="B2069" s="51"/>
      <c r="C2069" s="51"/>
      <c r="D2069" s="51"/>
      <c r="E2069" s="51"/>
      <c r="F2069" s="51"/>
      <c r="G2069" s="51"/>
    </row>
    <row r="2070" spans="1:7" x14ac:dyDescent="0.3">
      <c r="A2070" s="51"/>
      <c r="B2070" s="51"/>
      <c r="C2070" s="51"/>
      <c r="D2070" s="51"/>
      <c r="E2070" s="51"/>
      <c r="F2070" s="51"/>
      <c r="G2070" s="51"/>
    </row>
    <row r="2071" spans="1:7" x14ac:dyDescent="0.3">
      <c r="A2071" s="51"/>
      <c r="B2071" s="51"/>
      <c r="C2071" s="51"/>
      <c r="D2071" s="51"/>
      <c r="E2071" s="51"/>
      <c r="F2071" s="51"/>
      <c r="G2071" s="51"/>
    </row>
    <row r="2072" spans="1:7" x14ac:dyDescent="0.3">
      <c r="A2072" s="51"/>
      <c r="B2072" s="51"/>
      <c r="C2072" s="51"/>
      <c r="D2072" s="51"/>
      <c r="E2072" s="51"/>
      <c r="F2072" s="51"/>
      <c r="G2072" s="51"/>
    </row>
    <row r="2073" spans="1:7" x14ac:dyDescent="0.3">
      <c r="A2073" s="51"/>
      <c r="B2073" s="51"/>
      <c r="C2073" s="51"/>
      <c r="D2073" s="51"/>
      <c r="E2073" s="51"/>
      <c r="F2073" s="51"/>
      <c r="G2073" s="51"/>
    </row>
    <row r="2074" spans="1:7" x14ac:dyDescent="0.3">
      <c r="A2074" s="51"/>
      <c r="B2074" s="51"/>
      <c r="C2074" s="51"/>
      <c r="D2074" s="51"/>
      <c r="E2074" s="51"/>
      <c r="F2074" s="51"/>
      <c r="G2074" s="51"/>
    </row>
    <row r="2075" spans="1:7" x14ac:dyDescent="0.3">
      <c r="A2075" s="51"/>
      <c r="B2075" s="51"/>
      <c r="C2075" s="51"/>
      <c r="D2075" s="51"/>
      <c r="E2075" s="51"/>
      <c r="F2075" s="51"/>
      <c r="G2075" s="51"/>
    </row>
    <row r="2076" spans="1:7" x14ac:dyDescent="0.3">
      <c r="A2076" s="51"/>
      <c r="B2076" s="51"/>
      <c r="C2076" s="51"/>
      <c r="D2076" s="51"/>
      <c r="E2076" s="51"/>
      <c r="F2076" s="51"/>
      <c r="G2076" s="51"/>
    </row>
    <row r="2077" spans="1:7" x14ac:dyDescent="0.3">
      <c r="A2077" s="51"/>
      <c r="B2077" s="51"/>
      <c r="C2077" s="51"/>
      <c r="D2077" s="51"/>
      <c r="E2077" s="51"/>
      <c r="F2077" s="51"/>
      <c r="G2077" s="51"/>
    </row>
    <row r="2078" spans="1:7" x14ac:dyDescent="0.3">
      <c r="A2078" s="51"/>
      <c r="B2078" s="51"/>
      <c r="C2078" s="51"/>
      <c r="D2078" s="51"/>
      <c r="E2078" s="51"/>
      <c r="F2078" s="51"/>
      <c r="G2078" s="51"/>
    </row>
    <row r="2079" spans="1:7" x14ac:dyDescent="0.3">
      <c r="A2079" s="51"/>
      <c r="B2079" s="51"/>
      <c r="C2079" s="51"/>
      <c r="D2079" s="51"/>
      <c r="E2079" s="51"/>
      <c r="F2079" s="51"/>
      <c r="G2079" s="51"/>
    </row>
    <row r="2080" spans="1:7" x14ac:dyDescent="0.3">
      <c r="A2080" s="51"/>
      <c r="B2080" s="51"/>
      <c r="C2080" s="51"/>
      <c r="D2080" s="51"/>
      <c r="E2080" s="51"/>
      <c r="F2080" s="51"/>
      <c r="G2080" s="51"/>
    </row>
    <row r="2081" spans="1:7" x14ac:dyDescent="0.3">
      <c r="A2081" s="51"/>
      <c r="B2081" s="51"/>
      <c r="C2081" s="51"/>
      <c r="D2081" s="51"/>
      <c r="E2081" s="51"/>
      <c r="F2081" s="51"/>
      <c r="G2081" s="51"/>
    </row>
    <row r="2082" spans="1:7" x14ac:dyDescent="0.3">
      <c r="A2082" s="51"/>
      <c r="B2082" s="51"/>
      <c r="C2082" s="51"/>
      <c r="D2082" s="51"/>
      <c r="E2082" s="51"/>
      <c r="F2082" s="51"/>
      <c r="G2082" s="51"/>
    </row>
    <row r="2083" spans="1:7" x14ac:dyDescent="0.3">
      <c r="A2083" s="51"/>
      <c r="B2083" s="51"/>
      <c r="C2083" s="51"/>
      <c r="D2083" s="51"/>
      <c r="E2083" s="51"/>
      <c r="F2083" s="51"/>
      <c r="G2083" s="51"/>
    </row>
    <row r="2084" spans="1:7" x14ac:dyDescent="0.3">
      <c r="A2084" s="51"/>
      <c r="B2084" s="51"/>
      <c r="C2084" s="51"/>
      <c r="D2084" s="51"/>
      <c r="E2084" s="51"/>
      <c r="F2084" s="51"/>
      <c r="G2084" s="51"/>
    </row>
    <row r="2085" spans="1:7" x14ac:dyDescent="0.3">
      <c r="A2085" s="51"/>
      <c r="B2085" s="51"/>
      <c r="C2085" s="51"/>
      <c r="D2085" s="51"/>
      <c r="E2085" s="51"/>
      <c r="F2085" s="51"/>
      <c r="G2085" s="51"/>
    </row>
    <row r="2086" spans="1:7" x14ac:dyDescent="0.3">
      <c r="A2086" s="51"/>
      <c r="B2086" s="51"/>
      <c r="C2086" s="51"/>
      <c r="D2086" s="51"/>
      <c r="E2086" s="51"/>
      <c r="F2086" s="51"/>
      <c r="G2086" s="51"/>
    </row>
    <row r="2087" spans="1:7" x14ac:dyDescent="0.3">
      <c r="A2087" s="51"/>
      <c r="B2087" s="51"/>
      <c r="C2087" s="51"/>
      <c r="D2087" s="51"/>
      <c r="E2087" s="51"/>
      <c r="F2087" s="51"/>
      <c r="G2087" s="51"/>
    </row>
    <row r="2088" spans="1:7" x14ac:dyDescent="0.3">
      <c r="A2088" s="51"/>
      <c r="B2088" s="51"/>
      <c r="C2088" s="51"/>
      <c r="D2088" s="51"/>
      <c r="E2088" s="51"/>
      <c r="F2088" s="51"/>
      <c r="G2088" s="51"/>
    </row>
    <row r="2089" spans="1:7" x14ac:dyDescent="0.3">
      <c r="A2089" s="51"/>
      <c r="B2089" s="51"/>
      <c r="C2089" s="51"/>
      <c r="D2089" s="51"/>
      <c r="E2089" s="51"/>
      <c r="F2089" s="51"/>
      <c r="G2089" s="51"/>
    </row>
    <row r="2090" spans="1:7" x14ac:dyDescent="0.3">
      <c r="A2090" s="51"/>
      <c r="B2090" s="51"/>
      <c r="C2090" s="51"/>
      <c r="D2090" s="51"/>
      <c r="E2090" s="51"/>
      <c r="F2090" s="51"/>
      <c r="G2090" s="51"/>
    </row>
    <row r="2091" spans="1:7" x14ac:dyDescent="0.3">
      <c r="A2091" s="51"/>
      <c r="B2091" s="51"/>
      <c r="C2091" s="51"/>
      <c r="D2091" s="51"/>
      <c r="E2091" s="51"/>
      <c r="F2091" s="51"/>
      <c r="G2091" s="51"/>
    </row>
    <row r="2092" spans="1:7" x14ac:dyDescent="0.3">
      <c r="A2092" s="51"/>
      <c r="B2092" s="51"/>
      <c r="C2092" s="51"/>
      <c r="D2092" s="51"/>
      <c r="E2092" s="51"/>
      <c r="F2092" s="51"/>
      <c r="G2092" s="51"/>
    </row>
    <row r="2093" spans="1:7" x14ac:dyDescent="0.3">
      <c r="A2093" s="51"/>
      <c r="B2093" s="51"/>
      <c r="C2093" s="51"/>
      <c r="D2093" s="51"/>
      <c r="E2093" s="51"/>
      <c r="F2093" s="51"/>
      <c r="G2093" s="51"/>
    </row>
    <row r="2094" spans="1:7" x14ac:dyDescent="0.3">
      <c r="A2094" s="51"/>
      <c r="B2094" s="51"/>
      <c r="C2094" s="51"/>
      <c r="D2094" s="51"/>
      <c r="E2094" s="51"/>
      <c r="F2094" s="51"/>
      <c r="G2094" s="51"/>
    </row>
    <row r="2095" spans="1:7" x14ac:dyDescent="0.3">
      <c r="A2095" s="51"/>
      <c r="B2095" s="51"/>
      <c r="C2095" s="51"/>
      <c r="D2095" s="51"/>
      <c r="E2095" s="51"/>
      <c r="F2095" s="51"/>
      <c r="G2095" s="51"/>
    </row>
    <row r="2096" spans="1:7" x14ac:dyDescent="0.3">
      <c r="A2096" s="51"/>
      <c r="B2096" s="51"/>
      <c r="C2096" s="51"/>
      <c r="D2096" s="51"/>
      <c r="E2096" s="51"/>
      <c r="F2096" s="51"/>
      <c r="G2096" s="51"/>
    </row>
    <row r="2097" spans="1:7" x14ac:dyDescent="0.3">
      <c r="A2097" s="51"/>
      <c r="B2097" s="51"/>
      <c r="C2097" s="51"/>
      <c r="D2097" s="51"/>
      <c r="E2097" s="51"/>
      <c r="F2097" s="51"/>
      <c r="G2097" s="51"/>
    </row>
    <row r="2098" spans="1:7" x14ac:dyDescent="0.3">
      <c r="A2098" s="51"/>
      <c r="B2098" s="51"/>
      <c r="C2098" s="51"/>
      <c r="D2098" s="51"/>
      <c r="E2098" s="51"/>
      <c r="F2098" s="51"/>
      <c r="G2098" s="51"/>
    </row>
    <row r="2099" spans="1:7" x14ac:dyDescent="0.3">
      <c r="A2099" s="51"/>
      <c r="B2099" s="51"/>
      <c r="C2099" s="51"/>
      <c r="D2099" s="51"/>
      <c r="E2099" s="51"/>
      <c r="F2099" s="51"/>
      <c r="G2099" s="51"/>
    </row>
    <row r="2100" spans="1:7" x14ac:dyDescent="0.3">
      <c r="A2100" s="51"/>
      <c r="B2100" s="51"/>
      <c r="C2100" s="51"/>
      <c r="D2100" s="51"/>
      <c r="E2100" s="51"/>
      <c r="F2100" s="51"/>
      <c r="G2100" s="51"/>
    </row>
    <row r="2101" spans="1:7" x14ac:dyDescent="0.3">
      <c r="A2101" s="51"/>
      <c r="B2101" s="51"/>
      <c r="C2101" s="51"/>
      <c r="D2101" s="51"/>
      <c r="E2101" s="51"/>
      <c r="F2101" s="51"/>
      <c r="G2101" s="51"/>
    </row>
    <row r="2102" spans="1:7" x14ac:dyDescent="0.3">
      <c r="A2102" s="51"/>
      <c r="B2102" s="51"/>
      <c r="C2102" s="51"/>
      <c r="D2102" s="51"/>
      <c r="E2102" s="51"/>
      <c r="F2102" s="51"/>
      <c r="G2102" s="51"/>
    </row>
    <row r="2103" spans="1:7" x14ac:dyDescent="0.3">
      <c r="A2103" s="51"/>
      <c r="B2103" s="51"/>
      <c r="C2103" s="51"/>
      <c r="D2103" s="51"/>
      <c r="E2103" s="51"/>
      <c r="F2103" s="51"/>
      <c r="G2103" s="51"/>
    </row>
    <row r="2104" spans="1:7" x14ac:dyDescent="0.3">
      <c r="A2104" s="51"/>
      <c r="B2104" s="51"/>
      <c r="C2104" s="51"/>
      <c r="D2104" s="51"/>
      <c r="E2104" s="51"/>
      <c r="F2104" s="51"/>
      <c r="G2104" s="51"/>
    </row>
    <row r="2105" spans="1:7" x14ac:dyDescent="0.3">
      <c r="A2105" s="51"/>
      <c r="B2105" s="51"/>
      <c r="C2105" s="51"/>
      <c r="D2105" s="51"/>
      <c r="E2105" s="51"/>
      <c r="F2105" s="51"/>
      <c r="G2105" s="51"/>
    </row>
    <row r="2106" spans="1:7" x14ac:dyDescent="0.3">
      <c r="A2106" s="51"/>
      <c r="B2106" s="51"/>
      <c r="C2106" s="51"/>
      <c r="D2106" s="51"/>
      <c r="E2106" s="51"/>
      <c r="F2106" s="51"/>
      <c r="G2106" s="51"/>
    </row>
    <row r="2107" spans="1:7" x14ac:dyDescent="0.3">
      <c r="A2107" s="51"/>
      <c r="B2107" s="51"/>
      <c r="C2107" s="51"/>
      <c r="D2107" s="51"/>
      <c r="E2107" s="51"/>
      <c r="F2107" s="51"/>
      <c r="G2107" s="51"/>
    </row>
    <row r="2108" spans="1:7" x14ac:dyDescent="0.3">
      <c r="A2108" s="51"/>
      <c r="B2108" s="51"/>
      <c r="C2108" s="51"/>
      <c r="D2108" s="51"/>
      <c r="E2108" s="51"/>
      <c r="F2108" s="51"/>
      <c r="G2108" s="51"/>
    </row>
    <row r="2109" spans="1:7" x14ac:dyDescent="0.3">
      <c r="A2109" s="51"/>
      <c r="B2109" s="51"/>
      <c r="C2109" s="51"/>
      <c r="D2109" s="51"/>
      <c r="E2109" s="51"/>
      <c r="F2109" s="51"/>
      <c r="G2109" s="51"/>
    </row>
    <row r="2110" spans="1:7" x14ac:dyDescent="0.3">
      <c r="A2110" s="51"/>
      <c r="B2110" s="51"/>
      <c r="C2110" s="51"/>
      <c r="D2110" s="51"/>
      <c r="E2110" s="51"/>
      <c r="F2110" s="51"/>
      <c r="G2110" s="51"/>
    </row>
    <row r="2111" spans="1:7" x14ac:dyDescent="0.3">
      <c r="A2111" s="51"/>
      <c r="B2111" s="51"/>
      <c r="C2111" s="51"/>
      <c r="D2111" s="51"/>
      <c r="E2111" s="51"/>
      <c r="F2111" s="51"/>
      <c r="G2111" s="51"/>
    </row>
    <row r="2112" spans="1:7" x14ac:dyDescent="0.3">
      <c r="A2112" s="51"/>
      <c r="B2112" s="51"/>
      <c r="C2112" s="51"/>
      <c r="D2112" s="51"/>
      <c r="E2112" s="51"/>
      <c r="F2112" s="51"/>
      <c r="G2112" s="51"/>
    </row>
    <row r="2113" spans="1:7" x14ac:dyDescent="0.3">
      <c r="A2113" s="51"/>
      <c r="B2113" s="51"/>
      <c r="C2113" s="51"/>
      <c r="D2113" s="51"/>
      <c r="E2113" s="51"/>
      <c r="F2113" s="51"/>
      <c r="G2113" s="51"/>
    </row>
    <row r="2114" spans="1:7" x14ac:dyDescent="0.3">
      <c r="A2114" s="51"/>
      <c r="B2114" s="51"/>
      <c r="C2114" s="51"/>
      <c r="D2114" s="51"/>
      <c r="E2114" s="51"/>
      <c r="F2114" s="51"/>
      <c r="G2114" s="51"/>
    </row>
    <row r="2115" spans="1:7" x14ac:dyDescent="0.3">
      <c r="A2115" s="51"/>
      <c r="B2115" s="51"/>
      <c r="C2115" s="51"/>
      <c r="D2115" s="51"/>
      <c r="E2115" s="51"/>
      <c r="F2115" s="51"/>
      <c r="G2115" s="51"/>
    </row>
    <row r="2116" spans="1:7" x14ac:dyDescent="0.3">
      <c r="A2116" s="51"/>
      <c r="B2116" s="51"/>
      <c r="C2116" s="51"/>
      <c r="D2116" s="51"/>
      <c r="E2116" s="51"/>
      <c r="F2116" s="51"/>
      <c r="G2116" s="51"/>
    </row>
    <row r="2117" spans="1:7" x14ac:dyDescent="0.3">
      <c r="A2117" s="51"/>
      <c r="B2117" s="51"/>
      <c r="C2117" s="51"/>
      <c r="D2117" s="51"/>
      <c r="E2117" s="51"/>
      <c r="F2117" s="51"/>
      <c r="G2117" s="51"/>
    </row>
    <row r="2118" spans="1:7" x14ac:dyDescent="0.3">
      <c r="A2118" s="51"/>
      <c r="B2118" s="51"/>
      <c r="C2118" s="51"/>
      <c r="D2118" s="51"/>
      <c r="E2118" s="51"/>
      <c r="F2118" s="51"/>
      <c r="G2118" s="51"/>
    </row>
    <row r="2119" spans="1:7" x14ac:dyDescent="0.3">
      <c r="A2119" s="51"/>
      <c r="B2119" s="51"/>
      <c r="C2119" s="51"/>
      <c r="D2119" s="51"/>
      <c r="E2119" s="51"/>
      <c r="F2119" s="51"/>
      <c r="G2119" s="51"/>
    </row>
    <row r="2120" spans="1:7" x14ac:dyDescent="0.3">
      <c r="A2120" s="51"/>
      <c r="B2120" s="51"/>
      <c r="C2120" s="51"/>
      <c r="D2120" s="51"/>
      <c r="E2120" s="51"/>
      <c r="F2120" s="51"/>
      <c r="G2120" s="51"/>
    </row>
    <row r="2121" spans="1:7" x14ac:dyDescent="0.3">
      <c r="A2121" s="51"/>
      <c r="B2121" s="51"/>
      <c r="C2121" s="51"/>
      <c r="D2121" s="51"/>
      <c r="E2121" s="51"/>
      <c r="F2121" s="51"/>
      <c r="G2121" s="51"/>
    </row>
    <row r="2122" spans="1:7" x14ac:dyDescent="0.3">
      <c r="A2122" s="51"/>
      <c r="B2122" s="51"/>
      <c r="C2122" s="51"/>
      <c r="D2122" s="51"/>
      <c r="E2122" s="51"/>
      <c r="F2122" s="51"/>
      <c r="G2122" s="51"/>
    </row>
    <row r="2123" spans="1:7" x14ac:dyDescent="0.3">
      <c r="A2123" s="51"/>
      <c r="B2123" s="51"/>
      <c r="C2123" s="51"/>
      <c r="D2123" s="51"/>
      <c r="E2123" s="51"/>
      <c r="F2123" s="51"/>
      <c r="G2123" s="51"/>
    </row>
    <row r="2124" spans="1:7" x14ac:dyDescent="0.3">
      <c r="A2124" s="51"/>
      <c r="B2124" s="51"/>
      <c r="C2124" s="51"/>
      <c r="D2124" s="51"/>
      <c r="E2124" s="51"/>
      <c r="F2124" s="51"/>
      <c r="G2124" s="51"/>
    </row>
    <row r="2125" spans="1:7" x14ac:dyDescent="0.3">
      <c r="A2125" s="51"/>
      <c r="B2125" s="51"/>
      <c r="C2125" s="51"/>
      <c r="D2125" s="51"/>
      <c r="E2125" s="51"/>
      <c r="F2125" s="51"/>
      <c r="G2125" s="51"/>
    </row>
    <row r="2126" spans="1:7" x14ac:dyDescent="0.3">
      <c r="A2126" s="51"/>
      <c r="B2126" s="51"/>
      <c r="C2126" s="51"/>
      <c r="D2126" s="51"/>
      <c r="E2126" s="51"/>
      <c r="F2126" s="51"/>
      <c r="G2126" s="51"/>
    </row>
    <row r="2127" spans="1:7" x14ac:dyDescent="0.3">
      <c r="A2127" s="51"/>
      <c r="B2127" s="51"/>
      <c r="C2127" s="51"/>
      <c r="D2127" s="51"/>
      <c r="E2127" s="51"/>
      <c r="F2127" s="51"/>
      <c r="G2127" s="51"/>
    </row>
    <row r="2128" spans="1:7" x14ac:dyDescent="0.3">
      <c r="A2128" s="51"/>
      <c r="B2128" s="51"/>
      <c r="C2128" s="51"/>
      <c r="D2128" s="51"/>
      <c r="E2128" s="51"/>
      <c r="F2128" s="51"/>
      <c r="G2128" s="51"/>
    </row>
    <row r="2129" spans="1:7" x14ac:dyDescent="0.3">
      <c r="A2129" s="51"/>
      <c r="B2129" s="51"/>
      <c r="C2129" s="51"/>
      <c r="D2129" s="51"/>
      <c r="E2129" s="51"/>
      <c r="F2129" s="51"/>
      <c r="G2129" s="51"/>
    </row>
    <row r="2130" spans="1:7" x14ac:dyDescent="0.3">
      <c r="A2130" s="51"/>
      <c r="B2130" s="51"/>
      <c r="C2130" s="51"/>
      <c r="D2130" s="51"/>
      <c r="E2130" s="51"/>
      <c r="F2130" s="51"/>
      <c r="G2130" s="51"/>
    </row>
    <row r="2131" spans="1:7" x14ac:dyDescent="0.3">
      <c r="A2131" s="51"/>
      <c r="B2131" s="51"/>
      <c r="C2131" s="51"/>
      <c r="D2131" s="51"/>
      <c r="E2131" s="51"/>
      <c r="F2131" s="51"/>
      <c r="G2131" s="51"/>
    </row>
    <row r="2132" spans="1:7" x14ac:dyDescent="0.3">
      <c r="A2132" s="51"/>
      <c r="B2132" s="51"/>
      <c r="C2132" s="51"/>
      <c r="D2132" s="51"/>
      <c r="E2132" s="51"/>
      <c r="F2132" s="51"/>
      <c r="G2132" s="51"/>
    </row>
    <row r="2133" spans="1:7" x14ac:dyDescent="0.3">
      <c r="A2133" s="51"/>
      <c r="B2133" s="51"/>
      <c r="C2133" s="51"/>
      <c r="D2133" s="51"/>
      <c r="E2133" s="51"/>
      <c r="F2133" s="51"/>
      <c r="G2133" s="51"/>
    </row>
    <row r="2134" spans="1:7" x14ac:dyDescent="0.3">
      <c r="A2134" s="51"/>
      <c r="B2134" s="51"/>
      <c r="C2134" s="51"/>
      <c r="D2134" s="51"/>
      <c r="E2134" s="51"/>
      <c r="F2134" s="51"/>
      <c r="G2134" s="51"/>
    </row>
    <row r="2135" spans="1:7" x14ac:dyDescent="0.3">
      <c r="A2135" s="51"/>
      <c r="B2135" s="51"/>
      <c r="C2135" s="51"/>
      <c r="D2135" s="51"/>
      <c r="E2135" s="51"/>
      <c r="F2135" s="51"/>
      <c r="G2135" s="51"/>
    </row>
    <row r="2136" spans="1:7" x14ac:dyDescent="0.3">
      <c r="A2136" s="51"/>
      <c r="B2136" s="51"/>
      <c r="C2136" s="51"/>
      <c r="D2136" s="51"/>
      <c r="E2136" s="51"/>
      <c r="F2136" s="51"/>
      <c r="G2136" s="51"/>
    </row>
    <row r="2137" spans="1:7" x14ac:dyDescent="0.3">
      <c r="A2137" s="51"/>
      <c r="B2137" s="51"/>
      <c r="C2137" s="51"/>
      <c r="D2137" s="51"/>
      <c r="E2137" s="51"/>
      <c r="F2137" s="51"/>
      <c r="G2137" s="51"/>
    </row>
    <row r="2138" spans="1:7" x14ac:dyDescent="0.3">
      <c r="A2138" s="51"/>
      <c r="B2138" s="51"/>
      <c r="C2138" s="51"/>
      <c r="D2138" s="51"/>
      <c r="E2138" s="51"/>
      <c r="F2138" s="51"/>
      <c r="G2138" s="51"/>
    </row>
    <row r="2139" spans="1:7" x14ac:dyDescent="0.3">
      <c r="A2139" s="51"/>
      <c r="B2139" s="51"/>
      <c r="C2139" s="51"/>
      <c r="D2139" s="51"/>
      <c r="E2139" s="51"/>
      <c r="F2139" s="51"/>
      <c r="G2139" s="51"/>
    </row>
    <row r="2140" spans="1:7" x14ac:dyDescent="0.3">
      <c r="A2140" s="51"/>
      <c r="B2140" s="51"/>
      <c r="C2140" s="51"/>
      <c r="D2140" s="51"/>
      <c r="E2140" s="51"/>
      <c r="F2140" s="51"/>
      <c r="G2140" s="51"/>
    </row>
    <row r="2141" spans="1:7" x14ac:dyDescent="0.3">
      <c r="A2141" s="51"/>
      <c r="B2141" s="51"/>
      <c r="C2141" s="51"/>
      <c r="D2141" s="51"/>
      <c r="E2141" s="51"/>
      <c r="F2141" s="51"/>
      <c r="G2141" s="51"/>
    </row>
    <row r="2142" spans="1:7" x14ac:dyDescent="0.3">
      <c r="A2142" s="51"/>
      <c r="B2142" s="51"/>
      <c r="C2142" s="51"/>
      <c r="D2142" s="51"/>
      <c r="E2142" s="51"/>
      <c r="F2142" s="51"/>
      <c r="G2142" s="51"/>
    </row>
    <row r="2143" spans="1:7" x14ac:dyDescent="0.3">
      <c r="A2143" s="51"/>
      <c r="B2143" s="51"/>
      <c r="C2143" s="51"/>
      <c r="D2143" s="51"/>
      <c r="E2143" s="51"/>
      <c r="F2143" s="51"/>
      <c r="G2143" s="51"/>
    </row>
    <row r="2144" spans="1:7" x14ac:dyDescent="0.3">
      <c r="A2144" s="51"/>
      <c r="B2144" s="51"/>
      <c r="C2144" s="51"/>
      <c r="D2144" s="51"/>
      <c r="E2144" s="51"/>
      <c r="F2144" s="51"/>
      <c r="G2144" s="51"/>
    </row>
    <row r="2145" spans="1:7" x14ac:dyDescent="0.3">
      <c r="A2145" s="51"/>
      <c r="B2145" s="51"/>
      <c r="C2145" s="51"/>
      <c r="D2145" s="51"/>
      <c r="E2145" s="51"/>
      <c r="F2145" s="51"/>
      <c r="G2145" s="51"/>
    </row>
    <row r="2146" spans="1:7" x14ac:dyDescent="0.3">
      <c r="A2146" s="51"/>
      <c r="B2146" s="51"/>
      <c r="C2146" s="51"/>
      <c r="D2146" s="51"/>
      <c r="E2146" s="51"/>
      <c r="F2146" s="51"/>
      <c r="G2146" s="51"/>
    </row>
    <row r="2147" spans="1:7" x14ac:dyDescent="0.3">
      <c r="A2147" s="51"/>
      <c r="B2147" s="51"/>
      <c r="C2147" s="51"/>
      <c r="D2147" s="51"/>
      <c r="E2147" s="51"/>
      <c r="F2147" s="51"/>
      <c r="G2147" s="51"/>
    </row>
    <row r="2148" spans="1:7" x14ac:dyDescent="0.3">
      <c r="A2148" s="51"/>
      <c r="B2148" s="51"/>
      <c r="C2148" s="51"/>
      <c r="D2148" s="51"/>
      <c r="E2148" s="51"/>
      <c r="F2148" s="51"/>
      <c r="G2148" s="51"/>
    </row>
    <row r="2149" spans="1:7" x14ac:dyDescent="0.3">
      <c r="A2149" s="51"/>
      <c r="B2149" s="51"/>
      <c r="C2149" s="51"/>
      <c r="D2149" s="51"/>
      <c r="E2149" s="51"/>
      <c r="F2149" s="51"/>
      <c r="G2149" s="51"/>
    </row>
    <row r="2150" spans="1:7" x14ac:dyDescent="0.3">
      <c r="A2150" s="51"/>
      <c r="B2150" s="51"/>
      <c r="C2150" s="51"/>
      <c r="D2150" s="51"/>
      <c r="E2150" s="51"/>
      <c r="F2150" s="51"/>
      <c r="G2150" s="51"/>
    </row>
    <row r="2151" spans="1:7" x14ac:dyDescent="0.3">
      <c r="A2151" s="51"/>
      <c r="B2151" s="51"/>
      <c r="C2151" s="51"/>
      <c r="D2151" s="51"/>
      <c r="E2151" s="51"/>
      <c r="F2151" s="51"/>
      <c r="G2151" s="51"/>
    </row>
    <row r="2152" spans="1:7" x14ac:dyDescent="0.3">
      <c r="A2152" s="51"/>
      <c r="B2152" s="51"/>
      <c r="C2152" s="51"/>
      <c r="D2152" s="51"/>
      <c r="E2152" s="51"/>
      <c r="F2152" s="51"/>
      <c r="G2152" s="51"/>
    </row>
    <row r="2153" spans="1:7" x14ac:dyDescent="0.3">
      <c r="A2153" s="51"/>
      <c r="B2153" s="51"/>
      <c r="C2153" s="51"/>
      <c r="D2153" s="51"/>
      <c r="E2153" s="51"/>
      <c r="F2153" s="51"/>
      <c r="G2153" s="51"/>
    </row>
    <row r="2154" spans="1:7" x14ac:dyDescent="0.3">
      <c r="A2154" s="51"/>
      <c r="B2154" s="51"/>
      <c r="C2154" s="51"/>
      <c r="D2154" s="51"/>
      <c r="E2154" s="51"/>
      <c r="F2154" s="51"/>
      <c r="G2154" s="51"/>
    </row>
    <row r="2155" spans="1:7" x14ac:dyDescent="0.3">
      <c r="A2155" s="51"/>
      <c r="B2155" s="51"/>
      <c r="C2155" s="51"/>
      <c r="D2155" s="51"/>
      <c r="E2155" s="51"/>
      <c r="F2155" s="51"/>
      <c r="G2155" s="51"/>
    </row>
    <row r="2156" spans="1:7" x14ac:dyDescent="0.3">
      <c r="A2156" s="51"/>
      <c r="B2156" s="51"/>
      <c r="C2156" s="51"/>
      <c r="D2156" s="51"/>
      <c r="E2156" s="51"/>
      <c r="F2156" s="51"/>
      <c r="G2156" s="51"/>
    </row>
    <row r="2157" spans="1:7" x14ac:dyDescent="0.3">
      <c r="A2157" s="51"/>
      <c r="B2157" s="51"/>
      <c r="C2157" s="51"/>
      <c r="D2157" s="51"/>
      <c r="E2157" s="51"/>
      <c r="F2157" s="51"/>
      <c r="G2157" s="51"/>
    </row>
    <row r="2158" spans="1:7" x14ac:dyDescent="0.3">
      <c r="A2158" s="51"/>
      <c r="B2158" s="51"/>
      <c r="C2158" s="51"/>
      <c r="D2158" s="51"/>
      <c r="E2158" s="51"/>
      <c r="F2158" s="51"/>
      <c r="G2158" s="51"/>
    </row>
    <row r="2159" spans="1:7" x14ac:dyDescent="0.3">
      <c r="A2159" s="51"/>
      <c r="B2159" s="51"/>
      <c r="C2159" s="51"/>
      <c r="D2159" s="51"/>
      <c r="E2159" s="51"/>
      <c r="F2159" s="51"/>
      <c r="G2159" s="51"/>
    </row>
    <row r="2160" spans="1:7" x14ac:dyDescent="0.3">
      <c r="A2160" s="51"/>
      <c r="B2160" s="51"/>
      <c r="C2160" s="51"/>
      <c r="D2160" s="51"/>
      <c r="E2160" s="51"/>
      <c r="F2160" s="51"/>
      <c r="G2160" s="51"/>
    </row>
    <row r="2161" spans="1:7" x14ac:dyDescent="0.3">
      <c r="A2161" s="51"/>
      <c r="B2161" s="51"/>
      <c r="C2161" s="51"/>
      <c r="D2161" s="51"/>
      <c r="E2161" s="51"/>
      <c r="F2161" s="51"/>
      <c r="G2161" s="51"/>
    </row>
    <row r="2162" spans="1:7" x14ac:dyDescent="0.3">
      <c r="A2162" s="51"/>
      <c r="B2162" s="51"/>
      <c r="C2162" s="51"/>
      <c r="D2162" s="51"/>
      <c r="E2162" s="51"/>
      <c r="F2162" s="51"/>
      <c r="G2162" s="51"/>
    </row>
    <row r="2163" spans="1:7" x14ac:dyDescent="0.3">
      <c r="A2163" s="51"/>
      <c r="B2163" s="51"/>
      <c r="C2163" s="51"/>
      <c r="D2163" s="51"/>
      <c r="E2163" s="51"/>
      <c r="F2163" s="51"/>
      <c r="G2163" s="51"/>
    </row>
    <row r="2164" spans="1:7" x14ac:dyDescent="0.3">
      <c r="A2164" s="51"/>
      <c r="B2164" s="51"/>
      <c r="C2164" s="51"/>
      <c r="D2164" s="51"/>
      <c r="E2164" s="51"/>
      <c r="F2164" s="51"/>
      <c r="G2164" s="51"/>
    </row>
    <row r="2165" spans="1:7" x14ac:dyDescent="0.3">
      <c r="A2165" s="51"/>
      <c r="B2165" s="51"/>
      <c r="C2165" s="51"/>
      <c r="D2165" s="51"/>
      <c r="E2165" s="51"/>
      <c r="F2165" s="51"/>
      <c r="G2165" s="51"/>
    </row>
    <row r="2166" spans="1:7" x14ac:dyDescent="0.3">
      <c r="A2166" s="51"/>
      <c r="B2166" s="51"/>
      <c r="C2166" s="51"/>
      <c r="D2166" s="51"/>
      <c r="E2166" s="51"/>
      <c r="F2166" s="51"/>
      <c r="G2166" s="51"/>
    </row>
    <row r="2167" spans="1:7" x14ac:dyDescent="0.3">
      <c r="A2167" s="51"/>
      <c r="B2167" s="51"/>
      <c r="C2167" s="51"/>
      <c r="D2167" s="51"/>
      <c r="E2167" s="51"/>
      <c r="F2167" s="51"/>
      <c r="G2167" s="51"/>
    </row>
    <row r="2168" spans="1:7" x14ac:dyDescent="0.3">
      <c r="A2168" s="51"/>
      <c r="B2168" s="51"/>
      <c r="C2168" s="51"/>
      <c r="D2168" s="51"/>
      <c r="E2168" s="51"/>
      <c r="F2168" s="51"/>
      <c r="G2168" s="51"/>
    </row>
    <row r="2169" spans="1:7" x14ac:dyDescent="0.3">
      <c r="A2169" s="51"/>
      <c r="B2169" s="51"/>
      <c r="C2169" s="51"/>
      <c r="D2169" s="51"/>
      <c r="E2169" s="51"/>
      <c r="F2169" s="51"/>
      <c r="G2169" s="51"/>
    </row>
    <row r="2170" spans="1:7" x14ac:dyDescent="0.3">
      <c r="A2170" s="51"/>
      <c r="B2170" s="51"/>
      <c r="C2170" s="51"/>
      <c r="D2170" s="51"/>
      <c r="E2170" s="51"/>
      <c r="F2170" s="51"/>
      <c r="G2170" s="51"/>
    </row>
    <row r="2171" spans="1:7" x14ac:dyDescent="0.3">
      <c r="A2171" s="51"/>
      <c r="B2171" s="51"/>
      <c r="C2171" s="51"/>
      <c r="D2171" s="51"/>
      <c r="E2171" s="51"/>
      <c r="F2171" s="51"/>
      <c r="G2171" s="51"/>
    </row>
    <row r="2172" spans="1:7" x14ac:dyDescent="0.3">
      <c r="A2172" s="51"/>
      <c r="B2172" s="51"/>
      <c r="C2172" s="51"/>
      <c r="D2172" s="51"/>
      <c r="E2172" s="51"/>
      <c r="F2172" s="51"/>
      <c r="G2172" s="51"/>
    </row>
    <row r="2173" spans="1:7" x14ac:dyDescent="0.3">
      <c r="A2173" s="51"/>
      <c r="B2173" s="51"/>
      <c r="C2173" s="51"/>
      <c r="D2173" s="51"/>
      <c r="E2173" s="51"/>
      <c r="F2173" s="51"/>
      <c r="G2173" s="51"/>
    </row>
    <row r="2174" spans="1:7" x14ac:dyDescent="0.3">
      <c r="A2174" s="51"/>
      <c r="B2174" s="51"/>
      <c r="C2174" s="51"/>
      <c r="D2174" s="51"/>
      <c r="E2174" s="51"/>
      <c r="F2174" s="51"/>
      <c r="G2174" s="51"/>
    </row>
    <row r="2175" spans="1:7" x14ac:dyDescent="0.3">
      <c r="A2175" s="51"/>
      <c r="B2175" s="51"/>
      <c r="C2175" s="51"/>
      <c r="D2175" s="51"/>
      <c r="E2175" s="51"/>
      <c r="F2175" s="51"/>
      <c r="G2175" s="51"/>
    </row>
    <row r="2176" spans="1:7" x14ac:dyDescent="0.3">
      <c r="A2176" s="51"/>
      <c r="B2176" s="51"/>
      <c r="C2176" s="51"/>
      <c r="D2176" s="51"/>
      <c r="E2176" s="51"/>
      <c r="F2176" s="51"/>
      <c r="G2176" s="51"/>
    </row>
    <row r="2177" spans="1:7" x14ac:dyDescent="0.3">
      <c r="A2177" s="51"/>
      <c r="B2177" s="51"/>
      <c r="C2177" s="51"/>
      <c r="D2177" s="51"/>
      <c r="E2177" s="51"/>
      <c r="F2177" s="51"/>
      <c r="G2177" s="51"/>
    </row>
    <row r="2178" spans="1:7" x14ac:dyDescent="0.3">
      <c r="A2178" s="51"/>
      <c r="B2178" s="51"/>
      <c r="C2178" s="51"/>
      <c r="D2178" s="51"/>
      <c r="E2178" s="51"/>
      <c r="F2178" s="51"/>
      <c r="G2178" s="51"/>
    </row>
    <row r="2179" spans="1:7" x14ac:dyDescent="0.3">
      <c r="A2179" s="51"/>
      <c r="B2179" s="51"/>
      <c r="C2179" s="51"/>
      <c r="D2179" s="51"/>
      <c r="E2179" s="51"/>
      <c r="F2179" s="51"/>
      <c r="G2179" s="51"/>
    </row>
    <row r="2180" spans="1:7" x14ac:dyDescent="0.3">
      <c r="A2180" s="51"/>
      <c r="B2180" s="51"/>
      <c r="C2180" s="51"/>
      <c r="D2180" s="51"/>
      <c r="E2180" s="51"/>
      <c r="F2180" s="51"/>
      <c r="G2180" s="51"/>
    </row>
    <row r="2181" spans="1:7" x14ac:dyDescent="0.3">
      <c r="A2181" s="51"/>
      <c r="B2181" s="51"/>
      <c r="C2181" s="51"/>
      <c r="D2181" s="51"/>
      <c r="E2181" s="51"/>
      <c r="F2181" s="51"/>
      <c r="G2181" s="51"/>
    </row>
    <row r="2182" spans="1:7" x14ac:dyDescent="0.3">
      <c r="A2182" s="51"/>
      <c r="B2182" s="51"/>
      <c r="C2182" s="51"/>
      <c r="D2182" s="51"/>
      <c r="E2182" s="51"/>
      <c r="F2182" s="51"/>
      <c r="G2182" s="51"/>
    </row>
    <row r="2183" spans="1:7" x14ac:dyDescent="0.3">
      <c r="A2183" s="51"/>
      <c r="B2183" s="51"/>
      <c r="C2183" s="51"/>
      <c r="D2183" s="51"/>
      <c r="E2183" s="51"/>
      <c r="F2183" s="51"/>
      <c r="G2183" s="51"/>
    </row>
    <row r="2184" spans="1:7" x14ac:dyDescent="0.3">
      <c r="A2184" s="51"/>
      <c r="B2184" s="51"/>
      <c r="C2184" s="51"/>
      <c r="D2184" s="51"/>
      <c r="E2184" s="51"/>
      <c r="F2184" s="51"/>
      <c r="G2184" s="51"/>
    </row>
    <row r="2185" spans="1:7" x14ac:dyDescent="0.3">
      <c r="A2185" s="51"/>
      <c r="B2185" s="51"/>
      <c r="C2185" s="51"/>
      <c r="D2185" s="51"/>
      <c r="E2185" s="51"/>
      <c r="F2185" s="51"/>
      <c r="G2185" s="51"/>
    </row>
    <row r="2186" spans="1:7" x14ac:dyDescent="0.3">
      <c r="A2186" s="51"/>
      <c r="B2186" s="51"/>
      <c r="C2186" s="51"/>
      <c r="D2186" s="51"/>
      <c r="E2186" s="51"/>
      <c r="F2186" s="51"/>
      <c r="G2186" s="51"/>
    </row>
    <row r="2187" spans="1:7" x14ac:dyDescent="0.3">
      <c r="A2187" s="51"/>
      <c r="B2187" s="51"/>
      <c r="C2187" s="51"/>
      <c r="D2187" s="51"/>
      <c r="E2187" s="51"/>
      <c r="F2187" s="51"/>
      <c r="G2187" s="51"/>
    </row>
    <row r="2188" spans="1:7" x14ac:dyDescent="0.3">
      <c r="A2188" s="51"/>
      <c r="B2188" s="51"/>
      <c r="C2188" s="51"/>
      <c r="D2188" s="51"/>
      <c r="E2188" s="51"/>
      <c r="F2188" s="51"/>
      <c r="G2188" s="51"/>
    </row>
    <row r="2189" spans="1:7" x14ac:dyDescent="0.3">
      <c r="A2189" s="51"/>
      <c r="B2189" s="51"/>
      <c r="C2189" s="51"/>
      <c r="D2189" s="51"/>
      <c r="E2189" s="51"/>
      <c r="F2189" s="51"/>
      <c r="G2189" s="51"/>
    </row>
    <row r="2190" spans="1:7" x14ac:dyDescent="0.3">
      <c r="A2190" s="51"/>
      <c r="B2190" s="51"/>
      <c r="C2190" s="51"/>
      <c r="D2190" s="51"/>
      <c r="E2190" s="51"/>
      <c r="F2190" s="51"/>
      <c r="G2190" s="51"/>
    </row>
    <row r="2191" spans="1:7" x14ac:dyDescent="0.3">
      <c r="A2191" s="51"/>
      <c r="B2191" s="51"/>
      <c r="C2191" s="51"/>
      <c r="D2191" s="51"/>
      <c r="E2191" s="51"/>
      <c r="F2191" s="51"/>
      <c r="G2191" s="51"/>
    </row>
    <row r="2192" spans="1:7" x14ac:dyDescent="0.3">
      <c r="A2192" s="51"/>
      <c r="B2192" s="51"/>
      <c r="C2192" s="51"/>
      <c r="D2192" s="51"/>
      <c r="E2192" s="51"/>
      <c r="F2192" s="51"/>
      <c r="G2192" s="51"/>
    </row>
    <row r="2193" spans="1:7" x14ac:dyDescent="0.3">
      <c r="A2193" s="51"/>
      <c r="B2193" s="51"/>
      <c r="C2193" s="51"/>
      <c r="D2193" s="51"/>
      <c r="E2193" s="51"/>
      <c r="F2193" s="51"/>
      <c r="G2193" s="51"/>
    </row>
    <row r="2194" spans="1:7" x14ac:dyDescent="0.3">
      <c r="A2194" s="51"/>
      <c r="B2194" s="51"/>
      <c r="C2194" s="51"/>
      <c r="D2194" s="51"/>
      <c r="E2194" s="51"/>
      <c r="F2194" s="51"/>
      <c r="G2194" s="51"/>
    </row>
    <row r="2195" spans="1:7" x14ac:dyDescent="0.3">
      <c r="A2195" s="51"/>
      <c r="B2195" s="51"/>
      <c r="C2195" s="51"/>
      <c r="D2195" s="51"/>
      <c r="E2195" s="51"/>
      <c r="F2195" s="51"/>
      <c r="G2195" s="51"/>
    </row>
    <row r="2196" spans="1:7" x14ac:dyDescent="0.3">
      <c r="A2196" s="51"/>
      <c r="B2196" s="51"/>
      <c r="C2196" s="51"/>
      <c r="D2196" s="51"/>
      <c r="E2196" s="51"/>
      <c r="F2196" s="51"/>
      <c r="G2196" s="51"/>
    </row>
    <row r="2197" spans="1:7" x14ac:dyDescent="0.3">
      <c r="A2197" s="51"/>
      <c r="B2197" s="51"/>
      <c r="C2197" s="51"/>
      <c r="D2197" s="51"/>
      <c r="E2197" s="51"/>
      <c r="F2197" s="51"/>
      <c r="G2197" s="51"/>
    </row>
    <row r="2198" spans="1:7" x14ac:dyDescent="0.3">
      <c r="A2198" s="51"/>
      <c r="B2198" s="51"/>
      <c r="C2198" s="51"/>
      <c r="D2198" s="51"/>
      <c r="E2198" s="51"/>
      <c r="F2198" s="51"/>
      <c r="G2198" s="51"/>
    </row>
    <row r="2199" spans="1:7" x14ac:dyDescent="0.3">
      <c r="A2199" s="51"/>
      <c r="B2199" s="51"/>
      <c r="C2199" s="51"/>
      <c r="D2199" s="51"/>
      <c r="E2199" s="51"/>
      <c r="F2199" s="51"/>
      <c r="G2199" s="51"/>
    </row>
    <row r="2200" spans="1:7" x14ac:dyDescent="0.3">
      <c r="A2200" s="51"/>
      <c r="B2200" s="51"/>
      <c r="C2200" s="51"/>
      <c r="D2200" s="51"/>
      <c r="E2200" s="51"/>
      <c r="F2200" s="51"/>
      <c r="G2200" s="51"/>
    </row>
    <row r="2201" spans="1:7" x14ac:dyDescent="0.3">
      <c r="A2201" s="51"/>
      <c r="B2201" s="51"/>
      <c r="C2201" s="51"/>
      <c r="D2201" s="51"/>
      <c r="E2201" s="51"/>
      <c r="F2201" s="51"/>
      <c r="G2201" s="51"/>
    </row>
    <row r="2202" spans="1:7" x14ac:dyDescent="0.3">
      <c r="A2202" s="51"/>
      <c r="B2202" s="51"/>
      <c r="C2202" s="51"/>
      <c r="D2202" s="51"/>
      <c r="E2202" s="51"/>
      <c r="F2202" s="51"/>
      <c r="G2202" s="51"/>
    </row>
    <row r="2203" spans="1:7" x14ac:dyDescent="0.3">
      <c r="A2203" s="51"/>
      <c r="B2203" s="51"/>
      <c r="C2203" s="51"/>
      <c r="D2203" s="51"/>
      <c r="E2203" s="51"/>
      <c r="F2203" s="51"/>
      <c r="G2203" s="51"/>
    </row>
    <row r="2204" spans="1:7" x14ac:dyDescent="0.3">
      <c r="A2204" s="51"/>
      <c r="B2204" s="51"/>
      <c r="C2204" s="51"/>
      <c r="D2204" s="51"/>
      <c r="E2204" s="51"/>
      <c r="F2204" s="51"/>
      <c r="G2204" s="51"/>
    </row>
    <row r="2205" spans="1:7" x14ac:dyDescent="0.3">
      <c r="A2205" s="51"/>
      <c r="B2205" s="51"/>
      <c r="C2205" s="51"/>
      <c r="D2205" s="51"/>
      <c r="E2205" s="51"/>
      <c r="F2205" s="51"/>
      <c r="G2205" s="51"/>
    </row>
    <row r="2206" spans="1:7" x14ac:dyDescent="0.3">
      <c r="A2206" s="51"/>
      <c r="B2206" s="51"/>
      <c r="C2206" s="51"/>
      <c r="D2206" s="51"/>
      <c r="E2206" s="51"/>
      <c r="F2206" s="51"/>
      <c r="G2206" s="51"/>
    </row>
    <row r="2207" spans="1:7" x14ac:dyDescent="0.3">
      <c r="A2207" s="51"/>
      <c r="B2207" s="51"/>
      <c r="C2207" s="51"/>
      <c r="D2207" s="51"/>
      <c r="E2207" s="51"/>
      <c r="F2207" s="51"/>
      <c r="G2207" s="51"/>
    </row>
    <row r="2208" spans="1:7" x14ac:dyDescent="0.3">
      <c r="A2208" s="51"/>
      <c r="B2208" s="51"/>
      <c r="C2208" s="51"/>
      <c r="D2208" s="51"/>
      <c r="E2208" s="51"/>
      <c r="F2208" s="51"/>
      <c r="G2208" s="51"/>
    </row>
    <row r="2209" spans="1:7" x14ac:dyDescent="0.3">
      <c r="A2209" s="51"/>
      <c r="B2209" s="51"/>
      <c r="C2209" s="51"/>
      <c r="D2209" s="51"/>
      <c r="E2209" s="51"/>
      <c r="F2209" s="51"/>
      <c r="G2209" s="51"/>
    </row>
    <row r="2210" spans="1:7" x14ac:dyDescent="0.3">
      <c r="A2210" s="51"/>
      <c r="B2210" s="51"/>
      <c r="C2210" s="51"/>
      <c r="D2210" s="51"/>
      <c r="E2210" s="51"/>
      <c r="F2210" s="51"/>
      <c r="G2210" s="51"/>
    </row>
    <row r="2211" spans="1:7" x14ac:dyDescent="0.3">
      <c r="A2211" s="51"/>
      <c r="B2211" s="51"/>
      <c r="C2211" s="51"/>
      <c r="D2211" s="51"/>
      <c r="E2211" s="51"/>
      <c r="F2211" s="51"/>
      <c r="G2211" s="51"/>
    </row>
    <row r="2212" spans="1:7" x14ac:dyDescent="0.3">
      <c r="A2212" s="51"/>
      <c r="B2212" s="51"/>
      <c r="C2212" s="51"/>
      <c r="D2212" s="51"/>
      <c r="E2212" s="51"/>
      <c r="F2212" s="51"/>
      <c r="G2212" s="51"/>
    </row>
    <row r="2213" spans="1:7" x14ac:dyDescent="0.3">
      <c r="A2213" s="51"/>
      <c r="B2213" s="51"/>
      <c r="C2213" s="51"/>
      <c r="D2213" s="51"/>
      <c r="E2213" s="51"/>
      <c r="F2213" s="51"/>
      <c r="G2213" s="51"/>
    </row>
    <row r="2214" spans="1:7" x14ac:dyDescent="0.3">
      <c r="A2214" s="51"/>
      <c r="B2214" s="51"/>
      <c r="C2214" s="51"/>
      <c r="D2214" s="51"/>
      <c r="E2214" s="51"/>
      <c r="F2214" s="51"/>
      <c r="G2214" s="51"/>
    </row>
    <row r="2215" spans="1:7" x14ac:dyDescent="0.3">
      <c r="A2215" s="51"/>
      <c r="B2215" s="51"/>
      <c r="C2215" s="51"/>
      <c r="D2215" s="51"/>
      <c r="E2215" s="51"/>
      <c r="F2215" s="51"/>
      <c r="G2215" s="51"/>
    </row>
    <row r="2216" spans="1:7" x14ac:dyDescent="0.3">
      <c r="A2216" s="51"/>
      <c r="B2216" s="51"/>
      <c r="C2216" s="51"/>
      <c r="D2216" s="51"/>
      <c r="E2216" s="51"/>
      <c r="F2216" s="51"/>
      <c r="G2216" s="51"/>
    </row>
    <row r="2217" spans="1:7" x14ac:dyDescent="0.3">
      <c r="A2217" s="51"/>
      <c r="B2217" s="51"/>
      <c r="C2217" s="51"/>
      <c r="D2217" s="51"/>
      <c r="E2217" s="51"/>
      <c r="F2217" s="51"/>
      <c r="G2217" s="51"/>
    </row>
    <row r="2218" spans="1:7" x14ac:dyDescent="0.3">
      <c r="A2218" s="51"/>
      <c r="B2218" s="51"/>
      <c r="C2218" s="51"/>
      <c r="D2218" s="51"/>
      <c r="E2218" s="51"/>
      <c r="F2218" s="51"/>
      <c r="G2218" s="51"/>
    </row>
    <row r="2219" spans="1:7" x14ac:dyDescent="0.3">
      <c r="A2219" s="51"/>
      <c r="B2219" s="51"/>
      <c r="C2219" s="51"/>
      <c r="D2219" s="51"/>
      <c r="E2219" s="51"/>
      <c r="F2219" s="51"/>
      <c r="G2219" s="51"/>
    </row>
    <row r="2220" spans="1:7" x14ac:dyDescent="0.3">
      <c r="A2220" s="51"/>
      <c r="B2220" s="51"/>
      <c r="C2220" s="51"/>
      <c r="D2220" s="51"/>
      <c r="E2220" s="51"/>
      <c r="F2220" s="51"/>
      <c r="G2220" s="51"/>
    </row>
    <row r="2221" spans="1:7" x14ac:dyDescent="0.3">
      <c r="A2221" s="51"/>
      <c r="B2221" s="51"/>
      <c r="C2221" s="51"/>
      <c r="D2221" s="51"/>
      <c r="E2221" s="51"/>
      <c r="F2221" s="51"/>
      <c r="G2221" s="51"/>
    </row>
    <row r="2222" spans="1:7" x14ac:dyDescent="0.3">
      <c r="A2222" s="51"/>
      <c r="B2222" s="51"/>
      <c r="C2222" s="51"/>
      <c r="D2222" s="51"/>
      <c r="E2222" s="51"/>
      <c r="F2222" s="51"/>
      <c r="G2222" s="51"/>
    </row>
    <row r="2223" spans="1:7" x14ac:dyDescent="0.3">
      <c r="A2223" s="51"/>
      <c r="B2223" s="51"/>
      <c r="C2223" s="51"/>
      <c r="D2223" s="51"/>
      <c r="E2223" s="51"/>
      <c r="F2223" s="51"/>
      <c r="G2223" s="51"/>
    </row>
    <row r="2224" spans="1:7" x14ac:dyDescent="0.3">
      <c r="A2224" s="51"/>
      <c r="B2224" s="51"/>
      <c r="C2224" s="51"/>
      <c r="D2224" s="51"/>
      <c r="E2224" s="51"/>
      <c r="F2224" s="51"/>
      <c r="G2224" s="51"/>
    </row>
    <row r="2225" spans="1:7" x14ac:dyDescent="0.3">
      <c r="A2225" s="51"/>
      <c r="B2225" s="51"/>
      <c r="C2225" s="51"/>
      <c r="D2225" s="51"/>
      <c r="E2225" s="51"/>
      <c r="F2225" s="51"/>
      <c r="G2225" s="51"/>
    </row>
    <row r="2226" spans="1:7" x14ac:dyDescent="0.3">
      <c r="A2226" s="51"/>
      <c r="B2226" s="51"/>
      <c r="C2226" s="51"/>
      <c r="D2226" s="51"/>
      <c r="E2226" s="51"/>
      <c r="F2226" s="51"/>
      <c r="G2226" s="51"/>
    </row>
    <row r="2227" spans="1:7" x14ac:dyDescent="0.3">
      <c r="A2227" s="51"/>
      <c r="B2227" s="51"/>
      <c r="C2227" s="51"/>
      <c r="D2227" s="51"/>
      <c r="E2227" s="51"/>
      <c r="F2227" s="51"/>
      <c r="G2227" s="51"/>
    </row>
    <row r="2228" spans="1:7" x14ac:dyDescent="0.3">
      <c r="A2228" s="51"/>
      <c r="B2228" s="51"/>
      <c r="C2228" s="51"/>
      <c r="D2228" s="51"/>
      <c r="E2228" s="51"/>
      <c r="F2228" s="51"/>
      <c r="G2228" s="51"/>
    </row>
    <row r="2229" spans="1:7" x14ac:dyDescent="0.3">
      <c r="A2229" s="51"/>
      <c r="B2229" s="51"/>
      <c r="C2229" s="51"/>
      <c r="D2229" s="51"/>
      <c r="E2229" s="51"/>
      <c r="F2229" s="51"/>
      <c r="G2229" s="51"/>
    </row>
    <row r="2230" spans="1:7" x14ac:dyDescent="0.3">
      <c r="A2230" s="51"/>
      <c r="B2230" s="51"/>
      <c r="C2230" s="51"/>
      <c r="D2230" s="51"/>
      <c r="E2230" s="51"/>
      <c r="F2230" s="51"/>
      <c r="G2230" s="51"/>
    </row>
    <row r="2231" spans="1:7" x14ac:dyDescent="0.3">
      <c r="A2231" s="51"/>
      <c r="B2231" s="51"/>
      <c r="C2231" s="51"/>
      <c r="D2231" s="51"/>
      <c r="E2231" s="51"/>
      <c r="F2231" s="51"/>
      <c r="G2231" s="51"/>
    </row>
    <row r="2232" spans="1:7" x14ac:dyDescent="0.3">
      <c r="A2232" s="51"/>
      <c r="B2232" s="51"/>
      <c r="C2232" s="51"/>
      <c r="D2232" s="51"/>
      <c r="E2232" s="51"/>
      <c r="F2232" s="51"/>
      <c r="G2232" s="51"/>
    </row>
    <row r="2233" spans="1:7" x14ac:dyDescent="0.3">
      <c r="A2233" s="51"/>
      <c r="B2233" s="51"/>
      <c r="C2233" s="51"/>
      <c r="D2233" s="51"/>
      <c r="E2233" s="51"/>
      <c r="F2233" s="51"/>
      <c r="G2233" s="51"/>
    </row>
    <row r="2234" spans="1:7" x14ac:dyDescent="0.3">
      <c r="A2234" s="51"/>
      <c r="B2234" s="51"/>
      <c r="C2234" s="51"/>
      <c r="D2234" s="51"/>
      <c r="E2234" s="51"/>
      <c r="F2234" s="51"/>
      <c r="G2234" s="51"/>
    </row>
    <row r="2235" spans="1:7" x14ac:dyDescent="0.3">
      <c r="A2235" s="51"/>
      <c r="B2235" s="51"/>
      <c r="C2235" s="51"/>
      <c r="D2235" s="51"/>
      <c r="E2235" s="51"/>
      <c r="F2235" s="51"/>
      <c r="G2235" s="51"/>
    </row>
    <row r="2236" spans="1:7" x14ac:dyDescent="0.3">
      <c r="A2236" s="51"/>
      <c r="B2236" s="51"/>
      <c r="C2236" s="51"/>
      <c r="D2236" s="51"/>
      <c r="E2236" s="51"/>
      <c r="F2236" s="51"/>
      <c r="G2236" s="51"/>
    </row>
    <row r="2237" spans="1:7" x14ac:dyDescent="0.3">
      <c r="A2237" s="51"/>
      <c r="B2237" s="51"/>
      <c r="C2237" s="51"/>
      <c r="D2237" s="51"/>
      <c r="E2237" s="51"/>
      <c r="F2237" s="51"/>
      <c r="G2237" s="51"/>
    </row>
    <row r="2238" spans="1:7" x14ac:dyDescent="0.3">
      <c r="A2238" s="51"/>
      <c r="B2238" s="51"/>
      <c r="C2238" s="51"/>
      <c r="D2238" s="51"/>
      <c r="E2238" s="51"/>
      <c r="F2238" s="51"/>
      <c r="G2238" s="51"/>
    </row>
    <row r="2239" spans="1:7" x14ac:dyDescent="0.3">
      <c r="A2239" s="51"/>
      <c r="B2239" s="51"/>
      <c r="C2239" s="51"/>
      <c r="D2239" s="51"/>
      <c r="E2239" s="51"/>
      <c r="F2239" s="51"/>
      <c r="G2239" s="51"/>
    </row>
    <row r="2240" spans="1:7" x14ac:dyDescent="0.3">
      <c r="A2240" s="51"/>
      <c r="B2240" s="51"/>
      <c r="C2240" s="51"/>
      <c r="D2240" s="51"/>
      <c r="E2240" s="51"/>
      <c r="F2240" s="51"/>
      <c r="G2240" s="51"/>
    </row>
    <row r="2241" spans="1:7" x14ac:dyDescent="0.3">
      <c r="A2241" s="51"/>
      <c r="B2241" s="51"/>
      <c r="C2241" s="51"/>
      <c r="D2241" s="51"/>
      <c r="E2241" s="51"/>
      <c r="F2241" s="51"/>
      <c r="G2241" s="51"/>
    </row>
    <row r="2242" spans="1:7" x14ac:dyDescent="0.3">
      <c r="A2242" s="51"/>
      <c r="B2242" s="51"/>
      <c r="C2242" s="51"/>
      <c r="D2242" s="51"/>
      <c r="E2242" s="51"/>
      <c r="F2242" s="51"/>
      <c r="G2242" s="51"/>
    </row>
    <row r="2243" spans="1:7" x14ac:dyDescent="0.3">
      <c r="A2243" s="51"/>
      <c r="B2243" s="51"/>
      <c r="C2243" s="51"/>
      <c r="D2243" s="51"/>
      <c r="E2243" s="51"/>
      <c r="F2243" s="51"/>
      <c r="G2243" s="51"/>
    </row>
    <row r="2244" spans="1:7" x14ac:dyDescent="0.3">
      <c r="A2244" s="51"/>
      <c r="B2244" s="51"/>
      <c r="C2244" s="51"/>
      <c r="D2244" s="51"/>
      <c r="E2244" s="51"/>
      <c r="F2244" s="51"/>
      <c r="G2244" s="51"/>
    </row>
    <row r="2245" spans="1:7" x14ac:dyDescent="0.3">
      <c r="A2245" s="51"/>
      <c r="B2245" s="51"/>
      <c r="C2245" s="51"/>
      <c r="D2245" s="51"/>
      <c r="E2245" s="51"/>
      <c r="F2245" s="51"/>
      <c r="G2245" s="51"/>
    </row>
    <row r="2246" spans="1:7" x14ac:dyDescent="0.3">
      <c r="A2246" s="51"/>
      <c r="B2246" s="51"/>
      <c r="C2246" s="51"/>
      <c r="D2246" s="51"/>
      <c r="E2246" s="51"/>
      <c r="F2246" s="51"/>
      <c r="G2246" s="51"/>
    </row>
    <row r="2247" spans="1:7" x14ac:dyDescent="0.3">
      <c r="A2247" s="51"/>
      <c r="B2247" s="51"/>
      <c r="C2247" s="51"/>
      <c r="D2247" s="51"/>
      <c r="E2247" s="51"/>
      <c r="F2247" s="51"/>
      <c r="G2247" s="51"/>
    </row>
    <row r="2248" spans="1:7" x14ac:dyDescent="0.3">
      <c r="A2248" s="51"/>
      <c r="B2248" s="51"/>
      <c r="C2248" s="51"/>
      <c r="D2248" s="51"/>
      <c r="E2248" s="51"/>
      <c r="F2248" s="51"/>
      <c r="G2248" s="51"/>
    </row>
    <row r="2249" spans="1:7" x14ac:dyDescent="0.3">
      <c r="A2249" s="51"/>
      <c r="B2249" s="51"/>
      <c r="C2249" s="51"/>
      <c r="D2249" s="51"/>
      <c r="E2249" s="51"/>
      <c r="F2249" s="51"/>
      <c r="G2249" s="51"/>
    </row>
    <row r="2250" spans="1:7" x14ac:dyDescent="0.3">
      <c r="A2250" s="51"/>
      <c r="B2250" s="51"/>
      <c r="C2250" s="51"/>
      <c r="D2250" s="51"/>
      <c r="E2250" s="51"/>
      <c r="F2250" s="51"/>
      <c r="G2250" s="51"/>
    </row>
    <row r="2251" spans="1:7" x14ac:dyDescent="0.3">
      <c r="A2251" s="51"/>
      <c r="B2251" s="51"/>
      <c r="C2251" s="51"/>
      <c r="D2251" s="51"/>
      <c r="E2251" s="51"/>
      <c r="F2251" s="51"/>
      <c r="G2251" s="51"/>
    </row>
    <row r="2252" spans="1:7" x14ac:dyDescent="0.3">
      <c r="A2252" s="51"/>
      <c r="B2252" s="51"/>
      <c r="C2252" s="51"/>
      <c r="D2252" s="51"/>
      <c r="E2252" s="51"/>
      <c r="F2252" s="51"/>
      <c r="G2252" s="51"/>
    </row>
    <row r="2253" spans="1:7" x14ac:dyDescent="0.3">
      <c r="A2253" s="51"/>
      <c r="B2253" s="51"/>
      <c r="C2253" s="51"/>
      <c r="D2253" s="51"/>
      <c r="E2253" s="51"/>
      <c r="F2253" s="51"/>
      <c r="G2253" s="51"/>
    </row>
    <row r="2254" spans="1:7" x14ac:dyDescent="0.3">
      <c r="A2254" s="51"/>
      <c r="B2254" s="51"/>
      <c r="C2254" s="51"/>
      <c r="D2254" s="51"/>
      <c r="E2254" s="51"/>
      <c r="F2254" s="51"/>
      <c r="G2254" s="51"/>
    </row>
    <row r="2255" spans="1:7" x14ac:dyDescent="0.3">
      <c r="A2255" s="51"/>
      <c r="B2255" s="51"/>
      <c r="C2255" s="51"/>
      <c r="D2255" s="51"/>
      <c r="E2255" s="51"/>
      <c r="F2255" s="51"/>
      <c r="G2255" s="51"/>
    </row>
    <row r="2256" spans="1:7" x14ac:dyDescent="0.3">
      <c r="A2256" s="51"/>
      <c r="B2256" s="51"/>
      <c r="C2256" s="51"/>
      <c r="D2256" s="51"/>
      <c r="E2256" s="51"/>
      <c r="F2256" s="51"/>
      <c r="G2256" s="51"/>
    </row>
    <row r="2257" spans="1:7" x14ac:dyDescent="0.3">
      <c r="A2257" s="51"/>
      <c r="B2257" s="51"/>
      <c r="C2257" s="51"/>
      <c r="D2257" s="51"/>
      <c r="E2257" s="51"/>
      <c r="F2257" s="51"/>
      <c r="G2257" s="51"/>
    </row>
    <row r="2258" spans="1:7" x14ac:dyDescent="0.3">
      <c r="A2258" s="51"/>
      <c r="B2258" s="51"/>
      <c r="C2258" s="51"/>
      <c r="D2258" s="51"/>
      <c r="E2258" s="51"/>
      <c r="F2258" s="51"/>
      <c r="G2258" s="51"/>
    </row>
    <row r="2259" spans="1:7" x14ac:dyDescent="0.3">
      <c r="A2259" s="51"/>
      <c r="B2259" s="51"/>
      <c r="C2259" s="51"/>
      <c r="D2259" s="51"/>
      <c r="E2259" s="51"/>
      <c r="F2259" s="51"/>
      <c r="G2259" s="51"/>
    </row>
    <row r="2260" spans="1:7" x14ac:dyDescent="0.3">
      <c r="A2260" s="51"/>
      <c r="B2260" s="51"/>
      <c r="C2260" s="51"/>
      <c r="D2260" s="51"/>
      <c r="E2260" s="51"/>
      <c r="F2260" s="51"/>
      <c r="G2260" s="51"/>
    </row>
    <row r="2261" spans="1:7" x14ac:dyDescent="0.3">
      <c r="A2261" s="51"/>
      <c r="B2261" s="51"/>
      <c r="C2261" s="51"/>
      <c r="D2261" s="51"/>
      <c r="E2261" s="51"/>
      <c r="F2261" s="51"/>
      <c r="G2261" s="51"/>
    </row>
    <row r="2262" spans="1:7" x14ac:dyDescent="0.3">
      <c r="A2262" s="51"/>
      <c r="B2262" s="51"/>
      <c r="C2262" s="51"/>
      <c r="D2262" s="51"/>
      <c r="E2262" s="51"/>
      <c r="F2262" s="51"/>
      <c r="G2262" s="51"/>
    </row>
    <row r="2263" spans="1:7" x14ac:dyDescent="0.3">
      <c r="A2263" s="51"/>
      <c r="B2263" s="51"/>
      <c r="C2263" s="51"/>
      <c r="D2263" s="51"/>
      <c r="E2263" s="51"/>
      <c r="F2263" s="51"/>
      <c r="G2263" s="51"/>
    </row>
    <row r="2264" spans="1:7" x14ac:dyDescent="0.3">
      <c r="A2264" s="51"/>
      <c r="B2264" s="51"/>
      <c r="C2264" s="51"/>
      <c r="D2264" s="51"/>
      <c r="E2264" s="51"/>
      <c r="F2264" s="51"/>
      <c r="G2264" s="51"/>
    </row>
    <row r="2265" spans="1:7" x14ac:dyDescent="0.3">
      <c r="A2265" s="51"/>
      <c r="B2265" s="51"/>
      <c r="C2265" s="51"/>
      <c r="D2265" s="51"/>
      <c r="E2265" s="51"/>
      <c r="F2265" s="51"/>
      <c r="G2265" s="51"/>
    </row>
    <row r="2266" spans="1:7" x14ac:dyDescent="0.3">
      <c r="A2266" s="51"/>
      <c r="B2266" s="51"/>
      <c r="C2266" s="51"/>
      <c r="D2266" s="51"/>
      <c r="E2266" s="51"/>
      <c r="F2266" s="51"/>
      <c r="G2266" s="51"/>
    </row>
    <row r="2267" spans="1:7" x14ac:dyDescent="0.3">
      <c r="A2267" s="51"/>
      <c r="B2267" s="51"/>
      <c r="C2267" s="51"/>
      <c r="D2267" s="51"/>
      <c r="E2267" s="51"/>
      <c r="F2267" s="51"/>
      <c r="G2267" s="51"/>
    </row>
    <row r="2268" spans="1:7" x14ac:dyDescent="0.3">
      <c r="A2268" s="51"/>
      <c r="B2268" s="51"/>
      <c r="C2268" s="51"/>
      <c r="D2268" s="51"/>
      <c r="E2268" s="51"/>
      <c r="F2268" s="51"/>
      <c r="G2268" s="51"/>
    </row>
    <row r="2269" spans="1:7" x14ac:dyDescent="0.3">
      <c r="A2269" s="51"/>
      <c r="B2269" s="51"/>
      <c r="C2269" s="51"/>
      <c r="D2269" s="51"/>
      <c r="E2269" s="51"/>
      <c r="F2269" s="51"/>
      <c r="G2269" s="51"/>
    </row>
    <row r="2270" spans="1:7" x14ac:dyDescent="0.3">
      <c r="A2270" s="51"/>
      <c r="B2270" s="51"/>
      <c r="C2270" s="51"/>
      <c r="D2270" s="51"/>
      <c r="E2270" s="51"/>
      <c r="F2270" s="51"/>
      <c r="G2270" s="51"/>
    </row>
    <row r="2271" spans="1:7" x14ac:dyDescent="0.3">
      <c r="A2271" s="51"/>
      <c r="B2271" s="51"/>
      <c r="C2271" s="51"/>
      <c r="D2271" s="51"/>
      <c r="E2271" s="51"/>
      <c r="F2271" s="51"/>
      <c r="G2271" s="51"/>
    </row>
    <row r="2272" spans="1:7" x14ac:dyDescent="0.3">
      <c r="A2272" s="51"/>
      <c r="B2272" s="51"/>
      <c r="C2272" s="51"/>
      <c r="D2272" s="51"/>
      <c r="E2272" s="51"/>
      <c r="F2272" s="51"/>
      <c r="G2272" s="51"/>
    </row>
    <row r="2273" spans="1:7" x14ac:dyDescent="0.3">
      <c r="A2273" s="51"/>
      <c r="B2273" s="51"/>
      <c r="C2273" s="51"/>
      <c r="D2273" s="51"/>
      <c r="E2273" s="51"/>
      <c r="F2273" s="51"/>
      <c r="G2273" s="51"/>
    </row>
    <row r="2274" spans="1:7" x14ac:dyDescent="0.3">
      <c r="A2274" s="51"/>
      <c r="B2274" s="51"/>
      <c r="C2274" s="51"/>
      <c r="D2274" s="51"/>
      <c r="E2274" s="51"/>
      <c r="F2274" s="51"/>
      <c r="G2274" s="51"/>
    </row>
    <row r="2275" spans="1:7" x14ac:dyDescent="0.3">
      <c r="A2275" s="51"/>
      <c r="B2275" s="51"/>
      <c r="C2275" s="51"/>
      <c r="D2275" s="51"/>
      <c r="E2275" s="51"/>
      <c r="F2275" s="51"/>
      <c r="G2275" s="51"/>
    </row>
    <row r="2276" spans="1:7" x14ac:dyDescent="0.3">
      <c r="A2276" s="51"/>
      <c r="B2276" s="51"/>
      <c r="C2276" s="51"/>
      <c r="D2276" s="51"/>
      <c r="E2276" s="51"/>
      <c r="F2276" s="51"/>
      <c r="G2276" s="51"/>
    </row>
    <row r="2277" spans="1:7" x14ac:dyDescent="0.3">
      <c r="A2277" s="51"/>
      <c r="B2277" s="51"/>
      <c r="C2277" s="51"/>
      <c r="D2277" s="51"/>
      <c r="E2277" s="51"/>
      <c r="F2277" s="51"/>
      <c r="G2277" s="51"/>
    </row>
    <row r="2278" spans="1:7" x14ac:dyDescent="0.3">
      <c r="A2278" s="51"/>
      <c r="B2278" s="51"/>
      <c r="C2278" s="51"/>
      <c r="D2278" s="51"/>
      <c r="E2278" s="51"/>
      <c r="F2278" s="51"/>
      <c r="G2278" s="51"/>
    </row>
    <row r="2279" spans="1:7" x14ac:dyDescent="0.3">
      <c r="A2279" s="51"/>
      <c r="B2279" s="51"/>
      <c r="C2279" s="51"/>
      <c r="D2279" s="51"/>
      <c r="E2279" s="51"/>
      <c r="F2279" s="51"/>
      <c r="G2279" s="51"/>
    </row>
    <row r="2280" spans="1:7" x14ac:dyDescent="0.3">
      <c r="A2280" s="51"/>
      <c r="B2280" s="51"/>
      <c r="C2280" s="51"/>
      <c r="D2280" s="51"/>
      <c r="E2280" s="51"/>
      <c r="F2280" s="51"/>
      <c r="G2280" s="51"/>
    </row>
    <row r="2281" spans="1:7" x14ac:dyDescent="0.3">
      <c r="A2281" s="51"/>
      <c r="B2281" s="51"/>
      <c r="C2281" s="51"/>
      <c r="D2281" s="51"/>
      <c r="E2281" s="51"/>
      <c r="F2281" s="51"/>
      <c r="G2281" s="51"/>
    </row>
    <row r="2282" spans="1:7" x14ac:dyDescent="0.3">
      <c r="A2282" s="51"/>
      <c r="B2282" s="51"/>
      <c r="C2282" s="51"/>
      <c r="D2282" s="51"/>
      <c r="E2282" s="51"/>
      <c r="F2282" s="51"/>
      <c r="G2282" s="51"/>
    </row>
    <row r="2283" spans="1:7" x14ac:dyDescent="0.3">
      <c r="A2283" s="51"/>
      <c r="B2283" s="51"/>
      <c r="C2283" s="51"/>
      <c r="D2283" s="51"/>
      <c r="E2283" s="51"/>
      <c r="F2283" s="51"/>
      <c r="G2283" s="51"/>
    </row>
    <row r="2284" spans="1:7" x14ac:dyDescent="0.3">
      <c r="A2284" s="51"/>
      <c r="B2284" s="51"/>
      <c r="C2284" s="51"/>
      <c r="D2284" s="51"/>
      <c r="E2284" s="51"/>
      <c r="F2284" s="51"/>
      <c r="G2284" s="51"/>
    </row>
    <row r="2285" spans="1:7" x14ac:dyDescent="0.3">
      <c r="A2285" s="51"/>
      <c r="B2285" s="51"/>
      <c r="C2285" s="51"/>
      <c r="D2285" s="51"/>
      <c r="E2285" s="51"/>
      <c r="F2285" s="51"/>
      <c r="G2285" s="51"/>
    </row>
    <row r="2286" spans="1:7" x14ac:dyDescent="0.3">
      <c r="A2286" s="51"/>
      <c r="B2286" s="51"/>
      <c r="C2286" s="51"/>
      <c r="D2286" s="51"/>
      <c r="E2286" s="51"/>
      <c r="F2286" s="51"/>
      <c r="G2286" s="51"/>
    </row>
    <row r="2287" spans="1:7" x14ac:dyDescent="0.3">
      <c r="A2287" s="51"/>
      <c r="B2287" s="51"/>
      <c r="C2287" s="51"/>
      <c r="D2287" s="51"/>
      <c r="E2287" s="51"/>
      <c r="F2287" s="51"/>
      <c r="G2287" s="51"/>
    </row>
    <row r="2288" spans="1:7" x14ac:dyDescent="0.3">
      <c r="A2288" s="51"/>
      <c r="B2288" s="51"/>
      <c r="C2288" s="51"/>
      <c r="D2288" s="51"/>
      <c r="E2288" s="51"/>
      <c r="F2288" s="51"/>
      <c r="G2288" s="51"/>
    </row>
    <row r="2289" spans="1:7" x14ac:dyDescent="0.3">
      <c r="A2289" s="51"/>
      <c r="B2289" s="51"/>
      <c r="C2289" s="51"/>
      <c r="D2289" s="51"/>
      <c r="E2289" s="51"/>
      <c r="F2289" s="51"/>
      <c r="G2289" s="51"/>
    </row>
    <row r="2290" spans="1:7" x14ac:dyDescent="0.3">
      <c r="A2290" s="51"/>
      <c r="B2290" s="51"/>
      <c r="C2290" s="51"/>
      <c r="D2290" s="51"/>
      <c r="E2290" s="51"/>
      <c r="F2290" s="51"/>
      <c r="G2290" s="51"/>
    </row>
    <row r="2291" spans="1:7" x14ac:dyDescent="0.3">
      <c r="A2291" s="51"/>
      <c r="B2291" s="51"/>
      <c r="C2291" s="51"/>
      <c r="D2291" s="51"/>
      <c r="E2291" s="51"/>
      <c r="F2291" s="51"/>
      <c r="G2291" s="51"/>
    </row>
    <row r="2292" spans="1:7" x14ac:dyDescent="0.3">
      <c r="A2292" s="51"/>
      <c r="B2292" s="51"/>
      <c r="C2292" s="51"/>
      <c r="D2292" s="51"/>
      <c r="E2292" s="51"/>
      <c r="F2292" s="51"/>
      <c r="G2292" s="51"/>
    </row>
    <row r="2293" spans="1:7" x14ac:dyDescent="0.3">
      <c r="A2293" s="51"/>
      <c r="B2293" s="51"/>
      <c r="C2293" s="51"/>
      <c r="D2293" s="51"/>
      <c r="E2293" s="51"/>
      <c r="F2293" s="51"/>
      <c r="G2293" s="51"/>
    </row>
    <row r="2294" spans="1:7" x14ac:dyDescent="0.3">
      <c r="A2294" s="51"/>
      <c r="B2294" s="51"/>
      <c r="C2294" s="51"/>
      <c r="D2294" s="51"/>
      <c r="E2294" s="51"/>
      <c r="F2294" s="51"/>
      <c r="G2294" s="51"/>
    </row>
    <row r="2295" spans="1:7" x14ac:dyDescent="0.3">
      <c r="A2295" s="51"/>
      <c r="B2295" s="51"/>
      <c r="C2295" s="51"/>
      <c r="D2295" s="51"/>
      <c r="E2295" s="51"/>
      <c r="F2295" s="51"/>
      <c r="G2295" s="51"/>
    </row>
    <row r="2296" spans="1:7" x14ac:dyDescent="0.3">
      <c r="A2296" s="51"/>
      <c r="B2296" s="51"/>
      <c r="C2296" s="51"/>
      <c r="D2296" s="51"/>
      <c r="E2296" s="51"/>
      <c r="F2296" s="51"/>
      <c r="G2296" s="51"/>
    </row>
    <row r="2297" spans="1:7" x14ac:dyDescent="0.3">
      <c r="A2297" s="51"/>
      <c r="B2297" s="51"/>
      <c r="C2297" s="51"/>
      <c r="D2297" s="51"/>
      <c r="E2297" s="51"/>
      <c r="F2297" s="51"/>
      <c r="G2297" s="51"/>
    </row>
    <row r="2298" spans="1:7" x14ac:dyDescent="0.3">
      <c r="A2298" s="51"/>
      <c r="B2298" s="51"/>
      <c r="C2298" s="51"/>
      <c r="D2298" s="51"/>
      <c r="E2298" s="51"/>
      <c r="F2298" s="51"/>
      <c r="G2298" s="51"/>
    </row>
    <row r="2299" spans="1:7" x14ac:dyDescent="0.3">
      <c r="A2299" s="51"/>
      <c r="B2299" s="51"/>
      <c r="C2299" s="51"/>
      <c r="D2299" s="51"/>
      <c r="E2299" s="51"/>
      <c r="F2299" s="51"/>
      <c r="G2299" s="51"/>
    </row>
    <row r="2300" spans="1:7" x14ac:dyDescent="0.3">
      <c r="A2300" s="51"/>
      <c r="B2300" s="51"/>
      <c r="C2300" s="51"/>
      <c r="D2300" s="51"/>
      <c r="E2300" s="51"/>
      <c r="F2300" s="51"/>
      <c r="G2300" s="51"/>
    </row>
    <row r="2301" spans="1:7" x14ac:dyDescent="0.3">
      <c r="A2301" s="51"/>
      <c r="B2301" s="51"/>
      <c r="C2301" s="51"/>
      <c r="D2301" s="51"/>
      <c r="E2301" s="51"/>
      <c r="F2301" s="51"/>
      <c r="G2301" s="51"/>
    </row>
    <row r="2302" spans="1:7" x14ac:dyDescent="0.3">
      <c r="A2302" s="51"/>
      <c r="B2302" s="51"/>
      <c r="C2302" s="51"/>
      <c r="D2302" s="51"/>
      <c r="E2302" s="51"/>
      <c r="F2302" s="51"/>
      <c r="G2302" s="51"/>
    </row>
    <row r="2303" spans="1:7" x14ac:dyDescent="0.3">
      <c r="A2303" s="51"/>
      <c r="B2303" s="51"/>
      <c r="C2303" s="51"/>
      <c r="D2303" s="51"/>
      <c r="E2303" s="51"/>
      <c r="F2303" s="51"/>
      <c r="G2303" s="51"/>
    </row>
    <row r="2304" spans="1:7" x14ac:dyDescent="0.3">
      <c r="A2304" s="51"/>
      <c r="B2304" s="51"/>
      <c r="C2304" s="51"/>
      <c r="D2304" s="51"/>
      <c r="E2304" s="51"/>
      <c r="F2304" s="51"/>
      <c r="G2304" s="51"/>
    </row>
    <row r="2305" spans="1:7" x14ac:dyDescent="0.3">
      <c r="A2305" s="51"/>
      <c r="B2305" s="51"/>
      <c r="C2305" s="51"/>
      <c r="D2305" s="51"/>
      <c r="E2305" s="51"/>
      <c r="F2305" s="51"/>
      <c r="G2305" s="51"/>
    </row>
    <row r="2306" spans="1:7" x14ac:dyDescent="0.3">
      <c r="A2306" s="51"/>
      <c r="B2306" s="51"/>
      <c r="C2306" s="51"/>
      <c r="D2306" s="51"/>
      <c r="E2306" s="51"/>
      <c r="F2306" s="51"/>
      <c r="G2306" s="51"/>
    </row>
    <row r="2307" spans="1:7" x14ac:dyDescent="0.3">
      <c r="A2307" s="51"/>
      <c r="B2307" s="51"/>
      <c r="C2307" s="51"/>
      <c r="D2307" s="51"/>
      <c r="E2307" s="51"/>
      <c r="F2307" s="51"/>
      <c r="G2307" s="51"/>
    </row>
    <row r="2308" spans="1:7" x14ac:dyDescent="0.3">
      <c r="A2308" s="51"/>
      <c r="B2308" s="51"/>
      <c r="C2308" s="51"/>
      <c r="D2308" s="51"/>
      <c r="E2308" s="51"/>
      <c r="F2308" s="51"/>
      <c r="G2308" s="51"/>
    </row>
    <row r="2309" spans="1:7" x14ac:dyDescent="0.3">
      <c r="A2309" s="51"/>
      <c r="B2309" s="51"/>
      <c r="C2309" s="51"/>
      <c r="D2309" s="51"/>
      <c r="E2309" s="51"/>
      <c r="F2309" s="51"/>
      <c r="G2309" s="51"/>
    </row>
    <row r="2310" spans="1:7" x14ac:dyDescent="0.3">
      <c r="A2310" s="51"/>
      <c r="B2310" s="51"/>
      <c r="C2310" s="51"/>
      <c r="D2310" s="51"/>
      <c r="E2310" s="51"/>
      <c r="F2310" s="51"/>
      <c r="G2310" s="51"/>
    </row>
    <row r="2311" spans="1:7" x14ac:dyDescent="0.3">
      <c r="A2311" s="51"/>
      <c r="B2311" s="51"/>
      <c r="C2311" s="51"/>
      <c r="D2311" s="51"/>
      <c r="E2311" s="51"/>
      <c r="F2311" s="51"/>
      <c r="G2311" s="51"/>
    </row>
    <row r="2312" spans="1:7" x14ac:dyDescent="0.3">
      <c r="A2312" s="51"/>
      <c r="B2312" s="51"/>
      <c r="C2312" s="51"/>
      <c r="D2312" s="51"/>
      <c r="E2312" s="51"/>
      <c r="F2312" s="51"/>
      <c r="G2312" s="51"/>
    </row>
    <row r="2313" spans="1:7" x14ac:dyDescent="0.3">
      <c r="A2313" s="51"/>
      <c r="B2313" s="51"/>
      <c r="C2313" s="51"/>
      <c r="D2313" s="51"/>
      <c r="E2313" s="51"/>
      <c r="F2313" s="51"/>
      <c r="G2313" s="51"/>
    </row>
    <row r="2314" spans="1:7" x14ac:dyDescent="0.3">
      <c r="A2314" s="51"/>
      <c r="B2314" s="51"/>
      <c r="C2314" s="51"/>
      <c r="D2314" s="51"/>
      <c r="E2314" s="51"/>
      <c r="F2314" s="51"/>
      <c r="G2314" s="51"/>
    </row>
    <row r="2315" spans="1:7" x14ac:dyDescent="0.3">
      <c r="A2315" s="51"/>
      <c r="B2315" s="51"/>
      <c r="C2315" s="51"/>
      <c r="D2315" s="51"/>
      <c r="E2315" s="51"/>
      <c r="F2315" s="51"/>
      <c r="G2315" s="51"/>
    </row>
    <row r="2316" spans="1:7" x14ac:dyDescent="0.3">
      <c r="A2316" s="51"/>
      <c r="B2316" s="51"/>
      <c r="C2316" s="51"/>
      <c r="D2316" s="51"/>
      <c r="E2316" s="51"/>
      <c r="F2316" s="51"/>
      <c r="G2316" s="51"/>
    </row>
    <row r="2317" spans="1:7" x14ac:dyDescent="0.3">
      <c r="A2317" s="51"/>
      <c r="B2317" s="51"/>
      <c r="C2317" s="51"/>
      <c r="D2317" s="51"/>
      <c r="E2317" s="51"/>
      <c r="F2317" s="51"/>
      <c r="G2317" s="51"/>
    </row>
    <row r="2318" spans="1:7" x14ac:dyDescent="0.3">
      <c r="A2318" s="51"/>
      <c r="B2318" s="51"/>
      <c r="C2318" s="51"/>
      <c r="D2318" s="51"/>
      <c r="E2318" s="51"/>
      <c r="F2318" s="51"/>
      <c r="G2318" s="51"/>
    </row>
    <row r="2319" spans="1:7" x14ac:dyDescent="0.3">
      <c r="A2319" s="51"/>
      <c r="B2319" s="51"/>
      <c r="C2319" s="51"/>
      <c r="D2319" s="51"/>
      <c r="E2319" s="51"/>
      <c r="F2319" s="51"/>
      <c r="G2319" s="51"/>
    </row>
    <row r="2320" spans="1:7" x14ac:dyDescent="0.3">
      <c r="A2320" s="51"/>
      <c r="B2320" s="51"/>
      <c r="C2320" s="51"/>
      <c r="D2320" s="51"/>
      <c r="E2320" s="51"/>
      <c r="F2320" s="51"/>
      <c r="G2320" s="51"/>
    </row>
    <row r="2321" spans="1:7" x14ac:dyDescent="0.3">
      <c r="A2321" s="51"/>
      <c r="B2321" s="51"/>
      <c r="C2321" s="51"/>
      <c r="D2321" s="51"/>
      <c r="E2321" s="51"/>
      <c r="F2321" s="51"/>
      <c r="G2321" s="51"/>
    </row>
    <row r="2322" spans="1:7" x14ac:dyDescent="0.3">
      <c r="A2322" s="51"/>
      <c r="B2322" s="51"/>
      <c r="C2322" s="51"/>
      <c r="D2322" s="51"/>
      <c r="E2322" s="51"/>
      <c r="F2322" s="51"/>
      <c r="G2322" s="51"/>
    </row>
    <row r="2323" spans="1:7" x14ac:dyDescent="0.3">
      <c r="A2323" s="51"/>
      <c r="B2323" s="51"/>
      <c r="C2323" s="51"/>
      <c r="D2323" s="51"/>
      <c r="E2323" s="51"/>
      <c r="F2323" s="51"/>
      <c r="G2323" s="51"/>
    </row>
    <row r="2324" spans="1:7" x14ac:dyDescent="0.3">
      <c r="A2324" s="51"/>
      <c r="B2324" s="51"/>
      <c r="C2324" s="51"/>
      <c r="D2324" s="51"/>
      <c r="E2324" s="51"/>
      <c r="F2324" s="51"/>
      <c r="G2324" s="51"/>
    </row>
    <row r="2325" spans="1:7" x14ac:dyDescent="0.3">
      <c r="A2325" s="51"/>
      <c r="B2325" s="51"/>
      <c r="C2325" s="51"/>
      <c r="D2325" s="51"/>
      <c r="E2325" s="51"/>
      <c r="F2325" s="51"/>
      <c r="G2325" s="51"/>
    </row>
    <row r="2326" spans="1:7" x14ac:dyDescent="0.3">
      <c r="A2326" s="51"/>
      <c r="B2326" s="51"/>
      <c r="C2326" s="51"/>
      <c r="D2326" s="51"/>
      <c r="E2326" s="51"/>
      <c r="F2326" s="51"/>
      <c r="G2326" s="51"/>
    </row>
    <row r="2327" spans="1:7" x14ac:dyDescent="0.3">
      <c r="A2327" s="51"/>
      <c r="B2327" s="51"/>
      <c r="C2327" s="51"/>
      <c r="D2327" s="51"/>
      <c r="E2327" s="51"/>
      <c r="F2327" s="51"/>
      <c r="G2327" s="51"/>
    </row>
    <row r="2328" spans="1:7" x14ac:dyDescent="0.3">
      <c r="A2328" s="51"/>
      <c r="B2328" s="51"/>
      <c r="C2328" s="51"/>
      <c r="D2328" s="51"/>
      <c r="E2328" s="51"/>
      <c r="F2328" s="51"/>
      <c r="G2328" s="51"/>
    </row>
    <row r="2329" spans="1:7" x14ac:dyDescent="0.3">
      <c r="A2329" s="51"/>
      <c r="B2329" s="51"/>
      <c r="C2329" s="51"/>
      <c r="D2329" s="51"/>
      <c r="E2329" s="51"/>
      <c r="F2329" s="51"/>
      <c r="G2329" s="51"/>
    </row>
    <row r="2330" spans="1:7" x14ac:dyDescent="0.3">
      <c r="A2330" s="51"/>
      <c r="B2330" s="51"/>
      <c r="C2330" s="51"/>
      <c r="D2330" s="51"/>
      <c r="E2330" s="51"/>
      <c r="F2330" s="51"/>
      <c r="G2330" s="51"/>
    </row>
    <row r="2331" spans="1:7" x14ac:dyDescent="0.3">
      <c r="A2331" s="51"/>
      <c r="B2331" s="51"/>
      <c r="C2331" s="51"/>
      <c r="D2331" s="51"/>
      <c r="E2331" s="51"/>
      <c r="F2331" s="51"/>
      <c r="G2331" s="51"/>
    </row>
    <row r="2332" spans="1:7" x14ac:dyDescent="0.3">
      <c r="A2332" s="51"/>
      <c r="B2332" s="51"/>
      <c r="C2332" s="51"/>
      <c r="D2332" s="51"/>
      <c r="E2332" s="51"/>
      <c r="F2332" s="51"/>
      <c r="G2332" s="51"/>
    </row>
    <row r="2333" spans="1:7" x14ac:dyDescent="0.3">
      <c r="A2333" s="51"/>
      <c r="B2333" s="51"/>
      <c r="C2333" s="51"/>
      <c r="D2333" s="51"/>
      <c r="E2333" s="51"/>
      <c r="F2333" s="51"/>
      <c r="G2333" s="51"/>
    </row>
    <row r="2334" spans="1:7" x14ac:dyDescent="0.3">
      <c r="A2334" s="51"/>
      <c r="B2334" s="51"/>
      <c r="C2334" s="51"/>
      <c r="D2334" s="51"/>
      <c r="E2334" s="51"/>
      <c r="F2334" s="51"/>
      <c r="G2334" s="51"/>
    </row>
    <row r="2335" spans="1:7" x14ac:dyDescent="0.3">
      <c r="A2335" s="51"/>
      <c r="B2335" s="51"/>
      <c r="C2335" s="51"/>
      <c r="D2335" s="51"/>
      <c r="E2335" s="51"/>
      <c r="F2335" s="51"/>
      <c r="G2335" s="51"/>
    </row>
    <row r="2336" spans="1:7" x14ac:dyDescent="0.3">
      <c r="A2336" s="51"/>
      <c r="B2336" s="51"/>
      <c r="C2336" s="51"/>
      <c r="D2336" s="51"/>
      <c r="E2336" s="51"/>
      <c r="F2336" s="51"/>
      <c r="G2336" s="51"/>
    </row>
    <row r="2337" spans="1:7" x14ac:dyDescent="0.3">
      <c r="A2337" s="51"/>
      <c r="B2337" s="51"/>
      <c r="C2337" s="51"/>
      <c r="D2337" s="51"/>
      <c r="E2337" s="51"/>
      <c r="F2337" s="51"/>
      <c r="G2337" s="51"/>
    </row>
    <row r="2338" spans="1:7" x14ac:dyDescent="0.3">
      <c r="A2338" s="51"/>
      <c r="B2338" s="51"/>
      <c r="C2338" s="51"/>
      <c r="D2338" s="51"/>
      <c r="E2338" s="51"/>
      <c r="F2338" s="51"/>
      <c r="G2338" s="51"/>
    </row>
    <row r="2339" spans="1:7" x14ac:dyDescent="0.3">
      <c r="A2339" s="51"/>
      <c r="B2339" s="51"/>
      <c r="C2339" s="51"/>
      <c r="D2339" s="51"/>
      <c r="E2339" s="51"/>
      <c r="F2339" s="51"/>
      <c r="G2339" s="51"/>
    </row>
    <row r="2340" spans="1:7" x14ac:dyDescent="0.3">
      <c r="A2340" s="51"/>
      <c r="B2340" s="51"/>
      <c r="C2340" s="51"/>
      <c r="D2340" s="51"/>
      <c r="E2340" s="51"/>
      <c r="F2340" s="51"/>
      <c r="G2340" s="51"/>
    </row>
    <row r="2341" spans="1:7" x14ac:dyDescent="0.3">
      <c r="A2341" s="51"/>
      <c r="B2341" s="51"/>
      <c r="C2341" s="51"/>
      <c r="D2341" s="51"/>
      <c r="E2341" s="51"/>
      <c r="F2341" s="51"/>
      <c r="G2341" s="51"/>
    </row>
    <row r="2342" spans="1:7" x14ac:dyDescent="0.3">
      <c r="A2342" s="51"/>
      <c r="B2342" s="51"/>
      <c r="C2342" s="51"/>
      <c r="D2342" s="51"/>
      <c r="E2342" s="51"/>
      <c r="F2342" s="51"/>
      <c r="G2342" s="51"/>
    </row>
    <row r="2343" spans="1:7" x14ac:dyDescent="0.3">
      <c r="A2343" s="51"/>
      <c r="B2343" s="51"/>
      <c r="C2343" s="51"/>
      <c r="D2343" s="51"/>
      <c r="E2343" s="51"/>
      <c r="F2343" s="51"/>
      <c r="G2343" s="51"/>
    </row>
    <row r="2344" spans="1:7" x14ac:dyDescent="0.3">
      <c r="A2344" s="51"/>
      <c r="B2344" s="51"/>
      <c r="C2344" s="51"/>
      <c r="D2344" s="51"/>
      <c r="E2344" s="51"/>
      <c r="F2344" s="51"/>
      <c r="G2344" s="51"/>
    </row>
    <row r="2345" spans="1:7" x14ac:dyDescent="0.3">
      <c r="A2345" s="51"/>
      <c r="B2345" s="51"/>
      <c r="C2345" s="51"/>
      <c r="D2345" s="51"/>
      <c r="E2345" s="51"/>
      <c r="F2345" s="51"/>
      <c r="G2345" s="51"/>
    </row>
    <row r="2346" spans="1:7" x14ac:dyDescent="0.3">
      <c r="A2346" s="51"/>
      <c r="B2346" s="51"/>
      <c r="C2346" s="51"/>
      <c r="D2346" s="51"/>
      <c r="E2346" s="51"/>
      <c r="F2346" s="51"/>
      <c r="G2346" s="51"/>
    </row>
    <row r="2347" spans="1:7" x14ac:dyDescent="0.3">
      <c r="A2347" s="51"/>
      <c r="B2347" s="51"/>
      <c r="C2347" s="51"/>
      <c r="D2347" s="51"/>
      <c r="E2347" s="51"/>
      <c r="F2347" s="51"/>
      <c r="G2347" s="51"/>
    </row>
    <row r="2348" spans="1:7" x14ac:dyDescent="0.3">
      <c r="A2348" s="51"/>
      <c r="B2348" s="51"/>
      <c r="C2348" s="51"/>
      <c r="D2348" s="51"/>
      <c r="E2348" s="51"/>
      <c r="F2348" s="51"/>
      <c r="G2348" s="51"/>
    </row>
    <row r="2349" spans="1:7" x14ac:dyDescent="0.3">
      <c r="A2349" s="51"/>
      <c r="B2349" s="51"/>
      <c r="C2349" s="51"/>
      <c r="D2349" s="51"/>
      <c r="E2349" s="51"/>
      <c r="F2349" s="51"/>
      <c r="G2349" s="51"/>
    </row>
    <row r="2350" spans="1:7" x14ac:dyDescent="0.3">
      <c r="A2350" s="51"/>
      <c r="B2350" s="51"/>
      <c r="C2350" s="51"/>
      <c r="D2350" s="51"/>
      <c r="E2350" s="51"/>
      <c r="F2350" s="51"/>
      <c r="G2350" s="51"/>
    </row>
    <row r="2351" spans="1:7" x14ac:dyDescent="0.3">
      <c r="A2351" s="51"/>
      <c r="B2351" s="51"/>
      <c r="C2351" s="51"/>
      <c r="D2351" s="51"/>
      <c r="E2351" s="51"/>
      <c r="F2351" s="51"/>
      <c r="G2351" s="51"/>
    </row>
    <row r="2352" spans="1:7" x14ac:dyDescent="0.3">
      <c r="A2352" s="51"/>
      <c r="B2352" s="51"/>
      <c r="C2352" s="51"/>
      <c r="D2352" s="51"/>
      <c r="E2352" s="51"/>
      <c r="F2352" s="51"/>
      <c r="G2352" s="51"/>
    </row>
    <row r="2353" spans="1:7" x14ac:dyDescent="0.3">
      <c r="A2353" s="51"/>
      <c r="B2353" s="51"/>
      <c r="C2353" s="51"/>
      <c r="D2353" s="51"/>
      <c r="E2353" s="51"/>
      <c r="F2353" s="51"/>
      <c r="G2353" s="51"/>
    </row>
    <row r="2354" spans="1:7" x14ac:dyDescent="0.3">
      <c r="A2354" s="51"/>
      <c r="B2354" s="51"/>
      <c r="C2354" s="51"/>
      <c r="D2354" s="51"/>
      <c r="E2354" s="51"/>
      <c r="F2354" s="51"/>
      <c r="G2354" s="51"/>
    </row>
    <row r="2355" spans="1:7" x14ac:dyDescent="0.3">
      <c r="A2355" s="51"/>
      <c r="B2355" s="51"/>
      <c r="C2355" s="51"/>
      <c r="D2355" s="51"/>
      <c r="E2355" s="51"/>
      <c r="F2355" s="51"/>
      <c r="G2355" s="51"/>
    </row>
    <row r="2356" spans="1:7" x14ac:dyDescent="0.3">
      <c r="A2356" s="51"/>
      <c r="B2356" s="51"/>
      <c r="C2356" s="51"/>
      <c r="D2356" s="51"/>
      <c r="E2356" s="51"/>
      <c r="F2356" s="51"/>
      <c r="G2356" s="51"/>
    </row>
    <row r="2357" spans="1:7" x14ac:dyDescent="0.3">
      <c r="A2357" s="51"/>
      <c r="B2357" s="51"/>
      <c r="C2357" s="51"/>
      <c r="D2357" s="51"/>
      <c r="E2357" s="51"/>
      <c r="F2357" s="51"/>
      <c r="G2357" s="51"/>
    </row>
    <row r="2358" spans="1:7" x14ac:dyDescent="0.3">
      <c r="A2358" s="51"/>
      <c r="B2358" s="51"/>
      <c r="C2358" s="51"/>
      <c r="D2358" s="51"/>
      <c r="E2358" s="51"/>
      <c r="F2358" s="51"/>
      <c r="G2358" s="51"/>
    </row>
    <row r="2359" spans="1:7" x14ac:dyDescent="0.3">
      <c r="A2359" s="51"/>
      <c r="B2359" s="51"/>
      <c r="C2359" s="51"/>
      <c r="D2359" s="51"/>
      <c r="E2359" s="51"/>
      <c r="F2359" s="51"/>
      <c r="G2359" s="51"/>
    </row>
    <row r="2360" spans="1:7" x14ac:dyDescent="0.3">
      <c r="A2360" s="51"/>
      <c r="B2360" s="51"/>
      <c r="C2360" s="51"/>
      <c r="D2360" s="51"/>
      <c r="E2360" s="51"/>
      <c r="F2360" s="51"/>
      <c r="G2360" s="51"/>
    </row>
    <row r="2361" spans="1:7" x14ac:dyDescent="0.3">
      <c r="A2361" s="51"/>
      <c r="B2361" s="51"/>
      <c r="C2361" s="51"/>
      <c r="D2361" s="51"/>
      <c r="E2361" s="51"/>
      <c r="F2361" s="51"/>
      <c r="G2361" s="51"/>
    </row>
    <row r="2362" spans="1:7" x14ac:dyDescent="0.3">
      <c r="A2362" s="51"/>
      <c r="B2362" s="51"/>
      <c r="C2362" s="51"/>
      <c r="D2362" s="51"/>
      <c r="E2362" s="51"/>
      <c r="F2362" s="51"/>
      <c r="G2362" s="51"/>
    </row>
    <row r="2363" spans="1:7" x14ac:dyDescent="0.3">
      <c r="A2363" s="51"/>
      <c r="B2363" s="51"/>
      <c r="C2363" s="51"/>
      <c r="D2363" s="51"/>
      <c r="E2363" s="51"/>
      <c r="F2363" s="51"/>
      <c r="G2363" s="51"/>
    </row>
    <row r="2364" spans="1:7" x14ac:dyDescent="0.3">
      <c r="A2364" s="51"/>
      <c r="B2364" s="51"/>
      <c r="C2364" s="51"/>
      <c r="D2364" s="51"/>
      <c r="E2364" s="51"/>
      <c r="F2364" s="51"/>
      <c r="G2364" s="51"/>
    </row>
    <row r="2365" spans="1:7" x14ac:dyDescent="0.3">
      <c r="A2365" s="51"/>
      <c r="B2365" s="51"/>
      <c r="C2365" s="51"/>
      <c r="D2365" s="51"/>
      <c r="E2365" s="51"/>
      <c r="F2365" s="51"/>
      <c r="G2365" s="51"/>
    </row>
    <row r="2366" spans="1:7" x14ac:dyDescent="0.3">
      <c r="A2366" s="51"/>
      <c r="B2366" s="51"/>
      <c r="C2366" s="51"/>
      <c r="D2366" s="51"/>
      <c r="E2366" s="51"/>
      <c r="F2366" s="51"/>
      <c r="G2366" s="51"/>
    </row>
    <row r="2367" spans="1:7" x14ac:dyDescent="0.3">
      <c r="A2367" s="51"/>
      <c r="B2367" s="51"/>
      <c r="C2367" s="51"/>
      <c r="D2367" s="51"/>
      <c r="E2367" s="51"/>
      <c r="F2367" s="51"/>
      <c r="G2367" s="51"/>
    </row>
    <row r="2368" spans="1:7" x14ac:dyDescent="0.3">
      <c r="A2368" s="51"/>
      <c r="B2368" s="51"/>
      <c r="C2368" s="51"/>
      <c r="D2368" s="51"/>
      <c r="E2368" s="51"/>
      <c r="F2368" s="51"/>
      <c r="G2368" s="51"/>
    </row>
    <row r="2369" spans="1:7" x14ac:dyDescent="0.3">
      <c r="A2369" s="51"/>
      <c r="B2369" s="51"/>
      <c r="C2369" s="51"/>
      <c r="D2369" s="51"/>
      <c r="E2369" s="51"/>
      <c r="F2369" s="51"/>
      <c r="G2369" s="51"/>
    </row>
    <row r="2370" spans="1:7" x14ac:dyDescent="0.3">
      <c r="A2370" s="51"/>
      <c r="B2370" s="51"/>
      <c r="C2370" s="51"/>
      <c r="D2370" s="51"/>
      <c r="E2370" s="51"/>
      <c r="F2370" s="51"/>
      <c r="G2370" s="51"/>
    </row>
    <row r="2371" spans="1:7" x14ac:dyDescent="0.3">
      <c r="A2371" s="51"/>
      <c r="B2371" s="51"/>
      <c r="C2371" s="51"/>
      <c r="D2371" s="51"/>
      <c r="E2371" s="51"/>
      <c r="F2371" s="51"/>
      <c r="G2371" s="51"/>
    </row>
    <row r="2372" spans="1:7" x14ac:dyDescent="0.3">
      <c r="A2372" s="51"/>
      <c r="B2372" s="51"/>
      <c r="C2372" s="51"/>
      <c r="D2372" s="51"/>
      <c r="E2372" s="51"/>
      <c r="F2372" s="51"/>
      <c r="G2372" s="51"/>
    </row>
    <row r="2373" spans="1:7" x14ac:dyDescent="0.3">
      <c r="A2373" s="51"/>
      <c r="B2373" s="51"/>
      <c r="C2373" s="51"/>
      <c r="D2373" s="51"/>
      <c r="E2373" s="51"/>
      <c r="F2373" s="51"/>
      <c r="G2373" s="51"/>
    </row>
    <row r="2374" spans="1:7" x14ac:dyDescent="0.3">
      <c r="A2374" s="51"/>
      <c r="B2374" s="51"/>
      <c r="C2374" s="51"/>
      <c r="D2374" s="51"/>
      <c r="E2374" s="51"/>
      <c r="F2374" s="51"/>
      <c r="G2374" s="51"/>
    </row>
    <row r="2375" spans="1:7" x14ac:dyDescent="0.3">
      <c r="A2375" s="51"/>
      <c r="B2375" s="51"/>
      <c r="C2375" s="51"/>
      <c r="D2375" s="51"/>
      <c r="E2375" s="51"/>
      <c r="F2375" s="51"/>
      <c r="G2375" s="51"/>
    </row>
    <row r="2376" spans="1:7" x14ac:dyDescent="0.3">
      <c r="A2376" s="51"/>
      <c r="B2376" s="51"/>
      <c r="C2376" s="51"/>
      <c r="D2376" s="51"/>
      <c r="E2376" s="51"/>
      <c r="F2376" s="51"/>
      <c r="G2376" s="51"/>
    </row>
    <row r="2377" spans="1:7" x14ac:dyDescent="0.3">
      <c r="A2377" s="51"/>
      <c r="B2377" s="51"/>
      <c r="C2377" s="51"/>
      <c r="D2377" s="51"/>
      <c r="E2377" s="51"/>
      <c r="F2377" s="51"/>
      <c r="G2377" s="51"/>
    </row>
    <row r="2378" spans="1:7" x14ac:dyDescent="0.3">
      <c r="A2378" s="51"/>
      <c r="B2378" s="51"/>
      <c r="C2378" s="51"/>
      <c r="D2378" s="51"/>
      <c r="E2378" s="51"/>
      <c r="F2378" s="51"/>
      <c r="G2378" s="51"/>
    </row>
    <row r="2379" spans="1:7" x14ac:dyDescent="0.3">
      <c r="A2379" s="51"/>
      <c r="B2379" s="51"/>
      <c r="C2379" s="51"/>
      <c r="D2379" s="51"/>
      <c r="E2379" s="51"/>
      <c r="F2379" s="51"/>
      <c r="G2379" s="51"/>
    </row>
    <row r="2380" spans="1:7" x14ac:dyDescent="0.3">
      <c r="A2380" s="51"/>
      <c r="B2380" s="51"/>
      <c r="C2380" s="51"/>
      <c r="D2380" s="51"/>
      <c r="E2380" s="51"/>
      <c r="F2380" s="51"/>
      <c r="G2380" s="51"/>
    </row>
    <row r="2381" spans="1:7" x14ac:dyDescent="0.3">
      <c r="A2381" s="51"/>
      <c r="B2381" s="51"/>
      <c r="C2381" s="51"/>
      <c r="D2381" s="51"/>
      <c r="E2381" s="51"/>
      <c r="F2381" s="51"/>
      <c r="G2381" s="51"/>
    </row>
    <row r="2382" spans="1:7" x14ac:dyDescent="0.3">
      <c r="A2382" s="51"/>
      <c r="B2382" s="51"/>
      <c r="C2382" s="51"/>
      <c r="D2382" s="51"/>
      <c r="E2382" s="51"/>
      <c r="F2382" s="51"/>
      <c r="G2382" s="51"/>
    </row>
    <row r="2383" spans="1:7" x14ac:dyDescent="0.3">
      <c r="A2383" s="51"/>
      <c r="B2383" s="51"/>
      <c r="C2383" s="51"/>
      <c r="D2383" s="51"/>
      <c r="E2383" s="51"/>
      <c r="F2383" s="51"/>
      <c r="G2383" s="51"/>
    </row>
    <row r="2384" spans="1:7" x14ac:dyDescent="0.3">
      <c r="A2384" s="51"/>
      <c r="B2384" s="51"/>
      <c r="C2384" s="51"/>
      <c r="D2384" s="51"/>
      <c r="E2384" s="51"/>
      <c r="F2384" s="51"/>
      <c r="G2384" s="51"/>
    </row>
    <row r="2385" spans="1:7" x14ac:dyDescent="0.3">
      <c r="A2385" s="51"/>
      <c r="B2385" s="51"/>
      <c r="C2385" s="51"/>
      <c r="D2385" s="51"/>
      <c r="E2385" s="51"/>
      <c r="F2385" s="51"/>
      <c r="G2385" s="51"/>
    </row>
    <row r="2386" spans="1:7" x14ac:dyDescent="0.3">
      <c r="A2386" s="51"/>
      <c r="B2386" s="51"/>
      <c r="C2386" s="51"/>
      <c r="D2386" s="51"/>
      <c r="E2386" s="51"/>
      <c r="F2386" s="51"/>
      <c r="G2386" s="51"/>
    </row>
    <row r="2387" spans="1:7" x14ac:dyDescent="0.3">
      <c r="A2387" s="51"/>
      <c r="B2387" s="51"/>
      <c r="C2387" s="51"/>
      <c r="D2387" s="51"/>
      <c r="E2387" s="51"/>
      <c r="F2387" s="51"/>
      <c r="G2387" s="51"/>
    </row>
    <row r="2388" spans="1:7" x14ac:dyDescent="0.3">
      <c r="A2388" s="51"/>
      <c r="B2388" s="51"/>
      <c r="C2388" s="51"/>
      <c r="D2388" s="51"/>
      <c r="E2388" s="51"/>
      <c r="F2388" s="51"/>
      <c r="G2388" s="51"/>
    </row>
    <row r="2389" spans="1:7" x14ac:dyDescent="0.3">
      <c r="A2389" s="51"/>
      <c r="B2389" s="51"/>
      <c r="C2389" s="51"/>
      <c r="D2389" s="51"/>
      <c r="E2389" s="51"/>
      <c r="F2389" s="51"/>
      <c r="G2389" s="51"/>
    </row>
    <row r="2390" spans="1:7" x14ac:dyDescent="0.3">
      <c r="A2390" s="51"/>
      <c r="B2390" s="51"/>
      <c r="C2390" s="51"/>
      <c r="D2390" s="51"/>
      <c r="E2390" s="51"/>
      <c r="F2390" s="51"/>
      <c r="G2390" s="51"/>
    </row>
    <row r="2391" spans="1:7" x14ac:dyDescent="0.3">
      <c r="A2391" s="51"/>
      <c r="B2391" s="51"/>
      <c r="C2391" s="51"/>
      <c r="D2391" s="51"/>
      <c r="E2391" s="51"/>
      <c r="F2391" s="51"/>
      <c r="G2391" s="51"/>
    </row>
    <row r="2392" spans="1:7" x14ac:dyDescent="0.3">
      <c r="A2392" s="51"/>
      <c r="B2392" s="51"/>
      <c r="C2392" s="51"/>
      <c r="D2392" s="51"/>
      <c r="E2392" s="51"/>
      <c r="F2392" s="51"/>
      <c r="G2392" s="51"/>
    </row>
    <row r="2393" spans="1:7" x14ac:dyDescent="0.3">
      <c r="A2393" s="51"/>
      <c r="B2393" s="51"/>
      <c r="C2393" s="51"/>
      <c r="D2393" s="51"/>
      <c r="E2393" s="51"/>
      <c r="F2393" s="51"/>
      <c r="G2393" s="51"/>
    </row>
    <row r="2394" spans="1:7" x14ac:dyDescent="0.3">
      <c r="A2394" s="51"/>
      <c r="B2394" s="51"/>
      <c r="C2394" s="51"/>
      <c r="D2394" s="51"/>
      <c r="E2394" s="51"/>
      <c r="F2394" s="51"/>
      <c r="G2394" s="51"/>
    </row>
    <row r="2395" spans="1:7" x14ac:dyDescent="0.3">
      <c r="A2395" s="51"/>
      <c r="B2395" s="51"/>
      <c r="C2395" s="51"/>
      <c r="D2395" s="51"/>
      <c r="E2395" s="51"/>
      <c r="F2395" s="51"/>
      <c r="G2395" s="51"/>
    </row>
    <row r="2396" spans="1:7" x14ac:dyDescent="0.3">
      <c r="A2396" s="51"/>
      <c r="B2396" s="51"/>
      <c r="C2396" s="51"/>
      <c r="D2396" s="51"/>
      <c r="E2396" s="51"/>
      <c r="F2396" s="51"/>
      <c r="G2396" s="51"/>
    </row>
    <row r="2397" spans="1:7" x14ac:dyDescent="0.3">
      <c r="A2397" s="51"/>
      <c r="B2397" s="51"/>
      <c r="C2397" s="51"/>
      <c r="D2397" s="51"/>
      <c r="E2397" s="51"/>
      <c r="F2397" s="51"/>
      <c r="G2397" s="51"/>
    </row>
    <row r="2398" spans="1:7" x14ac:dyDescent="0.3">
      <c r="A2398" s="51"/>
      <c r="B2398" s="51"/>
      <c r="C2398" s="51"/>
      <c r="D2398" s="51"/>
      <c r="E2398" s="51"/>
      <c r="F2398" s="51"/>
      <c r="G2398" s="51"/>
    </row>
    <row r="2399" spans="1:7" x14ac:dyDescent="0.3">
      <c r="A2399" s="51"/>
      <c r="B2399" s="51"/>
      <c r="C2399" s="51"/>
      <c r="D2399" s="51"/>
      <c r="E2399" s="51"/>
      <c r="F2399" s="51"/>
      <c r="G2399" s="51"/>
    </row>
    <row r="2400" spans="1:7" x14ac:dyDescent="0.3">
      <c r="A2400" s="51"/>
      <c r="B2400" s="51"/>
      <c r="C2400" s="51"/>
      <c r="D2400" s="51"/>
      <c r="E2400" s="51"/>
      <c r="F2400" s="51"/>
      <c r="G2400" s="51"/>
    </row>
    <row r="2401" spans="1:7" x14ac:dyDescent="0.3">
      <c r="A2401" s="51"/>
      <c r="B2401" s="51"/>
      <c r="C2401" s="51"/>
      <c r="D2401" s="51"/>
      <c r="E2401" s="51"/>
      <c r="F2401" s="51"/>
      <c r="G2401" s="51"/>
    </row>
    <row r="2402" spans="1:7" x14ac:dyDescent="0.3">
      <c r="A2402" s="51"/>
      <c r="B2402" s="51"/>
      <c r="C2402" s="51"/>
      <c r="D2402" s="51"/>
      <c r="E2402" s="51"/>
      <c r="F2402" s="51"/>
      <c r="G2402" s="51"/>
    </row>
    <row r="2403" spans="1:7" x14ac:dyDescent="0.3">
      <c r="A2403" s="51"/>
      <c r="B2403" s="51"/>
      <c r="C2403" s="51"/>
      <c r="D2403" s="51"/>
      <c r="E2403" s="51"/>
      <c r="F2403" s="51"/>
      <c r="G2403" s="51"/>
    </row>
    <row r="2404" spans="1:7" x14ac:dyDescent="0.3">
      <c r="A2404" s="51"/>
      <c r="B2404" s="51"/>
      <c r="C2404" s="51"/>
      <c r="D2404" s="51"/>
      <c r="E2404" s="51"/>
      <c r="F2404" s="51"/>
      <c r="G2404" s="51"/>
    </row>
    <row r="2405" spans="1:7" x14ac:dyDescent="0.3">
      <c r="A2405" s="51"/>
      <c r="B2405" s="51"/>
      <c r="C2405" s="51"/>
      <c r="D2405" s="51"/>
      <c r="E2405" s="51"/>
      <c r="F2405" s="51"/>
      <c r="G2405" s="51"/>
    </row>
    <row r="2406" spans="1:7" x14ac:dyDescent="0.3">
      <c r="A2406" s="51"/>
      <c r="B2406" s="51"/>
      <c r="C2406" s="51"/>
      <c r="D2406" s="51"/>
      <c r="E2406" s="51"/>
      <c r="F2406" s="51"/>
      <c r="G2406" s="51"/>
    </row>
    <row r="2407" spans="1:7" x14ac:dyDescent="0.3">
      <c r="A2407" s="51"/>
      <c r="B2407" s="51"/>
      <c r="C2407" s="51"/>
      <c r="D2407" s="51"/>
      <c r="E2407" s="51"/>
      <c r="F2407" s="51"/>
      <c r="G2407" s="51"/>
    </row>
    <row r="2408" spans="1:7" x14ac:dyDescent="0.3">
      <c r="A2408" s="51"/>
      <c r="B2408" s="51"/>
      <c r="C2408" s="51"/>
      <c r="D2408" s="51"/>
      <c r="E2408" s="51"/>
      <c r="F2408" s="51"/>
      <c r="G2408" s="51"/>
    </row>
    <row r="2409" spans="1:7" x14ac:dyDescent="0.3">
      <c r="A2409" s="51"/>
      <c r="B2409" s="51"/>
      <c r="C2409" s="51"/>
      <c r="D2409" s="51"/>
      <c r="E2409" s="51"/>
      <c r="F2409" s="51"/>
      <c r="G2409" s="51"/>
    </row>
    <row r="2410" spans="1:7" x14ac:dyDescent="0.3">
      <c r="A2410" s="51"/>
      <c r="B2410" s="51"/>
      <c r="C2410" s="51"/>
      <c r="D2410" s="51"/>
      <c r="E2410" s="51"/>
      <c r="F2410" s="51"/>
      <c r="G2410" s="51"/>
    </row>
    <row r="2411" spans="1:7" x14ac:dyDescent="0.3">
      <c r="A2411" s="51"/>
      <c r="B2411" s="51"/>
      <c r="C2411" s="51"/>
      <c r="D2411" s="51"/>
      <c r="E2411" s="51"/>
      <c r="F2411" s="51"/>
      <c r="G2411" s="51"/>
    </row>
    <row r="2412" spans="1:7" x14ac:dyDescent="0.3">
      <c r="A2412" s="51"/>
      <c r="B2412" s="51"/>
      <c r="C2412" s="51"/>
      <c r="D2412" s="51"/>
      <c r="E2412" s="51"/>
      <c r="F2412" s="51"/>
      <c r="G2412" s="51"/>
    </row>
    <row r="2413" spans="1:7" x14ac:dyDescent="0.3">
      <c r="A2413" s="51"/>
      <c r="B2413" s="51"/>
      <c r="C2413" s="51"/>
      <c r="D2413" s="51"/>
      <c r="E2413" s="51"/>
      <c r="F2413" s="51"/>
      <c r="G2413" s="51"/>
    </row>
    <row r="2414" spans="1:7" x14ac:dyDescent="0.3">
      <c r="A2414" s="51"/>
      <c r="B2414" s="51"/>
      <c r="C2414" s="51"/>
      <c r="D2414" s="51"/>
      <c r="E2414" s="51"/>
      <c r="F2414" s="51"/>
      <c r="G2414" s="51"/>
    </row>
    <row r="2415" spans="1:7" x14ac:dyDescent="0.3">
      <c r="A2415" s="51"/>
      <c r="B2415" s="51"/>
      <c r="C2415" s="51"/>
      <c r="D2415" s="51"/>
      <c r="E2415" s="51"/>
      <c r="F2415" s="51"/>
      <c r="G2415" s="51"/>
    </row>
    <row r="2416" spans="1:7" x14ac:dyDescent="0.3">
      <c r="A2416" s="51"/>
      <c r="B2416" s="51"/>
      <c r="C2416" s="51"/>
      <c r="D2416" s="51"/>
      <c r="E2416" s="51"/>
      <c r="F2416" s="51"/>
      <c r="G2416" s="51"/>
    </row>
    <row r="2417" spans="1:7" x14ac:dyDescent="0.3">
      <c r="A2417" s="51"/>
      <c r="B2417" s="51"/>
      <c r="C2417" s="51"/>
      <c r="D2417" s="51"/>
      <c r="E2417" s="51"/>
      <c r="F2417" s="51"/>
      <c r="G2417" s="51"/>
    </row>
    <row r="2418" spans="1:7" x14ac:dyDescent="0.3">
      <c r="A2418" s="51"/>
      <c r="B2418" s="51"/>
      <c r="C2418" s="51"/>
      <c r="D2418" s="51"/>
      <c r="E2418" s="51"/>
      <c r="F2418" s="51"/>
      <c r="G2418" s="51"/>
    </row>
    <row r="2419" spans="1:7" x14ac:dyDescent="0.3">
      <c r="A2419" s="51"/>
      <c r="B2419" s="51"/>
      <c r="C2419" s="51"/>
      <c r="D2419" s="51"/>
      <c r="E2419" s="51"/>
      <c r="F2419" s="51"/>
      <c r="G2419" s="51"/>
    </row>
    <row r="2420" spans="1:7" x14ac:dyDescent="0.3">
      <c r="A2420" s="51"/>
      <c r="B2420" s="51"/>
      <c r="C2420" s="51"/>
      <c r="D2420" s="51"/>
      <c r="E2420" s="51"/>
      <c r="F2420" s="51"/>
      <c r="G2420" s="51"/>
    </row>
    <row r="2421" spans="1:7" x14ac:dyDescent="0.3">
      <c r="A2421" s="51"/>
      <c r="B2421" s="51"/>
      <c r="C2421" s="51"/>
      <c r="D2421" s="51"/>
      <c r="E2421" s="51"/>
      <c r="F2421" s="51"/>
      <c r="G2421" s="51"/>
    </row>
    <row r="2422" spans="1:7" x14ac:dyDescent="0.3">
      <c r="A2422" s="51"/>
      <c r="B2422" s="51"/>
      <c r="C2422" s="51"/>
      <c r="D2422" s="51"/>
      <c r="E2422" s="51"/>
      <c r="F2422" s="51"/>
      <c r="G2422" s="51"/>
    </row>
    <row r="2423" spans="1:7" x14ac:dyDescent="0.3">
      <c r="A2423" s="51"/>
      <c r="B2423" s="51"/>
      <c r="C2423" s="51"/>
      <c r="D2423" s="51"/>
      <c r="E2423" s="51"/>
      <c r="F2423" s="51"/>
      <c r="G2423" s="51"/>
    </row>
    <row r="2424" spans="1:7" x14ac:dyDescent="0.3">
      <c r="A2424" s="51"/>
      <c r="B2424" s="51"/>
      <c r="C2424" s="51"/>
      <c r="D2424" s="51"/>
      <c r="E2424" s="51"/>
      <c r="F2424" s="51"/>
      <c r="G2424" s="51"/>
    </row>
    <row r="2425" spans="1:7" x14ac:dyDescent="0.3">
      <c r="A2425" s="51"/>
      <c r="B2425" s="51"/>
      <c r="C2425" s="51"/>
      <c r="D2425" s="51"/>
      <c r="E2425" s="51"/>
      <c r="F2425" s="51"/>
      <c r="G2425" s="51"/>
    </row>
    <row r="2426" spans="1:7" x14ac:dyDescent="0.3">
      <c r="A2426" s="51"/>
      <c r="B2426" s="51"/>
      <c r="C2426" s="51"/>
      <c r="D2426" s="51"/>
      <c r="E2426" s="51"/>
      <c r="F2426" s="51"/>
      <c r="G2426" s="51"/>
    </row>
    <row r="2427" spans="1:7" x14ac:dyDescent="0.3">
      <c r="A2427" s="51"/>
      <c r="B2427" s="51"/>
      <c r="C2427" s="51"/>
      <c r="D2427" s="51"/>
      <c r="E2427" s="51"/>
      <c r="F2427" s="51"/>
      <c r="G2427" s="51"/>
    </row>
    <row r="2428" spans="1:7" x14ac:dyDescent="0.3">
      <c r="A2428" s="51"/>
      <c r="B2428" s="51"/>
      <c r="C2428" s="51"/>
      <c r="D2428" s="51"/>
      <c r="E2428" s="51"/>
      <c r="F2428" s="51"/>
      <c r="G2428" s="51"/>
    </row>
    <row r="2429" spans="1:7" x14ac:dyDescent="0.3">
      <c r="A2429" s="51"/>
      <c r="B2429" s="51"/>
      <c r="C2429" s="51"/>
      <c r="D2429" s="51"/>
      <c r="E2429" s="51"/>
      <c r="F2429" s="51"/>
      <c r="G2429" s="51"/>
    </row>
    <row r="2430" spans="1:7" x14ac:dyDescent="0.3">
      <c r="A2430" s="51"/>
      <c r="B2430" s="51"/>
      <c r="C2430" s="51"/>
      <c r="D2430" s="51"/>
      <c r="E2430" s="51"/>
      <c r="F2430" s="51"/>
      <c r="G2430" s="51"/>
    </row>
    <row r="2431" spans="1:7" x14ac:dyDescent="0.3">
      <c r="A2431" s="51"/>
      <c r="B2431" s="51"/>
      <c r="C2431" s="51"/>
      <c r="D2431" s="51"/>
      <c r="E2431" s="51"/>
      <c r="F2431" s="51"/>
      <c r="G2431" s="51"/>
    </row>
    <row r="2432" spans="1:7" x14ac:dyDescent="0.3">
      <c r="A2432" s="51"/>
      <c r="B2432" s="51"/>
      <c r="C2432" s="51"/>
      <c r="D2432" s="51"/>
      <c r="E2432" s="51"/>
      <c r="F2432" s="51"/>
      <c r="G2432" s="51"/>
    </row>
    <row r="2433" spans="1:7" x14ac:dyDescent="0.3">
      <c r="A2433" s="51"/>
      <c r="B2433" s="51"/>
      <c r="C2433" s="51"/>
      <c r="D2433" s="51"/>
      <c r="E2433" s="51"/>
      <c r="F2433" s="51"/>
      <c r="G2433" s="51"/>
    </row>
    <row r="2434" spans="1:7" x14ac:dyDescent="0.3">
      <c r="A2434" s="51"/>
      <c r="B2434" s="51"/>
      <c r="C2434" s="51"/>
      <c r="D2434" s="51"/>
      <c r="E2434" s="51"/>
      <c r="F2434" s="51"/>
      <c r="G2434" s="51"/>
    </row>
    <row r="2435" spans="1:7" x14ac:dyDescent="0.3">
      <c r="A2435" s="51"/>
      <c r="B2435" s="51"/>
      <c r="C2435" s="51"/>
      <c r="D2435" s="51"/>
      <c r="E2435" s="51"/>
      <c r="F2435" s="51"/>
      <c r="G2435" s="51"/>
    </row>
    <row r="2436" spans="1:7" x14ac:dyDescent="0.3">
      <c r="A2436" s="51"/>
      <c r="B2436" s="51"/>
      <c r="C2436" s="51"/>
      <c r="D2436" s="51"/>
      <c r="E2436" s="51"/>
      <c r="F2436" s="51"/>
      <c r="G2436" s="51"/>
    </row>
    <row r="2437" spans="1:7" x14ac:dyDescent="0.3">
      <c r="A2437" s="51"/>
      <c r="B2437" s="51"/>
      <c r="C2437" s="51"/>
      <c r="D2437" s="51"/>
      <c r="E2437" s="51"/>
      <c r="F2437" s="51"/>
      <c r="G2437" s="51"/>
    </row>
    <row r="2438" spans="1:7" x14ac:dyDescent="0.3">
      <c r="A2438" s="51"/>
      <c r="B2438" s="51"/>
      <c r="C2438" s="51"/>
      <c r="D2438" s="51"/>
      <c r="E2438" s="51"/>
      <c r="F2438" s="51"/>
      <c r="G2438" s="51"/>
    </row>
    <row r="2439" spans="1:7" x14ac:dyDescent="0.3">
      <c r="A2439" s="51"/>
      <c r="B2439" s="51"/>
      <c r="C2439" s="51"/>
      <c r="D2439" s="51"/>
      <c r="E2439" s="51"/>
      <c r="F2439" s="51"/>
      <c r="G2439" s="51"/>
    </row>
    <row r="2440" spans="1:7" x14ac:dyDescent="0.3">
      <c r="A2440" s="51"/>
      <c r="B2440" s="51"/>
      <c r="C2440" s="51"/>
      <c r="D2440" s="51"/>
      <c r="E2440" s="51"/>
      <c r="F2440" s="51"/>
      <c r="G2440" s="51"/>
    </row>
    <row r="2441" spans="1:7" x14ac:dyDescent="0.3">
      <c r="A2441" s="51"/>
      <c r="B2441" s="51"/>
      <c r="C2441" s="51"/>
      <c r="D2441" s="51"/>
      <c r="E2441" s="51"/>
      <c r="F2441" s="51"/>
      <c r="G2441" s="51"/>
    </row>
    <row r="2442" spans="1:7" x14ac:dyDescent="0.3">
      <c r="A2442" s="51"/>
      <c r="B2442" s="51"/>
      <c r="C2442" s="51"/>
      <c r="D2442" s="51"/>
      <c r="E2442" s="51"/>
      <c r="F2442" s="51"/>
      <c r="G2442" s="51"/>
    </row>
    <row r="2443" spans="1:7" x14ac:dyDescent="0.3">
      <c r="A2443" s="51"/>
      <c r="B2443" s="51"/>
      <c r="C2443" s="51"/>
      <c r="D2443" s="51"/>
      <c r="E2443" s="51"/>
      <c r="F2443" s="51"/>
      <c r="G2443" s="51"/>
    </row>
    <row r="2444" spans="1:7" x14ac:dyDescent="0.3">
      <c r="A2444" s="51"/>
      <c r="B2444" s="51"/>
      <c r="C2444" s="51"/>
      <c r="D2444" s="51"/>
      <c r="E2444" s="51"/>
      <c r="F2444" s="51"/>
      <c r="G2444" s="51"/>
    </row>
    <row r="2445" spans="1:7" x14ac:dyDescent="0.3">
      <c r="A2445" s="51"/>
      <c r="B2445" s="51"/>
      <c r="C2445" s="51"/>
      <c r="D2445" s="51"/>
      <c r="E2445" s="51"/>
      <c r="F2445" s="51"/>
      <c r="G2445" s="51"/>
    </row>
    <row r="2446" spans="1:7" x14ac:dyDescent="0.3">
      <c r="A2446" s="51"/>
      <c r="B2446" s="51"/>
      <c r="C2446" s="51"/>
      <c r="D2446" s="51"/>
      <c r="E2446" s="51"/>
      <c r="F2446" s="51"/>
      <c r="G2446" s="51"/>
    </row>
    <row r="2447" spans="1:7" x14ac:dyDescent="0.3">
      <c r="A2447" s="51"/>
      <c r="B2447" s="51"/>
      <c r="C2447" s="51"/>
      <c r="D2447" s="51"/>
      <c r="E2447" s="51"/>
      <c r="F2447" s="51"/>
      <c r="G2447" s="51"/>
    </row>
    <row r="2448" spans="1:7" x14ac:dyDescent="0.3">
      <c r="A2448" s="51"/>
      <c r="B2448" s="51"/>
      <c r="C2448" s="51"/>
      <c r="D2448" s="51"/>
      <c r="E2448" s="51"/>
      <c r="F2448" s="51"/>
      <c r="G2448" s="51"/>
    </row>
    <row r="2449" spans="1:7" x14ac:dyDescent="0.3">
      <c r="A2449" s="51"/>
      <c r="B2449" s="51"/>
      <c r="C2449" s="51"/>
      <c r="D2449" s="51"/>
      <c r="E2449" s="51"/>
      <c r="F2449" s="51"/>
      <c r="G2449" s="51"/>
    </row>
    <row r="2450" spans="1:7" x14ac:dyDescent="0.3">
      <c r="A2450" s="51"/>
      <c r="B2450" s="51"/>
      <c r="C2450" s="51"/>
      <c r="D2450" s="51"/>
      <c r="E2450" s="51"/>
      <c r="F2450" s="51"/>
      <c r="G2450" s="51"/>
    </row>
    <row r="2451" spans="1:7" x14ac:dyDescent="0.3">
      <c r="A2451" s="51"/>
      <c r="B2451" s="51"/>
      <c r="C2451" s="51"/>
      <c r="D2451" s="51"/>
      <c r="E2451" s="51"/>
      <c r="F2451" s="51"/>
      <c r="G2451" s="51"/>
    </row>
    <row r="2452" spans="1:7" x14ac:dyDescent="0.3">
      <c r="A2452" s="51"/>
      <c r="B2452" s="51"/>
      <c r="C2452" s="51"/>
      <c r="D2452" s="51"/>
      <c r="E2452" s="51"/>
      <c r="F2452" s="51"/>
      <c r="G2452" s="51"/>
    </row>
    <row r="2453" spans="1:7" x14ac:dyDescent="0.3">
      <c r="A2453" s="51"/>
      <c r="B2453" s="51"/>
      <c r="C2453" s="51"/>
      <c r="D2453" s="51"/>
      <c r="E2453" s="51"/>
      <c r="F2453" s="51"/>
      <c r="G2453" s="51"/>
    </row>
    <row r="2454" spans="1:7" x14ac:dyDescent="0.3">
      <c r="A2454" s="51"/>
      <c r="B2454" s="51"/>
      <c r="C2454" s="51"/>
      <c r="D2454" s="51"/>
      <c r="E2454" s="51"/>
      <c r="F2454" s="51"/>
      <c r="G2454" s="51"/>
    </row>
    <row r="2455" spans="1:7" x14ac:dyDescent="0.3">
      <c r="A2455" s="51"/>
      <c r="B2455" s="51"/>
      <c r="C2455" s="51"/>
      <c r="D2455" s="51"/>
      <c r="E2455" s="51"/>
      <c r="F2455" s="51"/>
      <c r="G2455" s="51"/>
    </row>
    <row r="2456" spans="1:7" x14ac:dyDescent="0.3">
      <c r="A2456" s="51"/>
      <c r="B2456" s="51"/>
      <c r="C2456" s="51"/>
      <c r="D2456" s="51"/>
      <c r="E2456" s="51"/>
      <c r="F2456" s="51"/>
      <c r="G2456" s="51"/>
    </row>
    <row r="2457" spans="1:7" x14ac:dyDescent="0.3">
      <c r="A2457" s="51"/>
      <c r="B2457" s="51"/>
      <c r="C2457" s="51"/>
      <c r="D2457" s="51"/>
      <c r="E2457" s="51"/>
      <c r="F2457" s="51"/>
      <c r="G2457" s="51"/>
    </row>
    <row r="2458" spans="1:7" x14ac:dyDescent="0.3">
      <c r="A2458" s="51"/>
      <c r="B2458" s="51"/>
      <c r="C2458" s="51"/>
      <c r="D2458" s="51"/>
      <c r="E2458" s="51"/>
      <c r="F2458" s="51"/>
      <c r="G2458" s="51"/>
    </row>
    <row r="2459" spans="1:7" x14ac:dyDescent="0.3">
      <c r="A2459" s="51"/>
      <c r="B2459" s="51"/>
      <c r="C2459" s="51"/>
      <c r="D2459" s="51"/>
      <c r="E2459" s="51"/>
      <c r="F2459" s="51"/>
      <c r="G2459" s="51"/>
    </row>
    <row r="2460" spans="1:7" x14ac:dyDescent="0.3">
      <c r="A2460" s="51"/>
      <c r="B2460" s="51"/>
      <c r="C2460" s="51"/>
      <c r="D2460" s="51"/>
      <c r="E2460" s="51"/>
      <c r="F2460" s="51"/>
      <c r="G2460" s="51"/>
    </row>
    <row r="2461" spans="1:7" x14ac:dyDescent="0.3">
      <c r="A2461" s="51"/>
      <c r="B2461" s="51"/>
      <c r="C2461" s="51"/>
      <c r="D2461" s="51"/>
      <c r="E2461" s="51"/>
      <c r="F2461" s="51"/>
      <c r="G2461" s="51"/>
    </row>
    <row r="2462" spans="1:7" x14ac:dyDescent="0.3">
      <c r="A2462" s="51"/>
      <c r="B2462" s="51"/>
      <c r="C2462" s="51"/>
      <c r="D2462" s="51"/>
      <c r="E2462" s="51"/>
      <c r="F2462" s="51"/>
      <c r="G2462" s="51"/>
    </row>
    <row r="2463" spans="1:7" x14ac:dyDescent="0.3">
      <c r="A2463" s="51"/>
      <c r="B2463" s="51"/>
      <c r="C2463" s="51"/>
      <c r="D2463" s="51"/>
      <c r="E2463" s="51"/>
      <c r="F2463" s="51"/>
      <c r="G2463" s="51"/>
    </row>
    <row r="2464" spans="1:7" x14ac:dyDescent="0.3">
      <c r="A2464" s="51"/>
      <c r="B2464" s="51"/>
      <c r="C2464" s="51"/>
      <c r="D2464" s="51"/>
      <c r="E2464" s="51"/>
      <c r="F2464" s="51"/>
      <c r="G2464" s="51"/>
    </row>
    <row r="2465" spans="1:7" x14ac:dyDescent="0.3">
      <c r="A2465" s="51"/>
      <c r="B2465" s="51"/>
      <c r="C2465" s="51"/>
      <c r="D2465" s="51"/>
      <c r="E2465" s="51"/>
      <c r="F2465" s="51"/>
      <c r="G2465" s="51"/>
    </row>
    <row r="2466" spans="1:7" x14ac:dyDescent="0.3">
      <c r="A2466" s="51"/>
      <c r="B2466" s="51"/>
      <c r="C2466" s="51"/>
      <c r="D2466" s="51"/>
      <c r="E2466" s="51"/>
      <c r="F2466" s="51"/>
      <c r="G2466" s="51"/>
    </row>
    <row r="2467" spans="1:7" x14ac:dyDescent="0.3">
      <c r="A2467" s="51"/>
      <c r="B2467" s="51"/>
      <c r="C2467" s="51"/>
      <c r="D2467" s="51"/>
      <c r="E2467" s="51"/>
      <c r="F2467" s="51"/>
      <c r="G2467" s="51"/>
    </row>
    <row r="2468" spans="1:7" x14ac:dyDescent="0.3">
      <c r="A2468" s="51"/>
      <c r="B2468" s="51"/>
      <c r="C2468" s="51"/>
      <c r="D2468" s="51"/>
      <c r="E2468" s="51"/>
      <c r="F2468" s="51"/>
      <c r="G2468" s="51"/>
    </row>
    <row r="2469" spans="1:7" x14ac:dyDescent="0.3">
      <c r="A2469" s="51"/>
      <c r="B2469" s="51"/>
      <c r="C2469" s="51"/>
      <c r="D2469" s="51"/>
      <c r="E2469" s="51"/>
      <c r="F2469" s="51"/>
      <c r="G2469" s="51"/>
    </row>
    <row r="2470" spans="1:7" x14ac:dyDescent="0.3">
      <c r="A2470" s="51"/>
      <c r="B2470" s="51"/>
      <c r="C2470" s="51"/>
      <c r="D2470" s="51"/>
      <c r="E2470" s="51"/>
      <c r="F2470" s="51"/>
      <c r="G2470" s="51"/>
    </row>
    <row r="2471" spans="1:7" x14ac:dyDescent="0.3">
      <c r="A2471" s="51"/>
      <c r="B2471" s="51"/>
      <c r="C2471" s="51"/>
      <c r="D2471" s="51"/>
      <c r="E2471" s="51"/>
      <c r="F2471" s="51"/>
      <c r="G2471" s="51"/>
    </row>
    <row r="2472" spans="1:7" x14ac:dyDescent="0.3">
      <c r="A2472" s="51"/>
      <c r="B2472" s="51"/>
      <c r="C2472" s="51"/>
      <c r="D2472" s="51"/>
      <c r="E2472" s="51"/>
      <c r="F2472" s="51"/>
      <c r="G2472" s="51"/>
    </row>
    <row r="2473" spans="1:7" x14ac:dyDescent="0.3">
      <c r="A2473" s="51"/>
      <c r="B2473" s="51"/>
      <c r="C2473" s="51"/>
      <c r="D2473" s="51"/>
      <c r="E2473" s="51"/>
      <c r="F2473" s="51"/>
      <c r="G2473" s="51"/>
    </row>
    <row r="2474" spans="1:7" x14ac:dyDescent="0.3">
      <c r="A2474" s="51"/>
      <c r="B2474" s="51"/>
      <c r="C2474" s="51"/>
      <c r="D2474" s="51"/>
      <c r="E2474" s="51"/>
      <c r="F2474" s="51"/>
      <c r="G2474" s="51"/>
    </row>
    <row r="2475" spans="1:7" x14ac:dyDescent="0.3">
      <c r="A2475" s="51"/>
      <c r="B2475" s="51"/>
      <c r="C2475" s="51"/>
      <c r="D2475" s="51"/>
      <c r="E2475" s="51"/>
      <c r="F2475" s="51"/>
      <c r="G2475" s="51"/>
    </row>
    <row r="2476" spans="1:7" x14ac:dyDescent="0.3">
      <c r="A2476" s="51"/>
      <c r="B2476" s="51"/>
      <c r="C2476" s="51"/>
      <c r="D2476" s="51"/>
      <c r="E2476" s="51"/>
      <c r="F2476" s="51"/>
      <c r="G2476" s="51"/>
    </row>
    <row r="2477" spans="1:7" x14ac:dyDescent="0.3">
      <c r="A2477" s="51"/>
      <c r="B2477" s="51"/>
      <c r="C2477" s="51"/>
      <c r="D2477" s="51"/>
      <c r="E2477" s="51"/>
      <c r="F2477" s="51"/>
      <c r="G2477" s="51"/>
    </row>
    <row r="2478" spans="1:7" x14ac:dyDescent="0.3">
      <c r="A2478" s="51"/>
      <c r="B2478" s="51"/>
      <c r="C2478" s="51"/>
      <c r="D2478" s="51"/>
      <c r="E2478" s="51"/>
      <c r="F2478" s="51"/>
      <c r="G2478" s="51"/>
    </row>
    <row r="2479" spans="1:7" x14ac:dyDescent="0.3">
      <c r="A2479" s="51"/>
      <c r="B2479" s="51"/>
      <c r="C2479" s="51"/>
      <c r="D2479" s="51"/>
      <c r="E2479" s="51"/>
      <c r="F2479" s="51"/>
      <c r="G2479" s="51"/>
    </row>
    <row r="2480" spans="1:7" x14ac:dyDescent="0.3">
      <c r="A2480" s="51"/>
      <c r="B2480" s="51"/>
      <c r="C2480" s="51"/>
      <c r="D2480" s="51"/>
      <c r="E2480" s="51"/>
      <c r="F2480" s="51"/>
      <c r="G2480" s="51"/>
    </row>
    <row r="2481" spans="1:7" x14ac:dyDescent="0.3">
      <c r="A2481" s="51"/>
      <c r="B2481" s="51"/>
      <c r="C2481" s="51"/>
      <c r="D2481" s="51"/>
      <c r="E2481" s="51"/>
      <c r="F2481" s="51"/>
      <c r="G2481" s="51"/>
    </row>
    <row r="2482" spans="1:7" x14ac:dyDescent="0.3">
      <c r="A2482" s="51"/>
      <c r="B2482" s="51"/>
      <c r="C2482" s="51"/>
      <c r="D2482" s="51"/>
      <c r="E2482" s="51"/>
      <c r="F2482" s="51"/>
      <c r="G2482" s="51"/>
    </row>
    <row r="2483" spans="1:7" x14ac:dyDescent="0.3">
      <c r="A2483" s="51"/>
      <c r="B2483" s="51"/>
      <c r="C2483" s="51"/>
      <c r="D2483" s="51"/>
      <c r="E2483" s="51"/>
      <c r="F2483" s="51"/>
      <c r="G2483" s="51"/>
    </row>
    <row r="2484" spans="1:7" x14ac:dyDescent="0.3">
      <c r="A2484" s="51"/>
      <c r="B2484" s="51"/>
      <c r="C2484" s="51"/>
      <c r="D2484" s="51"/>
      <c r="E2484" s="51"/>
      <c r="F2484" s="51"/>
      <c r="G2484" s="51"/>
    </row>
    <row r="2485" spans="1:7" x14ac:dyDescent="0.3">
      <c r="A2485" s="51"/>
      <c r="B2485" s="51"/>
      <c r="C2485" s="51"/>
      <c r="D2485" s="51"/>
      <c r="E2485" s="51"/>
      <c r="F2485" s="51"/>
      <c r="G2485" s="51"/>
    </row>
    <row r="2486" spans="1:7" x14ac:dyDescent="0.3">
      <c r="A2486" s="51"/>
      <c r="B2486" s="51"/>
      <c r="C2486" s="51"/>
      <c r="D2486" s="51"/>
      <c r="E2486" s="51"/>
      <c r="F2486" s="51"/>
      <c r="G2486" s="51"/>
    </row>
    <row r="2487" spans="1:7" x14ac:dyDescent="0.3">
      <c r="A2487" s="51"/>
      <c r="B2487" s="51"/>
      <c r="C2487" s="51"/>
      <c r="D2487" s="51"/>
      <c r="E2487" s="51"/>
      <c r="F2487" s="51"/>
      <c r="G2487" s="51"/>
    </row>
    <row r="2488" spans="1:7" x14ac:dyDescent="0.3">
      <c r="A2488" s="51"/>
      <c r="B2488" s="51"/>
      <c r="C2488" s="51"/>
      <c r="D2488" s="51"/>
      <c r="E2488" s="51"/>
      <c r="F2488" s="51"/>
      <c r="G2488" s="51"/>
    </row>
    <row r="2489" spans="1:7" x14ac:dyDescent="0.3">
      <c r="A2489" s="51"/>
      <c r="B2489" s="51"/>
      <c r="C2489" s="51"/>
      <c r="D2489" s="51"/>
      <c r="E2489" s="51"/>
      <c r="F2489" s="51"/>
      <c r="G2489" s="51"/>
    </row>
    <row r="2490" spans="1:7" x14ac:dyDescent="0.3">
      <c r="A2490" s="51"/>
      <c r="B2490" s="51"/>
      <c r="C2490" s="51"/>
      <c r="D2490" s="51"/>
      <c r="E2490" s="51"/>
      <c r="F2490" s="51"/>
      <c r="G2490" s="51"/>
    </row>
    <row r="2491" spans="1:7" x14ac:dyDescent="0.3">
      <c r="A2491" s="51"/>
      <c r="B2491" s="51"/>
      <c r="C2491" s="51"/>
      <c r="D2491" s="51"/>
      <c r="E2491" s="51"/>
      <c r="F2491" s="51"/>
      <c r="G2491" s="51"/>
    </row>
    <row r="2492" spans="1:7" x14ac:dyDescent="0.3">
      <c r="A2492" s="51"/>
      <c r="B2492" s="51"/>
      <c r="C2492" s="51"/>
      <c r="D2492" s="51"/>
      <c r="E2492" s="51"/>
      <c r="F2492" s="51"/>
      <c r="G2492" s="51"/>
    </row>
    <row r="2493" spans="1:7" x14ac:dyDescent="0.3">
      <c r="A2493" s="51"/>
      <c r="B2493" s="51"/>
      <c r="C2493" s="51"/>
      <c r="D2493" s="51"/>
      <c r="E2493" s="51"/>
      <c r="F2493" s="51"/>
      <c r="G2493" s="51"/>
    </row>
    <row r="2494" spans="1:7" x14ac:dyDescent="0.3">
      <c r="A2494" s="51"/>
      <c r="B2494" s="51"/>
      <c r="C2494" s="51"/>
      <c r="D2494" s="51"/>
      <c r="E2494" s="51"/>
      <c r="F2494" s="51"/>
      <c r="G2494" s="51"/>
    </row>
    <row r="2495" spans="1:7" x14ac:dyDescent="0.3">
      <c r="A2495" s="51"/>
      <c r="B2495" s="51"/>
      <c r="C2495" s="51"/>
      <c r="D2495" s="51"/>
      <c r="E2495" s="51"/>
      <c r="F2495" s="51"/>
      <c r="G2495" s="51"/>
    </row>
    <row r="2496" spans="1:7" x14ac:dyDescent="0.3">
      <c r="A2496" s="51"/>
      <c r="B2496" s="51"/>
      <c r="C2496" s="51"/>
      <c r="D2496" s="51"/>
      <c r="E2496" s="51"/>
      <c r="F2496" s="51"/>
      <c r="G2496" s="51"/>
    </row>
    <row r="2497" spans="1:7" x14ac:dyDescent="0.3">
      <c r="A2497" s="51"/>
      <c r="B2497" s="51"/>
      <c r="C2497" s="51"/>
      <c r="D2497" s="51"/>
      <c r="E2497" s="51"/>
      <c r="F2497" s="51"/>
      <c r="G2497" s="51"/>
    </row>
    <row r="2498" spans="1:7" x14ac:dyDescent="0.3">
      <c r="A2498" s="51"/>
      <c r="B2498" s="51"/>
      <c r="C2498" s="51"/>
      <c r="D2498" s="51"/>
      <c r="E2498" s="51"/>
      <c r="F2498" s="51"/>
      <c r="G2498" s="51"/>
    </row>
    <row r="2499" spans="1:7" x14ac:dyDescent="0.3">
      <c r="A2499" s="51"/>
      <c r="B2499" s="51"/>
      <c r="C2499" s="51"/>
      <c r="D2499" s="51"/>
      <c r="E2499" s="51"/>
      <c r="F2499" s="51"/>
      <c r="G2499" s="51"/>
    </row>
    <row r="2500" spans="1:7" x14ac:dyDescent="0.3">
      <c r="A2500" s="51"/>
      <c r="B2500" s="51"/>
      <c r="C2500" s="51"/>
      <c r="D2500" s="51"/>
      <c r="E2500" s="51"/>
      <c r="F2500" s="51"/>
      <c r="G2500" s="51"/>
    </row>
    <row r="2501" spans="1:7" x14ac:dyDescent="0.3">
      <c r="A2501" s="51"/>
      <c r="B2501" s="51"/>
      <c r="C2501" s="51"/>
      <c r="D2501" s="51"/>
      <c r="E2501" s="51"/>
      <c r="F2501" s="51"/>
      <c r="G2501" s="51"/>
    </row>
    <row r="2502" spans="1:7" x14ac:dyDescent="0.3">
      <c r="A2502" s="51"/>
      <c r="B2502" s="51"/>
      <c r="C2502" s="51"/>
      <c r="D2502" s="51"/>
      <c r="E2502" s="51"/>
      <c r="F2502" s="51"/>
      <c r="G2502" s="51"/>
    </row>
    <row r="2503" spans="1:7" x14ac:dyDescent="0.3">
      <c r="A2503" s="51"/>
      <c r="B2503" s="51"/>
      <c r="C2503" s="51"/>
      <c r="D2503" s="51"/>
      <c r="E2503" s="51"/>
      <c r="F2503" s="51"/>
      <c r="G2503" s="51"/>
    </row>
    <row r="2504" spans="1:7" x14ac:dyDescent="0.3">
      <c r="A2504" s="51"/>
      <c r="B2504" s="51"/>
      <c r="C2504" s="51"/>
      <c r="D2504" s="51"/>
      <c r="E2504" s="51"/>
      <c r="F2504" s="51"/>
      <c r="G2504" s="51"/>
    </row>
    <row r="2505" spans="1:7" x14ac:dyDescent="0.3">
      <c r="A2505" s="51"/>
      <c r="B2505" s="51"/>
      <c r="C2505" s="51"/>
      <c r="D2505" s="51"/>
      <c r="E2505" s="51"/>
      <c r="F2505" s="51"/>
      <c r="G2505" s="51"/>
    </row>
    <row r="2506" spans="1:7" x14ac:dyDescent="0.3">
      <c r="A2506" s="51"/>
      <c r="B2506" s="51"/>
      <c r="C2506" s="51"/>
      <c r="D2506" s="51"/>
      <c r="E2506" s="51"/>
      <c r="F2506" s="51"/>
      <c r="G2506" s="51"/>
    </row>
    <row r="2507" spans="1:7" x14ac:dyDescent="0.3">
      <c r="A2507" s="51"/>
      <c r="B2507" s="51"/>
      <c r="C2507" s="51"/>
      <c r="D2507" s="51"/>
      <c r="E2507" s="51"/>
      <c r="F2507" s="51"/>
      <c r="G2507" s="51"/>
    </row>
    <row r="2508" spans="1:7" x14ac:dyDescent="0.3">
      <c r="A2508" s="51"/>
      <c r="B2508" s="51"/>
      <c r="C2508" s="51"/>
      <c r="D2508" s="51"/>
      <c r="E2508" s="51"/>
      <c r="F2508" s="51"/>
      <c r="G2508" s="51"/>
    </row>
    <row r="2509" spans="1:7" x14ac:dyDescent="0.3">
      <c r="A2509" s="51"/>
      <c r="B2509" s="51"/>
      <c r="C2509" s="51"/>
      <c r="D2509" s="51"/>
      <c r="E2509" s="51"/>
      <c r="F2509" s="51"/>
      <c r="G2509" s="51"/>
    </row>
    <row r="2510" spans="1:7" x14ac:dyDescent="0.3">
      <c r="A2510" s="51"/>
      <c r="B2510" s="51"/>
      <c r="C2510" s="51"/>
      <c r="D2510" s="51"/>
      <c r="E2510" s="51"/>
      <c r="F2510" s="51"/>
      <c r="G2510" s="51"/>
    </row>
    <row r="2511" spans="1:7" x14ac:dyDescent="0.3">
      <c r="A2511" s="51"/>
      <c r="B2511" s="51"/>
      <c r="C2511" s="51"/>
      <c r="D2511" s="51"/>
      <c r="E2511" s="51"/>
      <c r="F2511" s="51"/>
      <c r="G2511" s="51"/>
    </row>
    <row r="2512" spans="1:7" x14ac:dyDescent="0.3">
      <c r="A2512" s="51"/>
      <c r="B2512" s="51"/>
      <c r="C2512" s="51"/>
      <c r="D2512" s="51"/>
      <c r="E2512" s="51"/>
      <c r="F2512" s="51"/>
      <c r="G2512" s="51"/>
    </row>
    <row r="2513" spans="1:7" x14ac:dyDescent="0.3">
      <c r="A2513" s="51"/>
      <c r="B2513" s="51"/>
      <c r="C2513" s="51"/>
      <c r="D2513" s="51"/>
      <c r="E2513" s="51"/>
      <c r="F2513" s="51"/>
      <c r="G2513" s="51"/>
    </row>
    <row r="2514" spans="1:7" x14ac:dyDescent="0.3">
      <c r="A2514" s="51"/>
      <c r="B2514" s="51"/>
      <c r="C2514" s="51"/>
      <c r="D2514" s="51"/>
      <c r="E2514" s="51"/>
      <c r="F2514" s="51"/>
      <c r="G2514" s="51"/>
    </row>
    <row r="2515" spans="1:7" x14ac:dyDescent="0.3">
      <c r="A2515" s="51"/>
      <c r="B2515" s="51"/>
      <c r="C2515" s="51"/>
      <c r="D2515" s="51"/>
      <c r="E2515" s="51"/>
      <c r="F2515" s="51"/>
      <c r="G2515" s="51"/>
    </row>
    <row r="2516" spans="1:7" x14ac:dyDescent="0.3">
      <c r="A2516" s="51"/>
      <c r="B2516" s="51"/>
      <c r="C2516" s="51"/>
      <c r="D2516" s="51"/>
      <c r="E2516" s="51"/>
      <c r="F2516" s="51"/>
      <c r="G2516" s="51"/>
    </row>
    <row r="2517" spans="1:7" x14ac:dyDescent="0.3">
      <c r="A2517" s="51"/>
      <c r="B2517" s="51"/>
      <c r="C2517" s="51"/>
      <c r="D2517" s="51"/>
      <c r="E2517" s="51"/>
      <c r="F2517" s="51"/>
      <c r="G2517" s="51"/>
    </row>
    <row r="2518" spans="1:7" x14ac:dyDescent="0.3">
      <c r="A2518" s="51"/>
      <c r="B2518" s="51"/>
      <c r="C2518" s="51"/>
      <c r="D2518" s="51"/>
      <c r="E2518" s="51"/>
      <c r="F2518" s="51"/>
      <c r="G2518" s="51"/>
    </row>
    <row r="2519" spans="1:7" x14ac:dyDescent="0.3">
      <c r="A2519" s="51"/>
      <c r="B2519" s="51"/>
      <c r="C2519" s="51"/>
      <c r="D2519" s="51"/>
      <c r="E2519" s="51"/>
      <c r="F2519" s="51"/>
      <c r="G2519" s="51"/>
    </row>
    <row r="2520" spans="1:7" x14ac:dyDescent="0.3">
      <c r="A2520" s="51"/>
      <c r="B2520" s="51"/>
      <c r="C2520" s="51"/>
      <c r="D2520" s="51"/>
      <c r="E2520" s="51"/>
      <c r="F2520" s="51"/>
      <c r="G2520" s="51"/>
    </row>
    <row r="2521" spans="1:7" x14ac:dyDescent="0.3">
      <c r="A2521" s="51"/>
      <c r="B2521" s="51"/>
      <c r="C2521" s="51"/>
      <c r="D2521" s="51"/>
      <c r="E2521" s="51"/>
      <c r="F2521" s="51"/>
      <c r="G2521" s="51"/>
    </row>
    <row r="2522" spans="1:7" x14ac:dyDescent="0.3">
      <c r="A2522" s="51"/>
      <c r="B2522" s="51"/>
      <c r="C2522" s="51"/>
      <c r="D2522" s="51"/>
      <c r="E2522" s="51"/>
      <c r="F2522" s="51"/>
      <c r="G2522" s="51"/>
    </row>
    <row r="2523" spans="1:7" x14ac:dyDescent="0.3">
      <c r="A2523" s="51"/>
      <c r="B2523" s="51"/>
      <c r="C2523" s="51"/>
      <c r="D2523" s="51"/>
      <c r="E2523" s="51"/>
      <c r="F2523" s="51"/>
      <c r="G2523" s="51"/>
    </row>
    <row r="2524" spans="1:7" x14ac:dyDescent="0.3">
      <c r="A2524" s="51"/>
      <c r="B2524" s="51"/>
      <c r="C2524" s="51"/>
      <c r="D2524" s="51"/>
      <c r="E2524" s="51"/>
      <c r="F2524" s="51"/>
      <c r="G2524" s="51"/>
    </row>
    <row r="2525" spans="1:7" x14ac:dyDescent="0.3">
      <c r="A2525" s="51"/>
      <c r="B2525" s="51"/>
      <c r="C2525" s="51"/>
      <c r="D2525" s="51"/>
      <c r="E2525" s="51"/>
      <c r="F2525" s="51"/>
      <c r="G2525" s="51"/>
    </row>
    <row r="2526" spans="1:7" x14ac:dyDescent="0.3">
      <c r="A2526" s="51"/>
      <c r="B2526" s="51"/>
      <c r="C2526" s="51"/>
      <c r="D2526" s="51"/>
      <c r="E2526" s="51"/>
      <c r="F2526" s="51"/>
      <c r="G2526" s="51"/>
    </row>
    <row r="2527" spans="1:7" x14ac:dyDescent="0.3">
      <c r="A2527" s="51"/>
      <c r="B2527" s="51"/>
      <c r="C2527" s="51"/>
      <c r="D2527" s="51"/>
      <c r="E2527" s="51"/>
      <c r="F2527" s="51"/>
      <c r="G2527" s="51"/>
    </row>
    <row r="2528" spans="1:7" x14ac:dyDescent="0.3">
      <c r="A2528" s="51"/>
      <c r="B2528" s="51"/>
      <c r="C2528" s="51"/>
      <c r="D2528" s="51"/>
      <c r="E2528" s="51"/>
      <c r="F2528" s="51"/>
      <c r="G2528" s="51"/>
    </row>
    <row r="2529" spans="1:7" x14ac:dyDescent="0.3">
      <c r="A2529" s="51"/>
      <c r="B2529" s="51"/>
      <c r="C2529" s="51"/>
      <c r="D2529" s="51"/>
      <c r="E2529" s="51"/>
      <c r="F2529" s="51"/>
      <c r="G2529" s="51"/>
    </row>
    <row r="2530" spans="1:7" x14ac:dyDescent="0.3">
      <c r="A2530" s="51"/>
      <c r="B2530" s="51"/>
      <c r="C2530" s="51"/>
      <c r="D2530" s="51"/>
      <c r="E2530" s="51"/>
      <c r="F2530" s="51"/>
      <c r="G2530" s="51"/>
    </row>
    <row r="2531" spans="1:7" x14ac:dyDescent="0.3">
      <c r="A2531" s="51"/>
      <c r="B2531" s="51"/>
      <c r="C2531" s="51"/>
      <c r="D2531" s="51"/>
      <c r="E2531" s="51"/>
      <c r="F2531" s="51"/>
      <c r="G2531" s="51"/>
    </row>
    <row r="2532" spans="1:7" x14ac:dyDescent="0.3">
      <c r="A2532" s="51"/>
      <c r="B2532" s="51"/>
      <c r="C2532" s="51"/>
      <c r="D2532" s="51"/>
      <c r="E2532" s="51"/>
      <c r="F2532" s="51"/>
      <c r="G2532" s="51"/>
    </row>
    <row r="2533" spans="1:7" x14ac:dyDescent="0.3">
      <c r="A2533" s="51"/>
      <c r="B2533" s="51"/>
      <c r="C2533" s="51"/>
      <c r="D2533" s="51"/>
      <c r="E2533" s="51"/>
      <c r="F2533" s="51"/>
      <c r="G2533" s="51"/>
    </row>
    <row r="2534" spans="1:7" x14ac:dyDescent="0.3">
      <c r="A2534" s="51"/>
      <c r="B2534" s="51"/>
      <c r="C2534" s="51"/>
      <c r="D2534" s="51"/>
      <c r="E2534" s="51"/>
      <c r="F2534" s="51"/>
      <c r="G2534" s="51"/>
    </row>
    <row r="2535" spans="1:7" x14ac:dyDescent="0.3">
      <c r="A2535" s="51"/>
      <c r="B2535" s="51"/>
      <c r="C2535" s="51"/>
      <c r="D2535" s="51"/>
      <c r="E2535" s="51"/>
      <c r="F2535" s="51"/>
      <c r="G2535" s="51"/>
    </row>
    <row r="2536" spans="1:7" x14ac:dyDescent="0.3">
      <c r="A2536" s="51"/>
      <c r="B2536" s="51"/>
      <c r="C2536" s="51"/>
      <c r="D2536" s="51"/>
      <c r="E2536" s="51"/>
      <c r="F2536" s="51"/>
      <c r="G2536" s="51"/>
    </row>
    <row r="2537" spans="1:7" x14ac:dyDescent="0.3">
      <c r="A2537" s="51"/>
      <c r="B2537" s="51"/>
      <c r="C2537" s="51"/>
      <c r="D2537" s="51"/>
      <c r="E2537" s="51"/>
      <c r="F2537" s="51"/>
      <c r="G2537" s="51"/>
    </row>
    <row r="2538" spans="1:7" x14ac:dyDescent="0.3">
      <c r="A2538" s="51"/>
      <c r="B2538" s="51"/>
      <c r="C2538" s="51"/>
      <c r="D2538" s="51"/>
      <c r="E2538" s="51"/>
      <c r="F2538" s="51"/>
      <c r="G2538" s="51"/>
    </row>
    <row r="2539" spans="1:7" x14ac:dyDescent="0.3">
      <c r="A2539" s="51"/>
      <c r="B2539" s="51"/>
      <c r="C2539" s="51"/>
      <c r="D2539" s="51"/>
      <c r="E2539" s="51"/>
      <c r="F2539" s="51"/>
      <c r="G2539" s="51"/>
    </row>
    <row r="2540" spans="1:7" x14ac:dyDescent="0.3">
      <c r="A2540" s="51"/>
      <c r="B2540" s="51"/>
      <c r="C2540" s="51"/>
      <c r="D2540" s="51"/>
      <c r="E2540" s="51"/>
      <c r="F2540" s="51"/>
      <c r="G2540" s="51"/>
    </row>
    <row r="2541" spans="1:7" x14ac:dyDescent="0.3">
      <c r="A2541" s="51"/>
      <c r="B2541" s="51"/>
      <c r="C2541" s="51"/>
      <c r="D2541" s="51"/>
      <c r="E2541" s="51"/>
      <c r="F2541" s="51"/>
      <c r="G2541" s="51"/>
    </row>
    <row r="2542" spans="1:7" x14ac:dyDescent="0.3">
      <c r="A2542" s="51"/>
      <c r="B2542" s="51"/>
      <c r="C2542" s="51"/>
      <c r="D2542" s="51"/>
      <c r="E2542" s="51"/>
      <c r="F2542" s="51"/>
      <c r="G2542" s="51"/>
    </row>
    <row r="2543" spans="1:7" x14ac:dyDescent="0.3">
      <c r="A2543" s="51"/>
      <c r="B2543" s="51"/>
      <c r="C2543" s="51"/>
      <c r="D2543" s="51"/>
      <c r="E2543" s="51"/>
      <c r="F2543" s="51"/>
      <c r="G2543" s="51"/>
    </row>
    <row r="2544" spans="1:7" x14ac:dyDescent="0.3">
      <c r="A2544" s="51"/>
      <c r="B2544" s="51"/>
      <c r="C2544" s="51"/>
      <c r="D2544" s="51"/>
      <c r="E2544" s="51"/>
      <c r="F2544" s="51"/>
      <c r="G2544" s="51"/>
    </row>
    <row r="2545" spans="1:7" x14ac:dyDescent="0.3">
      <c r="A2545" s="51"/>
      <c r="B2545" s="51"/>
      <c r="C2545" s="51"/>
      <c r="D2545" s="51"/>
      <c r="E2545" s="51"/>
      <c r="F2545" s="51"/>
      <c r="G2545" s="51"/>
    </row>
    <row r="2546" spans="1:7" x14ac:dyDescent="0.3">
      <c r="A2546" s="51"/>
      <c r="B2546" s="51"/>
      <c r="C2546" s="51"/>
      <c r="D2546" s="51"/>
      <c r="E2546" s="51"/>
      <c r="F2546" s="51"/>
      <c r="G2546" s="51"/>
    </row>
    <row r="2547" spans="1:7" x14ac:dyDescent="0.3">
      <c r="A2547" s="51"/>
      <c r="B2547" s="51"/>
      <c r="C2547" s="51"/>
      <c r="D2547" s="51"/>
      <c r="E2547" s="51"/>
      <c r="F2547" s="51"/>
      <c r="G2547" s="51"/>
    </row>
    <row r="2548" spans="1:7" x14ac:dyDescent="0.3">
      <c r="A2548" s="51"/>
      <c r="B2548" s="51"/>
      <c r="C2548" s="51"/>
      <c r="D2548" s="51"/>
      <c r="E2548" s="51"/>
      <c r="F2548" s="51"/>
      <c r="G2548" s="51"/>
    </row>
    <row r="2549" spans="1:7" x14ac:dyDescent="0.3">
      <c r="A2549" s="51"/>
      <c r="B2549" s="51"/>
      <c r="C2549" s="51"/>
      <c r="D2549" s="51"/>
      <c r="E2549" s="51"/>
      <c r="F2549" s="51"/>
      <c r="G2549" s="51"/>
    </row>
    <row r="2550" spans="1:7" x14ac:dyDescent="0.3">
      <c r="A2550" s="51"/>
      <c r="B2550" s="51"/>
      <c r="C2550" s="51"/>
      <c r="D2550" s="51"/>
      <c r="E2550" s="51"/>
      <c r="F2550" s="51"/>
      <c r="G2550" s="51"/>
    </row>
    <row r="2551" spans="1:7" x14ac:dyDescent="0.3">
      <c r="A2551" s="51"/>
      <c r="B2551" s="51"/>
      <c r="C2551" s="51"/>
      <c r="D2551" s="51"/>
      <c r="E2551" s="51"/>
      <c r="F2551" s="51"/>
      <c r="G2551" s="51"/>
    </row>
    <row r="2552" spans="1:7" x14ac:dyDescent="0.3">
      <c r="A2552" s="51"/>
      <c r="B2552" s="51"/>
      <c r="C2552" s="51"/>
      <c r="D2552" s="51"/>
      <c r="E2552" s="51"/>
      <c r="F2552" s="51"/>
      <c r="G2552" s="51"/>
    </row>
    <row r="2553" spans="1:7" x14ac:dyDescent="0.3">
      <c r="A2553" s="51"/>
      <c r="B2553" s="51"/>
      <c r="C2553" s="51"/>
      <c r="D2553" s="51"/>
      <c r="E2553" s="51"/>
      <c r="F2553" s="51"/>
      <c r="G2553" s="51"/>
    </row>
    <row r="2554" spans="1:7" x14ac:dyDescent="0.3">
      <c r="A2554" s="51"/>
      <c r="B2554" s="51"/>
      <c r="C2554" s="51"/>
      <c r="D2554" s="51"/>
      <c r="E2554" s="51"/>
      <c r="F2554" s="51"/>
      <c r="G2554" s="51"/>
    </row>
    <row r="2555" spans="1:7" x14ac:dyDescent="0.3">
      <c r="A2555" s="51"/>
      <c r="B2555" s="51"/>
      <c r="C2555" s="51"/>
      <c r="D2555" s="51"/>
      <c r="E2555" s="51"/>
      <c r="F2555" s="51"/>
      <c r="G2555" s="51"/>
    </row>
    <row r="2556" spans="1:7" x14ac:dyDescent="0.3">
      <c r="A2556" s="51"/>
      <c r="B2556" s="51"/>
      <c r="C2556" s="51"/>
      <c r="D2556" s="51"/>
      <c r="E2556" s="51"/>
      <c r="F2556" s="51"/>
      <c r="G2556" s="51"/>
    </row>
    <row r="2557" spans="1:7" x14ac:dyDescent="0.3">
      <c r="A2557" s="51"/>
      <c r="B2557" s="51"/>
      <c r="C2557" s="51"/>
      <c r="D2557" s="51"/>
      <c r="E2557" s="51"/>
      <c r="F2557" s="51"/>
      <c r="G2557" s="51"/>
    </row>
    <row r="2558" spans="1:7" x14ac:dyDescent="0.3">
      <c r="A2558" s="51"/>
      <c r="B2558" s="51"/>
      <c r="C2558" s="51"/>
      <c r="D2558" s="51"/>
      <c r="E2558" s="51"/>
      <c r="F2558" s="51"/>
      <c r="G2558" s="51"/>
    </row>
    <row r="2559" spans="1:7" x14ac:dyDescent="0.3">
      <c r="A2559" s="51"/>
      <c r="B2559" s="51"/>
      <c r="C2559" s="51"/>
      <c r="D2559" s="51"/>
      <c r="E2559" s="51"/>
      <c r="F2559" s="51"/>
      <c r="G2559" s="51"/>
    </row>
    <row r="2560" spans="1:7" x14ac:dyDescent="0.3">
      <c r="A2560" s="51"/>
      <c r="B2560" s="51"/>
      <c r="C2560" s="51"/>
      <c r="D2560" s="51"/>
      <c r="E2560" s="51"/>
      <c r="F2560" s="51"/>
      <c r="G2560" s="51"/>
    </row>
    <row r="2561" spans="1:7" x14ac:dyDescent="0.3">
      <c r="A2561" s="51"/>
      <c r="B2561" s="51"/>
      <c r="C2561" s="51"/>
      <c r="D2561" s="51"/>
      <c r="E2561" s="51"/>
      <c r="F2561" s="51"/>
      <c r="G2561" s="51"/>
    </row>
    <row r="2562" spans="1:7" x14ac:dyDescent="0.3">
      <c r="A2562" s="51"/>
      <c r="B2562" s="51"/>
      <c r="C2562" s="51"/>
      <c r="D2562" s="51"/>
      <c r="E2562" s="51"/>
      <c r="F2562" s="51"/>
      <c r="G2562" s="51"/>
    </row>
    <row r="2563" spans="1:7" x14ac:dyDescent="0.3">
      <c r="A2563" s="51"/>
      <c r="B2563" s="51"/>
      <c r="C2563" s="51"/>
      <c r="D2563" s="51"/>
      <c r="E2563" s="51"/>
      <c r="F2563" s="51"/>
      <c r="G2563" s="51"/>
    </row>
    <row r="2564" spans="1:7" x14ac:dyDescent="0.3">
      <c r="A2564" s="51"/>
      <c r="B2564" s="51"/>
      <c r="C2564" s="51"/>
      <c r="D2564" s="51"/>
      <c r="E2564" s="51"/>
      <c r="F2564" s="51"/>
      <c r="G2564" s="51"/>
    </row>
    <row r="2565" spans="1:7" x14ac:dyDescent="0.3">
      <c r="A2565" s="51"/>
      <c r="B2565" s="51"/>
      <c r="C2565" s="51"/>
      <c r="D2565" s="51"/>
      <c r="E2565" s="51"/>
      <c r="F2565" s="51"/>
      <c r="G2565" s="51"/>
    </row>
    <row r="2566" spans="1:7" x14ac:dyDescent="0.3">
      <c r="A2566" s="51"/>
      <c r="B2566" s="51"/>
      <c r="C2566" s="51"/>
      <c r="D2566" s="51"/>
      <c r="E2566" s="51"/>
      <c r="F2566" s="51"/>
      <c r="G2566" s="51"/>
    </row>
    <row r="2567" spans="1:7" x14ac:dyDescent="0.3">
      <c r="A2567" s="51"/>
      <c r="B2567" s="51"/>
      <c r="C2567" s="51"/>
      <c r="D2567" s="51"/>
      <c r="E2567" s="51"/>
      <c r="F2567" s="51"/>
      <c r="G2567" s="51"/>
    </row>
    <row r="2568" spans="1:7" x14ac:dyDescent="0.3">
      <c r="A2568" s="51"/>
      <c r="B2568" s="51"/>
      <c r="C2568" s="51"/>
      <c r="D2568" s="51"/>
      <c r="E2568" s="51"/>
      <c r="F2568" s="51"/>
      <c r="G2568" s="51"/>
    </row>
    <row r="2569" spans="1:7" x14ac:dyDescent="0.3">
      <c r="A2569" s="51"/>
      <c r="B2569" s="51"/>
      <c r="C2569" s="51"/>
      <c r="D2569" s="51"/>
      <c r="E2569" s="51"/>
      <c r="F2569" s="51"/>
      <c r="G2569" s="51"/>
    </row>
    <row r="2570" spans="1:7" x14ac:dyDescent="0.3">
      <c r="A2570" s="51"/>
      <c r="B2570" s="51"/>
      <c r="C2570" s="51"/>
      <c r="D2570" s="51"/>
      <c r="E2570" s="51"/>
      <c r="F2570" s="51"/>
      <c r="G2570" s="51"/>
    </row>
    <row r="2571" spans="1:7" x14ac:dyDescent="0.3">
      <c r="A2571" s="51"/>
      <c r="B2571" s="51"/>
      <c r="C2571" s="51"/>
      <c r="D2571" s="51"/>
      <c r="E2571" s="51"/>
      <c r="F2571" s="51"/>
      <c r="G2571" s="51"/>
    </row>
    <row r="2572" spans="1:7" x14ac:dyDescent="0.3">
      <c r="A2572" s="51"/>
      <c r="B2572" s="51"/>
      <c r="C2572" s="51"/>
      <c r="D2572" s="51"/>
      <c r="E2572" s="51"/>
      <c r="F2572" s="51"/>
      <c r="G2572" s="51"/>
    </row>
    <row r="2573" spans="1:7" x14ac:dyDescent="0.3">
      <c r="A2573" s="51"/>
      <c r="B2573" s="51"/>
      <c r="C2573" s="51"/>
      <c r="D2573" s="51"/>
      <c r="E2573" s="51"/>
      <c r="F2573" s="51"/>
      <c r="G2573" s="51"/>
    </row>
    <row r="2574" spans="1:7" x14ac:dyDescent="0.3">
      <c r="A2574" s="51"/>
      <c r="B2574" s="51"/>
      <c r="C2574" s="51"/>
      <c r="D2574" s="51"/>
      <c r="E2574" s="51"/>
      <c r="F2574" s="51"/>
      <c r="G2574" s="51"/>
    </row>
    <row r="2575" spans="1:7" x14ac:dyDescent="0.3">
      <c r="A2575" s="51"/>
      <c r="B2575" s="51"/>
      <c r="C2575" s="51"/>
      <c r="D2575" s="51"/>
      <c r="E2575" s="51"/>
      <c r="F2575" s="51"/>
      <c r="G2575" s="51"/>
    </row>
    <row r="2576" spans="1:7" x14ac:dyDescent="0.3">
      <c r="A2576" s="51"/>
      <c r="B2576" s="51"/>
      <c r="C2576" s="51"/>
      <c r="D2576" s="51"/>
      <c r="E2576" s="51"/>
      <c r="F2576" s="51"/>
      <c r="G2576" s="51"/>
    </row>
    <row r="2577" spans="1:7" x14ac:dyDescent="0.3">
      <c r="A2577" s="51"/>
      <c r="B2577" s="51"/>
      <c r="C2577" s="51"/>
      <c r="D2577" s="51"/>
      <c r="E2577" s="51"/>
      <c r="F2577" s="51"/>
      <c r="G2577" s="51"/>
    </row>
    <row r="2578" spans="1:7" x14ac:dyDescent="0.3">
      <c r="A2578" s="51"/>
      <c r="B2578" s="51"/>
      <c r="C2578" s="51"/>
      <c r="D2578" s="51"/>
      <c r="E2578" s="51"/>
      <c r="F2578" s="51"/>
      <c r="G2578" s="51"/>
    </row>
    <row r="2579" spans="1:7" x14ac:dyDescent="0.3">
      <c r="A2579" s="51"/>
      <c r="B2579" s="51"/>
      <c r="C2579" s="51"/>
      <c r="D2579" s="51"/>
      <c r="E2579" s="51"/>
      <c r="F2579" s="51"/>
      <c r="G2579" s="51"/>
    </row>
    <row r="2580" spans="1:7" x14ac:dyDescent="0.3">
      <c r="A2580" s="51"/>
      <c r="B2580" s="51"/>
      <c r="C2580" s="51"/>
      <c r="D2580" s="51"/>
      <c r="E2580" s="51"/>
      <c r="F2580" s="51"/>
      <c r="G2580" s="51"/>
    </row>
    <row r="2581" spans="1:7" x14ac:dyDescent="0.3">
      <c r="A2581" s="51"/>
      <c r="B2581" s="51"/>
      <c r="C2581" s="51"/>
      <c r="D2581" s="51"/>
      <c r="E2581" s="51"/>
      <c r="F2581" s="51"/>
      <c r="G2581" s="51"/>
    </row>
    <row r="2582" spans="1:7" x14ac:dyDescent="0.3">
      <c r="A2582" s="51"/>
      <c r="B2582" s="51"/>
      <c r="C2582" s="51"/>
      <c r="D2582" s="51"/>
      <c r="E2582" s="51"/>
      <c r="F2582" s="51"/>
      <c r="G2582" s="51"/>
    </row>
    <row r="2583" spans="1:7" x14ac:dyDescent="0.3">
      <c r="A2583" s="51"/>
      <c r="B2583" s="51"/>
      <c r="C2583" s="51"/>
      <c r="D2583" s="51"/>
      <c r="E2583" s="51"/>
      <c r="F2583" s="51"/>
      <c r="G2583" s="51"/>
    </row>
    <row r="2584" spans="1:7" x14ac:dyDescent="0.3">
      <c r="A2584" s="51"/>
      <c r="B2584" s="51"/>
      <c r="C2584" s="51"/>
      <c r="D2584" s="51"/>
      <c r="E2584" s="51"/>
      <c r="F2584" s="51"/>
      <c r="G2584" s="51"/>
    </row>
    <row r="2585" spans="1:7" x14ac:dyDescent="0.3">
      <c r="A2585" s="51"/>
      <c r="B2585" s="51"/>
      <c r="C2585" s="51"/>
      <c r="D2585" s="51"/>
      <c r="E2585" s="51"/>
      <c r="F2585" s="51"/>
      <c r="G2585" s="51"/>
    </row>
    <row r="2586" spans="1:7" x14ac:dyDescent="0.3">
      <c r="A2586" s="51"/>
      <c r="B2586" s="51"/>
      <c r="C2586" s="51"/>
      <c r="D2586" s="51"/>
      <c r="E2586" s="51"/>
      <c r="F2586" s="51"/>
      <c r="G2586" s="51"/>
    </row>
    <row r="2587" spans="1:7" x14ac:dyDescent="0.3">
      <c r="A2587" s="51"/>
      <c r="B2587" s="51"/>
      <c r="C2587" s="51"/>
      <c r="D2587" s="51"/>
      <c r="E2587" s="51"/>
      <c r="F2587" s="51"/>
      <c r="G2587" s="51"/>
    </row>
    <row r="2588" spans="1:7" x14ac:dyDescent="0.3">
      <c r="A2588" s="51"/>
      <c r="B2588" s="51"/>
      <c r="C2588" s="51"/>
      <c r="D2588" s="51"/>
      <c r="E2588" s="51"/>
      <c r="F2588" s="51"/>
      <c r="G2588" s="51"/>
    </row>
    <row r="2589" spans="1:7" x14ac:dyDescent="0.3">
      <c r="A2589" s="51"/>
      <c r="B2589" s="51"/>
      <c r="C2589" s="51"/>
      <c r="D2589" s="51"/>
      <c r="E2589" s="51"/>
      <c r="F2589" s="51"/>
      <c r="G2589" s="51"/>
    </row>
    <row r="2590" spans="1:7" x14ac:dyDescent="0.3">
      <c r="A2590" s="51"/>
      <c r="B2590" s="51"/>
      <c r="C2590" s="51"/>
      <c r="D2590" s="51"/>
      <c r="E2590" s="51"/>
      <c r="F2590" s="51"/>
      <c r="G2590" s="51"/>
    </row>
    <row r="2591" spans="1:7" x14ac:dyDescent="0.3">
      <c r="A2591" s="51"/>
      <c r="B2591" s="51"/>
      <c r="C2591" s="51"/>
      <c r="D2591" s="51"/>
      <c r="E2591" s="51"/>
      <c r="F2591" s="51"/>
      <c r="G2591" s="51"/>
    </row>
    <row r="2592" spans="1:7" x14ac:dyDescent="0.3">
      <c r="A2592" s="51"/>
      <c r="B2592" s="51"/>
      <c r="C2592" s="51"/>
      <c r="D2592" s="51"/>
      <c r="E2592" s="51"/>
      <c r="F2592" s="51"/>
      <c r="G2592" s="51"/>
    </row>
    <row r="2593" spans="1:7" x14ac:dyDescent="0.3">
      <c r="A2593" s="51"/>
      <c r="B2593" s="51"/>
      <c r="C2593" s="51"/>
      <c r="D2593" s="51"/>
      <c r="E2593" s="51"/>
      <c r="F2593" s="51"/>
      <c r="G2593" s="51"/>
    </row>
    <row r="2594" spans="1:7" x14ac:dyDescent="0.3">
      <c r="A2594" s="51"/>
      <c r="B2594" s="51"/>
      <c r="C2594" s="51"/>
      <c r="D2594" s="51"/>
      <c r="E2594" s="51"/>
      <c r="F2594" s="51"/>
      <c r="G2594" s="51"/>
    </row>
    <row r="2595" spans="1:7" x14ac:dyDescent="0.3">
      <c r="A2595" s="51"/>
      <c r="B2595" s="51"/>
      <c r="C2595" s="51"/>
      <c r="D2595" s="51"/>
      <c r="E2595" s="51"/>
      <c r="F2595" s="51"/>
      <c r="G2595" s="51"/>
    </row>
    <row r="2596" spans="1:7" x14ac:dyDescent="0.3">
      <c r="A2596" s="51"/>
      <c r="B2596" s="51"/>
      <c r="C2596" s="51"/>
      <c r="D2596" s="51"/>
      <c r="E2596" s="51"/>
      <c r="F2596" s="51"/>
      <c r="G2596" s="51"/>
    </row>
    <row r="2597" spans="1:7" x14ac:dyDescent="0.3">
      <c r="A2597" s="51"/>
      <c r="B2597" s="51"/>
      <c r="C2597" s="51"/>
      <c r="D2597" s="51"/>
      <c r="E2597" s="51"/>
      <c r="F2597" s="51"/>
      <c r="G2597" s="51"/>
    </row>
    <row r="2598" spans="1:7" x14ac:dyDescent="0.3">
      <c r="A2598" s="51"/>
      <c r="B2598" s="51"/>
      <c r="C2598" s="51"/>
      <c r="D2598" s="51"/>
      <c r="E2598" s="51"/>
      <c r="F2598" s="51"/>
      <c r="G2598" s="51"/>
    </row>
    <row r="2599" spans="1:7" x14ac:dyDescent="0.3">
      <c r="A2599" s="51"/>
      <c r="B2599" s="51"/>
      <c r="C2599" s="51"/>
      <c r="D2599" s="51"/>
      <c r="E2599" s="51"/>
      <c r="F2599" s="51"/>
      <c r="G2599" s="51"/>
    </row>
    <row r="2600" spans="1:7" x14ac:dyDescent="0.3">
      <c r="A2600" s="51"/>
      <c r="B2600" s="51"/>
      <c r="C2600" s="51"/>
      <c r="D2600" s="51"/>
      <c r="E2600" s="51"/>
      <c r="F2600" s="51"/>
      <c r="G2600" s="51"/>
    </row>
    <row r="2601" spans="1:7" x14ac:dyDescent="0.3">
      <c r="A2601" s="51"/>
      <c r="B2601" s="51"/>
      <c r="C2601" s="51"/>
      <c r="D2601" s="51"/>
      <c r="E2601" s="51"/>
      <c r="F2601" s="51"/>
      <c r="G2601" s="51"/>
    </row>
    <row r="2602" spans="1:7" x14ac:dyDescent="0.3">
      <c r="A2602" s="51"/>
      <c r="B2602" s="51"/>
      <c r="C2602" s="51"/>
      <c r="D2602" s="51"/>
      <c r="E2602" s="51"/>
      <c r="F2602" s="51"/>
      <c r="G2602" s="51"/>
    </row>
    <row r="2603" spans="1:7" x14ac:dyDescent="0.3">
      <c r="A2603" s="51"/>
      <c r="B2603" s="51"/>
      <c r="C2603" s="51"/>
      <c r="D2603" s="51"/>
      <c r="E2603" s="51"/>
      <c r="F2603" s="51"/>
      <c r="G2603" s="51"/>
    </row>
    <row r="2604" spans="1:7" x14ac:dyDescent="0.3">
      <c r="A2604" s="51"/>
      <c r="B2604" s="51"/>
      <c r="C2604" s="51"/>
      <c r="D2604" s="51"/>
      <c r="E2604" s="51"/>
      <c r="F2604" s="51"/>
      <c r="G2604" s="51"/>
    </row>
    <row r="2605" spans="1:7" x14ac:dyDescent="0.3">
      <c r="A2605" s="51"/>
      <c r="B2605" s="51"/>
      <c r="C2605" s="51"/>
      <c r="D2605" s="51"/>
      <c r="E2605" s="51"/>
      <c r="F2605" s="51"/>
      <c r="G2605" s="51"/>
    </row>
    <row r="2606" spans="1:7" x14ac:dyDescent="0.3">
      <c r="A2606" s="51"/>
      <c r="B2606" s="51"/>
      <c r="C2606" s="51"/>
      <c r="D2606" s="51"/>
      <c r="E2606" s="51"/>
      <c r="F2606" s="51"/>
      <c r="G2606" s="51"/>
    </row>
    <row r="2607" spans="1:7" x14ac:dyDescent="0.3">
      <c r="A2607" s="51"/>
      <c r="B2607" s="51"/>
      <c r="C2607" s="51"/>
      <c r="D2607" s="51"/>
      <c r="E2607" s="51"/>
      <c r="F2607" s="51"/>
      <c r="G2607" s="51"/>
    </row>
    <row r="2608" spans="1:7" x14ac:dyDescent="0.3">
      <c r="A2608" s="51"/>
      <c r="B2608" s="51"/>
      <c r="C2608" s="51"/>
      <c r="D2608" s="51"/>
      <c r="E2608" s="51"/>
      <c r="F2608" s="51"/>
      <c r="G2608" s="51"/>
    </row>
    <row r="2609" spans="1:7" x14ac:dyDescent="0.3">
      <c r="A2609" s="51"/>
      <c r="B2609" s="51"/>
      <c r="C2609" s="51"/>
      <c r="D2609" s="51"/>
      <c r="E2609" s="51"/>
      <c r="F2609" s="51"/>
      <c r="G2609" s="51"/>
    </row>
    <row r="2610" spans="1:7" x14ac:dyDescent="0.3">
      <c r="A2610" s="51"/>
      <c r="B2610" s="51"/>
      <c r="C2610" s="51"/>
      <c r="D2610" s="51"/>
      <c r="E2610" s="51"/>
      <c r="F2610" s="51"/>
      <c r="G2610" s="51"/>
    </row>
    <row r="2611" spans="1:7" x14ac:dyDescent="0.3">
      <c r="A2611" s="51"/>
      <c r="B2611" s="51"/>
      <c r="C2611" s="51"/>
      <c r="D2611" s="51"/>
      <c r="E2611" s="51"/>
      <c r="F2611" s="51"/>
      <c r="G2611" s="51"/>
    </row>
    <row r="2612" spans="1:7" x14ac:dyDescent="0.3">
      <c r="A2612" s="51"/>
      <c r="B2612" s="51"/>
      <c r="C2612" s="51"/>
      <c r="D2612" s="51"/>
      <c r="E2612" s="51"/>
      <c r="F2612" s="51"/>
      <c r="G2612" s="51"/>
    </row>
    <row r="2613" spans="1:7" x14ac:dyDescent="0.3">
      <c r="A2613" s="51"/>
      <c r="B2613" s="51"/>
      <c r="C2613" s="51"/>
      <c r="D2613" s="51"/>
      <c r="E2613" s="51"/>
      <c r="F2613" s="51"/>
      <c r="G2613" s="51"/>
    </row>
    <row r="2614" spans="1:7" x14ac:dyDescent="0.3">
      <c r="A2614" s="51"/>
      <c r="B2614" s="51"/>
      <c r="C2614" s="51"/>
      <c r="D2614" s="51"/>
      <c r="E2614" s="51"/>
      <c r="F2614" s="51"/>
      <c r="G2614" s="51"/>
    </row>
    <row r="2615" spans="1:7" x14ac:dyDescent="0.3">
      <c r="A2615" s="51"/>
      <c r="B2615" s="51"/>
      <c r="C2615" s="51"/>
      <c r="D2615" s="51"/>
      <c r="E2615" s="51"/>
      <c r="F2615" s="51"/>
      <c r="G2615" s="51"/>
    </row>
    <row r="2616" spans="1:7" x14ac:dyDescent="0.3">
      <c r="A2616" s="51"/>
      <c r="B2616" s="51"/>
      <c r="C2616" s="51"/>
      <c r="D2616" s="51"/>
      <c r="E2616" s="51"/>
      <c r="F2616" s="51"/>
      <c r="G2616" s="51"/>
    </row>
    <row r="2617" spans="1:7" x14ac:dyDescent="0.3">
      <c r="A2617" s="51"/>
      <c r="B2617" s="51"/>
      <c r="C2617" s="51"/>
      <c r="D2617" s="51"/>
      <c r="E2617" s="51"/>
      <c r="F2617" s="51"/>
      <c r="G2617" s="51"/>
    </row>
    <row r="2618" spans="1:7" x14ac:dyDescent="0.3">
      <c r="A2618" s="51"/>
      <c r="B2618" s="51"/>
      <c r="C2618" s="51"/>
      <c r="D2618" s="51"/>
      <c r="E2618" s="51"/>
      <c r="F2618" s="51"/>
      <c r="G2618" s="51"/>
    </row>
    <row r="2619" spans="1:7" x14ac:dyDescent="0.3">
      <c r="A2619" s="51"/>
      <c r="B2619" s="51"/>
      <c r="C2619" s="51"/>
      <c r="D2619" s="51"/>
      <c r="E2619" s="51"/>
      <c r="F2619" s="51"/>
      <c r="G2619" s="51"/>
    </row>
    <row r="2620" spans="1:7" x14ac:dyDescent="0.3">
      <c r="A2620" s="51"/>
      <c r="B2620" s="51"/>
      <c r="C2620" s="51"/>
      <c r="D2620" s="51"/>
      <c r="E2620" s="51"/>
      <c r="F2620" s="51"/>
      <c r="G2620" s="51"/>
    </row>
    <row r="2621" spans="1:7" x14ac:dyDescent="0.3">
      <c r="A2621" s="51"/>
      <c r="B2621" s="51"/>
      <c r="C2621" s="51"/>
      <c r="D2621" s="51"/>
      <c r="E2621" s="51"/>
      <c r="F2621" s="51"/>
      <c r="G2621" s="51"/>
    </row>
    <row r="2622" spans="1:7" x14ac:dyDescent="0.3">
      <c r="A2622" s="51"/>
      <c r="B2622" s="51"/>
      <c r="C2622" s="51"/>
      <c r="D2622" s="51"/>
      <c r="E2622" s="51"/>
      <c r="F2622" s="51"/>
      <c r="G2622" s="51"/>
    </row>
    <row r="2623" spans="1:7" x14ac:dyDescent="0.3">
      <c r="A2623" s="51"/>
      <c r="B2623" s="51"/>
      <c r="C2623" s="51"/>
      <c r="D2623" s="51"/>
      <c r="E2623" s="51"/>
      <c r="F2623" s="51"/>
      <c r="G2623" s="51"/>
    </row>
    <row r="2624" spans="1:7" x14ac:dyDescent="0.3">
      <c r="A2624" s="51"/>
      <c r="B2624" s="51"/>
      <c r="C2624" s="51"/>
      <c r="D2624" s="51"/>
      <c r="E2624" s="51"/>
      <c r="F2624" s="51"/>
      <c r="G2624" s="51"/>
    </row>
    <row r="2625" spans="1:7" x14ac:dyDescent="0.3">
      <c r="A2625" s="51"/>
      <c r="B2625" s="51"/>
      <c r="C2625" s="51"/>
      <c r="D2625" s="51"/>
      <c r="E2625" s="51"/>
      <c r="F2625" s="51"/>
      <c r="G2625" s="51"/>
    </row>
    <row r="2626" spans="1:7" x14ac:dyDescent="0.3">
      <c r="A2626" s="51"/>
      <c r="B2626" s="51"/>
      <c r="C2626" s="51"/>
      <c r="D2626" s="51"/>
      <c r="E2626" s="51"/>
      <c r="F2626" s="51"/>
      <c r="G2626" s="51"/>
    </row>
    <row r="2627" spans="1:7" x14ac:dyDescent="0.3">
      <c r="A2627" s="51"/>
      <c r="B2627" s="51"/>
      <c r="C2627" s="51"/>
      <c r="D2627" s="51"/>
      <c r="E2627" s="51"/>
      <c r="F2627" s="51"/>
      <c r="G2627" s="51"/>
    </row>
    <row r="2628" spans="1:7" x14ac:dyDescent="0.3">
      <c r="A2628" s="51"/>
      <c r="B2628" s="51"/>
      <c r="C2628" s="51"/>
      <c r="D2628" s="51"/>
      <c r="E2628" s="51"/>
      <c r="F2628" s="51"/>
      <c r="G2628" s="51"/>
    </row>
    <row r="2629" spans="1:7" x14ac:dyDescent="0.3">
      <c r="A2629" s="51"/>
      <c r="B2629" s="51"/>
      <c r="C2629" s="51"/>
      <c r="D2629" s="51"/>
      <c r="E2629" s="51"/>
      <c r="F2629" s="51"/>
      <c r="G2629" s="51"/>
    </row>
    <row r="2630" spans="1:7" x14ac:dyDescent="0.3">
      <c r="A2630" s="51"/>
      <c r="B2630" s="51"/>
      <c r="C2630" s="51"/>
      <c r="D2630" s="51"/>
      <c r="E2630" s="51"/>
      <c r="F2630" s="51"/>
      <c r="G2630" s="51"/>
    </row>
    <row r="2631" spans="1:7" x14ac:dyDescent="0.3">
      <c r="A2631" s="51"/>
      <c r="B2631" s="51"/>
      <c r="C2631" s="51"/>
      <c r="D2631" s="51"/>
      <c r="E2631" s="51"/>
      <c r="F2631" s="51"/>
      <c r="G2631" s="51"/>
    </row>
    <row r="2632" spans="1:7" x14ac:dyDescent="0.3">
      <c r="A2632" s="51"/>
      <c r="B2632" s="51"/>
      <c r="C2632" s="51"/>
      <c r="D2632" s="51"/>
      <c r="E2632" s="51"/>
      <c r="F2632" s="51"/>
      <c r="G2632" s="51"/>
    </row>
    <row r="2633" spans="1:7" x14ac:dyDescent="0.3">
      <c r="A2633" s="51"/>
      <c r="B2633" s="51"/>
      <c r="C2633" s="51"/>
      <c r="D2633" s="51"/>
      <c r="E2633" s="51"/>
      <c r="F2633" s="51"/>
      <c r="G2633" s="51"/>
    </row>
    <row r="2634" spans="1:7" x14ac:dyDescent="0.3">
      <c r="A2634" s="51"/>
      <c r="B2634" s="51"/>
      <c r="C2634" s="51"/>
      <c r="D2634" s="51"/>
      <c r="E2634" s="51"/>
      <c r="F2634" s="51"/>
      <c r="G2634" s="51"/>
    </row>
    <row r="2635" spans="1:7" x14ac:dyDescent="0.3">
      <c r="A2635" s="51"/>
      <c r="B2635" s="51"/>
      <c r="C2635" s="51"/>
      <c r="D2635" s="51"/>
      <c r="E2635" s="51"/>
      <c r="F2635" s="51"/>
      <c r="G2635" s="51"/>
    </row>
    <row r="2636" spans="1:7" x14ac:dyDescent="0.3">
      <c r="A2636" s="51"/>
      <c r="B2636" s="51"/>
      <c r="C2636" s="51"/>
      <c r="D2636" s="51"/>
      <c r="E2636" s="51"/>
      <c r="F2636" s="51"/>
      <c r="G2636" s="51"/>
    </row>
    <row r="2637" spans="1:7" x14ac:dyDescent="0.3">
      <c r="A2637" s="51"/>
      <c r="B2637" s="51"/>
      <c r="C2637" s="51"/>
      <c r="D2637" s="51"/>
      <c r="E2637" s="51"/>
      <c r="F2637" s="51"/>
      <c r="G2637" s="51"/>
    </row>
    <row r="2638" spans="1:7" x14ac:dyDescent="0.3">
      <c r="A2638" s="51"/>
      <c r="B2638" s="51"/>
      <c r="C2638" s="51"/>
      <c r="D2638" s="51"/>
      <c r="E2638" s="51"/>
      <c r="F2638" s="51"/>
      <c r="G2638" s="51"/>
    </row>
    <row r="2639" spans="1:7" x14ac:dyDescent="0.3">
      <c r="A2639" s="51"/>
      <c r="B2639" s="51"/>
      <c r="C2639" s="51"/>
      <c r="D2639" s="51"/>
      <c r="E2639" s="51"/>
      <c r="F2639" s="51"/>
      <c r="G2639" s="51"/>
    </row>
    <row r="2640" spans="1:7" x14ac:dyDescent="0.3">
      <c r="A2640" s="51"/>
      <c r="B2640" s="51"/>
      <c r="C2640" s="51"/>
      <c r="D2640" s="51"/>
      <c r="E2640" s="51"/>
      <c r="F2640" s="51"/>
      <c r="G2640" s="51"/>
    </row>
    <row r="2641" spans="1:7" x14ac:dyDescent="0.3">
      <c r="A2641" s="51"/>
      <c r="B2641" s="51"/>
      <c r="C2641" s="51"/>
      <c r="D2641" s="51"/>
      <c r="E2641" s="51"/>
      <c r="F2641" s="51"/>
      <c r="G2641" s="51"/>
    </row>
    <row r="2642" spans="1:7" x14ac:dyDescent="0.3">
      <c r="A2642" s="51"/>
      <c r="B2642" s="51"/>
      <c r="C2642" s="51"/>
      <c r="D2642" s="51"/>
      <c r="E2642" s="51"/>
      <c r="F2642" s="51"/>
      <c r="G2642" s="51"/>
    </row>
    <row r="2643" spans="1:7" x14ac:dyDescent="0.3">
      <c r="A2643" s="51"/>
      <c r="B2643" s="51"/>
      <c r="C2643" s="51"/>
      <c r="D2643" s="51"/>
      <c r="E2643" s="51"/>
      <c r="F2643" s="51"/>
      <c r="G2643" s="51"/>
    </row>
    <row r="2644" spans="1:7" x14ac:dyDescent="0.3">
      <c r="A2644" s="51"/>
      <c r="B2644" s="51"/>
      <c r="C2644" s="51"/>
      <c r="D2644" s="51"/>
      <c r="E2644" s="51"/>
      <c r="F2644" s="51"/>
      <c r="G2644" s="51"/>
    </row>
    <row r="2645" spans="1:7" x14ac:dyDescent="0.3">
      <c r="A2645" s="51"/>
      <c r="B2645" s="51"/>
      <c r="C2645" s="51"/>
      <c r="D2645" s="51"/>
      <c r="E2645" s="51"/>
      <c r="F2645" s="51"/>
      <c r="G2645" s="51"/>
    </row>
    <row r="2646" spans="1:7" x14ac:dyDescent="0.3">
      <c r="A2646" s="51"/>
      <c r="B2646" s="51"/>
      <c r="C2646" s="51"/>
      <c r="D2646" s="51"/>
      <c r="E2646" s="51"/>
      <c r="F2646" s="51"/>
      <c r="G2646" s="51"/>
    </row>
    <row r="2647" spans="1:7" x14ac:dyDescent="0.3">
      <c r="A2647" s="51"/>
      <c r="B2647" s="51"/>
      <c r="C2647" s="51"/>
      <c r="D2647" s="51"/>
      <c r="E2647" s="51"/>
      <c r="F2647" s="51"/>
      <c r="G2647" s="51"/>
    </row>
    <row r="2648" spans="1:7" x14ac:dyDescent="0.3">
      <c r="A2648" s="51"/>
      <c r="B2648" s="51"/>
      <c r="C2648" s="51"/>
      <c r="D2648" s="51"/>
      <c r="E2648" s="51"/>
      <c r="F2648" s="51"/>
      <c r="G2648" s="51"/>
    </row>
    <row r="2649" spans="1:7" x14ac:dyDescent="0.3">
      <c r="A2649" s="51"/>
      <c r="B2649" s="51"/>
      <c r="C2649" s="51"/>
      <c r="D2649" s="51"/>
      <c r="E2649" s="51"/>
      <c r="F2649" s="51"/>
      <c r="G2649" s="51"/>
    </row>
    <row r="2650" spans="1:7" x14ac:dyDescent="0.3">
      <c r="A2650" s="51"/>
      <c r="B2650" s="51"/>
      <c r="C2650" s="51"/>
      <c r="D2650" s="51"/>
      <c r="E2650" s="51"/>
      <c r="F2650" s="51"/>
      <c r="G2650" s="51"/>
    </row>
    <row r="2651" spans="1:7" x14ac:dyDescent="0.3">
      <c r="A2651" s="51"/>
      <c r="B2651" s="51"/>
      <c r="C2651" s="51"/>
      <c r="D2651" s="51"/>
      <c r="E2651" s="51"/>
      <c r="F2651" s="51"/>
      <c r="G2651" s="51"/>
    </row>
    <row r="2652" spans="1:7" x14ac:dyDescent="0.3">
      <c r="A2652" s="51"/>
      <c r="B2652" s="51"/>
      <c r="C2652" s="51"/>
      <c r="D2652" s="51"/>
      <c r="E2652" s="51"/>
      <c r="F2652" s="51"/>
      <c r="G2652" s="51"/>
    </row>
    <row r="2653" spans="1:7" x14ac:dyDescent="0.3">
      <c r="A2653" s="51"/>
      <c r="B2653" s="51"/>
      <c r="C2653" s="51"/>
      <c r="D2653" s="51"/>
      <c r="E2653" s="51"/>
      <c r="F2653" s="51"/>
      <c r="G2653" s="51"/>
    </row>
    <row r="2654" spans="1:7" x14ac:dyDescent="0.3">
      <c r="A2654" s="51"/>
      <c r="B2654" s="51"/>
      <c r="C2654" s="51"/>
      <c r="D2654" s="51"/>
      <c r="E2654" s="51"/>
      <c r="F2654" s="51"/>
      <c r="G2654" s="51"/>
    </row>
    <row r="2655" spans="1:7" x14ac:dyDescent="0.3">
      <c r="A2655" s="51"/>
      <c r="B2655" s="51"/>
      <c r="C2655" s="51"/>
      <c r="D2655" s="51"/>
      <c r="E2655" s="51"/>
      <c r="F2655" s="51"/>
      <c r="G2655" s="51"/>
    </row>
    <row r="2656" spans="1:7" x14ac:dyDescent="0.3">
      <c r="A2656" s="51"/>
      <c r="B2656" s="51"/>
      <c r="C2656" s="51"/>
      <c r="D2656" s="51"/>
      <c r="E2656" s="51"/>
      <c r="F2656" s="51"/>
      <c r="G2656" s="51"/>
    </row>
    <row r="2657" spans="1:7" x14ac:dyDescent="0.3">
      <c r="A2657" s="51"/>
      <c r="B2657" s="51"/>
      <c r="C2657" s="51"/>
      <c r="D2657" s="51"/>
      <c r="E2657" s="51"/>
      <c r="F2657" s="51"/>
      <c r="G2657" s="51"/>
    </row>
    <row r="2658" spans="1:7" x14ac:dyDescent="0.3">
      <c r="A2658" s="51"/>
      <c r="B2658" s="51"/>
      <c r="C2658" s="51"/>
      <c r="D2658" s="51"/>
      <c r="E2658" s="51"/>
      <c r="F2658" s="51"/>
      <c r="G2658" s="51"/>
    </row>
    <row r="2659" spans="1:7" x14ac:dyDescent="0.3">
      <c r="A2659" s="51"/>
      <c r="B2659" s="51"/>
      <c r="C2659" s="51"/>
      <c r="D2659" s="51"/>
      <c r="E2659" s="51"/>
      <c r="F2659" s="51"/>
      <c r="G2659" s="51"/>
    </row>
    <row r="2660" spans="1:7" x14ac:dyDescent="0.3">
      <c r="A2660" s="51"/>
      <c r="B2660" s="51"/>
      <c r="C2660" s="51"/>
      <c r="D2660" s="51"/>
      <c r="E2660" s="51"/>
      <c r="F2660" s="51"/>
      <c r="G2660" s="51"/>
    </row>
    <row r="2661" spans="1:7" x14ac:dyDescent="0.3">
      <c r="A2661" s="51"/>
      <c r="B2661" s="51"/>
      <c r="C2661" s="51"/>
      <c r="D2661" s="51"/>
      <c r="E2661" s="51"/>
      <c r="F2661" s="51"/>
      <c r="G2661" s="51"/>
    </row>
    <row r="2662" spans="1:7" x14ac:dyDescent="0.3">
      <c r="A2662" s="51"/>
      <c r="B2662" s="51"/>
      <c r="C2662" s="51"/>
      <c r="D2662" s="51"/>
      <c r="E2662" s="51"/>
      <c r="F2662" s="51"/>
      <c r="G2662" s="51"/>
    </row>
    <row r="2663" spans="1:7" x14ac:dyDescent="0.3">
      <c r="A2663" s="51"/>
      <c r="B2663" s="51"/>
      <c r="C2663" s="51"/>
      <c r="D2663" s="51"/>
      <c r="E2663" s="51"/>
      <c r="F2663" s="51"/>
      <c r="G2663" s="51"/>
    </row>
    <row r="2664" spans="1:7" x14ac:dyDescent="0.3">
      <c r="A2664" s="51"/>
      <c r="B2664" s="51"/>
      <c r="C2664" s="51"/>
      <c r="D2664" s="51"/>
      <c r="E2664" s="51"/>
      <c r="F2664" s="51"/>
      <c r="G2664" s="51"/>
    </row>
    <row r="2665" spans="1:7" x14ac:dyDescent="0.3">
      <c r="A2665" s="51"/>
      <c r="B2665" s="51"/>
      <c r="C2665" s="51"/>
      <c r="D2665" s="51"/>
      <c r="E2665" s="51"/>
      <c r="F2665" s="51"/>
      <c r="G2665" s="51"/>
    </row>
    <row r="2666" spans="1:7" x14ac:dyDescent="0.3">
      <c r="A2666" s="51"/>
      <c r="B2666" s="51"/>
      <c r="C2666" s="51"/>
      <c r="D2666" s="51"/>
      <c r="E2666" s="51"/>
      <c r="F2666" s="51"/>
      <c r="G2666" s="51"/>
    </row>
    <row r="2667" spans="1:7" x14ac:dyDescent="0.3">
      <c r="A2667" s="51"/>
      <c r="B2667" s="51"/>
      <c r="C2667" s="51"/>
      <c r="D2667" s="51"/>
      <c r="E2667" s="51"/>
      <c r="F2667" s="51"/>
      <c r="G2667" s="51"/>
    </row>
    <row r="2668" spans="1:7" x14ac:dyDescent="0.3">
      <c r="A2668" s="51"/>
      <c r="B2668" s="51"/>
      <c r="C2668" s="51"/>
      <c r="D2668" s="51"/>
      <c r="E2668" s="51"/>
      <c r="F2668" s="51"/>
      <c r="G2668" s="51"/>
    </row>
    <row r="2669" spans="1:7" x14ac:dyDescent="0.3">
      <c r="A2669" s="51"/>
      <c r="B2669" s="51"/>
      <c r="C2669" s="51"/>
      <c r="D2669" s="51"/>
      <c r="E2669" s="51"/>
      <c r="F2669" s="51"/>
      <c r="G2669" s="51"/>
    </row>
    <row r="2670" spans="1:7" x14ac:dyDescent="0.3">
      <c r="A2670" s="51"/>
      <c r="B2670" s="51"/>
      <c r="C2670" s="51"/>
      <c r="D2670" s="51"/>
      <c r="E2670" s="51"/>
      <c r="F2670" s="51"/>
      <c r="G2670" s="51"/>
    </row>
    <row r="2671" spans="1:7" x14ac:dyDescent="0.3">
      <c r="A2671" s="51"/>
      <c r="B2671" s="51"/>
      <c r="C2671" s="51"/>
      <c r="D2671" s="51"/>
      <c r="E2671" s="51"/>
      <c r="F2671" s="51"/>
      <c r="G2671" s="51"/>
    </row>
    <row r="2672" spans="1:7" x14ac:dyDescent="0.3">
      <c r="A2672" s="51"/>
      <c r="B2672" s="51"/>
      <c r="C2672" s="51"/>
      <c r="D2672" s="51"/>
      <c r="E2672" s="51"/>
      <c r="F2672" s="51"/>
      <c r="G2672" s="51"/>
    </row>
    <row r="2673" spans="1:7" x14ac:dyDescent="0.3">
      <c r="A2673" s="51"/>
      <c r="B2673" s="51"/>
      <c r="C2673" s="51"/>
      <c r="D2673" s="51"/>
      <c r="E2673" s="51"/>
      <c r="F2673" s="51"/>
      <c r="G2673" s="51"/>
    </row>
    <row r="2674" spans="1:7" x14ac:dyDescent="0.3">
      <c r="A2674" s="51"/>
      <c r="B2674" s="51"/>
      <c r="C2674" s="51"/>
      <c r="D2674" s="51"/>
      <c r="E2674" s="51"/>
      <c r="F2674" s="51"/>
      <c r="G2674" s="51"/>
    </row>
    <row r="2675" spans="1:7" x14ac:dyDescent="0.3">
      <c r="A2675" s="51"/>
      <c r="B2675" s="51"/>
      <c r="C2675" s="51"/>
      <c r="D2675" s="51"/>
      <c r="E2675" s="51"/>
      <c r="F2675" s="51"/>
      <c r="G2675" s="51"/>
    </row>
    <row r="2676" spans="1:7" x14ac:dyDescent="0.3">
      <c r="A2676" s="51"/>
      <c r="B2676" s="51"/>
      <c r="C2676" s="51"/>
      <c r="D2676" s="51"/>
      <c r="E2676" s="51"/>
      <c r="F2676" s="51"/>
      <c r="G2676" s="51"/>
    </row>
    <row r="2677" spans="1:7" x14ac:dyDescent="0.3">
      <c r="A2677" s="51"/>
      <c r="B2677" s="51"/>
      <c r="C2677" s="51"/>
      <c r="D2677" s="51"/>
      <c r="E2677" s="51"/>
      <c r="F2677" s="51"/>
      <c r="G2677" s="51"/>
    </row>
    <row r="2678" spans="1:7" x14ac:dyDescent="0.3">
      <c r="A2678" s="51"/>
      <c r="B2678" s="51"/>
      <c r="C2678" s="51"/>
      <c r="D2678" s="51"/>
      <c r="E2678" s="51"/>
      <c r="F2678" s="51"/>
      <c r="G2678" s="51"/>
    </row>
    <row r="2679" spans="1:7" x14ac:dyDescent="0.3">
      <c r="A2679" s="51"/>
      <c r="B2679" s="51"/>
      <c r="C2679" s="51"/>
      <c r="D2679" s="51"/>
      <c r="E2679" s="51"/>
      <c r="F2679" s="51"/>
      <c r="G2679" s="51"/>
    </row>
    <row r="2680" spans="1:7" x14ac:dyDescent="0.3">
      <c r="A2680" s="51"/>
      <c r="B2680" s="51"/>
      <c r="C2680" s="51"/>
      <c r="D2680" s="51"/>
      <c r="E2680" s="51"/>
      <c r="F2680" s="51"/>
      <c r="G2680" s="51"/>
    </row>
    <row r="2681" spans="1:7" x14ac:dyDescent="0.3">
      <c r="A2681" s="51"/>
      <c r="B2681" s="51"/>
      <c r="C2681" s="51"/>
      <c r="D2681" s="51"/>
      <c r="E2681" s="51"/>
      <c r="F2681" s="51"/>
      <c r="G2681" s="51"/>
    </row>
    <row r="2682" spans="1:7" x14ac:dyDescent="0.3">
      <c r="A2682" s="51"/>
      <c r="B2682" s="51"/>
      <c r="C2682" s="51"/>
      <c r="D2682" s="51"/>
      <c r="E2682" s="51"/>
      <c r="F2682" s="51"/>
      <c r="G2682" s="51"/>
    </row>
    <row r="2683" spans="1:7" x14ac:dyDescent="0.3">
      <c r="A2683" s="51"/>
      <c r="B2683" s="51"/>
      <c r="C2683" s="51"/>
      <c r="D2683" s="51"/>
      <c r="E2683" s="51"/>
      <c r="F2683" s="51"/>
      <c r="G2683" s="51"/>
    </row>
    <row r="2684" spans="1:7" x14ac:dyDescent="0.3">
      <c r="A2684" s="51"/>
      <c r="B2684" s="51"/>
      <c r="C2684" s="51"/>
      <c r="D2684" s="51"/>
      <c r="E2684" s="51"/>
      <c r="F2684" s="51"/>
      <c r="G2684" s="51"/>
    </row>
    <row r="2685" spans="1:7" x14ac:dyDescent="0.3">
      <c r="A2685" s="51"/>
      <c r="B2685" s="51"/>
      <c r="C2685" s="51"/>
      <c r="D2685" s="51"/>
      <c r="E2685" s="51"/>
      <c r="F2685" s="51"/>
      <c r="G2685" s="51"/>
    </row>
    <row r="2686" spans="1:7" x14ac:dyDescent="0.3">
      <c r="A2686" s="51"/>
      <c r="B2686" s="51"/>
      <c r="C2686" s="51"/>
      <c r="D2686" s="51"/>
      <c r="E2686" s="51"/>
      <c r="F2686" s="51"/>
      <c r="G2686" s="51"/>
    </row>
    <row r="2687" spans="1:7" x14ac:dyDescent="0.3">
      <c r="A2687" s="51"/>
      <c r="B2687" s="51"/>
      <c r="C2687" s="51"/>
      <c r="D2687" s="51"/>
      <c r="E2687" s="51"/>
      <c r="F2687" s="51"/>
      <c r="G2687" s="51"/>
    </row>
    <row r="2688" spans="1:7" x14ac:dyDescent="0.3">
      <c r="A2688" s="51"/>
      <c r="B2688" s="51"/>
      <c r="C2688" s="51"/>
      <c r="D2688" s="51"/>
      <c r="E2688" s="51"/>
      <c r="F2688" s="51"/>
      <c r="G2688" s="51"/>
    </row>
    <row r="2689" spans="1:7" x14ac:dyDescent="0.3">
      <c r="A2689" s="51"/>
      <c r="B2689" s="51"/>
      <c r="C2689" s="51"/>
      <c r="D2689" s="51"/>
      <c r="E2689" s="51"/>
      <c r="F2689" s="51"/>
      <c r="G2689" s="51"/>
    </row>
    <row r="2690" spans="1:7" x14ac:dyDescent="0.3">
      <c r="A2690" s="51"/>
      <c r="B2690" s="51"/>
      <c r="C2690" s="51"/>
      <c r="D2690" s="51"/>
      <c r="E2690" s="51"/>
      <c r="F2690" s="51"/>
      <c r="G2690" s="51"/>
    </row>
    <row r="2691" spans="1:7" x14ac:dyDescent="0.3">
      <c r="A2691" s="51"/>
      <c r="B2691" s="51"/>
      <c r="C2691" s="51"/>
      <c r="D2691" s="51"/>
      <c r="E2691" s="51"/>
      <c r="F2691" s="51"/>
      <c r="G2691" s="51"/>
    </row>
    <row r="2692" spans="1:7" x14ac:dyDescent="0.3">
      <c r="A2692" s="51"/>
      <c r="B2692" s="51"/>
      <c r="C2692" s="51"/>
      <c r="D2692" s="51"/>
      <c r="E2692" s="51"/>
      <c r="F2692" s="51"/>
      <c r="G2692" s="51"/>
    </row>
    <row r="2693" spans="1:7" x14ac:dyDescent="0.3">
      <c r="A2693" s="51"/>
      <c r="B2693" s="51"/>
      <c r="C2693" s="51"/>
      <c r="D2693" s="51"/>
      <c r="E2693" s="51"/>
      <c r="F2693" s="51"/>
      <c r="G2693" s="51"/>
    </row>
    <row r="2694" spans="1:7" x14ac:dyDescent="0.3">
      <c r="A2694" s="51"/>
      <c r="B2694" s="51"/>
      <c r="C2694" s="51"/>
      <c r="D2694" s="51"/>
      <c r="E2694" s="51"/>
      <c r="F2694" s="51"/>
      <c r="G2694" s="51"/>
    </row>
    <row r="2695" spans="1:7" x14ac:dyDescent="0.3">
      <c r="A2695" s="51"/>
      <c r="B2695" s="51"/>
      <c r="C2695" s="51"/>
      <c r="D2695" s="51"/>
      <c r="E2695" s="51"/>
      <c r="F2695" s="51"/>
      <c r="G2695" s="51"/>
    </row>
    <row r="2696" spans="1:7" x14ac:dyDescent="0.3">
      <c r="A2696" s="51"/>
      <c r="B2696" s="51"/>
      <c r="C2696" s="51"/>
      <c r="D2696" s="51"/>
      <c r="E2696" s="51"/>
      <c r="F2696" s="51"/>
      <c r="G2696" s="51"/>
    </row>
    <row r="2697" spans="1:7" x14ac:dyDescent="0.3">
      <c r="A2697" s="51"/>
      <c r="B2697" s="51"/>
      <c r="C2697" s="51"/>
      <c r="D2697" s="51"/>
      <c r="E2697" s="51"/>
      <c r="F2697" s="51"/>
      <c r="G2697" s="51"/>
    </row>
    <row r="2698" spans="1:7" x14ac:dyDescent="0.3">
      <c r="A2698" s="51"/>
      <c r="B2698" s="51"/>
      <c r="C2698" s="51"/>
      <c r="D2698" s="51"/>
      <c r="E2698" s="51"/>
      <c r="F2698" s="51"/>
      <c r="G2698" s="51"/>
    </row>
    <row r="2699" spans="1:7" x14ac:dyDescent="0.3">
      <c r="A2699" s="51"/>
      <c r="B2699" s="51"/>
      <c r="C2699" s="51"/>
      <c r="D2699" s="51"/>
      <c r="E2699" s="51"/>
      <c r="F2699" s="51"/>
      <c r="G2699" s="51"/>
    </row>
    <row r="2700" spans="1:7" x14ac:dyDescent="0.3">
      <c r="A2700" s="51"/>
      <c r="B2700" s="51"/>
      <c r="C2700" s="51"/>
      <c r="D2700" s="51"/>
      <c r="E2700" s="51"/>
      <c r="F2700" s="51"/>
      <c r="G2700" s="51"/>
    </row>
    <row r="2701" spans="1:7" x14ac:dyDescent="0.3">
      <c r="A2701" s="51"/>
      <c r="B2701" s="51"/>
      <c r="C2701" s="51"/>
      <c r="D2701" s="51"/>
      <c r="E2701" s="51"/>
      <c r="F2701" s="51"/>
      <c r="G2701" s="51"/>
    </row>
    <row r="2702" spans="1:7" x14ac:dyDescent="0.3">
      <c r="A2702" s="51"/>
      <c r="B2702" s="51"/>
      <c r="C2702" s="51"/>
      <c r="D2702" s="51"/>
      <c r="E2702" s="51"/>
      <c r="F2702" s="51"/>
      <c r="G2702" s="51"/>
    </row>
    <row r="2703" spans="1:7" x14ac:dyDescent="0.3">
      <c r="A2703" s="51"/>
      <c r="B2703" s="51"/>
      <c r="C2703" s="51"/>
      <c r="D2703" s="51"/>
      <c r="E2703" s="51"/>
      <c r="F2703" s="51"/>
      <c r="G2703" s="51"/>
    </row>
    <row r="2704" spans="1:7" x14ac:dyDescent="0.3">
      <c r="A2704" s="51"/>
      <c r="B2704" s="51"/>
      <c r="C2704" s="51"/>
      <c r="D2704" s="51"/>
      <c r="E2704" s="51"/>
      <c r="F2704" s="51"/>
      <c r="G2704" s="51"/>
    </row>
    <row r="2705" spans="1:7" x14ac:dyDescent="0.3">
      <c r="A2705" s="51"/>
      <c r="B2705" s="51"/>
      <c r="C2705" s="51"/>
      <c r="D2705" s="51"/>
      <c r="E2705" s="51"/>
      <c r="F2705" s="51"/>
      <c r="G2705" s="51"/>
    </row>
    <row r="2706" spans="1:7" x14ac:dyDescent="0.3">
      <c r="A2706" s="51"/>
      <c r="B2706" s="51"/>
      <c r="C2706" s="51"/>
      <c r="D2706" s="51"/>
      <c r="E2706" s="51"/>
      <c r="F2706" s="51"/>
      <c r="G2706" s="51"/>
    </row>
    <row r="2707" spans="1:7" x14ac:dyDescent="0.3">
      <c r="A2707" s="51"/>
      <c r="B2707" s="51"/>
      <c r="C2707" s="51"/>
      <c r="D2707" s="51"/>
      <c r="E2707" s="51"/>
      <c r="F2707" s="51"/>
      <c r="G2707" s="51"/>
    </row>
    <row r="2708" spans="1:7" x14ac:dyDescent="0.3">
      <c r="A2708" s="51"/>
      <c r="B2708" s="51"/>
      <c r="C2708" s="51"/>
      <c r="D2708" s="51"/>
      <c r="E2708" s="51"/>
      <c r="F2708" s="51"/>
      <c r="G2708" s="51"/>
    </row>
    <row r="2709" spans="1:7" x14ac:dyDescent="0.3">
      <c r="A2709" s="51"/>
      <c r="B2709" s="51"/>
      <c r="C2709" s="51"/>
      <c r="D2709" s="51"/>
      <c r="E2709" s="51"/>
      <c r="F2709" s="51"/>
      <c r="G2709" s="51"/>
    </row>
    <row r="2710" spans="1:7" x14ac:dyDescent="0.3">
      <c r="A2710" s="51"/>
      <c r="B2710" s="51"/>
      <c r="C2710" s="51"/>
      <c r="D2710" s="51"/>
      <c r="E2710" s="51"/>
      <c r="F2710" s="51"/>
      <c r="G2710" s="51"/>
    </row>
    <row r="2711" spans="1:7" x14ac:dyDescent="0.3">
      <c r="A2711" s="51"/>
      <c r="B2711" s="51"/>
      <c r="C2711" s="51"/>
      <c r="D2711" s="51"/>
      <c r="E2711" s="51"/>
      <c r="F2711" s="51"/>
      <c r="G2711" s="51"/>
    </row>
    <row r="2712" spans="1:7" x14ac:dyDescent="0.3">
      <c r="A2712" s="51"/>
      <c r="B2712" s="51"/>
      <c r="C2712" s="51"/>
      <c r="D2712" s="51"/>
      <c r="E2712" s="51"/>
      <c r="F2712" s="51"/>
      <c r="G2712" s="51"/>
    </row>
    <row r="2713" spans="1:7" x14ac:dyDescent="0.3">
      <c r="A2713" s="51"/>
      <c r="B2713" s="51"/>
      <c r="C2713" s="51"/>
      <c r="D2713" s="51"/>
      <c r="E2713" s="51"/>
      <c r="F2713" s="51"/>
      <c r="G2713" s="51"/>
    </row>
    <row r="2714" spans="1:7" x14ac:dyDescent="0.3">
      <c r="A2714" s="51"/>
      <c r="B2714" s="51"/>
      <c r="C2714" s="51"/>
      <c r="D2714" s="51"/>
      <c r="E2714" s="51"/>
      <c r="F2714" s="51"/>
      <c r="G2714" s="51"/>
    </row>
    <row r="2715" spans="1:7" x14ac:dyDescent="0.3">
      <c r="A2715" s="51"/>
      <c r="B2715" s="51"/>
      <c r="C2715" s="51"/>
      <c r="D2715" s="51"/>
      <c r="E2715" s="51"/>
      <c r="F2715" s="51"/>
      <c r="G2715" s="51"/>
    </row>
    <row r="2716" spans="1:7" x14ac:dyDescent="0.3">
      <c r="A2716" s="51"/>
      <c r="B2716" s="51"/>
      <c r="C2716" s="51"/>
      <c r="D2716" s="51"/>
      <c r="E2716" s="51"/>
      <c r="F2716" s="51"/>
      <c r="G2716" s="51"/>
    </row>
    <row r="2717" spans="1:7" x14ac:dyDescent="0.3">
      <c r="A2717" s="51"/>
      <c r="B2717" s="51"/>
      <c r="C2717" s="51"/>
      <c r="D2717" s="51"/>
      <c r="E2717" s="51"/>
      <c r="F2717" s="51"/>
      <c r="G2717" s="51"/>
    </row>
    <row r="2718" spans="1:7" x14ac:dyDescent="0.3">
      <c r="A2718" s="51"/>
      <c r="B2718" s="51"/>
      <c r="C2718" s="51"/>
      <c r="D2718" s="51"/>
      <c r="E2718" s="51"/>
      <c r="F2718" s="51"/>
      <c r="G2718" s="51"/>
    </row>
    <row r="2719" spans="1:7" x14ac:dyDescent="0.3">
      <c r="A2719" s="51"/>
      <c r="B2719" s="51"/>
      <c r="C2719" s="51"/>
      <c r="D2719" s="51"/>
      <c r="E2719" s="51"/>
      <c r="F2719" s="51"/>
      <c r="G2719" s="51"/>
    </row>
    <row r="2720" spans="1:7" x14ac:dyDescent="0.3">
      <c r="A2720" s="51"/>
      <c r="B2720" s="51"/>
      <c r="C2720" s="51"/>
      <c r="D2720" s="51"/>
      <c r="E2720" s="51"/>
      <c r="F2720" s="51"/>
      <c r="G2720" s="51"/>
    </row>
    <row r="2721" spans="1:7" x14ac:dyDescent="0.3">
      <c r="A2721" s="51"/>
      <c r="B2721" s="51"/>
      <c r="C2721" s="51"/>
      <c r="D2721" s="51"/>
      <c r="E2721" s="51"/>
      <c r="F2721" s="51"/>
      <c r="G2721" s="51"/>
    </row>
    <row r="2722" spans="1:7" x14ac:dyDescent="0.3">
      <c r="A2722" s="51"/>
      <c r="B2722" s="51"/>
      <c r="C2722" s="51"/>
      <c r="D2722" s="51"/>
      <c r="E2722" s="51"/>
      <c r="F2722" s="51"/>
      <c r="G2722" s="51"/>
    </row>
    <row r="2723" spans="1:7" x14ac:dyDescent="0.3">
      <c r="A2723" s="51"/>
      <c r="B2723" s="51"/>
      <c r="C2723" s="51"/>
      <c r="D2723" s="51"/>
      <c r="E2723" s="51"/>
      <c r="F2723" s="51"/>
      <c r="G2723" s="51"/>
    </row>
    <row r="2724" spans="1:7" x14ac:dyDescent="0.3">
      <c r="A2724" s="51"/>
      <c r="B2724" s="51"/>
      <c r="C2724" s="51"/>
      <c r="D2724" s="51"/>
      <c r="E2724" s="51"/>
      <c r="F2724" s="51"/>
      <c r="G2724" s="51"/>
    </row>
    <row r="2725" spans="1:7" x14ac:dyDescent="0.3">
      <c r="A2725" s="51"/>
      <c r="B2725" s="51"/>
      <c r="C2725" s="51"/>
      <c r="D2725" s="51"/>
      <c r="E2725" s="51"/>
      <c r="F2725" s="51"/>
      <c r="G2725" s="51"/>
    </row>
    <row r="2726" spans="1:7" x14ac:dyDescent="0.3">
      <c r="A2726" s="51"/>
      <c r="B2726" s="51"/>
      <c r="C2726" s="51"/>
      <c r="D2726" s="51"/>
      <c r="E2726" s="51"/>
      <c r="F2726" s="51"/>
      <c r="G2726" s="51"/>
    </row>
    <row r="2727" spans="1:7" x14ac:dyDescent="0.3">
      <c r="A2727" s="51"/>
      <c r="B2727" s="51"/>
      <c r="C2727" s="51"/>
      <c r="D2727" s="51"/>
      <c r="E2727" s="51"/>
      <c r="F2727" s="51"/>
      <c r="G2727" s="51"/>
    </row>
    <row r="2728" spans="1:7" x14ac:dyDescent="0.3">
      <c r="A2728" s="51"/>
      <c r="B2728" s="51"/>
      <c r="C2728" s="51"/>
      <c r="D2728" s="51"/>
      <c r="E2728" s="51"/>
      <c r="F2728" s="51"/>
      <c r="G2728" s="51"/>
    </row>
    <row r="2729" spans="1:7" x14ac:dyDescent="0.3">
      <c r="A2729" s="51"/>
      <c r="B2729" s="51"/>
      <c r="C2729" s="51"/>
      <c r="D2729" s="51"/>
      <c r="E2729" s="51"/>
      <c r="F2729" s="51"/>
      <c r="G2729" s="51"/>
    </row>
    <row r="2730" spans="1:7" x14ac:dyDescent="0.3">
      <c r="A2730" s="51"/>
      <c r="B2730" s="51"/>
      <c r="C2730" s="51"/>
      <c r="D2730" s="51"/>
      <c r="E2730" s="51"/>
      <c r="F2730" s="51"/>
      <c r="G2730" s="51"/>
    </row>
    <row r="2731" spans="1:7" x14ac:dyDescent="0.3">
      <c r="A2731" s="51"/>
      <c r="B2731" s="51"/>
      <c r="C2731" s="51"/>
      <c r="D2731" s="51"/>
      <c r="E2731" s="51"/>
      <c r="F2731" s="51"/>
      <c r="G2731" s="51"/>
    </row>
    <row r="2732" spans="1:7" x14ac:dyDescent="0.3">
      <c r="A2732" s="51"/>
      <c r="B2732" s="51"/>
      <c r="C2732" s="51"/>
      <c r="D2732" s="51"/>
      <c r="E2732" s="51"/>
      <c r="F2732" s="51"/>
      <c r="G2732" s="51"/>
    </row>
    <row r="2733" spans="1:7" x14ac:dyDescent="0.3">
      <c r="A2733" s="51"/>
      <c r="B2733" s="51"/>
      <c r="C2733" s="51"/>
      <c r="D2733" s="51"/>
      <c r="E2733" s="51"/>
      <c r="F2733" s="51"/>
      <c r="G2733" s="51"/>
    </row>
    <row r="2734" spans="1:7" x14ac:dyDescent="0.3">
      <c r="A2734" s="51"/>
      <c r="B2734" s="51"/>
      <c r="C2734" s="51"/>
      <c r="D2734" s="51"/>
      <c r="E2734" s="51"/>
      <c r="F2734" s="51"/>
      <c r="G2734" s="51"/>
    </row>
    <row r="2735" spans="1:7" x14ac:dyDescent="0.3">
      <c r="A2735" s="51"/>
      <c r="B2735" s="51"/>
      <c r="C2735" s="51"/>
      <c r="D2735" s="51"/>
      <c r="E2735" s="51"/>
      <c r="F2735" s="51"/>
      <c r="G2735" s="51"/>
    </row>
    <row r="2736" spans="1:7" x14ac:dyDescent="0.3">
      <c r="A2736" s="51"/>
      <c r="B2736" s="51"/>
      <c r="C2736" s="51"/>
      <c r="D2736" s="51"/>
      <c r="E2736" s="51"/>
      <c r="F2736" s="51"/>
      <c r="G2736" s="51"/>
    </row>
    <row r="2737" spans="1:7" x14ac:dyDescent="0.3">
      <c r="A2737" s="51"/>
      <c r="B2737" s="51"/>
      <c r="C2737" s="51"/>
      <c r="D2737" s="51"/>
      <c r="E2737" s="51"/>
      <c r="F2737" s="51"/>
      <c r="G2737" s="51"/>
    </row>
    <row r="2738" spans="1:7" x14ac:dyDescent="0.3">
      <c r="A2738" s="51"/>
      <c r="B2738" s="51"/>
      <c r="C2738" s="51"/>
      <c r="D2738" s="51"/>
      <c r="E2738" s="51"/>
      <c r="F2738" s="51"/>
      <c r="G2738" s="51"/>
    </row>
    <row r="2739" spans="1:7" x14ac:dyDescent="0.3">
      <c r="A2739" s="51"/>
      <c r="B2739" s="51"/>
      <c r="C2739" s="51"/>
      <c r="D2739" s="51"/>
      <c r="E2739" s="51"/>
      <c r="F2739" s="51"/>
      <c r="G2739" s="51"/>
    </row>
    <row r="2740" spans="1:7" x14ac:dyDescent="0.3">
      <c r="A2740" s="51"/>
      <c r="B2740" s="51"/>
      <c r="C2740" s="51"/>
      <c r="D2740" s="51"/>
      <c r="E2740" s="51"/>
      <c r="F2740" s="51"/>
      <c r="G2740" s="51"/>
    </row>
    <row r="2741" spans="1:7" x14ac:dyDescent="0.3">
      <c r="A2741" s="51"/>
      <c r="B2741" s="51"/>
      <c r="C2741" s="51"/>
      <c r="D2741" s="51"/>
      <c r="E2741" s="51"/>
      <c r="F2741" s="51"/>
      <c r="G2741" s="51"/>
    </row>
    <row r="2742" spans="1:7" x14ac:dyDescent="0.3">
      <c r="A2742" s="51"/>
      <c r="B2742" s="51"/>
      <c r="C2742" s="51"/>
      <c r="D2742" s="51"/>
      <c r="E2742" s="51"/>
      <c r="F2742" s="51"/>
      <c r="G2742" s="51"/>
    </row>
    <row r="2743" spans="1:7" x14ac:dyDescent="0.3">
      <c r="A2743" s="51"/>
      <c r="B2743" s="51"/>
      <c r="C2743" s="51"/>
      <c r="D2743" s="51"/>
      <c r="E2743" s="51"/>
      <c r="F2743" s="51"/>
      <c r="G2743" s="51"/>
    </row>
    <row r="2744" spans="1:7" x14ac:dyDescent="0.3">
      <c r="A2744" s="51"/>
      <c r="B2744" s="51"/>
      <c r="C2744" s="51"/>
      <c r="D2744" s="51"/>
      <c r="E2744" s="51"/>
      <c r="F2744" s="51"/>
      <c r="G2744" s="51"/>
    </row>
    <row r="2745" spans="1:7" x14ac:dyDescent="0.3">
      <c r="A2745" s="51"/>
      <c r="B2745" s="51"/>
      <c r="C2745" s="51"/>
      <c r="D2745" s="51"/>
      <c r="E2745" s="51"/>
      <c r="F2745" s="51"/>
      <c r="G2745" s="51"/>
    </row>
    <row r="2746" spans="1:7" x14ac:dyDescent="0.3">
      <c r="A2746" s="51"/>
      <c r="B2746" s="51"/>
      <c r="C2746" s="51"/>
      <c r="D2746" s="51"/>
      <c r="E2746" s="51"/>
      <c r="F2746" s="51"/>
      <c r="G2746" s="51"/>
    </row>
    <row r="2747" spans="1:7" x14ac:dyDescent="0.3">
      <c r="A2747" s="51"/>
      <c r="B2747" s="51"/>
      <c r="C2747" s="51"/>
      <c r="D2747" s="51"/>
      <c r="E2747" s="51"/>
      <c r="F2747" s="51"/>
      <c r="G2747" s="51"/>
    </row>
    <row r="2748" spans="1:7" x14ac:dyDescent="0.3">
      <c r="A2748" s="51"/>
      <c r="B2748" s="51"/>
      <c r="C2748" s="51"/>
      <c r="D2748" s="51"/>
      <c r="E2748" s="51"/>
      <c r="F2748" s="51"/>
      <c r="G2748" s="51"/>
    </row>
    <row r="2749" spans="1:7" x14ac:dyDescent="0.3">
      <c r="A2749" s="51"/>
      <c r="B2749" s="51"/>
      <c r="C2749" s="51"/>
      <c r="D2749" s="51"/>
      <c r="E2749" s="51"/>
      <c r="F2749" s="51"/>
      <c r="G2749" s="51"/>
    </row>
    <row r="2750" spans="1:7" x14ac:dyDescent="0.3">
      <c r="A2750" s="51"/>
      <c r="B2750" s="51"/>
      <c r="C2750" s="51"/>
      <c r="D2750" s="51"/>
      <c r="E2750" s="51"/>
      <c r="F2750" s="51"/>
      <c r="G2750" s="51"/>
    </row>
    <row r="2751" spans="1:7" x14ac:dyDescent="0.3">
      <c r="A2751" s="51"/>
      <c r="B2751" s="51"/>
      <c r="C2751" s="51"/>
      <c r="D2751" s="51"/>
      <c r="E2751" s="51"/>
      <c r="F2751" s="51"/>
      <c r="G2751" s="51"/>
    </row>
    <row r="2752" spans="1:7" x14ac:dyDescent="0.3">
      <c r="A2752" s="51"/>
      <c r="B2752" s="51"/>
      <c r="C2752" s="51"/>
      <c r="D2752" s="51"/>
      <c r="E2752" s="51"/>
      <c r="F2752" s="51"/>
      <c r="G2752" s="51"/>
    </row>
    <row r="2753" spans="1:7" x14ac:dyDescent="0.3">
      <c r="A2753" s="51"/>
      <c r="B2753" s="51"/>
      <c r="C2753" s="51"/>
      <c r="D2753" s="51"/>
      <c r="E2753" s="51"/>
      <c r="F2753" s="51"/>
      <c r="G2753" s="51"/>
    </row>
    <row r="2754" spans="1:7" x14ac:dyDescent="0.3">
      <c r="A2754" s="51"/>
      <c r="B2754" s="51"/>
      <c r="C2754" s="51"/>
      <c r="D2754" s="51"/>
      <c r="E2754" s="51"/>
      <c r="F2754" s="51"/>
      <c r="G2754" s="51"/>
    </row>
    <row r="2755" spans="1:7" x14ac:dyDescent="0.3">
      <c r="A2755" s="51"/>
      <c r="B2755" s="51"/>
      <c r="C2755" s="51"/>
      <c r="D2755" s="51"/>
      <c r="E2755" s="51"/>
      <c r="F2755" s="51"/>
      <c r="G2755" s="51"/>
    </row>
    <row r="2756" spans="1:7" x14ac:dyDescent="0.3">
      <c r="A2756" s="51"/>
      <c r="B2756" s="51"/>
      <c r="C2756" s="51"/>
      <c r="D2756" s="51"/>
      <c r="E2756" s="51"/>
      <c r="F2756" s="51"/>
      <c r="G2756" s="51"/>
    </row>
    <row r="2757" spans="1:7" x14ac:dyDescent="0.3">
      <c r="A2757" s="51"/>
      <c r="B2757" s="51"/>
      <c r="C2757" s="51"/>
      <c r="D2757" s="51"/>
      <c r="E2757" s="51"/>
      <c r="F2757" s="51"/>
      <c r="G2757" s="51"/>
    </row>
    <row r="2758" spans="1:7" x14ac:dyDescent="0.3">
      <c r="A2758" s="51"/>
      <c r="B2758" s="51"/>
      <c r="C2758" s="51"/>
      <c r="D2758" s="51"/>
      <c r="E2758" s="51"/>
      <c r="F2758" s="51"/>
      <c r="G2758" s="51"/>
    </row>
    <row r="2759" spans="1:7" x14ac:dyDescent="0.3">
      <c r="A2759" s="51"/>
      <c r="B2759" s="51"/>
      <c r="C2759" s="51"/>
      <c r="D2759" s="51"/>
      <c r="E2759" s="51"/>
      <c r="F2759" s="51"/>
      <c r="G2759" s="51"/>
    </row>
    <row r="2760" spans="1:7" x14ac:dyDescent="0.3">
      <c r="A2760" s="51"/>
      <c r="B2760" s="51"/>
      <c r="C2760" s="51"/>
      <c r="D2760" s="51"/>
      <c r="E2760" s="51"/>
      <c r="F2760" s="51"/>
      <c r="G2760" s="51"/>
    </row>
    <row r="2761" spans="1:7" x14ac:dyDescent="0.3">
      <c r="A2761" s="51"/>
      <c r="B2761" s="51"/>
      <c r="C2761" s="51"/>
      <c r="D2761" s="51"/>
      <c r="E2761" s="51"/>
      <c r="F2761" s="51"/>
      <c r="G2761" s="51"/>
    </row>
    <row r="2762" spans="1:7" x14ac:dyDescent="0.3">
      <c r="A2762" s="51"/>
      <c r="B2762" s="51"/>
      <c r="C2762" s="51"/>
      <c r="D2762" s="51"/>
      <c r="E2762" s="51"/>
      <c r="F2762" s="51"/>
      <c r="G2762" s="51"/>
    </row>
    <row r="2763" spans="1:7" x14ac:dyDescent="0.3">
      <c r="A2763" s="51"/>
      <c r="B2763" s="51"/>
      <c r="C2763" s="51"/>
      <c r="D2763" s="51"/>
      <c r="E2763" s="51"/>
      <c r="F2763" s="51"/>
      <c r="G2763" s="51"/>
    </row>
    <row r="2764" spans="1:7" x14ac:dyDescent="0.3">
      <c r="A2764" s="51"/>
      <c r="B2764" s="51"/>
      <c r="C2764" s="51"/>
      <c r="D2764" s="51"/>
      <c r="E2764" s="51"/>
      <c r="F2764" s="51"/>
      <c r="G2764" s="51"/>
    </row>
    <row r="2765" spans="1:7" x14ac:dyDescent="0.3">
      <c r="A2765" s="51"/>
      <c r="B2765" s="51"/>
      <c r="C2765" s="51"/>
      <c r="D2765" s="51"/>
      <c r="E2765" s="51"/>
      <c r="F2765" s="51"/>
      <c r="G2765" s="51"/>
    </row>
    <row r="2766" spans="1:7" x14ac:dyDescent="0.3">
      <c r="A2766" s="51"/>
      <c r="B2766" s="51"/>
      <c r="C2766" s="51"/>
      <c r="D2766" s="51"/>
      <c r="E2766" s="51"/>
      <c r="F2766" s="51"/>
      <c r="G2766" s="51"/>
    </row>
    <row r="2767" spans="1:7" x14ac:dyDescent="0.3">
      <c r="A2767" s="51"/>
      <c r="B2767" s="51"/>
      <c r="C2767" s="51"/>
      <c r="D2767" s="51"/>
      <c r="E2767" s="51"/>
      <c r="F2767" s="51"/>
      <c r="G2767" s="51"/>
    </row>
    <row r="2768" spans="1:7" x14ac:dyDescent="0.3">
      <c r="A2768" s="51"/>
      <c r="B2768" s="51"/>
      <c r="C2768" s="51"/>
      <c r="D2768" s="51"/>
      <c r="E2768" s="51"/>
      <c r="F2768" s="51"/>
      <c r="G2768" s="51"/>
    </row>
    <row r="2769" spans="1:7" x14ac:dyDescent="0.3">
      <c r="A2769" s="51"/>
      <c r="B2769" s="51"/>
      <c r="C2769" s="51"/>
      <c r="D2769" s="51"/>
      <c r="E2769" s="51"/>
      <c r="F2769" s="51"/>
      <c r="G2769" s="51"/>
    </row>
    <row r="2770" spans="1:7" x14ac:dyDescent="0.3">
      <c r="A2770" s="51"/>
      <c r="B2770" s="51"/>
      <c r="C2770" s="51"/>
      <c r="D2770" s="51"/>
      <c r="E2770" s="51"/>
      <c r="F2770" s="51"/>
      <c r="G2770" s="51"/>
    </row>
    <row r="2771" spans="1:7" x14ac:dyDescent="0.3">
      <c r="A2771" s="51"/>
      <c r="B2771" s="51"/>
      <c r="C2771" s="51"/>
      <c r="D2771" s="51"/>
      <c r="E2771" s="51"/>
      <c r="F2771" s="51"/>
      <c r="G2771" s="51"/>
    </row>
    <row r="2772" spans="1:7" x14ac:dyDescent="0.3">
      <c r="A2772" s="51"/>
      <c r="B2772" s="51"/>
      <c r="C2772" s="51"/>
      <c r="D2772" s="51"/>
      <c r="E2772" s="51"/>
      <c r="F2772" s="51"/>
      <c r="G2772" s="51"/>
    </row>
    <row r="2773" spans="1:7" x14ac:dyDescent="0.3">
      <c r="A2773" s="51"/>
      <c r="B2773" s="51"/>
      <c r="C2773" s="51"/>
      <c r="D2773" s="51"/>
      <c r="E2773" s="51"/>
      <c r="F2773" s="51"/>
      <c r="G2773" s="51"/>
    </row>
    <row r="2774" spans="1:7" x14ac:dyDescent="0.3">
      <c r="A2774" s="51"/>
      <c r="B2774" s="51"/>
      <c r="C2774" s="51"/>
      <c r="D2774" s="51"/>
      <c r="E2774" s="51"/>
      <c r="F2774" s="51"/>
      <c r="G2774" s="51"/>
    </row>
    <row r="2775" spans="1:7" x14ac:dyDescent="0.3">
      <c r="A2775" s="51"/>
      <c r="B2775" s="51"/>
      <c r="C2775" s="51"/>
      <c r="D2775" s="51"/>
      <c r="E2775" s="51"/>
      <c r="F2775" s="51"/>
      <c r="G2775" s="51"/>
    </row>
    <row r="2776" spans="1:7" x14ac:dyDescent="0.3">
      <c r="A2776" s="51"/>
      <c r="B2776" s="51"/>
      <c r="C2776" s="51"/>
      <c r="D2776" s="51"/>
      <c r="E2776" s="51"/>
      <c r="F2776" s="51"/>
      <c r="G2776" s="51"/>
    </row>
    <row r="2777" spans="1:7" x14ac:dyDescent="0.3">
      <c r="A2777" s="51"/>
      <c r="B2777" s="51"/>
      <c r="C2777" s="51"/>
      <c r="D2777" s="51"/>
      <c r="E2777" s="51"/>
      <c r="F2777" s="51"/>
      <c r="G2777" s="51"/>
    </row>
    <row r="2778" spans="1:7" x14ac:dyDescent="0.3">
      <c r="A2778" s="51"/>
      <c r="B2778" s="51"/>
      <c r="C2778" s="51"/>
      <c r="D2778" s="51"/>
      <c r="E2778" s="51"/>
      <c r="F2778" s="51"/>
      <c r="G2778" s="51"/>
    </row>
    <row r="2779" spans="1:7" x14ac:dyDescent="0.3">
      <c r="A2779" s="51"/>
      <c r="B2779" s="51"/>
      <c r="C2779" s="51"/>
      <c r="D2779" s="51"/>
      <c r="E2779" s="51"/>
      <c r="F2779" s="51"/>
      <c r="G2779" s="51"/>
    </row>
    <row r="2780" spans="1:7" x14ac:dyDescent="0.3">
      <c r="A2780" s="51"/>
      <c r="B2780" s="51"/>
      <c r="C2780" s="51"/>
      <c r="D2780" s="51"/>
      <c r="E2780" s="51"/>
      <c r="F2780" s="51"/>
      <c r="G2780" s="51"/>
    </row>
    <row r="2781" spans="1:7" x14ac:dyDescent="0.3">
      <c r="A2781" s="51"/>
      <c r="B2781" s="51"/>
      <c r="C2781" s="51"/>
      <c r="D2781" s="51"/>
      <c r="E2781" s="51"/>
      <c r="F2781" s="51"/>
      <c r="G2781" s="51"/>
    </row>
    <row r="2782" spans="1:7" x14ac:dyDescent="0.3">
      <c r="A2782" s="51"/>
      <c r="B2782" s="51"/>
      <c r="C2782" s="51"/>
      <c r="D2782" s="51"/>
      <c r="E2782" s="51"/>
      <c r="F2782" s="51"/>
      <c r="G2782" s="51"/>
    </row>
    <row r="2783" spans="1:7" x14ac:dyDescent="0.3">
      <c r="A2783" s="51"/>
      <c r="B2783" s="51"/>
      <c r="C2783" s="51"/>
      <c r="D2783" s="51"/>
      <c r="E2783" s="51"/>
      <c r="F2783" s="51"/>
      <c r="G2783" s="51"/>
    </row>
    <row r="2784" spans="1:7" x14ac:dyDescent="0.3">
      <c r="A2784" s="51"/>
      <c r="B2784" s="51"/>
      <c r="C2784" s="51"/>
      <c r="D2784" s="51"/>
      <c r="E2784" s="51"/>
      <c r="F2784" s="51"/>
      <c r="G2784" s="51"/>
    </row>
    <row r="2785" spans="1:7" x14ac:dyDescent="0.3">
      <c r="A2785" s="51"/>
      <c r="B2785" s="51"/>
      <c r="C2785" s="51"/>
      <c r="D2785" s="51"/>
      <c r="E2785" s="51"/>
      <c r="F2785" s="51"/>
      <c r="G2785" s="51"/>
    </row>
    <row r="2786" spans="1:7" x14ac:dyDescent="0.3">
      <c r="A2786" s="51"/>
      <c r="B2786" s="51"/>
      <c r="C2786" s="51"/>
      <c r="D2786" s="51"/>
      <c r="E2786" s="51"/>
      <c r="F2786" s="51"/>
      <c r="G2786" s="51"/>
    </row>
    <row r="2787" spans="1:7" x14ac:dyDescent="0.3">
      <c r="A2787" s="51"/>
      <c r="B2787" s="51"/>
      <c r="C2787" s="51"/>
      <c r="D2787" s="51"/>
      <c r="E2787" s="51"/>
      <c r="F2787" s="51"/>
      <c r="G2787" s="51"/>
    </row>
    <row r="2788" spans="1:7" x14ac:dyDescent="0.3">
      <c r="A2788" s="51"/>
      <c r="B2788" s="51"/>
      <c r="C2788" s="51"/>
      <c r="D2788" s="51"/>
      <c r="E2788" s="51"/>
      <c r="F2788" s="51"/>
      <c r="G2788" s="51"/>
    </row>
    <row r="2789" spans="1:7" x14ac:dyDescent="0.3">
      <c r="A2789" s="51"/>
      <c r="B2789" s="51"/>
      <c r="C2789" s="51"/>
      <c r="D2789" s="51"/>
      <c r="E2789" s="51"/>
      <c r="F2789" s="51"/>
      <c r="G2789" s="51"/>
    </row>
    <row r="2790" spans="1:7" x14ac:dyDescent="0.3">
      <c r="A2790" s="51"/>
      <c r="B2790" s="51"/>
      <c r="C2790" s="51"/>
      <c r="D2790" s="51"/>
      <c r="E2790" s="51"/>
      <c r="F2790" s="51"/>
      <c r="G2790" s="51"/>
    </row>
    <row r="2791" spans="1:7" x14ac:dyDescent="0.3">
      <c r="A2791" s="51"/>
      <c r="B2791" s="51"/>
      <c r="C2791" s="51"/>
      <c r="D2791" s="51"/>
      <c r="E2791" s="51"/>
      <c r="F2791" s="51"/>
      <c r="G2791" s="51"/>
    </row>
    <row r="2792" spans="1:7" x14ac:dyDescent="0.3">
      <c r="A2792" s="51"/>
      <c r="B2792" s="51"/>
      <c r="C2792" s="51"/>
      <c r="D2792" s="51"/>
      <c r="E2792" s="51"/>
      <c r="F2792" s="51"/>
      <c r="G2792" s="51"/>
    </row>
    <row r="2793" spans="1:7" x14ac:dyDescent="0.3">
      <c r="A2793" s="51"/>
      <c r="B2793" s="51"/>
      <c r="C2793" s="51"/>
      <c r="D2793" s="51"/>
      <c r="E2793" s="51"/>
      <c r="F2793" s="51"/>
      <c r="G2793" s="51"/>
    </row>
    <row r="2794" spans="1:7" x14ac:dyDescent="0.3">
      <c r="A2794" s="51"/>
      <c r="B2794" s="51"/>
      <c r="C2794" s="51"/>
      <c r="D2794" s="51"/>
      <c r="E2794" s="51"/>
      <c r="F2794" s="51"/>
      <c r="G2794" s="51"/>
    </row>
    <row r="2795" spans="1:7" x14ac:dyDescent="0.3">
      <c r="A2795" s="51"/>
      <c r="B2795" s="51"/>
      <c r="C2795" s="51"/>
      <c r="D2795" s="51"/>
      <c r="E2795" s="51"/>
      <c r="F2795" s="51"/>
      <c r="G2795" s="51"/>
    </row>
    <row r="2796" spans="1:7" x14ac:dyDescent="0.3">
      <c r="A2796" s="51"/>
      <c r="B2796" s="51"/>
      <c r="C2796" s="51"/>
      <c r="D2796" s="51"/>
      <c r="E2796" s="51"/>
      <c r="F2796" s="51"/>
      <c r="G2796" s="51"/>
    </row>
    <row r="2797" spans="1:7" x14ac:dyDescent="0.3">
      <c r="A2797" s="51"/>
      <c r="B2797" s="51"/>
      <c r="C2797" s="51"/>
      <c r="D2797" s="51"/>
      <c r="E2797" s="51"/>
      <c r="F2797" s="51"/>
      <c r="G2797" s="51"/>
    </row>
    <row r="2798" spans="1:7" x14ac:dyDescent="0.3">
      <c r="A2798" s="51"/>
      <c r="B2798" s="51"/>
      <c r="C2798" s="51"/>
      <c r="D2798" s="51"/>
      <c r="E2798" s="51"/>
      <c r="F2798" s="51"/>
      <c r="G2798" s="51"/>
    </row>
    <row r="2799" spans="1:7" x14ac:dyDescent="0.3">
      <c r="A2799" s="51"/>
      <c r="B2799" s="51"/>
      <c r="C2799" s="51"/>
      <c r="D2799" s="51"/>
      <c r="E2799" s="51"/>
      <c r="F2799" s="51"/>
      <c r="G2799" s="51"/>
    </row>
    <row r="2800" spans="1:7" x14ac:dyDescent="0.3">
      <c r="A2800" s="51"/>
      <c r="B2800" s="51"/>
      <c r="C2800" s="51"/>
      <c r="D2800" s="51"/>
      <c r="E2800" s="51"/>
      <c r="F2800" s="51"/>
      <c r="G2800" s="51"/>
    </row>
    <row r="2801" spans="1:7" x14ac:dyDescent="0.3">
      <c r="A2801" s="51"/>
      <c r="B2801" s="51"/>
      <c r="C2801" s="51"/>
      <c r="D2801" s="51"/>
      <c r="E2801" s="51"/>
      <c r="F2801" s="51"/>
      <c r="G2801" s="51"/>
    </row>
    <row r="2802" spans="1:7" x14ac:dyDescent="0.3">
      <c r="A2802" s="51"/>
      <c r="B2802" s="51"/>
      <c r="C2802" s="51"/>
      <c r="D2802" s="51"/>
      <c r="E2802" s="51"/>
      <c r="F2802" s="51"/>
      <c r="G2802" s="51"/>
    </row>
    <row r="2803" spans="1:7" x14ac:dyDescent="0.3">
      <c r="A2803" s="51"/>
      <c r="B2803" s="51"/>
      <c r="C2803" s="51"/>
      <c r="D2803" s="51"/>
      <c r="E2803" s="51"/>
      <c r="F2803" s="51"/>
      <c r="G2803" s="51"/>
    </row>
    <row r="2804" spans="1:7" x14ac:dyDescent="0.3">
      <c r="A2804" s="51"/>
      <c r="B2804" s="51"/>
      <c r="C2804" s="51"/>
      <c r="D2804" s="51"/>
      <c r="E2804" s="51"/>
      <c r="F2804" s="51"/>
      <c r="G2804" s="51"/>
    </row>
    <row r="2805" spans="1:7" x14ac:dyDescent="0.3">
      <c r="A2805" s="51"/>
      <c r="B2805" s="51"/>
      <c r="C2805" s="51"/>
      <c r="D2805" s="51"/>
      <c r="E2805" s="51"/>
      <c r="F2805" s="51"/>
      <c r="G2805" s="51"/>
    </row>
    <row r="2806" spans="1:7" x14ac:dyDescent="0.3">
      <c r="A2806" s="51"/>
      <c r="B2806" s="51"/>
      <c r="C2806" s="51"/>
      <c r="D2806" s="51"/>
      <c r="E2806" s="51"/>
      <c r="F2806" s="51"/>
      <c r="G2806" s="51"/>
    </row>
    <row r="2807" spans="1:7" x14ac:dyDescent="0.3">
      <c r="A2807" s="51"/>
      <c r="B2807" s="51"/>
      <c r="C2807" s="51"/>
      <c r="D2807" s="51"/>
      <c r="E2807" s="51"/>
      <c r="F2807" s="51"/>
      <c r="G2807" s="51"/>
    </row>
    <row r="2808" spans="1:7" x14ac:dyDescent="0.3">
      <c r="A2808" s="51"/>
      <c r="B2808" s="51"/>
      <c r="C2808" s="51"/>
      <c r="D2808" s="51"/>
      <c r="E2808" s="51"/>
      <c r="F2808" s="51"/>
      <c r="G2808" s="51"/>
    </row>
    <row r="2809" spans="1:7" x14ac:dyDescent="0.3">
      <c r="A2809" s="51"/>
      <c r="B2809" s="51"/>
      <c r="C2809" s="51"/>
      <c r="D2809" s="51"/>
      <c r="E2809" s="51"/>
      <c r="F2809" s="51"/>
      <c r="G2809" s="51"/>
    </row>
    <row r="2810" spans="1:7" x14ac:dyDescent="0.3">
      <c r="A2810" s="51"/>
      <c r="B2810" s="51"/>
      <c r="C2810" s="51"/>
      <c r="D2810" s="51"/>
      <c r="E2810" s="51"/>
      <c r="F2810" s="51"/>
      <c r="G2810" s="51"/>
    </row>
    <row r="2811" spans="1:7" x14ac:dyDescent="0.3">
      <c r="A2811" s="51"/>
      <c r="B2811" s="51"/>
      <c r="C2811" s="51"/>
      <c r="D2811" s="51"/>
      <c r="E2811" s="51"/>
      <c r="F2811" s="51"/>
      <c r="G2811" s="51"/>
    </row>
    <row r="2812" spans="1:7" x14ac:dyDescent="0.3">
      <c r="A2812" s="51"/>
      <c r="B2812" s="51"/>
      <c r="C2812" s="51"/>
      <c r="D2812" s="51"/>
      <c r="E2812" s="51"/>
      <c r="F2812" s="51"/>
      <c r="G2812" s="51"/>
    </row>
    <row r="2813" spans="1:7" x14ac:dyDescent="0.3">
      <c r="A2813" s="51"/>
      <c r="B2813" s="51"/>
      <c r="C2813" s="51"/>
      <c r="D2813" s="51"/>
      <c r="E2813" s="51"/>
      <c r="F2813" s="51"/>
      <c r="G2813" s="51"/>
    </row>
    <row r="2814" spans="1:7" x14ac:dyDescent="0.3">
      <c r="A2814" s="51"/>
      <c r="B2814" s="51"/>
      <c r="C2814" s="51"/>
      <c r="D2814" s="51"/>
      <c r="E2814" s="51"/>
      <c r="F2814" s="51"/>
      <c r="G2814" s="51"/>
    </row>
    <row r="2815" spans="1:7" x14ac:dyDescent="0.3">
      <c r="A2815" s="51"/>
      <c r="B2815" s="51"/>
      <c r="C2815" s="51"/>
      <c r="D2815" s="51"/>
      <c r="E2815" s="51"/>
      <c r="F2815" s="51"/>
      <c r="G2815" s="51"/>
    </row>
    <row r="2816" spans="1:7" x14ac:dyDescent="0.3">
      <c r="A2816" s="51"/>
      <c r="B2816" s="51"/>
      <c r="C2816" s="51"/>
      <c r="D2816" s="51"/>
      <c r="E2816" s="51"/>
      <c r="F2816" s="51"/>
      <c r="G2816" s="51"/>
    </row>
    <row r="2817" spans="1:7" x14ac:dyDescent="0.3">
      <c r="A2817" s="51"/>
      <c r="B2817" s="51"/>
      <c r="C2817" s="51"/>
      <c r="D2817" s="51"/>
      <c r="E2817" s="51"/>
      <c r="F2817" s="51"/>
      <c r="G2817" s="51"/>
    </row>
    <row r="2818" spans="1:7" x14ac:dyDescent="0.3">
      <c r="A2818" s="51"/>
      <c r="B2818" s="51"/>
      <c r="C2818" s="51"/>
      <c r="D2818" s="51"/>
      <c r="E2818" s="51"/>
      <c r="F2818" s="51"/>
      <c r="G2818" s="51"/>
    </row>
    <row r="2819" spans="1:7" x14ac:dyDescent="0.3">
      <c r="A2819" s="51"/>
      <c r="B2819" s="51"/>
      <c r="C2819" s="51"/>
      <c r="D2819" s="51"/>
      <c r="E2819" s="51"/>
      <c r="F2819" s="51"/>
      <c r="G2819" s="51"/>
    </row>
    <row r="2820" spans="1:7" x14ac:dyDescent="0.3">
      <c r="A2820" s="51"/>
      <c r="B2820" s="51"/>
      <c r="C2820" s="51"/>
      <c r="D2820" s="51"/>
      <c r="E2820" s="51"/>
      <c r="F2820" s="51"/>
      <c r="G2820" s="51"/>
    </row>
    <row r="2821" spans="1:7" x14ac:dyDescent="0.3">
      <c r="A2821" s="51"/>
      <c r="B2821" s="51"/>
      <c r="C2821" s="51"/>
      <c r="D2821" s="51"/>
      <c r="E2821" s="51"/>
      <c r="F2821" s="51"/>
      <c r="G2821" s="51"/>
    </row>
    <row r="2822" spans="1:7" x14ac:dyDescent="0.3">
      <c r="A2822" s="51"/>
      <c r="B2822" s="51"/>
      <c r="C2822" s="51"/>
      <c r="D2822" s="51"/>
      <c r="E2822" s="51"/>
      <c r="F2822" s="51"/>
      <c r="G2822" s="51"/>
    </row>
    <row r="2823" spans="1:7" x14ac:dyDescent="0.3">
      <c r="A2823" s="51"/>
      <c r="B2823" s="51"/>
      <c r="C2823" s="51"/>
      <c r="D2823" s="51"/>
      <c r="E2823" s="51"/>
      <c r="F2823" s="51"/>
      <c r="G2823" s="51"/>
    </row>
    <row r="2824" spans="1:7" x14ac:dyDescent="0.3">
      <c r="A2824" s="51"/>
      <c r="B2824" s="51"/>
      <c r="C2824" s="51"/>
      <c r="D2824" s="51"/>
      <c r="E2824" s="51"/>
      <c r="F2824" s="51"/>
      <c r="G2824" s="51"/>
    </row>
    <row r="2825" spans="1:7" x14ac:dyDescent="0.3">
      <c r="A2825" s="51"/>
      <c r="B2825" s="51"/>
      <c r="C2825" s="51"/>
      <c r="D2825" s="51"/>
      <c r="E2825" s="51"/>
      <c r="F2825" s="51"/>
      <c r="G2825" s="51"/>
    </row>
    <row r="2826" spans="1:7" x14ac:dyDescent="0.3">
      <c r="A2826" s="51"/>
      <c r="B2826" s="51"/>
      <c r="C2826" s="51"/>
      <c r="D2826" s="51"/>
      <c r="E2826" s="51"/>
      <c r="F2826" s="51"/>
      <c r="G2826" s="51"/>
    </row>
    <row r="2827" spans="1:7" x14ac:dyDescent="0.3">
      <c r="A2827" s="51"/>
      <c r="B2827" s="51"/>
      <c r="C2827" s="51"/>
      <c r="D2827" s="51"/>
      <c r="E2827" s="51"/>
      <c r="F2827" s="51"/>
      <c r="G2827" s="51"/>
    </row>
    <row r="2828" spans="1:7" x14ac:dyDescent="0.3">
      <c r="A2828" s="51"/>
      <c r="B2828" s="51"/>
      <c r="C2828" s="51"/>
      <c r="D2828" s="51"/>
      <c r="E2828" s="51"/>
      <c r="F2828" s="51"/>
      <c r="G2828" s="51"/>
    </row>
    <row r="2829" spans="1:7" x14ac:dyDescent="0.3">
      <c r="A2829" s="51"/>
      <c r="B2829" s="51"/>
      <c r="C2829" s="51"/>
      <c r="D2829" s="51"/>
      <c r="E2829" s="51"/>
      <c r="F2829" s="51"/>
      <c r="G2829" s="51"/>
    </row>
    <row r="2830" spans="1:7" x14ac:dyDescent="0.3">
      <c r="A2830" s="51"/>
      <c r="B2830" s="51"/>
      <c r="C2830" s="51"/>
      <c r="D2830" s="51"/>
      <c r="E2830" s="51"/>
      <c r="F2830" s="51"/>
      <c r="G2830" s="51"/>
    </row>
    <row r="2831" spans="1:7" x14ac:dyDescent="0.3">
      <c r="A2831" s="51"/>
      <c r="B2831" s="51"/>
      <c r="C2831" s="51"/>
      <c r="D2831" s="51"/>
      <c r="E2831" s="51"/>
      <c r="F2831" s="51"/>
      <c r="G2831" s="51"/>
    </row>
    <row r="2832" spans="1:7" x14ac:dyDescent="0.3">
      <c r="A2832" s="51"/>
      <c r="B2832" s="51"/>
      <c r="C2832" s="51"/>
      <c r="D2832" s="51"/>
      <c r="E2832" s="51"/>
      <c r="F2832" s="51"/>
      <c r="G2832" s="51"/>
    </row>
    <row r="2833" spans="1:7" x14ac:dyDescent="0.3">
      <c r="A2833" s="51"/>
      <c r="B2833" s="51"/>
      <c r="C2833" s="51"/>
      <c r="D2833" s="51"/>
      <c r="E2833" s="51"/>
      <c r="F2833" s="51"/>
      <c r="G2833" s="51"/>
    </row>
    <row r="2834" spans="1:7" x14ac:dyDescent="0.3">
      <c r="A2834" s="51"/>
      <c r="B2834" s="51"/>
      <c r="C2834" s="51"/>
      <c r="D2834" s="51"/>
      <c r="E2834" s="51"/>
      <c r="F2834" s="51"/>
      <c r="G2834" s="51"/>
    </row>
    <row r="2835" spans="1:7" x14ac:dyDescent="0.3">
      <c r="A2835" s="51"/>
      <c r="B2835" s="51"/>
      <c r="C2835" s="51"/>
      <c r="D2835" s="51"/>
      <c r="E2835" s="51"/>
      <c r="F2835" s="51"/>
      <c r="G2835" s="51"/>
    </row>
    <row r="2836" spans="1:7" x14ac:dyDescent="0.3">
      <c r="A2836" s="51"/>
      <c r="B2836" s="51"/>
      <c r="C2836" s="51"/>
      <c r="D2836" s="51"/>
      <c r="E2836" s="51"/>
      <c r="F2836" s="51"/>
      <c r="G2836" s="51"/>
    </row>
    <row r="2837" spans="1:7" x14ac:dyDescent="0.3">
      <c r="A2837" s="51"/>
      <c r="B2837" s="51"/>
      <c r="C2837" s="51"/>
      <c r="D2837" s="51"/>
      <c r="E2837" s="51"/>
      <c r="F2837" s="51"/>
      <c r="G2837" s="51"/>
    </row>
    <row r="2838" spans="1:7" x14ac:dyDescent="0.3">
      <c r="A2838" s="51"/>
      <c r="B2838" s="51"/>
      <c r="C2838" s="51"/>
      <c r="D2838" s="51"/>
      <c r="E2838" s="51"/>
      <c r="F2838" s="51"/>
      <c r="G2838" s="51"/>
    </row>
    <row r="2839" spans="1:7" x14ac:dyDescent="0.3">
      <c r="A2839" s="51"/>
      <c r="B2839" s="51"/>
      <c r="C2839" s="51"/>
      <c r="D2839" s="51"/>
      <c r="E2839" s="51"/>
      <c r="F2839" s="51"/>
      <c r="G2839" s="51"/>
    </row>
    <row r="2840" spans="1:7" x14ac:dyDescent="0.3">
      <c r="A2840" s="51"/>
      <c r="B2840" s="51"/>
      <c r="C2840" s="51"/>
      <c r="D2840" s="51"/>
      <c r="E2840" s="51"/>
      <c r="F2840" s="51"/>
      <c r="G2840" s="51"/>
    </row>
    <row r="2841" spans="1:7" x14ac:dyDescent="0.3">
      <c r="A2841" s="51"/>
      <c r="B2841" s="51"/>
      <c r="C2841" s="51"/>
      <c r="D2841" s="51"/>
      <c r="E2841" s="51"/>
      <c r="F2841" s="51"/>
      <c r="G2841" s="51"/>
    </row>
    <row r="2842" spans="1:7" x14ac:dyDescent="0.3">
      <c r="A2842" s="51"/>
      <c r="B2842" s="51"/>
      <c r="C2842" s="51"/>
      <c r="D2842" s="51"/>
      <c r="E2842" s="51"/>
      <c r="F2842" s="51"/>
      <c r="G2842" s="51"/>
    </row>
    <row r="2843" spans="1:7" x14ac:dyDescent="0.3">
      <c r="A2843" s="51"/>
      <c r="B2843" s="51"/>
      <c r="C2843" s="51"/>
      <c r="D2843" s="51"/>
      <c r="E2843" s="51"/>
      <c r="F2843" s="51"/>
      <c r="G2843" s="51"/>
    </row>
    <row r="2844" spans="1:7" x14ac:dyDescent="0.3">
      <c r="A2844" s="51"/>
      <c r="B2844" s="51"/>
      <c r="C2844" s="51"/>
      <c r="D2844" s="51"/>
      <c r="E2844" s="51"/>
      <c r="F2844" s="51"/>
      <c r="G2844" s="51"/>
    </row>
    <row r="2845" spans="1:7" x14ac:dyDescent="0.3">
      <c r="A2845" s="51"/>
      <c r="B2845" s="51"/>
      <c r="C2845" s="51"/>
      <c r="D2845" s="51"/>
      <c r="E2845" s="51"/>
      <c r="F2845" s="51"/>
      <c r="G2845" s="51"/>
    </row>
    <row r="2846" spans="1:7" x14ac:dyDescent="0.3">
      <c r="A2846" s="51"/>
      <c r="B2846" s="51"/>
      <c r="C2846" s="51"/>
      <c r="D2846" s="51"/>
      <c r="E2846" s="51"/>
      <c r="F2846" s="51"/>
      <c r="G2846" s="51"/>
    </row>
    <row r="2847" spans="1:7" x14ac:dyDescent="0.3">
      <c r="A2847" s="51"/>
      <c r="B2847" s="51"/>
      <c r="C2847" s="51"/>
      <c r="D2847" s="51"/>
      <c r="E2847" s="51"/>
      <c r="F2847" s="51"/>
      <c r="G2847" s="51"/>
    </row>
    <row r="2848" spans="1:7" x14ac:dyDescent="0.3">
      <c r="A2848" s="51"/>
      <c r="B2848" s="51"/>
      <c r="C2848" s="51"/>
      <c r="D2848" s="51"/>
      <c r="E2848" s="51"/>
      <c r="F2848" s="51"/>
      <c r="G2848" s="51"/>
    </row>
    <row r="2849" spans="1:7" x14ac:dyDescent="0.3">
      <c r="A2849" s="51"/>
      <c r="B2849" s="51"/>
      <c r="C2849" s="51"/>
      <c r="D2849" s="51"/>
      <c r="E2849" s="51"/>
      <c r="F2849" s="51"/>
      <c r="G2849" s="51"/>
    </row>
    <row r="2850" spans="1:7" x14ac:dyDescent="0.3">
      <c r="A2850" s="51"/>
      <c r="B2850" s="51"/>
      <c r="C2850" s="51"/>
      <c r="D2850" s="51"/>
      <c r="E2850" s="51"/>
      <c r="F2850" s="51"/>
      <c r="G2850" s="51"/>
    </row>
    <row r="2851" spans="1:7" x14ac:dyDescent="0.3">
      <c r="A2851" s="51"/>
      <c r="B2851" s="51"/>
      <c r="C2851" s="51"/>
      <c r="D2851" s="51"/>
      <c r="E2851" s="51"/>
      <c r="F2851" s="51"/>
      <c r="G2851" s="51"/>
    </row>
    <row r="2852" spans="1:7" x14ac:dyDescent="0.3">
      <c r="A2852" s="51"/>
      <c r="B2852" s="51"/>
      <c r="C2852" s="51"/>
      <c r="D2852" s="51"/>
      <c r="E2852" s="51"/>
      <c r="F2852" s="51"/>
      <c r="G2852" s="51"/>
    </row>
    <row r="2853" spans="1:7" x14ac:dyDescent="0.3">
      <c r="A2853" s="51"/>
      <c r="B2853" s="51"/>
      <c r="C2853" s="51"/>
      <c r="D2853" s="51"/>
      <c r="E2853" s="51"/>
      <c r="F2853" s="51"/>
      <c r="G2853" s="51"/>
    </row>
    <row r="2854" spans="1:7" x14ac:dyDescent="0.3">
      <c r="A2854" s="51"/>
      <c r="B2854" s="51"/>
      <c r="C2854" s="51"/>
      <c r="D2854" s="51"/>
      <c r="E2854" s="51"/>
      <c r="F2854" s="51"/>
      <c r="G2854" s="51"/>
    </row>
    <row r="2855" spans="1:7" x14ac:dyDescent="0.3">
      <c r="A2855" s="51"/>
      <c r="B2855" s="51"/>
      <c r="C2855" s="51"/>
      <c r="D2855" s="51"/>
      <c r="E2855" s="51"/>
      <c r="F2855" s="51"/>
      <c r="G2855" s="51"/>
    </row>
    <row r="2856" spans="1:7" x14ac:dyDescent="0.3">
      <c r="A2856" s="51"/>
      <c r="B2856" s="51"/>
      <c r="C2856" s="51"/>
      <c r="D2856" s="51"/>
      <c r="E2856" s="51"/>
      <c r="F2856" s="51"/>
      <c r="G2856" s="51"/>
    </row>
    <row r="2857" spans="1:7" x14ac:dyDescent="0.3">
      <c r="A2857" s="51"/>
      <c r="B2857" s="51"/>
      <c r="C2857" s="51"/>
      <c r="D2857" s="51"/>
      <c r="E2857" s="51"/>
      <c r="F2857" s="51"/>
      <c r="G2857" s="51"/>
    </row>
    <row r="2858" spans="1:7" x14ac:dyDescent="0.3">
      <c r="A2858" s="51"/>
      <c r="B2858" s="51"/>
      <c r="C2858" s="51"/>
      <c r="D2858" s="51"/>
      <c r="E2858" s="51"/>
      <c r="F2858" s="51"/>
      <c r="G2858" s="51"/>
    </row>
    <row r="2859" spans="1:7" x14ac:dyDescent="0.3">
      <c r="A2859" s="51"/>
      <c r="B2859" s="51"/>
      <c r="C2859" s="51"/>
      <c r="D2859" s="51"/>
      <c r="E2859" s="51"/>
      <c r="F2859" s="51"/>
      <c r="G2859" s="51"/>
    </row>
    <row r="2860" spans="1:7" x14ac:dyDescent="0.3">
      <c r="A2860" s="51"/>
      <c r="B2860" s="51"/>
      <c r="C2860" s="51"/>
      <c r="D2860" s="51"/>
      <c r="E2860" s="51"/>
      <c r="F2860" s="51"/>
      <c r="G2860" s="51"/>
    </row>
    <row r="2861" spans="1:7" x14ac:dyDescent="0.3">
      <c r="A2861" s="51"/>
      <c r="B2861" s="51"/>
      <c r="C2861" s="51"/>
      <c r="D2861" s="51"/>
      <c r="E2861" s="51"/>
      <c r="F2861" s="51"/>
      <c r="G2861" s="51"/>
    </row>
    <row r="2862" spans="1:7" x14ac:dyDescent="0.3">
      <c r="A2862" s="51"/>
      <c r="B2862" s="51"/>
      <c r="C2862" s="51"/>
      <c r="D2862" s="51"/>
      <c r="E2862" s="51"/>
      <c r="F2862" s="51"/>
      <c r="G2862" s="51"/>
    </row>
    <row r="2863" spans="1:7" x14ac:dyDescent="0.3">
      <c r="A2863" s="51"/>
      <c r="B2863" s="51"/>
      <c r="C2863" s="51"/>
      <c r="D2863" s="51"/>
      <c r="E2863" s="51"/>
      <c r="F2863" s="51"/>
      <c r="G2863" s="51"/>
    </row>
    <row r="2864" spans="1:7" x14ac:dyDescent="0.3">
      <c r="A2864" s="51"/>
      <c r="B2864" s="51"/>
      <c r="C2864" s="51"/>
      <c r="D2864" s="51"/>
      <c r="E2864" s="51"/>
      <c r="F2864" s="51"/>
      <c r="G2864" s="51"/>
    </row>
    <row r="2865" spans="1:7" x14ac:dyDescent="0.3">
      <c r="A2865" s="51"/>
      <c r="B2865" s="51"/>
      <c r="C2865" s="51"/>
      <c r="D2865" s="51"/>
      <c r="E2865" s="51"/>
      <c r="F2865" s="51"/>
      <c r="G2865" s="51"/>
    </row>
    <row r="2866" spans="1:7" x14ac:dyDescent="0.3">
      <c r="A2866" s="51"/>
      <c r="B2866" s="51"/>
      <c r="C2866" s="51"/>
      <c r="D2866" s="51"/>
      <c r="E2866" s="51"/>
      <c r="F2866" s="51"/>
      <c r="G2866" s="51"/>
    </row>
    <row r="2867" spans="1:7" x14ac:dyDescent="0.3">
      <c r="A2867" s="51"/>
      <c r="B2867" s="51"/>
      <c r="C2867" s="51"/>
      <c r="D2867" s="51"/>
      <c r="E2867" s="51"/>
      <c r="F2867" s="51"/>
      <c r="G2867" s="51"/>
    </row>
    <row r="2868" spans="1:7" x14ac:dyDescent="0.3">
      <c r="A2868" s="51"/>
      <c r="B2868" s="51"/>
      <c r="C2868" s="51"/>
      <c r="D2868" s="51"/>
      <c r="E2868" s="51"/>
      <c r="F2868" s="51"/>
      <c r="G2868" s="51"/>
    </row>
    <row r="2869" spans="1:7" x14ac:dyDescent="0.3">
      <c r="A2869" s="51"/>
      <c r="B2869" s="51"/>
      <c r="C2869" s="51"/>
      <c r="D2869" s="51"/>
      <c r="E2869" s="51"/>
      <c r="F2869" s="51"/>
      <c r="G2869" s="51"/>
    </row>
    <row r="2870" spans="1:7" x14ac:dyDescent="0.3">
      <c r="A2870" s="51"/>
      <c r="B2870" s="51"/>
      <c r="C2870" s="51"/>
      <c r="D2870" s="51"/>
      <c r="E2870" s="51"/>
      <c r="F2870" s="51"/>
      <c r="G2870" s="51"/>
    </row>
    <row r="2871" spans="1:7" x14ac:dyDescent="0.3">
      <c r="A2871" s="51"/>
      <c r="B2871" s="51"/>
      <c r="C2871" s="51"/>
      <c r="D2871" s="51"/>
      <c r="E2871" s="51"/>
      <c r="F2871" s="51"/>
      <c r="G2871" s="51"/>
    </row>
    <row r="2872" spans="1:7" x14ac:dyDescent="0.3">
      <c r="A2872" s="51"/>
      <c r="B2872" s="51"/>
      <c r="C2872" s="51"/>
      <c r="D2872" s="51"/>
      <c r="E2872" s="51"/>
      <c r="F2872" s="51"/>
      <c r="G2872" s="51"/>
    </row>
    <row r="2873" spans="1:7" x14ac:dyDescent="0.3">
      <c r="A2873" s="51"/>
      <c r="B2873" s="51"/>
      <c r="C2873" s="51"/>
      <c r="D2873" s="51"/>
      <c r="E2873" s="51"/>
      <c r="F2873" s="51"/>
      <c r="G2873" s="51"/>
    </row>
    <row r="2874" spans="1:7" x14ac:dyDescent="0.3">
      <c r="A2874" s="51"/>
      <c r="B2874" s="51"/>
      <c r="C2874" s="51"/>
      <c r="D2874" s="51"/>
      <c r="E2874" s="51"/>
      <c r="F2874" s="51"/>
      <c r="G2874" s="51"/>
    </row>
    <row r="2875" spans="1:7" x14ac:dyDescent="0.3">
      <c r="A2875" s="51"/>
      <c r="B2875" s="51"/>
      <c r="C2875" s="51"/>
      <c r="D2875" s="51"/>
      <c r="E2875" s="51"/>
      <c r="F2875" s="51"/>
      <c r="G2875" s="51"/>
    </row>
    <row r="2876" spans="1:7" x14ac:dyDescent="0.3">
      <c r="A2876" s="51"/>
      <c r="B2876" s="51"/>
      <c r="C2876" s="51"/>
      <c r="D2876" s="51"/>
      <c r="E2876" s="51"/>
      <c r="F2876" s="51"/>
      <c r="G2876" s="51"/>
    </row>
    <row r="2877" spans="1:7" x14ac:dyDescent="0.3">
      <c r="A2877" s="51"/>
      <c r="B2877" s="51"/>
      <c r="C2877" s="51"/>
      <c r="D2877" s="51"/>
      <c r="E2877" s="51"/>
      <c r="F2877" s="51"/>
      <c r="G2877" s="51"/>
    </row>
    <row r="2878" spans="1:7" x14ac:dyDescent="0.3">
      <c r="A2878" s="51"/>
      <c r="B2878" s="51"/>
      <c r="C2878" s="51"/>
      <c r="D2878" s="51"/>
      <c r="E2878" s="51"/>
      <c r="F2878" s="51"/>
      <c r="G2878" s="51"/>
    </row>
    <row r="2879" spans="1:7" x14ac:dyDescent="0.3">
      <c r="A2879" s="51"/>
      <c r="B2879" s="51"/>
      <c r="C2879" s="51"/>
      <c r="D2879" s="51"/>
      <c r="E2879" s="51"/>
      <c r="F2879" s="51"/>
      <c r="G2879" s="51"/>
    </row>
    <row r="2880" spans="1:7" x14ac:dyDescent="0.3">
      <c r="A2880" s="51"/>
      <c r="B2880" s="51"/>
      <c r="C2880" s="51"/>
      <c r="D2880" s="51"/>
      <c r="E2880" s="51"/>
      <c r="F2880" s="51"/>
      <c r="G2880" s="51"/>
    </row>
    <row r="2881" spans="1:7" x14ac:dyDescent="0.3">
      <c r="A2881" s="51"/>
      <c r="B2881" s="51"/>
      <c r="C2881" s="51"/>
      <c r="D2881" s="51"/>
      <c r="E2881" s="51"/>
      <c r="F2881" s="51"/>
      <c r="G2881" s="51"/>
    </row>
    <row r="2882" spans="1:7" x14ac:dyDescent="0.3">
      <c r="A2882" s="51"/>
      <c r="B2882" s="51"/>
      <c r="C2882" s="51"/>
      <c r="D2882" s="51"/>
      <c r="E2882" s="51"/>
      <c r="F2882" s="51"/>
      <c r="G2882" s="51"/>
    </row>
    <row r="2883" spans="1:7" x14ac:dyDescent="0.3">
      <c r="A2883" s="51"/>
      <c r="B2883" s="51"/>
      <c r="C2883" s="51"/>
      <c r="D2883" s="51"/>
      <c r="E2883" s="51"/>
      <c r="F2883" s="51"/>
      <c r="G2883" s="51"/>
    </row>
    <row r="2884" spans="1:7" x14ac:dyDescent="0.3">
      <c r="A2884" s="51"/>
      <c r="B2884" s="51"/>
      <c r="C2884" s="51"/>
      <c r="D2884" s="51"/>
      <c r="E2884" s="51"/>
      <c r="F2884" s="51"/>
      <c r="G2884" s="51"/>
    </row>
    <row r="2885" spans="1:7" x14ac:dyDescent="0.3">
      <c r="A2885" s="51"/>
      <c r="B2885" s="51"/>
      <c r="C2885" s="51"/>
      <c r="D2885" s="51"/>
      <c r="E2885" s="51"/>
      <c r="F2885" s="51"/>
      <c r="G2885" s="51"/>
    </row>
    <row r="2886" spans="1:7" x14ac:dyDescent="0.3">
      <c r="A2886" s="51"/>
      <c r="B2886" s="51"/>
      <c r="C2886" s="51"/>
      <c r="D2886" s="51"/>
      <c r="E2886" s="51"/>
      <c r="F2886" s="51"/>
      <c r="G2886" s="51"/>
    </row>
    <row r="2887" spans="1:7" x14ac:dyDescent="0.3">
      <c r="A2887" s="51"/>
      <c r="B2887" s="51"/>
      <c r="C2887" s="51"/>
      <c r="D2887" s="51"/>
      <c r="E2887" s="51"/>
      <c r="F2887" s="51"/>
      <c r="G2887" s="51"/>
    </row>
    <row r="2888" spans="1:7" x14ac:dyDescent="0.3">
      <c r="A2888" s="51"/>
      <c r="B2888" s="51"/>
      <c r="C2888" s="51"/>
      <c r="D2888" s="51"/>
      <c r="E2888" s="51"/>
      <c r="F2888" s="51"/>
      <c r="G2888" s="51"/>
    </row>
    <row r="2889" spans="1:7" x14ac:dyDescent="0.3">
      <c r="A2889" s="51"/>
      <c r="B2889" s="51"/>
      <c r="C2889" s="51"/>
      <c r="D2889" s="51"/>
      <c r="E2889" s="51"/>
      <c r="F2889" s="51"/>
      <c r="G2889" s="51"/>
    </row>
    <row r="2890" spans="1:7" x14ac:dyDescent="0.3">
      <c r="A2890" s="51"/>
      <c r="B2890" s="51"/>
      <c r="C2890" s="51"/>
      <c r="D2890" s="51"/>
      <c r="E2890" s="51"/>
      <c r="F2890" s="51"/>
      <c r="G2890" s="51"/>
    </row>
    <row r="2891" spans="1:7" x14ac:dyDescent="0.3">
      <c r="A2891" s="51"/>
      <c r="B2891" s="51"/>
      <c r="C2891" s="51"/>
      <c r="D2891" s="51"/>
      <c r="E2891" s="51"/>
      <c r="F2891" s="51"/>
      <c r="G2891" s="51"/>
    </row>
    <row r="2892" spans="1:7" x14ac:dyDescent="0.3">
      <c r="A2892" s="51"/>
      <c r="B2892" s="51"/>
      <c r="C2892" s="51"/>
      <c r="D2892" s="51"/>
      <c r="E2892" s="51"/>
      <c r="F2892" s="51"/>
      <c r="G2892" s="51"/>
    </row>
    <row r="2893" spans="1:7" x14ac:dyDescent="0.3">
      <c r="A2893" s="51"/>
      <c r="B2893" s="51"/>
      <c r="C2893" s="51"/>
      <c r="D2893" s="51"/>
      <c r="E2893" s="51"/>
      <c r="F2893" s="51"/>
      <c r="G2893" s="51"/>
    </row>
    <row r="2894" spans="1:7" x14ac:dyDescent="0.3">
      <c r="A2894" s="51"/>
      <c r="B2894" s="51"/>
      <c r="C2894" s="51"/>
      <c r="D2894" s="51"/>
      <c r="E2894" s="51"/>
      <c r="F2894" s="51"/>
      <c r="G2894" s="51"/>
    </row>
    <row r="2895" spans="1:7" x14ac:dyDescent="0.3">
      <c r="A2895" s="51"/>
      <c r="B2895" s="51"/>
      <c r="C2895" s="51"/>
      <c r="D2895" s="51"/>
      <c r="E2895" s="51"/>
      <c r="F2895" s="51"/>
      <c r="G2895" s="51"/>
    </row>
    <row r="2896" spans="1:7" x14ac:dyDescent="0.3">
      <c r="A2896" s="51"/>
      <c r="B2896" s="51"/>
      <c r="C2896" s="51"/>
      <c r="D2896" s="51"/>
      <c r="E2896" s="51"/>
      <c r="F2896" s="51"/>
      <c r="G2896" s="51"/>
    </row>
    <row r="2897" spans="1:7" x14ac:dyDescent="0.3">
      <c r="A2897" s="51"/>
      <c r="B2897" s="51"/>
      <c r="C2897" s="51"/>
      <c r="D2897" s="51"/>
      <c r="E2897" s="51"/>
      <c r="F2897" s="51"/>
      <c r="G2897" s="51"/>
    </row>
    <row r="2898" spans="1:7" x14ac:dyDescent="0.3">
      <c r="A2898" s="51"/>
      <c r="B2898" s="51"/>
      <c r="C2898" s="51"/>
      <c r="D2898" s="51"/>
      <c r="E2898" s="51"/>
      <c r="F2898" s="51"/>
      <c r="G2898" s="51"/>
    </row>
    <row r="2899" spans="1:7" x14ac:dyDescent="0.3">
      <c r="A2899" s="51"/>
      <c r="B2899" s="51"/>
      <c r="C2899" s="51"/>
      <c r="D2899" s="51"/>
      <c r="E2899" s="51"/>
      <c r="F2899" s="51"/>
      <c r="G2899" s="51"/>
    </row>
    <row r="2900" spans="1:7" x14ac:dyDescent="0.3">
      <c r="A2900" s="51"/>
      <c r="B2900" s="51"/>
      <c r="C2900" s="51"/>
      <c r="D2900" s="51"/>
      <c r="E2900" s="51"/>
      <c r="F2900" s="51"/>
      <c r="G2900" s="51"/>
    </row>
    <row r="2901" spans="1:7" x14ac:dyDescent="0.3">
      <c r="A2901" s="51"/>
      <c r="B2901" s="51"/>
      <c r="C2901" s="51"/>
      <c r="D2901" s="51"/>
      <c r="E2901" s="51"/>
      <c r="F2901" s="51"/>
      <c r="G2901" s="51"/>
    </row>
    <row r="2902" spans="1:7" x14ac:dyDescent="0.3">
      <c r="A2902" s="51"/>
      <c r="B2902" s="51"/>
      <c r="C2902" s="51"/>
      <c r="D2902" s="51"/>
      <c r="E2902" s="51"/>
      <c r="F2902" s="51"/>
      <c r="G2902" s="51"/>
    </row>
    <row r="2903" spans="1:7" x14ac:dyDescent="0.3">
      <c r="A2903" s="51"/>
      <c r="B2903" s="51"/>
      <c r="C2903" s="51"/>
      <c r="D2903" s="51"/>
      <c r="E2903" s="51"/>
      <c r="F2903" s="51"/>
      <c r="G2903" s="51"/>
    </row>
    <row r="2904" spans="1:7" x14ac:dyDescent="0.3">
      <c r="A2904" s="51"/>
      <c r="B2904" s="51"/>
      <c r="C2904" s="51"/>
      <c r="D2904" s="51"/>
      <c r="E2904" s="51"/>
      <c r="F2904" s="51"/>
      <c r="G2904" s="51"/>
    </row>
    <row r="2905" spans="1:7" x14ac:dyDescent="0.3">
      <c r="A2905" s="51"/>
      <c r="B2905" s="51"/>
      <c r="C2905" s="51"/>
      <c r="D2905" s="51"/>
      <c r="E2905" s="51"/>
      <c r="F2905" s="51"/>
      <c r="G2905" s="51"/>
    </row>
    <row r="2906" spans="1:7" x14ac:dyDescent="0.3">
      <c r="A2906" s="51"/>
      <c r="B2906" s="51"/>
      <c r="C2906" s="51"/>
      <c r="D2906" s="51"/>
      <c r="E2906" s="51"/>
      <c r="F2906" s="51"/>
      <c r="G2906" s="51"/>
    </row>
    <row r="2907" spans="1:7" x14ac:dyDescent="0.3">
      <c r="A2907" s="51"/>
      <c r="B2907" s="51"/>
      <c r="C2907" s="51"/>
      <c r="D2907" s="51"/>
      <c r="E2907" s="51"/>
      <c r="F2907" s="51"/>
      <c r="G2907" s="51"/>
    </row>
    <row r="2908" spans="1:7" x14ac:dyDescent="0.3">
      <c r="A2908" s="51"/>
      <c r="B2908" s="51"/>
      <c r="C2908" s="51"/>
      <c r="D2908" s="51"/>
      <c r="E2908" s="51"/>
      <c r="F2908" s="51"/>
      <c r="G2908" s="51"/>
    </row>
    <row r="2909" spans="1:7" x14ac:dyDescent="0.3">
      <c r="A2909" s="51"/>
      <c r="B2909" s="51"/>
      <c r="C2909" s="51"/>
      <c r="D2909" s="51"/>
      <c r="E2909" s="51"/>
      <c r="F2909" s="51"/>
      <c r="G2909" s="51"/>
    </row>
    <row r="2910" spans="1:7" x14ac:dyDescent="0.3">
      <c r="A2910" s="51"/>
      <c r="B2910" s="51"/>
      <c r="C2910" s="51"/>
      <c r="D2910" s="51"/>
      <c r="E2910" s="51"/>
      <c r="F2910" s="51"/>
      <c r="G2910" s="51"/>
    </row>
    <row r="2911" spans="1:7" x14ac:dyDescent="0.3">
      <c r="A2911" s="51"/>
      <c r="B2911" s="51"/>
      <c r="C2911" s="51"/>
      <c r="D2911" s="51"/>
      <c r="E2911" s="51"/>
      <c r="F2911" s="51"/>
      <c r="G2911" s="51"/>
    </row>
    <row r="2912" spans="1:7" x14ac:dyDescent="0.3">
      <c r="A2912" s="51"/>
      <c r="B2912" s="51"/>
      <c r="C2912" s="51"/>
      <c r="D2912" s="51"/>
      <c r="E2912" s="51"/>
      <c r="F2912" s="51"/>
      <c r="G2912" s="51"/>
    </row>
    <row r="2913" spans="1:7" x14ac:dyDescent="0.3">
      <c r="A2913" s="51"/>
      <c r="B2913" s="51"/>
      <c r="C2913" s="51"/>
      <c r="D2913" s="51"/>
      <c r="E2913" s="51"/>
      <c r="F2913" s="51"/>
      <c r="G2913" s="51"/>
    </row>
    <row r="2914" spans="1:7" x14ac:dyDescent="0.3">
      <c r="A2914" s="51"/>
      <c r="B2914" s="51"/>
      <c r="C2914" s="51"/>
      <c r="D2914" s="51"/>
      <c r="E2914" s="51"/>
      <c r="F2914" s="51"/>
      <c r="G2914" s="51"/>
    </row>
    <row r="2915" spans="1:7" x14ac:dyDescent="0.3">
      <c r="A2915" s="51"/>
      <c r="B2915" s="51"/>
      <c r="C2915" s="51"/>
      <c r="D2915" s="51"/>
      <c r="E2915" s="51"/>
      <c r="F2915" s="51"/>
      <c r="G2915" s="51"/>
    </row>
    <row r="2916" spans="1:7" x14ac:dyDescent="0.3">
      <c r="A2916" s="51"/>
      <c r="B2916" s="51"/>
      <c r="C2916" s="51"/>
      <c r="D2916" s="51"/>
      <c r="E2916" s="51"/>
      <c r="F2916" s="51"/>
      <c r="G2916" s="51"/>
    </row>
    <row r="2917" spans="1:7" x14ac:dyDescent="0.3">
      <c r="A2917" s="51"/>
      <c r="B2917" s="51"/>
      <c r="C2917" s="51"/>
      <c r="D2917" s="51"/>
      <c r="E2917" s="51"/>
      <c r="F2917" s="51"/>
      <c r="G2917" s="51"/>
    </row>
    <row r="2918" spans="1:7" x14ac:dyDescent="0.3">
      <c r="A2918" s="51"/>
      <c r="B2918" s="51"/>
      <c r="C2918" s="51"/>
      <c r="D2918" s="51"/>
      <c r="E2918" s="51"/>
      <c r="F2918" s="51"/>
      <c r="G2918" s="51"/>
    </row>
    <row r="2919" spans="1:7" x14ac:dyDescent="0.3">
      <c r="A2919" s="51"/>
      <c r="B2919" s="51"/>
      <c r="C2919" s="51"/>
      <c r="D2919" s="51"/>
      <c r="E2919" s="51"/>
      <c r="F2919" s="51"/>
      <c r="G2919" s="51"/>
    </row>
    <row r="2920" spans="1:7" x14ac:dyDescent="0.3">
      <c r="A2920" s="51"/>
      <c r="B2920" s="51"/>
      <c r="C2920" s="51"/>
      <c r="D2920" s="51"/>
      <c r="E2920" s="51"/>
      <c r="F2920" s="51"/>
      <c r="G2920" s="51"/>
    </row>
    <row r="2921" spans="1:7" x14ac:dyDescent="0.3">
      <c r="A2921" s="51"/>
      <c r="B2921" s="51"/>
      <c r="C2921" s="51"/>
      <c r="D2921" s="51"/>
      <c r="E2921" s="51"/>
      <c r="F2921" s="51"/>
      <c r="G2921" s="51"/>
    </row>
    <row r="2922" spans="1:7" x14ac:dyDescent="0.3">
      <c r="A2922" s="51"/>
      <c r="B2922" s="51"/>
      <c r="C2922" s="51"/>
      <c r="D2922" s="51"/>
      <c r="E2922" s="51"/>
      <c r="F2922" s="51"/>
      <c r="G2922" s="51"/>
    </row>
    <row r="2923" spans="1:7" x14ac:dyDescent="0.3">
      <c r="A2923" s="51"/>
      <c r="B2923" s="51"/>
      <c r="C2923" s="51"/>
      <c r="D2923" s="51"/>
      <c r="E2923" s="51"/>
      <c r="F2923" s="51"/>
      <c r="G2923" s="51"/>
    </row>
    <row r="2924" spans="1:7" x14ac:dyDescent="0.3">
      <c r="A2924" s="51"/>
      <c r="B2924" s="51"/>
      <c r="C2924" s="51"/>
      <c r="D2924" s="51"/>
      <c r="E2924" s="51"/>
      <c r="F2924" s="51"/>
      <c r="G2924" s="51"/>
    </row>
    <row r="2925" spans="1:7" x14ac:dyDescent="0.3">
      <c r="A2925" s="51"/>
      <c r="B2925" s="51"/>
      <c r="C2925" s="51"/>
      <c r="D2925" s="51"/>
      <c r="E2925" s="51"/>
      <c r="F2925" s="51"/>
      <c r="G2925" s="51"/>
    </row>
    <row r="2926" spans="1:7" x14ac:dyDescent="0.3">
      <c r="A2926" s="51"/>
      <c r="B2926" s="51"/>
      <c r="C2926" s="51"/>
      <c r="D2926" s="51"/>
      <c r="E2926" s="51"/>
      <c r="F2926" s="51"/>
      <c r="G2926" s="51"/>
    </row>
    <row r="2927" spans="1:7" x14ac:dyDescent="0.3">
      <c r="A2927" s="51"/>
      <c r="B2927" s="51"/>
      <c r="C2927" s="51"/>
      <c r="D2927" s="51"/>
      <c r="E2927" s="51"/>
      <c r="F2927" s="51"/>
      <c r="G2927" s="51"/>
    </row>
    <row r="2928" spans="1:7" x14ac:dyDescent="0.3">
      <c r="A2928" s="51"/>
      <c r="B2928" s="51"/>
      <c r="C2928" s="51"/>
      <c r="D2928" s="51"/>
      <c r="E2928" s="51"/>
      <c r="F2928" s="51"/>
      <c r="G2928" s="51"/>
    </row>
    <row r="2929" spans="1:7" x14ac:dyDescent="0.3">
      <c r="A2929" s="51"/>
      <c r="B2929" s="51"/>
      <c r="C2929" s="51"/>
      <c r="D2929" s="51"/>
      <c r="E2929" s="51"/>
      <c r="F2929" s="51"/>
      <c r="G2929" s="51"/>
    </row>
    <row r="2930" spans="1:7" x14ac:dyDescent="0.3">
      <c r="A2930" s="51"/>
      <c r="B2930" s="51"/>
      <c r="C2930" s="51"/>
      <c r="D2930" s="51"/>
      <c r="E2930" s="51"/>
      <c r="F2930" s="51"/>
      <c r="G2930" s="51"/>
    </row>
    <row r="2931" spans="1:7" x14ac:dyDescent="0.3">
      <c r="A2931" s="51"/>
      <c r="B2931" s="51"/>
      <c r="C2931" s="51"/>
      <c r="D2931" s="51"/>
      <c r="E2931" s="51"/>
      <c r="F2931" s="51"/>
      <c r="G2931" s="51"/>
    </row>
    <row r="2932" spans="1:7" x14ac:dyDescent="0.3">
      <c r="A2932" s="51"/>
      <c r="B2932" s="51"/>
      <c r="C2932" s="51"/>
      <c r="D2932" s="51"/>
      <c r="E2932" s="51"/>
      <c r="F2932" s="51"/>
      <c r="G2932" s="51"/>
    </row>
    <row r="2933" spans="1:7" x14ac:dyDescent="0.3">
      <c r="A2933" s="51"/>
      <c r="B2933" s="51"/>
      <c r="C2933" s="51"/>
      <c r="D2933" s="51"/>
      <c r="E2933" s="51"/>
      <c r="F2933" s="51"/>
      <c r="G2933" s="51"/>
    </row>
    <row r="2934" spans="1:7" x14ac:dyDescent="0.3">
      <c r="A2934" s="51"/>
      <c r="B2934" s="51"/>
      <c r="C2934" s="51"/>
      <c r="D2934" s="51"/>
      <c r="E2934" s="51"/>
      <c r="F2934" s="51"/>
      <c r="G2934" s="51"/>
    </row>
    <row r="2935" spans="1:7" x14ac:dyDescent="0.3">
      <c r="A2935" s="51"/>
      <c r="B2935" s="51"/>
      <c r="C2935" s="51"/>
      <c r="D2935" s="51"/>
      <c r="E2935" s="51"/>
      <c r="F2935" s="51"/>
      <c r="G2935" s="51"/>
    </row>
    <row r="2936" spans="1:7" x14ac:dyDescent="0.3">
      <c r="A2936" s="51"/>
      <c r="B2936" s="51"/>
      <c r="C2936" s="51"/>
      <c r="D2936" s="51"/>
      <c r="E2936" s="51"/>
      <c r="F2936" s="51"/>
      <c r="G2936" s="51"/>
    </row>
    <row r="2937" spans="1:7" x14ac:dyDescent="0.3">
      <c r="A2937" s="51"/>
      <c r="B2937" s="51"/>
      <c r="C2937" s="51"/>
      <c r="D2937" s="51"/>
      <c r="E2937" s="51"/>
      <c r="F2937" s="51"/>
      <c r="G2937" s="51"/>
    </row>
    <row r="2938" spans="1:7" x14ac:dyDescent="0.3">
      <c r="A2938" s="51"/>
      <c r="B2938" s="51"/>
      <c r="C2938" s="51"/>
      <c r="D2938" s="51"/>
      <c r="E2938" s="51"/>
      <c r="F2938" s="51"/>
      <c r="G2938" s="51"/>
    </row>
    <row r="2939" spans="1:7" x14ac:dyDescent="0.3">
      <c r="A2939" s="51"/>
      <c r="B2939" s="51"/>
      <c r="C2939" s="51"/>
      <c r="D2939" s="51"/>
      <c r="E2939" s="51"/>
      <c r="F2939" s="51"/>
      <c r="G2939" s="51"/>
    </row>
    <row r="2940" spans="1:7" x14ac:dyDescent="0.3">
      <c r="A2940" s="51"/>
      <c r="B2940" s="51"/>
      <c r="C2940" s="51"/>
      <c r="D2940" s="51"/>
      <c r="E2940" s="51"/>
      <c r="F2940" s="51"/>
      <c r="G2940" s="51"/>
    </row>
    <row r="2941" spans="1:7" x14ac:dyDescent="0.3">
      <c r="A2941" s="51"/>
      <c r="B2941" s="51"/>
      <c r="C2941" s="51"/>
      <c r="D2941" s="51"/>
      <c r="E2941" s="51"/>
      <c r="F2941" s="51"/>
      <c r="G2941" s="51"/>
    </row>
    <row r="2942" spans="1:7" x14ac:dyDescent="0.3">
      <c r="A2942" s="51"/>
      <c r="B2942" s="51"/>
      <c r="C2942" s="51"/>
      <c r="D2942" s="51"/>
      <c r="E2942" s="51"/>
      <c r="F2942" s="51"/>
      <c r="G2942" s="51"/>
    </row>
    <row r="2943" spans="1:7" x14ac:dyDescent="0.3">
      <c r="A2943" s="51"/>
      <c r="B2943" s="51"/>
      <c r="C2943" s="51"/>
      <c r="D2943" s="51"/>
      <c r="E2943" s="51"/>
      <c r="F2943" s="51"/>
      <c r="G2943" s="51"/>
    </row>
    <row r="2944" spans="1:7" x14ac:dyDescent="0.3">
      <c r="A2944" s="51"/>
      <c r="B2944" s="51"/>
      <c r="C2944" s="51"/>
      <c r="D2944" s="51"/>
      <c r="E2944" s="51"/>
      <c r="F2944" s="51"/>
      <c r="G2944" s="51"/>
    </row>
    <row r="2945" spans="1:7" x14ac:dyDescent="0.3">
      <c r="A2945" s="51"/>
      <c r="B2945" s="51"/>
      <c r="C2945" s="51"/>
      <c r="D2945" s="51"/>
      <c r="E2945" s="51"/>
      <c r="F2945" s="51"/>
      <c r="G2945" s="51"/>
    </row>
    <row r="2946" spans="1:7" x14ac:dyDescent="0.3">
      <c r="A2946" s="51"/>
      <c r="B2946" s="51"/>
      <c r="C2946" s="51"/>
      <c r="D2946" s="51"/>
      <c r="E2946" s="51"/>
      <c r="F2946" s="51"/>
      <c r="G2946" s="51"/>
    </row>
    <row r="2947" spans="1:7" x14ac:dyDescent="0.3">
      <c r="A2947" s="51"/>
      <c r="B2947" s="51"/>
      <c r="C2947" s="51"/>
      <c r="D2947" s="51"/>
      <c r="E2947" s="51"/>
      <c r="F2947" s="51"/>
      <c r="G2947" s="51"/>
    </row>
    <row r="2948" spans="1:7" x14ac:dyDescent="0.3">
      <c r="A2948" s="51"/>
      <c r="B2948" s="51"/>
      <c r="C2948" s="51"/>
      <c r="D2948" s="51"/>
      <c r="E2948" s="51"/>
      <c r="F2948" s="51"/>
      <c r="G2948" s="51"/>
    </row>
    <row r="2949" spans="1:7" x14ac:dyDescent="0.3">
      <c r="A2949" s="51"/>
      <c r="B2949" s="51"/>
      <c r="C2949" s="51"/>
      <c r="D2949" s="51"/>
      <c r="E2949" s="51"/>
      <c r="F2949" s="51"/>
      <c r="G2949" s="51"/>
    </row>
    <row r="2950" spans="1:7" x14ac:dyDescent="0.3">
      <c r="A2950" s="51"/>
      <c r="B2950" s="51"/>
      <c r="C2950" s="51"/>
      <c r="D2950" s="51"/>
      <c r="E2950" s="51"/>
      <c r="F2950" s="51"/>
      <c r="G2950" s="51"/>
    </row>
    <row r="2951" spans="1:7" x14ac:dyDescent="0.3">
      <c r="A2951" s="51"/>
      <c r="B2951" s="51"/>
      <c r="C2951" s="51"/>
      <c r="D2951" s="51"/>
      <c r="E2951" s="51"/>
      <c r="F2951" s="51"/>
      <c r="G2951" s="51"/>
    </row>
    <row r="2952" spans="1:7" x14ac:dyDescent="0.3">
      <c r="A2952" s="51"/>
      <c r="B2952" s="51"/>
      <c r="C2952" s="51"/>
      <c r="D2952" s="51"/>
      <c r="E2952" s="51"/>
      <c r="F2952" s="51"/>
      <c r="G2952" s="51"/>
    </row>
    <row r="2953" spans="1:7" x14ac:dyDescent="0.3">
      <c r="A2953" s="51"/>
      <c r="B2953" s="51"/>
      <c r="C2953" s="51"/>
      <c r="D2953" s="51"/>
      <c r="E2953" s="51"/>
      <c r="F2953" s="51"/>
      <c r="G2953" s="51"/>
    </row>
    <row r="2954" spans="1:7" x14ac:dyDescent="0.3">
      <c r="A2954" s="51"/>
      <c r="B2954" s="51"/>
      <c r="C2954" s="51"/>
      <c r="D2954" s="51"/>
      <c r="E2954" s="51"/>
      <c r="F2954" s="51"/>
      <c r="G2954" s="51"/>
    </row>
    <row r="2955" spans="1:7" x14ac:dyDescent="0.3">
      <c r="A2955" s="51"/>
      <c r="B2955" s="51"/>
      <c r="C2955" s="51"/>
      <c r="D2955" s="51"/>
      <c r="E2955" s="51"/>
      <c r="F2955" s="51"/>
      <c r="G2955" s="51"/>
    </row>
    <row r="2956" spans="1:7" x14ac:dyDescent="0.3">
      <c r="A2956" s="51"/>
      <c r="B2956" s="51"/>
      <c r="C2956" s="51"/>
      <c r="D2956" s="51"/>
      <c r="E2956" s="51"/>
      <c r="F2956" s="51"/>
      <c r="G2956" s="51"/>
    </row>
    <row r="2957" spans="1:7" x14ac:dyDescent="0.3">
      <c r="A2957" s="51"/>
      <c r="B2957" s="51"/>
      <c r="C2957" s="51"/>
      <c r="D2957" s="51"/>
      <c r="E2957" s="51"/>
      <c r="F2957" s="51"/>
      <c r="G2957" s="51"/>
    </row>
    <row r="2958" spans="1:7" x14ac:dyDescent="0.3">
      <c r="A2958" s="51"/>
      <c r="B2958" s="51"/>
      <c r="C2958" s="51"/>
      <c r="D2958" s="51"/>
      <c r="E2958" s="51"/>
      <c r="F2958" s="51"/>
      <c r="G2958" s="51"/>
    </row>
    <row r="2959" spans="1:7" x14ac:dyDescent="0.3">
      <c r="A2959" s="51"/>
      <c r="B2959" s="51"/>
      <c r="C2959" s="51"/>
      <c r="D2959" s="51"/>
      <c r="E2959" s="51"/>
      <c r="F2959" s="51"/>
      <c r="G2959" s="51"/>
    </row>
    <row r="2960" spans="1:7" x14ac:dyDescent="0.3">
      <c r="A2960" s="51"/>
      <c r="B2960" s="51"/>
      <c r="C2960" s="51"/>
      <c r="D2960" s="51"/>
      <c r="E2960" s="51"/>
      <c r="F2960" s="51"/>
      <c r="G2960" s="51"/>
    </row>
    <row r="2961" spans="1:7" x14ac:dyDescent="0.3">
      <c r="A2961" s="51"/>
      <c r="B2961" s="51"/>
      <c r="C2961" s="51"/>
      <c r="D2961" s="51"/>
      <c r="E2961" s="51"/>
      <c r="F2961" s="51"/>
      <c r="G2961" s="51"/>
    </row>
    <row r="2962" spans="1:7" x14ac:dyDescent="0.3">
      <c r="A2962" s="51"/>
      <c r="B2962" s="51"/>
      <c r="C2962" s="51"/>
      <c r="D2962" s="51"/>
      <c r="E2962" s="51"/>
      <c r="F2962" s="51"/>
      <c r="G2962" s="51"/>
    </row>
    <row r="2963" spans="1:7" x14ac:dyDescent="0.3">
      <c r="A2963" s="51"/>
      <c r="B2963" s="51"/>
      <c r="C2963" s="51"/>
      <c r="D2963" s="51"/>
      <c r="E2963" s="51"/>
      <c r="F2963" s="51"/>
      <c r="G2963" s="51"/>
    </row>
    <row r="2964" spans="1:7" x14ac:dyDescent="0.3">
      <c r="A2964" s="51"/>
      <c r="B2964" s="51"/>
      <c r="C2964" s="51"/>
      <c r="D2964" s="51"/>
      <c r="E2964" s="51"/>
      <c r="F2964" s="51"/>
      <c r="G2964" s="51"/>
    </row>
    <row r="2965" spans="1:7" x14ac:dyDescent="0.3">
      <c r="A2965" s="51"/>
      <c r="B2965" s="51"/>
      <c r="C2965" s="51"/>
      <c r="D2965" s="51"/>
      <c r="E2965" s="51"/>
      <c r="F2965" s="51"/>
      <c r="G2965" s="51"/>
    </row>
    <row r="2966" spans="1:7" x14ac:dyDescent="0.3">
      <c r="A2966" s="51"/>
      <c r="B2966" s="51"/>
      <c r="C2966" s="51"/>
      <c r="D2966" s="51"/>
      <c r="E2966" s="51"/>
      <c r="F2966" s="51"/>
      <c r="G2966" s="51"/>
    </row>
    <row r="2967" spans="1:7" x14ac:dyDescent="0.3">
      <c r="A2967" s="51"/>
      <c r="B2967" s="51"/>
      <c r="C2967" s="51"/>
      <c r="D2967" s="51"/>
      <c r="E2967" s="51"/>
      <c r="F2967" s="51"/>
      <c r="G2967" s="51"/>
    </row>
    <row r="2968" spans="1:7" x14ac:dyDescent="0.3">
      <c r="A2968" s="51"/>
      <c r="B2968" s="51"/>
      <c r="C2968" s="51"/>
      <c r="D2968" s="51"/>
      <c r="E2968" s="51"/>
      <c r="F2968" s="51"/>
      <c r="G2968" s="51"/>
    </row>
    <row r="2969" spans="1:7" x14ac:dyDescent="0.3">
      <c r="A2969" s="51"/>
      <c r="B2969" s="51"/>
      <c r="C2969" s="51"/>
      <c r="D2969" s="51"/>
      <c r="E2969" s="51"/>
      <c r="F2969" s="51"/>
      <c r="G2969" s="51"/>
    </row>
    <row r="2970" spans="1:7" x14ac:dyDescent="0.3">
      <c r="A2970" s="51"/>
      <c r="B2970" s="51"/>
      <c r="C2970" s="51"/>
      <c r="D2970" s="51"/>
      <c r="E2970" s="51"/>
      <c r="F2970" s="51"/>
      <c r="G2970" s="51"/>
    </row>
    <row r="2971" spans="1:7" x14ac:dyDescent="0.3">
      <c r="A2971" s="51"/>
      <c r="B2971" s="51"/>
      <c r="C2971" s="51"/>
      <c r="D2971" s="51"/>
      <c r="E2971" s="51"/>
      <c r="F2971" s="51"/>
      <c r="G2971" s="51"/>
    </row>
    <row r="2972" spans="1:7" x14ac:dyDescent="0.3">
      <c r="A2972" s="51"/>
      <c r="B2972" s="51"/>
      <c r="C2972" s="51"/>
      <c r="D2972" s="51"/>
      <c r="E2972" s="51"/>
      <c r="F2972" s="51"/>
      <c r="G2972" s="51"/>
    </row>
    <row r="2973" spans="1:7" x14ac:dyDescent="0.3">
      <c r="A2973" s="51"/>
      <c r="B2973" s="51"/>
      <c r="C2973" s="51"/>
      <c r="D2973" s="51"/>
      <c r="E2973" s="51"/>
      <c r="F2973" s="51"/>
      <c r="G2973" s="51"/>
    </row>
    <row r="2974" spans="1:7" x14ac:dyDescent="0.3">
      <c r="A2974" s="51"/>
      <c r="B2974" s="51"/>
      <c r="C2974" s="51"/>
      <c r="D2974" s="51"/>
      <c r="E2974" s="51"/>
      <c r="F2974" s="51"/>
      <c r="G2974" s="51"/>
    </row>
    <row r="2975" spans="1:7" x14ac:dyDescent="0.3">
      <c r="A2975" s="51"/>
      <c r="B2975" s="51"/>
      <c r="C2975" s="51"/>
      <c r="D2975" s="51"/>
      <c r="E2975" s="51"/>
      <c r="F2975" s="51"/>
      <c r="G2975" s="51"/>
    </row>
    <row r="2976" spans="1:7" x14ac:dyDescent="0.3">
      <c r="A2976" s="51"/>
      <c r="B2976" s="51"/>
      <c r="C2976" s="51"/>
      <c r="D2976" s="51"/>
      <c r="E2976" s="51"/>
      <c r="F2976" s="51"/>
      <c r="G2976" s="51"/>
    </row>
    <row r="2977" spans="1:7" x14ac:dyDescent="0.3">
      <c r="A2977" s="51"/>
      <c r="B2977" s="51"/>
      <c r="C2977" s="51"/>
      <c r="D2977" s="51"/>
      <c r="E2977" s="51"/>
      <c r="F2977" s="51"/>
      <c r="G2977" s="51"/>
    </row>
    <row r="2978" spans="1:7" x14ac:dyDescent="0.3">
      <c r="A2978" s="51"/>
      <c r="B2978" s="51"/>
      <c r="C2978" s="51"/>
      <c r="D2978" s="51"/>
      <c r="E2978" s="51"/>
      <c r="F2978" s="51"/>
      <c r="G2978" s="51"/>
    </row>
    <row r="2979" spans="1:7" x14ac:dyDescent="0.3">
      <c r="A2979" s="51"/>
      <c r="B2979" s="51"/>
      <c r="C2979" s="51"/>
      <c r="D2979" s="51"/>
      <c r="E2979" s="51"/>
      <c r="F2979" s="51"/>
      <c r="G2979" s="51"/>
    </row>
    <row r="2980" spans="1:7" x14ac:dyDescent="0.3">
      <c r="A2980" s="51"/>
      <c r="B2980" s="51"/>
      <c r="C2980" s="51"/>
      <c r="D2980" s="51"/>
      <c r="E2980" s="51"/>
      <c r="F2980" s="51"/>
      <c r="G2980" s="51"/>
    </row>
    <row r="2981" spans="1:7" x14ac:dyDescent="0.3">
      <c r="A2981" s="51"/>
      <c r="B2981" s="51"/>
      <c r="C2981" s="51"/>
      <c r="D2981" s="51"/>
      <c r="E2981" s="51"/>
      <c r="F2981" s="51"/>
      <c r="G2981" s="51"/>
    </row>
    <row r="2982" spans="1:7" x14ac:dyDescent="0.3">
      <c r="A2982" s="51"/>
      <c r="B2982" s="51"/>
      <c r="C2982" s="51"/>
      <c r="D2982" s="51"/>
      <c r="E2982" s="51"/>
      <c r="F2982" s="51"/>
      <c r="G2982" s="51"/>
    </row>
    <row r="2983" spans="1:7" x14ac:dyDescent="0.3">
      <c r="A2983" s="51"/>
      <c r="B2983" s="51"/>
      <c r="C2983" s="51"/>
      <c r="D2983" s="51"/>
      <c r="E2983" s="51"/>
      <c r="F2983" s="51"/>
      <c r="G2983" s="51"/>
    </row>
    <row r="2984" spans="1:7" x14ac:dyDescent="0.3">
      <c r="A2984" s="51"/>
      <c r="B2984" s="51"/>
      <c r="C2984" s="51"/>
      <c r="D2984" s="51"/>
      <c r="E2984" s="51"/>
      <c r="F2984" s="51"/>
      <c r="G2984" s="51"/>
    </row>
    <row r="2985" spans="1:7" x14ac:dyDescent="0.3">
      <c r="A2985" s="51"/>
      <c r="B2985" s="51"/>
      <c r="C2985" s="51"/>
      <c r="D2985" s="51"/>
      <c r="E2985" s="51"/>
      <c r="F2985" s="51"/>
      <c r="G2985" s="51"/>
    </row>
    <row r="2986" spans="1:7" x14ac:dyDescent="0.3">
      <c r="A2986" s="51"/>
      <c r="B2986" s="51"/>
      <c r="C2986" s="51"/>
      <c r="D2986" s="51"/>
      <c r="E2986" s="51"/>
      <c r="F2986" s="51"/>
      <c r="G2986" s="51"/>
    </row>
    <row r="2987" spans="1:7" x14ac:dyDescent="0.3">
      <c r="A2987" s="51"/>
      <c r="B2987" s="51"/>
      <c r="C2987" s="51"/>
      <c r="D2987" s="51"/>
      <c r="E2987" s="51"/>
      <c r="F2987" s="51"/>
      <c r="G2987" s="51"/>
    </row>
    <row r="2988" spans="1:7" x14ac:dyDescent="0.3">
      <c r="A2988" s="51"/>
      <c r="B2988" s="51"/>
      <c r="C2988" s="51"/>
      <c r="D2988" s="51"/>
      <c r="E2988" s="51"/>
      <c r="F2988" s="51"/>
      <c r="G2988" s="51"/>
    </row>
    <row r="2989" spans="1:7" x14ac:dyDescent="0.3">
      <c r="A2989" s="51"/>
      <c r="B2989" s="51"/>
      <c r="C2989" s="51"/>
      <c r="D2989" s="51"/>
      <c r="E2989" s="51"/>
      <c r="F2989" s="51"/>
      <c r="G2989" s="51"/>
    </row>
    <row r="2990" spans="1:7" x14ac:dyDescent="0.3">
      <c r="A2990" s="51"/>
      <c r="B2990" s="51"/>
      <c r="C2990" s="51"/>
      <c r="D2990" s="51"/>
      <c r="E2990" s="51"/>
      <c r="F2990" s="51"/>
      <c r="G2990" s="51"/>
    </row>
    <row r="2991" spans="1:7" x14ac:dyDescent="0.3">
      <c r="A2991" s="51"/>
      <c r="B2991" s="51"/>
      <c r="C2991" s="51"/>
      <c r="D2991" s="51"/>
      <c r="E2991" s="51"/>
      <c r="F2991" s="51"/>
      <c r="G2991" s="51"/>
    </row>
    <row r="2992" spans="1:7" x14ac:dyDescent="0.3">
      <c r="A2992" s="51"/>
      <c r="B2992" s="51"/>
      <c r="C2992" s="51"/>
      <c r="D2992" s="51"/>
      <c r="E2992" s="51"/>
      <c r="F2992" s="51"/>
      <c r="G2992" s="51"/>
    </row>
    <row r="2993" spans="1:7" x14ac:dyDescent="0.3">
      <c r="A2993" s="51"/>
      <c r="B2993" s="51"/>
      <c r="C2993" s="51"/>
      <c r="D2993" s="51"/>
      <c r="E2993" s="51"/>
      <c r="F2993" s="51"/>
      <c r="G2993" s="51"/>
    </row>
    <row r="2994" spans="1:7" x14ac:dyDescent="0.3">
      <c r="A2994" s="51"/>
      <c r="B2994" s="51"/>
      <c r="C2994" s="51"/>
      <c r="D2994" s="51"/>
      <c r="E2994" s="51"/>
      <c r="F2994" s="51"/>
      <c r="G2994" s="51"/>
    </row>
    <row r="2995" spans="1:7" x14ac:dyDescent="0.3">
      <c r="A2995" s="51"/>
      <c r="B2995" s="51"/>
      <c r="C2995" s="51"/>
      <c r="D2995" s="51"/>
      <c r="E2995" s="51"/>
      <c r="F2995" s="51"/>
      <c r="G2995" s="51"/>
    </row>
    <row r="2996" spans="1:7" x14ac:dyDescent="0.3">
      <c r="A2996" s="51"/>
      <c r="B2996" s="51"/>
      <c r="C2996" s="51"/>
      <c r="D2996" s="51"/>
      <c r="E2996" s="51"/>
      <c r="F2996" s="51"/>
      <c r="G2996" s="51"/>
    </row>
    <row r="2997" spans="1:7" x14ac:dyDescent="0.3">
      <c r="A2997" s="51"/>
      <c r="B2997" s="51"/>
      <c r="C2997" s="51"/>
      <c r="D2997" s="51"/>
      <c r="E2997" s="51"/>
      <c r="F2997" s="51"/>
      <c r="G2997" s="51"/>
    </row>
    <row r="2998" spans="1:7" x14ac:dyDescent="0.3">
      <c r="A2998" s="51"/>
      <c r="B2998" s="51"/>
      <c r="C2998" s="51"/>
      <c r="D2998" s="51"/>
      <c r="E2998" s="51"/>
      <c r="F2998" s="51"/>
      <c r="G2998" s="51"/>
    </row>
    <row r="2999" spans="1:7" x14ac:dyDescent="0.3">
      <c r="A2999" s="51"/>
      <c r="B2999" s="51"/>
      <c r="C2999" s="51"/>
      <c r="D2999" s="51"/>
      <c r="E2999" s="51"/>
      <c r="F2999" s="51"/>
      <c r="G2999" s="51"/>
    </row>
    <row r="3000" spans="1:7" x14ac:dyDescent="0.3">
      <c r="A3000" s="51"/>
      <c r="B3000" s="51"/>
      <c r="C3000" s="51"/>
      <c r="D3000" s="51"/>
      <c r="E3000" s="51"/>
      <c r="F3000" s="51"/>
      <c r="G3000" s="51"/>
    </row>
    <row r="3001" spans="1:7" x14ac:dyDescent="0.3">
      <c r="A3001" s="51"/>
      <c r="B3001" s="51"/>
      <c r="C3001" s="51"/>
      <c r="D3001" s="51"/>
      <c r="E3001" s="51"/>
      <c r="F3001" s="51"/>
      <c r="G3001" s="51"/>
    </row>
    <row r="3002" spans="1:7" x14ac:dyDescent="0.3">
      <c r="A3002" s="51"/>
      <c r="B3002" s="51"/>
      <c r="C3002" s="51"/>
      <c r="D3002" s="51"/>
      <c r="E3002" s="51"/>
      <c r="F3002" s="51"/>
      <c r="G3002" s="51"/>
    </row>
    <row r="3003" spans="1:7" x14ac:dyDescent="0.3">
      <c r="A3003" s="51"/>
      <c r="B3003" s="51"/>
      <c r="C3003" s="51"/>
      <c r="D3003" s="51"/>
      <c r="E3003" s="51"/>
      <c r="F3003" s="51"/>
      <c r="G3003" s="51"/>
    </row>
    <row r="3004" spans="1:7" x14ac:dyDescent="0.3">
      <c r="A3004" s="51"/>
      <c r="B3004" s="51"/>
      <c r="C3004" s="51"/>
      <c r="D3004" s="51"/>
      <c r="E3004" s="51"/>
      <c r="F3004" s="51"/>
      <c r="G3004" s="51"/>
    </row>
    <row r="3005" spans="1:7" x14ac:dyDescent="0.3">
      <c r="A3005" s="51"/>
      <c r="B3005" s="51"/>
      <c r="C3005" s="51"/>
      <c r="D3005" s="51"/>
      <c r="E3005" s="51"/>
      <c r="F3005" s="51"/>
      <c r="G3005" s="51"/>
    </row>
    <row r="3006" spans="1:7" x14ac:dyDescent="0.3">
      <c r="A3006" s="51"/>
      <c r="B3006" s="51"/>
      <c r="C3006" s="51"/>
      <c r="D3006" s="51"/>
      <c r="E3006" s="51"/>
      <c r="F3006" s="51"/>
      <c r="G3006" s="51"/>
    </row>
    <row r="3007" spans="1:7" x14ac:dyDescent="0.3">
      <c r="A3007" s="51"/>
      <c r="B3007" s="51"/>
      <c r="C3007" s="51"/>
      <c r="D3007" s="51"/>
      <c r="E3007" s="51"/>
      <c r="F3007" s="51"/>
      <c r="G3007" s="51"/>
    </row>
    <row r="3008" spans="1:7" x14ac:dyDescent="0.3">
      <c r="A3008" s="51"/>
      <c r="B3008" s="51"/>
      <c r="C3008" s="51"/>
      <c r="D3008" s="51"/>
      <c r="E3008" s="51"/>
      <c r="F3008" s="51"/>
      <c r="G3008" s="51"/>
    </row>
    <row r="3009" spans="1:7" x14ac:dyDescent="0.3">
      <c r="A3009" s="51"/>
      <c r="B3009" s="51"/>
      <c r="C3009" s="51"/>
      <c r="D3009" s="51"/>
      <c r="E3009" s="51"/>
      <c r="F3009" s="51"/>
      <c r="G3009" s="51"/>
    </row>
    <row r="3010" spans="1:7" x14ac:dyDescent="0.3">
      <c r="A3010" s="51"/>
      <c r="B3010" s="51"/>
      <c r="C3010" s="51"/>
      <c r="D3010" s="51"/>
      <c r="E3010" s="51"/>
      <c r="F3010" s="51"/>
      <c r="G3010" s="51"/>
    </row>
    <row r="3011" spans="1:7" x14ac:dyDescent="0.3">
      <c r="A3011" s="51"/>
      <c r="B3011" s="51"/>
      <c r="C3011" s="51"/>
      <c r="D3011" s="51"/>
      <c r="E3011" s="51"/>
      <c r="F3011" s="51"/>
      <c r="G3011" s="51"/>
    </row>
    <row r="3012" spans="1:7" x14ac:dyDescent="0.3">
      <c r="A3012" s="51"/>
      <c r="B3012" s="51"/>
      <c r="C3012" s="51"/>
      <c r="D3012" s="51"/>
      <c r="E3012" s="51"/>
      <c r="F3012" s="51"/>
      <c r="G3012" s="51"/>
    </row>
    <row r="3013" spans="1:7" x14ac:dyDescent="0.3">
      <c r="A3013" s="51"/>
      <c r="B3013" s="51"/>
      <c r="C3013" s="51"/>
      <c r="D3013" s="51"/>
      <c r="E3013" s="51"/>
      <c r="F3013" s="51"/>
      <c r="G3013" s="51"/>
    </row>
    <row r="3014" spans="1:7" x14ac:dyDescent="0.3">
      <c r="A3014" s="51"/>
      <c r="B3014" s="51"/>
      <c r="C3014" s="51"/>
      <c r="D3014" s="51"/>
      <c r="E3014" s="51"/>
      <c r="F3014" s="51"/>
      <c r="G3014" s="51"/>
    </row>
    <row r="3015" spans="1:7" x14ac:dyDescent="0.3">
      <c r="A3015" s="51"/>
      <c r="B3015" s="51"/>
      <c r="C3015" s="51"/>
      <c r="D3015" s="51"/>
      <c r="E3015" s="51"/>
      <c r="F3015" s="51"/>
      <c r="G3015" s="51"/>
    </row>
    <row r="3016" spans="1:7" x14ac:dyDescent="0.3">
      <c r="A3016" s="51"/>
      <c r="B3016" s="51"/>
      <c r="C3016" s="51"/>
      <c r="D3016" s="51"/>
      <c r="E3016" s="51"/>
      <c r="F3016" s="51"/>
      <c r="G3016" s="51"/>
    </row>
    <row r="3017" spans="1:7" x14ac:dyDescent="0.3">
      <c r="A3017" s="51"/>
      <c r="B3017" s="51"/>
      <c r="C3017" s="51"/>
      <c r="D3017" s="51"/>
      <c r="E3017" s="51"/>
      <c r="F3017" s="51"/>
      <c r="G3017" s="51"/>
    </row>
    <row r="3018" spans="1:7" x14ac:dyDescent="0.3">
      <c r="A3018" s="51"/>
      <c r="B3018" s="51"/>
      <c r="C3018" s="51"/>
      <c r="D3018" s="51"/>
      <c r="E3018" s="51"/>
      <c r="F3018" s="51"/>
      <c r="G3018" s="51"/>
    </row>
    <row r="3019" spans="1:7" x14ac:dyDescent="0.3">
      <c r="A3019" s="51"/>
      <c r="B3019" s="51"/>
      <c r="C3019" s="51"/>
      <c r="D3019" s="51"/>
      <c r="E3019" s="51"/>
      <c r="F3019" s="51"/>
      <c r="G3019" s="51"/>
    </row>
    <row r="3020" spans="1:7" x14ac:dyDescent="0.3">
      <c r="A3020" s="51"/>
      <c r="B3020" s="51"/>
      <c r="C3020" s="51"/>
      <c r="D3020" s="51"/>
      <c r="E3020" s="51"/>
      <c r="F3020" s="51"/>
      <c r="G3020" s="51"/>
    </row>
    <row r="3021" spans="1:7" x14ac:dyDescent="0.3">
      <c r="A3021" s="51"/>
      <c r="B3021" s="51"/>
      <c r="C3021" s="51"/>
      <c r="D3021" s="51"/>
      <c r="E3021" s="51"/>
      <c r="F3021" s="51"/>
      <c r="G3021" s="51"/>
    </row>
    <row r="3022" spans="1:7" x14ac:dyDescent="0.3">
      <c r="A3022" s="51"/>
      <c r="B3022" s="51"/>
      <c r="C3022" s="51"/>
      <c r="D3022" s="51"/>
      <c r="E3022" s="51"/>
      <c r="F3022" s="51"/>
      <c r="G3022" s="51"/>
    </row>
    <row r="3023" spans="1:7" x14ac:dyDescent="0.3">
      <c r="A3023" s="51"/>
      <c r="B3023" s="51"/>
      <c r="C3023" s="51"/>
      <c r="D3023" s="51"/>
      <c r="E3023" s="51"/>
      <c r="F3023" s="51"/>
      <c r="G3023" s="51"/>
    </row>
    <row r="3024" spans="1:7" x14ac:dyDescent="0.3">
      <c r="A3024" s="51"/>
      <c r="B3024" s="51"/>
      <c r="C3024" s="51"/>
      <c r="D3024" s="51"/>
      <c r="E3024" s="51"/>
      <c r="F3024" s="51"/>
      <c r="G3024" s="51"/>
    </row>
    <row r="3025" spans="1:7" x14ac:dyDescent="0.3">
      <c r="A3025" s="51"/>
      <c r="B3025" s="51"/>
      <c r="C3025" s="51"/>
      <c r="D3025" s="51"/>
      <c r="E3025" s="51"/>
      <c r="F3025" s="51"/>
      <c r="G3025" s="51"/>
    </row>
    <row r="3026" spans="1:7" x14ac:dyDescent="0.3">
      <c r="A3026" s="51"/>
      <c r="B3026" s="51"/>
      <c r="C3026" s="51"/>
      <c r="D3026" s="51"/>
      <c r="E3026" s="51"/>
      <c r="F3026" s="51"/>
      <c r="G3026" s="51"/>
    </row>
    <row r="3027" spans="1:7" x14ac:dyDescent="0.3">
      <c r="A3027" s="51"/>
      <c r="B3027" s="51"/>
      <c r="C3027" s="51"/>
      <c r="D3027" s="51"/>
      <c r="E3027" s="51"/>
      <c r="F3027" s="51"/>
      <c r="G3027" s="51"/>
    </row>
    <row r="3028" spans="1:7" x14ac:dyDescent="0.3">
      <c r="A3028" s="51"/>
      <c r="B3028" s="51"/>
      <c r="C3028" s="51"/>
      <c r="D3028" s="51"/>
      <c r="E3028" s="51"/>
      <c r="F3028" s="51"/>
      <c r="G3028" s="51"/>
    </row>
    <row r="3029" spans="1:7" x14ac:dyDescent="0.3">
      <c r="A3029" s="51"/>
      <c r="B3029" s="51"/>
      <c r="C3029" s="51"/>
      <c r="D3029" s="51"/>
      <c r="E3029" s="51"/>
      <c r="F3029" s="51"/>
      <c r="G3029" s="51"/>
    </row>
    <row r="3030" spans="1:7" x14ac:dyDescent="0.3">
      <c r="A3030" s="51"/>
      <c r="B3030" s="51"/>
      <c r="C3030" s="51"/>
      <c r="D3030" s="51"/>
      <c r="E3030" s="51"/>
      <c r="F3030" s="51"/>
      <c r="G3030" s="51"/>
    </row>
    <row r="3031" spans="1:7" x14ac:dyDescent="0.3">
      <c r="A3031" s="51"/>
      <c r="B3031" s="51"/>
      <c r="C3031" s="51"/>
      <c r="D3031" s="51"/>
      <c r="E3031" s="51"/>
      <c r="F3031" s="51"/>
      <c r="G3031" s="51"/>
    </row>
    <row r="3032" spans="1:7" x14ac:dyDescent="0.3">
      <c r="A3032" s="51"/>
      <c r="B3032" s="51"/>
      <c r="C3032" s="51"/>
      <c r="D3032" s="51"/>
      <c r="E3032" s="51"/>
      <c r="F3032" s="51"/>
      <c r="G3032" s="51"/>
    </row>
    <row r="3033" spans="1:7" x14ac:dyDescent="0.3">
      <c r="A3033" s="51"/>
      <c r="B3033" s="51"/>
      <c r="C3033" s="51"/>
      <c r="D3033" s="51"/>
      <c r="E3033" s="51"/>
      <c r="F3033" s="51"/>
      <c r="G3033" s="51"/>
    </row>
    <row r="3034" spans="1:7" x14ac:dyDescent="0.3">
      <c r="A3034" s="51"/>
      <c r="B3034" s="51"/>
      <c r="C3034" s="51"/>
      <c r="D3034" s="51"/>
      <c r="E3034" s="51"/>
      <c r="F3034" s="51"/>
      <c r="G3034" s="51"/>
    </row>
    <row r="3035" spans="1:7" x14ac:dyDescent="0.3">
      <c r="A3035" s="51"/>
      <c r="B3035" s="51"/>
      <c r="C3035" s="51"/>
      <c r="D3035" s="51"/>
      <c r="E3035" s="51"/>
      <c r="F3035" s="51"/>
      <c r="G3035" s="51"/>
    </row>
    <row r="3036" spans="1:7" x14ac:dyDescent="0.3">
      <c r="A3036" s="51"/>
      <c r="B3036" s="51"/>
      <c r="C3036" s="51"/>
      <c r="D3036" s="51"/>
      <c r="E3036" s="51"/>
      <c r="F3036" s="51"/>
      <c r="G3036" s="51"/>
    </row>
    <row r="3037" spans="1:7" x14ac:dyDescent="0.3">
      <c r="A3037" s="51"/>
      <c r="B3037" s="51"/>
      <c r="C3037" s="51"/>
      <c r="D3037" s="51"/>
      <c r="E3037" s="51"/>
      <c r="F3037" s="51"/>
      <c r="G3037" s="51"/>
    </row>
    <row r="3038" spans="1:7" x14ac:dyDescent="0.3">
      <c r="A3038" s="51"/>
      <c r="B3038" s="51"/>
      <c r="C3038" s="51"/>
      <c r="D3038" s="51"/>
      <c r="E3038" s="51"/>
      <c r="F3038" s="51"/>
      <c r="G3038" s="51"/>
    </row>
    <row r="3039" spans="1:7" x14ac:dyDescent="0.3">
      <c r="A3039" s="51"/>
      <c r="B3039" s="51"/>
      <c r="C3039" s="51"/>
      <c r="D3039" s="51"/>
      <c r="E3039" s="51"/>
      <c r="F3039" s="51"/>
      <c r="G3039" s="51"/>
    </row>
    <row r="3040" spans="1:7" x14ac:dyDescent="0.3">
      <c r="A3040" s="51"/>
      <c r="B3040" s="51"/>
      <c r="C3040" s="51"/>
      <c r="D3040" s="51"/>
      <c r="E3040" s="51"/>
      <c r="F3040" s="51"/>
      <c r="G3040" s="51"/>
    </row>
    <row r="3041" spans="1:7" x14ac:dyDescent="0.3">
      <c r="A3041" s="51"/>
      <c r="B3041" s="51"/>
      <c r="C3041" s="51"/>
      <c r="D3041" s="51"/>
      <c r="E3041" s="51"/>
      <c r="F3041" s="51"/>
      <c r="G3041" s="51"/>
    </row>
    <row r="3042" spans="1:7" x14ac:dyDescent="0.3">
      <c r="A3042" s="51"/>
      <c r="B3042" s="51"/>
      <c r="C3042" s="51"/>
      <c r="D3042" s="51"/>
      <c r="E3042" s="51"/>
      <c r="F3042" s="51"/>
      <c r="G3042" s="51"/>
    </row>
    <row r="3043" spans="1:7" x14ac:dyDescent="0.3">
      <c r="A3043" s="51"/>
      <c r="B3043" s="51"/>
      <c r="C3043" s="51"/>
      <c r="D3043" s="51"/>
      <c r="E3043" s="51"/>
      <c r="F3043" s="51"/>
      <c r="G3043" s="51"/>
    </row>
    <row r="3044" spans="1:7" x14ac:dyDescent="0.3">
      <c r="A3044" s="51"/>
      <c r="B3044" s="51"/>
      <c r="C3044" s="51"/>
      <c r="D3044" s="51"/>
      <c r="E3044" s="51"/>
      <c r="F3044" s="51"/>
      <c r="G3044" s="51"/>
    </row>
    <row r="3045" spans="1:7" x14ac:dyDescent="0.3">
      <c r="A3045" s="51"/>
      <c r="B3045" s="51"/>
      <c r="C3045" s="51"/>
      <c r="D3045" s="51"/>
      <c r="E3045" s="51"/>
      <c r="F3045" s="51"/>
      <c r="G3045" s="51"/>
    </row>
    <row r="3046" spans="1:7" x14ac:dyDescent="0.3">
      <c r="A3046" s="51"/>
      <c r="B3046" s="51"/>
      <c r="C3046" s="51"/>
      <c r="D3046" s="51"/>
      <c r="E3046" s="51"/>
      <c r="F3046" s="51"/>
      <c r="G3046" s="51"/>
    </row>
    <row r="3047" spans="1:7" x14ac:dyDescent="0.3">
      <c r="A3047" s="51"/>
      <c r="B3047" s="51"/>
      <c r="C3047" s="51"/>
      <c r="D3047" s="51"/>
      <c r="E3047" s="51"/>
      <c r="F3047" s="51"/>
      <c r="G3047" s="51"/>
    </row>
    <row r="3048" spans="1:7" x14ac:dyDescent="0.3">
      <c r="A3048" s="51"/>
      <c r="B3048" s="51"/>
      <c r="C3048" s="51"/>
      <c r="D3048" s="51"/>
      <c r="E3048" s="51"/>
      <c r="F3048" s="51"/>
      <c r="G3048" s="51"/>
    </row>
    <row r="3049" spans="1:7" x14ac:dyDescent="0.3">
      <c r="A3049" s="51"/>
      <c r="B3049" s="51"/>
      <c r="C3049" s="51"/>
      <c r="D3049" s="51"/>
      <c r="E3049" s="51"/>
      <c r="F3049" s="51"/>
      <c r="G3049" s="51"/>
    </row>
    <row r="3050" spans="1:7" x14ac:dyDescent="0.3">
      <c r="A3050" s="51"/>
      <c r="B3050" s="51"/>
      <c r="C3050" s="51"/>
      <c r="D3050" s="51"/>
      <c r="E3050" s="51"/>
      <c r="F3050" s="51"/>
      <c r="G3050" s="51"/>
    </row>
    <row r="3051" spans="1:7" x14ac:dyDescent="0.3">
      <c r="A3051" s="51"/>
      <c r="B3051" s="51"/>
      <c r="C3051" s="51"/>
      <c r="D3051" s="51"/>
      <c r="E3051" s="51"/>
      <c r="F3051" s="51"/>
      <c r="G3051" s="51"/>
    </row>
    <row r="3052" spans="1:7" x14ac:dyDescent="0.3">
      <c r="A3052" s="51"/>
      <c r="B3052" s="51"/>
      <c r="C3052" s="51"/>
      <c r="D3052" s="51"/>
      <c r="E3052" s="51"/>
      <c r="F3052" s="51"/>
      <c r="G3052" s="51"/>
    </row>
    <row r="3053" spans="1:7" x14ac:dyDescent="0.3">
      <c r="A3053" s="51"/>
      <c r="B3053" s="51"/>
      <c r="C3053" s="51"/>
      <c r="D3053" s="51"/>
      <c r="E3053" s="51"/>
      <c r="F3053" s="51"/>
      <c r="G3053" s="51"/>
    </row>
    <row r="3054" spans="1:7" x14ac:dyDescent="0.3">
      <c r="A3054" s="51"/>
      <c r="B3054" s="51"/>
      <c r="C3054" s="51"/>
      <c r="D3054" s="51"/>
      <c r="E3054" s="51"/>
      <c r="F3054" s="51"/>
      <c r="G3054" s="51"/>
    </row>
    <row r="3055" spans="1:7" x14ac:dyDescent="0.3">
      <c r="A3055" s="51"/>
      <c r="B3055" s="51"/>
      <c r="C3055" s="51"/>
      <c r="D3055" s="51"/>
      <c r="E3055" s="51"/>
      <c r="F3055" s="51"/>
      <c r="G3055" s="51"/>
    </row>
    <row r="3056" spans="1:7" x14ac:dyDescent="0.3">
      <c r="A3056" s="51"/>
      <c r="B3056" s="51"/>
      <c r="C3056" s="51"/>
      <c r="D3056" s="51"/>
      <c r="E3056" s="51"/>
      <c r="F3056" s="51"/>
      <c r="G3056" s="51"/>
    </row>
    <row r="3057" spans="1:7" x14ac:dyDescent="0.3">
      <c r="A3057" s="51"/>
      <c r="B3057" s="51"/>
      <c r="C3057" s="51"/>
      <c r="D3057" s="51"/>
      <c r="E3057" s="51"/>
      <c r="F3057" s="51"/>
      <c r="G3057" s="51"/>
    </row>
    <row r="3058" spans="1:7" x14ac:dyDescent="0.3">
      <c r="A3058" s="51"/>
      <c r="B3058" s="51"/>
      <c r="C3058" s="51"/>
      <c r="D3058" s="51"/>
      <c r="E3058" s="51"/>
      <c r="F3058" s="51"/>
      <c r="G3058" s="51"/>
    </row>
    <row r="3059" spans="1:7" x14ac:dyDescent="0.3">
      <c r="A3059" s="51"/>
      <c r="B3059" s="51"/>
      <c r="C3059" s="51"/>
      <c r="D3059" s="51"/>
      <c r="E3059" s="51"/>
      <c r="F3059" s="51"/>
      <c r="G3059" s="51"/>
    </row>
    <row r="3060" spans="1:7" x14ac:dyDescent="0.3">
      <c r="A3060" s="51"/>
      <c r="B3060" s="51"/>
      <c r="C3060" s="51"/>
      <c r="D3060" s="51"/>
      <c r="E3060" s="51"/>
      <c r="F3060" s="51"/>
      <c r="G3060" s="51"/>
    </row>
    <row r="3061" spans="1:7" x14ac:dyDescent="0.3">
      <c r="A3061" s="51"/>
      <c r="B3061" s="51"/>
      <c r="C3061" s="51"/>
      <c r="D3061" s="51"/>
      <c r="E3061" s="51"/>
      <c r="F3061" s="51"/>
      <c r="G3061" s="51"/>
    </row>
    <row r="3062" spans="1:7" x14ac:dyDescent="0.3">
      <c r="A3062" s="51"/>
      <c r="B3062" s="51"/>
      <c r="C3062" s="51"/>
      <c r="D3062" s="51"/>
      <c r="E3062" s="51"/>
      <c r="F3062" s="51"/>
      <c r="G3062" s="51"/>
    </row>
    <row r="3063" spans="1:7" x14ac:dyDescent="0.3">
      <c r="A3063" s="51"/>
      <c r="B3063" s="51"/>
      <c r="C3063" s="51"/>
      <c r="D3063" s="51"/>
      <c r="E3063" s="51"/>
      <c r="F3063" s="51"/>
      <c r="G3063" s="51"/>
    </row>
    <row r="3064" spans="1:7" x14ac:dyDescent="0.3">
      <c r="A3064" s="51"/>
      <c r="B3064" s="51"/>
      <c r="C3064" s="51"/>
      <c r="D3064" s="51"/>
      <c r="E3064" s="51"/>
      <c r="F3064" s="51"/>
      <c r="G3064" s="51"/>
    </row>
    <row r="3065" spans="1:7" x14ac:dyDescent="0.3">
      <c r="A3065" s="51"/>
      <c r="B3065" s="51"/>
      <c r="C3065" s="51"/>
      <c r="D3065" s="51"/>
      <c r="E3065" s="51"/>
      <c r="F3065" s="51"/>
      <c r="G3065" s="51"/>
    </row>
    <row r="3066" spans="1:7" x14ac:dyDescent="0.3">
      <c r="A3066" s="51"/>
      <c r="B3066" s="51"/>
      <c r="C3066" s="51"/>
      <c r="D3066" s="51"/>
      <c r="E3066" s="51"/>
      <c r="F3066" s="51"/>
      <c r="G3066" s="51"/>
    </row>
    <row r="3067" spans="1:7" x14ac:dyDescent="0.3">
      <c r="A3067" s="51"/>
      <c r="B3067" s="51"/>
      <c r="C3067" s="51"/>
      <c r="D3067" s="51"/>
      <c r="E3067" s="51"/>
      <c r="F3067" s="51"/>
      <c r="G3067" s="51"/>
    </row>
    <row r="3068" spans="1:7" x14ac:dyDescent="0.3">
      <c r="A3068" s="51"/>
      <c r="B3068" s="51"/>
      <c r="C3068" s="51"/>
      <c r="D3068" s="51"/>
      <c r="E3068" s="51"/>
      <c r="F3068" s="51"/>
      <c r="G3068" s="51"/>
    </row>
    <row r="3069" spans="1:7" x14ac:dyDescent="0.3">
      <c r="A3069" s="51"/>
      <c r="B3069" s="51"/>
      <c r="C3069" s="51"/>
      <c r="D3069" s="51"/>
      <c r="E3069" s="51"/>
      <c r="F3069" s="51"/>
      <c r="G3069" s="51"/>
    </row>
    <row r="3070" spans="1:7" x14ac:dyDescent="0.3">
      <c r="A3070" s="51"/>
      <c r="B3070" s="51"/>
      <c r="C3070" s="51"/>
      <c r="D3070" s="51"/>
      <c r="E3070" s="51"/>
      <c r="F3070" s="51"/>
      <c r="G3070" s="51"/>
    </row>
    <row r="3071" spans="1:7" x14ac:dyDescent="0.3">
      <c r="A3071" s="51"/>
      <c r="B3071" s="51"/>
      <c r="C3071" s="51"/>
      <c r="D3071" s="51"/>
      <c r="E3071" s="51"/>
      <c r="F3071" s="51"/>
      <c r="G3071" s="51"/>
    </row>
    <row r="3072" spans="1:7" x14ac:dyDescent="0.3">
      <c r="A3072" s="51"/>
      <c r="B3072" s="51"/>
      <c r="C3072" s="51"/>
      <c r="D3072" s="51"/>
      <c r="E3072" s="51"/>
      <c r="F3072" s="51"/>
      <c r="G3072" s="51"/>
    </row>
    <row r="3073" spans="1:7" x14ac:dyDescent="0.3">
      <c r="A3073" s="51"/>
      <c r="B3073" s="51"/>
      <c r="C3073" s="51"/>
      <c r="D3073" s="51"/>
      <c r="E3073" s="51"/>
      <c r="F3073" s="51"/>
      <c r="G3073" s="51"/>
    </row>
    <row r="3074" spans="1:7" x14ac:dyDescent="0.3">
      <c r="A3074" s="51"/>
      <c r="B3074" s="51"/>
      <c r="C3074" s="51"/>
      <c r="D3074" s="51"/>
      <c r="E3074" s="51"/>
      <c r="F3074" s="51"/>
      <c r="G3074" s="51"/>
    </row>
    <row r="3075" spans="1:7" x14ac:dyDescent="0.3">
      <c r="A3075" s="51"/>
      <c r="B3075" s="51"/>
      <c r="C3075" s="51"/>
      <c r="D3075" s="51"/>
      <c r="E3075" s="51"/>
      <c r="F3075" s="51"/>
      <c r="G3075" s="51"/>
    </row>
    <row r="3076" spans="1:7" x14ac:dyDescent="0.3">
      <c r="A3076" s="51"/>
      <c r="B3076" s="51"/>
      <c r="C3076" s="51"/>
      <c r="D3076" s="51"/>
      <c r="E3076" s="51"/>
      <c r="F3076" s="51"/>
      <c r="G3076" s="51"/>
    </row>
    <row r="3077" spans="1:7" x14ac:dyDescent="0.3">
      <c r="A3077" s="51"/>
      <c r="B3077" s="51"/>
      <c r="C3077" s="51"/>
      <c r="D3077" s="51"/>
      <c r="E3077" s="51"/>
      <c r="F3077" s="51"/>
      <c r="G3077" s="51"/>
    </row>
    <row r="3078" spans="1:7" x14ac:dyDescent="0.3">
      <c r="A3078" s="51"/>
      <c r="B3078" s="51"/>
      <c r="C3078" s="51"/>
      <c r="D3078" s="51"/>
      <c r="E3078" s="51"/>
      <c r="F3078" s="51"/>
      <c r="G3078" s="51"/>
    </row>
    <row r="3079" spans="1:7" x14ac:dyDescent="0.3">
      <c r="A3079" s="51"/>
      <c r="B3079" s="51"/>
      <c r="C3079" s="51"/>
      <c r="D3079" s="51"/>
      <c r="E3079" s="51"/>
      <c r="F3079" s="51"/>
      <c r="G3079" s="51"/>
    </row>
    <row r="3080" spans="1:7" x14ac:dyDescent="0.3">
      <c r="A3080" s="51"/>
      <c r="B3080" s="51"/>
      <c r="C3080" s="51"/>
      <c r="D3080" s="51"/>
      <c r="E3080" s="51"/>
      <c r="F3080" s="51"/>
      <c r="G3080" s="51"/>
    </row>
    <row r="3081" spans="1:7" x14ac:dyDescent="0.3">
      <c r="A3081" s="51"/>
      <c r="B3081" s="51"/>
      <c r="C3081" s="51"/>
      <c r="D3081" s="51"/>
      <c r="E3081" s="51"/>
      <c r="F3081" s="51"/>
      <c r="G3081" s="51"/>
    </row>
    <row r="3082" spans="1:7" x14ac:dyDescent="0.3">
      <c r="A3082" s="51"/>
      <c r="B3082" s="51"/>
      <c r="C3082" s="51"/>
      <c r="D3082" s="51"/>
      <c r="E3082" s="51"/>
      <c r="F3082" s="51"/>
      <c r="G3082" s="51"/>
    </row>
    <row r="3083" spans="1:7" x14ac:dyDescent="0.3">
      <c r="A3083" s="51"/>
      <c r="B3083" s="51"/>
      <c r="C3083" s="51"/>
      <c r="D3083" s="51"/>
      <c r="E3083" s="51"/>
      <c r="F3083" s="51"/>
      <c r="G3083" s="51"/>
    </row>
    <row r="3084" spans="1:7" x14ac:dyDescent="0.3">
      <c r="A3084" s="51"/>
      <c r="B3084" s="51"/>
      <c r="C3084" s="51"/>
      <c r="D3084" s="51"/>
      <c r="E3084" s="51"/>
      <c r="F3084" s="51"/>
      <c r="G3084" s="51"/>
    </row>
    <row r="3085" spans="1:7" x14ac:dyDescent="0.3">
      <c r="A3085" s="51"/>
      <c r="B3085" s="51"/>
      <c r="C3085" s="51"/>
      <c r="D3085" s="51"/>
      <c r="E3085" s="51"/>
      <c r="F3085" s="51"/>
      <c r="G3085" s="51"/>
    </row>
    <row r="3086" spans="1:7" x14ac:dyDescent="0.3">
      <c r="A3086" s="51"/>
      <c r="B3086" s="51"/>
      <c r="C3086" s="51"/>
      <c r="D3086" s="51"/>
      <c r="E3086" s="51"/>
      <c r="F3086" s="51"/>
      <c r="G3086" s="51"/>
    </row>
    <row r="3087" spans="1:7" x14ac:dyDescent="0.3">
      <c r="A3087" s="51"/>
      <c r="B3087" s="51"/>
      <c r="C3087" s="51"/>
      <c r="D3087" s="51"/>
      <c r="E3087" s="51"/>
      <c r="F3087" s="51"/>
      <c r="G3087" s="51"/>
    </row>
    <row r="3088" spans="1:7" x14ac:dyDescent="0.3">
      <c r="A3088" s="51"/>
      <c r="B3088" s="51"/>
      <c r="C3088" s="51"/>
      <c r="D3088" s="51"/>
      <c r="E3088" s="51"/>
      <c r="F3088" s="51"/>
      <c r="G3088" s="51"/>
    </row>
    <row r="3089" spans="1:7" x14ac:dyDescent="0.3">
      <c r="A3089" s="51"/>
      <c r="B3089" s="51"/>
      <c r="C3089" s="51"/>
      <c r="D3089" s="51"/>
      <c r="E3089" s="51"/>
      <c r="F3089" s="51"/>
      <c r="G3089" s="51"/>
    </row>
    <row r="3090" spans="1:7" x14ac:dyDescent="0.3">
      <c r="A3090" s="51"/>
      <c r="B3090" s="51"/>
      <c r="C3090" s="51"/>
      <c r="D3090" s="51"/>
      <c r="E3090" s="51"/>
      <c r="F3090" s="51"/>
      <c r="G3090" s="51"/>
    </row>
    <row r="3091" spans="1:7" x14ac:dyDescent="0.3">
      <c r="A3091" s="51"/>
      <c r="B3091" s="51"/>
      <c r="C3091" s="51"/>
      <c r="D3091" s="51"/>
      <c r="E3091" s="51"/>
      <c r="F3091" s="51"/>
      <c r="G3091" s="51"/>
    </row>
    <row r="3092" spans="1:7" x14ac:dyDescent="0.3">
      <c r="A3092" s="51"/>
      <c r="B3092" s="51"/>
      <c r="C3092" s="51"/>
      <c r="D3092" s="51"/>
      <c r="E3092" s="51"/>
      <c r="F3092" s="51"/>
      <c r="G3092" s="51"/>
    </row>
    <row r="3093" spans="1:7" x14ac:dyDescent="0.3">
      <c r="A3093" s="51"/>
      <c r="B3093" s="51"/>
      <c r="C3093" s="51"/>
      <c r="D3093" s="51"/>
      <c r="E3093" s="51"/>
      <c r="F3093" s="51"/>
      <c r="G3093" s="51"/>
    </row>
    <row r="3094" spans="1:7" x14ac:dyDescent="0.3">
      <c r="A3094" s="51"/>
      <c r="B3094" s="51"/>
      <c r="C3094" s="51"/>
      <c r="D3094" s="51"/>
      <c r="E3094" s="51"/>
      <c r="F3094" s="51"/>
      <c r="G3094" s="51"/>
    </row>
    <row r="3095" spans="1:7" x14ac:dyDescent="0.3">
      <c r="A3095" s="51"/>
      <c r="B3095" s="51"/>
      <c r="C3095" s="51"/>
      <c r="D3095" s="51"/>
      <c r="E3095" s="51"/>
      <c r="F3095" s="51"/>
      <c r="G3095" s="51"/>
    </row>
    <row r="3096" spans="1:7" x14ac:dyDescent="0.3">
      <c r="A3096" s="51"/>
      <c r="B3096" s="51"/>
      <c r="C3096" s="51"/>
      <c r="D3096" s="51"/>
      <c r="E3096" s="51"/>
      <c r="F3096" s="51"/>
      <c r="G3096" s="51"/>
    </row>
    <row r="3097" spans="1:7" x14ac:dyDescent="0.3">
      <c r="A3097" s="51"/>
      <c r="B3097" s="51"/>
      <c r="C3097" s="51"/>
      <c r="D3097" s="51"/>
      <c r="E3097" s="51"/>
      <c r="F3097" s="51"/>
      <c r="G3097" s="51"/>
    </row>
    <row r="3098" spans="1:7" x14ac:dyDescent="0.3">
      <c r="A3098" s="51"/>
      <c r="B3098" s="51"/>
      <c r="C3098" s="51"/>
      <c r="D3098" s="51"/>
      <c r="E3098" s="51"/>
      <c r="F3098" s="51"/>
      <c r="G3098" s="51"/>
    </row>
    <row r="3099" spans="1:7" x14ac:dyDescent="0.3">
      <c r="A3099" s="51"/>
      <c r="B3099" s="51"/>
      <c r="C3099" s="51"/>
      <c r="D3099" s="51"/>
      <c r="E3099" s="51"/>
      <c r="F3099" s="51"/>
      <c r="G3099" s="51"/>
    </row>
    <row r="3100" spans="1:7" x14ac:dyDescent="0.3">
      <c r="A3100" s="51"/>
      <c r="B3100" s="51"/>
      <c r="C3100" s="51"/>
      <c r="D3100" s="51"/>
      <c r="E3100" s="51"/>
      <c r="F3100" s="51"/>
      <c r="G3100" s="51"/>
    </row>
    <row r="3101" spans="1:7" x14ac:dyDescent="0.3">
      <c r="A3101" s="51"/>
      <c r="B3101" s="51"/>
      <c r="C3101" s="51"/>
      <c r="D3101" s="51"/>
      <c r="E3101" s="51"/>
      <c r="F3101" s="51"/>
      <c r="G3101" s="51"/>
    </row>
    <row r="3102" spans="1:7" x14ac:dyDescent="0.3">
      <c r="A3102" s="51"/>
      <c r="B3102" s="51"/>
      <c r="C3102" s="51"/>
      <c r="D3102" s="51"/>
      <c r="E3102" s="51"/>
      <c r="F3102" s="51"/>
      <c r="G3102" s="51"/>
    </row>
    <row r="3103" spans="1:7" x14ac:dyDescent="0.3">
      <c r="A3103" s="51"/>
      <c r="B3103" s="51"/>
      <c r="C3103" s="51"/>
      <c r="D3103" s="51"/>
      <c r="E3103" s="51"/>
      <c r="F3103" s="51"/>
      <c r="G3103" s="51"/>
    </row>
    <row r="3104" spans="1:7" x14ac:dyDescent="0.3">
      <c r="A3104" s="51"/>
      <c r="B3104" s="51"/>
      <c r="C3104" s="51"/>
      <c r="D3104" s="51"/>
      <c r="E3104" s="51"/>
      <c r="F3104" s="51"/>
      <c r="G3104" s="51"/>
    </row>
    <row r="3105" spans="1:7" x14ac:dyDescent="0.3">
      <c r="A3105" s="51"/>
      <c r="B3105" s="51"/>
      <c r="C3105" s="51"/>
      <c r="D3105" s="51"/>
      <c r="E3105" s="51"/>
      <c r="F3105" s="51"/>
      <c r="G3105" s="51"/>
    </row>
    <row r="3106" spans="1:7" x14ac:dyDescent="0.3">
      <c r="A3106" s="51"/>
      <c r="B3106" s="51"/>
      <c r="C3106" s="51"/>
      <c r="D3106" s="51"/>
      <c r="E3106" s="51"/>
      <c r="F3106" s="51"/>
      <c r="G3106" s="51"/>
    </row>
    <row r="3107" spans="1:7" x14ac:dyDescent="0.3">
      <c r="A3107" s="51"/>
      <c r="B3107" s="51"/>
      <c r="C3107" s="51"/>
      <c r="D3107" s="51"/>
      <c r="E3107" s="51"/>
      <c r="F3107" s="51"/>
      <c r="G3107" s="51"/>
    </row>
    <row r="3108" spans="1:7" x14ac:dyDescent="0.3">
      <c r="A3108" s="51"/>
      <c r="B3108" s="51"/>
      <c r="C3108" s="51"/>
      <c r="D3108" s="51"/>
      <c r="E3108" s="51"/>
      <c r="F3108" s="51"/>
      <c r="G3108" s="51"/>
    </row>
    <row r="3109" spans="1:7" x14ac:dyDescent="0.3">
      <c r="A3109" s="51"/>
      <c r="B3109" s="51"/>
      <c r="C3109" s="51"/>
      <c r="D3109" s="51"/>
      <c r="E3109" s="51"/>
      <c r="F3109" s="51"/>
      <c r="G3109" s="51"/>
    </row>
    <row r="3110" spans="1:7" x14ac:dyDescent="0.3">
      <c r="A3110" s="51"/>
      <c r="B3110" s="51"/>
      <c r="C3110" s="51"/>
      <c r="D3110" s="51"/>
      <c r="E3110" s="51"/>
      <c r="F3110" s="51"/>
      <c r="G3110" s="51"/>
    </row>
    <row r="3111" spans="1:7" x14ac:dyDescent="0.3">
      <c r="A3111" s="51"/>
      <c r="B3111" s="51"/>
      <c r="C3111" s="51"/>
      <c r="D3111" s="51"/>
      <c r="E3111" s="51"/>
      <c r="F3111" s="51"/>
      <c r="G3111" s="51"/>
    </row>
    <row r="3112" spans="1:7" x14ac:dyDescent="0.3">
      <c r="A3112" s="51"/>
      <c r="B3112" s="51"/>
      <c r="C3112" s="51"/>
      <c r="D3112" s="51"/>
      <c r="E3112" s="51"/>
      <c r="F3112" s="51"/>
      <c r="G3112" s="51"/>
    </row>
    <row r="3113" spans="1:7" x14ac:dyDescent="0.3">
      <c r="A3113" s="51"/>
      <c r="B3113" s="51"/>
      <c r="C3113" s="51"/>
      <c r="D3113" s="51"/>
      <c r="E3113" s="51"/>
      <c r="F3113" s="51"/>
      <c r="G3113" s="51"/>
    </row>
    <row r="3114" spans="1:7" x14ac:dyDescent="0.3">
      <c r="A3114" s="51"/>
      <c r="B3114" s="51"/>
      <c r="C3114" s="51"/>
      <c r="D3114" s="51"/>
      <c r="E3114" s="51"/>
      <c r="F3114" s="51"/>
      <c r="G3114" s="51"/>
    </row>
    <row r="3115" spans="1:7" x14ac:dyDescent="0.3">
      <c r="A3115" s="51"/>
      <c r="B3115" s="51"/>
      <c r="C3115" s="51"/>
      <c r="D3115" s="51"/>
      <c r="E3115" s="51"/>
      <c r="F3115" s="51"/>
      <c r="G3115" s="51"/>
    </row>
    <row r="3116" spans="1:7" x14ac:dyDescent="0.3">
      <c r="A3116" s="51"/>
      <c r="B3116" s="51"/>
      <c r="C3116" s="51"/>
      <c r="D3116" s="51"/>
      <c r="E3116" s="51"/>
      <c r="F3116" s="51"/>
      <c r="G3116" s="51"/>
    </row>
    <row r="3117" spans="1:7" x14ac:dyDescent="0.3">
      <c r="A3117" s="51"/>
      <c r="B3117" s="51"/>
      <c r="C3117" s="51"/>
      <c r="D3117" s="51"/>
      <c r="E3117" s="51"/>
      <c r="F3117" s="51"/>
      <c r="G3117" s="51"/>
    </row>
    <row r="3118" spans="1:7" x14ac:dyDescent="0.3">
      <c r="A3118" s="51"/>
      <c r="B3118" s="51"/>
      <c r="C3118" s="51"/>
      <c r="D3118" s="51"/>
      <c r="E3118" s="51"/>
      <c r="F3118" s="51"/>
      <c r="G3118" s="51"/>
    </row>
    <row r="3119" spans="1:7" x14ac:dyDescent="0.3">
      <c r="A3119" s="51"/>
      <c r="B3119" s="51"/>
      <c r="C3119" s="51"/>
      <c r="D3119" s="51"/>
      <c r="E3119" s="51"/>
      <c r="F3119" s="51"/>
      <c r="G3119" s="51"/>
    </row>
    <row r="3120" spans="1:7" x14ac:dyDescent="0.3">
      <c r="A3120" s="51"/>
      <c r="B3120" s="51"/>
      <c r="C3120" s="51"/>
      <c r="D3120" s="51"/>
      <c r="E3120" s="51"/>
      <c r="F3120" s="51"/>
      <c r="G3120" s="51"/>
    </row>
    <row r="3121" spans="1:7" x14ac:dyDescent="0.3">
      <c r="A3121" s="51"/>
      <c r="B3121" s="51"/>
      <c r="C3121" s="51"/>
      <c r="D3121" s="51"/>
      <c r="E3121" s="51"/>
      <c r="F3121" s="51"/>
      <c r="G3121" s="51"/>
    </row>
    <row r="3122" spans="1:7" x14ac:dyDescent="0.3">
      <c r="A3122" s="51"/>
      <c r="B3122" s="51"/>
      <c r="C3122" s="51"/>
      <c r="D3122" s="51"/>
      <c r="E3122" s="51"/>
      <c r="F3122" s="51"/>
      <c r="G3122" s="51"/>
    </row>
    <row r="3123" spans="1:7" x14ac:dyDescent="0.3">
      <c r="A3123" s="51"/>
      <c r="B3123" s="51"/>
      <c r="C3123" s="51"/>
      <c r="D3123" s="51"/>
      <c r="E3123" s="51"/>
      <c r="F3123" s="51"/>
      <c r="G3123" s="51"/>
    </row>
    <row r="3124" spans="1:7" x14ac:dyDescent="0.3">
      <c r="A3124" s="51"/>
      <c r="B3124" s="51"/>
      <c r="C3124" s="51"/>
      <c r="D3124" s="51"/>
      <c r="E3124" s="51"/>
      <c r="F3124" s="51"/>
      <c r="G3124" s="51"/>
    </row>
    <row r="3125" spans="1:7" x14ac:dyDescent="0.3">
      <c r="A3125" s="51"/>
      <c r="B3125" s="51"/>
      <c r="C3125" s="51"/>
      <c r="D3125" s="51"/>
      <c r="E3125" s="51"/>
      <c r="F3125" s="51"/>
      <c r="G3125" s="51"/>
    </row>
    <row r="3126" spans="1:7" x14ac:dyDescent="0.3">
      <c r="A3126" s="51"/>
      <c r="B3126" s="51"/>
      <c r="C3126" s="51"/>
      <c r="D3126" s="51"/>
      <c r="E3126" s="51"/>
      <c r="F3126" s="51"/>
      <c r="G3126" s="51"/>
    </row>
    <row r="3127" spans="1:7" x14ac:dyDescent="0.3">
      <c r="A3127" s="51"/>
      <c r="B3127" s="51"/>
      <c r="C3127" s="51"/>
      <c r="D3127" s="51"/>
      <c r="E3127" s="51"/>
      <c r="F3127" s="51"/>
      <c r="G3127" s="51"/>
    </row>
    <row r="3128" spans="1:7" x14ac:dyDescent="0.3">
      <c r="A3128" s="51"/>
      <c r="B3128" s="51"/>
      <c r="C3128" s="51"/>
      <c r="D3128" s="51"/>
      <c r="E3128" s="51"/>
      <c r="F3128" s="51"/>
      <c r="G3128" s="51"/>
    </row>
    <row r="3129" spans="1:7" x14ac:dyDescent="0.3">
      <c r="A3129" s="51"/>
      <c r="B3129" s="51"/>
      <c r="C3129" s="51"/>
      <c r="D3129" s="51"/>
      <c r="E3129" s="51"/>
      <c r="F3129" s="51"/>
      <c r="G3129" s="51"/>
    </row>
    <row r="3130" spans="1:7" x14ac:dyDescent="0.3">
      <c r="A3130" s="51"/>
      <c r="B3130" s="51"/>
      <c r="C3130" s="51"/>
      <c r="D3130" s="51"/>
      <c r="E3130" s="51"/>
      <c r="F3130" s="51"/>
      <c r="G3130" s="51"/>
    </row>
    <row r="3131" spans="1:7" x14ac:dyDescent="0.3">
      <c r="A3131" s="51"/>
      <c r="B3131" s="51"/>
      <c r="C3131" s="51"/>
      <c r="D3131" s="51"/>
      <c r="E3131" s="51"/>
      <c r="F3131" s="51"/>
      <c r="G3131" s="51"/>
    </row>
    <row r="3132" spans="1:7" x14ac:dyDescent="0.3">
      <c r="A3132" s="51"/>
      <c r="B3132" s="51"/>
      <c r="C3132" s="51"/>
      <c r="D3132" s="51"/>
      <c r="E3132" s="51"/>
      <c r="F3132" s="51"/>
      <c r="G3132" s="51"/>
    </row>
    <row r="3133" spans="1:7" x14ac:dyDescent="0.3">
      <c r="A3133" s="51"/>
      <c r="B3133" s="51"/>
      <c r="C3133" s="51"/>
      <c r="D3133" s="51"/>
      <c r="E3133" s="51"/>
      <c r="F3133" s="51"/>
      <c r="G3133" s="51"/>
    </row>
    <row r="3134" spans="1:7" x14ac:dyDescent="0.3">
      <c r="A3134" s="51"/>
      <c r="B3134" s="51"/>
      <c r="C3134" s="51"/>
      <c r="D3134" s="51"/>
      <c r="E3134" s="51"/>
      <c r="F3134" s="51"/>
      <c r="G3134" s="51"/>
    </row>
    <row r="3135" spans="1:7" x14ac:dyDescent="0.3">
      <c r="A3135" s="51"/>
      <c r="B3135" s="51"/>
      <c r="C3135" s="51"/>
      <c r="D3135" s="51"/>
      <c r="E3135" s="51"/>
      <c r="F3135" s="51"/>
      <c r="G3135" s="51"/>
    </row>
    <row r="3136" spans="1:7" x14ac:dyDescent="0.3">
      <c r="A3136" s="51"/>
      <c r="B3136" s="51"/>
      <c r="C3136" s="51"/>
      <c r="D3136" s="51"/>
      <c r="E3136" s="51"/>
      <c r="F3136" s="51"/>
      <c r="G3136" s="51"/>
    </row>
    <row r="3137" spans="1:7" x14ac:dyDescent="0.3">
      <c r="A3137" s="51"/>
      <c r="B3137" s="51"/>
      <c r="C3137" s="51"/>
      <c r="D3137" s="51"/>
      <c r="E3137" s="51"/>
      <c r="F3137" s="51"/>
      <c r="G3137" s="51"/>
    </row>
    <row r="3138" spans="1:7" x14ac:dyDescent="0.3">
      <c r="A3138" s="51"/>
      <c r="B3138" s="51"/>
      <c r="C3138" s="51"/>
      <c r="D3138" s="51"/>
      <c r="E3138" s="51"/>
      <c r="F3138" s="51"/>
      <c r="G3138" s="51"/>
    </row>
    <row r="3139" spans="1:7" x14ac:dyDescent="0.3">
      <c r="A3139" s="51"/>
      <c r="B3139" s="51"/>
      <c r="C3139" s="51"/>
      <c r="D3139" s="51"/>
      <c r="E3139" s="51"/>
      <c r="F3139" s="51"/>
      <c r="G3139" s="51"/>
    </row>
    <row r="3140" spans="1:7" x14ac:dyDescent="0.3">
      <c r="A3140" s="51"/>
      <c r="B3140" s="51"/>
      <c r="C3140" s="51"/>
      <c r="D3140" s="51"/>
      <c r="E3140" s="51"/>
      <c r="F3140" s="51"/>
      <c r="G3140" s="51"/>
    </row>
    <row r="3141" spans="1:7" x14ac:dyDescent="0.3">
      <c r="A3141" s="51"/>
      <c r="B3141" s="51"/>
      <c r="C3141" s="51"/>
      <c r="D3141" s="51"/>
      <c r="E3141" s="51"/>
      <c r="F3141" s="51"/>
      <c r="G3141" s="51"/>
    </row>
    <row r="3142" spans="1:7" x14ac:dyDescent="0.3">
      <c r="A3142" s="51"/>
      <c r="B3142" s="51"/>
      <c r="C3142" s="51"/>
      <c r="D3142" s="51"/>
      <c r="E3142" s="51"/>
      <c r="F3142" s="51"/>
      <c r="G3142" s="51"/>
    </row>
    <row r="3143" spans="1:7" x14ac:dyDescent="0.3">
      <c r="A3143" s="51"/>
      <c r="B3143" s="51"/>
      <c r="C3143" s="51"/>
      <c r="D3143" s="51"/>
      <c r="E3143" s="51"/>
      <c r="F3143" s="51"/>
      <c r="G3143" s="51"/>
    </row>
    <row r="3144" spans="1:7" x14ac:dyDescent="0.3">
      <c r="A3144" s="51"/>
      <c r="B3144" s="51"/>
      <c r="C3144" s="51"/>
      <c r="D3144" s="51"/>
      <c r="E3144" s="51"/>
      <c r="F3144" s="51"/>
      <c r="G3144" s="51"/>
    </row>
    <row r="3145" spans="1:7" x14ac:dyDescent="0.3">
      <c r="A3145" s="51"/>
      <c r="B3145" s="51"/>
      <c r="C3145" s="51"/>
      <c r="D3145" s="51"/>
      <c r="E3145" s="51"/>
      <c r="F3145" s="51"/>
      <c r="G3145" s="51"/>
    </row>
    <row r="3146" spans="1:7" x14ac:dyDescent="0.3">
      <c r="A3146" s="51"/>
      <c r="B3146" s="51"/>
      <c r="C3146" s="51"/>
      <c r="D3146" s="51"/>
      <c r="E3146" s="51"/>
      <c r="F3146" s="51"/>
      <c r="G3146" s="51"/>
    </row>
    <row r="3147" spans="1:7" x14ac:dyDescent="0.3">
      <c r="A3147" s="51"/>
      <c r="B3147" s="51"/>
      <c r="C3147" s="51"/>
      <c r="D3147" s="51"/>
      <c r="E3147" s="51"/>
      <c r="F3147" s="51"/>
      <c r="G3147" s="51"/>
    </row>
    <row r="3148" spans="1:7" x14ac:dyDescent="0.3">
      <c r="A3148" s="51"/>
      <c r="B3148" s="51"/>
      <c r="C3148" s="51"/>
      <c r="D3148" s="51"/>
      <c r="E3148" s="51"/>
      <c r="F3148" s="51"/>
      <c r="G3148" s="51"/>
    </row>
    <row r="3149" spans="1:7" x14ac:dyDescent="0.3">
      <c r="A3149" s="51"/>
      <c r="B3149" s="51"/>
      <c r="C3149" s="51"/>
      <c r="D3149" s="51"/>
      <c r="E3149" s="51"/>
      <c r="F3149" s="51"/>
      <c r="G3149" s="51"/>
    </row>
    <row r="3150" spans="1:7" x14ac:dyDescent="0.3">
      <c r="A3150" s="51"/>
      <c r="B3150" s="51"/>
      <c r="C3150" s="51"/>
      <c r="D3150" s="51"/>
      <c r="E3150" s="51"/>
      <c r="F3150" s="51"/>
      <c r="G3150" s="51"/>
    </row>
    <row r="3151" spans="1:7" x14ac:dyDescent="0.3">
      <c r="A3151" s="51"/>
      <c r="B3151" s="51"/>
      <c r="C3151" s="51"/>
      <c r="D3151" s="51"/>
      <c r="E3151" s="51"/>
      <c r="F3151" s="51"/>
      <c r="G3151" s="51"/>
    </row>
    <row r="3152" spans="1:7" x14ac:dyDescent="0.3">
      <c r="A3152" s="51"/>
      <c r="B3152" s="51"/>
      <c r="C3152" s="51"/>
      <c r="D3152" s="51"/>
      <c r="E3152" s="51"/>
      <c r="F3152" s="51"/>
      <c r="G3152" s="51"/>
    </row>
    <row r="3153" spans="1:7" x14ac:dyDescent="0.3">
      <c r="A3153" s="51"/>
      <c r="B3153" s="51"/>
      <c r="C3153" s="51"/>
      <c r="D3153" s="51"/>
      <c r="E3153" s="51"/>
      <c r="F3153" s="51"/>
      <c r="G3153" s="51"/>
    </row>
    <row r="3154" spans="1:7" x14ac:dyDescent="0.3">
      <c r="A3154" s="51"/>
      <c r="B3154" s="51"/>
      <c r="C3154" s="51"/>
      <c r="D3154" s="51"/>
      <c r="E3154" s="51"/>
      <c r="F3154" s="51"/>
      <c r="G3154" s="51"/>
    </row>
    <row r="3155" spans="1:7" x14ac:dyDescent="0.3">
      <c r="A3155" s="51"/>
      <c r="B3155" s="51"/>
      <c r="C3155" s="51"/>
      <c r="D3155" s="51"/>
      <c r="E3155" s="51"/>
      <c r="F3155" s="51"/>
      <c r="G3155" s="51"/>
    </row>
    <row r="3156" spans="1:7" x14ac:dyDescent="0.3">
      <c r="A3156" s="51"/>
      <c r="B3156" s="51"/>
      <c r="C3156" s="51"/>
      <c r="D3156" s="51"/>
      <c r="E3156" s="51"/>
      <c r="F3156" s="51"/>
      <c r="G3156" s="51"/>
    </row>
    <row r="3157" spans="1:7" x14ac:dyDescent="0.3">
      <c r="A3157" s="51"/>
      <c r="B3157" s="51"/>
      <c r="C3157" s="51"/>
      <c r="D3157" s="51"/>
      <c r="E3157" s="51"/>
      <c r="F3157" s="51"/>
      <c r="G3157" s="51"/>
    </row>
    <row r="3158" spans="1:7" x14ac:dyDescent="0.3">
      <c r="A3158" s="51"/>
      <c r="B3158" s="51"/>
      <c r="C3158" s="51"/>
      <c r="D3158" s="51"/>
      <c r="E3158" s="51"/>
      <c r="F3158" s="51"/>
      <c r="G3158" s="51"/>
    </row>
    <row r="3159" spans="1:7" x14ac:dyDescent="0.3">
      <c r="A3159" s="51"/>
      <c r="B3159" s="51"/>
      <c r="C3159" s="51"/>
      <c r="D3159" s="51"/>
      <c r="E3159" s="51"/>
      <c r="F3159" s="51"/>
      <c r="G3159" s="51"/>
    </row>
    <row r="3160" spans="1:7" x14ac:dyDescent="0.3">
      <c r="A3160" s="51"/>
      <c r="B3160" s="51"/>
      <c r="C3160" s="51"/>
      <c r="D3160" s="51"/>
      <c r="E3160" s="51"/>
      <c r="F3160" s="51"/>
      <c r="G3160" s="51"/>
    </row>
    <row r="3161" spans="1:7" x14ac:dyDescent="0.3">
      <c r="A3161" s="51"/>
      <c r="B3161" s="51"/>
      <c r="C3161" s="51"/>
      <c r="D3161" s="51"/>
      <c r="E3161" s="51"/>
      <c r="F3161" s="51"/>
      <c r="G3161" s="51"/>
    </row>
    <row r="3162" spans="1:7" x14ac:dyDescent="0.3">
      <c r="A3162" s="51"/>
      <c r="B3162" s="51"/>
      <c r="C3162" s="51"/>
      <c r="D3162" s="51"/>
      <c r="E3162" s="51"/>
      <c r="F3162" s="51"/>
      <c r="G3162" s="51"/>
    </row>
    <row r="3163" spans="1:7" x14ac:dyDescent="0.3">
      <c r="A3163" s="51"/>
      <c r="B3163" s="51"/>
      <c r="C3163" s="51"/>
      <c r="D3163" s="51"/>
      <c r="E3163" s="51"/>
      <c r="F3163" s="51"/>
      <c r="G3163" s="51"/>
    </row>
    <row r="3164" spans="1:7" x14ac:dyDescent="0.3">
      <c r="A3164" s="51"/>
      <c r="B3164" s="51"/>
      <c r="C3164" s="51"/>
      <c r="D3164" s="51"/>
      <c r="E3164" s="51"/>
      <c r="F3164" s="51"/>
      <c r="G3164" s="51"/>
    </row>
    <row r="3165" spans="1:7" x14ac:dyDescent="0.3">
      <c r="A3165" s="51"/>
      <c r="B3165" s="51"/>
      <c r="C3165" s="51"/>
      <c r="D3165" s="51"/>
      <c r="E3165" s="51"/>
      <c r="F3165" s="51"/>
      <c r="G3165" s="51"/>
    </row>
    <row r="3166" spans="1:7" x14ac:dyDescent="0.3">
      <c r="A3166" s="51"/>
      <c r="B3166" s="51"/>
      <c r="C3166" s="51"/>
      <c r="D3166" s="51"/>
      <c r="E3166" s="51"/>
      <c r="F3166" s="51"/>
      <c r="G3166" s="51"/>
    </row>
    <row r="3167" spans="1:7" x14ac:dyDescent="0.3">
      <c r="A3167" s="51"/>
      <c r="B3167" s="51"/>
      <c r="C3167" s="51"/>
      <c r="D3167" s="51"/>
      <c r="E3167" s="51"/>
      <c r="F3167" s="51"/>
      <c r="G3167" s="51"/>
    </row>
    <row r="3168" spans="1:7" x14ac:dyDescent="0.3">
      <c r="A3168" s="51"/>
      <c r="B3168" s="51"/>
      <c r="C3168" s="51"/>
      <c r="D3168" s="51"/>
      <c r="E3168" s="51"/>
      <c r="F3168" s="51"/>
      <c r="G3168" s="51"/>
    </row>
    <row r="3169" spans="1:7" x14ac:dyDescent="0.3">
      <c r="A3169" s="51"/>
      <c r="B3169" s="51"/>
      <c r="C3169" s="51"/>
      <c r="D3169" s="51"/>
      <c r="E3169" s="51"/>
      <c r="F3169" s="51"/>
      <c r="G3169" s="51"/>
    </row>
    <row r="3170" spans="1:7" x14ac:dyDescent="0.3">
      <c r="A3170" s="51"/>
      <c r="B3170" s="51"/>
      <c r="C3170" s="51"/>
      <c r="D3170" s="51"/>
      <c r="E3170" s="51"/>
      <c r="F3170" s="51"/>
      <c r="G3170" s="51"/>
    </row>
    <row r="3171" spans="1:7" x14ac:dyDescent="0.3">
      <c r="A3171" s="51"/>
      <c r="B3171" s="51"/>
      <c r="C3171" s="51"/>
      <c r="D3171" s="51"/>
      <c r="E3171" s="51"/>
      <c r="F3171" s="51"/>
      <c r="G3171" s="51"/>
    </row>
    <row r="3172" spans="1:7" x14ac:dyDescent="0.3">
      <c r="A3172" s="51"/>
      <c r="B3172" s="51"/>
      <c r="C3172" s="51"/>
      <c r="D3172" s="51"/>
      <c r="E3172" s="51"/>
      <c r="F3172" s="51"/>
      <c r="G3172" s="51"/>
    </row>
    <row r="3173" spans="1:7" x14ac:dyDescent="0.3">
      <c r="A3173" s="51"/>
      <c r="B3173" s="51"/>
      <c r="C3173" s="51"/>
      <c r="D3173" s="51"/>
      <c r="E3173" s="51"/>
      <c r="F3173" s="51"/>
      <c r="G3173" s="51"/>
    </row>
    <row r="3174" spans="1:7" x14ac:dyDescent="0.3">
      <c r="A3174" s="51"/>
      <c r="B3174" s="51"/>
      <c r="C3174" s="51"/>
      <c r="D3174" s="51"/>
      <c r="E3174" s="51"/>
      <c r="F3174" s="51"/>
      <c r="G3174" s="51"/>
    </row>
    <row r="3175" spans="1:7" x14ac:dyDescent="0.3">
      <c r="A3175" s="51"/>
      <c r="B3175" s="51"/>
      <c r="C3175" s="51"/>
      <c r="D3175" s="51"/>
      <c r="E3175" s="51"/>
      <c r="F3175" s="51"/>
      <c r="G3175" s="51"/>
    </row>
    <row r="3176" spans="1:7" x14ac:dyDescent="0.3">
      <c r="A3176" s="51"/>
      <c r="B3176" s="51"/>
      <c r="C3176" s="51"/>
      <c r="D3176" s="51"/>
      <c r="E3176" s="51"/>
      <c r="F3176" s="51"/>
      <c r="G3176" s="51"/>
    </row>
    <row r="3177" spans="1:7" x14ac:dyDescent="0.3">
      <c r="A3177" s="51"/>
      <c r="B3177" s="51"/>
      <c r="C3177" s="51"/>
      <c r="D3177" s="51"/>
      <c r="E3177" s="51"/>
      <c r="F3177" s="51"/>
      <c r="G3177" s="51"/>
    </row>
    <row r="3178" spans="1:7" x14ac:dyDescent="0.3">
      <c r="A3178" s="51"/>
      <c r="B3178" s="51"/>
      <c r="C3178" s="51"/>
      <c r="D3178" s="51"/>
      <c r="E3178" s="51"/>
      <c r="F3178" s="51"/>
      <c r="G3178" s="51"/>
    </row>
    <row r="3179" spans="1:7" x14ac:dyDescent="0.3">
      <c r="A3179" s="51"/>
      <c r="B3179" s="51"/>
      <c r="C3179" s="51"/>
      <c r="D3179" s="51"/>
      <c r="E3179" s="51"/>
      <c r="F3179" s="51"/>
      <c r="G3179" s="51"/>
    </row>
    <row r="3180" spans="1:7" x14ac:dyDescent="0.3">
      <c r="A3180" s="51"/>
      <c r="B3180" s="51"/>
      <c r="C3180" s="51"/>
      <c r="D3180" s="51"/>
      <c r="E3180" s="51"/>
      <c r="F3180" s="51"/>
      <c r="G3180" s="51"/>
    </row>
    <row r="3181" spans="1:7" x14ac:dyDescent="0.3">
      <c r="A3181" s="51"/>
      <c r="B3181" s="51"/>
      <c r="C3181" s="51"/>
      <c r="D3181" s="51"/>
      <c r="E3181" s="51"/>
      <c r="F3181" s="51"/>
      <c r="G3181" s="51"/>
    </row>
    <row r="3182" spans="1:7" x14ac:dyDescent="0.3">
      <c r="A3182" s="51"/>
      <c r="B3182" s="51"/>
      <c r="C3182" s="51"/>
      <c r="D3182" s="51"/>
      <c r="E3182" s="51"/>
      <c r="F3182" s="51"/>
      <c r="G3182" s="51"/>
    </row>
    <row r="3183" spans="1:7" x14ac:dyDescent="0.3">
      <c r="A3183" s="51"/>
      <c r="B3183" s="51"/>
      <c r="C3183" s="51"/>
      <c r="D3183" s="51"/>
      <c r="E3183" s="51"/>
      <c r="F3183" s="51"/>
      <c r="G3183" s="51"/>
    </row>
    <row r="3184" spans="1:7" x14ac:dyDescent="0.3">
      <c r="A3184" s="51"/>
      <c r="B3184" s="51"/>
      <c r="C3184" s="51"/>
      <c r="D3184" s="51"/>
      <c r="E3184" s="51"/>
      <c r="F3184" s="51"/>
      <c r="G3184" s="51"/>
    </row>
    <row r="3185" spans="1:7" x14ac:dyDescent="0.3">
      <c r="A3185" s="51"/>
      <c r="B3185" s="51"/>
      <c r="C3185" s="51"/>
      <c r="D3185" s="51"/>
      <c r="E3185" s="51"/>
      <c r="F3185" s="51"/>
      <c r="G3185" s="51"/>
    </row>
    <row r="3186" spans="1:7" x14ac:dyDescent="0.3">
      <c r="A3186" s="51"/>
      <c r="B3186" s="51"/>
      <c r="C3186" s="51"/>
      <c r="D3186" s="51"/>
      <c r="E3186" s="51"/>
      <c r="F3186" s="51"/>
      <c r="G3186" s="51"/>
    </row>
    <row r="3187" spans="1:7" x14ac:dyDescent="0.3">
      <c r="A3187" s="51"/>
      <c r="B3187" s="51"/>
      <c r="C3187" s="51"/>
      <c r="D3187" s="51"/>
      <c r="E3187" s="51"/>
      <c r="F3187" s="51"/>
      <c r="G3187" s="51"/>
    </row>
    <row r="3188" spans="1:7" x14ac:dyDescent="0.3">
      <c r="A3188" s="51"/>
      <c r="B3188" s="51"/>
      <c r="C3188" s="51"/>
      <c r="D3188" s="51"/>
      <c r="E3188" s="51"/>
      <c r="F3188" s="51"/>
      <c r="G3188" s="51"/>
    </row>
    <row r="3189" spans="1:7" x14ac:dyDescent="0.3">
      <c r="A3189" s="51"/>
      <c r="B3189" s="51"/>
      <c r="C3189" s="51"/>
      <c r="D3189" s="51"/>
      <c r="E3189" s="51"/>
      <c r="F3189" s="51"/>
      <c r="G3189" s="51"/>
    </row>
    <row r="3190" spans="1:7" x14ac:dyDescent="0.3">
      <c r="A3190" s="51"/>
      <c r="B3190" s="51"/>
      <c r="C3190" s="51"/>
      <c r="D3190" s="51"/>
      <c r="E3190" s="51"/>
      <c r="F3190" s="51"/>
      <c r="G3190" s="51"/>
    </row>
    <row r="3191" spans="1:7" x14ac:dyDescent="0.3">
      <c r="A3191" s="51"/>
      <c r="B3191" s="51"/>
      <c r="C3191" s="51"/>
      <c r="D3191" s="51"/>
      <c r="E3191" s="51"/>
      <c r="F3191" s="51"/>
      <c r="G3191" s="51"/>
    </row>
    <row r="3192" spans="1:7" x14ac:dyDescent="0.3">
      <c r="A3192" s="51"/>
      <c r="B3192" s="51"/>
      <c r="C3192" s="51"/>
      <c r="D3192" s="51"/>
      <c r="E3192" s="51"/>
      <c r="F3192" s="51"/>
      <c r="G3192" s="51"/>
    </row>
    <row r="3193" spans="1:7" x14ac:dyDescent="0.3">
      <c r="A3193" s="51"/>
      <c r="B3193" s="51"/>
      <c r="C3193" s="51"/>
      <c r="D3193" s="51"/>
      <c r="E3193" s="51"/>
      <c r="F3193" s="51"/>
      <c r="G3193" s="51"/>
    </row>
    <row r="3194" spans="1:7" x14ac:dyDescent="0.3">
      <c r="A3194" s="51"/>
      <c r="B3194" s="51"/>
      <c r="C3194" s="51"/>
      <c r="D3194" s="51"/>
      <c r="E3194" s="51"/>
      <c r="F3194" s="51"/>
      <c r="G3194" s="51"/>
    </row>
    <row r="3195" spans="1:7" x14ac:dyDescent="0.3">
      <c r="A3195" s="51"/>
      <c r="B3195" s="51"/>
      <c r="C3195" s="51"/>
      <c r="D3195" s="51"/>
      <c r="E3195" s="51"/>
      <c r="F3195" s="51"/>
      <c r="G3195" s="51"/>
    </row>
    <row r="3196" spans="1:7" x14ac:dyDescent="0.3">
      <c r="A3196" s="51"/>
      <c r="B3196" s="51"/>
      <c r="C3196" s="51"/>
      <c r="D3196" s="51"/>
      <c r="E3196" s="51"/>
      <c r="F3196" s="51"/>
      <c r="G3196" s="51"/>
    </row>
    <row r="3197" spans="1:7" x14ac:dyDescent="0.3">
      <c r="A3197" s="51"/>
      <c r="B3197" s="51"/>
      <c r="C3197" s="51"/>
      <c r="D3197" s="51"/>
      <c r="E3197" s="51"/>
      <c r="F3197" s="51"/>
      <c r="G3197" s="51"/>
    </row>
    <row r="3198" spans="1:7" x14ac:dyDescent="0.3">
      <c r="A3198" s="51"/>
      <c r="B3198" s="51"/>
      <c r="C3198" s="51"/>
      <c r="D3198" s="51"/>
      <c r="E3198" s="51"/>
      <c r="F3198" s="51"/>
      <c r="G3198" s="51"/>
    </row>
    <row r="3199" spans="1:7" x14ac:dyDescent="0.3">
      <c r="A3199" s="51"/>
      <c r="B3199" s="51"/>
      <c r="C3199" s="51"/>
      <c r="D3199" s="51"/>
      <c r="E3199" s="51"/>
      <c r="F3199" s="51"/>
      <c r="G3199" s="51"/>
    </row>
    <row r="3200" spans="1:7" x14ac:dyDescent="0.3">
      <c r="A3200" s="51"/>
      <c r="B3200" s="51"/>
      <c r="C3200" s="51"/>
      <c r="D3200" s="51"/>
      <c r="E3200" s="51"/>
      <c r="F3200" s="51"/>
      <c r="G3200" s="51"/>
    </row>
    <row r="3201" spans="1:7" x14ac:dyDescent="0.3">
      <c r="A3201" s="51"/>
      <c r="B3201" s="51"/>
      <c r="C3201" s="51"/>
      <c r="D3201" s="51"/>
      <c r="E3201" s="51"/>
      <c r="F3201" s="51"/>
      <c r="G3201" s="51"/>
    </row>
    <row r="3202" spans="1:7" x14ac:dyDescent="0.3">
      <c r="A3202" s="51"/>
      <c r="B3202" s="51"/>
      <c r="C3202" s="51"/>
      <c r="D3202" s="51"/>
      <c r="E3202" s="51"/>
      <c r="F3202" s="51"/>
      <c r="G3202" s="51"/>
    </row>
    <row r="3203" spans="1:7" x14ac:dyDescent="0.3">
      <c r="A3203" s="51"/>
      <c r="B3203" s="51"/>
      <c r="C3203" s="51"/>
      <c r="D3203" s="51"/>
      <c r="E3203" s="51"/>
      <c r="F3203" s="51"/>
      <c r="G3203" s="51"/>
    </row>
    <row r="3204" spans="1:7" x14ac:dyDescent="0.3">
      <c r="A3204" s="51"/>
      <c r="B3204" s="51"/>
      <c r="C3204" s="51"/>
      <c r="D3204" s="51"/>
      <c r="E3204" s="51"/>
      <c r="F3204" s="51"/>
      <c r="G3204" s="51"/>
    </row>
    <row r="3205" spans="1:7" x14ac:dyDescent="0.3">
      <c r="A3205" s="51"/>
      <c r="B3205" s="51"/>
      <c r="C3205" s="51"/>
      <c r="D3205" s="51"/>
      <c r="E3205" s="51"/>
      <c r="F3205" s="51"/>
      <c r="G3205" s="51"/>
    </row>
    <row r="3206" spans="1:7" x14ac:dyDescent="0.3">
      <c r="A3206" s="51"/>
      <c r="B3206" s="51"/>
      <c r="C3206" s="51"/>
      <c r="D3206" s="51"/>
      <c r="E3206" s="51"/>
      <c r="F3206" s="51"/>
      <c r="G3206" s="51"/>
    </row>
    <row r="3207" spans="1:7" x14ac:dyDescent="0.3">
      <c r="A3207" s="51"/>
      <c r="B3207" s="51"/>
      <c r="C3207" s="51"/>
      <c r="D3207" s="51"/>
      <c r="E3207" s="51"/>
      <c r="F3207" s="51"/>
      <c r="G3207" s="51"/>
    </row>
    <row r="3208" spans="1:7" x14ac:dyDescent="0.3">
      <c r="A3208" s="51"/>
      <c r="B3208" s="51"/>
      <c r="C3208" s="51"/>
      <c r="D3208" s="51"/>
      <c r="E3208" s="51"/>
      <c r="F3208" s="51"/>
      <c r="G3208" s="51"/>
    </row>
    <row r="3209" spans="1:7" x14ac:dyDescent="0.3">
      <c r="A3209" s="51"/>
      <c r="B3209" s="51"/>
      <c r="C3209" s="51"/>
      <c r="D3209" s="51"/>
      <c r="E3209" s="51"/>
      <c r="F3209" s="51"/>
      <c r="G3209" s="51"/>
    </row>
    <row r="3210" spans="1:7" x14ac:dyDescent="0.3">
      <c r="A3210" s="51"/>
      <c r="B3210" s="51"/>
      <c r="C3210" s="51"/>
      <c r="D3210" s="51"/>
      <c r="E3210" s="51"/>
      <c r="F3210" s="51"/>
      <c r="G3210" s="51"/>
    </row>
    <row r="3211" spans="1:7" x14ac:dyDescent="0.3">
      <c r="A3211" s="51"/>
      <c r="B3211" s="51"/>
      <c r="C3211" s="51"/>
      <c r="D3211" s="51"/>
      <c r="E3211" s="51"/>
      <c r="F3211" s="51"/>
      <c r="G3211" s="51"/>
    </row>
    <row r="3212" spans="1:7" x14ac:dyDescent="0.3">
      <c r="A3212" s="51"/>
      <c r="B3212" s="51"/>
      <c r="C3212" s="51"/>
      <c r="D3212" s="51"/>
      <c r="E3212" s="51"/>
      <c r="F3212" s="51"/>
      <c r="G3212" s="51"/>
    </row>
    <row r="3213" spans="1:7" x14ac:dyDescent="0.3">
      <c r="A3213" s="51"/>
      <c r="B3213" s="51"/>
      <c r="C3213" s="51"/>
      <c r="D3213" s="51"/>
      <c r="E3213" s="51"/>
      <c r="F3213" s="51"/>
      <c r="G3213" s="51"/>
    </row>
    <row r="3214" spans="1:7" x14ac:dyDescent="0.3">
      <c r="A3214" s="51"/>
      <c r="B3214" s="51"/>
      <c r="C3214" s="51"/>
      <c r="D3214" s="51"/>
      <c r="E3214" s="51"/>
      <c r="F3214" s="51"/>
      <c r="G3214" s="51"/>
    </row>
    <row r="3215" spans="1:7" x14ac:dyDescent="0.3">
      <c r="A3215" s="51"/>
      <c r="B3215" s="51"/>
      <c r="C3215" s="51"/>
      <c r="D3215" s="51"/>
      <c r="E3215" s="51"/>
      <c r="F3215" s="51"/>
      <c r="G3215" s="51"/>
    </row>
    <row r="3216" spans="1:7" x14ac:dyDescent="0.3">
      <c r="A3216" s="51"/>
      <c r="B3216" s="51"/>
      <c r="C3216" s="51"/>
      <c r="D3216" s="51"/>
      <c r="E3216" s="51"/>
      <c r="F3216" s="51"/>
      <c r="G3216" s="51"/>
    </row>
    <row r="3217" spans="1:7" x14ac:dyDescent="0.3">
      <c r="A3217" s="51"/>
      <c r="B3217" s="51"/>
      <c r="C3217" s="51"/>
      <c r="D3217" s="51"/>
      <c r="E3217" s="51"/>
      <c r="F3217" s="51"/>
      <c r="G3217" s="51"/>
    </row>
    <row r="3218" spans="1:7" x14ac:dyDescent="0.3">
      <c r="A3218" s="51"/>
      <c r="B3218" s="51"/>
      <c r="C3218" s="51"/>
      <c r="D3218" s="51"/>
      <c r="E3218" s="51"/>
      <c r="F3218" s="51"/>
      <c r="G3218" s="51"/>
    </row>
    <row r="3219" spans="1:7" x14ac:dyDescent="0.3">
      <c r="A3219" s="51"/>
      <c r="B3219" s="51"/>
      <c r="C3219" s="51"/>
      <c r="D3219" s="51"/>
      <c r="E3219" s="51"/>
      <c r="F3219" s="51"/>
      <c r="G3219" s="51"/>
    </row>
    <row r="3220" spans="1:7" x14ac:dyDescent="0.3">
      <c r="A3220" s="51"/>
      <c r="B3220" s="51"/>
      <c r="C3220" s="51"/>
      <c r="D3220" s="51"/>
      <c r="E3220" s="51"/>
      <c r="F3220" s="51"/>
      <c r="G3220" s="51"/>
    </row>
    <row r="3221" spans="1:7" x14ac:dyDescent="0.3">
      <c r="A3221" s="51"/>
      <c r="B3221" s="51"/>
      <c r="C3221" s="51"/>
      <c r="D3221" s="51"/>
      <c r="E3221" s="51"/>
      <c r="F3221" s="51"/>
      <c r="G3221" s="51"/>
    </row>
    <row r="3222" spans="1:7" x14ac:dyDescent="0.3">
      <c r="A3222" s="51"/>
      <c r="B3222" s="51"/>
      <c r="C3222" s="51"/>
      <c r="D3222" s="51"/>
      <c r="E3222" s="51"/>
      <c r="F3222" s="51"/>
      <c r="G3222" s="51"/>
    </row>
    <row r="3223" spans="1:7" x14ac:dyDescent="0.3">
      <c r="A3223" s="51"/>
      <c r="B3223" s="51"/>
      <c r="C3223" s="51"/>
      <c r="D3223" s="51"/>
      <c r="E3223" s="51"/>
      <c r="F3223" s="51"/>
      <c r="G3223" s="51"/>
    </row>
    <row r="3224" spans="1:7" x14ac:dyDescent="0.3">
      <c r="A3224" s="51"/>
      <c r="B3224" s="51"/>
      <c r="C3224" s="51"/>
      <c r="D3224" s="51"/>
      <c r="E3224" s="51"/>
      <c r="F3224" s="51"/>
      <c r="G3224" s="51"/>
    </row>
    <row r="3225" spans="1:7" x14ac:dyDescent="0.3">
      <c r="A3225" s="51"/>
      <c r="B3225" s="51"/>
      <c r="C3225" s="51"/>
      <c r="D3225" s="51"/>
      <c r="E3225" s="51"/>
      <c r="F3225" s="51"/>
      <c r="G3225" s="51"/>
    </row>
    <row r="3226" spans="1:7" x14ac:dyDescent="0.3">
      <c r="A3226" s="51"/>
      <c r="B3226" s="51"/>
      <c r="C3226" s="51"/>
      <c r="D3226" s="51"/>
      <c r="E3226" s="51"/>
      <c r="F3226" s="51"/>
      <c r="G3226" s="51"/>
    </row>
    <row r="3227" spans="1:7" x14ac:dyDescent="0.3">
      <c r="A3227" s="51"/>
      <c r="B3227" s="51"/>
      <c r="C3227" s="51"/>
      <c r="D3227" s="51"/>
      <c r="E3227" s="51"/>
      <c r="F3227" s="51"/>
      <c r="G3227" s="51"/>
    </row>
    <row r="3228" spans="1:7" x14ac:dyDescent="0.3">
      <c r="A3228" s="51"/>
      <c r="B3228" s="51"/>
      <c r="C3228" s="51"/>
      <c r="D3228" s="51"/>
      <c r="E3228" s="51"/>
      <c r="F3228" s="51"/>
      <c r="G3228" s="51"/>
    </row>
    <row r="3229" spans="1:7" x14ac:dyDescent="0.3">
      <c r="A3229" s="51"/>
      <c r="B3229" s="51"/>
      <c r="C3229" s="51"/>
      <c r="D3229" s="51"/>
      <c r="E3229" s="51"/>
      <c r="F3229" s="51"/>
      <c r="G3229" s="51"/>
    </row>
    <row r="3230" spans="1:7" x14ac:dyDescent="0.3">
      <c r="A3230" s="51"/>
      <c r="B3230" s="51"/>
      <c r="C3230" s="51"/>
      <c r="D3230" s="51"/>
      <c r="E3230" s="51"/>
      <c r="F3230" s="51"/>
      <c r="G3230" s="51"/>
    </row>
    <row r="3231" spans="1:7" x14ac:dyDescent="0.3">
      <c r="A3231" s="51"/>
      <c r="B3231" s="51"/>
      <c r="C3231" s="51"/>
      <c r="D3231" s="51"/>
      <c r="E3231" s="51"/>
      <c r="F3231" s="51"/>
      <c r="G3231" s="51"/>
    </row>
    <row r="3232" spans="1:7" x14ac:dyDescent="0.3">
      <c r="A3232" s="51"/>
      <c r="B3232" s="51"/>
      <c r="C3232" s="51"/>
      <c r="D3232" s="51"/>
      <c r="E3232" s="51"/>
      <c r="F3232" s="51"/>
      <c r="G3232" s="51"/>
    </row>
    <row r="3233" spans="1:7" x14ac:dyDescent="0.3">
      <c r="A3233" s="51"/>
      <c r="B3233" s="51"/>
      <c r="C3233" s="51"/>
      <c r="D3233" s="51"/>
      <c r="E3233" s="51"/>
      <c r="F3233" s="51"/>
      <c r="G3233" s="51"/>
    </row>
    <row r="3234" spans="1:7" x14ac:dyDescent="0.3">
      <c r="A3234" s="51"/>
      <c r="B3234" s="51"/>
      <c r="C3234" s="51"/>
      <c r="D3234" s="51"/>
      <c r="E3234" s="51"/>
      <c r="F3234" s="51"/>
      <c r="G3234" s="51"/>
    </row>
    <row r="3235" spans="1:7" x14ac:dyDescent="0.3">
      <c r="A3235" s="51"/>
      <c r="B3235" s="51"/>
      <c r="C3235" s="51"/>
      <c r="D3235" s="51"/>
      <c r="E3235" s="51"/>
      <c r="F3235" s="51"/>
      <c r="G3235" s="51"/>
    </row>
    <row r="3236" spans="1:7" x14ac:dyDescent="0.3">
      <c r="A3236" s="51"/>
      <c r="B3236" s="51"/>
      <c r="C3236" s="51"/>
      <c r="D3236" s="51"/>
      <c r="E3236" s="51"/>
      <c r="F3236" s="51"/>
      <c r="G3236" s="51"/>
    </row>
    <row r="3237" spans="1:7" x14ac:dyDescent="0.3">
      <c r="A3237" s="51"/>
      <c r="B3237" s="51"/>
      <c r="C3237" s="51"/>
      <c r="D3237" s="51"/>
      <c r="E3237" s="51"/>
      <c r="F3237" s="51"/>
      <c r="G3237" s="51"/>
    </row>
    <row r="3238" spans="1:7" x14ac:dyDescent="0.3">
      <c r="A3238" s="51"/>
      <c r="B3238" s="51"/>
      <c r="C3238" s="51"/>
      <c r="D3238" s="51"/>
      <c r="E3238" s="51"/>
      <c r="F3238" s="51"/>
      <c r="G3238" s="51"/>
    </row>
    <row r="3239" spans="1:7" x14ac:dyDescent="0.3">
      <c r="A3239" s="51"/>
      <c r="B3239" s="51"/>
      <c r="C3239" s="51"/>
      <c r="D3239" s="51"/>
      <c r="E3239" s="51"/>
      <c r="F3239" s="51"/>
      <c r="G3239" s="51"/>
    </row>
    <row r="3240" spans="1:7" x14ac:dyDescent="0.3">
      <c r="A3240" s="51"/>
      <c r="B3240" s="51"/>
      <c r="C3240" s="51"/>
      <c r="D3240" s="51"/>
      <c r="E3240" s="51"/>
      <c r="F3240" s="51"/>
      <c r="G3240" s="51"/>
    </row>
    <row r="3241" spans="1:7" x14ac:dyDescent="0.3">
      <c r="A3241" s="51"/>
      <c r="B3241" s="51"/>
      <c r="C3241" s="51"/>
      <c r="D3241" s="51"/>
      <c r="E3241" s="51"/>
      <c r="F3241" s="51"/>
      <c r="G3241" s="51"/>
    </row>
    <row r="3242" spans="1:7" x14ac:dyDescent="0.3">
      <c r="A3242" s="51"/>
      <c r="B3242" s="51"/>
      <c r="C3242" s="51"/>
      <c r="D3242" s="51"/>
      <c r="E3242" s="51"/>
      <c r="F3242" s="51"/>
      <c r="G3242" s="51"/>
    </row>
    <row r="3243" spans="1:7" x14ac:dyDescent="0.3">
      <c r="A3243" s="51"/>
      <c r="B3243" s="51"/>
      <c r="C3243" s="51"/>
      <c r="D3243" s="51"/>
      <c r="E3243" s="51"/>
      <c r="F3243" s="51"/>
      <c r="G3243" s="51"/>
    </row>
  </sheetData>
  <mergeCells count="3">
    <mergeCell ref="A3:A4"/>
    <mergeCell ref="F4:G4"/>
    <mergeCell ref="F9:G9"/>
  </mergeCells>
  <hyperlinks>
    <hyperlink ref="G1" location="INFO!A1" display="POWRÓT" xr:uid="{68C71648-7521-4B3F-8469-E0D424E8908E}"/>
  </hyperlinks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K16"/>
  <sheetViews>
    <sheetView showGridLines="0" zoomScaleNormal="100" workbookViewId="0">
      <selection activeCell="J14" sqref="J14"/>
    </sheetView>
  </sheetViews>
  <sheetFormatPr defaultRowHeight="13.2" x14ac:dyDescent="0.25"/>
  <cols>
    <col min="1" max="1" width="25.5546875" style="2" customWidth="1"/>
    <col min="2" max="2" width="9.109375" style="2"/>
    <col min="3" max="3" width="10.88671875" style="2" customWidth="1"/>
    <col min="4" max="8" width="9.88671875" style="2" customWidth="1"/>
    <col min="9" max="9" width="20" style="2" customWidth="1"/>
    <col min="10" max="255" width="9.109375" style="2"/>
    <col min="256" max="256" width="22.88671875" style="2" customWidth="1"/>
    <col min="257" max="257" width="9.109375" style="2"/>
    <col min="258" max="258" width="10.88671875" style="2" customWidth="1"/>
    <col min="259" max="262" width="9.109375" style="2"/>
    <col min="263" max="263" width="9" style="2" customWidth="1"/>
    <col min="264" max="264" width="0.109375" style="2" customWidth="1"/>
    <col min="265" max="511" width="9.109375" style="2"/>
    <col min="512" max="512" width="22.88671875" style="2" customWidth="1"/>
    <col min="513" max="513" width="9.109375" style="2"/>
    <col min="514" max="514" width="10.88671875" style="2" customWidth="1"/>
    <col min="515" max="518" width="9.109375" style="2"/>
    <col min="519" max="519" width="9" style="2" customWidth="1"/>
    <col min="520" max="520" width="0.109375" style="2" customWidth="1"/>
    <col min="521" max="767" width="9.109375" style="2"/>
    <col min="768" max="768" width="22.88671875" style="2" customWidth="1"/>
    <col min="769" max="769" width="9.109375" style="2"/>
    <col min="770" max="770" width="10.88671875" style="2" customWidth="1"/>
    <col min="771" max="774" width="9.109375" style="2"/>
    <col min="775" max="775" width="9" style="2" customWidth="1"/>
    <col min="776" max="776" width="0.109375" style="2" customWidth="1"/>
    <col min="777" max="1023" width="9.109375" style="2"/>
    <col min="1024" max="1024" width="22.88671875" style="2" customWidth="1"/>
    <col min="1025" max="1025" width="9.109375" style="2"/>
    <col min="1026" max="1026" width="10.88671875" style="2" customWidth="1"/>
    <col min="1027" max="1030" width="9.109375" style="2"/>
    <col min="1031" max="1031" width="9" style="2" customWidth="1"/>
    <col min="1032" max="1032" width="0.109375" style="2" customWidth="1"/>
    <col min="1033" max="1279" width="9.109375" style="2"/>
    <col min="1280" max="1280" width="22.88671875" style="2" customWidth="1"/>
    <col min="1281" max="1281" width="9.109375" style="2"/>
    <col min="1282" max="1282" width="10.88671875" style="2" customWidth="1"/>
    <col min="1283" max="1286" width="9.109375" style="2"/>
    <col min="1287" max="1287" width="9" style="2" customWidth="1"/>
    <col min="1288" max="1288" width="0.109375" style="2" customWidth="1"/>
    <col min="1289" max="1535" width="9.109375" style="2"/>
    <col min="1536" max="1536" width="22.88671875" style="2" customWidth="1"/>
    <col min="1537" max="1537" width="9.109375" style="2"/>
    <col min="1538" max="1538" width="10.88671875" style="2" customWidth="1"/>
    <col min="1539" max="1542" width="9.109375" style="2"/>
    <col min="1543" max="1543" width="9" style="2" customWidth="1"/>
    <col min="1544" max="1544" width="0.109375" style="2" customWidth="1"/>
    <col min="1545" max="1791" width="9.109375" style="2"/>
    <col min="1792" max="1792" width="22.88671875" style="2" customWidth="1"/>
    <col min="1793" max="1793" width="9.109375" style="2"/>
    <col min="1794" max="1794" width="10.88671875" style="2" customWidth="1"/>
    <col min="1795" max="1798" width="9.109375" style="2"/>
    <col min="1799" max="1799" width="9" style="2" customWidth="1"/>
    <col min="1800" max="1800" width="0.109375" style="2" customWidth="1"/>
    <col min="1801" max="2047" width="9.109375" style="2"/>
    <col min="2048" max="2048" width="22.88671875" style="2" customWidth="1"/>
    <col min="2049" max="2049" width="9.109375" style="2"/>
    <col min="2050" max="2050" width="10.88671875" style="2" customWidth="1"/>
    <col min="2051" max="2054" width="9.109375" style="2"/>
    <col min="2055" max="2055" width="9" style="2" customWidth="1"/>
    <col min="2056" max="2056" width="0.109375" style="2" customWidth="1"/>
    <col min="2057" max="2303" width="9.109375" style="2"/>
    <col min="2304" max="2304" width="22.88671875" style="2" customWidth="1"/>
    <col min="2305" max="2305" width="9.109375" style="2"/>
    <col min="2306" max="2306" width="10.88671875" style="2" customWidth="1"/>
    <col min="2307" max="2310" width="9.109375" style="2"/>
    <col min="2311" max="2311" width="9" style="2" customWidth="1"/>
    <col min="2312" max="2312" width="0.109375" style="2" customWidth="1"/>
    <col min="2313" max="2559" width="9.109375" style="2"/>
    <col min="2560" max="2560" width="22.88671875" style="2" customWidth="1"/>
    <col min="2561" max="2561" width="9.109375" style="2"/>
    <col min="2562" max="2562" width="10.88671875" style="2" customWidth="1"/>
    <col min="2563" max="2566" width="9.109375" style="2"/>
    <col min="2567" max="2567" width="9" style="2" customWidth="1"/>
    <col min="2568" max="2568" width="0.109375" style="2" customWidth="1"/>
    <col min="2569" max="2815" width="9.109375" style="2"/>
    <col min="2816" max="2816" width="22.88671875" style="2" customWidth="1"/>
    <col min="2817" max="2817" width="9.109375" style="2"/>
    <col min="2818" max="2818" width="10.88671875" style="2" customWidth="1"/>
    <col min="2819" max="2822" width="9.109375" style="2"/>
    <col min="2823" max="2823" width="9" style="2" customWidth="1"/>
    <col min="2824" max="2824" width="0.109375" style="2" customWidth="1"/>
    <col min="2825" max="3071" width="9.109375" style="2"/>
    <col min="3072" max="3072" width="22.88671875" style="2" customWidth="1"/>
    <col min="3073" max="3073" width="9.109375" style="2"/>
    <col min="3074" max="3074" width="10.88671875" style="2" customWidth="1"/>
    <col min="3075" max="3078" width="9.109375" style="2"/>
    <col min="3079" max="3079" width="9" style="2" customWidth="1"/>
    <col min="3080" max="3080" width="0.109375" style="2" customWidth="1"/>
    <col min="3081" max="3327" width="9.109375" style="2"/>
    <col min="3328" max="3328" width="22.88671875" style="2" customWidth="1"/>
    <col min="3329" max="3329" width="9.109375" style="2"/>
    <col min="3330" max="3330" width="10.88671875" style="2" customWidth="1"/>
    <col min="3331" max="3334" width="9.109375" style="2"/>
    <col min="3335" max="3335" width="9" style="2" customWidth="1"/>
    <col min="3336" max="3336" width="0.109375" style="2" customWidth="1"/>
    <col min="3337" max="3583" width="9.109375" style="2"/>
    <col min="3584" max="3584" width="22.88671875" style="2" customWidth="1"/>
    <col min="3585" max="3585" width="9.109375" style="2"/>
    <col min="3586" max="3586" width="10.88671875" style="2" customWidth="1"/>
    <col min="3587" max="3590" width="9.109375" style="2"/>
    <col min="3591" max="3591" width="9" style="2" customWidth="1"/>
    <col min="3592" max="3592" width="0.109375" style="2" customWidth="1"/>
    <col min="3593" max="3839" width="9.109375" style="2"/>
    <col min="3840" max="3840" width="22.88671875" style="2" customWidth="1"/>
    <col min="3841" max="3841" width="9.109375" style="2"/>
    <col min="3842" max="3842" width="10.88671875" style="2" customWidth="1"/>
    <col min="3843" max="3846" width="9.109375" style="2"/>
    <col min="3847" max="3847" width="9" style="2" customWidth="1"/>
    <col min="3848" max="3848" width="0.109375" style="2" customWidth="1"/>
    <col min="3849" max="4095" width="9.109375" style="2"/>
    <col min="4096" max="4096" width="22.88671875" style="2" customWidth="1"/>
    <col min="4097" max="4097" width="9.109375" style="2"/>
    <col min="4098" max="4098" width="10.88671875" style="2" customWidth="1"/>
    <col min="4099" max="4102" width="9.109375" style="2"/>
    <col min="4103" max="4103" width="9" style="2" customWidth="1"/>
    <col min="4104" max="4104" width="0.109375" style="2" customWidth="1"/>
    <col min="4105" max="4351" width="9.109375" style="2"/>
    <col min="4352" max="4352" width="22.88671875" style="2" customWidth="1"/>
    <col min="4353" max="4353" width="9.109375" style="2"/>
    <col min="4354" max="4354" width="10.88671875" style="2" customWidth="1"/>
    <col min="4355" max="4358" width="9.109375" style="2"/>
    <col min="4359" max="4359" width="9" style="2" customWidth="1"/>
    <col min="4360" max="4360" width="0.109375" style="2" customWidth="1"/>
    <col min="4361" max="4607" width="9.109375" style="2"/>
    <col min="4608" max="4608" width="22.88671875" style="2" customWidth="1"/>
    <col min="4609" max="4609" width="9.109375" style="2"/>
    <col min="4610" max="4610" width="10.88671875" style="2" customWidth="1"/>
    <col min="4611" max="4614" width="9.109375" style="2"/>
    <col min="4615" max="4615" width="9" style="2" customWidth="1"/>
    <col min="4616" max="4616" width="0.109375" style="2" customWidth="1"/>
    <col min="4617" max="4863" width="9.109375" style="2"/>
    <col min="4864" max="4864" width="22.88671875" style="2" customWidth="1"/>
    <col min="4865" max="4865" width="9.109375" style="2"/>
    <col min="4866" max="4866" width="10.88671875" style="2" customWidth="1"/>
    <col min="4867" max="4870" width="9.109375" style="2"/>
    <col min="4871" max="4871" width="9" style="2" customWidth="1"/>
    <col min="4872" max="4872" width="0.109375" style="2" customWidth="1"/>
    <col min="4873" max="5119" width="9.109375" style="2"/>
    <col min="5120" max="5120" width="22.88671875" style="2" customWidth="1"/>
    <col min="5121" max="5121" width="9.109375" style="2"/>
    <col min="5122" max="5122" width="10.88671875" style="2" customWidth="1"/>
    <col min="5123" max="5126" width="9.109375" style="2"/>
    <col min="5127" max="5127" width="9" style="2" customWidth="1"/>
    <col min="5128" max="5128" width="0.109375" style="2" customWidth="1"/>
    <col min="5129" max="5375" width="9.109375" style="2"/>
    <col min="5376" max="5376" width="22.88671875" style="2" customWidth="1"/>
    <col min="5377" max="5377" width="9.109375" style="2"/>
    <col min="5378" max="5378" width="10.88671875" style="2" customWidth="1"/>
    <col min="5379" max="5382" width="9.109375" style="2"/>
    <col min="5383" max="5383" width="9" style="2" customWidth="1"/>
    <col min="5384" max="5384" width="0.109375" style="2" customWidth="1"/>
    <col min="5385" max="5631" width="9.109375" style="2"/>
    <col min="5632" max="5632" width="22.88671875" style="2" customWidth="1"/>
    <col min="5633" max="5633" width="9.109375" style="2"/>
    <col min="5634" max="5634" width="10.88671875" style="2" customWidth="1"/>
    <col min="5635" max="5638" width="9.109375" style="2"/>
    <col min="5639" max="5639" width="9" style="2" customWidth="1"/>
    <col min="5640" max="5640" width="0.109375" style="2" customWidth="1"/>
    <col min="5641" max="5887" width="9.109375" style="2"/>
    <col min="5888" max="5888" width="22.88671875" style="2" customWidth="1"/>
    <col min="5889" max="5889" width="9.109375" style="2"/>
    <col min="5890" max="5890" width="10.88671875" style="2" customWidth="1"/>
    <col min="5891" max="5894" width="9.109375" style="2"/>
    <col min="5895" max="5895" width="9" style="2" customWidth="1"/>
    <col min="5896" max="5896" width="0.109375" style="2" customWidth="1"/>
    <col min="5897" max="6143" width="9.109375" style="2"/>
    <col min="6144" max="6144" width="22.88671875" style="2" customWidth="1"/>
    <col min="6145" max="6145" width="9.109375" style="2"/>
    <col min="6146" max="6146" width="10.88671875" style="2" customWidth="1"/>
    <col min="6147" max="6150" width="9.109375" style="2"/>
    <col min="6151" max="6151" width="9" style="2" customWidth="1"/>
    <col min="6152" max="6152" width="0.109375" style="2" customWidth="1"/>
    <col min="6153" max="6399" width="9.109375" style="2"/>
    <col min="6400" max="6400" width="22.88671875" style="2" customWidth="1"/>
    <col min="6401" max="6401" width="9.109375" style="2"/>
    <col min="6402" max="6402" width="10.88671875" style="2" customWidth="1"/>
    <col min="6403" max="6406" width="9.109375" style="2"/>
    <col min="6407" max="6407" width="9" style="2" customWidth="1"/>
    <col min="6408" max="6408" width="0.109375" style="2" customWidth="1"/>
    <col min="6409" max="6655" width="9.109375" style="2"/>
    <col min="6656" max="6656" width="22.88671875" style="2" customWidth="1"/>
    <col min="6657" max="6657" width="9.109375" style="2"/>
    <col min="6658" max="6658" width="10.88671875" style="2" customWidth="1"/>
    <col min="6659" max="6662" width="9.109375" style="2"/>
    <col min="6663" max="6663" width="9" style="2" customWidth="1"/>
    <col min="6664" max="6664" width="0.109375" style="2" customWidth="1"/>
    <col min="6665" max="6911" width="9.109375" style="2"/>
    <col min="6912" max="6912" width="22.88671875" style="2" customWidth="1"/>
    <col min="6913" max="6913" width="9.109375" style="2"/>
    <col min="6914" max="6914" width="10.88671875" style="2" customWidth="1"/>
    <col min="6915" max="6918" width="9.109375" style="2"/>
    <col min="6919" max="6919" width="9" style="2" customWidth="1"/>
    <col min="6920" max="6920" width="0.109375" style="2" customWidth="1"/>
    <col min="6921" max="7167" width="9.109375" style="2"/>
    <col min="7168" max="7168" width="22.88671875" style="2" customWidth="1"/>
    <col min="7169" max="7169" width="9.109375" style="2"/>
    <col min="7170" max="7170" width="10.88671875" style="2" customWidth="1"/>
    <col min="7171" max="7174" width="9.109375" style="2"/>
    <col min="7175" max="7175" width="9" style="2" customWidth="1"/>
    <col min="7176" max="7176" width="0.109375" style="2" customWidth="1"/>
    <col min="7177" max="7423" width="9.109375" style="2"/>
    <col min="7424" max="7424" width="22.88671875" style="2" customWidth="1"/>
    <col min="7425" max="7425" width="9.109375" style="2"/>
    <col min="7426" max="7426" width="10.88671875" style="2" customWidth="1"/>
    <col min="7427" max="7430" width="9.109375" style="2"/>
    <col min="7431" max="7431" width="9" style="2" customWidth="1"/>
    <col min="7432" max="7432" width="0.109375" style="2" customWidth="1"/>
    <col min="7433" max="7679" width="9.109375" style="2"/>
    <col min="7680" max="7680" width="22.88671875" style="2" customWidth="1"/>
    <col min="7681" max="7681" width="9.109375" style="2"/>
    <col min="7682" max="7682" width="10.88671875" style="2" customWidth="1"/>
    <col min="7683" max="7686" width="9.109375" style="2"/>
    <col min="7687" max="7687" width="9" style="2" customWidth="1"/>
    <col min="7688" max="7688" width="0.109375" style="2" customWidth="1"/>
    <col min="7689" max="7935" width="9.109375" style="2"/>
    <col min="7936" max="7936" width="22.88671875" style="2" customWidth="1"/>
    <col min="7937" max="7937" width="9.109375" style="2"/>
    <col min="7938" max="7938" width="10.88671875" style="2" customWidth="1"/>
    <col min="7939" max="7942" width="9.109375" style="2"/>
    <col min="7943" max="7943" width="9" style="2" customWidth="1"/>
    <col min="7944" max="7944" width="0.109375" style="2" customWidth="1"/>
    <col min="7945" max="8191" width="9.109375" style="2"/>
    <col min="8192" max="8192" width="22.88671875" style="2" customWidth="1"/>
    <col min="8193" max="8193" width="9.109375" style="2"/>
    <col min="8194" max="8194" width="10.88671875" style="2" customWidth="1"/>
    <col min="8195" max="8198" width="9.109375" style="2"/>
    <col min="8199" max="8199" width="9" style="2" customWidth="1"/>
    <col min="8200" max="8200" width="0.109375" style="2" customWidth="1"/>
    <col min="8201" max="8447" width="9.109375" style="2"/>
    <col min="8448" max="8448" width="22.88671875" style="2" customWidth="1"/>
    <col min="8449" max="8449" width="9.109375" style="2"/>
    <col min="8450" max="8450" width="10.88671875" style="2" customWidth="1"/>
    <col min="8451" max="8454" width="9.109375" style="2"/>
    <col min="8455" max="8455" width="9" style="2" customWidth="1"/>
    <col min="8456" max="8456" width="0.109375" style="2" customWidth="1"/>
    <col min="8457" max="8703" width="9.109375" style="2"/>
    <col min="8704" max="8704" width="22.88671875" style="2" customWidth="1"/>
    <col min="8705" max="8705" width="9.109375" style="2"/>
    <col min="8706" max="8706" width="10.88671875" style="2" customWidth="1"/>
    <col min="8707" max="8710" width="9.109375" style="2"/>
    <col min="8711" max="8711" width="9" style="2" customWidth="1"/>
    <col min="8712" max="8712" width="0.109375" style="2" customWidth="1"/>
    <col min="8713" max="8959" width="9.109375" style="2"/>
    <col min="8960" max="8960" width="22.88671875" style="2" customWidth="1"/>
    <col min="8961" max="8961" width="9.109375" style="2"/>
    <col min="8962" max="8962" width="10.88671875" style="2" customWidth="1"/>
    <col min="8963" max="8966" width="9.109375" style="2"/>
    <col min="8967" max="8967" width="9" style="2" customWidth="1"/>
    <col min="8968" max="8968" width="0.109375" style="2" customWidth="1"/>
    <col min="8969" max="9215" width="9.109375" style="2"/>
    <col min="9216" max="9216" width="22.88671875" style="2" customWidth="1"/>
    <col min="9217" max="9217" width="9.109375" style="2"/>
    <col min="9218" max="9218" width="10.88671875" style="2" customWidth="1"/>
    <col min="9219" max="9222" width="9.109375" style="2"/>
    <col min="9223" max="9223" width="9" style="2" customWidth="1"/>
    <col min="9224" max="9224" width="0.109375" style="2" customWidth="1"/>
    <col min="9225" max="9471" width="9.109375" style="2"/>
    <col min="9472" max="9472" width="22.88671875" style="2" customWidth="1"/>
    <col min="9473" max="9473" width="9.109375" style="2"/>
    <col min="9474" max="9474" width="10.88671875" style="2" customWidth="1"/>
    <col min="9475" max="9478" width="9.109375" style="2"/>
    <col min="9479" max="9479" width="9" style="2" customWidth="1"/>
    <col min="9480" max="9480" width="0.109375" style="2" customWidth="1"/>
    <col min="9481" max="9727" width="9.109375" style="2"/>
    <col min="9728" max="9728" width="22.88671875" style="2" customWidth="1"/>
    <col min="9729" max="9729" width="9.109375" style="2"/>
    <col min="9730" max="9730" width="10.88671875" style="2" customWidth="1"/>
    <col min="9731" max="9734" width="9.109375" style="2"/>
    <col min="9735" max="9735" width="9" style="2" customWidth="1"/>
    <col min="9736" max="9736" width="0.109375" style="2" customWidth="1"/>
    <col min="9737" max="9983" width="9.109375" style="2"/>
    <col min="9984" max="9984" width="22.88671875" style="2" customWidth="1"/>
    <col min="9985" max="9985" width="9.109375" style="2"/>
    <col min="9986" max="9986" width="10.88671875" style="2" customWidth="1"/>
    <col min="9987" max="9990" width="9.109375" style="2"/>
    <col min="9991" max="9991" width="9" style="2" customWidth="1"/>
    <col min="9992" max="9992" width="0.109375" style="2" customWidth="1"/>
    <col min="9993" max="10239" width="9.109375" style="2"/>
    <col min="10240" max="10240" width="22.88671875" style="2" customWidth="1"/>
    <col min="10241" max="10241" width="9.109375" style="2"/>
    <col min="10242" max="10242" width="10.88671875" style="2" customWidth="1"/>
    <col min="10243" max="10246" width="9.109375" style="2"/>
    <col min="10247" max="10247" width="9" style="2" customWidth="1"/>
    <col min="10248" max="10248" width="0.109375" style="2" customWidth="1"/>
    <col min="10249" max="10495" width="9.109375" style="2"/>
    <col min="10496" max="10496" width="22.88671875" style="2" customWidth="1"/>
    <col min="10497" max="10497" width="9.109375" style="2"/>
    <col min="10498" max="10498" width="10.88671875" style="2" customWidth="1"/>
    <col min="10499" max="10502" width="9.109375" style="2"/>
    <col min="10503" max="10503" width="9" style="2" customWidth="1"/>
    <col min="10504" max="10504" width="0.109375" style="2" customWidth="1"/>
    <col min="10505" max="10751" width="9.109375" style="2"/>
    <col min="10752" max="10752" width="22.88671875" style="2" customWidth="1"/>
    <col min="10753" max="10753" width="9.109375" style="2"/>
    <col min="10754" max="10754" width="10.88671875" style="2" customWidth="1"/>
    <col min="10755" max="10758" width="9.109375" style="2"/>
    <col min="10759" max="10759" width="9" style="2" customWidth="1"/>
    <col min="10760" max="10760" width="0.109375" style="2" customWidth="1"/>
    <col min="10761" max="11007" width="9.109375" style="2"/>
    <col min="11008" max="11008" width="22.88671875" style="2" customWidth="1"/>
    <col min="11009" max="11009" width="9.109375" style="2"/>
    <col min="11010" max="11010" width="10.88671875" style="2" customWidth="1"/>
    <col min="11011" max="11014" width="9.109375" style="2"/>
    <col min="11015" max="11015" width="9" style="2" customWidth="1"/>
    <col min="11016" max="11016" width="0.109375" style="2" customWidth="1"/>
    <col min="11017" max="11263" width="9.109375" style="2"/>
    <col min="11264" max="11264" width="22.88671875" style="2" customWidth="1"/>
    <col min="11265" max="11265" width="9.109375" style="2"/>
    <col min="11266" max="11266" width="10.88671875" style="2" customWidth="1"/>
    <col min="11267" max="11270" width="9.109375" style="2"/>
    <col min="11271" max="11271" width="9" style="2" customWidth="1"/>
    <col min="11272" max="11272" width="0.109375" style="2" customWidth="1"/>
    <col min="11273" max="11519" width="9.109375" style="2"/>
    <col min="11520" max="11520" width="22.88671875" style="2" customWidth="1"/>
    <col min="11521" max="11521" width="9.109375" style="2"/>
    <col min="11522" max="11522" width="10.88671875" style="2" customWidth="1"/>
    <col min="11523" max="11526" width="9.109375" style="2"/>
    <col min="11527" max="11527" width="9" style="2" customWidth="1"/>
    <col min="11528" max="11528" width="0.109375" style="2" customWidth="1"/>
    <col min="11529" max="11775" width="9.109375" style="2"/>
    <col min="11776" max="11776" width="22.88671875" style="2" customWidth="1"/>
    <col min="11777" max="11777" width="9.109375" style="2"/>
    <col min="11778" max="11778" width="10.88671875" style="2" customWidth="1"/>
    <col min="11779" max="11782" width="9.109375" style="2"/>
    <col min="11783" max="11783" width="9" style="2" customWidth="1"/>
    <col min="11784" max="11784" width="0.109375" style="2" customWidth="1"/>
    <col min="11785" max="12031" width="9.109375" style="2"/>
    <col min="12032" max="12032" width="22.88671875" style="2" customWidth="1"/>
    <col min="12033" max="12033" width="9.109375" style="2"/>
    <col min="12034" max="12034" width="10.88671875" style="2" customWidth="1"/>
    <col min="12035" max="12038" width="9.109375" style="2"/>
    <col min="12039" max="12039" width="9" style="2" customWidth="1"/>
    <col min="12040" max="12040" width="0.109375" style="2" customWidth="1"/>
    <col min="12041" max="12287" width="9.109375" style="2"/>
    <col min="12288" max="12288" width="22.88671875" style="2" customWidth="1"/>
    <col min="12289" max="12289" width="9.109375" style="2"/>
    <col min="12290" max="12290" width="10.88671875" style="2" customWidth="1"/>
    <col min="12291" max="12294" width="9.109375" style="2"/>
    <col min="12295" max="12295" width="9" style="2" customWidth="1"/>
    <col min="12296" max="12296" width="0.109375" style="2" customWidth="1"/>
    <col min="12297" max="12543" width="9.109375" style="2"/>
    <col min="12544" max="12544" width="22.88671875" style="2" customWidth="1"/>
    <col min="12545" max="12545" width="9.109375" style="2"/>
    <col min="12546" max="12546" width="10.88671875" style="2" customWidth="1"/>
    <col min="12547" max="12550" width="9.109375" style="2"/>
    <col min="12551" max="12551" width="9" style="2" customWidth="1"/>
    <col min="12552" max="12552" width="0.109375" style="2" customWidth="1"/>
    <col min="12553" max="12799" width="9.109375" style="2"/>
    <col min="12800" max="12800" width="22.88671875" style="2" customWidth="1"/>
    <col min="12801" max="12801" width="9.109375" style="2"/>
    <col min="12802" max="12802" width="10.88671875" style="2" customWidth="1"/>
    <col min="12803" max="12806" width="9.109375" style="2"/>
    <col min="12807" max="12807" width="9" style="2" customWidth="1"/>
    <col min="12808" max="12808" width="0.109375" style="2" customWidth="1"/>
    <col min="12809" max="13055" width="9.109375" style="2"/>
    <col min="13056" max="13056" width="22.88671875" style="2" customWidth="1"/>
    <col min="13057" max="13057" width="9.109375" style="2"/>
    <col min="13058" max="13058" width="10.88671875" style="2" customWidth="1"/>
    <col min="13059" max="13062" width="9.109375" style="2"/>
    <col min="13063" max="13063" width="9" style="2" customWidth="1"/>
    <col min="13064" max="13064" width="0.109375" style="2" customWidth="1"/>
    <col min="13065" max="13311" width="9.109375" style="2"/>
    <col min="13312" max="13312" width="22.88671875" style="2" customWidth="1"/>
    <col min="13313" max="13313" width="9.109375" style="2"/>
    <col min="13314" max="13314" width="10.88671875" style="2" customWidth="1"/>
    <col min="13315" max="13318" width="9.109375" style="2"/>
    <col min="13319" max="13319" width="9" style="2" customWidth="1"/>
    <col min="13320" max="13320" width="0.109375" style="2" customWidth="1"/>
    <col min="13321" max="13567" width="9.109375" style="2"/>
    <col min="13568" max="13568" width="22.88671875" style="2" customWidth="1"/>
    <col min="13569" max="13569" width="9.109375" style="2"/>
    <col min="13570" max="13570" width="10.88671875" style="2" customWidth="1"/>
    <col min="13571" max="13574" width="9.109375" style="2"/>
    <col min="13575" max="13575" width="9" style="2" customWidth="1"/>
    <col min="13576" max="13576" width="0.109375" style="2" customWidth="1"/>
    <col min="13577" max="13823" width="9.109375" style="2"/>
    <col min="13824" max="13824" width="22.88671875" style="2" customWidth="1"/>
    <col min="13825" max="13825" width="9.109375" style="2"/>
    <col min="13826" max="13826" width="10.88671875" style="2" customWidth="1"/>
    <col min="13827" max="13830" width="9.109375" style="2"/>
    <col min="13831" max="13831" width="9" style="2" customWidth="1"/>
    <col min="13832" max="13832" width="0.109375" style="2" customWidth="1"/>
    <col min="13833" max="14079" width="9.109375" style="2"/>
    <col min="14080" max="14080" width="22.88671875" style="2" customWidth="1"/>
    <col min="14081" max="14081" width="9.109375" style="2"/>
    <col min="14082" max="14082" width="10.88671875" style="2" customWidth="1"/>
    <col min="14083" max="14086" width="9.109375" style="2"/>
    <col min="14087" max="14087" width="9" style="2" customWidth="1"/>
    <col min="14088" max="14088" width="0.109375" style="2" customWidth="1"/>
    <col min="14089" max="14335" width="9.109375" style="2"/>
    <col min="14336" max="14336" width="22.88671875" style="2" customWidth="1"/>
    <col min="14337" max="14337" width="9.109375" style="2"/>
    <col min="14338" max="14338" width="10.88671875" style="2" customWidth="1"/>
    <col min="14339" max="14342" width="9.109375" style="2"/>
    <col min="14343" max="14343" width="9" style="2" customWidth="1"/>
    <col min="14344" max="14344" width="0.109375" style="2" customWidth="1"/>
    <col min="14345" max="14591" width="9.109375" style="2"/>
    <col min="14592" max="14592" width="22.88671875" style="2" customWidth="1"/>
    <col min="14593" max="14593" width="9.109375" style="2"/>
    <col min="14594" max="14594" width="10.88671875" style="2" customWidth="1"/>
    <col min="14595" max="14598" width="9.109375" style="2"/>
    <col min="14599" max="14599" width="9" style="2" customWidth="1"/>
    <col min="14600" max="14600" width="0.109375" style="2" customWidth="1"/>
    <col min="14601" max="14847" width="9.109375" style="2"/>
    <col min="14848" max="14848" width="22.88671875" style="2" customWidth="1"/>
    <col min="14849" max="14849" width="9.109375" style="2"/>
    <col min="14850" max="14850" width="10.88671875" style="2" customWidth="1"/>
    <col min="14851" max="14854" width="9.109375" style="2"/>
    <col min="14855" max="14855" width="9" style="2" customWidth="1"/>
    <col min="14856" max="14856" width="0.109375" style="2" customWidth="1"/>
    <col min="14857" max="15103" width="9.109375" style="2"/>
    <col min="15104" max="15104" width="22.88671875" style="2" customWidth="1"/>
    <col min="15105" max="15105" width="9.109375" style="2"/>
    <col min="15106" max="15106" width="10.88671875" style="2" customWidth="1"/>
    <col min="15107" max="15110" width="9.109375" style="2"/>
    <col min="15111" max="15111" width="9" style="2" customWidth="1"/>
    <col min="15112" max="15112" width="0.109375" style="2" customWidth="1"/>
    <col min="15113" max="15359" width="9.109375" style="2"/>
    <col min="15360" max="15360" width="22.88671875" style="2" customWidth="1"/>
    <col min="15361" max="15361" width="9.109375" style="2"/>
    <col min="15362" max="15362" width="10.88671875" style="2" customWidth="1"/>
    <col min="15363" max="15366" width="9.109375" style="2"/>
    <col min="15367" max="15367" width="9" style="2" customWidth="1"/>
    <col min="15368" max="15368" width="0.109375" style="2" customWidth="1"/>
    <col min="15369" max="15615" width="9.109375" style="2"/>
    <col min="15616" max="15616" width="22.88671875" style="2" customWidth="1"/>
    <col min="15617" max="15617" width="9.109375" style="2"/>
    <col min="15618" max="15618" width="10.88671875" style="2" customWidth="1"/>
    <col min="15619" max="15622" width="9.109375" style="2"/>
    <col min="15623" max="15623" width="9" style="2" customWidth="1"/>
    <col min="15624" max="15624" width="0.109375" style="2" customWidth="1"/>
    <col min="15625" max="15871" width="9.109375" style="2"/>
    <col min="15872" max="15872" width="22.88671875" style="2" customWidth="1"/>
    <col min="15873" max="15873" width="9.109375" style="2"/>
    <col min="15874" max="15874" width="10.88671875" style="2" customWidth="1"/>
    <col min="15875" max="15878" width="9.109375" style="2"/>
    <col min="15879" max="15879" width="9" style="2" customWidth="1"/>
    <col min="15880" max="15880" width="0.109375" style="2" customWidth="1"/>
    <col min="15881" max="16127" width="9.109375" style="2"/>
    <col min="16128" max="16128" width="22.88671875" style="2" customWidth="1"/>
    <col min="16129" max="16129" width="9.109375" style="2"/>
    <col min="16130" max="16130" width="10.88671875" style="2" customWidth="1"/>
    <col min="16131" max="16134" width="9.109375" style="2"/>
    <col min="16135" max="16135" width="9" style="2" customWidth="1"/>
    <col min="16136" max="16136" width="0.109375" style="2" customWidth="1"/>
    <col min="16137" max="16384" width="9.109375" style="2"/>
  </cols>
  <sheetData>
    <row r="1" spans="1:11" ht="15.6" x14ac:dyDescent="0.3">
      <c r="A1" s="1" t="s">
        <v>0</v>
      </c>
      <c r="E1" s="894" t="s">
        <v>907</v>
      </c>
    </row>
    <row r="2" spans="1:11" x14ac:dyDescent="0.25">
      <c r="A2" s="3"/>
    </row>
    <row r="3" spans="1:11" s="5" customFormat="1" ht="14.4" x14ac:dyDescent="0.3">
      <c r="A3" s="4" t="s">
        <v>1</v>
      </c>
      <c r="H3" s="55">
        <v>2023</v>
      </c>
    </row>
    <row r="4" spans="1:11" s="529" customFormat="1" ht="24" x14ac:dyDescent="0.3">
      <c r="A4" s="537" t="s">
        <v>2</v>
      </c>
      <c r="B4" s="528" t="s">
        <v>3</v>
      </c>
      <c r="C4" s="528" t="s">
        <v>4</v>
      </c>
      <c r="D4" s="528" t="s">
        <v>5</v>
      </c>
      <c r="E4" s="528" t="s">
        <v>6</v>
      </c>
      <c r="F4" s="528" t="s">
        <v>7</v>
      </c>
      <c r="G4" s="528" t="s">
        <v>8</v>
      </c>
      <c r="H4" s="538" t="s">
        <v>9</v>
      </c>
    </row>
    <row r="5" spans="1:11" s="5" customFormat="1" ht="27.6" x14ac:dyDescent="0.25">
      <c r="A5" s="193" t="s">
        <v>10</v>
      </c>
      <c r="B5" s="244" t="s">
        <v>478</v>
      </c>
      <c r="C5" s="236">
        <v>77.914426047042056</v>
      </c>
      <c r="D5" s="236">
        <v>40.679757259546101</v>
      </c>
      <c r="E5" s="236">
        <v>47.666868258477614</v>
      </c>
      <c r="F5" s="236">
        <v>56.958577224499216</v>
      </c>
      <c r="G5" s="237">
        <v>98.958229819874347</v>
      </c>
      <c r="H5" s="238">
        <v>148.78210521311578</v>
      </c>
    </row>
    <row r="6" spans="1:11" s="5" customFormat="1" ht="16.8" x14ac:dyDescent="0.25">
      <c r="A6" s="498" t="s">
        <v>11</v>
      </c>
      <c r="B6" s="244" t="s">
        <v>478</v>
      </c>
      <c r="C6" s="184">
        <v>76.226902769304701</v>
      </c>
      <c r="D6" s="184">
        <v>40.679757259546101</v>
      </c>
      <c r="E6" s="184">
        <v>47.481353538258226</v>
      </c>
      <c r="F6" s="184">
        <v>56.958577224499216</v>
      </c>
      <c r="G6" s="184">
        <v>98.586749452008661</v>
      </c>
      <c r="H6" s="185">
        <v>133.52089968408296</v>
      </c>
    </row>
    <row r="7" spans="1:11" s="5" customFormat="1" ht="27.6" x14ac:dyDescent="0.25">
      <c r="A7" s="76" t="s">
        <v>12</v>
      </c>
      <c r="B7" s="244" t="s">
        <v>13</v>
      </c>
      <c r="C7" s="184">
        <f t="shared" ref="C7:H7" si="0">C6/C5*100</f>
        <v>97.834132440738912</v>
      </c>
      <c r="D7" s="184">
        <f t="shared" si="0"/>
        <v>100</v>
      </c>
      <c r="E7" s="184">
        <f t="shared" si="0"/>
        <v>99.610809925222227</v>
      </c>
      <c r="F7" s="184">
        <f t="shared" si="0"/>
        <v>100</v>
      </c>
      <c r="G7" s="184">
        <f t="shared" si="0"/>
        <v>99.624608919801958</v>
      </c>
      <c r="H7" s="185">
        <f t="shared" si="0"/>
        <v>89.742579924398399</v>
      </c>
    </row>
    <row r="8" spans="1:11" s="5" customFormat="1" ht="13.8" x14ac:dyDescent="0.25">
      <c r="A8" s="498" t="s">
        <v>15</v>
      </c>
      <c r="B8" s="244" t="s">
        <v>14</v>
      </c>
      <c r="C8" s="184">
        <v>3.0023543089633216</v>
      </c>
      <c r="D8" s="184">
        <v>1</v>
      </c>
      <c r="E8" s="184">
        <v>1</v>
      </c>
      <c r="F8" s="184">
        <v>3</v>
      </c>
      <c r="G8" s="184">
        <v>3</v>
      </c>
      <c r="H8" s="185">
        <v>6</v>
      </c>
    </row>
    <row r="9" spans="1:11" s="5" customFormat="1" ht="27.6" x14ac:dyDescent="0.25">
      <c r="A9" s="76" t="s">
        <v>531</v>
      </c>
      <c r="B9" s="244" t="s">
        <v>532</v>
      </c>
      <c r="C9" s="184">
        <v>1.101034707544067</v>
      </c>
      <c r="D9" s="184">
        <v>0.55858285001990571</v>
      </c>
      <c r="E9" s="184">
        <v>0.87018064100802561</v>
      </c>
      <c r="F9" s="184">
        <v>1.0179357685520769</v>
      </c>
      <c r="G9" s="184">
        <v>1.0842266933095925</v>
      </c>
      <c r="H9" s="185">
        <v>1.3249557859614223</v>
      </c>
      <c r="I9" s="112"/>
      <c r="K9" s="112"/>
    </row>
    <row r="10" spans="1:11" s="5" customFormat="1" ht="13.8" x14ac:dyDescent="0.3">
      <c r="A10" s="8"/>
    </row>
    <row r="11" spans="1:11" s="5" customFormat="1" ht="13.8" x14ac:dyDescent="0.3">
      <c r="A11" s="4" t="s">
        <v>16</v>
      </c>
    </row>
    <row r="12" spans="1:11" s="529" customFormat="1" ht="26.4" x14ac:dyDescent="0.3">
      <c r="A12" s="539" t="s">
        <v>17</v>
      </c>
      <c r="B12" s="540" t="s">
        <v>3</v>
      </c>
      <c r="C12" s="988" t="s">
        <v>18</v>
      </c>
      <c r="D12" s="988"/>
      <c r="E12" s="988"/>
      <c r="F12" s="988"/>
      <c r="G12" s="988"/>
      <c r="H12" s="988"/>
    </row>
    <row r="13" spans="1:11" s="5" customFormat="1" ht="27.6" x14ac:dyDescent="0.25">
      <c r="A13" s="243" t="s">
        <v>19</v>
      </c>
      <c r="B13" s="242" t="s">
        <v>478</v>
      </c>
      <c r="C13" s="239" t="s">
        <v>20</v>
      </c>
      <c r="D13" s="240" t="s">
        <v>21</v>
      </c>
      <c r="E13" s="240" t="s">
        <v>22</v>
      </c>
      <c r="F13" s="240" t="s">
        <v>23</v>
      </c>
      <c r="G13" s="240" t="s">
        <v>24</v>
      </c>
      <c r="H13" s="239" t="s">
        <v>25</v>
      </c>
    </row>
    <row r="14" spans="1:11" s="5" customFormat="1" ht="27.6" x14ac:dyDescent="0.25">
      <c r="A14" s="76" t="s">
        <v>624</v>
      </c>
      <c r="B14" s="244" t="s">
        <v>13</v>
      </c>
      <c r="C14" s="241">
        <v>8.1875980677172411</v>
      </c>
      <c r="D14" s="32">
        <v>23.955444687573877</v>
      </c>
      <c r="E14" s="32">
        <v>18.555729689473562</v>
      </c>
      <c r="F14" s="32">
        <v>16.341910517358176</v>
      </c>
      <c r="G14" s="32">
        <v>13.484356343834337</v>
      </c>
      <c r="H14" s="241">
        <v>19.474960694042782</v>
      </c>
    </row>
    <row r="15" spans="1:11" s="5" customFormat="1" ht="13.8" x14ac:dyDescent="0.25">
      <c r="A15" s="243" t="s">
        <v>15</v>
      </c>
      <c r="B15" s="242" t="s">
        <v>14</v>
      </c>
      <c r="C15" s="239">
        <v>1</v>
      </c>
      <c r="D15" s="242">
        <v>2</v>
      </c>
      <c r="E15" s="242">
        <v>3</v>
      </c>
      <c r="F15" s="242">
        <v>4</v>
      </c>
      <c r="G15" s="242">
        <v>5</v>
      </c>
      <c r="H15" s="239" t="s">
        <v>26</v>
      </c>
    </row>
    <row r="16" spans="1:11" s="5" customFormat="1" ht="27.6" x14ac:dyDescent="0.25">
      <c r="A16" s="76" t="s">
        <v>625</v>
      </c>
      <c r="B16" s="244" t="s">
        <v>13</v>
      </c>
      <c r="C16" s="241">
        <v>22.103639317707138</v>
      </c>
      <c r="D16" s="32">
        <v>24.341441766227856</v>
      </c>
      <c r="E16" s="32">
        <v>18.071380278263032</v>
      </c>
      <c r="F16" s="32">
        <v>16.146072077039783</v>
      </c>
      <c r="G16" s="32">
        <v>8.389428556636334</v>
      </c>
      <c r="H16" s="241">
        <v>10.948038004125859</v>
      </c>
    </row>
  </sheetData>
  <mergeCells count="1">
    <mergeCell ref="C12:H12"/>
  </mergeCells>
  <hyperlinks>
    <hyperlink ref="E1" location="INFO!A1" display="POWRÓT" xr:uid="{4DC17590-8683-46B6-8F4A-9002A0031968}"/>
  </hyperlinks>
  <printOptions horizontalCentered="1"/>
  <pageMargins left="0.59055118110236227" right="0.59055118110236227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49A1-4344-44B6-94E6-C26E4375157D}">
  <sheetPr codeName="Arkusz36">
    <pageSetUpPr fitToPage="1"/>
  </sheetPr>
  <dimension ref="A1:U21"/>
  <sheetViews>
    <sheetView showGridLines="0" zoomScale="75" zoomScaleNormal="75" zoomScaleSheetLayoutView="75" workbookViewId="0">
      <selection activeCell="N1" sqref="N1"/>
    </sheetView>
  </sheetViews>
  <sheetFormatPr defaultColWidth="13.88671875" defaultRowHeight="15.9" customHeight="1" x14ac:dyDescent="0.25"/>
  <cols>
    <col min="1" max="1" width="5.44140625" style="147" customWidth="1"/>
    <col min="2" max="2" width="25.88671875" style="147" customWidth="1"/>
    <col min="3" max="3" width="11.44140625" style="147" customWidth="1"/>
    <col min="4" max="8" width="10.5546875" style="147" customWidth="1"/>
    <col min="9" max="12" width="13.5546875" style="147" customWidth="1"/>
    <col min="13" max="18" width="15.88671875" style="147" customWidth="1"/>
    <col min="19" max="216" width="13.88671875" style="147"/>
    <col min="217" max="217" width="4.88671875" style="147" customWidth="1"/>
    <col min="218" max="218" width="25.109375" style="147" customWidth="1"/>
    <col min="219" max="219" width="12.88671875" style="147" customWidth="1"/>
    <col min="220" max="221" width="17.109375" style="147" customWidth="1"/>
    <col min="222" max="222" width="22.109375" style="147" customWidth="1"/>
    <col min="223" max="223" width="21.88671875" style="147" customWidth="1"/>
    <col min="224" max="224" width="22" style="147" customWidth="1"/>
    <col min="225" max="225" width="24.109375" style="147" customWidth="1"/>
    <col min="226" max="226" width="22" style="147" customWidth="1"/>
    <col min="227" max="472" width="13.88671875" style="147"/>
    <col min="473" max="473" width="4.88671875" style="147" customWidth="1"/>
    <col min="474" max="474" width="25.109375" style="147" customWidth="1"/>
    <col min="475" max="475" width="12.88671875" style="147" customWidth="1"/>
    <col min="476" max="477" width="17.109375" style="147" customWidth="1"/>
    <col min="478" max="478" width="22.109375" style="147" customWidth="1"/>
    <col min="479" max="479" width="21.88671875" style="147" customWidth="1"/>
    <col min="480" max="480" width="22" style="147" customWidth="1"/>
    <col min="481" max="481" width="24.109375" style="147" customWidth="1"/>
    <col min="482" max="482" width="22" style="147" customWidth="1"/>
    <col min="483" max="728" width="13.88671875" style="147"/>
    <col min="729" max="729" width="4.88671875" style="147" customWidth="1"/>
    <col min="730" max="730" width="25.109375" style="147" customWidth="1"/>
    <col min="731" max="731" width="12.88671875" style="147" customWidth="1"/>
    <col min="732" max="733" width="17.109375" style="147" customWidth="1"/>
    <col min="734" max="734" width="22.109375" style="147" customWidth="1"/>
    <col min="735" max="735" width="21.88671875" style="147" customWidth="1"/>
    <col min="736" max="736" width="22" style="147" customWidth="1"/>
    <col min="737" max="737" width="24.109375" style="147" customWidth="1"/>
    <col min="738" max="738" width="22" style="147" customWidth="1"/>
    <col min="739" max="984" width="13.88671875" style="147"/>
    <col min="985" max="985" width="4.88671875" style="147" customWidth="1"/>
    <col min="986" max="986" width="25.109375" style="147" customWidth="1"/>
    <col min="987" max="987" width="12.88671875" style="147" customWidth="1"/>
    <col min="988" max="989" width="17.109375" style="147" customWidth="1"/>
    <col min="990" max="990" width="22.109375" style="147" customWidth="1"/>
    <col min="991" max="991" width="21.88671875" style="147" customWidth="1"/>
    <col min="992" max="992" width="22" style="147" customWidth="1"/>
    <col min="993" max="993" width="24.109375" style="147" customWidth="1"/>
    <col min="994" max="994" width="22" style="147" customWidth="1"/>
    <col min="995" max="1240" width="13.88671875" style="147"/>
    <col min="1241" max="1241" width="4.88671875" style="147" customWidth="1"/>
    <col min="1242" max="1242" width="25.109375" style="147" customWidth="1"/>
    <col min="1243" max="1243" width="12.88671875" style="147" customWidth="1"/>
    <col min="1244" max="1245" width="17.109375" style="147" customWidth="1"/>
    <col min="1246" max="1246" width="22.109375" style="147" customWidth="1"/>
    <col min="1247" max="1247" width="21.88671875" style="147" customWidth="1"/>
    <col min="1248" max="1248" width="22" style="147" customWidth="1"/>
    <col min="1249" max="1249" width="24.109375" style="147" customWidth="1"/>
    <col min="1250" max="1250" width="22" style="147" customWidth="1"/>
    <col min="1251" max="1496" width="13.88671875" style="147"/>
    <col min="1497" max="1497" width="4.88671875" style="147" customWidth="1"/>
    <col min="1498" max="1498" width="25.109375" style="147" customWidth="1"/>
    <col min="1499" max="1499" width="12.88671875" style="147" customWidth="1"/>
    <col min="1500" max="1501" width="17.109375" style="147" customWidth="1"/>
    <col min="1502" max="1502" width="22.109375" style="147" customWidth="1"/>
    <col min="1503" max="1503" width="21.88671875" style="147" customWidth="1"/>
    <col min="1504" max="1504" width="22" style="147" customWidth="1"/>
    <col min="1505" max="1505" width="24.109375" style="147" customWidth="1"/>
    <col min="1506" max="1506" width="22" style="147" customWidth="1"/>
    <col min="1507" max="1752" width="13.88671875" style="147"/>
    <col min="1753" max="1753" width="4.88671875" style="147" customWidth="1"/>
    <col min="1754" max="1754" width="25.109375" style="147" customWidth="1"/>
    <col min="1755" max="1755" width="12.88671875" style="147" customWidth="1"/>
    <col min="1756" max="1757" width="17.109375" style="147" customWidth="1"/>
    <col min="1758" max="1758" width="22.109375" style="147" customWidth="1"/>
    <col min="1759" max="1759" width="21.88671875" style="147" customWidth="1"/>
    <col min="1760" max="1760" width="22" style="147" customWidth="1"/>
    <col min="1761" max="1761" width="24.109375" style="147" customWidth="1"/>
    <col min="1762" max="1762" width="22" style="147" customWidth="1"/>
    <col min="1763" max="2008" width="13.88671875" style="147"/>
    <col min="2009" max="2009" width="4.88671875" style="147" customWidth="1"/>
    <col min="2010" max="2010" width="25.109375" style="147" customWidth="1"/>
    <col min="2011" max="2011" width="12.88671875" style="147" customWidth="1"/>
    <col min="2012" max="2013" width="17.109375" style="147" customWidth="1"/>
    <col min="2014" max="2014" width="22.109375" style="147" customWidth="1"/>
    <col min="2015" max="2015" width="21.88671875" style="147" customWidth="1"/>
    <col min="2016" max="2016" width="22" style="147" customWidth="1"/>
    <col min="2017" max="2017" width="24.109375" style="147" customWidth="1"/>
    <col min="2018" max="2018" width="22" style="147" customWidth="1"/>
    <col min="2019" max="2264" width="13.88671875" style="147"/>
    <col min="2265" max="2265" width="4.88671875" style="147" customWidth="1"/>
    <col min="2266" max="2266" width="25.109375" style="147" customWidth="1"/>
    <col min="2267" max="2267" width="12.88671875" style="147" customWidth="1"/>
    <col min="2268" max="2269" width="17.109375" style="147" customWidth="1"/>
    <col min="2270" max="2270" width="22.109375" style="147" customWidth="1"/>
    <col min="2271" max="2271" width="21.88671875" style="147" customWidth="1"/>
    <col min="2272" max="2272" width="22" style="147" customWidth="1"/>
    <col min="2273" max="2273" width="24.109375" style="147" customWidth="1"/>
    <col min="2274" max="2274" width="22" style="147" customWidth="1"/>
    <col min="2275" max="2520" width="13.88671875" style="147"/>
    <col min="2521" max="2521" width="4.88671875" style="147" customWidth="1"/>
    <col min="2522" max="2522" width="25.109375" style="147" customWidth="1"/>
    <col min="2523" max="2523" width="12.88671875" style="147" customWidth="1"/>
    <col min="2524" max="2525" width="17.109375" style="147" customWidth="1"/>
    <col min="2526" max="2526" width="22.109375" style="147" customWidth="1"/>
    <col min="2527" max="2527" width="21.88671875" style="147" customWidth="1"/>
    <col min="2528" max="2528" width="22" style="147" customWidth="1"/>
    <col min="2529" max="2529" width="24.109375" style="147" customWidth="1"/>
    <col min="2530" max="2530" width="22" style="147" customWidth="1"/>
    <col min="2531" max="2776" width="13.88671875" style="147"/>
    <col min="2777" max="2777" width="4.88671875" style="147" customWidth="1"/>
    <col min="2778" max="2778" width="25.109375" style="147" customWidth="1"/>
    <col min="2779" max="2779" width="12.88671875" style="147" customWidth="1"/>
    <col min="2780" max="2781" width="17.109375" style="147" customWidth="1"/>
    <col min="2782" max="2782" width="22.109375" style="147" customWidth="1"/>
    <col min="2783" max="2783" width="21.88671875" style="147" customWidth="1"/>
    <col min="2784" max="2784" width="22" style="147" customWidth="1"/>
    <col min="2785" max="2785" width="24.109375" style="147" customWidth="1"/>
    <col min="2786" max="2786" width="22" style="147" customWidth="1"/>
    <col min="2787" max="3032" width="13.88671875" style="147"/>
    <col min="3033" max="3033" width="4.88671875" style="147" customWidth="1"/>
    <col min="3034" max="3034" width="25.109375" style="147" customWidth="1"/>
    <col min="3035" max="3035" width="12.88671875" style="147" customWidth="1"/>
    <col min="3036" max="3037" width="17.109375" style="147" customWidth="1"/>
    <col min="3038" max="3038" width="22.109375" style="147" customWidth="1"/>
    <col min="3039" max="3039" width="21.88671875" style="147" customWidth="1"/>
    <col min="3040" max="3040" width="22" style="147" customWidth="1"/>
    <col min="3041" max="3041" width="24.109375" style="147" customWidth="1"/>
    <col min="3042" max="3042" width="22" style="147" customWidth="1"/>
    <col min="3043" max="3288" width="13.88671875" style="147"/>
    <col min="3289" max="3289" width="4.88671875" style="147" customWidth="1"/>
    <col min="3290" max="3290" width="25.109375" style="147" customWidth="1"/>
    <col min="3291" max="3291" width="12.88671875" style="147" customWidth="1"/>
    <col min="3292" max="3293" width="17.109375" style="147" customWidth="1"/>
    <col min="3294" max="3294" width="22.109375" style="147" customWidth="1"/>
    <col min="3295" max="3295" width="21.88671875" style="147" customWidth="1"/>
    <col min="3296" max="3296" width="22" style="147" customWidth="1"/>
    <col min="3297" max="3297" width="24.109375" style="147" customWidth="1"/>
    <col min="3298" max="3298" width="22" style="147" customWidth="1"/>
    <col min="3299" max="3544" width="13.88671875" style="147"/>
    <col min="3545" max="3545" width="4.88671875" style="147" customWidth="1"/>
    <col min="3546" max="3546" width="25.109375" style="147" customWidth="1"/>
    <col min="3547" max="3547" width="12.88671875" style="147" customWidth="1"/>
    <col min="3548" max="3549" width="17.109375" style="147" customWidth="1"/>
    <col min="3550" max="3550" width="22.109375" style="147" customWidth="1"/>
    <col min="3551" max="3551" width="21.88671875" style="147" customWidth="1"/>
    <col min="3552" max="3552" width="22" style="147" customWidth="1"/>
    <col min="3553" max="3553" width="24.109375" style="147" customWidth="1"/>
    <col min="3554" max="3554" width="22" style="147" customWidth="1"/>
    <col min="3555" max="3800" width="13.88671875" style="147"/>
    <col min="3801" max="3801" width="4.88671875" style="147" customWidth="1"/>
    <col min="3802" max="3802" width="25.109375" style="147" customWidth="1"/>
    <col min="3803" max="3803" width="12.88671875" style="147" customWidth="1"/>
    <col min="3804" max="3805" width="17.109375" style="147" customWidth="1"/>
    <col min="3806" max="3806" width="22.109375" style="147" customWidth="1"/>
    <col min="3807" max="3807" width="21.88671875" style="147" customWidth="1"/>
    <col min="3808" max="3808" width="22" style="147" customWidth="1"/>
    <col min="3809" max="3809" width="24.109375" style="147" customWidth="1"/>
    <col min="3810" max="3810" width="22" style="147" customWidth="1"/>
    <col min="3811" max="4056" width="13.88671875" style="147"/>
    <col min="4057" max="4057" width="4.88671875" style="147" customWidth="1"/>
    <col min="4058" max="4058" width="25.109375" style="147" customWidth="1"/>
    <col min="4059" max="4059" width="12.88671875" style="147" customWidth="1"/>
    <col min="4060" max="4061" width="17.109375" style="147" customWidth="1"/>
    <col min="4062" max="4062" width="22.109375" style="147" customWidth="1"/>
    <col min="4063" max="4063" width="21.88671875" style="147" customWidth="1"/>
    <col min="4064" max="4064" width="22" style="147" customWidth="1"/>
    <col min="4065" max="4065" width="24.109375" style="147" customWidth="1"/>
    <col min="4066" max="4066" width="22" style="147" customWidth="1"/>
    <col min="4067" max="4312" width="13.88671875" style="147"/>
    <col min="4313" max="4313" width="4.88671875" style="147" customWidth="1"/>
    <col min="4314" max="4314" width="25.109375" style="147" customWidth="1"/>
    <col min="4315" max="4315" width="12.88671875" style="147" customWidth="1"/>
    <col min="4316" max="4317" width="17.109375" style="147" customWidth="1"/>
    <col min="4318" max="4318" width="22.109375" style="147" customWidth="1"/>
    <col min="4319" max="4319" width="21.88671875" style="147" customWidth="1"/>
    <col min="4320" max="4320" width="22" style="147" customWidth="1"/>
    <col min="4321" max="4321" width="24.109375" style="147" customWidth="1"/>
    <col min="4322" max="4322" width="22" style="147" customWidth="1"/>
    <col min="4323" max="4568" width="13.88671875" style="147"/>
    <col min="4569" max="4569" width="4.88671875" style="147" customWidth="1"/>
    <col min="4570" max="4570" width="25.109375" style="147" customWidth="1"/>
    <col min="4571" max="4571" width="12.88671875" style="147" customWidth="1"/>
    <col min="4572" max="4573" width="17.109375" style="147" customWidth="1"/>
    <col min="4574" max="4574" width="22.109375" style="147" customWidth="1"/>
    <col min="4575" max="4575" width="21.88671875" style="147" customWidth="1"/>
    <col min="4576" max="4576" width="22" style="147" customWidth="1"/>
    <col min="4577" max="4577" width="24.109375" style="147" customWidth="1"/>
    <col min="4578" max="4578" width="22" style="147" customWidth="1"/>
    <col min="4579" max="4824" width="13.88671875" style="147"/>
    <col min="4825" max="4825" width="4.88671875" style="147" customWidth="1"/>
    <col min="4826" max="4826" width="25.109375" style="147" customWidth="1"/>
    <col min="4827" max="4827" width="12.88671875" style="147" customWidth="1"/>
    <col min="4828" max="4829" width="17.109375" style="147" customWidth="1"/>
    <col min="4830" max="4830" width="22.109375" style="147" customWidth="1"/>
    <col min="4831" max="4831" width="21.88671875" style="147" customWidth="1"/>
    <col min="4832" max="4832" width="22" style="147" customWidth="1"/>
    <col min="4833" max="4833" width="24.109375" style="147" customWidth="1"/>
    <col min="4834" max="4834" width="22" style="147" customWidth="1"/>
    <col min="4835" max="5080" width="13.88671875" style="147"/>
    <col min="5081" max="5081" width="4.88671875" style="147" customWidth="1"/>
    <col min="5082" max="5082" width="25.109375" style="147" customWidth="1"/>
    <col min="5083" max="5083" width="12.88671875" style="147" customWidth="1"/>
    <col min="5084" max="5085" width="17.109375" style="147" customWidth="1"/>
    <col min="5086" max="5086" width="22.109375" style="147" customWidth="1"/>
    <col min="5087" max="5087" width="21.88671875" style="147" customWidth="1"/>
    <col min="5088" max="5088" width="22" style="147" customWidth="1"/>
    <col min="5089" max="5089" width="24.109375" style="147" customWidth="1"/>
    <col min="5090" max="5090" width="22" style="147" customWidth="1"/>
    <col min="5091" max="5336" width="13.88671875" style="147"/>
    <col min="5337" max="5337" width="4.88671875" style="147" customWidth="1"/>
    <col min="5338" max="5338" width="25.109375" style="147" customWidth="1"/>
    <col min="5339" max="5339" width="12.88671875" style="147" customWidth="1"/>
    <col min="5340" max="5341" width="17.109375" style="147" customWidth="1"/>
    <col min="5342" max="5342" width="22.109375" style="147" customWidth="1"/>
    <col min="5343" max="5343" width="21.88671875" style="147" customWidth="1"/>
    <col min="5344" max="5344" width="22" style="147" customWidth="1"/>
    <col min="5345" max="5345" width="24.109375" style="147" customWidth="1"/>
    <col min="5346" max="5346" width="22" style="147" customWidth="1"/>
    <col min="5347" max="5592" width="13.88671875" style="147"/>
    <col min="5593" max="5593" width="4.88671875" style="147" customWidth="1"/>
    <col min="5594" max="5594" width="25.109375" style="147" customWidth="1"/>
    <col min="5595" max="5595" width="12.88671875" style="147" customWidth="1"/>
    <col min="5596" max="5597" width="17.109375" style="147" customWidth="1"/>
    <col min="5598" max="5598" width="22.109375" style="147" customWidth="1"/>
    <col min="5599" max="5599" width="21.88671875" style="147" customWidth="1"/>
    <col min="5600" max="5600" width="22" style="147" customWidth="1"/>
    <col min="5601" max="5601" width="24.109375" style="147" customWidth="1"/>
    <col min="5602" max="5602" width="22" style="147" customWidth="1"/>
    <col min="5603" max="5848" width="13.88671875" style="147"/>
    <col min="5849" max="5849" width="4.88671875" style="147" customWidth="1"/>
    <col min="5850" max="5850" width="25.109375" style="147" customWidth="1"/>
    <col min="5851" max="5851" width="12.88671875" style="147" customWidth="1"/>
    <col min="5852" max="5853" width="17.109375" style="147" customWidth="1"/>
    <col min="5854" max="5854" width="22.109375" style="147" customWidth="1"/>
    <col min="5855" max="5855" width="21.88671875" style="147" customWidth="1"/>
    <col min="5856" max="5856" width="22" style="147" customWidth="1"/>
    <col min="5857" max="5857" width="24.109375" style="147" customWidth="1"/>
    <col min="5858" max="5858" width="22" style="147" customWidth="1"/>
    <col min="5859" max="6104" width="13.88671875" style="147"/>
    <col min="6105" max="6105" width="4.88671875" style="147" customWidth="1"/>
    <col min="6106" max="6106" width="25.109375" style="147" customWidth="1"/>
    <col min="6107" max="6107" width="12.88671875" style="147" customWidth="1"/>
    <col min="6108" max="6109" width="17.109375" style="147" customWidth="1"/>
    <col min="6110" max="6110" width="22.109375" style="147" customWidth="1"/>
    <col min="6111" max="6111" width="21.88671875" style="147" customWidth="1"/>
    <col min="6112" max="6112" width="22" style="147" customWidth="1"/>
    <col min="6113" max="6113" width="24.109375" style="147" customWidth="1"/>
    <col min="6114" max="6114" width="22" style="147" customWidth="1"/>
    <col min="6115" max="6360" width="13.88671875" style="147"/>
    <col min="6361" max="6361" width="4.88671875" style="147" customWidth="1"/>
    <col min="6362" max="6362" width="25.109375" style="147" customWidth="1"/>
    <col min="6363" max="6363" width="12.88671875" style="147" customWidth="1"/>
    <col min="6364" max="6365" width="17.109375" style="147" customWidth="1"/>
    <col min="6366" max="6366" width="22.109375" style="147" customWidth="1"/>
    <col min="6367" max="6367" width="21.88671875" style="147" customWidth="1"/>
    <col min="6368" max="6368" width="22" style="147" customWidth="1"/>
    <col min="6369" max="6369" width="24.109375" style="147" customWidth="1"/>
    <col min="6370" max="6370" width="22" style="147" customWidth="1"/>
    <col min="6371" max="6616" width="13.88671875" style="147"/>
    <col min="6617" max="6617" width="4.88671875" style="147" customWidth="1"/>
    <col min="6618" max="6618" width="25.109375" style="147" customWidth="1"/>
    <col min="6619" max="6619" width="12.88671875" style="147" customWidth="1"/>
    <col min="6620" max="6621" width="17.109375" style="147" customWidth="1"/>
    <col min="6622" max="6622" width="22.109375" style="147" customWidth="1"/>
    <col min="6623" max="6623" width="21.88671875" style="147" customWidth="1"/>
    <col min="6624" max="6624" width="22" style="147" customWidth="1"/>
    <col min="6625" max="6625" width="24.109375" style="147" customWidth="1"/>
    <col min="6626" max="6626" width="22" style="147" customWidth="1"/>
    <col min="6627" max="6872" width="13.88671875" style="147"/>
    <col min="6873" max="6873" width="4.88671875" style="147" customWidth="1"/>
    <col min="6874" max="6874" width="25.109375" style="147" customWidth="1"/>
    <col min="6875" max="6875" width="12.88671875" style="147" customWidth="1"/>
    <col min="6876" max="6877" width="17.109375" style="147" customWidth="1"/>
    <col min="6878" max="6878" width="22.109375" style="147" customWidth="1"/>
    <col min="6879" max="6879" width="21.88671875" style="147" customWidth="1"/>
    <col min="6880" max="6880" width="22" style="147" customWidth="1"/>
    <col min="6881" max="6881" width="24.109375" style="147" customWidth="1"/>
    <col min="6882" max="6882" width="22" style="147" customWidth="1"/>
    <col min="6883" max="7128" width="13.88671875" style="147"/>
    <col min="7129" max="7129" width="4.88671875" style="147" customWidth="1"/>
    <col min="7130" max="7130" width="25.109375" style="147" customWidth="1"/>
    <col min="7131" max="7131" width="12.88671875" style="147" customWidth="1"/>
    <col min="7132" max="7133" width="17.109375" style="147" customWidth="1"/>
    <col min="7134" max="7134" width="22.109375" style="147" customWidth="1"/>
    <col min="7135" max="7135" width="21.88671875" style="147" customWidth="1"/>
    <col min="7136" max="7136" width="22" style="147" customWidth="1"/>
    <col min="7137" max="7137" width="24.109375" style="147" customWidth="1"/>
    <col min="7138" max="7138" width="22" style="147" customWidth="1"/>
    <col min="7139" max="7384" width="13.88671875" style="147"/>
    <col min="7385" max="7385" width="4.88671875" style="147" customWidth="1"/>
    <col min="7386" max="7386" width="25.109375" style="147" customWidth="1"/>
    <col min="7387" max="7387" width="12.88671875" style="147" customWidth="1"/>
    <col min="7388" max="7389" width="17.109375" style="147" customWidth="1"/>
    <col min="7390" max="7390" width="22.109375" style="147" customWidth="1"/>
    <col min="7391" max="7391" width="21.88671875" style="147" customWidth="1"/>
    <col min="7392" max="7392" width="22" style="147" customWidth="1"/>
    <col min="7393" max="7393" width="24.109375" style="147" customWidth="1"/>
    <col min="7394" max="7394" width="22" style="147" customWidth="1"/>
    <col min="7395" max="7640" width="13.88671875" style="147"/>
    <col min="7641" max="7641" width="4.88671875" style="147" customWidth="1"/>
    <col min="7642" max="7642" width="25.109375" style="147" customWidth="1"/>
    <col min="7643" max="7643" width="12.88671875" style="147" customWidth="1"/>
    <col min="7644" max="7645" width="17.109375" style="147" customWidth="1"/>
    <col min="7646" max="7646" width="22.109375" style="147" customWidth="1"/>
    <col min="7647" max="7647" width="21.88671875" style="147" customWidth="1"/>
    <col min="7648" max="7648" width="22" style="147" customWidth="1"/>
    <col min="7649" max="7649" width="24.109375" style="147" customWidth="1"/>
    <col min="7650" max="7650" width="22" style="147" customWidth="1"/>
    <col min="7651" max="7896" width="13.88671875" style="147"/>
    <col min="7897" max="7897" width="4.88671875" style="147" customWidth="1"/>
    <col min="7898" max="7898" width="25.109375" style="147" customWidth="1"/>
    <col min="7899" max="7899" width="12.88671875" style="147" customWidth="1"/>
    <col min="7900" max="7901" width="17.109375" style="147" customWidth="1"/>
    <col min="7902" max="7902" width="22.109375" style="147" customWidth="1"/>
    <col min="7903" max="7903" width="21.88671875" style="147" customWidth="1"/>
    <col min="7904" max="7904" width="22" style="147" customWidth="1"/>
    <col min="7905" max="7905" width="24.109375" style="147" customWidth="1"/>
    <col min="7906" max="7906" width="22" style="147" customWidth="1"/>
    <col min="7907" max="8152" width="13.88671875" style="147"/>
    <col min="8153" max="8153" width="4.88671875" style="147" customWidth="1"/>
    <col min="8154" max="8154" width="25.109375" style="147" customWidth="1"/>
    <col min="8155" max="8155" width="12.88671875" style="147" customWidth="1"/>
    <col min="8156" max="8157" width="17.109375" style="147" customWidth="1"/>
    <col min="8158" max="8158" width="22.109375" style="147" customWidth="1"/>
    <col min="8159" max="8159" width="21.88671875" style="147" customWidth="1"/>
    <col min="8160" max="8160" width="22" style="147" customWidth="1"/>
    <col min="8161" max="8161" width="24.109375" style="147" customWidth="1"/>
    <col min="8162" max="8162" width="22" style="147" customWidth="1"/>
    <col min="8163" max="8408" width="13.88671875" style="147"/>
    <col min="8409" max="8409" width="4.88671875" style="147" customWidth="1"/>
    <col min="8410" max="8410" width="25.109375" style="147" customWidth="1"/>
    <col min="8411" max="8411" width="12.88671875" style="147" customWidth="1"/>
    <col min="8412" max="8413" width="17.109375" style="147" customWidth="1"/>
    <col min="8414" max="8414" width="22.109375" style="147" customWidth="1"/>
    <col min="8415" max="8415" width="21.88671875" style="147" customWidth="1"/>
    <col min="8416" max="8416" width="22" style="147" customWidth="1"/>
    <col min="8417" max="8417" width="24.109375" style="147" customWidth="1"/>
    <col min="8418" max="8418" width="22" style="147" customWidth="1"/>
    <col min="8419" max="8664" width="13.88671875" style="147"/>
    <col min="8665" max="8665" width="4.88671875" style="147" customWidth="1"/>
    <col min="8666" max="8666" width="25.109375" style="147" customWidth="1"/>
    <col min="8667" max="8667" width="12.88671875" style="147" customWidth="1"/>
    <col min="8668" max="8669" width="17.109375" style="147" customWidth="1"/>
    <col min="8670" max="8670" width="22.109375" style="147" customWidth="1"/>
    <col min="8671" max="8671" width="21.88671875" style="147" customWidth="1"/>
    <col min="8672" max="8672" width="22" style="147" customWidth="1"/>
    <col min="8673" max="8673" width="24.109375" style="147" customWidth="1"/>
    <col min="8674" max="8674" width="22" style="147" customWidth="1"/>
    <col min="8675" max="8920" width="13.88671875" style="147"/>
    <col min="8921" max="8921" width="4.88671875" style="147" customWidth="1"/>
    <col min="8922" max="8922" width="25.109375" style="147" customWidth="1"/>
    <col min="8923" max="8923" width="12.88671875" style="147" customWidth="1"/>
    <col min="8924" max="8925" width="17.109375" style="147" customWidth="1"/>
    <col min="8926" max="8926" width="22.109375" style="147" customWidth="1"/>
    <col min="8927" max="8927" width="21.88671875" style="147" customWidth="1"/>
    <col min="8928" max="8928" width="22" style="147" customWidth="1"/>
    <col min="8929" max="8929" width="24.109375" style="147" customWidth="1"/>
    <col min="8930" max="8930" width="22" style="147" customWidth="1"/>
    <col min="8931" max="9176" width="13.88671875" style="147"/>
    <col min="9177" max="9177" width="4.88671875" style="147" customWidth="1"/>
    <col min="9178" max="9178" width="25.109375" style="147" customWidth="1"/>
    <col min="9179" max="9179" width="12.88671875" style="147" customWidth="1"/>
    <col min="9180" max="9181" width="17.109375" style="147" customWidth="1"/>
    <col min="9182" max="9182" width="22.109375" style="147" customWidth="1"/>
    <col min="9183" max="9183" width="21.88671875" style="147" customWidth="1"/>
    <col min="9184" max="9184" width="22" style="147" customWidth="1"/>
    <col min="9185" max="9185" width="24.109375" style="147" customWidth="1"/>
    <col min="9186" max="9186" width="22" style="147" customWidth="1"/>
    <col min="9187" max="9432" width="13.88671875" style="147"/>
    <col min="9433" max="9433" width="4.88671875" style="147" customWidth="1"/>
    <col min="9434" max="9434" width="25.109375" style="147" customWidth="1"/>
    <col min="9435" max="9435" width="12.88671875" style="147" customWidth="1"/>
    <col min="9436" max="9437" width="17.109375" style="147" customWidth="1"/>
    <col min="9438" max="9438" width="22.109375" style="147" customWidth="1"/>
    <col min="9439" max="9439" width="21.88671875" style="147" customWidth="1"/>
    <col min="9440" max="9440" width="22" style="147" customWidth="1"/>
    <col min="9441" max="9441" width="24.109375" style="147" customWidth="1"/>
    <col min="9442" max="9442" width="22" style="147" customWidth="1"/>
    <col min="9443" max="9688" width="13.88671875" style="147"/>
    <col min="9689" max="9689" width="4.88671875" style="147" customWidth="1"/>
    <col min="9690" max="9690" width="25.109375" style="147" customWidth="1"/>
    <col min="9691" max="9691" width="12.88671875" style="147" customWidth="1"/>
    <col min="9692" max="9693" width="17.109375" style="147" customWidth="1"/>
    <col min="9694" max="9694" width="22.109375" style="147" customWidth="1"/>
    <col min="9695" max="9695" width="21.88671875" style="147" customWidth="1"/>
    <col min="9696" max="9696" width="22" style="147" customWidth="1"/>
    <col min="9697" max="9697" width="24.109375" style="147" customWidth="1"/>
    <col min="9698" max="9698" width="22" style="147" customWidth="1"/>
    <col min="9699" max="9944" width="13.88671875" style="147"/>
    <col min="9945" max="9945" width="4.88671875" style="147" customWidth="1"/>
    <col min="9946" max="9946" width="25.109375" style="147" customWidth="1"/>
    <col min="9947" max="9947" width="12.88671875" style="147" customWidth="1"/>
    <col min="9948" max="9949" width="17.109375" style="147" customWidth="1"/>
    <col min="9950" max="9950" width="22.109375" style="147" customWidth="1"/>
    <col min="9951" max="9951" width="21.88671875" style="147" customWidth="1"/>
    <col min="9952" max="9952" width="22" style="147" customWidth="1"/>
    <col min="9953" max="9953" width="24.109375" style="147" customWidth="1"/>
    <col min="9954" max="9954" width="22" style="147" customWidth="1"/>
    <col min="9955" max="10200" width="13.88671875" style="147"/>
    <col min="10201" max="10201" width="4.88671875" style="147" customWidth="1"/>
    <col min="10202" max="10202" width="25.109375" style="147" customWidth="1"/>
    <col min="10203" max="10203" width="12.88671875" style="147" customWidth="1"/>
    <col min="10204" max="10205" width="17.109375" style="147" customWidth="1"/>
    <col min="10206" max="10206" width="22.109375" style="147" customWidth="1"/>
    <col min="10207" max="10207" width="21.88671875" style="147" customWidth="1"/>
    <col min="10208" max="10208" width="22" style="147" customWidth="1"/>
    <col min="10209" max="10209" width="24.109375" style="147" customWidth="1"/>
    <col min="10210" max="10210" width="22" style="147" customWidth="1"/>
    <col min="10211" max="10456" width="13.88671875" style="147"/>
    <col min="10457" max="10457" width="4.88671875" style="147" customWidth="1"/>
    <col min="10458" max="10458" width="25.109375" style="147" customWidth="1"/>
    <col min="10459" max="10459" width="12.88671875" style="147" customWidth="1"/>
    <col min="10460" max="10461" width="17.109375" style="147" customWidth="1"/>
    <col min="10462" max="10462" width="22.109375" style="147" customWidth="1"/>
    <col min="10463" max="10463" width="21.88671875" style="147" customWidth="1"/>
    <col min="10464" max="10464" width="22" style="147" customWidth="1"/>
    <col min="10465" max="10465" width="24.109375" style="147" customWidth="1"/>
    <col min="10466" max="10466" width="22" style="147" customWidth="1"/>
    <col min="10467" max="10712" width="13.88671875" style="147"/>
    <col min="10713" max="10713" width="4.88671875" style="147" customWidth="1"/>
    <col min="10714" max="10714" width="25.109375" style="147" customWidth="1"/>
    <col min="10715" max="10715" width="12.88671875" style="147" customWidth="1"/>
    <col min="10716" max="10717" width="17.109375" style="147" customWidth="1"/>
    <col min="10718" max="10718" width="22.109375" style="147" customWidth="1"/>
    <col min="10719" max="10719" width="21.88671875" style="147" customWidth="1"/>
    <col min="10720" max="10720" width="22" style="147" customWidth="1"/>
    <col min="10721" max="10721" width="24.109375" style="147" customWidth="1"/>
    <col min="10722" max="10722" width="22" style="147" customWidth="1"/>
    <col min="10723" max="10968" width="13.88671875" style="147"/>
    <col min="10969" max="10969" width="4.88671875" style="147" customWidth="1"/>
    <col min="10970" max="10970" width="25.109375" style="147" customWidth="1"/>
    <col min="10971" max="10971" width="12.88671875" style="147" customWidth="1"/>
    <col min="10972" max="10973" width="17.109375" style="147" customWidth="1"/>
    <col min="10974" max="10974" width="22.109375" style="147" customWidth="1"/>
    <col min="10975" max="10975" width="21.88671875" style="147" customWidth="1"/>
    <col min="10976" max="10976" width="22" style="147" customWidth="1"/>
    <col min="10977" max="10977" width="24.109375" style="147" customWidth="1"/>
    <col min="10978" max="10978" width="22" style="147" customWidth="1"/>
    <col min="10979" max="11224" width="13.88671875" style="147"/>
    <col min="11225" max="11225" width="4.88671875" style="147" customWidth="1"/>
    <col min="11226" max="11226" width="25.109375" style="147" customWidth="1"/>
    <col min="11227" max="11227" width="12.88671875" style="147" customWidth="1"/>
    <col min="11228" max="11229" width="17.109375" style="147" customWidth="1"/>
    <col min="11230" max="11230" width="22.109375" style="147" customWidth="1"/>
    <col min="11231" max="11231" width="21.88671875" style="147" customWidth="1"/>
    <col min="11232" max="11232" width="22" style="147" customWidth="1"/>
    <col min="11233" max="11233" width="24.109375" style="147" customWidth="1"/>
    <col min="11234" max="11234" width="22" style="147" customWidth="1"/>
    <col min="11235" max="11480" width="13.88671875" style="147"/>
    <col min="11481" max="11481" width="4.88671875" style="147" customWidth="1"/>
    <col min="11482" max="11482" width="25.109375" style="147" customWidth="1"/>
    <col min="11483" max="11483" width="12.88671875" style="147" customWidth="1"/>
    <col min="11484" max="11485" width="17.109375" style="147" customWidth="1"/>
    <col min="11486" max="11486" width="22.109375" style="147" customWidth="1"/>
    <col min="11487" max="11487" width="21.88671875" style="147" customWidth="1"/>
    <col min="11488" max="11488" width="22" style="147" customWidth="1"/>
    <col min="11489" max="11489" width="24.109375" style="147" customWidth="1"/>
    <col min="11490" max="11490" width="22" style="147" customWidth="1"/>
    <col min="11491" max="11736" width="13.88671875" style="147"/>
    <col min="11737" max="11737" width="4.88671875" style="147" customWidth="1"/>
    <col min="11738" max="11738" width="25.109375" style="147" customWidth="1"/>
    <col min="11739" max="11739" width="12.88671875" style="147" customWidth="1"/>
    <col min="11740" max="11741" width="17.109375" style="147" customWidth="1"/>
    <col min="11742" max="11742" width="22.109375" style="147" customWidth="1"/>
    <col min="11743" max="11743" width="21.88671875" style="147" customWidth="1"/>
    <col min="11744" max="11744" width="22" style="147" customWidth="1"/>
    <col min="11745" max="11745" width="24.109375" style="147" customWidth="1"/>
    <col min="11746" max="11746" width="22" style="147" customWidth="1"/>
    <col min="11747" max="11992" width="13.88671875" style="147"/>
    <col min="11993" max="11993" width="4.88671875" style="147" customWidth="1"/>
    <col min="11994" max="11994" width="25.109375" style="147" customWidth="1"/>
    <col min="11995" max="11995" width="12.88671875" style="147" customWidth="1"/>
    <col min="11996" max="11997" width="17.109375" style="147" customWidth="1"/>
    <col min="11998" max="11998" width="22.109375" style="147" customWidth="1"/>
    <col min="11999" max="11999" width="21.88671875" style="147" customWidth="1"/>
    <col min="12000" max="12000" width="22" style="147" customWidth="1"/>
    <col min="12001" max="12001" width="24.109375" style="147" customWidth="1"/>
    <col min="12002" max="12002" width="22" style="147" customWidth="1"/>
    <col min="12003" max="12248" width="13.88671875" style="147"/>
    <col min="12249" max="12249" width="4.88671875" style="147" customWidth="1"/>
    <col min="12250" max="12250" width="25.109375" style="147" customWidth="1"/>
    <col min="12251" max="12251" width="12.88671875" style="147" customWidth="1"/>
    <col min="12252" max="12253" width="17.109375" style="147" customWidth="1"/>
    <col min="12254" max="12254" width="22.109375" style="147" customWidth="1"/>
    <col min="12255" max="12255" width="21.88671875" style="147" customWidth="1"/>
    <col min="12256" max="12256" width="22" style="147" customWidth="1"/>
    <col min="12257" max="12257" width="24.109375" style="147" customWidth="1"/>
    <col min="12258" max="12258" width="22" style="147" customWidth="1"/>
    <col min="12259" max="12504" width="13.88671875" style="147"/>
    <col min="12505" max="12505" width="4.88671875" style="147" customWidth="1"/>
    <col min="12506" max="12506" width="25.109375" style="147" customWidth="1"/>
    <col min="12507" max="12507" width="12.88671875" style="147" customWidth="1"/>
    <col min="12508" max="12509" width="17.109375" style="147" customWidth="1"/>
    <col min="12510" max="12510" width="22.109375" style="147" customWidth="1"/>
    <col min="12511" max="12511" width="21.88671875" style="147" customWidth="1"/>
    <col min="12512" max="12512" width="22" style="147" customWidth="1"/>
    <col min="12513" max="12513" width="24.109375" style="147" customWidth="1"/>
    <col min="12514" max="12514" width="22" style="147" customWidth="1"/>
    <col min="12515" max="12760" width="13.88671875" style="147"/>
    <col min="12761" max="12761" width="4.88671875" style="147" customWidth="1"/>
    <col min="12762" max="12762" width="25.109375" style="147" customWidth="1"/>
    <col min="12763" max="12763" width="12.88671875" style="147" customWidth="1"/>
    <col min="12764" max="12765" width="17.109375" style="147" customWidth="1"/>
    <col min="12766" max="12766" width="22.109375" style="147" customWidth="1"/>
    <col min="12767" max="12767" width="21.88671875" style="147" customWidth="1"/>
    <col min="12768" max="12768" width="22" style="147" customWidth="1"/>
    <col min="12769" max="12769" width="24.109375" style="147" customWidth="1"/>
    <col min="12770" max="12770" width="22" style="147" customWidth="1"/>
    <col min="12771" max="13016" width="13.88671875" style="147"/>
    <col min="13017" max="13017" width="4.88671875" style="147" customWidth="1"/>
    <col min="13018" max="13018" width="25.109375" style="147" customWidth="1"/>
    <col min="13019" max="13019" width="12.88671875" style="147" customWidth="1"/>
    <col min="13020" max="13021" width="17.109375" style="147" customWidth="1"/>
    <col min="13022" max="13022" width="22.109375" style="147" customWidth="1"/>
    <col min="13023" max="13023" width="21.88671875" style="147" customWidth="1"/>
    <col min="13024" max="13024" width="22" style="147" customWidth="1"/>
    <col min="13025" max="13025" width="24.109375" style="147" customWidth="1"/>
    <col min="13026" max="13026" width="22" style="147" customWidth="1"/>
    <col min="13027" max="13272" width="13.88671875" style="147"/>
    <col min="13273" max="13273" width="4.88671875" style="147" customWidth="1"/>
    <col min="13274" max="13274" width="25.109375" style="147" customWidth="1"/>
    <col min="13275" max="13275" width="12.88671875" style="147" customWidth="1"/>
    <col min="13276" max="13277" width="17.109375" style="147" customWidth="1"/>
    <col min="13278" max="13278" width="22.109375" style="147" customWidth="1"/>
    <col min="13279" max="13279" width="21.88671875" style="147" customWidth="1"/>
    <col min="13280" max="13280" width="22" style="147" customWidth="1"/>
    <col min="13281" max="13281" width="24.109375" style="147" customWidth="1"/>
    <col min="13282" max="13282" width="22" style="147" customWidth="1"/>
    <col min="13283" max="13528" width="13.88671875" style="147"/>
    <col min="13529" max="13529" width="4.88671875" style="147" customWidth="1"/>
    <col min="13530" max="13530" width="25.109375" style="147" customWidth="1"/>
    <col min="13531" max="13531" width="12.88671875" style="147" customWidth="1"/>
    <col min="13532" max="13533" width="17.109375" style="147" customWidth="1"/>
    <col min="13534" max="13534" width="22.109375" style="147" customWidth="1"/>
    <col min="13535" max="13535" width="21.88671875" style="147" customWidth="1"/>
    <col min="13536" max="13536" width="22" style="147" customWidth="1"/>
    <col min="13537" max="13537" width="24.109375" style="147" customWidth="1"/>
    <col min="13538" max="13538" width="22" style="147" customWidth="1"/>
    <col min="13539" max="13784" width="13.88671875" style="147"/>
    <col min="13785" max="13785" width="4.88671875" style="147" customWidth="1"/>
    <col min="13786" max="13786" width="25.109375" style="147" customWidth="1"/>
    <col min="13787" max="13787" width="12.88671875" style="147" customWidth="1"/>
    <col min="13788" max="13789" width="17.109375" style="147" customWidth="1"/>
    <col min="13790" max="13790" width="22.109375" style="147" customWidth="1"/>
    <col min="13791" max="13791" width="21.88671875" style="147" customWidth="1"/>
    <col min="13792" max="13792" width="22" style="147" customWidth="1"/>
    <col min="13793" max="13793" width="24.109375" style="147" customWidth="1"/>
    <col min="13794" max="13794" width="22" style="147" customWidth="1"/>
    <col min="13795" max="14040" width="13.88671875" style="147"/>
    <col min="14041" max="14041" width="4.88671875" style="147" customWidth="1"/>
    <col min="14042" max="14042" width="25.109375" style="147" customWidth="1"/>
    <col min="14043" max="14043" width="12.88671875" style="147" customWidth="1"/>
    <col min="14044" max="14045" width="17.109375" style="147" customWidth="1"/>
    <col min="14046" max="14046" width="22.109375" style="147" customWidth="1"/>
    <col min="14047" max="14047" width="21.88671875" style="147" customWidth="1"/>
    <col min="14048" max="14048" width="22" style="147" customWidth="1"/>
    <col min="14049" max="14049" width="24.109375" style="147" customWidth="1"/>
    <col min="14050" max="14050" width="22" style="147" customWidth="1"/>
    <col min="14051" max="14296" width="13.88671875" style="147"/>
    <col min="14297" max="14297" width="4.88671875" style="147" customWidth="1"/>
    <col min="14298" max="14298" width="25.109375" style="147" customWidth="1"/>
    <col min="14299" max="14299" width="12.88671875" style="147" customWidth="1"/>
    <col min="14300" max="14301" width="17.109375" style="147" customWidth="1"/>
    <col min="14302" max="14302" width="22.109375" style="147" customWidth="1"/>
    <col min="14303" max="14303" width="21.88671875" style="147" customWidth="1"/>
    <col min="14304" max="14304" width="22" style="147" customWidth="1"/>
    <col min="14305" max="14305" width="24.109375" style="147" customWidth="1"/>
    <col min="14306" max="14306" width="22" style="147" customWidth="1"/>
    <col min="14307" max="14552" width="13.88671875" style="147"/>
    <col min="14553" max="14553" width="4.88671875" style="147" customWidth="1"/>
    <col min="14554" max="14554" width="25.109375" style="147" customWidth="1"/>
    <col min="14555" max="14555" width="12.88671875" style="147" customWidth="1"/>
    <col min="14556" max="14557" width="17.109375" style="147" customWidth="1"/>
    <col min="14558" max="14558" width="22.109375" style="147" customWidth="1"/>
    <col min="14559" max="14559" width="21.88671875" style="147" customWidth="1"/>
    <col min="14560" max="14560" width="22" style="147" customWidth="1"/>
    <col min="14561" max="14561" width="24.109375" style="147" customWidth="1"/>
    <col min="14562" max="14562" width="22" style="147" customWidth="1"/>
    <col min="14563" max="14808" width="13.88671875" style="147"/>
    <col min="14809" max="14809" width="4.88671875" style="147" customWidth="1"/>
    <col min="14810" max="14810" width="25.109375" style="147" customWidth="1"/>
    <col min="14811" max="14811" width="12.88671875" style="147" customWidth="1"/>
    <col min="14812" max="14813" width="17.109375" style="147" customWidth="1"/>
    <col min="14814" max="14814" width="22.109375" style="147" customWidth="1"/>
    <col min="14815" max="14815" width="21.88671875" style="147" customWidth="1"/>
    <col min="14816" max="14816" width="22" style="147" customWidth="1"/>
    <col min="14817" max="14817" width="24.109375" style="147" customWidth="1"/>
    <col min="14818" max="14818" width="22" style="147" customWidth="1"/>
    <col min="14819" max="15064" width="13.88671875" style="147"/>
    <col min="15065" max="15065" width="4.88671875" style="147" customWidth="1"/>
    <col min="15066" max="15066" width="25.109375" style="147" customWidth="1"/>
    <col min="15067" max="15067" width="12.88671875" style="147" customWidth="1"/>
    <col min="15068" max="15069" width="17.109375" style="147" customWidth="1"/>
    <col min="15070" max="15070" width="22.109375" style="147" customWidth="1"/>
    <col min="15071" max="15071" width="21.88671875" style="147" customWidth="1"/>
    <col min="15072" max="15072" width="22" style="147" customWidth="1"/>
    <col min="15073" max="15073" width="24.109375" style="147" customWidth="1"/>
    <col min="15074" max="15074" width="22" style="147" customWidth="1"/>
    <col min="15075" max="15320" width="13.88671875" style="147"/>
    <col min="15321" max="15321" width="4.88671875" style="147" customWidth="1"/>
    <col min="15322" max="15322" width="25.109375" style="147" customWidth="1"/>
    <col min="15323" max="15323" width="12.88671875" style="147" customWidth="1"/>
    <col min="15324" max="15325" width="17.109375" style="147" customWidth="1"/>
    <col min="15326" max="15326" width="22.109375" style="147" customWidth="1"/>
    <col min="15327" max="15327" width="21.88671875" style="147" customWidth="1"/>
    <col min="15328" max="15328" width="22" style="147" customWidth="1"/>
    <col min="15329" max="15329" width="24.109375" style="147" customWidth="1"/>
    <col min="15330" max="15330" width="22" style="147" customWidth="1"/>
    <col min="15331" max="15576" width="13.88671875" style="147"/>
    <col min="15577" max="15577" width="4.88671875" style="147" customWidth="1"/>
    <col min="15578" max="15578" width="25.109375" style="147" customWidth="1"/>
    <col min="15579" max="15579" width="12.88671875" style="147" customWidth="1"/>
    <col min="15580" max="15581" width="17.109375" style="147" customWidth="1"/>
    <col min="15582" max="15582" width="22.109375" style="147" customWidth="1"/>
    <col min="15583" max="15583" width="21.88671875" style="147" customWidth="1"/>
    <col min="15584" max="15584" width="22" style="147" customWidth="1"/>
    <col min="15585" max="15585" width="24.109375" style="147" customWidth="1"/>
    <col min="15586" max="15586" width="22" style="147" customWidth="1"/>
    <col min="15587" max="15832" width="13.88671875" style="147"/>
    <col min="15833" max="15833" width="4.88671875" style="147" customWidth="1"/>
    <col min="15834" max="15834" width="25.109375" style="147" customWidth="1"/>
    <col min="15835" max="15835" width="12.88671875" style="147" customWidth="1"/>
    <col min="15836" max="15837" width="17.109375" style="147" customWidth="1"/>
    <col min="15838" max="15838" width="22.109375" style="147" customWidth="1"/>
    <col min="15839" max="15839" width="21.88671875" style="147" customWidth="1"/>
    <col min="15840" max="15840" width="22" style="147" customWidth="1"/>
    <col min="15841" max="15841" width="24.109375" style="147" customWidth="1"/>
    <col min="15842" max="15842" width="22" style="147" customWidth="1"/>
    <col min="15843" max="16088" width="13.88671875" style="147"/>
    <col min="16089" max="16089" width="4.88671875" style="147" customWidth="1"/>
    <col min="16090" max="16090" width="25.109375" style="147" customWidth="1"/>
    <col min="16091" max="16091" width="12.88671875" style="147" customWidth="1"/>
    <col min="16092" max="16093" width="17.109375" style="147" customWidth="1"/>
    <col min="16094" max="16094" width="22.109375" style="147" customWidth="1"/>
    <col min="16095" max="16095" width="21.88671875" style="147" customWidth="1"/>
    <col min="16096" max="16096" width="22" style="147" customWidth="1"/>
    <col min="16097" max="16097" width="24.109375" style="147" customWidth="1"/>
    <col min="16098" max="16098" width="22" style="147" customWidth="1"/>
    <col min="16099" max="16384" width="13.88671875" style="147"/>
  </cols>
  <sheetData>
    <row r="1" spans="1:21" s="144" customFormat="1" ht="24.75" customHeight="1" x14ac:dyDescent="0.35">
      <c r="A1" s="504" t="s">
        <v>899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894" t="s">
        <v>907</v>
      </c>
      <c r="O1" s="143"/>
      <c r="P1" s="143"/>
      <c r="Q1" s="143"/>
    </row>
    <row r="2" spans="1:21" s="146" customFormat="1" ht="25.35" customHeight="1" x14ac:dyDescent="0.3">
      <c r="A2" s="145" t="s">
        <v>435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3" spans="1:21" ht="36" customHeight="1" x14ac:dyDescent="0.25">
      <c r="A3" s="1105" t="s">
        <v>436</v>
      </c>
      <c r="B3" s="1108" t="s">
        <v>68</v>
      </c>
      <c r="C3" s="1114" t="s">
        <v>437</v>
      </c>
      <c r="D3" s="1114"/>
      <c r="E3" s="1114"/>
      <c r="F3" s="1114"/>
      <c r="G3" s="1114"/>
      <c r="H3" s="1114"/>
      <c r="I3" s="1114"/>
      <c r="J3" s="1114"/>
      <c r="K3" s="1114"/>
      <c r="L3" s="1114"/>
      <c r="M3" s="1114"/>
      <c r="N3" s="1114"/>
      <c r="O3" s="1114"/>
      <c r="P3" s="1114"/>
      <c r="Q3" s="1114"/>
      <c r="R3" s="1114"/>
      <c r="S3" s="1114"/>
      <c r="T3" s="1114"/>
      <c r="U3" s="1114"/>
    </row>
    <row r="4" spans="1:21" ht="79.349999999999994" customHeight="1" x14ac:dyDescent="0.25">
      <c r="A4" s="1106"/>
      <c r="B4" s="1109"/>
      <c r="C4" s="1111" t="s">
        <v>438</v>
      </c>
      <c r="D4" s="1112" t="s">
        <v>439</v>
      </c>
      <c r="E4" s="1112"/>
      <c r="F4" s="1112"/>
      <c r="G4" s="1112"/>
      <c r="H4" s="1112"/>
      <c r="I4" s="1113" t="s">
        <v>440</v>
      </c>
      <c r="J4" s="1113"/>
      <c r="K4" s="1113"/>
      <c r="L4" s="1113"/>
      <c r="M4" s="1115" t="s">
        <v>441</v>
      </c>
      <c r="N4" s="1115"/>
      <c r="O4" s="1115"/>
      <c r="P4" s="1115"/>
      <c r="Q4" s="1115"/>
      <c r="R4" s="1115"/>
      <c r="S4" s="1115"/>
      <c r="T4" s="1115"/>
      <c r="U4" s="1115"/>
    </row>
    <row r="5" spans="1:21" ht="66.75" customHeight="1" x14ac:dyDescent="0.25">
      <c r="A5" s="1107"/>
      <c r="B5" s="1110"/>
      <c r="C5" s="1111"/>
      <c r="D5" s="148" t="s">
        <v>442</v>
      </c>
      <c r="E5" s="148" t="s">
        <v>443</v>
      </c>
      <c r="F5" s="148" t="s">
        <v>444</v>
      </c>
      <c r="G5" s="148" t="s">
        <v>445</v>
      </c>
      <c r="H5" s="148" t="s">
        <v>479</v>
      </c>
      <c r="I5" s="149" t="s">
        <v>522</v>
      </c>
      <c r="J5" s="149" t="s">
        <v>512</v>
      </c>
      <c r="K5" s="149" t="s">
        <v>511</v>
      </c>
      <c r="L5" s="149" t="s">
        <v>480</v>
      </c>
      <c r="M5" s="150" t="s">
        <v>446</v>
      </c>
      <c r="N5" s="150" t="s">
        <v>447</v>
      </c>
      <c r="O5" s="150" t="s">
        <v>448</v>
      </c>
      <c r="P5" s="150" t="s">
        <v>449</v>
      </c>
      <c r="Q5" s="150" t="s">
        <v>450</v>
      </c>
      <c r="R5" s="150" t="s">
        <v>513</v>
      </c>
      <c r="S5" s="150" t="s">
        <v>514</v>
      </c>
      <c r="T5" s="150" t="s">
        <v>515</v>
      </c>
      <c r="U5" s="150" t="s">
        <v>516</v>
      </c>
    </row>
    <row r="6" spans="1:21" ht="30" customHeight="1" x14ac:dyDescent="0.3">
      <c r="A6" s="151" t="s">
        <v>451</v>
      </c>
      <c r="B6" s="152" t="s">
        <v>70</v>
      </c>
      <c r="C6" s="155" t="s">
        <v>452</v>
      </c>
      <c r="D6" s="156">
        <v>30634</v>
      </c>
      <c r="E6" s="156">
        <v>30182</v>
      </c>
      <c r="F6" s="156">
        <v>29195</v>
      </c>
      <c r="G6" s="156">
        <v>31903.472317958491</v>
      </c>
      <c r="H6" s="157">
        <v>31590.794776651808</v>
      </c>
      <c r="I6" s="157">
        <v>31551.846112414289</v>
      </c>
      <c r="J6" s="157">
        <v>31204.095378078775</v>
      </c>
      <c r="K6" s="157">
        <v>30848.579164968545</v>
      </c>
      <c r="L6" s="157">
        <v>29004.326330217496</v>
      </c>
      <c r="M6" s="158">
        <v>29144</v>
      </c>
      <c r="N6" s="158">
        <v>29877</v>
      </c>
      <c r="O6" s="159">
        <v>29787</v>
      </c>
      <c r="P6" s="157">
        <v>29284</v>
      </c>
      <c r="Q6" s="158">
        <v>29393</v>
      </c>
      <c r="R6" s="158">
        <v>30027</v>
      </c>
      <c r="S6" s="158">
        <v>30590</v>
      </c>
      <c r="T6" s="158">
        <v>28860</v>
      </c>
      <c r="U6" s="494">
        <v>28807</v>
      </c>
    </row>
    <row r="7" spans="1:21" ht="30" customHeight="1" x14ac:dyDescent="0.3">
      <c r="A7" s="153" t="s">
        <v>453</v>
      </c>
      <c r="B7" s="154" t="s">
        <v>71</v>
      </c>
      <c r="C7" s="155" t="s">
        <v>454</v>
      </c>
      <c r="D7" s="156">
        <v>195791</v>
      </c>
      <c r="E7" s="156">
        <v>187563</v>
      </c>
      <c r="F7" s="156">
        <v>170890</v>
      </c>
      <c r="G7" s="156">
        <v>169286.13926124244</v>
      </c>
      <c r="H7" s="157">
        <v>225896.36715368516</v>
      </c>
      <c r="I7" s="157">
        <v>164113.59548999931</v>
      </c>
      <c r="J7" s="157">
        <v>159099.09897048149</v>
      </c>
      <c r="K7" s="156">
        <v>146112.17499999999</v>
      </c>
      <c r="L7" s="157">
        <v>202817.3520824748</v>
      </c>
      <c r="M7" s="158">
        <v>178550</v>
      </c>
      <c r="N7" s="158">
        <v>181000</v>
      </c>
      <c r="O7" s="159">
        <v>163390</v>
      </c>
      <c r="P7" s="157">
        <v>157000</v>
      </c>
      <c r="Q7" s="158">
        <v>152000</v>
      </c>
      <c r="R7" s="158">
        <v>152270</v>
      </c>
      <c r="S7" s="158">
        <v>170000</v>
      </c>
      <c r="T7" s="158">
        <v>157000</v>
      </c>
      <c r="U7" s="495">
        <v>146010</v>
      </c>
    </row>
    <row r="8" spans="1:21" ht="24.9" customHeight="1" x14ac:dyDescent="0.3">
      <c r="A8" s="153" t="s">
        <v>455</v>
      </c>
      <c r="B8" s="154" t="s">
        <v>72</v>
      </c>
      <c r="C8" s="155" t="s">
        <v>456</v>
      </c>
      <c r="D8" s="156">
        <v>138</v>
      </c>
      <c r="E8" s="156">
        <v>157</v>
      </c>
      <c r="F8" s="156">
        <v>153</v>
      </c>
      <c r="G8" s="156">
        <v>199.80732634676227</v>
      </c>
      <c r="H8" s="157">
        <v>272.85246569030306</v>
      </c>
      <c r="I8" s="157">
        <v>218.39937994674759</v>
      </c>
      <c r="J8" s="157">
        <v>196.39899483786976</v>
      </c>
      <c r="K8" s="156">
        <v>296.64104054943681</v>
      </c>
      <c r="L8" s="157">
        <v>301.05825835742809</v>
      </c>
      <c r="M8" s="160" t="s">
        <v>457</v>
      </c>
      <c r="N8" s="160" t="s">
        <v>457</v>
      </c>
      <c r="O8" s="161" t="s">
        <v>457</v>
      </c>
      <c r="P8" s="162" t="s">
        <v>457</v>
      </c>
      <c r="Q8" s="160" t="s">
        <v>457</v>
      </c>
      <c r="R8" s="160" t="s">
        <v>457</v>
      </c>
      <c r="S8" s="160" t="s">
        <v>457</v>
      </c>
      <c r="T8" s="160" t="s">
        <v>457</v>
      </c>
      <c r="U8" s="160"/>
    </row>
    <row r="9" spans="1:21" ht="24.9" customHeight="1" x14ac:dyDescent="0.3">
      <c r="A9" s="153" t="s">
        <v>458</v>
      </c>
      <c r="B9" s="154" t="s">
        <v>459</v>
      </c>
      <c r="C9" s="155" t="s">
        <v>452</v>
      </c>
      <c r="D9" s="156">
        <v>42603</v>
      </c>
      <c r="E9" s="156">
        <v>37490</v>
      </c>
      <c r="F9" s="156">
        <v>31742</v>
      </c>
      <c r="G9" s="156">
        <v>40888.895278280179</v>
      </c>
      <c r="H9" s="157">
        <v>34362.322123999009</v>
      </c>
      <c r="I9" s="157">
        <v>47021.027576999993</v>
      </c>
      <c r="J9" s="157">
        <v>49639.776214444384</v>
      </c>
      <c r="K9" s="156">
        <v>56066.442877000001</v>
      </c>
      <c r="L9" s="157">
        <v>54341</v>
      </c>
      <c r="M9" s="158">
        <v>41930</v>
      </c>
      <c r="N9" s="158">
        <v>43623</v>
      </c>
      <c r="O9" s="159">
        <v>40590</v>
      </c>
      <c r="P9" s="157">
        <v>41419.722222222219</v>
      </c>
      <c r="Q9" s="158">
        <v>42319</v>
      </c>
      <c r="R9" s="158">
        <v>44675.798594444437</v>
      </c>
      <c r="S9" s="158">
        <v>53103.055999999997</v>
      </c>
      <c r="T9" s="158">
        <v>50459.798500000004</v>
      </c>
      <c r="U9" s="495">
        <v>48907</v>
      </c>
    </row>
    <row r="10" spans="1:21" ht="37.5" customHeight="1" x14ac:dyDescent="0.3">
      <c r="A10" s="153" t="s">
        <v>460</v>
      </c>
      <c r="B10" s="154" t="s">
        <v>461</v>
      </c>
      <c r="C10" s="155" t="s">
        <v>462</v>
      </c>
      <c r="D10" s="156">
        <v>549</v>
      </c>
      <c r="E10" s="156">
        <v>558</v>
      </c>
      <c r="F10" s="156">
        <v>549</v>
      </c>
      <c r="G10" s="156">
        <v>478.82927933856047</v>
      </c>
      <c r="H10" s="157">
        <v>458.56987950353403</v>
      </c>
      <c r="I10" s="157">
        <v>476.24096240859183</v>
      </c>
      <c r="J10" s="157">
        <v>473.66663665422385</v>
      </c>
      <c r="K10" s="156">
        <v>442.79886572126048</v>
      </c>
      <c r="L10" s="157">
        <v>415.86854132701802</v>
      </c>
      <c r="M10" s="158">
        <v>485</v>
      </c>
      <c r="N10" s="158">
        <v>550</v>
      </c>
      <c r="O10" s="159">
        <v>522</v>
      </c>
      <c r="P10" s="157">
        <v>500</v>
      </c>
      <c r="Q10" s="158">
        <v>530</v>
      </c>
      <c r="R10" s="158">
        <v>500</v>
      </c>
      <c r="S10" s="158">
        <v>475</v>
      </c>
      <c r="T10" s="158">
        <v>463</v>
      </c>
      <c r="U10" s="495">
        <v>431</v>
      </c>
    </row>
    <row r="11" spans="1:21" ht="30" customHeight="1" x14ac:dyDescent="0.3">
      <c r="A11" s="153" t="s">
        <v>463</v>
      </c>
      <c r="B11" s="154" t="s">
        <v>74</v>
      </c>
      <c r="C11" s="155" t="s">
        <v>462</v>
      </c>
      <c r="D11" s="156">
        <v>104</v>
      </c>
      <c r="E11" s="156">
        <v>87</v>
      </c>
      <c r="F11" s="156">
        <v>70</v>
      </c>
      <c r="G11" s="156">
        <v>79.224152458157135</v>
      </c>
      <c r="H11" s="157">
        <v>48.217809691644774</v>
      </c>
      <c r="I11" s="157">
        <v>73.685810397767312</v>
      </c>
      <c r="J11" s="157">
        <v>68.534638560423858</v>
      </c>
      <c r="K11" s="156">
        <v>40.042572700799447</v>
      </c>
      <c r="L11" s="157">
        <v>52.36573292153156</v>
      </c>
      <c r="M11" s="158">
        <v>105</v>
      </c>
      <c r="N11" s="158">
        <v>87</v>
      </c>
      <c r="O11" s="159">
        <v>70</v>
      </c>
      <c r="P11" s="157">
        <v>80</v>
      </c>
      <c r="Q11" s="158">
        <v>65</v>
      </c>
      <c r="R11" s="158">
        <v>66</v>
      </c>
      <c r="S11" s="158">
        <v>98</v>
      </c>
      <c r="T11" s="158">
        <v>89</v>
      </c>
      <c r="U11" s="495">
        <v>80</v>
      </c>
    </row>
    <row r="12" spans="1:21" ht="30" customHeight="1" x14ac:dyDescent="0.3">
      <c r="A12" s="153" t="s">
        <v>464</v>
      </c>
      <c r="B12" s="154" t="s">
        <v>75</v>
      </c>
      <c r="C12" s="155" t="s">
        <v>462</v>
      </c>
      <c r="D12" s="156">
        <v>17306</v>
      </c>
      <c r="E12" s="156">
        <v>16223</v>
      </c>
      <c r="F12" s="156">
        <v>15425</v>
      </c>
      <c r="G12" s="156">
        <v>14984.255200837137</v>
      </c>
      <c r="H12" s="157">
        <v>8011.8057822251103</v>
      </c>
      <c r="I12" s="157">
        <v>14734.423983040106</v>
      </c>
      <c r="J12" s="157">
        <v>14488.758179976696</v>
      </c>
      <c r="K12" s="156">
        <v>7448.1460136039314</v>
      </c>
      <c r="L12" s="157">
        <v>6733.2995028724727</v>
      </c>
      <c r="M12" s="158">
        <v>10600</v>
      </c>
      <c r="N12" s="158">
        <v>12670</v>
      </c>
      <c r="O12" s="159">
        <v>11150</v>
      </c>
      <c r="P12" s="157">
        <v>10050</v>
      </c>
      <c r="Q12" s="158">
        <v>8500</v>
      </c>
      <c r="R12" s="158">
        <v>8670</v>
      </c>
      <c r="S12" s="158">
        <v>8000</v>
      </c>
      <c r="T12" s="158">
        <v>6700</v>
      </c>
      <c r="U12" s="495">
        <v>6500</v>
      </c>
    </row>
    <row r="13" spans="1:21" ht="30" customHeight="1" x14ac:dyDescent="0.3">
      <c r="A13" s="153" t="s">
        <v>465</v>
      </c>
      <c r="B13" s="154" t="s">
        <v>76</v>
      </c>
      <c r="C13" s="155" t="s">
        <v>462</v>
      </c>
      <c r="D13" s="156">
        <v>493</v>
      </c>
      <c r="E13" s="156">
        <v>904</v>
      </c>
      <c r="F13" s="156">
        <v>592</v>
      </c>
      <c r="G13" s="156">
        <v>270.65912957705962</v>
      </c>
      <c r="H13" s="157">
        <v>186.11892668664285</v>
      </c>
      <c r="I13" s="157">
        <v>208.50813584694788</v>
      </c>
      <c r="J13" s="157">
        <v>160.62876867410924</v>
      </c>
      <c r="K13" s="156">
        <v>160.98214206083716</v>
      </c>
      <c r="L13" s="157">
        <v>135.39716664639309</v>
      </c>
      <c r="M13" s="158">
        <v>620</v>
      </c>
      <c r="N13" s="158">
        <v>615</v>
      </c>
      <c r="O13" s="159">
        <v>520</v>
      </c>
      <c r="P13" s="157">
        <v>250</v>
      </c>
      <c r="Q13" s="158">
        <v>190</v>
      </c>
      <c r="R13" s="158">
        <v>87</v>
      </c>
      <c r="S13" s="158">
        <v>80</v>
      </c>
      <c r="T13" s="158">
        <v>160</v>
      </c>
      <c r="U13" s="495">
        <v>180</v>
      </c>
    </row>
    <row r="14" spans="1:21" ht="30" customHeight="1" x14ac:dyDescent="0.3">
      <c r="A14" s="153" t="s">
        <v>466</v>
      </c>
      <c r="B14" s="154" t="s">
        <v>77</v>
      </c>
      <c r="C14" s="155" t="s">
        <v>462</v>
      </c>
      <c r="D14" s="156">
        <v>183</v>
      </c>
      <c r="E14" s="156">
        <v>229</v>
      </c>
      <c r="F14" s="156">
        <v>177</v>
      </c>
      <c r="G14" s="156">
        <v>212.90725223409555</v>
      </c>
      <c r="H14" s="157">
        <v>79.72832187257508</v>
      </c>
      <c r="I14" s="157">
        <v>195.39032248611034</v>
      </c>
      <c r="J14" s="157">
        <v>179.3145969459483</v>
      </c>
      <c r="K14" s="156">
        <v>56.31419325738397</v>
      </c>
      <c r="L14" s="157">
        <v>38.678341092595851</v>
      </c>
      <c r="M14" s="158">
        <v>238</v>
      </c>
      <c r="N14" s="158">
        <v>200</v>
      </c>
      <c r="O14" s="159">
        <v>159</v>
      </c>
      <c r="P14" s="157">
        <v>130</v>
      </c>
      <c r="Q14" s="158">
        <v>50</v>
      </c>
      <c r="R14" s="158">
        <v>35</v>
      </c>
      <c r="S14" s="158">
        <v>40.5</v>
      </c>
      <c r="T14" s="158">
        <v>59</v>
      </c>
      <c r="U14" s="495">
        <v>44</v>
      </c>
    </row>
    <row r="15" spans="1:21" ht="30" customHeight="1" x14ac:dyDescent="0.3">
      <c r="A15" s="153" t="s">
        <v>467</v>
      </c>
      <c r="B15" s="154" t="s">
        <v>389</v>
      </c>
      <c r="C15" s="155" t="s">
        <v>462</v>
      </c>
      <c r="D15" s="156">
        <v>3167</v>
      </c>
      <c r="E15" s="156">
        <v>3036</v>
      </c>
      <c r="F15" s="156">
        <v>3342</v>
      </c>
      <c r="G15" s="156">
        <v>3990.236739621399</v>
      </c>
      <c r="H15" s="157">
        <v>4451.9536175693283</v>
      </c>
      <c r="I15" s="157">
        <v>4233.1410102536729</v>
      </c>
      <c r="J15" s="157">
        <v>4254.0420837337024</v>
      </c>
      <c r="K15" s="156">
        <v>4733.4070018866587</v>
      </c>
      <c r="L15" s="157">
        <v>5025.9603512527237</v>
      </c>
      <c r="M15" s="163" t="s">
        <v>457</v>
      </c>
      <c r="N15" s="163" t="s">
        <v>457</v>
      </c>
      <c r="O15" s="162" t="s">
        <v>457</v>
      </c>
      <c r="P15" s="162" t="s">
        <v>457</v>
      </c>
      <c r="Q15" s="163" t="s">
        <v>457</v>
      </c>
      <c r="R15" s="163" t="s">
        <v>457</v>
      </c>
      <c r="S15" s="163" t="s">
        <v>457</v>
      </c>
      <c r="T15" s="163" t="s">
        <v>457</v>
      </c>
      <c r="U15" s="163" t="s">
        <v>457</v>
      </c>
    </row>
    <row r="16" spans="1:21" ht="39.75" customHeight="1" x14ac:dyDescent="0.3">
      <c r="A16" s="153" t="s">
        <v>468</v>
      </c>
      <c r="B16" s="154" t="s">
        <v>470</v>
      </c>
      <c r="C16" s="155" t="s">
        <v>462</v>
      </c>
      <c r="D16" s="156">
        <v>1387</v>
      </c>
      <c r="E16" s="156">
        <v>1291</v>
      </c>
      <c r="F16" s="156">
        <v>1224</v>
      </c>
      <c r="G16" s="156">
        <v>1178.6287518747108</v>
      </c>
      <c r="H16" s="157">
        <v>1062.6654843152962</v>
      </c>
      <c r="I16" s="157">
        <v>1163.8818678454245</v>
      </c>
      <c r="J16" s="157">
        <v>1137.488849942463</v>
      </c>
      <c r="K16" s="156">
        <v>1051.8144803718783</v>
      </c>
      <c r="L16" s="157">
        <v>1040.1143469296214</v>
      </c>
      <c r="M16" s="163" t="s">
        <v>457</v>
      </c>
      <c r="N16" s="163" t="s">
        <v>457</v>
      </c>
      <c r="O16" s="162" t="s">
        <v>457</v>
      </c>
      <c r="P16" s="162" t="s">
        <v>457</v>
      </c>
      <c r="Q16" s="163" t="s">
        <v>457</v>
      </c>
      <c r="R16" s="163" t="s">
        <v>457</v>
      </c>
      <c r="S16" s="163" t="s">
        <v>457</v>
      </c>
      <c r="T16" s="163" t="s">
        <v>457</v>
      </c>
      <c r="U16" s="163" t="s">
        <v>457</v>
      </c>
    </row>
    <row r="17" spans="1:21" ht="30" customHeight="1" x14ac:dyDescent="0.3">
      <c r="A17" s="153" t="s">
        <v>469</v>
      </c>
      <c r="B17" s="164" t="s">
        <v>372</v>
      </c>
      <c r="C17" s="165" t="s">
        <v>462</v>
      </c>
      <c r="D17" s="166">
        <v>2028</v>
      </c>
      <c r="E17" s="166">
        <v>2287</v>
      </c>
      <c r="F17" s="166">
        <v>2464</v>
      </c>
      <c r="G17" s="166">
        <v>3422.4934202785898</v>
      </c>
      <c r="H17" s="166">
        <v>3125.0710149678516</v>
      </c>
      <c r="I17" s="166">
        <v>3818.6506441265929</v>
      </c>
      <c r="J17" s="166">
        <v>3596.8775052762521</v>
      </c>
      <c r="K17" s="166">
        <v>3107.3060593403475</v>
      </c>
      <c r="L17" s="166">
        <v>3085.9991159519968</v>
      </c>
      <c r="M17" s="167" t="s">
        <v>457</v>
      </c>
      <c r="N17" s="167" t="s">
        <v>457</v>
      </c>
      <c r="O17" s="168" t="s">
        <v>457</v>
      </c>
      <c r="P17" s="168" t="s">
        <v>457</v>
      </c>
      <c r="Q17" s="167" t="s">
        <v>457</v>
      </c>
      <c r="R17" s="167" t="s">
        <v>457</v>
      </c>
      <c r="S17" s="167" t="s">
        <v>457</v>
      </c>
      <c r="T17" s="167" t="s">
        <v>457</v>
      </c>
      <c r="U17" s="167" t="s">
        <v>457</v>
      </c>
    </row>
    <row r="18" spans="1:21" ht="23.25" customHeight="1" x14ac:dyDescent="0.25">
      <c r="A18" s="169" t="s">
        <v>471</v>
      </c>
      <c r="B18" s="169"/>
    </row>
    <row r="19" spans="1:21" ht="15.9" customHeight="1" x14ac:dyDescent="0.25">
      <c r="A19" s="169" t="s">
        <v>472</v>
      </c>
      <c r="B19" s="169"/>
    </row>
    <row r="20" spans="1:21" ht="15.9" customHeight="1" x14ac:dyDescent="0.25">
      <c r="A20" s="169" t="s">
        <v>473</v>
      </c>
      <c r="B20" s="169"/>
    </row>
    <row r="21" spans="1:21" ht="15.9" customHeight="1" x14ac:dyDescent="0.25">
      <c r="A21" s="169"/>
    </row>
  </sheetData>
  <mergeCells count="7">
    <mergeCell ref="A3:A5"/>
    <mergeCell ref="B3:B5"/>
    <mergeCell ref="C4:C5"/>
    <mergeCell ref="D4:H4"/>
    <mergeCell ref="I4:L4"/>
    <mergeCell ref="C3:U3"/>
    <mergeCell ref="M4:U4"/>
  </mergeCells>
  <phoneticPr fontId="77" type="noConversion"/>
  <hyperlinks>
    <hyperlink ref="N1" location="INFO!A1" display="POWRÓT" xr:uid="{DBDD316E-E2CE-404D-B602-93107C317520}"/>
  </hyperlinks>
  <printOptions horizontalCentered="1"/>
  <pageMargins left="0.94488188976377963" right="0.74803149606299213" top="0.98425196850393704" bottom="0.98425196850393704" header="0.51181102362204722" footer="0.51181102362204722"/>
  <pageSetup paperSize="9" scale="44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303EF-C2FD-4BBA-B096-0A6DD7B11E12}">
  <sheetPr>
    <tabColor rgb="FFFFC000"/>
    <pageSetUpPr fitToPage="1"/>
  </sheetPr>
  <dimension ref="A1:W66"/>
  <sheetViews>
    <sheetView topLeftCell="A24" zoomScale="75" zoomScaleNormal="75" zoomScaleSheetLayoutView="75" workbookViewId="0">
      <selection activeCell="D61" sqref="D61"/>
    </sheetView>
  </sheetViews>
  <sheetFormatPr defaultColWidth="13.88671875" defaultRowHeight="15.9" customHeight="1" x14ac:dyDescent="0.25"/>
  <cols>
    <col min="1" max="1" width="6.109375" style="147" customWidth="1"/>
    <col min="2" max="2" width="25.88671875" style="147" customWidth="1"/>
    <col min="3" max="3" width="17.6640625" style="147" customWidth="1"/>
    <col min="4" max="4" width="26.21875" style="147" customWidth="1"/>
    <col min="5" max="5" width="17.88671875" style="147" customWidth="1"/>
    <col min="6" max="6" width="33.44140625" style="147" customWidth="1"/>
    <col min="7" max="7" width="19.5546875" style="147" customWidth="1"/>
    <col min="8" max="8" width="22.77734375" style="147" customWidth="1"/>
    <col min="9" max="9" width="22.6640625" style="147" customWidth="1"/>
    <col min="10" max="10" width="13.5546875" style="147" customWidth="1"/>
    <col min="11" max="11" width="15.6640625" style="147" customWidth="1"/>
    <col min="12" max="12" width="34.33203125" style="147" customWidth="1"/>
    <col min="13" max="13" width="21.109375" style="147" customWidth="1"/>
    <col min="14" max="18" width="15.88671875" style="147" customWidth="1"/>
    <col min="19" max="216" width="13.88671875" style="147"/>
    <col min="217" max="217" width="4.88671875" style="147" customWidth="1"/>
    <col min="218" max="218" width="25.109375" style="147" customWidth="1"/>
    <col min="219" max="219" width="12.88671875" style="147" customWidth="1"/>
    <col min="220" max="221" width="17.109375" style="147" customWidth="1"/>
    <col min="222" max="222" width="22.109375" style="147" customWidth="1"/>
    <col min="223" max="223" width="21.88671875" style="147" customWidth="1"/>
    <col min="224" max="224" width="22" style="147" customWidth="1"/>
    <col min="225" max="225" width="24.109375" style="147" customWidth="1"/>
    <col min="226" max="226" width="22" style="147" customWidth="1"/>
    <col min="227" max="472" width="13.88671875" style="147"/>
    <col min="473" max="473" width="4.88671875" style="147" customWidth="1"/>
    <col min="474" max="474" width="25.109375" style="147" customWidth="1"/>
    <col min="475" max="475" width="12.88671875" style="147" customWidth="1"/>
    <col min="476" max="477" width="17.109375" style="147" customWidth="1"/>
    <col min="478" max="478" width="22.109375" style="147" customWidth="1"/>
    <col min="479" max="479" width="21.88671875" style="147" customWidth="1"/>
    <col min="480" max="480" width="22" style="147" customWidth="1"/>
    <col min="481" max="481" width="24.109375" style="147" customWidth="1"/>
    <col min="482" max="482" width="22" style="147" customWidth="1"/>
    <col min="483" max="728" width="13.88671875" style="147"/>
    <col min="729" max="729" width="4.88671875" style="147" customWidth="1"/>
    <col min="730" max="730" width="25.109375" style="147" customWidth="1"/>
    <col min="731" max="731" width="12.88671875" style="147" customWidth="1"/>
    <col min="732" max="733" width="17.109375" style="147" customWidth="1"/>
    <col min="734" max="734" width="22.109375" style="147" customWidth="1"/>
    <col min="735" max="735" width="21.88671875" style="147" customWidth="1"/>
    <col min="736" max="736" width="22" style="147" customWidth="1"/>
    <col min="737" max="737" width="24.109375" style="147" customWidth="1"/>
    <col min="738" max="738" width="22" style="147" customWidth="1"/>
    <col min="739" max="984" width="13.88671875" style="147"/>
    <col min="985" max="985" width="4.88671875" style="147" customWidth="1"/>
    <col min="986" max="986" width="25.109375" style="147" customWidth="1"/>
    <col min="987" max="987" width="12.88671875" style="147" customWidth="1"/>
    <col min="988" max="989" width="17.109375" style="147" customWidth="1"/>
    <col min="990" max="990" width="22.109375" style="147" customWidth="1"/>
    <col min="991" max="991" width="21.88671875" style="147" customWidth="1"/>
    <col min="992" max="992" width="22" style="147" customWidth="1"/>
    <col min="993" max="993" width="24.109375" style="147" customWidth="1"/>
    <col min="994" max="994" width="22" style="147" customWidth="1"/>
    <col min="995" max="1240" width="13.88671875" style="147"/>
    <col min="1241" max="1241" width="4.88671875" style="147" customWidth="1"/>
    <col min="1242" max="1242" width="25.109375" style="147" customWidth="1"/>
    <col min="1243" max="1243" width="12.88671875" style="147" customWidth="1"/>
    <col min="1244" max="1245" width="17.109375" style="147" customWidth="1"/>
    <col min="1246" max="1246" width="22.109375" style="147" customWidth="1"/>
    <col min="1247" max="1247" width="21.88671875" style="147" customWidth="1"/>
    <col min="1248" max="1248" width="22" style="147" customWidth="1"/>
    <col min="1249" max="1249" width="24.109375" style="147" customWidth="1"/>
    <col min="1250" max="1250" width="22" style="147" customWidth="1"/>
    <col min="1251" max="1496" width="13.88671875" style="147"/>
    <col min="1497" max="1497" width="4.88671875" style="147" customWidth="1"/>
    <col min="1498" max="1498" width="25.109375" style="147" customWidth="1"/>
    <col min="1499" max="1499" width="12.88671875" style="147" customWidth="1"/>
    <col min="1500" max="1501" width="17.109375" style="147" customWidth="1"/>
    <col min="1502" max="1502" width="22.109375" style="147" customWidth="1"/>
    <col min="1503" max="1503" width="21.88671875" style="147" customWidth="1"/>
    <col min="1504" max="1504" width="22" style="147" customWidth="1"/>
    <col min="1505" max="1505" width="24.109375" style="147" customWidth="1"/>
    <col min="1506" max="1506" width="22" style="147" customWidth="1"/>
    <col min="1507" max="1752" width="13.88671875" style="147"/>
    <col min="1753" max="1753" width="4.88671875" style="147" customWidth="1"/>
    <col min="1754" max="1754" width="25.109375" style="147" customWidth="1"/>
    <col min="1755" max="1755" width="12.88671875" style="147" customWidth="1"/>
    <col min="1756" max="1757" width="17.109375" style="147" customWidth="1"/>
    <col min="1758" max="1758" width="22.109375" style="147" customWidth="1"/>
    <col min="1759" max="1759" width="21.88671875" style="147" customWidth="1"/>
    <col min="1760" max="1760" width="22" style="147" customWidth="1"/>
    <col min="1761" max="1761" width="24.109375" style="147" customWidth="1"/>
    <col min="1762" max="1762" width="22" style="147" customWidth="1"/>
    <col min="1763" max="2008" width="13.88671875" style="147"/>
    <col min="2009" max="2009" width="4.88671875" style="147" customWidth="1"/>
    <col min="2010" max="2010" width="25.109375" style="147" customWidth="1"/>
    <col min="2011" max="2011" width="12.88671875" style="147" customWidth="1"/>
    <col min="2012" max="2013" width="17.109375" style="147" customWidth="1"/>
    <col min="2014" max="2014" width="22.109375" style="147" customWidth="1"/>
    <col min="2015" max="2015" width="21.88671875" style="147" customWidth="1"/>
    <col min="2016" max="2016" width="22" style="147" customWidth="1"/>
    <col min="2017" max="2017" width="24.109375" style="147" customWidth="1"/>
    <col min="2018" max="2018" width="22" style="147" customWidth="1"/>
    <col min="2019" max="2264" width="13.88671875" style="147"/>
    <col min="2265" max="2265" width="4.88671875" style="147" customWidth="1"/>
    <col min="2266" max="2266" width="25.109375" style="147" customWidth="1"/>
    <col min="2267" max="2267" width="12.88671875" style="147" customWidth="1"/>
    <col min="2268" max="2269" width="17.109375" style="147" customWidth="1"/>
    <col min="2270" max="2270" width="22.109375" style="147" customWidth="1"/>
    <col min="2271" max="2271" width="21.88671875" style="147" customWidth="1"/>
    <col min="2272" max="2272" width="22" style="147" customWidth="1"/>
    <col min="2273" max="2273" width="24.109375" style="147" customWidth="1"/>
    <col min="2274" max="2274" width="22" style="147" customWidth="1"/>
    <col min="2275" max="2520" width="13.88671875" style="147"/>
    <col min="2521" max="2521" width="4.88671875" style="147" customWidth="1"/>
    <col min="2522" max="2522" width="25.109375" style="147" customWidth="1"/>
    <col min="2523" max="2523" width="12.88671875" style="147" customWidth="1"/>
    <col min="2524" max="2525" width="17.109375" style="147" customWidth="1"/>
    <col min="2526" max="2526" width="22.109375" style="147" customWidth="1"/>
    <col min="2527" max="2527" width="21.88671875" style="147" customWidth="1"/>
    <col min="2528" max="2528" width="22" style="147" customWidth="1"/>
    <col min="2529" max="2529" width="24.109375" style="147" customWidth="1"/>
    <col min="2530" max="2530" width="22" style="147" customWidth="1"/>
    <col min="2531" max="2776" width="13.88671875" style="147"/>
    <col min="2777" max="2777" width="4.88671875" style="147" customWidth="1"/>
    <col min="2778" max="2778" width="25.109375" style="147" customWidth="1"/>
    <col min="2779" max="2779" width="12.88671875" style="147" customWidth="1"/>
    <col min="2780" max="2781" width="17.109375" style="147" customWidth="1"/>
    <col min="2782" max="2782" width="22.109375" style="147" customWidth="1"/>
    <col min="2783" max="2783" width="21.88671875" style="147" customWidth="1"/>
    <col min="2784" max="2784" width="22" style="147" customWidth="1"/>
    <col min="2785" max="2785" width="24.109375" style="147" customWidth="1"/>
    <col min="2786" max="2786" width="22" style="147" customWidth="1"/>
    <col min="2787" max="3032" width="13.88671875" style="147"/>
    <col min="3033" max="3033" width="4.88671875" style="147" customWidth="1"/>
    <col min="3034" max="3034" width="25.109375" style="147" customWidth="1"/>
    <col min="3035" max="3035" width="12.88671875" style="147" customWidth="1"/>
    <col min="3036" max="3037" width="17.109375" style="147" customWidth="1"/>
    <col min="3038" max="3038" width="22.109375" style="147" customWidth="1"/>
    <col min="3039" max="3039" width="21.88671875" style="147" customWidth="1"/>
    <col min="3040" max="3040" width="22" style="147" customWidth="1"/>
    <col min="3041" max="3041" width="24.109375" style="147" customWidth="1"/>
    <col min="3042" max="3042" width="22" style="147" customWidth="1"/>
    <col min="3043" max="3288" width="13.88671875" style="147"/>
    <col min="3289" max="3289" width="4.88671875" style="147" customWidth="1"/>
    <col min="3290" max="3290" width="25.109375" style="147" customWidth="1"/>
    <col min="3291" max="3291" width="12.88671875" style="147" customWidth="1"/>
    <col min="3292" max="3293" width="17.109375" style="147" customWidth="1"/>
    <col min="3294" max="3294" width="22.109375" style="147" customWidth="1"/>
    <col min="3295" max="3295" width="21.88671875" style="147" customWidth="1"/>
    <col min="3296" max="3296" width="22" style="147" customWidth="1"/>
    <col min="3297" max="3297" width="24.109375" style="147" customWidth="1"/>
    <col min="3298" max="3298" width="22" style="147" customWidth="1"/>
    <col min="3299" max="3544" width="13.88671875" style="147"/>
    <col min="3545" max="3545" width="4.88671875" style="147" customWidth="1"/>
    <col min="3546" max="3546" width="25.109375" style="147" customWidth="1"/>
    <col min="3547" max="3547" width="12.88671875" style="147" customWidth="1"/>
    <col min="3548" max="3549" width="17.109375" style="147" customWidth="1"/>
    <col min="3550" max="3550" width="22.109375" style="147" customWidth="1"/>
    <col min="3551" max="3551" width="21.88671875" style="147" customWidth="1"/>
    <col min="3552" max="3552" width="22" style="147" customWidth="1"/>
    <col min="3553" max="3553" width="24.109375" style="147" customWidth="1"/>
    <col min="3554" max="3554" width="22" style="147" customWidth="1"/>
    <col min="3555" max="3800" width="13.88671875" style="147"/>
    <col min="3801" max="3801" width="4.88671875" style="147" customWidth="1"/>
    <col min="3802" max="3802" width="25.109375" style="147" customWidth="1"/>
    <col min="3803" max="3803" width="12.88671875" style="147" customWidth="1"/>
    <col min="3804" max="3805" width="17.109375" style="147" customWidth="1"/>
    <col min="3806" max="3806" width="22.109375" style="147" customWidth="1"/>
    <col min="3807" max="3807" width="21.88671875" style="147" customWidth="1"/>
    <col min="3808" max="3808" width="22" style="147" customWidth="1"/>
    <col min="3809" max="3809" width="24.109375" style="147" customWidth="1"/>
    <col min="3810" max="3810" width="22" style="147" customWidth="1"/>
    <col min="3811" max="4056" width="13.88671875" style="147"/>
    <col min="4057" max="4057" width="4.88671875" style="147" customWidth="1"/>
    <col min="4058" max="4058" width="25.109375" style="147" customWidth="1"/>
    <col min="4059" max="4059" width="12.88671875" style="147" customWidth="1"/>
    <col min="4060" max="4061" width="17.109375" style="147" customWidth="1"/>
    <col min="4062" max="4062" width="22.109375" style="147" customWidth="1"/>
    <col min="4063" max="4063" width="21.88671875" style="147" customWidth="1"/>
    <col min="4064" max="4064" width="22" style="147" customWidth="1"/>
    <col min="4065" max="4065" width="24.109375" style="147" customWidth="1"/>
    <col min="4066" max="4066" width="22" style="147" customWidth="1"/>
    <col min="4067" max="4312" width="13.88671875" style="147"/>
    <col min="4313" max="4313" width="4.88671875" style="147" customWidth="1"/>
    <col min="4314" max="4314" width="25.109375" style="147" customWidth="1"/>
    <col min="4315" max="4315" width="12.88671875" style="147" customWidth="1"/>
    <col min="4316" max="4317" width="17.109375" style="147" customWidth="1"/>
    <col min="4318" max="4318" width="22.109375" style="147" customWidth="1"/>
    <col min="4319" max="4319" width="21.88671875" style="147" customWidth="1"/>
    <col min="4320" max="4320" width="22" style="147" customWidth="1"/>
    <col min="4321" max="4321" width="24.109375" style="147" customWidth="1"/>
    <col min="4322" max="4322" width="22" style="147" customWidth="1"/>
    <col min="4323" max="4568" width="13.88671875" style="147"/>
    <col min="4569" max="4569" width="4.88671875" style="147" customWidth="1"/>
    <col min="4570" max="4570" width="25.109375" style="147" customWidth="1"/>
    <col min="4571" max="4571" width="12.88671875" style="147" customWidth="1"/>
    <col min="4572" max="4573" width="17.109375" style="147" customWidth="1"/>
    <col min="4574" max="4574" width="22.109375" style="147" customWidth="1"/>
    <col min="4575" max="4575" width="21.88671875" style="147" customWidth="1"/>
    <col min="4576" max="4576" width="22" style="147" customWidth="1"/>
    <col min="4577" max="4577" width="24.109375" style="147" customWidth="1"/>
    <col min="4578" max="4578" width="22" style="147" customWidth="1"/>
    <col min="4579" max="4824" width="13.88671875" style="147"/>
    <col min="4825" max="4825" width="4.88671875" style="147" customWidth="1"/>
    <col min="4826" max="4826" width="25.109375" style="147" customWidth="1"/>
    <col min="4827" max="4827" width="12.88671875" style="147" customWidth="1"/>
    <col min="4828" max="4829" width="17.109375" style="147" customWidth="1"/>
    <col min="4830" max="4830" width="22.109375" style="147" customWidth="1"/>
    <col min="4831" max="4831" width="21.88671875" style="147" customWidth="1"/>
    <col min="4832" max="4832" width="22" style="147" customWidth="1"/>
    <col min="4833" max="4833" width="24.109375" style="147" customWidth="1"/>
    <col min="4834" max="4834" width="22" style="147" customWidth="1"/>
    <col min="4835" max="5080" width="13.88671875" style="147"/>
    <col min="5081" max="5081" width="4.88671875" style="147" customWidth="1"/>
    <col min="5082" max="5082" width="25.109375" style="147" customWidth="1"/>
    <col min="5083" max="5083" width="12.88671875" style="147" customWidth="1"/>
    <col min="5084" max="5085" width="17.109375" style="147" customWidth="1"/>
    <col min="5086" max="5086" width="22.109375" style="147" customWidth="1"/>
    <col min="5087" max="5087" width="21.88671875" style="147" customWidth="1"/>
    <col min="5088" max="5088" width="22" style="147" customWidth="1"/>
    <col min="5089" max="5089" width="24.109375" style="147" customWidth="1"/>
    <col min="5090" max="5090" width="22" style="147" customWidth="1"/>
    <col min="5091" max="5336" width="13.88671875" style="147"/>
    <col min="5337" max="5337" width="4.88671875" style="147" customWidth="1"/>
    <col min="5338" max="5338" width="25.109375" style="147" customWidth="1"/>
    <col min="5339" max="5339" width="12.88671875" style="147" customWidth="1"/>
    <col min="5340" max="5341" width="17.109375" style="147" customWidth="1"/>
    <col min="5342" max="5342" width="22.109375" style="147" customWidth="1"/>
    <col min="5343" max="5343" width="21.88671875" style="147" customWidth="1"/>
    <col min="5344" max="5344" width="22" style="147" customWidth="1"/>
    <col min="5345" max="5345" width="24.109375" style="147" customWidth="1"/>
    <col min="5346" max="5346" width="22" style="147" customWidth="1"/>
    <col min="5347" max="5592" width="13.88671875" style="147"/>
    <col min="5593" max="5593" width="4.88671875" style="147" customWidth="1"/>
    <col min="5594" max="5594" width="25.109375" style="147" customWidth="1"/>
    <col min="5595" max="5595" width="12.88671875" style="147" customWidth="1"/>
    <col min="5596" max="5597" width="17.109375" style="147" customWidth="1"/>
    <col min="5598" max="5598" width="22.109375" style="147" customWidth="1"/>
    <col min="5599" max="5599" width="21.88671875" style="147" customWidth="1"/>
    <col min="5600" max="5600" width="22" style="147" customWidth="1"/>
    <col min="5601" max="5601" width="24.109375" style="147" customWidth="1"/>
    <col min="5602" max="5602" width="22" style="147" customWidth="1"/>
    <col min="5603" max="5848" width="13.88671875" style="147"/>
    <col min="5849" max="5849" width="4.88671875" style="147" customWidth="1"/>
    <col min="5850" max="5850" width="25.109375" style="147" customWidth="1"/>
    <col min="5851" max="5851" width="12.88671875" style="147" customWidth="1"/>
    <col min="5852" max="5853" width="17.109375" style="147" customWidth="1"/>
    <col min="5854" max="5854" width="22.109375" style="147" customWidth="1"/>
    <col min="5855" max="5855" width="21.88671875" style="147" customWidth="1"/>
    <col min="5856" max="5856" width="22" style="147" customWidth="1"/>
    <col min="5857" max="5857" width="24.109375" style="147" customWidth="1"/>
    <col min="5858" max="5858" width="22" style="147" customWidth="1"/>
    <col min="5859" max="6104" width="13.88671875" style="147"/>
    <col min="6105" max="6105" width="4.88671875" style="147" customWidth="1"/>
    <col min="6106" max="6106" width="25.109375" style="147" customWidth="1"/>
    <col min="6107" max="6107" width="12.88671875" style="147" customWidth="1"/>
    <col min="6108" max="6109" width="17.109375" style="147" customWidth="1"/>
    <col min="6110" max="6110" width="22.109375" style="147" customWidth="1"/>
    <col min="6111" max="6111" width="21.88671875" style="147" customWidth="1"/>
    <col min="6112" max="6112" width="22" style="147" customWidth="1"/>
    <col min="6113" max="6113" width="24.109375" style="147" customWidth="1"/>
    <col min="6114" max="6114" width="22" style="147" customWidth="1"/>
    <col min="6115" max="6360" width="13.88671875" style="147"/>
    <col min="6361" max="6361" width="4.88671875" style="147" customWidth="1"/>
    <col min="6362" max="6362" width="25.109375" style="147" customWidth="1"/>
    <col min="6363" max="6363" width="12.88671875" style="147" customWidth="1"/>
    <col min="6364" max="6365" width="17.109375" style="147" customWidth="1"/>
    <col min="6366" max="6366" width="22.109375" style="147" customWidth="1"/>
    <col min="6367" max="6367" width="21.88671875" style="147" customWidth="1"/>
    <col min="6368" max="6368" width="22" style="147" customWidth="1"/>
    <col min="6369" max="6369" width="24.109375" style="147" customWidth="1"/>
    <col min="6370" max="6370" width="22" style="147" customWidth="1"/>
    <col min="6371" max="6616" width="13.88671875" style="147"/>
    <col min="6617" max="6617" width="4.88671875" style="147" customWidth="1"/>
    <col min="6618" max="6618" width="25.109375" style="147" customWidth="1"/>
    <col min="6619" max="6619" width="12.88671875" style="147" customWidth="1"/>
    <col min="6620" max="6621" width="17.109375" style="147" customWidth="1"/>
    <col min="6622" max="6622" width="22.109375" style="147" customWidth="1"/>
    <col min="6623" max="6623" width="21.88671875" style="147" customWidth="1"/>
    <col min="6624" max="6624" width="22" style="147" customWidth="1"/>
    <col min="6625" max="6625" width="24.109375" style="147" customWidth="1"/>
    <col min="6626" max="6626" width="22" style="147" customWidth="1"/>
    <col min="6627" max="6872" width="13.88671875" style="147"/>
    <col min="6873" max="6873" width="4.88671875" style="147" customWidth="1"/>
    <col min="6874" max="6874" width="25.109375" style="147" customWidth="1"/>
    <col min="6875" max="6875" width="12.88671875" style="147" customWidth="1"/>
    <col min="6876" max="6877" width="17.109375" style="147" customWidth="1"/>
    <col min="6878" max="6878" width="22.109375" style="147" customWidth="1"/>
    <col min="6879" max="6879" width="21.88671875" style="147" customWidth="1"/>
    <col min="6880" max="6880" width="22" style="147" customWidth="1"/>
    <col min="6881" max="6881" width="24.109375" style="147" customWidth="1"/>
    <col min="6882" max="6882" width="22" style="147" customWidth="1"/>
    <col min="6883" max="7128" width="13.88671875" style="147"/>
    <col min="7129" max="7129" width="4.88671875" style="147" customWidth="1"/>
    <col min="7130" max="7130" width="25.109375" style="147" customWidth="1"/>
    <col min="7131" max="7131" width="12.88671875" style="147" customWidth="1"/>
    <col min="7132" max="7133" width="17.109375" style="147" customWidth="1"/>
    <col min="7134" max="7134" width="22.109375" style="147" customWidth="1"/>
    <col min="7135" max="7135" width="21.88671875" style="147" customWidth="1"/>
    <col min="7136" max="7136" width="22" style="147" customWidth="1"/>
    <col min="7137" max="7137" width="24.109375" style="147" customWidth="1"/>
    <col min="7138" max="7138" width="22" style="147" customWidth="1"/>
    <col min="7139" max="7384" width="13.88671875" style="147"/>
    <col min="7385" max="7385" width="4.88671875" style="147" customWidth="1"/>
    <col min="7386" max="7386" width="25.109375" style="147" customWidth="1"/>
    <col min="7387" max="7387" width="12.88671875" style="147" customWidth="1"/>
    <col min="7388" max="7389" width="17.109375" style="147" customWidth="1"/>
    <col min="7390" max="7390" width="22.109375" style="147" customWidth="1"/>
    <col min="7391" max="7391" width="21.88671875" style="147" customWidth="1"/>
    <col min="7392" max="7392" width="22" style="147" customWidth="1"/>
    <col min="7393" max="7393" width="24.109375" style="147" customWidth="1"/>
    <col min="7394" max="7394" width="22" style="147" customWidth="1"/>
    <col min="7395" max="7640" width="13.88671875" style="147"/>
    <col min="7641" max="7641" width="4.88671875" style="147" customWidth="1"/>
    <col min="7642" max="7642" width="25.109375" style="147" customWidth="1"/>
    <col min="7643" max="7643" width="12.88671875" style="147" customWidth="1"/>
    <col min="7644" max="7645" width="17.109375" style="147" customWidth="1"/>
    <col min="7646" max="7646" width="22.109375" style="147" customWidth="1"/>
    <col min="7647" max="7647" width="21.88671875" style="147" customWidth="1"/>
    <col min="7648" max="7648" width="22" style="147" customWidth="1"/>
    <col min="7649" max="7649" width="24.109375" style="147" customWidth="1"/>
    <col min="7650" max="7650" width="22" style="147" customWidth="1"/>
    <col min="7651" max="7896" width="13.88671875" style="147"/>
    <col min="7897" max="7897" width="4.88671875" style="147" customWidth="1"/>
    <col min="7898" max="7898" width="25.109375" style="147" customWidth="1"/>
    <col min="7899" max="7899" width="12.88671875" style="147" customWidth="1"/>
    <col min="7900" max="7901" width="17.109375" style="147" customWidth="1"/>
    <col min="7902" max="7902" width="22.109375" style="147" customWidth="1"/>
    <col min="7903" max="7903" width="21.88671875" style="147" customWidth="1"/>
    <col min="7904" max="7904" width="22" style="147" customWidth="1"/>
    <col min="7905" max="7905" width="24.109375" style="147" customWidth="1"/>
    <col min="7906" max="7906" width="22" style="147" customWidth="1"/>
    <col min="7907" max="8152" width="13.88671875" style="147"/>
    <col min="8153" max="8153" width="4.88671875" style="147" customWidth="1"/>
    <col min="8154" max="8154" width="25.109375" style="147" customWidth="1"/>
    <col min="8155" max="8155" width="12.88671875" style="147" customWidth="1"/>
    <col min="8156" max="8157" width="17.109375" style="147" customWidth="1"/>
    <col min="8158" max="8158" width="22.109375" style="147" customWidth="1"/>
    <col min="8159" max="8159" width="21.88671875" style="147" customWidth="1"/>
    <col min="8160" max="8160" width="22" style="147" customWidth="1"/>
    <col min="8161" max="8161" width="24.109375" style="147" customWidth="1"/>
    <col min="8162" max="8162" width="22" style="147" customWidth="1"/>
    <col min="8163" max="8408" width="13.88671875" style="147"/>
    <col min="8409" max="8409" width="4.88671875" style="147" customWidth="1"/>
    <col min="8410" max="8410" width="25.109375" style="147" customWidth="1"/>
    <col min="8411" max="8411" width="12.88671875" style="147" customWidth="1"/>
    <col min="8412" max="8413" width="17.109375" style="147" customWidth="1"/>
    <col min="8414" max="8414" width="22.109375" style="147" customWidth="1"/>
    <col min="8415" max="8415" width="21.88671875" style="147" customWidth="1"/>
    <col min="8416" max="8416" width="22" style="147" customWidth="1"/>
    <col min="8417" max="8417" width="24.109375" style="147" customWidth="1"/>
    <col min="8418" max="8418" width="22" style="147" customWidth="1"/>
    <col min="8419" max="8664" width="13.88671875" style="147"/>
    <col min="8665" max="8665" width="4.88671875" style="147" customWidth="1"/>
    <col min="8666" max="8666" width="25.109375" style="147" customWidth="1"/>
    <col min="8667" max="8667" width="12.88671875" style="147" customWidth="1"/>
    <col min="8668" max="8669" width="17.109375" style="147" customWidth="1"/>
    <col min="8670" max="8670" width="22.109375" style="147" customWidth="1"/>
    <col min="8671" max="8671" width="21.88671875" style="147" customWidth="1"/>
    <col min="8672" max="8672" width="22" style="147" customWidth="1"/>
    <col min="8673" max="8673" width="24.109375" style="147" customWidth="1"/>
    <col min="8674" max="8674" width="22" style="147" customWidth="1"/>
    <col min="8675" max="8920" width="13.88671875" style="147"/>
    <col min="8921" max="8921" width="4.88671875" style="147" customWidth="1"/>
    <col min="8922" max="8922" width="25.109375" style="147" customWidth="1"/>
    <col min="8923" max="8923" width="12.88671875" style="147" customWidth="1"/>
    <col min="8924" max="8925" width="17.109375" style="147" customWidth="1"/>
    <col min="8926" max="8926" width="22.109375" style="147" customWidth="1"/>
    <col min="8927" max="8927" width="21.88671875" style="147" customWidth="1"/>
    <col min="8928" max="8928" width="22" style="147" customWidth="1"/>
    <col min="8929" max="8929" width="24.109375" style="147" customWidth="1"/>
    <col min="8930" max="8930" width="22" style="147" customWidth="1"/>
    <col min="8931" max="9176" width="13.88671875" style="147"/>
    <col min="9177" max="9177" width="4.88671875" style="147" customWidth="1"/>
    <col min="9178" max="9178" width="25.109375" style="147" customWidth="1"/>
    <col min="9179" max="9179" width="12.88671875" style="147" customWidth="1"/>
    <col min="9180" max="9181" width="17.109375" style="147" customWidth="1"/>
    <col min="9182" max="9182" width="22.109375" style="147" customWidth="1"/>
    <col min="9183" max="9183" width="21.88671875" style="147" customWidth="1"/>
    <col min="9184" max="9184" width="22" style="147" customWidth="1"/>
    <col min="9185" max="9185" width="24.109375" style="147" customWidth="1"/>
    <col min="9186" max="9186" width="22" style="147" customWidth="1"/>
    <col min="9187" max="9432" width="13.88671875" style="147"/>
    <col min="9433" max="9433" width="4.88671875" style="147" customWidth="1"/>
    <col min="9434" max="9434" width="25.109375" style="147" customWidth="1"/>
    <col min="9435" max="9435" width="12.88671875" style="147" customWidth="1"/>
    <col min="9436" max="9437" width="17.109375" style="147" customWidth="1"/>
    <col min="9438" max="9438" width="22.109375" style="147" customWidth="1"/>
    <col min="9439" max="9439" width="21.88671875" style="147" customWidth="1"/>
    <col min="9440" max="9440" width="22" style="147" customWidth="1"/>
    <col min="9441" max="9441" width="24.109375" style="147" customWidth="1"/>
    <col min="9442" max="9442" width="22" style="147" customWidth="1"/>
    <col min="9443" max="9688" width="13.88671875" style="147"/>
    <col min="9689" max="9689" width="4.88671875" style="147" customWidth="1"/>
    <col min="9690" max="9690" width="25.109375" style="147" customWidth="1"/>
    <col min="9691" max="9691" width="12.88671875" style="147" customWidth="1"/>
    <col min="9692" max="9693" width="17.109375" style="147" customWidth="1"/>
    <col min="9694" max="9694" width="22.109375" style="147" customWidth="1"/>
    <col min="9695" max="9695" width="21.88671875" style="147" customWidth="1"/>
    <col min="9696" max="9696" width="22" style="147" customWidth="1"/>
    <col min="9697" max="9697" width="24.109375" style="147" customWidth="1"/>
    <col min="9698" max="9698" width="22" style="147" customWidth="1"/>
    <col min="9699" max="9944" width="13.88671875" style="147"/>
    <col min="9945" max="9945" width="4.88671875" style="147" customWidth="1"/>
    <col min="9946" max="9946" width="25.109375" style="147" customWidth="1"/>
    <col min="9947" max="9947" width="12.88671875" style="147" customWidth="1"/>
    <col min="9948" max="9949" width="17.109375" style="147" customWidth="1"/>
    <col min="9950" max="9950" width="22.109375" style="147" customWidth="1"/>
    <col min="9951" max="9951" width="21.88671875" style="147" customWidth="1"/>
    <col min="9952" max="9952" width="22" style="147" customWidth="1"/>
    <col min="9953" max="9953" width="24.109375" style="147" customWidth="1"/>
    <col min="9954" max="9954" width="22" style="147" customWidth="1"/>
    <col min="9955" max="10200" width="13.88671875" style="147"/>
    <col min="10201" max="10201" width="4.88671875" style="147" customWidth="1"/>
    <col min="10202" max="10202" width="25.109375" style="147" customWidth="1"/>
    <col min="10203" max="10203" width="12.88671875" style="147" customWidth="1"/>
    <col min="10204" max="10205" width="17.109375" style="147" customWidth="1"/>
    <col min="10206" max="10206" width="22.109375" style="147" customWidth="1"/>
    <col min="10207" max="10207" width="21.88671875" style="147" customWidth="1"/>
    <col min="10208" max="10208" width="22" style="147" customWidth="1"/>
    <col min="10209" max="10209" width="24.109375" style="147" customWidth="1"/>
    <col min="10210" max="10210" width="22" style="147" customWidth="1"/>
    <col min="10211" max="10456" width="13.88671875" style="147"/>
    <col min="10457" max="10457" width="4.88671875" style="147" customWidth="1"/>
    <col min="10458" max="10458" width="25.109375" style="147" customWidth="1"/>
    <col min="10459" max="10459" width="12.88671875" style="147" customWidth="1"/>
    <col min="10460" max="10461" width="17.109375" style="147" customWidth="1"/>
    <col min="10462" max="10462" width="22.109375" style="147" customWidth="1"/>
    <col min="10463" max="10463" width="21.88671875" style="147" customWidth="1"/>
    <col min="10464" max="10464" width="22" style="147" customWidth="1"/>
    <col min="10465" max="10465" width="24.109375" style="147" customWidth="1"/>
    <col min="10466" max="10466" width="22" style="147" customWidth="1"/>
    <col min="10467" max="10712" width="13.88671875" style="147"/>
    <col min="10713" max="10713" width="4.88671875" style="147" customWidth="1"/>
    <col min="10714" max="10714" width="25.109375" style="147" customWidth="1"/>
    <col min="10715" max="10715" width="12.88671875" style="147" customWidth="1"/>
    <col min="10716" max="10717" width="17.109375" style="147" customWidth="1"/>
    <col min="10718" max="10718" width="22.109375" style="147" customWidth="1"/>
    <col min="10719" max="10719" width="21.88671875" style="147" customWidth="1"/>
    <col min="10720" max="10720" width="22" style="147" customWidth="1"/>
    <col min="10721" max="10721" width="24.109375" style="147" customWidth="1"/>
    <col min="10722" max="10722" width="22" style="147" customWidth="1"/>
    <col min="10723" max="10968" width="13.88671875" style="147"/>
    <col min="10969" max="10969" width="4.88671875" style="147" customWidth="1"/>
    <col min="10970" max="10970" width="25.109375" style="147" customWidth="1"/>
    <col min="10971" max="10971" width="12.88671875" style="147" customWidth="1"/>
    <col min="10972" max="10973" width="17.109375" style="147" customWidth="1"/>
    <col min="10974" max="10974" width="22.109375" style="147" customWidth="1"/>
    <col min="10975" max="10975" width="21.88671875" style="147" customWidth="1"/>
    <col min="10976" max="10976" width="22" style="147" customWidth="1"/>
    <col min="10977" max="10977" width="24.109375" style="147" customWidth="1"/>
    <col min="10978" max="10978" width="22" style="147" customWidth="1"/>
    <col min="10979" max="11224" width="13.88671875" style="147"/>
    <col min="11225" max="11225" width="4.88671875" style="147" customWidth="1"/>
    <col min="11226" max="11226" width="25.109375" style="147" customWidth="1"/>
    <col min="11227" max="11227" width="12.88671875" style="147" customWidth="1"/>
    <col min="11228" max="11229" width="17.109375" style="147" customWidth="1"/>
    <col min="11230" max="11230" width="22.109375" style="147" customWidth="1"/>
    <col min="11231" max="11231" width="21.88671875" style="147" customWidth="1"/>
    <col min="11232" max="11232" width="22" style="147" customWidth="1"/>
    <col min="11233" max="11233" width="24.109375" style="147" customWidth="1"/>
    <col min="11234" max="11234" width="22" style="147" customWidth="1"/>
    <col min="11235" max="11480" width="13.88671875" style="147"/>
    <col min="11481" max="11481" width="4.88671875" style="147" customWidth="1"/>
    <col min="11482" max="11482" width="25.109375" style="147" customWidth="1"/>
    <col min="11483" max="11483" width="12.88671875" style="147" customWidth="1"/>
    <col min="11484" max="11485" width="17.109375" style="147" customWidth="1"/>
    <col min="11486" max="11486" width="22.109375" style="147" customWidth="1"/>
    <col min="11487" max="11487" width="21.88671875" style="147" customWidth="1"/>
    <col min="11488" max="11488" width="22" style="147" customWidth="1"/>
    <col min="11489" max="11489" width="24.109375" style="147" customWidth="1"/>
    <col min="11490" max="11490" width="22" style="147" customWidth="1"/>
    <col min="11491" max="11736" width="13.88671875" style="147"/>
    <col min="11737" max="11737" width="4.88671875" style="147" customWidth="1"/>
    <col min="11738" max="11738" width="25.109375" style="147" customWidth="1"/>
    <col min="11739" max="11739" width="12.88671875" style="147" customWidth="1"/>
    <col min="11740" max="11741" width="17.109375" style="147" customWidth="1"/>
    <col min="11742" max="11742" width="22.109375" style="147" customWidth="1"/>
    <col min="11743" max="11743" width="21.88671875" style="147" customWidth="1"/>
    <col min="11744" max="11744" width="22" style="147" customWidth="1"/>
    <col min="11745" max="11745" width="24.109375" style="147" customWidth="1"/>
    <col min="11746" max="11746" width="22" style="147" customWidth="1"/>
    <col min="11747" max="11992" width="13.88671875" style="147"/>
    <col min="11993" max="11993" width="4.88671875" style="147" customWidth="1"/>
    <col min="11994" max="11994" width="25.109375" style="147" customWidth="1"/>
    <col min="11995" max="11995" width="12.88671875" style="147" customWidth="1"/>
    <col min="11996" max="11997" width="17.109375" style="147" customWidth="1"/>
    <col min="11998" max="11998" width="22.109375" style="147" customWidth="1"/>
    <col min="11999" max="11999" width="21.88671875" style="147" customWidth="1"/>
    <col min="12000" max="12000" width="22" style="147" customWidth="1"/>
    <col min="12001" max="12001" width="24.109375" style="147" customWidth="1"/>
    <col min="12002" max="12002" width="22" style="147" customWidth="1"/>
    <col min="12003" max="12248" width="13.88671875" style="147"/>
    <col min="12249" max="12249" width="4.88671875" style="147" customWidth="1"/>
    <col min="12250" max="12250" width="25.109375" style="147" customWidth="1"/>
    <col min="12251" max="12251" width="12.88671875" style="147" customWidth="1"/>
    <col min="12252" max="12253" width="17.109375" style="147" customWidth="1"/>
    <col min="12254" max="12254" width="22.109375" style="147" customWidth="1"/>
    <col min="12255" max="12255" width="21.88671875" style="147" customWidth="1"/>
    <col min="12256" max="12256" width="22" style="147" customWidth="1"/>
    <col min="12257" max="12257" width="24.109375" style="147" customWidth="1"/>
    <col min="12258" max="12258" width="22" style="147" customWidth="1"/>
    <col min="12259" max="12504" width="13.88671875" style="147"/>
    <col min="12505" max="12505" width="4.88671875" style="147" customWidth="1"/>
    <col min="12506" max="12506" width="25.109375" style="147" customWidth="1"/>
    <col min="12507" max="12507" width="12.88671875" style="147" customWidth="1"/>
    <col min="12508" max="12509" width="17.109375" style="147" customWidth="1"/>
    <col min="12510" max="12510" width="22.109375" style="147" customWidth="1"/>
    <col min="12511" max="12511" width="21.88671875" style="147" customWidth="1"/>
    <col min="12512" max="12512" width="22" style="147" customWidth="1"/>
    <col min="12513" max="12513" width="24.109375" style="147" customWidth="1"/>
    <col min="12514" max="12514" width="22" style="147" customWidth="1"/>
    <col min="12515" max="12760" width="13.88671875" style="147"/>
    <col min="12761" max="12761" width="4.88671875" style="147" customWidth="1"/>
    <col min="12762" max="12762" width="25.109375" style="147" customWidth="1"/>
    <col min="12763" max="12763" width="12.88671875" style="147" customWidth="1"/>
    <col min="12764" max="12765" width="17.109375" style="147" customWidth="1"/>
    <col min="12766" max="12766" width="22.109375" style="147" customWidth="1"/>
    <col min="12767" max="12767" width="21.88671875" style="147" customWidth="1"/>
    <col min="12768" max="12768" width="22" style="147" customWidth="1"/>
    <col min="12769" max="12769" width="24.109375" style="147" customWidth="1"/>
    <col min="12770" max="12770" width="22" style="147" customWidth="1"/>
    <col min="12771" max="13016" width="13.88671875" style="147"/>
    <col min="13017" max="13017" width="4.88671875" style="147" customWidth="1"/>
    <col min="13018" max="13018" width="25.109375" style="147" customWidth="1"/>
    <col min="13019" max="13019" width="12.88671875" style="147" customWidth="1"/>
    <col min="13020" max="13021" width="17.109375" style="147" customWidth="1"/>
    <col min="13022" max="13022" width="22.109375" style="147" customWidth="1"/>
    <col min="13023" max="13023" width="21.88671875" style="147" customWidth="1"/>
    <col min="13024" max="13024" width="22" style="147" customWidth="1"/>
    <col min="13025" max="13025" width="24.109375" style="147" customWidth="1"/>
    <col min="13026" max="13026" width="22" style="147" customWidth="1"/>
    <col min="13027" max="13272" width="13.88671875" style="147"/>
    <col min="13273" max="13273" width="4.88671875" style="147" customWidth="1"/>
    <col min="13274" max="13274" width="25.109375" style="147" customWidth="1"/>
    <col min="13275" max="13275" width="12.88671875" style="147" customWidth="1"/>
    <col min="13276" max="13277" width="17.109375" style="147" customWidth="1"/>
    <col min="13278" max="13278" width="22.109375" style="147" customWidth="1"/>
    <col min="13279" max="13279" width="21.88671875" style="147" customWidth="1"/>
    <col min="13280" max="13280" width="22" style="147" customWidth="1"/>
    <col min="13281" max="13281" width="24.109375" style="147" customWidth="1"/>
    <col min="13282" max="13282" width="22" style="147" customWidth="1"/>
    <col min="13283" max="13528" width="13.88671875" style="147"/>
    <col min="13529" max="13529" width="4.88671875" style="147" customWidth="1"/>
    <col min="13530" max="13530" width="25.109375" style="147" customWidth="1"/>
    <col min="13531" max="13531" width="12.88671875" style="147" customWidth="1"/>
    <col min="13532" max="13533" width="17.109375" style="147" customWidth="1"/>
    <col min="13534" max="13534" width="22.109375" style="147" customWidth="1"/>
    <col min="13535" max="13535" width="21.88671875" style="147" customWidth="1"/>
    <col min="13536" max="13536" width="22" style="147" customWidth="1"/>
    <col min="13537" max="13537" width="24.109375" style="147" customWidth="1"/>
    <col min="13538" max="13538" width="22" style="147" customWidth="1"/>
    <col min="13539" max="13784" width="13.88671875" style="147"/>
    <col min="13785" max="13785" width="4.88671875" style="147" customWidth="1"/>
    <col min="13786" max="13786" width="25.109375" style="147" customWidth="1"/>
    <col min="13787" max="13787" width="12.88671875" style="147" customWidth="1"/>
    <col min="13788" max="13789" width="17.109375" style="147" customWidth="1"/>
    <col min="13790" max="13790" width="22.109375" style="147" customWidth="1"/>
    <col min="13791" max="13791" width="21.88671875" style="147" customWidth="1"/>
    <col min="13792" max="13792" width="22" style="147" customWidth="1"/>
    <col min="13793" max="13793" width="24.109375" style="147" customWidth="1"/>
    <col min="13794" max="13794" width="22" style="147" customWidth="1"/>
    <col min="13795" max="14040" width="13.88671875" style="147"/>
    <col min="14041" max="14041" width="4.88671875" style="147" customWidth="1"/>
    <col min="14042" max="14042" width="25.109375" style="147" customWidth="1"/>
    <col min="14043" max="14043" width="12.88671875" style="147" customWidth="1"/>
    <col min="14044" max="14045" width="17.109375" style="147" customWidth="1"/>
    <col min="14046" max="14046" width="22.109375" style="147" customWidth="1"/>
    <col min="14047" max="14047" width="21.88671875" style="147" customWidth="1"/>
    <col min="14048" max="14048" width="22" style="147" customWidth="1"/>
    <col min="14049" max="14049" width="24.109375" style="147" customWidth="1"/>
    <col min="14050" max="14050" width="22" style="147" customWidth="1"/>
    <col min="14051" max="14296" width="13.88671875" style="147"/>
    <col min="14297" max="14297" width="4.88671875" style="147" customWidth="1"/>
    <col min="14298" max="14298" width="25.109375" style="147" customWidth="1"/>
    <col min="14299" max="14299" width="12.88671875" style="147" customWidth="1"/>
    <col min="14300" max="14301" width="17.109375" style="147" customWidth="1"/>
    <col min="14302" max="14302" width="22.109375" style="147" customWidth="1"/>
    <col min="14303" max="14303" width="21.88671875" style="147" customWidth="1"/>
    <col min="14304" max="14304" width="22" style="147" customWidth="1"/>
    <col min="14305" max="14305" width="24.109375" style="147" customWidth="1"/>
    <col min="14306" max="14306" width="22" style="147" customWidth="1"/>
    <col min="14307" max="14552" width="13.88671875" style="147"/>
    <col min="14553" max="14553" width="4.88671875" style="147" customWidth="1"/>
    <col min="14554" max="14554" width="25.109375" style="147" customWidth="1"/>
    <col min="14555" max="14555" width="12.88671875" style="147" customWidth="1"/>
    <col min="14556" max="14557" width="17.109375" style="147" customWidth="1"/>
    <col min="14558" max="14558" width="22.109375" style="147" customWidth="1"/>
    <col min="14559" max="14559" width="21.88671875" style="147" customWidth="1"/>
    <col min="14560" max="14560" width="22" style="147" customWidth="1"/>
    <col min="14561" max="14561" width="24.109375" style="147" customWidth="1"/>
    <col min="14562" max="14562" width="22" style="147" customWidth="1"/>
    <col min="14563" max="14808" width="13.88671875" style="147"/>
    <col min="14809" max="14809" width="4.88671875" style="147" customWidth="1"/>
    <col min="14810" max="14810" width="25.109375" style="147" customWidth="1"/>
    <col min="14811" max="14811" width="12.88671875" style="147" customWidth="1"/>
    <col min="14812" max="14813" width="17.109375" style="147" customWidth="1"/>
    <col min="14814" max="14814" width="22.109375" style="147" customWidth="1"/>
    <col min="14815" max="14815" width="21.88671875" style="147" customWidth="1"/>
    <col min="14816" max="14816" width="22" style="147" customWidth="1"/>
    <col min="14817" max="14817" width="24.109375" style="147" customWidth="1"/>
    <col min="14818" max="14818" width="22" style="147" customWidth="1"/>
    <col min="14819" max="15064" width="13.88671875" style="147"/>
    <col min="15065" max="15065" width="4.88671875" style="147" customWidth="1"/>
    <col min="15066" max="15066" width="25.109375" style="147" customWidth="1"/>
    <col min="15067" max="15067" width="12.88671875" style="147" customWidth="1"/>
    <col min="15068" max="15069" width="17.109375" style="147" customWidth="1"/>
    <col min="15070" max="15070" width="22.109375" style="147" customWidth="1"/>
    <col min="15071" max="15071" width="21.88671875" style="147" customWidth="1"/>
    <col min="15072" max="15072" width="22" style="147" customWidth="1"/>
    <col min="15073" max="15073" width="24.109375" style="147" customWidth="1"/>
    <col min="15074" max="15074" width="22" style="147" customWidth="1"/>
    <col min="15075" max="15320" width="13.88671875" style="147"/>
    <col min="15321" max="15321" width="4.88671875" style="147" customWidth="1"/>
    <col min="15322" max="15322" width="25.109375" style="147" customWidth="1"/>
    <col min="15323" max="15323" width="12.88671875" style="147" customWidth="1"/>
    <col min="15324" max="15325" width="17.109375" style="147" customWidth="1"/>
    <col min="15326" max="15326" width="22.109375" style="147" customWidth="1"/>
    <col min="15327" max="15327" width="21.88671875" style="147" customWidth="1"/>
    <col min="15328" max="15328" width="22" style="147" customWidth="1"/>
    <col min="15329" max="15329" width="24.109375" style="147" customWidth="1"/>
    <col min="15330" max="15330" width="22" style="147" customWidth="1"/>
    <col min="15331" max="15576" width="13.88671875" style="147"/>
    <col min="15577" max="15577" width="4.88671875" style="147" customWidth="1"/>
    <col min="15578" max="15578" width="25.109375" style="147" customWidth="1"/>
    <col min="15579" max="15579" width="12.88671875" style="147" customWidth="1"/>
    <col min="15580" max="15581" width="17.109375" style="147" customWidth="1"/>
    <col min="15582" max="15582" width="22.109375" style="147" customWidth="1"/>
    <col min="15583" max="15583" width="21.88671875" style="147" customWidth="1"/>
    <col min="15584" max="15584" width="22" style="147" customWidth="1"/>
    <col min="15585" max="15585" width="24.109375" style="147" customWidth="1"/>
    <col min="15586" max="15586" width="22" style="147" customWidth="1"/>
    <col min="15587" max="15832" width="13.88671875" style="147"/>
    <col min="15833" max="15833" width="4.88671875" style="147" customWidth="1"/>
    <col min="15834" max="15834" width="25.109375" style="147" customWidth="1"/>
    <col min="15835" max="15835" width="12.88671875" style="147" customWidth="1"/>
    <col min="15836" max="15837" width="17.109375" style="147" customWidth="1"/>
    <col min="15838" max="15838" width="22.109375" style="147" customWidth="1"/>
    <col min="15839" max="15839" width="21.88671875" style="147" customWidth="1"/>
    <col min="15840" max="15840" width="22" style="147" customWidth="1"/>
    <col min="15841" max="15841" width="24.109375" style="147" customWidth="1"/>
    <col min="15842" max="15842" width="22" style="147" customWidth="1"/>
    <col min="15843" max="16088" width="13.88671875" style="147"/>
    <col min="16089" max="16089" width="4.88671875" style="147" customWidth="1"/>
    <col min="16090" max="16090" width="25.109375" style="147" customWidth="1"/>
    <col min="16091" max="16091" width="12.88671875" style="147" customWidth="1"/>
    <col min="16092" max="16093" width="17.109375" style="147" customWidth="1"/>
    <col min="16094" max="16094" width="22.109375" style="147" customWidth="1"/>
    <col min="16095" max="16095" width="21.88671875" style="147" customWidth="1"/>
    <col min="16096" max="16096" width="22" style="147" customWidth="1"/>
    <col min="16097" max="16097" width="24.109375" style="147" customWidth="1"/>
    <col min="16098" max="16098" width="22" style="147" customWidth="1"/>
    <col min="16099" max="16384" width="13.88671875" style="147"/>
  </cols>
  <sheetData>
    <row r="1" spans="1:21" s="144" customFormat="1" ht="24.75" customHeight="1" x14ac:dyDescent="0.35">
      <c r="A1" s="504" t="s">
        <v>899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894" t="s">
        <v>907</v>
      </c>
      <c r="O1" s="143"/>
      <c r="P1" s="143"/>
      <c r="Q1" s="143"/>
    </row>
    <row r="2" spans="1:21" s="146" customFormat="1" ht="25.35" customHeight="1" x14ac:dyDescent="0.3">
      <c r="A2" s="145" t="s">
        <v>435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3" spans="1:21" ht="36" customHeight="1" x14ac:dyDescent="0.25">
      <c r="A3" s="919" t="s">
        <v>436</v>
      </c>
      <c r="B3" s="922" t="s">
        <v>68</v>
      </c>
      <c r="C3" s="925" t="s">
        <v>437</v>
      </c>
      <c r="D3" s="925"/>
      <c r="E3" s="925"/>
      <c r="F3" s="925"/>
      <c r="G3" s="925"/>
      <c r="H3" s="925"/>
      <c r="I3" s="925"/>
      <c r="J3" s="925"/>
      <c r="K3" s="925"/>
      <c r="L3" s="925"/>
      <c r="M3" s="925"/>
      <c r="N3" s="925"/>
      <c r="O3" s="925"/>
      <c r="P3" s="925"/>
      <c r="Q3" s="925"/>
      <c r="R3" s="925"/>
      <c r="S3" s="925"/>
      <c r="T3" s="925"/>
      <c r="U3" s="925"/>
    </row>
    <row r="4" spans="1:21" ht="79.349999999999994" customHeight="1" x14ac:dyDescent="0.25">
      <c r="A4" s="920"/>
      <c r="B4" s="923"/>
      <c r="C4" s="926" t="s">
        <v>438</v>
      </c>
      <c r="D4" s="927" t="s">
        <v>439</v>
      </c>
      <c r="E4" s="927"/>
      <c r="F4" s="927"/>
      <c r="G4" s="927"/>
      <c r="H4" s="927"/>
      <c r="I4" s="928" t="s">
        <v>440</v>
      </c>
      <c r="J4" s="928"/>
      <c r="K4" s="928"/>
      <c r="L4" s="928"/>
      <c r="M4" s="929" t="s">
        <v>441</v>
      </c>
      <c r="N4" s="929"/>
      <c r="O4" s="929"/>
      <c r="P4" s="929"/>
      <c r="Q4" s="929"/>
      <c r="R4" s="929"/>
      <c r="S4" s="929"/>
      <c r="T4" s="929"/>
      <c r="U4" s="929"/>
    </row>
    <row r="5" spans="1:21" ht="66.75" customHeight="1" x14ac:dyDescent="0.25">
      <c r="A5" s="921"/>
      <c r="B5" s="924"/>
      <c r="C5" s="926"/>
      <c r="D5" s="148" t="s">
        <v>442</v>
      </c>
      <c r="E5" s="148" t="s">
        <v>443</v>
      </c>
      <c r="F5" s="148" t="s">
        <v>444</v>
      </c>
      <c r="G5" s="148" t="s">
        <v>445</v>
      </c>
      <c r="H5" s="148" t="s">
        <v>479</v>
      </c>
      <c r="I5" s="149" t="s">
        <v>522</v>
      </c>
      <c r="J5" s="149" t="s">
        <v>512</v>
      </c>
      <c r="K5" s="149" t="s">
        <v>511</v>
      </c>
      <c r="L5" s="149" t="s">
        <v>480</v>
      </c>
      <c r="M5" s="150" t="s">
        <v>446</v>
      </c>
      <c r="N5" s="150" t="s">
        <v>447</v>
      </c>
      <c r="O5" s="150" t="s">
        <v>448</v>
      </c>
      <c r="P5" s="150" t="s">
        <v>449</v>
      </c>
      <c r="Q5" s="150" t="s">
        <v>450</v>
      </c>
      <c r="R5" s="150" t="s">
        <v>513</v>
      </c>
      <c r="S5" s="150" t="s">
        <v>514</v>
      </c>
      <c r="T5" s="150" t="s">
        <v>515</v>
      </c>
      <c r="U5" s="150" t="s">
        <v>516</v>
      </c>
    </row>
    <row r="6" spans="1:21" ht="30" customHeight="1" x14ac:dyDescent="0.3">
      <c r="A6" s="151" t="s">
        <v>451</v>
      </c>
      <c r="B6" s="152" t="s">
        <v>70</v>
      </c>
      <c r="C6" s="155" t="s">
        <v>452</v>
      </c>
      <c r="D6" s="156">
        <v>30634</v>
      </c>
      <c r="E6" s="156">
        <v>30182</v>
      </c>
      <c r="F6" s="156">
        <v>29195</v>
      </c>
      <c r="G6" s="156">
        <v>31903.472317958491</v>
      </c>
      <c r="H6" s="157">
        <v>31590.794776651808</v>
      </c>
      <c r="I6" s="157">
        <v>31551.846112414289</v>
      </c>
      <c r="J6" s="157">
        <v>31204.095378078775</v>
      </c>
      <c r="K6" s="157">
        <v>30848.579164968545</v>
      </c>
      <c r="L6" s="157">
        <v>29004.326330217496</v>
      </c>
      <c r="M6" s="158">
        <v>29144</v>
      </c>
      <c r="N6" s="158">
        <v>29877</v>
      </c>
      <c r="O6" s="159">
        <v>29787</v>
      </c>
      <c r="P6" s="157">
        <v>29284</v>
      </c>
      <c r="Q6" s="158">
        <v>29393</v>
      </c>
      <c r="R6" s="158">
        <v>30027</v>
      </c>
      <c r="S6" s="158">
        <v>30590</v>
      </c>
      <c r="T6" s="158">
        <v>28860</v>
      </c>
      <c r="U6" s="494">
        <v>28807</v>
      </c>
    </row>
    <row r="7" spans="1:21" ht="30" customHeight="1" x14ac:dyDescent="0.3">
      <c r="A7" s="153" t="s">
        <v>453</v>
      </c>
      <c r="B7" s="154" t="s">
        <v>71</v>
      </c>
      <c r="C7" s="155" t="s">
        <v>454</v>
      </c>
      <c r="D7" s="156">
        <v>195791</v>
      </c>
      <c r="E7" s="156">
        <v>187563</v>
      </c>
      <c r="F7" s="156">
        <v>170890</v>
      </c>
      <c r="G7" s="156">
        <v>169286.13926124244</v>
      </c>
      <c r="H7" s="157">
        <v>225896.36715368516</v>
      </c>
      <c r="I7" s="157">
        <v>164113.59548999931</v>
      </c>
      <c r="J7" s="157">
        <v>159099.09897048149</v>
      </c>
      <c r="K7" s="156">
        <v>146112.17499999999</v>
      </c>
      <c r="L7" s="157">
        <v>202817.3520824748</v>
      </c>
      <c r="M7" s="158">
        <v>178550</v>
      </c>
      <c r="N7" s="158">
        <v>181000</v>
      </c>
      <c r="O7" s="159">
        <v>163390</v>
      </c>
      <c r="P7" s="157">
        <v>157000</v>
      </c>
      <c r="Q7" s="158">
        <v>152000</v>
      </c>
      <c r="R7" s="158">
        <v>152270</v>
      </c>
      <c r="S7" s="158">
        <v>170000</v>
      </c>
      <c r="T7" s="158">
        <v>157000</v>
      </c>
      <c r="U7" s="495">
        <v>146010</v>
      </c>
    </row>
    <row r="8" spans="1:21" ht="24.9" customHeight="1" x14ac:dyDescent="0.3">
      <c r="A8" s="153" t="s">
        <v>455</v>
      </c>
      <c r="B8" s="154" t="s">
        <v>72</v>
      </c>
      <c r="C8" s="155" t="s">
        <v>456</v>
      </c>
      <c r="D8" s="156">
        <v>138</v>
      </c>
      <c r="E8" s="156">
        <v>157</v>
      </c>
      <c r="F8" s="156">
        <v>153</v>
      </c>
      <c r="G8" s="156">
        <v>199.80732634676227</v>
      </c>
      <c r="H8" s="157">
        <v>272.85246569030306</v>
      </c>
      <c r="I8" s="157">
        <v>218.39937994674759</v>
      </c>
      <c r="J8" s="157">
        <v>196.39899483786976</v>
      </c>
      <c r="K8" s="156">
        <v>296.64104054943681</v>
      </c>
      <c r="L8" s="157">
        <v>301.05825835742809</v>
      </c>
      <c r="M8" s="160" t="s">
        <v>457</v>
      </c>
      <c r="N8" s="160" t="s">
        <v>457</v>
      </c>
      <c r="O8" s="161" t="s">
        <v>457</v>
      </c>
      <c r="P8" s="162" t="s">
        <v>457</v>
      </c>
      <c r="Q8" s="160" t="s">
        <v>457</v>
      </c>
      <c r="R8" s="160" t="s">
        <v>457</v>
      </c>
      <c r="S8" s="160" t="s">
        <v>457</v>
      </c>
      <c r="T8" s="160" t="s">
        <v>457</v>
      </c>
      <c r="U8" s="160"/>
    </row>
    <row r="9" spans="1:21" ht="24.9" customHeight="1" x14ac:dyDescent="0.3">
      <c r="A9" s="153" t="s">
        <v>458</v>
      </c>
      <c r="B9" s="154" t="s">
        <v>459</v>
      </c>
      <c r="C9" s="155" t="s">
        <v>452</v>
      </c>
      <c r="D9" s="156">
        <v>42603</v>
      </c>
      <c r="E9" s="156">
        <v>37490</v>
      </c>
      <c r="F9" s="156">
        <v>31742</v>
      </c>
      <c r="G9" s="156">
        <v>40888.895278280179</v>
      </c>
      <c r="H9" s="157">
        <v>34362.322123999009</v>
      </c>
      <c r="I9" s="157">
        <v>47021.027576999993</v>
      </c>
      <c r="J9" s="157">
        <v>49639.776214444384</v>
      </c>
      <c r="K9" s="156">
        <v>56066.442877000001</v>
      </c>
      <c r="L9" s="157">
        <v>54341</v>
      </c>
      <c r="M9" s="158">
        <v>41930</v>
      </c>
      <c r="N9" s="158">
        <v>43623</v>
      </c>
      <c r="O9" s="159">
        <v>40590</v>
      </c>
      <c r="P9" s="157">
        <v>41419.722222222219</v>
      </c>
      <c r="Q9" s="158">
        <v>42319</v>
      </c>
      <c r="R9" s="158">
        <v>44675.798594444437</v>
      </c>
      <c r="S9" s="158">
        <v>53103.055999999997</v>
      </c>
      <c r="T9" s="158">
        <v>50459.798500000004</v>
      </c>
      <c r="U9" s="495">
        <v>48907</v>
      </c>
    </row>
    <row r="10" spans="1:21" ht="37.5" customHeight="1" x14ac:dyDescent="0.3">
      <c r="A10" s="153" t="s">
        <v>460</v>
      </c>
      <c r="B10" s="154" t="s">
        <v>461</v>
      </c>
      <c r="C10" s="155" t="s">
        <v>462</v>
      </c>
      <c r="D10" s="156">
        <v>549</v>
      </c>
      <c r="E10" s="156">
        <v>558</v>
      </c>
      <c r="F10" s="156">
        <v>549</v>
      </c>
      <c r="G10" s="156">
        <v>478.82927933856047</v>
      </c>
      <c r="H10" s="157">
        <v>458.56987950353403</v>
      </c>
      <c r="I10" s="157">
        <v>476.24096240859183</v>
      </c>
      <c r="J10" s="157">
        <v>473.66663665422385</v>
      </c>
      <c r="K10" s="156">
        <v>442.79886572126048</v>
      </c>
      <c r="L10" s="157">
        <v>415.86854132701802</v>
      </c>
      <c r="M10" s="158">
        <v>485</v>
      </c>
      <c r="N10" s="158">
        <v>550</v>
      </c>
      <c r="O10" s="159">
        <v>522</v>
      </c>
      <c r="P10" s="157">
        <v>500</v>
      </c>
      <c r="Q10" s="158">
        <v>530</v>
      </c>
      <c r="R10" s="158">
        <v>500</v>
      </c>
      <c r="S10" s="158">
        <v>475</v>
      </c>
      <c r="T10" s="158">
        <v>463</v>
      </c>
      <c r="U10" s="495">
        <v>431</v>
      </c>
    </row>
    <row r="11" spans="1:21" ht="30" customHeight="1" x14ac:dyDescent="0.3">
      <c r="A11" s="153" t="s">
        <v>463</v>
      </c>
      <c r="B11" s="154" t="s">
        <v>74</v>
      </c>
      <c r="C11" s="155" t="s">
        <v>462</v>
      </c>
      <c r="D11" s="156">
        <v>104</v>
      </c>
      <c r="E11" s="156">
        <v>87</v>
      </c>
      <c r="F11" s="156">
        <v>70</v>
      </c>
      <c r="G11" s="156">
        <v>79.224152458157135</v>
      </c>
      <c r="H11" s="157">
        <v>48.217809691644774</v>
      </c>
      <c r="I11" s="157">
        <v>73.685810397767312</v>
      </c>
      <c r="J11" s="157">
        <v>68.534638560423858</v>
      </c>
      <c r="K11" s="156">
        <v>40.042572700799447</v>
      </c>
      <c r="L11" s="157">
        <v>52.36573292153156</v>
      </c>
      <c r="M11" s="158">
        <v>105</v>
      </c>
      <c r="N11" s="158">
        <v>87</v>
      </c>
      <c r="O11" s="159">
        <v>70</v>
      </c>
      <c r="P11" s="157">
        <v>80</v>
      </c>
      <c r="Q11" s="158">
        <v>65</v>
      </c>
      <c r="R11" s="158">
        <v>66</v>
      </c>
      <c r="S11" s="158">
        <v>98</v>
      </c>
      <c r="T11" s="158">
        <v>89</v>
      </c>
      <c r="U11" s="495">
        <v>80</v>
      </c>
    </row>
    <row r="12" spans="1:21" ht="30" customHeight="1" x14ac:dyDescent="0.3">
      <c r="A12" s="153" t="s">
        <v>464</v>
      </c>
      <c r="B12" s="154" t="s">
        <v>75</v>
      </c>
      <c r="C12" s="155" t="s">
        <v>462</v>
      </c>
      <c r="D12" s="156">
        <v>17306</v>
      </c>
      <c r="E12" s="156">
        <v>16223</v>
      </c>
      <c r="F12" s="156">
        <v>15425</v>
      </c>
      <c r="G12" s="156">
        <v>14984.255200837137</v>
      </c>
      <c r="H12" s="157">
        <v>8011.8057822251103</v>
      </c>
      <c r="I12" s="157">
        <v>14734.423983040106</v>
      </c>
      <c r="J12" s="157">
        <v>14488.758179976696</v>
      </c>
      <c r="K12" s="156">
        <v>7448.1460136039314</v>
      </c>
      <c r="L12" s="157">
        <v>6733.2995028724727</v>
      </c>
      <c r="M12" s="158">
        <v>10600</v>
      </c>
      <c r="N12" s="158">
        <v>12670</v>
      </c>
      <c r="O12" s="159">
        <v>11150</v>
      </c>
      <c r="P12" s="157">
        <v>10050</v>
      </c>
      <c r="Q12" s="158">
        <v>8500</v>
      </c>
      <c r="R12" s="158">
        <v>8670</v>
      </c>
      <c r="S12" s="158">
        <v>8000</v>
      </c>
      <c r="T12" s="158">
        <v>6700</v>
      </c>
      <c r="U12" s="495">
        <v>6500</v>
      </c>
    </row>
    <row r="13" spans="1:21" ht="30" customHeight="1" x14ac:dyDescent="0.3">
      <c r="A13" s="153" t="s">
        <v>465</v>
      </c>
      <c r="B13" s="154" t="s">
        <v>76</v>
      </c>
      <c r="C13" s="155" t="s">
        <v>462</v>
      </c>
      <c r="D13" s="156">
        <v>493</v>
      </c>
      <c r="E13" s="156">
        <v>904</v>
      </c>
      <c r="F13" s="156">
        <v>592</v>
      </c>
      <c r="G13" s="156">
        <v>270.65912957705962</v>
      </c>
      <c r="H13" s="157">
        <v>186.11892668664285</v>
      </c>
      <c r="I13" s="157">
        <v>208.50813584694788</v>
      </c>
      <c r="J13" s="157">
        <v>160.62876867410924</v>
      </c>
      <c r="K13" s="156">
        <v>160.98214206083716</v>
      </c>
      <c r="L13" s="157">
        <v>135.39716664639309</v>
      </c>
      <c r="M13" s="158">
        <v>620</v>
      </c>
      <c r="N13" s="158">
        <v>615</v>
      </c>
      <c r="O13" s="159">
        <v>520</v>
      </c>
      <c r="P13" s="157">
        <v>250</v>
      </c>
      <c r="Q13" s="158">
        <v>190</v>
      </c>
      <c r="R13" s="158">
        <v>87</v>
      </c>
      <c r="S13" s="158">
        <v>80</v>
      </c>
      <c r="T13" s="158">
        <v>160</v>
      </c>
      <c r="U13" s="495">
        <v>180</v>
      </c>
    </row>
    <row r="14" spans="1:21" ht="30" customHeight="1" x14ac:dyDescent="0.3">
      <c r="A14" s="153" t="s">
        <v>466</v>
      </c>
      <c r="B14" s="154" t="s">
        <v>77</v>
      </c>
      <c r="C14" s="155" t="s">
        <v>462</v>
      </c>
      <c r="D14" s="156">
        <v>183</v>
      </c>
      <c r="E14" s="156">
        <v>229</v>
      </c>
      <c r="F14" s="156">
        <v>177</v>
      </c>
      <c r="G14" s="156">
        <v>212.90725223409555</v>
      </c>
      <c r="H14" s="157">
        <v>79.72832187257508</v>
      </c>
      <c r="I14" s="157">
        <v>195.39032248611034</v>
      </c>
      <c r="J14" s="157">
        <v>179.3145969459483</v>
      </c>
      <c r="K14" s="156">
        <v>56.31419325738397</v>
      </c>
      <c r="L14" s="157">
        <v>38.678341092595851</v>
      </c>
      <c r="M14" s="158">
        <v>238</v>
      </c>
      <c r="N14" s="158">
        <v>200</v>
      </c>
      <c r="O14" s="159">
        <v>159</v>
      </c>
      <c r="P14" s="157">
        <v>130</v>
      </c>
      <c r="Q14" s="158">
        <v>50</v>
      </c>
      <c r="R14" s="158">
        <v>35</v>
      </c>
      <c r="S14" s="158">
        <v>40.5</v>
      </c>
      <c r="T14" s="158">
        <v>59</v>
      </c>
      <c r="U14" s="495">
        <v>44</v>
      </c>
    </row>
    <row r="15" spans="1:21" ht="30" customHeight="1" x14ac:dyDescent="0.3">
      <c r="A15" s="153" t="s">
        <v>467</v>
      </c>
      <c r="B15" s="154" t="s">
        <v>389</v>
      </c>
      <c r="C15" s="155" t="s">
        <v>462</v>
      </c>
      <c r="D15" s="156">
        <v>3167</v>
      </c>
      <c r="E15" s="156">
        <v>3036</v>
      </c>
      <c r="F15" s="156">
        <v>3342</v>
      </c>
      <c r="G15" s="156">
        <v>3990.236739621399</v>
      </c>
      <c r="H15" s="157">
        <v>4451.9536175693283</v>
      </c>
      <c r="I15" s="157">
        <v>4233.1410102536729</v>
      </c>
      <c r="J15" s="157">
        <v>4254.0420837337024</v>
      </c>
      <c r="K15" s="156">
        <v>4733.4070018866587</v>
      </c>
      <c r="L15" s="157">
        <v>5025.9603512527237</v>
      </c>
      <c r="M15" s="163" t="s">
        <v>457</v>
      </c>
      <c r="N15" s="163" t="s">
        <v>457</v>
      </c>
      <c r="O15" s="162" t="s">
        <v>457</v>
      </c>
      <c r="P15" s="162" t="s">
        <v>457</v>
      </c>
      <c r="Q15" s="163" t="s">
        <v>457</v>
      </c>
      <c r="R15" s="163" t="s">
        <v>457</v>
      </c>
      <c r="S15" s="163" t="s">
        <v>457</v>
      </c>
      <c r="T15" s="163" t="s">
        <v>457</v>
      </c>
      <c r="U15" s="163" t="s">
        <v>457</v>
      </c>
    </row>
    <row r="16" spans="1:21" ht="39.75" customHeight="1" x14ac:dyDescent="0.3">
      <c r="A16" s="153" t="s">
        <v>468</v>
      </c>
      <c r="B16" s="154" t="s">
        <v>470</v>
      </c>
      <c r="C16" s="155" t="s">
        <v>462</v>
      </c>
      <c r="D16" s="156">
        <v>1387</v>
      </c>
      <c r="E16" s="156">
        <v>1291</v>
      </c>
      <c r="F16" s="156">
        <v>1224</v>
      </c>
      <c r="G16" s="156">
        <v>1178.6287518747108</v>
      </c>
      <c r="H16" s="157">
        <v>1062.6654843152962</v>
      </c>
      <c r="I16" s="157">
        <v>1163.8818678454245</v>
      </c>
      <c r="J16" s="157">
        <v>1137.488849942463</v>
      </c>
      <c r="K16" s="156">
        <v>1051.8144803718783</v>
      </c>
      <c r="L16" s="157">
        <v>1040.1143469296214</v>
      </c>
      <c r="M16" s="163" t="s">
        <v>457</v>
      </c>
      <c r="N16" s="163" t="s">
        <v>457</v>
      </c>
      <c r="O16" s="162" t="s">
        <v>457</v>
      </c>
      <c r="P16" s="162" t="s">
        <v>457</v>
      </c>
      <c r="Q16" s="163" t="s">
        <v>457</v>
      </c>
      <c r="R16" s="163" t="s">
        <v>457</v>
      </c>
      <c r="S16" s="163" t="s">
        <v>457</v>
      </c>
      <c r="T16" s="163" t="s">
        <v>457</v>
      </c>
      <c r="U16" s="163" t="s">
        <v>457</v>
      </c>
    </row>
    <row r="17" spans="1:23" ht="30" customHeight="1" x14ac:dyDescent="0.3">
      <c r="A17" s="153" t="s">
        <v>469</v>
      </c>
      <c r="B17" s="164" t="s">
        <v>372</v>
      </c>
      <c r="C17" s="165" t="s">
        <v>462</v>
      </c>
      <c r="D17" s="166">
        <v>2028</v>
      </c>
      <c r="E17" s="166">
        <v>2287</v>
      </c>
      <c r="F17" s="166">
        <v>2464</v>
      </c>
      <c r="G17" s="166">
        <v>3422.4934202785898</v>
      </c>
      <c r="H17" s="166">
        <v>3125.0710149678516</v>
      </c>
      <c r="I17" s="166">
        <v>3818.6506441265929</v>
      </c>
      <c r="J17" s="166">
        <v>3596.8775052762521</v>
      </c>
      <c r="K17" s="166">
        <v>3107.3060593403475</v>
      </c>
      <c r="L17" s="166">
        <v>3085.9991159519968</v>
      </c>
      <c r="M17" s="167" t="s">
        <v>457</v>
      </c>
      <c r="N17" s="167" t="s">
        <v>457</v>
      </c>
      <c r="O17" s="168" t="s">
        <v>457</v>
      </c>
      <c r="P17" s="168" t="s">
        <v>457</v>
      </c>
      <c r="Q17" s="167" t="s">
        <v>457</v>
      </c>
      <c r="R17" s="167" t="s">
        <v>457</v>
      </c>
      <c r="S17" s="167" t="s">
        <v>457</v>
      </c>
      <c r="T17" s="167" t="s">
        <v>457</v>
      </c>
      <c r="U17" s="167" t="s">
        <v>457</v>
      </c>
    </row>
    <row r="18" spans="1:23" ht="23.25" customHeight="1" x14ac:dyDescent="0.25">
      <c r="A18" s="169" t="s">
        <v>471</v>
      </c>
      <c r="B18" s="169"/>
    </row>
    <row r="19" spans="1:23" ht="15.9" customHeight="1" x14ac:dyDescent="0.25">
      <c r="A19" s="169" t="s">
        <v>472</v>
      </c>
      <c r="B19" s="169"/>
      <c r="V19" s="147" t="s">
        <v>70</v>
      </c>
      <c r="W19" s="147" t="s">
        <v>937</v>
      </c>
    </row>
    <row r="20" spans="1:23" ht="15.9" customHeight="1" x14ac:dyDescent="0.25">
      <c r="A20" s="169" t="s">
        <v>473</v>
      </c>
      <c r="B20" s="169"/>
      <c r="U20" s="147" t="s">
        <v>71</v>
      </c>
      <c r="V20" s="147" t="s">
        <v>71</v>
      </c>
      <c r="W20" s="147" t="s">
        <v>938</v>
      </c>
    </row>
    <row r="21" spans="1:23" ht="15.9" customHeight="1" x14ac:dyDescent="0.25">
      <c r="A21" s="169"/>
      <c r="U21" s="147" t="s">
        <v>72</v>
      </c>
      <c r="V21" s="147" t="s">
        <v>72</v>
      </c>
      <c r="W21" s="147" t="s">
        <v>939</v>
      </c>
    </row>
    <row r="22" spans="1:23" ht="15.9" customHeight="1" x14ac:dyDescent="0.25">
      <c r="U22" s="147" t="s">
        <v>936</v>
      </c>
      <c r="V22" s="147" t="s">
        <v>936</v>
      </c>
      <c r="W22" s="147" t="s">
        <v>920</v>
      </c>
    </row>
    <row r="23" spans="1:23" ht="15.9" customHeight="1" x14ac:dyDescent="0.25">
      <c r="U23" s="147" t="s">
        <v>461</v>
      </c>
      <c r="V23" s="147" t="s">
        <v>461</v>
      </c>
      <c r="W23" s="147" t="s">
        <v>940</v>
      </c>
    </row>
    <row r="24" spans="1:23" ht="15.9" customHeight="1" x14ac:dyDescent="0.25">
      <c r="D24" s="147">
        <v>2009</v>
      </c>
      <c r="E24" s="147">
        <v>2012</v>
      </c>
      <c r="F24" s="147">
        <v>2015</v>
      </c>
      <c r="G24" s="147">
        <v>2018</v>
      </c>
      <c r="H24" s="147">
        <v>2019</v>
      </c>
      <c r="I24" s="147">
        <v>2020</v>
      </c>
      <c r="J24" s="147">
        <v>2021</v>
      </c>
      <c r="K24" s="147">
        <v>2022</v>
      </c>
      <c r="L24" s="147">
        <v>2023</v>
      </c>
      <c r="U24" s="147" t="s">
        <v>74</v>
      </c>
      <c r="V24" s="147" t="s">
        <v>74</v>
      </c>
      <c r="W24" s="147" t="s">
        <v>941</v>
      </c>
    </row>
    <row r="25" spans="1:23" ht="15.9" customHeight="1" x14ac:dyDescent="0.25">
      <c r="A25" s="147" t="s">
        <v>451</v>
      </c>
      <c r="B25" s="147" t="s">
        <v>70</v>
      </c>
      <c r="C25" s="147" t="s">
        <v>452</v>
      </c>
      <c r="D25" s="147">
        <v>30634</v>
      </c>
      <c r="E25" s="147">
        <v>30182</v>
      </c>
      <c r="F25" s="147">
        <v>29195</v>
      </c>
      <c r="G25" s="147">
        <v>31903.472317958491</v>
      </c>
      <c r="H25" s="147">
        <v>31551.846112414289</v>
      </c>
      <c r="I25" s="147">
        <v>31204.095378078775</v>
      </c>
      <c r="J25" s="147">
        <v>31590.794776651808</v>
      </c>
      <c r="K25" s="147">
        <v>30848.579164968545</v>
      </c>
      <c r="L25" s="147">
        <v>29004.326330217496</v>
      </c>
      <c r="U25" s="147" t="s">
        <v>75</v>
      </c>
      <c r="V25" s="147" t="s">
        <v>75</v>
      </c>
      <c r="W25" s="147" t="s">
        <v>942</v>
      </c>
    </row>
    <row r="26" spans="1:23" ht="15.9" customHeight="1" x14ac:dyDescent="0.25">
      <c r="A26" s="147" t="s">
        <v>453</v>
      </c>
      <c r="B26" s="147" t="s">
        <v>71</v>
      </c>
      <c r="C26" s="147" t="s">
        <v>454</v>
      </c>
      <c r="D26" s="147">
        <v>195791</v>
      </c>
      <c r="E26" s="147">
        <v>187563</v>
      </c>
      <c r="F26" s="147">
        <v>170890</v>
      </c>
      <c r="G26" s="147">
        <v>169286.13926124244</v>
      </c>
      <c r="H26" s="147">
        <v>164113.59548999931</v>
      </c>
      <c r="I26" s="147">
        <v>159099.09897048149</v>
      </c>
      <c r="J26" s="147">
        <v>225896.36715368516</v>
      </c>
      <c r="K26" s="147">
        <v>146112.17499999999</v>
      </c>
      <c r="L26" s="147">
        <v>202817.3520824748</v>
      </c>
      <c r="U26" s="147" t="s">
        <v>76</v>
      </c>
      <c r="V26" s="147" t="s">
        <v>76</v>
      </c>
      <c r="W26" s="147" t="s">
        <v>943</v>
      </c>
    </row>
    <row r="27" spans="1:23" ht="15.9" customHeight="1" x14ac:dyDescent="0.25">
      <c r="A27" s="147" t="s">
        <v>455</v>
      </c>
      <c r="B27" s="147" t="s">
        <v>72</v>
      </c>
      <c r="C27" s="147" t="s">
        <v>948</v>
      </c>
      <c r="D27" s="147">
        <v>138</v>
      </c>
      <c r="E27" s="147">
        <v>157</v>
      </c>
      <c r="F27" s="147">
        <v>153</v>
      </c>
      <c r="G27" s="147">
        <v>199.80732634676227</v>
      </c>
      <c r="H27" s="147">
        <v>218.39937994674759</v>
      </c>
      <c r="I27" s="147">
        <v>196.39899483786976</v>
      </c>
      <c r="J27" s="147">
        <v>272.85246569030306</v>
      </c>
      <c r="K27" s="147">
        <v>296.64104054943681</v>
      </c>
      <c r="L27" s="147">
        <v>301.05825835742809</v>
      </c>
      <c r="U27" s="147" t="s">
        <v>77</v>
      </c>
      <c r="V27" s="147" t="s">
        <v>77</v>
      </c>
      <c r="W27" s="147" t="s">
        <v>944</v>
      </c>
    </row>
    <row r="28" spans="1:23" ht="15.9" customHeight="1" x14ac:dyDescent="0.25">
      <c r="A28" s="147" t="s">
        <v>458</v>
      </c>
      <c r="B28" s="147" t="s">
        <v>936</v>
      </c>
      <c r="C28" s="147" t="s">
        <v>452</v>
      </c>
      <c r="D28" s="147">
        <v>42603</v>
      </c>
      <c r="E28" s="147">
        <v>37490</v>
      </c>
      <c r="F28" s="147">
        <v>31742</v>
      </c>
      <c r="G28" s="147">
        <v>40888.895278280179</v>
      </c>
      <c r="H28" s="147">
        <v>47021.027576999993</v>
      </c>
      <c r="I28" s="147">
        <v>49639.776214444384</v>
      </c>
      <c r="J28" s="147">
        <v>34362.322123999009</v>
      </c>
      <c r="K28" s="147">
        <v>56066.442877000001</v>
      </c>
      <c r="L28" s="147">
        <v>54341</v>
      </c>
      <c r="U28" s="147" t="s">
        <v>389</v>
      </c>
      <c r="V28" s="147" t="s">
        <v>389</v>
      </c>
      <c r="W28" s="147" t="s">
        <v>945</v>
      </c>
    </row>
    <row r="29" spans="1:23" ht="15.9" customHeight="1" x14ac:dyDescent="0.25">
      <c r="A29" s="147" t="s">
        <v>460</v>
      </c>
      <c r="B29" s="147" t="s">
        <v>461</v>
      </c>
      <c r="C29" s="147" t="s">
        <v>462</v>
      </c>
      <c r="D29" s="147">
        <v>549</v>
      </c>
      <c r="E29" s="147">
        <v>558</v>
      </c>
      <c r="F29" s="147">
        <v>549</v>
      </c>
      <c r="G29" s="147">
        <v>478.82927933856047</v>
      </c>
      <c r="H29" s="147">
        <v>476.24096240859183</v>
      </c>
      <c r="I29" s="147">
        <v>473.66663665422385</v>
      </c>
      <c r="J29" s="147">
        <v>458.56987950353403</v>
      </c>
      <c r="K29" s="147">
        <v>442.79886572126048</v>
      </c>
      <c r="L29" s="147">
        <v>415.86854132701802</v>
      </c>
      <c r="U29" s="147" t="s">
        <v>470</v>
      </c>
      <c r="V29" s="147" t="s">
        <v>470</v>
      </c>
      <c r="W29" s="147" t="s">
        <v>946</v>
      </c>
    </row>
    <row r="30" spans="1:23" ht="15.9" customHeight="1" x14ac:dyDescent="0.25">
      <c r="A30" s="147" t="s">
        <v>463</v>
      </c>
      <c r="B30" s="147" t="s">
        <v>74</v>
      </c>
      <c r="C30" s="147" t="s">
        <v>462</v>
      </c>
      <c r="D30" s="147">
        <v>104</v>
      </c>
      <c r="E30" s="147">
        <v>87</v>
      </c>
      <c r="F30" s="147">
        <v>70</v>
      </c>
      <c r="G30" s="147">
        <v>79.224152458157135</v>
      </c>
      <c r="H30" s="147">
        <v>73.685810397767312</v>
      </c>
      <c r="I30" s="147">
        <v>68.534638560423858</v>
      </c>
      <c r="J30" s="147">
        <v>48.217809691644774</v>
      </c>
      <c r="K30" s="147">
        <v>40.042572700799447</v>
      </c>
      <c r="L30" s="147">
        <v>52.36573292153156</v>
      </c>
      <c r="U30" s="147" t="s">
        <v>372</v>
      </c>
      <c r="V30" s="147" t="s">
        <v>372</v>
      </c>
      <c r="W30" s="147" t="s">
        <v>947</v>
      </c>
    </row>
    <row r="31" spans="1:23" ht="15.9" customHeight="1" x14ac:dyDescent="0.25">
      <c r="A31" s="147" t="s">
        <v>464</v>
      </c>
      <c r="B31" s="147" t="s">
        <v>75</v>
      </c>
      <c r="C31" s="147" t="s">
        <v>462</v>
      </c>
      <c r="D31" s="147">
        <v>17306</v>
      </c>
      <c r="E31" s="147">
        <v>16223</v>
      </c>
      <c r="F31" s="147">
        <v>15425</v>
      </c>
      <c r="G31" s="147">
        <v>14984.255200837137</v>
      </c>
      <c r="H31" s="147">
        <v>14734.423983040106</v>
      </c>
      <c r="I31" s="147">
        <v>14488.758179976696</v>
      </c>
      <c r="J31" s="147">
        <v>8011.8057822251103</v>
      </c>
      <c r="K31" s="147">
        <v>7448.1460136039314</v>
      </c>
      <c r="L31" s="147">
        <v>6733.2995028724727</v>
      </c>
    </row>
    <row r="32" spans="1:23" ht="15.9" customHeight="1" x14ac:dyDescent="0.25">
      <c r="A32" s="147" t="s">
        <v>465</v>
      </c>
      <c r="B32" s="147" t="s">
        <v>76</v>
      </c>
      <c r="C32" s="147" t="s">
        <v>462</v>
      </c>
      <c r="D32" s="147">
        <v>493</v>
      </c>
      <c r="E32" s="147">
        <v>904</v>
      </c>
      <c r="F32" s="147">
        <v>592</v>
      </c>
      <c r="G32" s="147">
        <v>270.65912957705962</v>
      </c>
      <c r="H32" s="147">
        <v>208.50813584694788</v>
      </c>
      <c r="I32" s="147">
        <v>160.62876867410924</v>
      </c>
      <c r="J32" s="147">
        <v>186.11892668664285</v>
      </c>
      <c r="K32" s="147">
        <v>160.98214206083716</v>
      </c>
      <c r="L32" s="147">
        <v>135.39716664639309</v>
      </c>
    </row>
    <row r="33" spans="1:13" ht="15.9" customHeight="1" x14ac:dyDescent="0.25">
      <c r="A33" s="147" t="s">
        <v>466</v>
      </c>
      <c r="B33" s="147" t="s">
        <v>77</v>
      </c>
      <c r="C33" s="147" t="s">
        <v>462</v>
      </c>
      <c r="D33" s="147">
        <v>183</v>
      </c>
      <c r="E33" s="147">
        <v>229</v>
      </c>
      <c r="F33" s="147">
        <v>177</v>
      </c>
      <c r="G33" s="147">
        <v>212.90725223409555</v>
      </c>
      <c r="H33" s="147">
        <v>195.39032248611034</v>
      </c>
      <c r="I33" s="147">
        <v>179.3145969459483</v>
      </c>
      <c r="J33" s="147">
        <v>79.72832187257508</v>
      </c>
      <c r="K33" s="147">
        <v>56.31419325738397</v>
      </c>
      <c r="L33" s="147">
        <v>38.678341092595851</v>
      </c>
    </row>
    <row r="34" spans="1:13" ht="15.9" customHeight="1" x14ac:dyDescent="0.25">
      <c r="A34" s="147" t="s">
        <v>467</v>
      </c>
      <c r="B34" s="147" t="s">
        <v>389</v>
      </c>
      <c r="C34" s="147" t="s">
        <v>462</v>
      </c>
      <c r="D34" s="147">
        <v>3167</v>
      </c>
      <c r="E34" s="147">
        <v>3036</v>
      </c>
      <c r="F34" s="147">
        <v>3342</v>
      </c>
      <c r="G34" s="147">
        <v>3990.236739621399</v>
      </c>
      <c r="H34" s="147">
        <v>4233.1410102536729</v>
      </c>
      <c r="I34" s="147">
        <v>4254.0420837337024</v>
      </c>
      <c r="J34" s="147">
        <v>4451.9536175693283</v>
      </c>
      <c r="K34" s="147">
        <v>4733.4070018866587</v>
      </c>
      <c r="L34" s="147">
        <v>5025.9603512527237</v>
      </c>
    </row>
    <row r="35" spans="1:13" ht="15.9" customHeight="1" x14ac:dyDescent="0.25">
      <c r="A35" s="147" t="s">
        <v>468</v>
      </c>
      <c r="B35" s="147" t="s">
        <v>470</v>
      </c>
      <c r="C35" s="147" t="s">
        <v>462</v>
      </c>
      <c r="D35" s="147">
        <v>1387</v>
      </c>
      <c r="E35" s="147">
        <v>1291</v>
      </c>
      <c r="F35" s="147">
        <v>1224</v>
      </c>
      <c r="G35" s="147">
        <v>1178.6287518747108</v>
      </c>
      <c r="H35" s="147">
        <v>1163.8818678454245</v>
      </c>
      <c r="I35" s="147">
        <v>1137.488849942463</v>
      </c>
      <c r="J35" s="147">
        <v>1062.6654843152962</v>
      </c>
      <c r="K35" s="147">
        <v>1051.8144803718783</v>
      </c>
      <c r="L35" s="147">
        <v>1040.1143469296214</v>
      </c>
    </row>
    <row r="36" spans="1:13" ht="15.9" customHeight="1" x14ac:dyDescent="0.25">
      <c r="A36" s="147" t="s">
        <v>469</v>
      </c>
      <c r="B36" s="147" t="s">
        <v>372</v>
      </c>
      <c r="C36" s="147" t="s">
        <v>462</v>
      </c>
      <c r="D36" s="147">
        <v>2028</v>
      </c>
      <c r="E36" s="147">
        <v>2287</v>
      </c>
      <c r="F36" s="147">
        <v>2464</v>
      </c>
      <c r="G36" s="147">
        <v>3422.4934202785898</v>
      </c>
      <c r="H36" s="147">
        <v>3818.6506441265929</v>
      </c>
      <c r="I36" s="147">
        <v>3596.8775052762521</v>
      </c>
      <c r="J36" s="147">
        <v>3125.0710149678516</v>
      </c>
      <c r="K36" s="147">
        <v>3107.3060593403475</v>
      </c>
      <c r="L36" s="147">
        <v>3085.9991159519968</v>
      </c>
    </row>
    <row r="39" spans="1:13" ht="15.9" customHeight="1" x14ac:dyDescent="0.25">
      <c r="B39" s="147" t="s">
        <v>451</v>
      </c>
      <c r="C39" s="147" t="s">
        <v>453</v>
      </c>
      <c r="D39" s="147" t="s">
        <v>455</v>
      </c>
      <c r="E39" s="147" t="s">
        <v>458</v>
      </c>
      <c r="F39" s="147" t="s">
        <v>460</v>
      </c>
      <c r="G39" s="147" t="s">
        <v>463</v>
      </c>
      <c r="H39" s="147" t="s">
        <v>464</v>
      </c>
      <c r="I39" s="147" t="s">
        <v>465</v>
      </c>
      <c r="J39" s="147" t="s">
        <v>466</v>
      </c>
      <c r="K39" s="147" t="s">
        <v>467</v>
      </c>
      <c r="L39" s="147" t="s">
        <v>468</v>
      </c>
      <c r="M39" s="147" t="s">
        <v>469</v>
      </c>
    </row>
    <row r="40" spans="1:13" ht="15.9" customHeight="1" x14ac:dyDescent="0.25">
      <c r="B40" s="147" t="s">
        <v>70</v>
      </c>
      <c r="C40" s="147" t="s">
        <v>71</v>
      </c>
      <c r="D40" s="147" t="s">
        <v>72</v>
      </c>
      <c r="E40" s="147" t="s">
        <v>936</v>
      </c>
      <c r="F40" s="147" t="s">
        <v>461</v>
      </c>
      <c r="G40" s="147" t="s">
        <v>74</v>
      </c>
      <c r="H40" s="147" t="s">
        <v>75</v>
      </c>
      <c r="I40" s="147" t="s">
        <v>76</v>
      </c>
      <c r="J40" s="147" t="s">
        <v>77</v>
      </c>
      <c r="K40" s="147" t="s">
        <v>389</v>
      </c>
      <c r="L40" s="147" t="s">
        <v>470</v>
      </c>
      <c r="M40" s="147" t="s">
        <v>372</v>
      </c>
    </row>
    <row r="41" spans="1:13" ht="15.9" customHeight="1" x14ac:dyDescent="0.25">
      <c r="B41" s="147" t="s">
        <v>452</v>
      </c>
      <c r="C41" s="147" t="s">
        <v>454</v>
      </c>
      <c r="D41" s="147" t="s">
        <v>948</v>
      </c>
      <c r="E41" s="147" t="s">
        <v>452</v>
      </c>
      <c r="F41" s="147" t="s">
        <v>462</v>
      </c>
      <c r="G41" s="147" t="s">
        <v>462</v>
      </c>
      <c r="H41" s="147" t="s">
        <v>462</v>
      </c>
      <c r="I41" s="147" t="s">
        <v>462</v>
      </c>
      <c r="J41" s="147" t="s">
        <v>462</v>
      </c>
      <c r="K41" s="147" t="s">
        <v>462</v>
      </c>
      <c r="L41" s="147" t="s">
        <v>462</v>
      </c>
      <c r="M41" s="147" t="s">
        <v>462</v>
      </c>
    </row>
    <row r="43" spans="1:13" ht="15.9" customHeight="1" x14ac:dyDescent="0.25">
      <c r="A43" s="147" t="s">
        <v>949</v>
      </c>
      <c r="B43" s="147" t="s">
        <v>937</v>
      </c>
      <c r="C43" s="147" t="s">
        <v>938</v>
      </c>
      <c r="D43" s="147" t="s">
        <v>939</v>
      </c>
      <c r="E43" s="147" t="s">
        <v>920</v>
      </c>
      <c r="F43" s="147" t="s">
        <v>940</v>
      </c>
      <c r="G43" s="147" t="s">
        <v>941</v>
      </c>
      <c r="H43" s="147" t="s">
        <v>942</v>
      </c>
      <c r="I43" s="147" t="s">
        <v>943</v>
      </c>
      <c r="J43" s="147" t="s">
        <v>944</v>
      </c>
      <c r="K43" s="147" t="s">
        <v>945</v>
      </c>
      <c r="L43" s="147" t="s">
        <v>946</v>
      </c>
      <c r="M43" s="147" t="s">
        <v>947</v>
      </c>
    </row>
    <row r="44" spans="1:13" ht="15.9" customHeight="1" x14ac:dyDescent="0.25">
      <c r="A44" s="147">
        <v>2009</v>
      </c>
      <c r="B44" s="930">
        <v>30634</v>
      </c>
      <c r="C44" s="930">
        <v>195791</v>
      </c>
      <c r="D44" s="930">
        <v>138</v>
      </c>
      <c r="E44" s="930">
        <v>42603</v>
      </c>
      <c r="F44" s="930">
        <v>549</v>
      </c>
      <c r="G44" s="930">
        <v>104</v>
      </c>
      <c r="H44" s="930">
        <v>17306</v>
      </c>
      <c r="I44" s="930">
        <v>493</v>
      </c>
      <c r="J44" s="930">
        <v>183</v>
      </c>
      <c r="K44" s="930">
        <v>3167</v>
      </c>
      <c r="L44" s="930">
        <v>1387</v>
      </c>
      <c r="M44" s="930">
        <v>2028</v>
      </c>
    </row>
    <row r="45" spans="1:13" ht="15.9" customHeight="1" x14ac:dyDescent="0.25">
      <c r="A45" s="147">
        <v>2012</v>
      </c>
      <c r="B45" s="930">
        <v>30182</v>
      </c>
      <c r="C45" s="930">
        <v>187563</v>
      </c>
      <c r="D45" s="930">
        <v>157</v>
      </c>
      <c r="E45" s="930">
        <v>37490</v>
      </c>
      <c r="F45" s="930">
        <v>558</v>
      </c>
      <c r="G45" s="930">
        <v>87</v>
      </c>
      <c r="H45" s="930">
        <v>16223</v>
      </c>
      <c r="I45" s="930">
        <v>904</v>
      </c>
      <c r="J45" s="930">
        <v>229</v>
      </c>
      <c r="K45" s="930">
        <v>3036</v>
      </c>
      <c r="L45" s="930">
        <v>1291</v>
      </c>
      <c r="M45" s="930">
        <v>2287</v>
      </c>
    </row>
    <row r="46" spans="1:13" ht="15.9" customHeight="1" x14ac:dyDescent="0.25">
      <c r="A46" s="147">
        <v>2015</v>
      </c>
      <c r="B46" s="930">
        <v>29195</v>
      </c>
      <c r="C46" s="930">
        <v>170890</v>
      </c>
      <c r="D46" s="930">
        <v>153</v>
      </c>
      <c r="E46" s="930">
        <v>31742</v>
      </c>
      <c r="F46" s="930">
        <v>549</v>
      </c>
      <c r="G46" s="930">
        <v>70</v>
      </c>
      <c r="H46" s="930">
        <v>15425</v>
      </c>
      <c r="I46" s="930">
        <v>592</v>
      </c>
      <c r="J46" s="930">
        <v>177</v>
      </c>
      <c r="K46" s="930">
        <v>3342</v>
      </c>
      <c r="L46" s="930">
        <v>1224</v>
      </c>
      <c r="M46" s="930">
        <v>2464</v>
      </c>
    </row>
    <row r="47" spans="1:13" ht="15.9" customHeight="1" x14ac:dyDescent="0.25">
      <c r="A47" s="147">
        <v>2018</v>
      </c>
      <c r="B47" s="930">
        <v>31903.472317958491</v>
      </c>
      <c r="C47" s="930">
        <v>169286.13926124244</v>
      </c>
      <c r="D47" s="930">
        <v>199.80732634676227</v>
      </c>
      <c r="E47" s="930">
        <v>40888.895278280179</v>
      </c>
      <c r="F47" s="930">
        <v>478.82927933856047</v>
      </c>
      <c r="G47" s="930">
        <v>79.224152458157135</v>
      </c>
      <c r="H47" s="930">
        <v>14984.255200837137</v>
      </c>
      <c r="I47" s="930">
        <v>270.65912957705962</v>
      </c>
      <c r="J47" s="930">
        <v>212.90725223409555</v>
      </c>
      <c r="K47" s="930">
        <v>3990.236739621399</v>
      </c>
      <c r="L47" s="930">
        <v>1178.6287518747108</v>
      </c>
      <c r="M47" s="930">
        <v>3422.4934202785898</v>
      </c>
    </row>
    <row r="48" spans="1:13" ht="15.9" customHeight="1" x14ac:dyDescent="0.25">
      <c r="A48" s="147">
        <v>2019</v>
      </c>
      <c r="B48" s="930">
        <v>31551.846112414289</v>
      </c>
      <c r="C48" s="930">
        <v>164113.59548999931</v>
      </c>
      <c r="D48" s="930">
        <v>218.39937994674759</v>
      </c>
      <c r="E48" s="930">
        <v>47021.027576999993</v>
      </c>
      <c r="F48" s="930">
        <v>476.24096240859183</v>
      </c>
      <c r="G48" s="930">
        <v>73.685810397767312</v>
      </c>
      <c r="H48" s="930">
        <v>14734.423983040106</v>
      </c>
      <c r="I48" s="930">
        <v>208.50813584694788</v>
      </c>
      <c r="J48" s="930">
        <v>195.39032248611034</v>
      </c>
      <c r="K48" s="930">
        <v>4233.1410102536729</v>
      </c>
      <c r="L48" s="930">
        <v>1163.8818678454245</v>
      </c>
      <c r="M48" s="930">
        <v>3818.6506441265929</v>
      </c>
    </row>
    <row r="49" spans="1:13" ht="15.9" customHeight="1" x14ac:dyDescent="0.25">
      <c r="A49" s="147">
        <v>2020</v>
      </c>
      <c r="B49" s="930">
        <v>31204.095378078775</v>
      </c>
      <c r="C49" s="930">
        <v>159099.09897048149</v>
      </c>
      <c r="D49" s="930">
        <v>196.39899483786976</v>
      </c>
      <c r="E49" s="930">
        <v>49639.776214444384</v>
      </c>
      <c r="F49" s="930">
        <v>473.66663665422385</v>
      </c>
      <c r="G49" s="930">
        <v>68.534638560423858</v>
      </c>
      <c r="H49" s="930">
        <v>14488.758179976696</v>
      </c>
      <c r="I49" s="930">
        <v>160.62876867410924</v>
      </c>
      <c r="J49" s="930">
        <v>179.3145969459483</v>
      </c>
      <c r="K49" s="930">
        <v>4254.0420837337024</v>
      </c>
      <c r="L49" s="930">
        <v>1137.488849942463</v>
      </c>
      <c r="M49" s="930">
        <v>3596.8775052762521</v>
      </c>
    </row>
    <row r="50" spans="1:13" ht="15.9" customHeight="1" x14ac:dyDescent="0.25">
      <c r="A50" s="147">
        <v>2021</v>
      </c>
      <c r="B50" s="930">
        <v>31590.794776651808</v>
      </c>
      <c r="C50" s="930">
        <v>225896.36715368516</v>
      </c>
      <c r="D50" s="930">
        <v>272.85246569030306</v>
      </c>
      <c r="E50" s="930">
        <v>34362.322123999009</v>
      </c>
      <c r="F50" s="930">
        <v>458.56987950353403</v>
      </c>
      <c r="G50" s="930">
        <v>48.217809691644774</v>
      </c>
      <c r="H50" s="930">
        <v>8011.8057822251103</v>
      </c>
      <c r="I50" s="930">
        <v>186.11892668664285</v>
      </c>
      <c r="J50" s="930">
        <v>79.72832187257508</v>
      </c>
      <c r="K50" s="930">
        <v>4451.9536175693283</v>
      </c>
      <c r="L50" s="930">
        <v>1062.6654843152962</v>
      </c>
      <c r="M50" s="930">
        <v>3125.0710149678516</v>
      </c>
    </row>
    <row r="51" spans="1:13" ht="15.9" customHeight="1" x14ac:dyDescent="0.25">
      <c r="A51" s="147">
        <v>2022</v>
      </c>
      <c r="B51" s="930">
        <v>30848.579164968545</v>
      </c>
      <c r="C51" s="930">
        <v>146112.17499999999</v>
      </c>
      <c r="D51" s="930">
        <v>296.64104054943681</v>
      </c>
      <c r="E51" s="930">
        <v>56066.442877000001</v>
      </c>
      <c r="F51" s="930">
        <v>442.79886572126048</v>
      </c>
      <c r="G51" s="930">
        <v>40.042572700799447</v>
      </c>
      <c r="H51" s="930">
        <v>7448.1460136039314</v>
      </c>
      <c r="I51" s="930">
        <v>160.98214206083716</v>
      </c>
      <c r="J51" s="930">
        <v>56.31419325738397</v>
      </c>
      <c r="K51" s="930">
        <v>4733.4070018866587</v>
      </c>
      <c r="L51" s="930">
        <v>1051.8144803718783</v>
      </c>
      <c r="M51" s="930">
        <v>3107.3060593403475</v>
      </c>
    </row>
    <row r="52" spans="1:13" ht="15.9" customHeight="1" x14ac:dyDescent="0.25">
      <c r="A52" s="147">
        <v>2023</v>
      </c>
      <c r="B52" s="930">
        <v>29004.326330217496</v>
      </c>
      <c r="C52" s="930">
        <v>202817.3520824748</v>
      </c>
      <c r="D52" s="930">
        <v>301.05825835742809</v>
      </c>
      <c r="E52" s="930">
        <v>54341</v>
      </c>
      <c r="F52" s="930">
        <v>415.86854132701802</v>
      </c>
      <c r="G52" s="930">
        <v>52.36573292153156</v>
      </c>
      <c r="H52" s="930">
        <v>6733.2995028724727</v>
      </c>
      <c r="I52" s="930">
        <v>135.39716664639309</v>
      </c>
      <c r="J52" s="930">
        <v>38.678341092595851</v>
      </c>
      <c r="K52" s="930">
        <v>5025.9603512527237</v>
      </c>
      <c r="L52" s="930">
        <v>1040.1143469296214</v>
      </c>
      <c r="M52" s="930">
        <v>3085.9991159519968</v>
      </c>
    </row>
    <row r="57" spans="1:13" ht="15.9" customHeight="1" x14ac:dyDescent="0.25">
      <c r="A57" s="147" t="str" cm="1">
        <f t="array" ref="A57:B66">_xlfn.CHOOSECOLS(Tabela21[#All],1,MATCH(dashboardy!N211,Tabela21[#Headers],0))</f>
        <v>Rok</v>
      </c>
      <c r="B57" s="147" t="str">
        <v>Węgiel kamienny  (tys. t)</v>
      </c>
    </row>
    <row r="58" spans="1:13" ht="15.9" customHeight="1" x14ac:dyDescent="0.25">
      <c r="A58" s="147">
        <v>2009</v>
      </c>
      <c r="B58" s="930">
        <v>17306</v>
      </c>
    </row>
    <row r="59" spans="1:13" ht="15.9" customHeight="1" x14ac:dyDescent="0.25">
      <c r="A59" s="147">
        <v>2012</v>
      </c>
      <c r="B59" s="930">
        <v>16223</v>
      </c>
    </row>
    <row r="60" spans="1:13" ht="15.9" customHeight="1" x14ac:dyDescent="0.25">
      <c r="A60" s="147">
        <v>2015</v>
      </c>
      <c r="B60" s="930">
        <v>15425</v>
      </c>
    </row>
    <row r="61" spans="1:13" ht="15.9" customHeight="1" x14ac:dyDescent="0.25">
      <c r="A61" s="147">
        <v>2018</v>
      </c>
      <c r="B61" s="930">
        <v>14984.255200837137</v>
      </c>
    </row>
    <row r="62" spans="1:13" ht="15.9" customHeight="1" x14ac:dyDescent="0.25">
      <c r="A62" s="147">
        <v>2019</v>
      </c>
      <c r="B62" s="930">
        <v>14734.423983040106</v>
      </c>
    </row>
    <row r="63" spans="1:13" ht="15.9" customHeight="1" x14ac:dyDescent="0.25">
      <c r="A63" s="147">
        <v>2020</v>
      </c>
      <c r="B63" s="930">
        <v>14488.758179976696</v>
      </c>
    </row>
    <row r="64" spans="1:13" ht="15.9" customHeight="1" x14ac:dyDescent="0.25">
      <c r="A64" s="147">
        <v>2021</v>
      </c>
      <c r="B64" s="930">
        <v>8011.8057822251103</v>
      </c>
    </row>
    <row r="65" spans="1:2" ht="15.9" customHeight="1" x14ac:dyDescent="0.25">
      <c r="A65" s="147">
        <v>2022</v>
      </c>
      <c r="B65" s="930">
        <v>7448.1460136039314</v>
      </c>
    </row>
    <row r="66" spans="1:2" ht="15.9" customHeight="1" x14ac:dyDescent="0.25">
      <c r="A66" s="147">
        <v>2023</v>
      </c>
      <c r="B66" s="930">
        <v>6733.2995028724727</v>
      </c>
    </row>
  </sheetData>
  <hyperlinks>
    <hyperlink ref="N1" location="INFO!A1" display="POWRÓT" xr:uid="{F1AADC5E-F77E-4AAC-8DAA-C929E331604F}"/>
  </hyperlinks>
  <printOptions horizontalCentered="1"/>
  <pageMargins left="0.94488188976377963" right="0.74803149606299213" top="0.98425196850393704" bottom="0.98425196850393704" header="0.51181102362204722" footer="0.51181102362204722"/>
  <pageSetup paperSize="9" scale="44" orientation="landscape" r:id="rId1"/>
  <headerFooter alignWithMargins="0"/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47D93-C6FF-4F1D-AF2D-8FDE5BA92CB2}">
  <sheetPr>
    <tabColor theme="1"/>
  </sheetPr>
  <dimension ref="A1:H33"/>
  <sheetViews>
    <sheetView showGridLines="0" zoomScale="75" zoomScaleNormal="75" workbookViewId="0">
      <selection activeCell="H3" sqref="H3"/>
    </sheetView>
  </sheetViews>
  <sheetFormatPr defaultRowHeight="14.4" x14ac:dyDescent="0.3"/>
  <cols>
    <col min="1" max="1" width="18" customWidth="1"/>
    <col min="2" max="5" width="23.21875" customWidth="1"/>
    <col min="6" max="6" width="8.88671875" customWidth="1"/>
  </cols>
  <sheetData>
    <row r="1" spans="1:8" ht="15.6" x14ac:dyDescent="0.3">
      <c r="A1" s="640" t="s">
        <v>900</v>
      </c>
      <c r="B1" s="640"/>
      <c r="C1" s="640"/>
      <c r="D1" s="640"/>
      <c r="E1" s="640"/>
    </row>
    <row r="2" spans="1:8" x14ac:dyDescent="0.3">
      <c r="A2" s="366"/>
      <c r="B2" s="366"/>
      <c r="C2" s="366"/>
      <c r="D2" s="366"/>
      <c r="E2" s="367"/>
    </row>
    <row r="3" spans="1:8" s="639" customFormat="1" ht="41.4" x14ac:dyDescent="0.3">
      <c r="A3" s="638" t="s">
        <v>537</v>
      </c>
      <c r="B3" s="638" t="s">
        <v>665</v>
      </c>
      <c r="C3" s="638" t="s">
        <v>666</v>
      </c>
      <c r="D3" s="638" t="s">
        <v>667</v>
      </c>
      <c r="E3" s="638" t="s">
        <v>668</v>
      </c>
      <c r="H3" s="894" t="s">
        <v>907</v>
      </c>
    </row>
    <row r="4" spans="1:8" x14ac:dyDescent="0.3">
      <c r="A4" s="632" t="s">
        <v>539</v>
      </c>
      <c r="B4" s="633">
        <v>55947945.079999998</v>
      </c>
      <c r="C4" s="633">
        <v>10150068.942</v>
      </c>
      <c r="D4" s="634">
        <v>22.63680526577668</v>
      </c>
      <c r="E4" s="634">
        <v>18.14198703363709</v>
      </c>
    </row>
    <row r="5" spans="1:8" x14ac:dyDescent="0.3">
      <c r="A5" s="635" t="s">
        <v>540</v>
      </c>
      <c r="B5" s="636">
        <v>1336483.7830000001</v>
      </c>
      <c r="C5" s="636">
        <v>278106.43599999999</v>
      </c>
      <c r="D5" s="637">
        <v>30.545129081760642</v>
      </c>
      <c r="E5" s="637">
        <v>20.808814857127224</v>
      </c>
    </row>
    <row r="6" spans="1:8" x14ac:dyDescent="0.3">
      <c r="A6" s="635" t="s">
        <v>541</v>
      </c>
      <c r="B6" s="636">
        <v>2166852.7999999998</v>
      </c>
      <c r="C6" s="636">
        <v>305611.82400000002</v>
      </c>
      <c r="D6" s="637">
        <v>26.00065679746238</v>
      </c>
      <c r="E6" s="637">
        <v>14.103949469940924</v>
      </c>
    </row>
    <row r="7" spans="1:8" x14ac:dyDescent="0.3">
      <c r="A7" s="635" t="s">
        <v>542</v>
      </c>
      <c r="B7" s="636">
        <v>809557.81499999994</v>
      </c>
      <c r="C7" s="636">
        <v>89488.532000000007</v>
      </c>
      <c r="D7" s="637">
        <v>13.879118632816922</v>
      </c>
      <c r="E7" s="637">
        <v>11.05400137481225</v>
      </c>
    </row>
    <row r="8" spans="1:8" x14ac:dyDescent="0.3">
      <c r="A8" s="635" t="s">
        <v>543</v>
      </c>
      <c r="B8" s="636">
        <v>355624.18</v>
      </c>
      <c r="C8" s="636">
        <v>95725.285000000003</v>
      </c>
      <c r="D8" s="637">
        <v>24.857938182666153</v>
      </c>
      <c r="E8" s="637">
        <v>26.917541152572923</v>
      </c>
    </row>
    <row r="9" spans="1:8" x14ac:dyDescent="0.3">
      <c r="A9" s="635" t="s">
        <v>544</v>
      </c>
      <c r="B9" s="636">
        <v>105530.306</v>
      </c>
      <c r="C9" s="636">
        <v>15095.23</v>
      </c>
      <c r="D9" s="637">
        <v>16.395366139495884</v>
      </c>
      <c r="E9" s="637">
        <v>14.304165857341491</v>
      </c>
    </row>
    <row r="10" spans="1:8" x14ac:dyDescent="0.3">
      <c r="A10" s="635" t="s">
        <v>545</v>
      </c>
      <c r="B10" s="636">
        <v>1735790.1540000001</v>
      </c>
      <c r="C10" s="636">
        <v>299637.30800000002</v>
      </c>
      <c r="D10" s="637">
        <v>27.673655549664193</v>
      </c>
      <c r="E10" s="637">
        <v>17.262300244618164</v>
      </c>
    </row>
    <row r="11" spans="1:8" x14ac:dyDescent="0.3">
      <c r="A11" s="635" t="s">
        <v>546</v>
      </c>
      <c r="B11" s="636">
        <v>678297.50199999998</v>
      </c>
      <c r="C11" s="636">
        <v>168636.076</v>
      </c>
      <c r="D11" s="637">
        <v>28.425065072057127</v>
      </c>
      <c r="E11" s="637">
        <v>24.861668442352602</v>
      </c>
    </row>
    <row r="12" spans="1:8" x14ac:dyDescent="0.3">
      <c r="A12" s="635" t="s">
        <v>547</v>
      </c>
      <c r="B12" s="636">
        <v>203214.55499999999</v>
      </c>
      <c r="C12" s="636">
        <v>40355.743000000002</v>
      </c>
      <c r="D12" s="637">
        <v>29.545512649683282</v>
      </c>
      <c r="E12" s="637">
        <v>19.858687287433717</v>
      </c>
    </row>
    <row r="13" spans="1:8" x14ac:dyDescent="0.3">
      <c r="A13" s="635" t="s">
        <v>548</v>
      </c>
      <c r="B13" s="636">
        <v>1321825.338</v>
      </c>
      <c r="C13" s="636">
        <v>236256.07699999999</v>
      </c>
      <c r="D13" s="637">
        <v>42.461781246124623</v>
      </c>
      <c r="E13" s="637">
        <v>17.873471646221386</v>
      </c>
    </row>
    <row r="14" spans="1:8" x14ac:dyDescent="0.3">
      <c r="A14" s="635" t="s">
        <v>549</v>
      </c>
      <c r="B14" s="636">
        <v>9042860.8619999997</v>
      </c>
      <c r="C14" s="636">
        <v>1558643.997</v>
      </c>
      <c r="D14" s="637">
        <v>22.89742966786428</v>
      </c>
      <c r="E14" s="637">
        <v>17.236182451393777</v>
      </c>
    </row>
    <row r="15" spans="1:8" x14ac:dyDescent="0.3">
      <c r="A15" s="635" t="s">
        <v>550</v>
      </c>
      <c r="B15" s="636">
        <v>894946.84299999999</v>
      </c>
      <c r="C15" s="636">
        <v>180728.85500000001</v>
      </c>
      <c r="D15" s="637">
        <v>17.387713938400363</v>
      </c>
      <c r="E15" s="637">
        <v>20.194367566476796</v>
      </c>
    </row>
    <row r="16" spans="1:8" x14ac:dyDescent="0.3">
      <c r="A16" s="635" t="s">
        <v>551</v>
      </c>
      <c r="B16" s="636">
        <v>4951910.9510000004</v>
      </c>
      <c r="C16" s="636">
        <v>597851.31499999994</v>
      </c>
      <c r="D16" s="637">
        <v>12.439743842340341</v>
      </c>
      <c r="E16" s="637">
        <v>12.073143497850431</v>
      </c>
    </row>
    <row r="17" spans="1:5" x14ac:dyDescent="0.3">
      <c r="A17" s="635" t="s">
        <v>552</v>
      </c>
      <c r="B17" s="636">
        <v>609881.174</v>
      </c>
      <c r="C17" s="636">
        <v>114602.69</v>
      </c>
      <c r="D17" s="637">
        <v>22.063010556113429</v>
      </c>
      <c r="E17" s="637">
        <v>18.790986652098233</v>
      </c>
    </row>
    <row r="18" spans="1:5" x14ac:dyDescent="0.3">
      <c r="A18" s="635" t="s">
        <v>553</v>
      </c>
      <c r="B18" s="636">
        <v>291018.092</v>
      </c>
      <c r="C18" s="636">
        <v>65235.131999999998</v>
      </c>
      <c r="D18" s="637">
        <v>22.831208292924842</v>
      </c>
      <c r="E18" s="637">
        <v>22.416177479440005</v>
      </c>
    </row>
    <row r="19" spans="1:5" x14ac:dyDescent="0.3">
      <c r="A19" s="635" t="s">
        <v>554</v>
      </c>
      <c r="B19" s="636">
        <v>159978.01199999999</v>
      </c>
      <c r="C19" s="636">
        <v>19155.842000000001</v>
      </c>
      <c r="D19" s="637">
        <v>28.988470193353905</v>
      </c>
      <c r="E19" s="637">
        <v>11.974046783379206</v>
      </c>
    </row>
    <row r="20" spans="1:5" x14ac:dyDescent="0.3">
      <c r="A20" s="635" t="s">
        <v>555</v>
      </c>
      <c r="B20" s="636">
        <v>184288.62</v>
      </c>
      <c r="C20" s="636">
        <v>46566.110999999997</v>
      </c>
      <c r="D20" s="637">
        <v>24.729640553837264</v>
      </c>
      <c r="E20" s="637">
        <v>25.268033913325738</v>
      </c>
    </row>
    <row r="21" spans="1:5" x14ac:dyDescent="0.3">
      <c r="A21" s="635" t="s">
        <v>556</v>
      </c>
      <c r="B21" s="636">
        <v>37575.809000000001</v>
      </c>
      <c r="C21" s="636">
        <v>4790.0280000000002</v>
      </c>
      <c r="D21" s="637">
        <v>8.8368585243823929</v>
      </c>
      <c r="E21" s="637">
        <v>12.747637715531287</v>
      </c>
    </row>
    <row r="22" spans="1:5" x14ac:dyDescent="0.3">
      <c r="A22" s="635" t="s">
        <v>557</v>
      </c>
      <c r="B22" s="636">
        <v>2780411.0240000002</v>
      </c>
      <c r="C22" s="636">
        <v>358660.41100000002</v>
      </c>
      <c r="D22" s="637">
        <v>20.136688070505389</v>
      </c>
      <c r="E22" s="637">
        <v>12.899546430513647</v>
      </c>
    </row>
    <row r="23" spans="1:5" x14ac:dyDescent="0.3">
      <c r="A23" s="635" t="s">
        <v>558</v>
      </c>
      <c r="B23" s="636">
        <v>11746443.802999999</v>
      </c>
      <c r="C23" s="636">
        <v>2399669.5669999998</v>
      </c>
      <c r="D23" s="637">
        <v>28.445974657429225</v>
      </c>
      <c r="E23" s="637">
        <v>20.428902629978385</v>
      </c>
    </row>
    <row r="24" spans="1:5" x14ac:dyDescent="0.3">
      <c r="A24" s="635" t="s">
        <v>559</v>
      </c>
      <c r="B24" s="636">
        <v>4359125.4510000004</v>
      </c>
      <c r="C24" s="636">
        <v>869809.70400000003</v>
      </c>
      <c r="D24" s="637">
        <v>23.665885394616755</v>
      </c>
      <c r="E24" s="637">
        <v>19.953766272096214</v>
      </c>
    </row>
    <row r="25" spans="1:5" x14ac:dyDescent="0.3">
      <c r="A25" s="635" t="s">
        <v>560</v>
      </c>
      <c r="B25" s="636">
        <v>910081.33700000006</v>
      </c>
      <c r="C25" s="636">
        <v>124177.719</v>
      </c>
      <c r="D25" s="637">
        <v>11.86332062908663</v>
      </c>
      <c r="E25" s="637">
        <v>13.644683606999402</v>
      </c>
    </row>
    <row r="26" spans="1:5" x14ac:dyDescent="0.3">
      <c r="A26" s="635" t="s">
        <v>561</v>
      </c>
      <c r="B26" s="636">
        <v>1325781.247</v>
      </c>
      <c r="C26" s="636">
        <v>330535.26899999997</v>
      </c>
      <c r="D26" s="637">
        <v>17.349510187143711</v>
      </c>
      <c r="E26" s="637">
        <v>24.931358001023224</v>
      </c>
    </row>
    <row r="27" spans="1:5" x14ac:dyDescent="0.3">
      <c r="A27" s="635" t="s">
        <v>562</v>
      </c>
      <c r="B27" s="636">
        <v>692147.97100000002</v>
      </c>
      <c r="C27" s="636">
        <v>112478.91099999999</v>
      </c>
      <c r="D27" s="637">
        <v>20.718957550777411</v>
      </c>
      <c r="E27" s="637">
        <v>16.250702987324079</v>
      </c>
    </row>
    <row r="28" spans="1:5" x14ac:dyDescent="0.3">
      <c r="A28" s="635" t="s">
        <v>563</v>
      </c>
      <c r="B28" s="636">
        <v>264139.674</v>
      </c>
      <c r="C28" s="636">
        <v>43811.364000000001</v>
      </c>
      <c r="D28" s="637">
        <v>20.69705667821874</v>
      </c>
      <c r="E28" s="637">
        <v>16.5864382796202</v>
      </c>
    </row>
    <row r="29" spans="1:5" x14ac:dyDescent="0.3">
      <c r="A29" s="635" t="s">
        <v>564</v>
      </c>
      <c r="B29" s="636">
        <v>1840224.6580000001</v>
      </c>
      <c r="C29" s="636">
        <v>295762.28899999999</v>
      </c>
      <c r="D29" s="637">
        <v>28.110128292811442</v>
      </c>
      <c r="E29" s="637">
        <v>16.072075097691684</v>
      </c>
    </row>
    <row r="30" spans="1:5" x14ac:dyDescent="0.3">
      <c r="A30" s="635" t="s">
        <v>565</v>
      </c>
      <c r="B30" s="636">
        <v>1076631.858</v>
      </c>
      <c r="C30" s="636">
        <v>243613.391</v>
      </c>
      <c r="D30" s="637">
        <v>25.384102672842847</v>
      </c>
      <c r="E30" s="637">
        <v>22.627362286357311</v>
      </c>
    </row>
    <row r="31" spans="1:5" x14ac:dyDescent="0.3">
      <c r="A31" s="635" t="s">
        <v>566</v>
      </c>
      <c r="B31" s="636">
        <v>6067321.2609999999</v>
      </c>
      <c r="C31" s="636">
        <v>1255063.8359999999</v>
      </c>
      <c r="D31" s="637">
        <v>21.32622846379255</v>
      </c>
      <c r="E31" s="637">
        <v>20.685633445312959</v>
      </c>
    </row>
    <row r="32" spans="1:5" x14ac:dyDescent="0.3">
      <c r="A32" s="368"/>
      <c r="B32" s="1116"/>
      <c r="C32" s="1116"/>
      <c r="D32" s="1116"/>
      <c r="E32" s="1116"/>
    </row>
    <row r="33" spans="1:5" x14ac:dyDescent="0.3">
      <c r="A33" s="369" t="s">
        <v>567</v>
      </c>
      <c r="B33" s="1116"/>
      <c r="C33" s="1116"/>
      <c r="D33" s="1116"/>
      <c r="E33" s="1116"/>
    </row>
  </sheetData>
  <mergeCells count="4">
    <mergeCell ref="B32:B33"/>
    <mergeCell ref="C32:C33"/>
    <mergeCell ref="D32:D33"/>
    <mergeCell ref="E32:E33"/>
  </mergeCells>
  <hyperlinks>
    <hyperlink ref="H3" location="INFO!A1" display="POWRÓT" xr:uid="{77CE3D87-B33C-4630-9AD9-5292A9256FB1}"/>
  </hyperlinks>
  <pageMargins left="0.7" right="0.7" top="0.75" bottom="0.75" header="0.3" footer="0.3"/>
  <pageSetup paperSize="9" scale="89" orientation="portrait" r:id="rId1"/>
  <tableParts count="1"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D802-0671-4400-8A8B-DDAAD4AD3279}">
  <dimension ref="A1:AL36"/>
  <sheetViews>
    <sheetView showGridLines="0" zoomScale="85" zoomScaleNormal="85" workbookViewId="0">
      <selection activeCell="AA1" sqref="AA1"/>
    </sheetView>
  </sheetViews>
  <sheetFormatPr defaultRowHeight="14.4" x14ac:dyDescent="0.3"/>
  <cols>
    <col min="1" max="1" width="10.6640625" customWidth="1"/>
    <col min="2" max="2" width="13.5546875" customWidth="1"/>
    <col min="3" max="3" width="5.88671875" customWidth="1"/>
    <col min="4" max="4" width="8.88671875" customWidth="1"/>
    <col min="5" max="5" width="5.88671875" customWidth="1"/>
    <col min="6" max="6" width="8.88671875" customWidth="1"/>
    <col min="7" max="7" width="5.88671875" customWidth="1"/>
    <col min="8" max="8" width="8.88671875" customWidth="1"/>
    <col min="9" max="9" width="5.88671875" customWidth="1"/>
    <col min="10" max="10" width="8.88671875" customWidth="1"/>
    <col min="11" max="11" width="5.88671875" customWidth="1"/>
    <col min="12" max="12" width="8.5546875" customWidth="1"/>
    <col min="13" max="13" width="5.88671875" customWidth="1"/>
    <col min="14" max="14" width="8.88671875" customWidth="1"/>
    <col min="15" max="15" width="5.88671875" customWidth="1"/>
    <col min="16" max="16" width="8.88671875" customWidth="1"/>
    <col min="17" max="17" width="5.88671875" customWidth="1"/>
    <col min="18" max="18" width="8.88671875" customWidth="1"/>
    <col min="19" max="19" width="5.88671875" customWidth="1"/>
    <col min="20" max="20" width="8.88671875" customWidth="1"/>
    <col min="21" max="21" width="5.88671875" customWidth="1"/>
    <col min="22" max="22" width="8.88671875" customWidth="1"/>
    <col min="23" max="23" width="5.88671875" customWidth="1"/>
    <col min="24" max="24" width="8.88671875" customWidth="1"/>
    <col min="25" max="25" width="5.88671875" customWidth="1"/>
    <col min="26" max="26" width="8.88671875" customWidth="1"/>
    <col min="27" max="27" width="5.88671875" customWidth="1"/>
    <col min="28" max="28" width="8.88671875" customWidth="1"/>
    <col min="29" max="29" width="5.88671875" customWidth="1"/>
    <col min="30" max="30" width="8.88671875" customWidth="1"/>
    <col min="31" max="31" width="5.88671875" customWidth="1"/>
    <col min="32" max="32" width="8.88671875" customWidth="1"/>
    <col min="33" max="33" width="5.88671875" customWidth="1"/>
    <col min="34" max="34" width="8.88671875" customWidth="1"/>
    <col min="35" max="35" width="5.88671875" customWidth="1"/>
    <col min="36" max="36" width="8.88671875" customWidth="1"/>
    <col min="37" max="37" width="5.88671875" customWidth="1"/>
    <col min="38" max="38" width="5.44140625" customWidth="1"/>
  </cols>
  <sheetData>
    <row r="1" spans="1:38" ht="15.6" x14ac:dyDescent="0.3">
      <c r="A1" s="433" t="s">
        <v>901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894" t="s">
        <v>907</v>
      </c>
      <c r="AB1" s="525"/>
      <c r="AC1" s="525"/>
      <c r="AD1" s="525"/>
      <c r="AE1" s="525"/>
      <c r="AF1" s="525"/>
      <c r="AG1" s="525"/>
      <c r="AH1" s="525"/>
      <c r="AI1" s="525"/>
      <c r="AJ1" s="525"/>
      <c r="AK1" s="525"/>
      <c r="AL1" s="370"/>
    </row>
    <row r="2" spans="1:38" ht="15.6" x14ac:dyDescent="0.3">
      <c r="A2" s="433"/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525"/>
      <c r="S2" s="525"/>
      <c r="T2" s="525"/>
      <c r="U2" s="525"/>
      <c r="V2" s="525"/>
      <c r="W2" s="525"/>
      <c r="X2" s="525"/>
      <c r="Y2" s="525"/>
      <c r="Z2" s="525"/>
      <c r="AA2" s="525"/>
      <c r="AB2" s="525"/>
      <c r="AC2" s="525"/>
      <c r="AD2" s="525"/>
      <c r="AE2" s="525"/>
      <c r="AF2" s="525"/>
      <c r="AG2" s="525"/>
      <c r="AH2" s="525"/>
      <c r="AI2" s="525"/>
      <c r="AJ2" s="525"/>
      <c r="AK2" s="525"/>
      <c r="AL2" s="370"/>
    </row>
    <row r="3" spans="1:38" ht="48" customHeight="1" x14ac:dyDescent="0.3">
      <c r="A3" s="1121" t="s">
        <v>537</v>
      </c>
      <c r="B3" s="1117" t="s">
        <v>568</v>
      </c>
      <c r="C3" s="1117"/>
      <c r="D3" s="1117" t="s">
        <v>569</v>
      </c>
      <c r="E3" s="1117"/>
      <c r="F3" s="1117" t="s">
        <v>187</v>
      </c>
      <c r="G3" s="1117"/>
      <c r="H3" s="1117" t="s">
        <v>570</v>
      </c>
      <c r="I3" s="1117"/>
      <c r="J3" s="1117" t="s">
        <v>81</v>
      </c>
      <c r="K3" s="1117"/>
      <c r="L3" s="1117" t="s">
        <v>571</v>
      </c>
      <c r="M3" s="1117"/>
      <c r="N3" s="1117" t="s">
        <v>572</v>
      </c>
      <c r="O3" s="1117"/>
      <c r="P3" s="1117" t="s">
        <v>573</v>
      </c>
      <c r="Q3" s="1120"/>
      <c r="R3" s="1117" t="s">
        <v>574</v>
      </c>
      <c r="S3" s="1117"/>
      <c r="T3" s="1117" t="s">
        <v>575</v>
      </c>
      <c r="U3" s="1117"/>
      <c r="V3" s="1117" t="s">
        <v>576</v>
      </c>
      <c r="W3" s="1117"/>
      <c r="X3" s="1117" t="s">
        <v>577</v>
      </c>
      <c r="Y3" s="1117"/>
      <c r="Z3" s="1117" t="s">
        <v>578</v>
      </c>
      <c r="AA3" s="1117"/>
      <c r="AB3" s="1117" t="s">
        <v>579</v>
      </c>
      <c r="AC3" s="1117"/>
      <c r="AD3" s="1117" t="s">
        <v>580</v>
      </c>
      <c r="AE3" s="1117"/>
      <c r="AF3" s="1117" t="s">
        <v>581</v>
      </c>
      <c r="AG3" s="1117"/>
      <c r="AH3" s="1117" t="s">
        <v>582</v>
      </c>
      <c r="AI3" s="1117"/>
      <c r="AJ3" s="1118" t="s">
        <v>583</v>
      </c>
      <c r="AK3" s="1119"/>
      <c r="AL3" s="371"/>
    </row>
    <row r="4" spans="1:38" ht="15.75" customHeight="1" x14ac:dyDescent="0.3">
      <c r="A4" s="1121"/>
      <c r="B4" s="372" t="s">
        <v>584</v>
      </c>
      <c r="C4" s="373" t="s">
        <v>31</v>
      </c>
      <c r="D4" s="372" t="s">
        <v>538</v>
      </c>
      <c r="E4" s="373" t="s">
        <v>31</v>
      </c>
      <c r="F4" s="372" t="s">
        <v>538</v>
      </c>
      <c r="G4" s="373" t="s">
        <v>31</v>
      </c>
      <c r="H4" s="372" t="s">
        <v>538</v>
      </c>
      <c r="I4" s="373" t="s">
        <v>31</v>
      </c>
      <c r="J4" s="372" t="s">
        <v>538</v>
      </c>
      <c r="K4" s="373" t="s">
        <v>31</v>
      </c>
      <c r="L4" s="372" t="s">
        <v>538</v>
      </c>
      <c r="M4" s="373" t="s">
        <v>31</v>
      </c>
      <c r="N4" s="372" t="s">
        <v>538</v>
      </c>
      <c r="O4" s="373" t="s">
        <v>31</v>
      </c>
      <c r="P4" s="372" t="s">
        <v>538</v>
      </c>
      <c r="Q4" s="374" t="s">
        <v>31</v>
      </c>
      <c r="R4" s="375" t="s">
        <v>538</v>
      </c>
      <c r="S4" s="376" t="s">
        <v>31</v>
      </c>
      <c r="T4" s="375" t="s">
        <v>538</v>
      </c>
      <c r="U4" s="376" t="s">
        <v>31</v>
      </c>
      <c r="V4" s="375" t="s">
        <v>538</v>
      </c>
      <c r="W4" s="376" t="s">
        <v>31</v>
      </c>
      <c r="X4" s="375" t="s">
        <v>538</v>
      </c>
      <c r="Y4" s="376" t="s">
        <v>31</v>
      </c>
      <c r="Z4" s="375" t="s">
        <v>538</v>
      </c>
      <c r="AA4" s="376" t="s">
        <v>31</v>
      </c>
      <c r="AB4" s="375" t="s">
        <v>538</v>
      </c>
      <c r="AC4" s="376" t="s">
        <v>31</v>
      </c>
      <c r="AD4" s="375" t="s">
        <v>538</v>
      </c>
      <c r="AE4" s="376" t="s">
        <v>31</v>
      </c>
      <c r="AF4" s="375" t="s">
        <v>538</v>
      </c>
      <c r="AG4" s="377" t="s">
        <v>31</v>
      </c>
      <c r="AH4" s="375" t="s">
        <v>538</v>
      </c>
      <c r="AI4" s="375" t="s">
        <v>31</v>
      </c>
      <c r="AJ4" s="375" t="s">
        <v>538</v>
      </c>
      <c r="AK4" s="378" t="s">
        <v>31</v>
      </c>
      <c r="AL4" s="379"/>
    </row>
    <row r="5" spans="1:38" x14ac:dyDescent="0.3">
      <c r="A5" s="380" t="s">
        <v>539</v>
      </c>
      <c r="B5" s="381">
        <v>448387.87199999997</v>
      </c>
      <c r="C5" s="382">
        <v>100</v>
      </c>
      <c r="D5" s="382">
        <v>10150068.942</v>
      </c>
      <c r="E5" s="382">
        <v>100</v>
      </c>
      <c r="F5" s="382">
        <v>2548624.0950000002</v>
      </c>
      <c r="G5" s="382">
        <v>100</v>
      </c>
      <c r="H5" s="382">
        <v>827905.59600000002</v>
      </c>
      <c r="I5" s="382">
        <v>100</v>
      </c>
      <c r="J5" s="382">
        <v>3136436.46</v>
      </c>
      <c r="K5" s="382">
        <v>100</v>
      </c>
      <c r="L5" s="382">
        <v>227835.041</v>
      </c>
      <c r="M5" s="382">
        <v>100</v>
      </c>
      <c r="N5" s="382">
        <v>822794.43900000001</v>
      </c>
      <c r="O5" s="382">
        <v>100</v>
      </c>
      <c r="P5" s="382">
        <v>184159.505</v>
      </c>
      <c r="Q5" s="383">
        <v>100</v>
      </c>
      <c r="R5" s="382">
        <v>24934.234</v>
      </c>
      <c r="S5" s="382">
        <v>100</v>
      </c>
      <c r="T5" s="382">
        <v>2318.9459999999999</v>
      </c>
      <c r="U5" s="382">
        <v>100</v>
      </c>
      <c r="V5" s="382">
        <v>1787479.8</v>
      </c>
      <c r="W5" s="382">
        <v>100</v>
      </c>
      <c r="X5" s="382">
        <v>25499.752</v>
      </c>
      <c r="Y5" s="382">
        <v>100</v>
      </c>
      <c r="Z5" s="382">
        <v>96279.294999999998</v>
      </c>
      <c r="AA5" s="382">
        <v>100</v>
      </c>
      <c r="AB5" s="382">
        <v>2572.3130000000001</v>
      </c>
      <c r="AC5" s="382">
        <v>100</v>
      </c>
      <c r="AD5" s="382">
        <v>383593.63299999997</v>
      </c>
      <c r="AE5" s="382">
        <v>100</v>
      </c>
      <c r="AF5" s="382">
        <v>54277.885999999999</v>
      </c>
      <c r="AG5" s="382">
        <v>100</v>
      </c>
      <c r="AH5" s="382">
        <v>25357.950999999997</v>
      </c>
      <c r="AI5" s="382">
        <v>100</v>
      </c>
      <c r="AJ5" s="382">
        <v>2295424.7940000002</v>
      </c>
      <c r="AK5" s="384">
        <v>100</v>
      </c>
      <c r="AL5" s="385"/>
    </row>
    <row r="6" spans="1:38" x14ac:dyDescent="0.3">
      <c r="A6" s="386" t="s">
        <v>540</v>
      </c>
      <c r="B6" s="387">
        <v>9104.7720000000008</v>
      </c>
      <c r="C6" s="388">
        <v>2.0305571511978808</v>
      </c>
      <c r="D6" s="388">
        <v>278106.43599999999</v>
      </c>
      <c r="E6" s="388">
        <v>2.7399462761205742</v>
      </c>
      <c r="F6" s="388">
        <v>70783.819000000003</v>
      </c>
      <c r="G6" s="388">
        <v>2.7773346072834642</v>
      </c>
      <c r="H6" s="388">
        <v>32172.565999999999</v>
      </c>
      <c r="I6" s="388">
        <v>3.8860186663118044</v>
      </c>
      <c r="J6" s="388">
        <v>54757.120999999999</v>
      </c>
      <c r="K6" s="388">
        <v>1.7458386834337463</v>
      </c>
      <c r="L6" s="388">
        <v>1085.8489999999999</v>
      </c>
      <c r="M6" s="388">
        <v>0.47659437952742312</v>
      </c>
      <c r="N6" s="388">
        <v>34234.656999999999</v>
      </c>
      <c r="O6" s="388">
        <v>4.1607788503782039</v>
      </c>
      <c r="P6" s="388">
        <v>5.556</v>
      </c>
      <c r="Q6" s="389">
        <v>3.0169498989476543E-3</v>
      </c>
      <c r="R6" s="388">
        <v>8.7149999999999999</v>
      </c>
      <c r="S6" s="388">
        <v>3.495194598719175E-2</v>
      </c>
      <c r="T6" s="388">
        <v>119.54900000000001</v>
      </c>
      <c r="U6" s="388">
        <v>5.1553162514349191</v>
      </c>
      <c r="V6" s="388">
        <v>68824.385999999999</v>
      </c>
      <c r="W6" s="388">
        <v>3.8503588124464394</v>
      </c>
      <c r="X6" s="388">
        <v>216.08200000000002</v>
      </c>
      <c r="Y6" s="388">
        <v>0.84738863342670945</v>
      </c>
      <c r="Z6" s="388">
        <v>4286.0420000000004</v>
      </c>
      <c r="AA6" s="388">
        <v>4.4516757211402513</v>
      </c>
      <c r="AB6" s="390" t="s">
        <v>496</v>
      </c>
      <c r="AC6" s="390" t="s">
        <v>496</v>
      </c>
      <c r="AD6" s="388">
        <v>11390.734</v>
      </c>
      <c r="AE6" s="388">
        <v>2.9694794230330723</v>
      </c>
      <c r="AF6" s="391">
        <v>0</v>
      </c>
      <c r="AG6" s="391">
        <v>0</v>
      </c>
      <c r="AH6" s="388">
        <v>221.36</v>
      </c>
      <c r="AI6" s="388">
        <v>0.87294119307983531</v>
      </c>
      <c r="AJ6" s="388">
        <v>84717.244000000006</v>
      </c>
      <c r="AK6" s="392">
        <v>3.6907000491343473</v>
      </c>
      <c r="AL6" s="393"/>
    </row>
    <row r="7" spans="1:38" x14ac:dyDescent="0.3">
      <c r="A7" s="386" t="s">
        <v>541</v>
      </c>
      <c r="B7" s="387">
        <v>11754.004000000001</v>
      </c>
      <c r="C7" s="388">
        <v>2.6213920433601734</v>
      </c>
      <c r="D7" s="388">
        <v>305611.82400000002</v>
      </c>
      <c r="E7" s="388">
        <v>3.0109334798250282</v>
      </c>
      <c r="F7" s="388">
        <v>58414.68</v>
      </c>
      <c r="G7" s="388">
        <v>2.2920084650616159</v>
      </c>
      <c r="H7" s="388">
        <v>461.9</v>
      </c>
      <c r="I7" s="388">
        <v>5.579138518107081E-2</v>
      </c>
      <c r="J7" s="388">
        <v>119760.049</v>
      </c>
      <c r="K7" s="388">
        <v>3.8183476862145649</v>
      </c>
      <c r="L7" s="388">
        <v>5676</v>
      </c>
      <c r="M7" s="388">
        <v>2.4912761334197051</v>
      </c>
      <c r="N7" s="388">
        <v>82486.899999999994</v>
      </c>
      <c r="O7" s="388">
        <v>10.025213600161436</v>
      </c>
      <c r="P7" s="388">
        <v>1103.508</v>
      </c>
      <c r="Q7" s="389">
        <v>0.59921316578256445</v>
      </c>
      <c r="R7" s="390" t="s">
        <v>496</v>
      </c>
      <c r="S7" s="390" t="s">
        <v>496</v>
      </c>
      <c r="T7" s="390" t="s">
        <v>496</v>
      </c>
      <c r="U7" s="390" t="s">
        <v>496</v>
      </c>
      <c r="V7" s="388">
        <v>24173.7</v>
      </c>
      <c r="W7" s="388">
        <v>1.3523901081287744</v>
      </c>
      <c r="X7" s="388">
        <v>1130.6030000000001</v>
      </c>
      <c r="Y7" s="388">
        <v>4.4337803755895351</v>
      </c>
      <c r="Z7" s="388">
        <v>1094.0999999999999</v>
      </c>
      <c r="AA7" s="388">
        <v>1.136381399552209</v>
      </c>
      <c r="AB7" s="390" t="s">
        <v>496</v>
      </c>
      <c r="AC7" s="390" t="s">
        <v>496</v>
      </c>
      <c r="AD7" s="388">
        <v>8354.7000000000007</v>
      </c>
      <c r="AE7" s="388">
        <v>2.1780079962901788</v>
      </c>
      <c r="AF7" s="388">
        <v>2883.51</v>
      </c>
      <c r="AG7" s="388">
        <v>5.3124950371132735</v>
      </c>
      <c r="AH7" s="388">
        <v>72.174000000000007</v>
      </c>
      <c r="AI7" s="388">
        <v>0.28462078817014835</v>
      </c>
      <c r="AJ7" s="388">
        <v>34753.103000000003</v>
      </c>
      <c r="AK7" s="392">
        <v>1.5140161895454372</v>
      </c>
      <c r="AL7" s="393"/>
    </row>
    <row r="8" spans="1:38" x14ac:dyDescent="0.3">
      <c r="A8" s="386" t="s">
        <v>542</v>
      </c>
      <c r="B8" s="387">
        <v>6447.71</v>
      </c>
      <c r="C8" s="388">
        <v>1.4379760030619204</v>
      </c>
      <c r="D8" s="388">
        <v>89488.532000000007</v>
      </c>
      <c r="E8" s="388">
        <v>0.88165442531828675</v>
      </c>
      <c r="F8" s="388">
        <v>43090.866000000002</v>
      </c>
      <c r="G8" s="388">
        <v>1.6907501614120932</v>
      </c>
      <c r="H8" s="388">
        <v>12870.126</v>
      </c>
      <c r="I8" s="388">
        <v>1.5545402836001607</v>
      </c>
      <c r="J8" s="388">
        <v>3642.0549999999998</v>
      </c>
      <c r="K8" s="388">
        <v>0.11612079652970238</v>
      </c>
      <c r="L8" s="388">
        <v>714.79399999999998</v>
      </c>
      <c r="M8" s="388">
        <v>0.31373312764475064</v>
      </c>
      <c r="N8" s="388">
        <v>44.161000000000001</v>
      </c>
      <c r="O8" s="388">
        <v>5.3671971888473108E-3</v>
      </c>
      <c r="P8" s="388">
        <v>1732.511</v>
      </c>
      <c r="Q8" s="389">
        <v>0.94076653822456791</v>
      </c>
      <c r="R8" s="388">
        <v>26.425000000000001</v>
      </c>
      <c r="S8" s="388">
        <v>0.10597879204951714</v>
      </c>
      <c r="T8" s="390" t="s">
        <v>496</v>
      </c>
      <c r="U8" s="390" t="s">
        <v>496</v>
      </c>
      <c r="V8" s="388">
        <v>26804.453000000001</v>
      </c>
      <c r="W8" s="388">
        <v>1.4995667643349033</v>
      </c>
      <c r="X8" s="390" t="s">
        <v>496</v>
      </c>
      <c r="Y8" s="390" t="s">
        <v>496</v>
      </c>
      <c r="Z8" s="388">
        <v>563.14099999999996</v>
      </c>
      <c r="AA8" s="388">
        <v>0.58490353507470116</v>
      </c>
      <c r="AB8" s="390" t="s">
        <v>496</v>
      </c>
      <c r="AC8" s="390" t="s">
        <v>496</v>
      </c>
      <c r="AD8" s="390" t="s">
        <v>496</v>
      </c>
      <c r="AE8" s="390" t="s">
        <v>496</v>
      </c>
      <c r="AF8" s="390" t="s">
        <v>496</v>
      </c>
      <c r="AG8" s="390" t="s">
        <v>496</v>
      </c>
      <c r="AH8" s="390" t="s">
        <v>496</v>
      </c>
      <c r="AI8" s="390" t="s">
        <v>496</v>
      </c>
      <c r="AJ8" s="388">
        <v>27367.594000000001</v>
      </c>
      <c r="AK8" s="392">
        <v>1.1922670728109246</v>
      </c>
      <c r="AL8" s="393"/>
    </row>
    <row r="9" spans="1:38" x14ac:dyDescent="0.3">
      <c r="A9" s="386" t="s">
        <v>543</v>
      </c>
      <c r="B9" s="387">
        <v>3850.8939999999998</v>
      </c>
      <c r="C9" s="388">
        <v>0.85883098996932716</v>
      </c>
      <c r="D9" s="388">
        <v>95725.285000000003</v>
      </c>
      <c r="E9" s="388">
        <v>0.94309985032612009</v>
      </c>
      <c r="F9" s="388">
        <v>23271.48</v>
      </c>
      <c r="G9" s="388">
        <v>0.91309974058767573</v>
      </c>
      <c r="H9" s="388">
        <v>4620.8999999999996</v>
      </c>
      <c r="I9" s="388">
        <v>0.55814334657547116</v>
      </c>
      <c r="J9" s="388">
        <v>20481.060000000001</v>
      </c>
      <c r="K9" s="388">
        <v>0.65300414215947489</v>
      </c>
      <c r="L9" s="388">
        <v>1758.375</v>
      </c>
      <c r="M9" s="388">
        <v>0.77177548821386077</v>
      </c>
      <c r="N9" s="388">
        <v>2396.0309999999999</v>
      </c>
      <c r="O9" s="388">
        <v>0.29120651361135413</v>
      </c>
      <c r="P9" s="394" t="s">
        <v>496</v>
      </c>
      <c r="Q9" s="395" t="s">
        <v>496</v>
      </c>
      <c r="R9" s="388">
        <v>63.93</v>
      </c>
      <c r="S9" s="388">
        <v>0.25639448157902106</v>
      </c>
      <c r="T9" s="390" t="s">
        <v>496</v>
      </c>
      <c r="U9" s="390" t="s">
        <v>496</v>
      </c>
      <c r="V9" s="388">
        <v>41816.724999999999</v>
      </c>
      <c r="W9" s="388">
        <v>2.3394236399202946</v>
      </c>
      <c r="X9" s="388">
        <v>254.88399999999999</v>
      </c>
      <c r="Y9" s="388">
        <v>0.99955481919981015</v>
      </c>
      <c r="Z9" s="388">
        <v>470.7</v>
      </c>
      <c r="AA9" s="388">
        <v>0.48889016065188268</v>
      </c>
      <c r="AB9" s="390" t="s">
        <v>496</v>
      </c>
      <c r="AC9" s="390" t="s">
        <v>496</v>
      </c>
      <c r="AD9" s="388">
        <v>591.20000000000005</v>
      </c>
      <c r="AE9" s="388">
        <v>0.15412143193732314</v>
      </c>
      <c r="AF9" s="390" t="s">
        <v>496</v>
      </c>
      <c r="AG9" s="390" t="s">
        <v>496</v>
      </c>
      <c r="AH9" s="390" t="s">
        <v>496</v>
      </c>
      <c r="AI9" s="390" t="s">
        <v>496</v>
      </c>
      <c r="AJ9" s="388">
        <v>43133.508999999998</v>
      </c>
      <c r="AK9" s="392">
        <v>1.879107915569548</v>
      </c>
      <c r="AL9" s="393"/>
    </row>
    <row r="10" spans="1:38" x14ac:dyDescent="0.3">
      <c r="A10" s="386" t="s">
        <v>544</v>
      </c>
      <c r="B10" s="387">
        <v>920.70100000000002</v>
      </c>
      <c r="C10" s="388">
        <v>0.20533583923518789</v>
      </c>
      <c r="D10" s="388">
        <v>15095.23</v>
      </c>
      <c r="E10" s="388">
        <v>0.14872046767620861</v>
      </c>
      <c r="F10" s="388">
        <v>6401.826</v>
      </c>
      <c r="G10" s="388">
        <v>0.25118753340515676</v>
      </c>
      <c r="H10" s="390" t="s">
        <v>496</v>
      </c>
      <c r="I10" s="390" t="s">
        <v>496</v>
      </c>
      <c r="J10" s="390" t="s">
        <v>496</v>
      </c>
      <c r="K10" s="390" t="s">
        <v>496</v>
      </c>
      <c r="L10" s="388">
        <v>1664.0139999999999</v>
      </c>
      <c r="M10" s="388">
        <v>0.73035911978087686</v>
      </c>
      <c r="N10" s="388">
        <v>2338.422</v>
      </c>
      <c r="O10" s="388">
        <v>0.28420488631912105</v>
      </c>
      <c r="P10" s="394" t="s">
        <v>496</v>
      </c>
      <c r="Q10" s="395" t="s">
        <v>496</v>
      </c>
      <c r="R10" s="390" t="s">
        <v>496</v>
      </c>
      <c r="S10" s="390" t="s">
        <v>496</v>
      </c>
      <c r="T10" s="390" t="s">
        <v>496</v>
      </c>
      <c r="U10" s="390" t="s">
        <v>496</v>
      </c>
      <c r="V10" s="388">
        <v>634.11099999999999</v>
      </c>
      <c r="W10" s="388">
        <v>3.5475142152655376E-2</v>
      </c>
      <c r="X10" s="388">
        <v>287.30099999999999</v>
      </c>
      <c r="Y10" s="388">
        <v>1.1266815457656214</v>
      </c>
      <c r="Z10" s="388">
        <v>2721.2660000000001</v>
      </c>
      <c r="AA10" s="388">
        <v>2.826429088414077</v>
      </c>
      <c r="AB10" s="390" t="s">
        <v>496</v>
      </c>
      <c r="AC10" s="390" t="s">
        <v>496</v>
      </c>
      <c r="AD10" s="388">
        <v>534.25400000000002</v>
      </c>
      <c r="AE10" s="388">
        <v>0.13927603433396926</v>
      </c>
      <c r="AF10" s="388">
        <v>514.03700000000003</v>
      </c>
      <c r="AG10" s="388">
        <v>0.94704683229556896</v>
      </c>
      <c r="AH10" s="390" t="s">
        <v>496</v>
      </c>
      <c r="AI10" s="390" t="s">
        <v>496</v>
      </c>
      <c r="AJ10" s="388">
        <v>4176.9319999999998</v>
      </c>
      <c r="AK10" s="392">
        <v>0.18196771294437797</v>
      </c>
      <c r="AL10" s="393"/>
    </row>
    <row r="11" spans="1:38" x14ac:dyDescent="0.3">
      <c r="A11" s="386" t="s">
        <v>545</v>
      </c>
      <c r="B11" s="387">
        <v>10827.529</v>
      </c>
      <c r="C11" s="388">
        <v>2.4147684797326545</v>
      </c>
      <c r="D11" s="388">
        <v>299637.30800000002</v>
      </c>
      <c r="E11" s="388">
        <v>2.952071653032128</v>
      </c>
      <c r="F11" s="388">
        <v>56527.913</v>
      </c>
      <c r="G11" s="388">
        <v>2.2179776574701182</v>
      </c>
      <c r="H11" s="388">
        <v>40103.415000000001</v>
      </c>
      <c r="I11" s="388">
        <v>4.8439598903254666</v>
      </c>
      <c r="J11" s="388">
        <v>69585.998999999996</v>
      </c>
      <c r="K11" s="388">
        <v>2.2186325113692882</v>
      </c>
      <c r="L11" s="388">
        <v>1883.4</v>
      </c>
      <c r="M11" s="388">
        <v>0.82665071699835679</v>
      </c>
      <c r="N11" s="390" t="s">
        <v>496</v>
      </c>
      <c r="O11" s="390" t="s">
        <v>496</v>
      </c>
      <c r="P11" s="396">
        <v>4738.1400000000003</v>
      </c>
      <c r="Q11" s="397">
        <v>2.5728457512958673</v>
      </c>
      <c r="R11" s="388">
        <v>19091.857</v>
      </c>
      <c r="S11" s="388">
        <v>76.568853087686591</v>
      </c>
      <c r="T11" s="388">
        <v>499.10399999999998</v>
      </c>
      <c r="U11" s="388">
        <v>21.522881515999078</v>
      </c>
      <c r="V11" s="388">
        <v>90014.150999999998</v>
      </c>
      <c r="W11" s="388">
        <v>5.0358136075160118</v>
      </c>
      <c r="X11" s="390" t="s">
        <v>496</v>
      </c>
      <c r="Y11" s="390" t="s">
        <v>496</v>
      </c>
      <c r="Z11" s="388">
        <v>654.87199999999996</v>
      </c>
      <c r="AA11" s="388">
        <v>0.68017947160913461</v>
      </c>
      <c r="AB11" s="390" t="s">
        <v>496</v>
      </c>
      <c r="AC11" s="390" t="s">
        <v>496</v>
      </c>
      <c r="AD11" s="388">
        <v>12939.141</v>
      </c>
      <c r="AE11" s="388">
        <v>3.3731375828127992</v>
      </c>
      <c r="AF11" s="390" t="s">
        <v>496</v>
      </c>
      <c r="AG11" s="390" t="s">
        <v>496</v>
      </c>
      <c r="AH11" s="388">
        <v>3599.3159999999998</v>
      </c>
      <c r="AI11" s="388">
        <v>14.194033263965217</v>
      </c>
      <c r="AJ11" s="388">
        <v>103608.164</v>
      </c>
      <c r="AK11" s="392">
        <v>4.5136814880984506</v>
      </c>
      <c r="AL11" s="393"/>
    </row>
    <row r="12" spans="1:38" x14ac:dyDescent="0.3">
      <c r="A12" s="386" t="s">
        <v>546</v>
      </c>
      <c r="B12" s="387">
        <v>5932.6540000000005</v>
      </c>
      <c r="C12" s="388">
        <v>1.3231075973437569</v>
      </c>
      <c r="D12" s="388">
        <v>168636.076</v>
      </c>
      <c r="E12" s="388">
        <v>1.6614278874717816</v>
      </c>
      <c r="F12" s="388">
        <v>34274.620999999999</v>
      </c>
      <c r="G12" s="388">
        <v>1.3448284141722358</v>
      </c>
      <c r="H12" s="388">
        <v>66878.611000000004</v>
      </c>
      <c r="I12" s="388">
        <v>8.0780479469062563</v>
      </c>
      <c r="J12" s="388">
        <v>19713.077000000001</v>
      </c>
      <c r="K12" s="388">
        <v>0.62851829620677224</v>
      </c>
      <c r="L12" s="388">
        <v>887.24800000000005</v>
      </c>
      <c r="M12" s="388">
        <v>0.38942561078653393</v>
      </c>
      <c r="N12" s="388">
        <v>5370.8490000000002</v>
      </c>
      <c r="O12" s="388">
        <v>0.65275708553980638</v>
      </c>
      <c r="P12" s="394" t="s">
        <v>496</v>
      </c>
      <c r="Q12" s="395" t="s">
        <v>496</v>
      </c>
      <c r="R12" s="390" t="s">
        <v>496</v>
      </c>
      <c r="S12" s="390" t="s">
        <v>496</v>
      </c>
      <c r="T12" s="390" t="s">
        <v>496</v>
      </c>
      <c r="U12" s="390" t="s">
        <v>496</v>
      </c>
      <c r="V12" s="388">
        <v>27437.989000000001</v>
      </c>
      <c r="W12" s="388">
        <v>1.5350097382918677</v>
      </c>
      <c r="X12" s="390" t="s">
        <v>496</v>
      </c>
      <c r="Y12" s="390" t="s">
        <v>496</v>
      </c>
      <c r="Z12" s="388">
        <v>519.33799999999997</v>
      </c>
      <c r="AA12" s="388">
        <v>0.5394077719409972</v>
      </c>
      <c r="AB12" s="390" t="s">
        <v>496</v>
      </c>
      <c r="AC12" s="390" t="s">
        <v>496</v>
      </c>
      <c r="AD12" s="388">
        <v>13006.136</v>
      </c>
      <c r="AE12" s="388">
        <v>3.3906026797895263</v>
      </c>
      <c r="AF12" s="388">
        <v>548.20799999999997</v>
      </c>
      <c r="AG12" s="388">
        <v>1.0100024897800919</v>
      </c>
      <c r="AH12" s="390" t="s">
        <v>496</v>
      </c>
      <c r="AI12" s="390" t="s">
        <v>496</v>
      </c>
      <c r="AJ12" s="388">
        <v>40963.463000000003</v>
      </c>
      <c r="AK12" s="392">
        <v>1.7845700328354994</v>
      </c>
      <c r="AL12" s="393"/>
    </row>
    <row r="13" spans="1:38" x14ac:dyDescent="0.3">
      <c r="A13" s="386" t="s">
        <v>547</v>
      </c>
      <c r="B13" s="387">
        <v>1365.884</v>
      </c>
      <c r="C13" s="388">
        <v>0.30462108484504236</v>
      </c>
      <c r="D13" s="388">
        <v>40355.743000000002</v>
      </c>
      <c r="E13" s="388">
        <v>0.39759082653135341</v>
      </c>
      <c r="F13" s="388">
        <v>7080.7610000000004</v>
      </c>
      <c r="G13" s="388">
        <v>0.27782680913561714</v>
      </c>
      <c r="H13" s="388">
        <v>14000</v>
      </c>
      <c r="I13" s="388">
        <v>1.6910140561484983</v>
      </c>
      <c r="J13" s="388">
        <v>2039.212</v>
      </c>
      <c r="K13" s="388">
        <v>6.5016843988607381E-2</v>
      </c>
      <c r="L13" s="388">
        <v>91</v>
      </c>
      <c r="M13" s="388">
        <v>3.9941178319449114E-2</v>
      </c>
      <c r="N13" s="388">
        <v>42.3</v>
      </c>
      <c r="O13" s="388">
        <v>5.1410167588650897E-3</v>
      </c>
      <c r="P13" s="394" t="s">
        <v>496</v>
      </c>
      <c r="Q13" s="395" t="s">
        <v>496</v>
      </c>
      <c r="R13" s="390" t="s">
        <v>496</v>
      </c>
      <c r="S13" s="390" t="s">
        <v>496</v>
      </c>
      <c r="T13" s="390" t="s">
        <v>496</v>
      </c>
      <c r="U13" s="390" t="s">
        <v>496</v>
      </c>
      <c r="V13" s="388">
        <v>17102.47</v>
      </c>
      <c r="W13" s="388">
        <v>0.95679235088418912</v>
      </c>
      <c r="X13" s="390" t="s">
        <v>496</v>
      </c>
      <c r="Y13" s="390" t="s">
        <v>496</v>
      </c>
      <c r="Z13" s="390" t="s">
        <v>496</v>
      </c>
      <c r="AA13" s="390" t="s">
        <v>496</v>
      </c>
      <c r="AB13" s="390" t="s">
        <v>496</v>
      </c>
      <c r="AC13" s="390" t="s">
        <v>496</v>
      </c>
      <c r="AD13" s="390" t="s">
        <v>496</v>
      </c>
      <c r="AE13" s="390" t="s">
        <v>496</v>
      </c>
      <c r="AF13" s="390" t="s">
        <v>496</v>
      </c>
      <c r="AG13" s="390" t="s">
        <v>496</v>
      </c>
      <c r="AH13" s="390" t="s">
        <v>496</v>
      </c>
      <c r="AI13" s="390" t="s">
        <v>496</v>
      </c>
      <c r="AJ13" s="388">
        <v>17102.47</v>
      </c>
      <c r="AK13" s="392">
        <v>0.74506775585521534</v>
      </c>
      <c r="AL13" s="393"/>
    </row>
    <row r="14" spans="1:38" x14ac:dyDescent="0.3">
      <c r="A14" s="386" t="s">
        <v>548</v>
      </c>
      <c r="B14" s="387">
        <v>5563.97</v>
      </c>
      <c r="C14" s="388">
        <v>1.2408832502945129</v>
      </c>
      <c r="D14" s="388">
        <v>236256.07699999999</v>
      </c>
      <c r="E14" s="388">
        <v>2.3276302688191137</v>
      </c>
      <c r="F14" s="388">
        <v>81766.8</v>
      </c>
      <c r="G14" s="388">
        <v>3.2082722658242782</v>
      </c>
      <c r="H14" s="388">
        <v>66190</v>
      </c>
      <c r="I14" s="388">
        <v>7.9948728840335077</v>
      </c>
      <c r="J14" s="388">
        <v>799.06799999999998</v>
      </c>
      <c r="K14" s="388">
        <v>2.5476938882415621E-2</v>
      </c>
      <c r="L14" s="388">
        <v>185.2</v>
      </c>
      <c r="M14" s="388">
        <v>8.1286881590790935E-2</v>
      </c>
      <c r="N14" s="388">
        <v>7441.6570000000002</v>
      </c>
      <c r="O14" s="388">
        <v>0.90443695864599782</v>
      </c>
      <c r="P14" s="394" t="s">
        <v>496</v>
      </c>
      <c r="Q14" s="395" t="s">
        <v>496</v>
      </c>
      <c r="R14" s="390" t="s">
        <v>496</v>
      </c>
      <c r="S14" s="390" t="s">
        <v>496</v>
      </c>
      <c r="T14" s="390" t="s">
        <v>496</v>
      </c>
      <c r="U14" s="390" t="s">
        <v>496</v>
      </c>
      <c r="V14" s="388">
        <v>48820</v>
      </c>
      <c r="W14" s="388">
        <v>2.7312196758810923</v>
      </c>
      <c r="X14" s="388">
        <v>447.87199999999996</v>
      </c>
      <c r="Y14" s="388">
        <v>1.7563778659494413</v>
      </c>
      <c r="Z14" s="388">
        <v>110</v>
      </c>
      <c r="AA14" s="388">
        <v>0.11425094045401975</v>
      </c>
      <c r="AB14" s="390" t="s">
        <v>496</v>
      </c>
      <c r="AC14" s="390" t="s">
        <v>496</v>
      </c>
      <c r="AD14" s="388">
        <v>28832</v>
      </c>
      <c r="AE14" s="388">
        <v>7.5162874249270981</v>
      </c>
      <c r="AF14" s="388">
        <v>1519</v>
      </c>
      <c r="AG14" s="388">
        <v>2.7985614620289376</v>
      </c>
      <c r="AH14" s="388">
        <v>144.47999999999999</v>
      </c>
      <c r="AI14" s="388">
        <v>0.56976212313053209</v>
      </c>
      <c r="AJ14" s="388">
        <v>78209.872000000003</v>
      </c>
      <c r="AK14" s="392">
        <v>3.4072069015039141</v>
      </c>
      <c r="AL14" s="393"/>
    </row>
    <row r="15" spans="1:38" x14ac:dyDescent="0.3">
      <c r="A15" s="386" t="s">
        <v>549</v>
      </c>
      <c r="B15" s="387">
        <v>68070.697</v>
      </c>
      <c r="C15" s="388">
        <v>15.181208335625993</v>
      </c>
      <c r="D15" s="388">
        <v>1558643.997</v>
      </c>
      <c r="E15" s="388">
        <v>15.355994189857</v>
      </c>
      <c r="F15" s="388">
        <v>559331.66200000001</v>
      </c>
      <c r="G15" s="388">
        <v>21.946416621318178</v>
      </c>
      <c r="H15" s="388">
        <v>52309.175000000003</v>
      </c>
      <c r="I15" s="388">
        <v>6.318253585037974</v>
      </c>
      <c r="J15" s="388">
        <v>398014.364</v>
      </c>
      <c r="K15" s="388">
        <v>12.690018403879924</v>
      </c>
      <c r="L15" s="388">
        <v>30378.583999999999</v>
      </c>
      <c r="M15" s="388">
        <v>13.333587259740259</v>
      </c>
      <c r="N15" s="388">
        <v>108776.414</v>
      </c>
      <c r="O15" s="388">
        <v>13.220363294166601</v>
      </c>
      <c r="P15" s="396">
        <v>728.64899999999989</v>
      </c>
      <c r="Q15" s="397">
        <v>0.3956619018931441</v>
      </c>
      <c r="R15" s="390" t="s">
        <v>496</v>
      </c>
      <c r="S15" s="390" t="s">
        <v>496</v>
      </c>
      <c r="T15" s="388">
        <v>0.36399999999999999</v>
      </c>
      <c r="U15" s="388">
        <v>1.569678638484898E-2</v>
      </c>
      <c r="V15" s="388">
        <v>247757.10399999999</v>
      </c>
      <c r="W15" s="388">
        <v>13.8606939222474</v>
      </c>
      <c r="X15" s="391">
        <v>2759.578</v>
      </c>
      <c r="Y15" s="391">
        <v>10.82197975886197</v>
      </c>
      <c r="Z15" s="388">
        <v>9092.8089999999993</v>
      </c>
      <c r="AA15" s="388">
        <v>9.4441998147161339</v>
      </c>
      <c r="AB15" s="390" t="s">
        <v>496</v>
      </c>
      <c r="AC15" s="390" t="s">
        <v>496</v>
      </c>
      <c r="AD15" s="388">
        <v>141703.986</v>
      </c>
      <c r="AE15" s="388">
        <v>36.941172587189428</v>
      </c>
      <c r="AF15" s="388">
        <v>7408.8130000000001</v>
      </c>
      <c r="AG15" s="388">
        <v>13.649781791427912</v>
      </c>
      <c r="AH15" s="388">
        <v>382.49599999999998</v>
      </c>
      <c r="AI15" s="388">
        <v>1.5083868566509968</v>
      </c>
      <c r="AJ15" s="388">
        <v>401313.47700000001</v>
      </c>
      <c r="AK15" s="392">
        <v>17.483189954599748</v>
      </c>
      <c r="AL15" s="393"/>
    </row>
    <row r="16" spans="1:38" x14ac:dyDescent="0.3">
      <c r="A16" s="386" t="s">
        <v>550</v>
      </c>
      <c r="B16" s="387">
        <v>10394.055</v>
      </c>
      <c r="C16" s="388">
        <v>2.3180945893202036</v>
      </c>
      <c r="D16" s="388">
        <v>180728.85500000001</v>
      </c>
      <c r="E16" s="388">
        <v>1.780567758039175</v>
      </c>
      <c r="F16" s="388">
        <v>59693.508000000002</v>
      </c>
      <c r="G16" s="388">
        <v>2.3421856568455612</v>
      </c>
      <c r="H16" s="388">
        <v>1146.4639999999999</v>
      </c>
      <c r="I16" s="388">
        <v>0.13847762420487369</v>
      </c>
      <c r="J16" s="388">
        <v>19496.221000000001</v>
      </c>
      <c r="K16" s="388">
        <v>0.62160420747053813</v>
      </c>
      <c r="L16" s="388">
        <v>4862.7060000000001</v>
      </c>
      <c r="M16" s="388">
        <v>2.1343099720995071</v>
      </c>
      <c r="N16" s="388">
        <v>48810.824000000001</v>
      </c>
      <c r="O16" s="388">
        <v>5.932323030685918</v>
      </c>
      <c r="P16" s="394" t="s">
        <v>496</v>
      </c>
      <c r="Q16" s="395" t="s">
        <v>496</v>
      </c>
      <c r="R16" s="388">
        <v>69.537999999999997</v>
      </c>
      <c r="S16" s="388">
        <v>0.27888564774037172</v>
      </c>
      <c r="T16" s="391">
        <v>0</v>
      </c>
      <c r="U16" s="391">
        <v>0</v>
      </c>
      <c r="V16" s="388">
        <v>28137.696</v>
      </c>
      <c r="W16" s="388">
        <v>1.5741546282089454</v>
      </c>
      <c r="X16" s="388">
        <v>1556.2</v>
      </c>
      <c r="Y16" s="388">
        <v>6.1028044508040704</v>
      </c>
      <c r="Z16" s="388">
        <v>12818.8</v>
      </c>
      <c r="AA16" s="388">
        <v>13.314181413563528</v>
      </c>
      <c r="AB16" s="390" t="s">
        <v>496</v>
      </c>
      <c r="AC16" s="390" t="s">
        <v>496</v>
      </c>
      <c r="AD16" s="388">
        <v>4029.2260000000001</v>
      </c>
      <c r="AE16" s="388">
        <v>1.0503891757765438</v>
      </c>
      <c r="AF16" s="388">
        <v>107.672</v>
      </c>
      <c r="AG16" s="388">
        <v>0.19837176414718877</v>
      </c>
      <c r="AH16" s="390" t="s">
        <v>496</v>
      </c>
      <c r="AI16" s="390" t="s">
        <v>496</v>
      </c>
      <c r="AJ16" s="388">
        <v>46541.921999999999</v>
      </c>
      <c r="AK16" s="392">
        <v>2.0275951589290009</v>
      </c>
      <c r="AL16" s="393"/>
    </row>
    <row r="17" spans="1:38" x14ac:dyDescent="0.3">
      <c r="A17" s="386" t="s">
        <v>551</v>
      </c>
      <c r="B17" s="387">
        <v>48059.777000000002</v>
      </c>
      <c r="C17" s="388">
        <v>10.718349001196891</v>
      </c>
      <c r="D17" s="388">
        <v>597851.31499999994</v>
      </c>
      <c r="E17" s="388">
        <v>5.8901207313592643</v>
      </c>
      <c r="F17" s="388">
        <v>264470.40000000002</v>
      </c>
      <c r="G17" s="388">
        <v>10.376987352463997</v>
      </c>
      <c r="H17" s="390" t="s">
        <v>496</v>
      </c>
      <c r="I17" s="390" t="s">
        <v>496</v>
      </c>
      <c r="J17" s="388">
        <v>130567.5</v>
      </c>
      <c r="K17" s="388">
        <v>4.1629250796300203</v>
      </c>
      <c r="L17" s="388">
        <v>42289.510999999999</v>
      </c>
      <c r="M17" s="388">
        <v>18.561460438387964</v>
      </c>
      <c r="N17" s="388">
        <v>61201.942999999999</v>
      </c>
      <c r="O17" s="388">
        <v>7.4383029465273278</v>
      </c>
      <c r="P17" s="396">
        <v>1216.6500000000001</v>
      </c>
      <c r="Q17" s="397">
        <v>0.66065012500983866</v>
      </c>
      <c r="R17" s="390" t="s">
        <v>496</v>
      </c>
      <c r="S17" s="390" t="s">
        <v>496</v>
      </c>
      <c r="T17" s="390" t="s">
        <v>496</v>
      </c>
      <c r="U17" s="390" t="s">
        <v>496</v>
      </c>
      <c r="V17" s="388">
        <v>76821</v>
      </c>
      <c r="W17" s="388">
        <v>4.2977268889975706</v>
      </c>
      <c r="X17" s="388">
        <v>432.94200000000001</v>
      </c>
      <c r="Y17" s="388">
        <v>1.6978282769181441</v>
      </c>
      <c r="Z17" s="388">
        <v>11986.023999999999</v>
      </c>
      <c r="AA17" s="388">
        <v>12.449222857313194</v>
      </c>
      <c r="AB17" s="388">
        <v>3.8690000000000002</v>
      </c>
      <c r="AC17" s="388">
        <v>0.15040937864093523</v>
      </c>
      <c r="AD17" s="388">
        <v>8860.5560000000005</v>
      </c>
      <c r="AE17" s="388">
        <v>2.3098808837632614</v>
      </c>
      <c r="AF17" s="388">
        <v>0.92</v>
      </c>
      <c r="AG17" s="388">
        <v>1.6949812673249655E-3</v>
      </c>
      <c r="AH17" s="390" t="s">
        <v>496</v>
      </c>
      <c r="AI17" s="390" t="s">
        <v>496</v>
      </c>
      <c r="AJ17" s="388">
        <v>98104.391000000003</v>
      </c>
      <c r="AK17" s="392">
        <v>4.2739100517008701</v>
      </c>
      <c r="AL17" s="393"/>
    </row>
    <row r="18" spans="1:38" x14ac:dyDescent="0.3">
      <c r="A18" s="386" t="s">
        <v>552</v>
      </c>
      <c r="B18" s="387">
        <v>5194.3360000000002</v>
      </c>
      <c r="C18" s="388">
        <v>1.1584470331079784</v>
      </c>
      <c r="D18" s="388">
        <v>114602.69</v>
      </c>
      <c r="E18" s="388">
        <v>1.1290828727850821</v>
      </c>
      <c r="F18" s="388">
        <v>29908.498</v>
      </c>
      <c r="G18" s="388">
        <v>1.1735154689416838</v>
      </c>
      <c r="H18" s="390" t="s">
        <v>496</v>
      </c>
      <c r="I18" s="390" t="s">
        <v>496</v>
      </c>
      <c r="J18" s="388">
        <v>22554.251</v>
      </c>
      <c r="K18" s="388">
        <v>0.71910434939912671</v>
      </c>
      <c r="L18" s="388">
        <v>1898.828</v>
      </c>
      <c r="M18" s="388">
        <v>0.83342228292266951</v>
      </c>
      <c r="N18" s="388">
        <v>12169.794</v>
      </c>
      <c r="O18" s="388">
        <v>1.4790807306367806</v>
      </c>
      <c r="P18" s="396">
        <v>3830.9380000000001</v>
      </c>
      <c r="Q18" s="397">
        <v>2.0802282238975391</v>
      </c>
      <c r="R18" s="390" t="s">
        <v>496</v>
      </c>
      <c r="S18" s="390" t="s">
        <v>496</v>
      </c>
      <c r="T18" s="390" t="s">
        <v>496</v>
      </c>
      <c r="U18" s="390" t="s">
        <v>496</v>
      </c>
      <c r="V18" s="388">
        <v>972.31200000000001</v>
      </c>
      <c r="W18" s="388">
        <v>5.4395691632431312E-2</v>
      </c>
      <c r="X18" s="390" t="s">
        <v>496</v>
      </c>
      <c r="Y18" s="390" t="s">
        <v>496</v>
      </c>
      <c r="Z18" s="388">
        <v>581.60500000000002</v>
      </c>
      <c r="AA18" s="388">
        <v>0.60408107475236505</v>
      </c>
      <c r="AB18" s="390" t="s">
        <v>496</v>
      </c>
      <c r="AC18" s="390" t="s">
        <v>496</v>
      </c>
      <c r="AD18" s="388">
        <v>3232.375</v>
      </c>
      <c r="AE18" s="388">
        <v>0.84265606149933159</v>
      </c>
      <c r="AF18" s="388">
        <v>32390.572</v>
      </c>
      <c r="AG18" s="388">
        <v>59.675448671674502</v>
      </c>
      <c r="AH18" s="388">
        <v>7063.5169999999998</v>
      </c>
      <c r="AI18" s="388">
        <v>27.855235622152598</v>
      </c>
      <c r="AJ18" s="388">
        <v>4786.2920000000004</v>
      </c>
      <c r="AK18" s="392">
        <v>0.20851443325483224</v>
      </c>
      <c r="AL18" s="393"/>
    </row>
    <row r="19" spans="1:38" x14ac:dyDescent="0.3">
      <c r="A19" s="386" t="s">
        <v>553</v>
      </c>
      <c r="B19" s="387">
        <v>2857.279</v>
      </c>
      <c r="C19" s="388">
        <v>0.63723378316530377</v>
      </c>
      <c r="D19" s="388">
        <v>65235.131999999998</v>
      </c>
      <c r="E19" s="388">
        <v>0.64270629463474238</v>
      </c>
      <c r="F19" s="388">
        <v>11840.76</v>
      </c>
      <c r="G19" s="388">
        <v>0.46459421078336777</v>
      </c>
      <c r="H19" s="388">
        <v>19160</v>
      </c>
      <c r="I19" s="388">
        <v>2.3142735225575164</v>
      </c>
      <c r="J19" s="388">
        <v>8270.1710000000003</v>
      </c>
      <c r="K19" s="388">
        <v>0.26368048916253195</v>
      </c>
      <c r="L19" s="388">
        <v>1297.2719999999999</v>
      </c>
      <c r="M19" s="388">
        <v>0.56939090418492733</v>
      </c>
      <c r="N19" s="388">
        <v>1265.845</v>
      </c>
      <c r="O19" s="388">
        <v>0.15384705340722413</v>
      </c>
      <c r="P19" s="396">
        <v>1102.768</v>
      </c>
      <c r="Q19" s="397">
        <v>0.59881134020207094</v>
      </c>
      <c r="R19" s="390" t="s">
        <v>496</v>
      </c>
      <c r="S19" s="390" t="s">
        <v>496</v>
      </c>
      <c r="T19" s="390" t="s">
        <v>496</v>
      </c>
      <c r="U19" s="390" t="s">
        <v>496</v>
      </c>
      <c r="V19" s="388">
        <v>18450</v>
      </c>
      <c r="W19" s="388">
        <v>1.0321794965179467</v>
      </c>
      <c r="X19" s="390" t="s">
        <v>496</v>
      </c>
      <c r="Y19" s="390" t="s">
        <v>496</v>
      </c>
      <c r="Z19" s="390" t="s">
        <v>496</v>
      </c>
      <c r="AA19" s="390" t="s">
        <v>496</v>
      </c>
      <c r="AB19" s="390" t="s">
        <v>496</v>
      </c>
      <c r="AC19" s="390" t="s">
        <v>496</v>
      </c>
      <c r="AD19" s="388">
        <v>3283</v>
      </c>
      <c r="AE19" s="388">
        <v>0.85585362153286837</v>
      </c>
      <c r="AF19" s="390" t="s">
        <v>496</v>
      </c>
      <c r="AG19" s="390" t="s">
        <v>496</v>
      </c>
      <c r="AH19" s="388">
        <v>565.31600000000003</v>
      </c>
      <c r="AI19" s="388">
        <v>2.2293441611272145</v>
      </c>
      <c r="AJ19" s="388">
        <v>21733</v>
      </c>
      <c r="AK19" s="392">
        <v>0.94679642987249168</v>
      </c>
      <c r="AL19" s="393"/>
    </row>
    <row r="20" spans="1:38" x14ac:dyDescent="0.3">
      <c r="A20" s="386" t="s">
        <v>554</v>
      </c>
      <c r="B20" s="387">
        <v>660.80899999999997</v>
      </c>
      <c r="C20" s="388">
        <v>0.14737441426604866</v>
      </c>
      <c r="D20" s="388">
        <v>19155.842000000001</v>
      </c>
      <c r="E20" s="388">
        <v>0.18872622550113907</v>
      </c>
      <c r="F20" s="388">
        <v>3452.2060000000001</v>
      </c>
      <c r="G20" s="388">
        <v>0.1354537142912792</v>
      </c>
      <c r="H20" s="390" t="s">
        <v>496</v>
      </c>
      <c r="I20" s="390" t="s">
        <v>496</v>
      </c>
      <c r="J20" s="388">
        <v>8968.5419999999995</v>
      </c>
      <c r="K20" s="388">
        <v>0.28594687360572257</v>
      </c>
      <c r="L20" s="388">
        <v>10.488</v>
      </c>
      <c r="M20" s="388">
        <v>4.6033305298283766E-3</v>
      </c>
      <c r="N20" s="388">
        <v>5376.9440000000004</v>
      </c>
      <c r="O20" s="388">
        <v>0.65349785379383196</v>
      </c>
      <c r="P20" s="394" t="s">
        <v>496</v>
      </c>
      <c r="Q20" s="395" t="s">
        <v>496</v>
      </c>
      <c r="R20" s="390" t="s">
        <v>496</v>
      </c>
      <c r="S20" s="390" t="s">
        <v>496</v>
      </c>
      <c r="T20" s="390" t="s">
        <v>496</v>
      </c>
      <c r="U20" s="390" t="s">
        <v>496</v>
      </c>
      <c r="V20" s="388">
        <v>904.87099999999998</v>
      </c>
      <c r="W20" s="388">
        <v>5.0622725918357231E-2</v>
      </c>
      <c r="X20" s="390" t="s">
        <v>496</v>
      </c>
      <c r="Y20" s="390" t="s">
        <v>496</v>
      </c>
      <c r="Z20" s="388">
        <v>118.626</v>
      </c>
      <c r="AA20" s="388">
        <v>0.12321029147544131</v>
      </c>
      <c r="AB20" s="390" t="s">
        <v>496</v>
      </c>
      <c r="AC20" s="390" t="s">
        <v>496</v>
      </c>
      <c r="AD20" s="388">
        <v>274.70600000000002</v>
      </c>
      <c r="AE20" s="388">
        <v>7.1613805956993043E-2</v>
      </c>
      <c r="AF20" s="388">
        <v>28.47</v>
      </c>
      <c r="AG20" s="388">
        <v>5.2452300739936696E-2</v>
      </c>
      <c r="AH20" s="388">
        <v>20.989000000000001</v>
      </c>
      <c r="AI20" s="388">
        <v>8.2770883183739902E-2</v>
      </c>
      <c r="AJ20" s="388">
        <v>1298.203</v>
      </c>
      <c r="AK20" s="392">
        <v>5.6556111243259481E-2</v>
      </c>
      <c r="AL20" s="393"/>
    </row>
    <row r="21" spans="1:38" x14ac:dyDescent="0.3">
      <c r="A21" s="386" t="s">
        <v>555</v>
      </c>
      <c r="B21" s="387">
        <v>1883.008</v>
      </c>
      <c r="C21" s="388">
        <v>0.41995069839890764</v>
      </c>
      <c r="D21" s="388">
        <v>46566.110999999997</v>
      </c>
      <c r="E21" s="388">
        <v>0.45877630256592594</v>
      </c>
      <c r="F21" s="388">
        <v>5972.8639999999996</v>
      </c>
      <c r="G21" s="388">
        <v>0.23435641261172332</v>
      </c>
      <c r="H21" s="388">
        <v>15310.575000000001</v>
      </c>
      <c r="I21" s="388">
        <v>1.8493141094796999</v>
      </c>
      <c r="J21" s="388">
        <v>4380.6760000000004</v>
      </c>
      <c r="K21" s="388">
        <v>0.13967048450903422</v>
      </c>
      <c r="L21" s="388">
        <v>733.19399999999996</v>
      </c>
      <c r="M21" s="388">
        <v>0.32180914611813377</v>
      </c>
      <c r="N21" s="388">
        <v>1334.1859999999999</v>
      </c>
      <c r="O21" s="388">
        <v>0.16215301620433048</v>
      </c>
      <c r="P21" s="396">
        <v>52.033000000000001</v>
      </c>
      <c r="Q21" s="397">
        <v>2.8254311391638458E-2</v>
      </c>
      <c r="R21" s="390" t="s">
        <v>496</v>
      </c>
      <c r="S21" s="390" t="s">
        <v>496</v>
      </c>
      <c r="T21" s="390" t="s">
        <v>496</v>
      </c>
      <c r="U21" s="390" t="s">
        <v>496</v>
      </c>
      <c r="V21" s="388">
        <v>18504.442999999999</v>
      </c>
      <c r="W21" s="388">
        <v>1.035225293175341</v>
      </c>
      <c r="X21" s="388">
        <v>67.53</v>
      </c>
      <c r="Y21" s="388">
        <v>0.26482610497545234</v>
      </c>
      <c r="Z21" s="390" t="s">
        <v>496</v>
      </c>
      <c r="AA21" s="390" t="s">
        <v>496</v>
      </c>
      <c r="AB21" s="390" t="s">
        <v>496</v>
      </c>
      <c r="AC21" s="390" t="s">
        <v>496</v>
      </c>
      <c r="AD21" s="388">
        <v>12.481</v>
      </c>
      <c r="AE21" s="388">
        <v>3.2537036400705852E-3</v>
      </c>
      <c r="AF21" s="388">
        <v>198.12899999999999</v>
      </c>
      <c r="AG21" s="388">
        <v>0.36502711251503051</v>
      </c>
      <c r="AH21" s="390" t="s">
        <v>496</v>
      </c>
      <c r="AI21" s="390" t="s">
        <v>496</v>
      </c>
      <c r="AJ21" s="388">
        <v>18584.454000000002</v>
      </c>
      <c r="AK21" s="392">
        <v>0.80963027185982384</v>
      </c>
      <c r="AL21" s="393"/>
    </row>
    <row r="22" spans="1:38" x14ac:dyDescent="0.3">
      <c r="A22" s="386" t="s">
        <v>556</v>
      </c>
      <c r="B22" s="387">
        <v>542.05100000000004</v>
      </c>
      <c r="C22" s="388">
        <v>0.12088886293516878</v>
      </c>
      <c r="D22" s="388">
        <v>4790.0280000000002</v>
      </c>
      <c r="E22" s="388">
        <v>4.7192073545228148E-2</v>
      </c>
      <c r="F22" s="388">
        <v>3623.317</v>
      </c>
      <c r="G22" s="388">
        <v>0.14216757218565021</v>
      </c>
      <c r="H22" s="390" t="s">
        <v>496</v>
      </c>
      <c r="I22" s="390" t="s">
        <v>496</v>
      </c>
      <c r="J22" s="390" t="s">
        <v>496</v>
      </c>
      <c r="K22" s="390" t="s">
        <v>496</v>
      </c>
      <c r="L22" s="388">
        <v>508.85199999999998</v>
      </c>
      <c r="M22" s="388">
        <v>0.22334229088141008</v>
      </c>
      <c r="N22" s="388">
        <v>1.29</v>
      </c>
      <c r="O22" s="388">
        <v>1.5678278058950276E-4</v>
      </c>
      <c r="P22" s="394" t="s">
        <v>496</v>
      </c>
      <c r="Q22" s="395" t="s">
        <v>496</v>
      </c>
      <c r="R22" s="390" t="s">
        <v>496</v>
      </c>
      <c r="S22" s="390" t="s">
        <v>496</v>
      </c>
      <c r="T22" s="390" t="s">
        <v>496</v>
      </c>
      <c r="U22" s="390" t="s">
        <v>496</v>
      </c>
      <c r="V22" s="388">
        <v>47.564999999999998</v>
      </c>
      <c r="W22" s="388">
        <v>2.6610090922426087E-3</v>
      </c>
      <c r="X22" s="390" t="s">
        <v>496</v>
      </c>
      <c r="Y22" s="390" t="s">
        <v>496</v>
      </c>
      <c r="Z22" s="388">
        <v>134.37799999999999</v>
      </c>
      <c r="AA22" s="388">
        <v>0.13957102614845693</v>
      </c>
      <c r="AB22" s="390" t="s">
        <v>496</v>
      </c>
      <c r="AC22" s="390" t="s">
        <v>496</v>
      </c>
      <c r="AD22" s="388">
        <v>474.62599999999998</v>
      </c>
      <c r="AE22" s="388">
        <v>0.12373145932794979</v>
      </c>
      <c r="AF22" s="390" t="s">
        <v>496</v>
      </c>
      <c r="AG22" s="390" t="s">
        <v>496</v>
      </c>
      <c r="AH22" s="390" t="s">
        <v>496</v>
      </c>
      <c r="AI22" s="390" t="s">
        <v>496</v>
      </c>
      <c r="AJ22" s="388">
        <v>656.56899999999996</v>
      </c>
      <c r="AK22" s="392">
        <v>2.8603376669808681E-2</v>
      </c>
      <c r="AL22" s="393"/>
    </row>
    <row r="23" spans="1:38" x14ac:dyDescent="0.3">
      <c r="A23" s="386" t="s">
        <v>557</v>
      </c>
      <c r="B23" s="387">
        <v>17811.291000000001</v>
      </c>
      <c r="C23" s="388">
        <v>3.9722954415680536</v>
      </c>
      <c r="D23" s="388">
        <v>358660.41100000002</v>
      </c>
      <c r="E23" s="388">
        <v>3.5335761072114309</v>
      </c>
      <c r="F23" s="388">
        <v>80528.936000000002</v>
      </c>
      <c r="G23" s="388">
        <v>3.1597023726639453</v>
      </c>
      <c r="H23" s="388">
        <v>10686.5</v>
      </c>
      <c r="I23" s="388">
        <v>1.2907872650736376</v>
      </c>
      <c r="J23" s="388">
        <v>237450.61300000001</v>
      </c>
      <c r="K23" s="388">
        <v>7.5707133247647569</v>
      </c>
      <c r="L23" s="388">
        <v>971.87300000000005</v>
      </c>
      <c r="M23" s="388">
        <v>0.42656871205338431</v>
      </c>
      <c r="N23" s="388">
        <v>304.18799999999999</v>
      </c>
      <c r="O23" s="388">
        <v>3.6970108885240043E-2</v>
      </c>
      <c r="P23" s="396">
        <v>2.754</v>
      </c>
      <c r="Q23" s="397">
        <v>1.4954427684848522E-3</v>
      </c>
      <c r="R23" s="390" t="s">
        <v>496</v>
      </c>
      <c r="S23" s="390" t="s">
        <v>496</v>
      </c>
      <c r="T23" s="390" t="s">
        <v>496</v>
      </c>
      <c r="U23" s="390" t="s">
        <v>496</v>
      </c>
      <c r="V23" s="388">
        <v>15925.356</v>
      </c>
      <c r="W23" s="388">
        <v>0.8909390752275913</v>
      </c>
      <c r="X23" s="388">
        <v>270</v>
      </c>
      <c r="Y23" s="388">
        <v>1.0588338270897695</v>
      </c>
      <c r="Z23" s="388">
        <v>934</v>
      </c>
      <c r="AA23" s="388">
        <v>0.97009434894594937</v>
      </c>
      <c r="AB23" s="390" t="s">
        <v>496</v>
      </c>
      <c r="AC23" s="390" t="s">
        <v>496</v>
      </c>
      <c r="AD23" s="388">
        <v>11365.347</v>
      </c>
      <c r="AE23" s="388">
        <v>2.9628612214217855</v>
      </c>
      <c r="AF23" s="388">
        <v>220.54300000000001</v>
      </c>
      <c r="AG23" s="388">
        <v>0.4063220148257064</v>
      </c>
      <c r="AH23" s="390" t="s">
        <v>496</v>
      </c>
      <c r="AI23" s="390" t="s">
        <v>496</v>
      </c>
      <c r="AJ23" s="388">
        <v>28494.703000000001</v>
      </c>
      <c r="AK23" s="392">
        <v>1.241369487446601</v>
      </c>
      <c r="AL23" s="393"/>
    </row>
    <row r="24" spans="1:38" x14ac:dyDescent="0.3">
      <c r="A24" s="386" t="s">
        <v>558</v>
      </c>
      <c r="B24" s="387">
        <v>84358.845000000001</v>
      </c>
      <c r="C24" s="388">
        <v>18.813810601906734</v>
      </c>
      <c r="D24" s="388">
        <v>2399669.5669999998</v>
      </c>
      <c r="E24" s="388">
        <v>23.641904116241026</v>
      </c>
      <c r="F24" s="388">
        <v>483361.2</v>
      </c>
      <c r="G24" s="388">
        <v>18.965574442628817</v>
      </c>
      <c r="H24" s="388">
        <v>142428</v>
      </c>
      <c r="I24" s="388">
        <v>17.20341071350845</v>
      </c>
      <c r="J24" s="388">
        <v>911182.58299999998</v>
      </c>
      <c r="K24" s="388">
        <v>29.051523747431503</v>
      </c>
      <c r="L24" s="388">
        <v>36268.307999999997</v>
      </c>
      <c r="M24" s="388">
        <v>15.918669859040691</v>
      </c>
      <c r="N24" s="388">
        <v>412069</v>
      </c>
      <c r="O24" s="388">
        <v>50.081646212973496</v>
      </c>
      <c r="P24" s="396">
        <v>57.120999999999995</v>
      </c>
      <c r="Q24" s="397">
        <v>3.1017133761301104E-2</v>
      </c>
      <c r="R24" s="390" t="s">
        <v>496</v>
      </c>
      <c r="S24" s="390" t="s">
        <v>496</v>
      </c>
      <c r="T24" s="390" t="s">
        <v>496</v>
      </c>
      <c r="U24" s="390" t="s">
        <v>496</v>
      </c>
      <c r="V24" s="388">
        <v>284245</v>
      </c>
      <c r="W24" s="388">
        <v>15.901997885514566</v>
      </c>
      <c r="X24" s="388">
        <v>14866.27</v>
      </c>
      <c r="Y24" s="388">
        <v>58.299665032036394</v>
      </c>
      <c r="Z24" s="388">
        <v>33516</v>
      </c>
      <c r="AA24" s="388">
        <v>34.811222911426597</v>
      </c>
      <c r="AB24" s="388">
        <v>1492</v>
      </c>
      <c r="AC24" s="388">
        <v>58.002272662774715</v>
      </c>
      <c r="AD24" s="388">
        <v>65056</v>
      </c>
      <c r="AE24" s="388">
        <v>16.959614134158478</v>
      </c>
      <c r="AF24" s="388">
        <v>3342.7939999999999</v>
      </c>
      <c r="AG24" s="388">
        <v>6.1586665331807504</v>
      </c>
      <c r="AH24" s="388">
        <v>11785.291000000001</v>
      </c>
      <c r="AI24" s="388">
        <v>46.475722742740537</v>
      </c>
      <c r="AJ24" s="388">
        <v>399175.27</v>
      </c>
      <c r="AK24" s="392">
        <v>17.390039135388026</v>
      </c>
      <c r="AL24" s="393"/>
    </row>
    <row r="25" spans="1:38" x14ac:dyDescent="0.3">
      <c r="A25" s="398" t="s">
        <v>559</v>
      </c>
      <c r="B25" s="387">
        <v>36753.735999999997</v>
      </c>
      <c r="C25" s="388">
        <v>8.1968622023746445</v>
      </c>
      <c r="D25" s="388">
        <v>869809.70400000003</v>
      </c>
      <c r="E25" s="388">
        <v>8.5694955272748139</v>
      </c>
      <c r="F25" s="388">
        <v>108097.2</v>
      </c>
      <c r="G25" s="388">
        <v>4.2413944140318582</v>
      </c>
      <c r="H25" s="388">
        <v>152270</v>
      </c>
      <c r="I25" s="388">
        <v>18.392193594980846</v>
      </c>
      <c r="J25" s="388">
        <v>181655.27600000001</v>
      </c>
      <c r="K25" s="388">
        <v>5.7917728707949028</v>
      </c>
      <c r="L25" s="388">
        <v>21298</v>
      </c>
      <c r="M25" s="388">
        <v>9.3479913829409575</v>
      </c>
      <c r="N25" s="388">
        <v>3655</v>
      </c>
      <c r="O25" s="388">
        <v>0.44421787833692444</v>
      </c>
      <c r="P25" s="396">
        <v>168840</v>
      </c>
      <c r="Q25" s="397">
        <v>91.68139325743735</v>
      </c>
      <c r="R25" s="388">
        <v>1280</v>
      </c>
      <c r="S25" s="388">
        <v>5.1335044020201304</v>
      </c>
      <c r="T25" s="388">
        <v>1643.681</v>
      </c>
      <c r="U25" s="388">
        <v>70.880520719326796</v>
      </c>
      <c r="V25" s="388">
        <v>205165.103</v>
      </c>
      <c r="W25" s="388">
        <v>11.477897708270605</v>
      </c>
      <c r="X25" s="390" t="s">
        <v>496</v>
      </c>
      <c r="Y25" s="390" t="s">
        <v>496</v>
      </c>
      <c r="Z25" s="388">
        <v>3569.951</v>
      </c>
      <c r="AA25" s="388">
        <v>3.7079114465888017</v>
      </c>
      <c r="AB25" s="388">
        <v>988.16300000000001</v>
      </c>
      <c r="AC25" s="388">
        <v>38.415348365459408</v>
      </c>
      <c r="AD25" s="388">
        <v>20647.153999999999</v>
      </c>
      <c r="AE25" s="388">
        <v>5.3825590999838102</v>
      </c>
      <c r="AF25" s="390" t="s">
        <v>496</v>
      </c>
      <c r="AG25" s="390" t="s">
        <v>496</v>
      </c>
      <c r="AH25" s="391">
        <v>700.17600000000004</v>
      </c>
      <c r="AI25" s="391">
        <v>2.7611694651511871</v>
      </c>
      <c r="AJ25" s="388">
        <v>230370.37100000001</v>
      </c>
      <c r="AK25" s="392">
        <v>10.03606703221835</v>
      </c>
      <c r="AL25" s="399"/>
    </row>
    <row r="26" spans="1:38" x14ac:dyDescent="0.3">
      <c r="A26" s="386" t="s">
        <v>560</v>
      </c>
      <c r="B26" s="387">
        <v>10467.366</v>
      </c>
      <c r="C26" s="388">
        <v>2.3344444963043069</v>
      </c>
      <c r="D26" s="388">
        <v>124177.719</v>
      </c>
      <c r="E26" s="388">
        <v>1.2234174931183439</v>
      </c>
      <c r="F26" s="388">
        <v>50054.548000000003</v>
      </c>
      <c r="G26" s="388">
        <v>1.9639831585285237</v>
      </c>
      <c r="H26" s="388">
        <v>24.978000000000002</v>
      </c>
      <c r="I26" s="388">
        <v>3.017010649605514E-3</v>
      </c>
      <c r="J26" s="388">
        <v>11217.221</v>
      </c>
      <c r="K26" s="388">
        <v>0.35764222049631444</v>
      </c>
      <c r="L26" s="388">
        <v>13033.272000000001</v>
      </c>
      <c r="M26" s="388">
        <v>5.7204861652514643</v>
      </c>
      <c r="N26" s="388">
        <v>1799.722</v>
      </c>
      <c r="O26" s="388">
        <v>0.21873288329310159</v>
      </c>
      <c r="P26" s="400">
        <v>0</v>
      </c>
      <c r="Q26" s="401">
        <v>0</v>
      </c>
      <c r="R26" s="390" t="s">
        <v>496</v>
      </c>
      <c r="S26" s="390" t="s">
        <v>496</v>
      </c>
      <c r="T26" s="390" t="s">
        <v>496</v>
      </c>
      <c r="U26" s="390" t="s">
        <v>496</v>
      </c>
      <c r="V26" s="388">
        <v>32146.25</v>
      </c>
      <c r="W26" s="388">
        <v>1.7984119317040674</v>
      </c>
      <c r="X26" s="388">
        <v>561.47400000000005</v>
      </c>
      <c r="Y26" s="388">
        <v>2.2018802378940787</v>
      </c>
      <c r="Z26" s="388">
        <v>2697.0830000000001</v>
      </c>
      <c r="AA26" s="388">
        <v>2.8013115384777172</v>
      </c>
      <c r="AB26" s="390" t="s">
        <v>496</v>
      </c>
      <c r="AC26" s="390" t="s">
        <v>496</v>
      </c>
      <c r="AD26" s="388">
        <v>12642.428</v>
      </c>
      <c r="AE26" s="388">
        <v>3.2957867160428083</v>
      </c>
      <c r="AF26" s="388">
        <v>0.74399999999999999</v>
      </c>
      <c r="AG26" s="388">
        <v>1.3707239814019286E-3</v>
      </c>
      <c r="AH26" s="390" t="s">
        <v>496</v>
      </c>
      <c r="AI26" s="390" t="s">
        <v>496</v>
      </c>
      <c r="AJ26" s="388">
        <v>48047.235000000001</v>
      </c>
      <c r="AK26" s="392">
        <v>2.0931740009775286</v>
      </c>
      <c r="AL26" s="393"/>
    </row>
    <row r="27" spans="1:38" x14ac:dyDescent="0.3">
      <c r="A27" s="386" t="s">
        <v>561</v>
      </c>
      <c r="B27" s="387">
        <v>19051.562000000002</v>
      </c>
      <c r="C27" s="388">
        <v>4.2489021647757683</v>
      </c>
      <c r="D27" s="388">
        <v>330535.26899999997</v>
      </c>
      <c r="E27" s="388">
        <v>3.2564829942413214</v>
      </c>
      <c r="F27" s="388">
        <v>48590.406000000003</v>
      </c>
      <c r="G27" s="388">
        <v>1.9065348277655672</v>
      </c>
      <c r="H27" s="388">
        <v>25561.701000000001</v>
      </c>
      <c r="I27" s="388">
        <v>3.0875139778617946</v>
      </c>
      <c r="J27" s="388">
        <v>113431.37699999999</v>
      </c>
      <c r="K27" s="388">
        <v>3.616568626421337</v>
      </c>
      <c r="L27" s="388">
        <v>11112.544</v>
      </c>
      <c r="M27" s="388">
        <v>4.8774516646892785</v>
      </c>
      <c r="N27" s="390" t="s">
        <v>496</v>
      </c>
      <c r="O27" s="390" t="s">
        <v>496</v>
      </c>
      <c r="P27" s="394" t="s">
        <v>496</v>
      </c>
      <c r="Q27" s="395" t="s">
        <v>496</v>
      </c>
      <c r="R27" s="388">
        <v>1903.826</v>
      </c>
      <c r="S27" s="388">
        <v>7.6353899622502936</v>
      </c>
      <c r="T27" s="390" t="s">
        <v>496</v>
      </c>
      <c r="U27" s="390" t="s">
        <v>496</v>
      </c>
      <c r="V27" s="388">
        <v>128600.777</v>
      </c>
      <c r="W27" s="388">
        <v>7.1945303661613407</v>
      </c>
      <c r="X27" s="390" t="s">
        <v>496</v>
      </c>
      <c r="Y27" s="390" t="s">
        <v>496</v>
      </c>
      <c r="Z27" s="390" t="s">
        <v>496</v>
      </c>
      <c r="AA27" s="390" t="s">
        <v>496</v>
      </c>
      <c r="AB27" s="388">
        <v>54.908000000000001</v>
      </c>
      <c r="AC27" s="388">
        <v>2.1345769352329986</v>
      </c>
      <c r="AD27" s="390" t="s">
        <v>496</v>
      </c>
      <c r="AE27" s="390" t="s">
        <v>496</v>
      </c>
      <c r="AF27" s="388">
        <v>1279.73</v>
      </c>
      <c r="AG27" s="388">
        <v>2.3577373665584545</v>
      </c>
      <c r="AH27" s="390" t="s">
        <v>496</v>
      </c>
      <c r="AI27" s="390" t="s">
        <v>496</v>
      </c>
      <c r="AJ27" s="388">
        <v>128655.685</v>
      </c>
      <c r="AK27" s="392">
        <v>5.6048747637601748</v>
      </c>
      <c r="AL27" s="393"/>
    </row>
    <row r="28" spans="1:38" x14ac:dyDescent="0.3">
      <c r="A28" s="386" t="s">
        <v>562</v>
      </c>
      <c r="B28" s="387">
        <v>5428.7920000000004</v>
      </c>
      <c r="C28" s="388">
        <v>1.2107356909064659</v>
      </c>
      <c r="D28" s="388">
        <v>112478.91099999999</v>
      </c>
      <c r="E28" s="388">
        <v>1.1081590838715702</v>
      </c>
      <c r="F28" s="388">
        <v>21207.599999999999</v>
      </c>
      <c r="G28" s="388">
        <v>0.83211957548411997</v>
      </c>
      <c r="H28" s="388">
        <v>14190</v>
      </c>
      <c r="I28" s="388">
        <v>1.7139635326247995</v>
      </c>
      <c r="J28" s="388">
        <v>46376.868000000002</v>
      </c>
      <c r="K28" s="388">
        <v>1.4786484148956744</v>
      </c>
      <c r="L28" s="388">
        <v>322</v>
      </c>
      <c r="M28" s="388">
        <v>0.14133032328420456</v>
      </c>
      <c r="N28" s="390" t="s">
        <v>496</v>
      </c>
      <c r="O28" s="390" t="s">
        <v>496</v>
      </c>
      <c r="P28" s="396">
        <v>652.1</v>
      </c>
      <c r="Q28" s="397">
        <v>0.35409521762126805</v>
      </c>
      <c r="R28" s="388">
        <v>697.47299999999996</v>
      </c>
      <c r="S28" s="388">
        <v>2.7972505592110828</v>
      </c>
      <c r="T28" s="388">
        <v>56.247999999999998</v>
      </c>
      <c r="U28" s="388">
        <v>2.4255847268543551</v>
      </c>
      <c r="V28" s="388">
        <v>24890</v>
      </c>
      <c r="W28" s="388">
        <v>1.3924632882564603</v>
      </c>
      <c r="X28" s="388">
        <v>29</v>
      </c>
      <c r="Y28" s="388">
        <v>0.11372659624297521</v>
      </c>
      <c r="Z28" s="388">
        <v>342</v>
      </c>
      <c r="AA28" s="388">
        <v>0.35521656032067955</v>
      </c>
      <c r="AB28" s="390" t="s">
        <v>496</v>
      </c>
      <c r="AC28" s="390" t="s">
        <v>496</v>
      </c>
      <c r="AD28" s="388">
        <v>3005.2</v>
      </c>
      <c r="AE28" s="388">
        <v>0.78343323284513433</v>
      </c>
      <c r="AF28" s="390" t="s">
        <v>496</v>
      </c>
      <c r="AG28" s="390" t="s">
        <v>496</v>
      </c>
      <c r="AH28" s="388">
        <v>710.53200000000004</v>
      </c>
      <c r="AI28" s="388">
        <v>2.8020087269669385</v>
      </c>
      <c r="AJ28" s="388">
        <v>28266.09</v>
      </c>
      <c r="AK28" s="392">
        <v>1.2314099801433092</v>
      </c>
      <c r="AL28" s="393"/>
    </row>
    <row r="29" spans="1:38" x14ac:dyDescent="0.3">
      <c r="A29" s="386" t="s">
        <v>563</v>
      </c>
      <c r="B29" s="387">
        <v>2116.7919999999999</v>
      </c>
      <c r="C29" s="388">
        <v>0.47208948595291178</v>
      </c>
      <c r="D29" s="388">
        <v>43811.364000000001</v>
      </c>
      <c r="E29" s="388">
        <v>0.43163612237856663</v>
      </c>
      <c r="F29" s="388">
        <v>13431.712</v>
      </c>
      <c r="G29" s="388">
        <v>0.52701816742417629</v>
      </c>
      <c r="H29" s="388">
        <v>2942.1260000000002</v>
      </c>
      <c r="I29" s="388">
        <v>0.35536974435428265</v>
      </c>
      <c r="J29" s="388">
        <v>4197.4530000000004</v>
      </c>
      <c r="K29" s="388">
        <v>0.13382872739593138</v>
      </c>
      <c r="L29" s="388">
        <v>1117.2650000000001</v>
      </c>
      <c r="M29" s="388">
        <v>0.49038330324262985</v>
      </c>
      <c r="N29" s="388">
        <v>4091.3470000000002</v>
      </c>
      <c r="O29" s="388">
        <v>0.49725020078800025</v>
      </c>
      <c r="P29" s="396">
        <v>0.36099999999999999</v>
      </c>
      <c r="Q29" s="397">
        <v>1.9602572237582846E-4</v>
      </c>
      <c r="R29" s="390" t="s">
        <v>496</v>
      </c>
      <c r="S29" s="390" t="s">
        <v>496</v>
      </c>
      <c r="T29" s="390" t="s">
        <v>496</v>
      </c>
      <c r="U29" s="390" t="s">
        <v>496</v>
      </c>
      <c r="V29" s="388">
        <v>15085.013999999999</v>
      </c>
      <c r="W29" s="388">
        <v>0.84392640409139164</v>
      </c>
      <c r="X29" s="390" t="s">
        <v>496</v>
      </c>
      <c r="Y29" s="390" t="s">
        <v>496</v>
      </c>
      <c r="Z29" s="388">
        <v>418.97699999999998</v>
      </c>
      <c r="AA29" s="388">
        <v>0.43516832980548936</v>
      </c>
      <c r="AB29" s="390" t="s">
        <v>496</v>
      </c>
      <c r="AC29" s="390" t="s">
        <v>496</v>
      </c>
      <c r="AD29" s="388">
        <v>2510.7539999999999</v>
      </c>
      <c r="AE29" s="388">
        <v>0.65453484729763489</v>
      </c>
      <c r="AF29" s="391">
        <v>16.356000000000002</v>
      </c>
      <c r="AG29" s="391">
        <v>3.0133819139529498E-2</v>
      </c>
      <c r="AH29" s="390" t="s">
        <v>496</v>
      </c>
      <c r="AI29" s="390" t="s">
        <v>496</v>
      </c>
      <c r="AJ29" s="388">
        <v>18014.744999999999</v>
      </c>
      <c r="AK29" s="392">
        <v>0.78481094423518716</v>
      </c>
      <c r="AL29" s="393"/>
    </row>
    <row r="30" spans="1:38" x14ac:dyDescent="0.3">
      <c r="A30" s="386" t="s">
        <v>564</v>
      </c>
      <c r="B30" s="387">
        <v>10521.556</v>
      </c>
      <c r="C30" s="388">
        <v>2.3465300149777466</v>
      </c>
      <c r="D30" s="388">
        <v>295762.28899999999</v>
      </c>
      <c r="E30" s="388">
        <v>2.9138943852505705</v>
      </c>
      <c r="F30" s="388">
        <v>146289.60000000001</v>
      </c>
      <c r="G30" s="388">
        <v>5.7399441638724671</v>
      </c>
      <c r="H30" s="388">
        <v>106657</v>
      </c>
      <c r="I30" s="388">
        <v>12.882749013330741</v>
      </c>
      <c r="J30" s="388">
        <v>1154.875</v>
      </c>
      <c r="K30" s="388">
        <v>3.6821246491950295E-2</v>
      </c>
      <c r="L30" s="388">
        <v>172.066</v>
      </c>
      <c r="M30" s="388">
        <v>7.5522184491366287E-2</v>
      </c>
      <c r="N30" s="388">
        <v>2290.663</v>
      </c>
      <c r="O30" s="388">
        <v>0.27840039886317219</v>
      </c>
      <c r="P30" s="394" t="s">
        <v>496</v>
      </c>
      <c r="Q30" s="395" t="s">
        <v>496</v>
      </c>
      <c r="R30" s="390" t="s">
        <v>496</v>
      </c>
      <c r="S30" s="390" t="s">
        <v>496</v>
      </c>
      <c r="T30" s="390" t="s">
        <v>496</v>
      </c>
      <c r="U30" s="390" t="s">
        <v>496</v>
      </c>
      <c r="V30" s="388">
        <v>34174</v>
      </c>
      <c r="W30" s="388">
        <v>1.9118537731167646</v>
      </c>
      <c r="X30" s="388">
        <v>853.74599999999998</v>
      </c>
      <c r="Y30" s="388">
        <v>3.3480560908984525</v>
      </c>
      <c r="Z30" s="388">
        <v>410</v>
      </c>
      <c r="AA30" s="388">
        <v>0.42584441441952808</v>
      </c>
      <c r="AB30" s="390" t="s">
        <v>496</v>
      </c>
      <c r="AC30" s="390" t="s">
        <v>496</v>
      </c>
      <c r="AD30" s="390" t="s">
        <v>496</v>
      </c>
      <c r="AE30" s="390" t="s">
        <v>496</v>
      </c>
      <c r="AF30" s="388">
        <v>3760.3380000000002</v>
      </c>
      <c r="AG30" s="388">
        <v>6.9279374660980722</v>
      </c>
      <c r="AH30" s="390" t="s">
        <v>496</v>
      </c>
      <c r="AI30" s="390" t="s">
        <v>496</v>
      </c>
      <c r="AJ30" s="388">
        <v>35437.747000000003</v>
      </c>
      <c r="AK30" s="392">
        <v>1.5438426513746197</v>
      </c>
      <c r="AL30" s="393"/>
    </row>
    <row r="31" spans="1:38" x14ac:dyDescent="0.3">
      <c r="A31" s="386" t="s">
        <v>565</v>
      </c>
      <c r="B31" s="387">
        <v>9597.0849999999991</v>
      </c>
      <c r="C31" s="388">
        <v>2.1403533858293118</v>
      </c>
      <c r="D31" s="388">
        <v>243613.391</v>
      </c>
      <c r="E31" s="388">
        <v>2.4001156286924461</v>
      </c>
      <c r="F31" s="388">
        <v>44452.800000000003</v>
      </c>
      <c r="G31" s="388">
        <v>1.7441881714611978</v>
      </c>
      <c r="H31" s="388">
        <v>19181</v>
      </c>
      <c r="I31" s="388">
        <v>2.3168100436417389</v>
      </c>
      <c r="J31" s="388">
        <v>119814.30100000001</v>
      </c>
      <c r="K31" s="388">
        <v>3.820077419964695</v>
      </c>
      <c r="L31" s="388">
        <v>2768.4</v>
      </c>
      <c r="M31" s="388">
        <v>1.215089649006186</v>
      </c>
      <c r="N31" s="390" t="s">
        <v>496</v>
      </c>
      <c r="O31" s="390" t="s">
        <v>496</v>
      </c>
      <c r="P31" s="396">
        <v>96.415999999999997</v>
      </c>
      <c r="Q31" s="397">
        <v>5.2354615093041221E-2</v>
      </c>
      <c r="R31" s="388">
        <v>1792.47</v>
      </c>
      <c r="S31" s="388">
        <v>7.1887911214757985</v>
      </c>
      <c r="T31" s="390" t="s">
        <v>496</v>
      </c>
      <c r="U31" s="390" t="s">
        <v>496</v>
      </c>
      <c r="V31" s="388">
        <v>53531</v>
      </c>
      <c r="W31" s="388">
        <v>2.9947751017941573</v>
      </c>
      <c r="X31" s="390" t="s">
        <v>496</v>
      </c>
      <c r="Y31" s="390" t="s">
        <v>496</v>
      </c>
      <c r="Z31" s="388">
        <v>657</v>
      </c>
      <c r="AA31" s="388">
        <v>0.6823897079844633</v>
      </c>
      <c r="AB31" s="390" t="s">
        <v>496</v>
      </c>
      <c r="AC31" s="390" t="s">
        <v>496</v>
      </c>
      <c r="AD31" s="388">
        <v>1228</v>
      </c>
      <c r="AE31" s="388">
        <v>0.3201304438752246</v>
      </c>
      <c r="AF31" s="390" t="s">
        <v>496</v>
      </c>
      <c r="AG31" s="390" t="s">
        <v>496</v>
      </c>
      <c r="AH31" s="388">
        <v>92.004000000000005</v>
      </c>
      <c r="AI31" s="388">
        <v>0.36282111279416862</v>
      </c>
      <c r="AJ31" s="388">
        <v>55416</v>
      </c>
      <c r="AK31" s="392">
        <v>2.4141936666734458</v>
      </c>
      <c r="AL31" s="393"/>
    </row>
    <row r="32" spans="1:38" x14ac:dyDescent="0.3">
      <c r="A32" s="386" t="s">
        <v>566</v>
      </c>
      <c r="B32" s="387">
        <v>58850.716999999997</v>
      </c>
      <c r="C32" s="388">
        <v>13.124957358347105</v>
      </c>
      <c r="D32" s="388">
        <v>1255063.8359999999</v>
      </c>
      <c r="E32" s="388">
        <v>12.365076958311755</v>
      </c>
      <c r="F32" s="388">
        <v>232704.11199999999</v>
      </c>
      <c r="G32" s="388">
        <v>9.1305780423456273</v>
      </c>
      <c r="H32" s="388">
        <v>28740.559000000001</v>
      </c>
      <c r="I32" s="388">
        <v>3.4714778036118021</v>
      </c>
      <c r="J32" s="388">
        <v>626926.527</v>
      </c>
      <c r="K32" s="388">
        <v>19.988497614901469</v>
      </c>
      <c r="L32" s="388">
        <v>44845.998</v>
      </c>
      <c r="M32" s="388">
        <v>19.683538494853391</v>
      </c>
      <c r="N32" s="388">
        <v>25292.302</v>
      </c>
      <c r="O32" s="388">
        <v>3.0739515000538304</v>
      </c>
      <c r="P32" s="394" t="s">
        <v>496</v>
      </c>
      <c r="Q32" s="395" t="s">
        <v>496</v>
      </c>
      <c r="R32" s="390" t="s">
        <v>496</v>
      </c>
      <c r="S32" s="390" t="s">
        <v>496</v>
      </c>
      <c r="T32" s="390" t="s">
        <v>496</v>
      </c>
      <c r="U32" s="390" t="s">
        <v>496</v>
      </c>
      <c r="V32" s="388">
        <v>256494.32399999999</v>
      </c>
      <c r="W32" s="388">
        <v>14.349494970516588</v>
      </c>
      <c r="X32" s="388">
        <v>1766.3799999999999</v>
      </c>
      <c r="Y32" s="388">
        <v>6.9270477610919503</v>
      </c>
      <c r="Z32" s="388">
        <v>8582.5830000000005</v>
      </c>
      <c r="AA32" s="388">
        <v>8.9142561752243825</v>
      </c>
      <c r="AB32" s="388">
        <v>33.372999999999998</v>
      </c>
      <c r="AC32" s="388">
        <v>1.2973926578919439</v>
      </c>
      <c r="AD32" s="388">
        <v>29619.629000000001</v>
      </c>
      <c r="AE32" s="388">
        <v>7.7216164325647192</v>
      </c>
      <c r="AF32" s="388">
        <v>58.05</v>
      </c>
      <c r="AG32" s="388">
        <v>0.10694963322631984</v>
      </c>
      <c r="AH32" s="390" t="s">
        <v>496</v>
      </c>
      <c r="AI32" s="390" t="s">
        <v>496</v>
      </c>
      <c r="AJ32" s="388">
        <v>296496.28899999999</v>
      </c>
      <c r="AK32" s="392">
        <v>12.9168374313552</v>
      </c>
      <c r="AL32" s="393"/>
    </row>
    <row r="33" spans="1:38" x14ac:dyDescent="0.3">
      <c r="A33" s="402"/>
      <c r="B33" s="641"/>
      <c r="C33" s="393"/>
      <c r="D33" s="641"/>
      <c r="E33" s="393"/>
      <c r="F33" s="641"/>
      <c r="G33" s="389"/>
      <c r="H33" s="641"/>
      <c r="I33" s="389"/>
      <c r="J33" s="641"/>
      <c r="K33" s="389"/>
      <c r="L33" s="641"/>
      <c r="M33" s="389"/>
      <c r="N33" s="641"/>
      <c r="O33" s="389"/>
      <c r="P33" s="641"/>
      <c r="Q33" s="389"/>
      <c r="R33" s="642"/>
      <c r="S33" s="643"/>
      <c r="T33" s="642"/>
      <c r="U33" s="643"/>
      <c r="V33" s="641"/>
      <c r="W33" s="393"/>
      <c r="X33" s="641"/>
      <c r="Y33" s="393"/>
      <c r="Z33" s="641"/>
      <c r="AA33" s="393"/>
      <c r="AB33" s="642"/>
      <c r="AC33" s="643"/>
      <c r="AD33" s="643"/>
      <c r="AE33" s="643"/>
      <c r="AF33" s="641"/>
      <c r="AG33" s="393"/>
      <c r="AH33" s="642"/>
      <c r="AI33" s="643"/>
      <c r="AJ33" s="641"/>
      <c r="AK33" s="393"/>
      <c r="AL33" s="402"/>
    </row>
    <row r="34" spans="1:38" x14ac:dyDescent="0.3">
      <c r="A34" s="644" t="s">
        <v>641</v>
      </c>
      <c r="B34" s="645"/>
      <c r="C34" s="403"/>
      <c r="D34" s="371"/>
      <c r="E34" s="371"/>
      <c r="F34" s="371"/>
      <c r="G34" s="371"/>
      <c r="H34" s="371"/>
      <c r="I34" s="371"/>
      <c r="J34" s="371"/>
      <c r="K34" s="371"/>
      <c r="L34" s="371"/>
      <c r="M34" s="371"/>
      <c r="N34" s="371"/>
      <c r="O34" s="371"/>
      <c r="P34" s="371"/>
      <c r="Q34" s="371"/>
      <c r="R34" s="371"/>
      <c r="S34" s="371"/>
      <c r="T34" s="371"/>
      <c r="U34" s="371"/>
      <c r="V34" s="371"/>
      <c r="W34" s="371"/>
      <c r="X34" s="371"/>
      <c r="Y34" s="371"/>
      <c r="Z34" s="371"/>
      <c r="AA34" s="371"/>
      <c r="AB34" s="371"/>
      <c r="AC34" s="371"/>
      <c r="AD34" s="371"/>
      <c r="AE34" s="371"/>
      <c r="AF34" s="371"/>
      <c r="AG34" s="371"/>
      <c r="AH34" s="371"/>
      <c r="AI34" s="371"/>
      <c r="AJ34" s="371"/>
      <c r="AK34" s="371"/>
      <c r="AL34" s="371"/>
    </row>
    <row r="35" spans="1:38" x14ac:dyDescent="0.3">
      <c r="A35" s="644" t="s">
        <v>642</v>
      </c>
      <c r="B35" s="403"/>
      <c r="C35" s="403"/>
      <c r="D35" s="403"/>
      <c r="E35" s="403"/>
      <c r="F35" s="403"/>
      <c r="G35" s="403"/>
      <c r="H35" s="403"/>
      <c r="I35" s="403"/>
      <c r="J35" s="403"/>
      <c r="K35" s="403"/>
      <c r="L35" s="403"/>
      <c r="M35" s="403"/>
      <c r="N35" s="403"/>
      <c r="O35" s="403"/>
      <c r="P35" s="403"/>
      <c r="Q35" s="403"/>
      <c r="R35" s="403"/>
      <c r="S35" s="403"/>
      <c r="T35" s="403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  <c r="AG35" s="403"/>
      <c r="AH35" s="403"/>
      <c r="AI35" s="403"/>
      <c r="AJ35" s="403"/>
      <c r="AK35" s="403"/>
      <c r="AL35" s="371"/>
    </row>
    <row r="36" spans="1:38" x14ac:dyDescent="0.3">
      <c r="A36" s="646" t="s">
        <v>567</v>
      </c>
    </row>
  </sheetData>
  <mergeCells count="19">
    <mergeCell ref="A3:A4"/>
    <mergeCell ref="B3:C3"/>
    <mergeCell ref="D3:E3"/>
    <mergeCell ref="F3:G3"/>
    <mergeCell ref="H3:I3"/>
    <mergeCell ref="J3:K3"/>
    <mergeCell ref="L3:M3"/>
    <mergeCell ref="N3:O3"/>
    <mergeCell ref="AJ3:AK3"/>
    <mergeCell ref="P3:Q3"/>
    <mergeCell ref="R3:S3"/>
    <mergeCell ref="T3:U3"/>
    <mergeCell ref="V3:W3"/>
    <mergeCell ref="AH3:AI3"/>
    <mergeCell ref="X3:Y3"/>
    <mergeCell ref="Z3:AA3"/>
    <mergeCell ref="AB3:AC3"/>
    <mergeCell ref="AD3:AE3"/>
    <mergeCell ref="AF3:AG3"/>
  </mergeCells>
  <hyperlinks>
    <hyperlink ref="AA1" location="INFO!A1" display="POWRÓT" xr:uid="{D7372CB3-BF24-44EC-A5E0-4D04B66FAEDF}"/>
  </hyperlinks>
  <pageMargins left="0.7" right="0.7" top="0.75" bottom="0.75" header="0.3" footer="0.3"/>
  <pageSetup paperSize="9" scale="52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09830-F03C-4A0A-B047-FDFA1A2301AA}">
  <dimension ref="A1:AH36"/>
  <sheetViews>
    <sheetView showGridLines="0" zoomScaleNormal="100" workbookViewId="0">
      <selection activeCell="V1" sqref="V1"/>
    </sheetView>
  </sheetViews>
  <sheetFormatPr defaultRowHeight="14.4" x14ac:dyDescent="0.3"/>
  <cols>
    <col min="1" max="1" width="13.88671875" customWidth="1"/>
    <col min="2" max="2" width="9.88671875" customWidth="1"/>
    <col min="3" max="3" width="8.88671875" customWidth="1"/>
    <col min="4" max="4" width="5.109375" customWidth="1"/>
    <col min="5" max="5" width="8.88671875" customWidth="1"/>
    <col min="6" max="6" width="5.109375" customWidth="1"/>
    <col min="7" max="7" width="8.88671875" customWidth="1"/>
    <col min="8" max="8" width="5.109375" customWidth="1"/>
    <col min="9" max="9" width="8.88671875" customWidth="1"/>
    <col min="10" max="10" width="5.109375" customWidth="1"/>
    <col min="11" max="11" width="8.88671875" customWidth="1"/>
    <col min="12" max="12" width="5.109375" customWidth="1"/>
    <col min="13" max="13" width="8.88671875" customWidth="1"/>
    <col min="14" max="14" width="5.109375" customWidth="1"/>
    <col min="15" max="15" width="8.88671875" customWidth="1"/>
    <col min="16" max="16" width="5.109375" customWidth="1"/>
    <col min="17" max="17" width="8.88671875" customWidth="1"/>
    <col min="18" max="18" width="5.109375" customWidth="1"/>
    <col min="19" max="19" width="8.88671875" customWidth="1"/>
    <col min="20" max="20" width="5.109375" customWidth="1"/>
    <col min="21" max="21" width="8.88671875" customWidth="1"/>
    <col min="22" max="22" width="5.109375" customWidth="1"/>
    <col min="23" max="23" width="8.88671875" customWidth="1"/>
    <col min="24" max="24" width="5.109375" customWidth="1"/>
    <col min="25" max="25" width="8.88671875" customWidth="1"/>
    <col min="26" max="26" width="5.109375" customWidth="1"/>
    <col min="27" max="27" width="8.88671875" customWidth="1"/>
    <col min="28" max="28" width="5.109375" customWidth="1"/>
    <col min="29" max="29" width="8.88671875" customWidth="1"/>
    <col min="30" max="30" width="5.109375" customWidth="1"/>
    <col min="31" max="31" width="8.88671875" customWidth="1"/>
    <col min="32" max="32" width="5.109375" customWidth="1"/>
    <col min="33" max="33" width="8.88671875" customWidth="1"/>
    <col min="34" max="34" width="5.109375" customWidth="1"/>
  </cols>
  <sheetData>
    <row r="1" spans="1:34" ht="15.6" x14ac:dyDescent="0.3">
      <c r="A1" s="892" t="s">
        <v>902</v>
      </c>
      <c r="B1" s="892"/>
      <c r="C1" s="892"/>
      <c r="D1" s="892"/>
      <c r="E1" s="892"/>
      <c r="F1" s="892"/>
      <c r="G1" s="892"/>
      <c r="H1" s="892"/>
      <c r="I1" s="892"/>
      <c r="J1" s="892"/>
      <c r="K1" s="892"/>
      <c r="L1" s="892"/>
      <c r="M1" s="892"/>
      <c r="N1" s="892"/>
      <c r="O1" s="892"/>
      <c r="P1" s="892"/>
      <c r="Q1" s="892"/>
      <c r="R1" s="892"/>
      <c r="S1" s="892"/>
      <c r="T1" s="892"/>
      <c r="U1" s="892"/>
      <c r="V1" s="894" t="s">
        <v>907</v>
      </c>
      <c r="W1" s="892"/>
      <c r="X1" s="892"/>
      <c r="Y1" s="892"/>
      <c r="Z1" s="892"/>
      <c r="AA1" s="892"/>
      <c r="AB1" s="892"/>
      <c r="AC1" s="892"/>
      <c r="AD1" s="892"/>
      <c r="AE1" s="892"/>
      <c r="AF1" s="892"/>
      <c r="AG1" s="892"/>
      <c r="AH1" s="892"/>
    </row>
    <row r="2" spans="1:34" ht="15.6" x14ac:dyDescent="0.3">
      <c r="A2" s="892"/>
      <c r="B2" s="892"/>
      <c r="C2" s="892"/>
      <c r="D2" s="892"/>
      <c r="E2" s="892"/>
      <c r="F2" s="892"/>
      <c r="G2" s="892"/>
      <c r="H2" s="892"/>
      <c r="I2" s="892"/>
      <c r="J2" s="892"/>
      <c r="K2" s="892"/>
      <c r="L2" s="892"/>
      <c r="M2" s="892"/>
      <c r="N2" s="892"/>
      <c r="O2" s="892"/>
      <c r="P2" s="892"/>
      <c r="Q2" s="892"/>
      <c r="R2" s="892"/>
      <c r="S2" s="892"/>
      <c r="T2" s="892"/>
      <c r="U2" s="892"/>
      <c r="V2" s="892"/>
      <c r="W2" s="892"/>
      <c r="X2" s="892"/>
      <c r="Y2" s="892"/>
      <c r="Z2" s="892"/>
      <c r="AA2" s="892"/>
      <c r="AB2" s="892"/>
      <c r="AC2" s="892"/>
      <c r="AD2" s="892"/>
      <c r="AE2" s="892"/>
      <c r="AF2" s="892"/>
      <c r="AG2" s="892"/>
      <c r="AH2" s="892"/>
    </row>
    <row r="3" spans="1:34" ht="24" x14ac:dyDescent="0.3">
      <c r="A3" s="1125" t="s">
        <v>537</v>
      </c>
      <c r="B3" s="404" t="s">
        <v>588</v>
      </c>
      <c r="C3" s="1122" t="s">
        <v>187</v>
      </c>
      <c r="D3" s="1122"/>
      <c r="E3" s="1122" t="s">
        <v>192</v>
      </c>
      <c r="F3" s="1122"/>
      <c r="G3" s="1122" t="s">
        <v>81</v>
      </c>
      <c r="H3" s="1122"/>
      <c r="I3" s="1122" t="s">
        <v>589</v>
      </c>
      <c r="J3" s="1122"/>
      <c r="K3" s="1122" t="s">
        <v>590</v>
      </c>
      <c r="L3" s="1122"/>
      <c r="M3" s="1122" t="s">
        <v>591</v>
      </c>
      <c r="N3" s="1122"/>
      <c r="O3" s="1122" t="s">
        <v>592</v>
      </c>
      <c r="P3" s="1123"/>
      <c r="Q3" s="1122" t="s">
        <v>575</v>
      </c>
      <c r="R3" s="1122"/>
      <c r="S3" s="1124" t="s">
        <v>576</v>
      </c>
      <c r="T3" s="1124"/>
      <c r="U3" s="1122" t="s">
        <v>593</v>
      </c>
      <c r="V3" s="1122"/>
      <c r="W3" s="1122" t="s">
        <v>594</v>
      </c>
      <c r="X3" s="1122"/>
      <c r="Y3" s="1122" t="s">
        <v>579</v>
      </c>
      <c r="Z3" s="1122"/>
      <c r="AA3" s="1124" t="s">
        <v>580</v>
      </c>
      <c r="AB3" s="1124"/>
      <c r="AC3" s="1122" t="s">
        <v>595</v>
      </c>
      <c r="AD3" s="1122"/>
      <c r="AE3" s="1122" t="s">
        <v>596</v>
      </c>
      <c r="AF3" s="1122"/>
      <c r="AG3" s="1122" t="s">
        <v>597</v>
      </c>
      <c r="AH3" s="1123"/>
    </row>
    <row r="4" spans="1:34" x14ac:dyDescent="0.3">
      <c r="A4" s="1125"/>
      <c r="B4" s="405" t="s">
        <v>598</v>
      </c>
      <c r="C4" s="405" t="s">
        <v>598</v>
      </c>
      <c r="D4" s="406" t="s">
        <v>31</v>
      </c>
      <c r="E4" s="405" t="s">
        <v>598</v>
      </c>
      <c r="F4" s="406" t="s">
        <v>31</v>
      </c>
      <c r="G4" s="407" t="s">
        <v>598</v>
      </c>
      <c r="H4" s="406" t="s">
        <v>31</v>
      </c>
      <c r="I4" s="405" t="s">
        <v>598</v>
      </c>
      <c r="J4" s="406" t="s">
        <v>31</v>
      </c>
      <c r="K4" s="405" t="s">
        <v>598</v>
      </c>
      <c r="L4" s="406" t="s">
        <v>31</v>
      </c>
      <c r="M4" s="407" t="s">
        <v>598</v>
      </c>
      <c r="N4" s="408" t="s">
        <v>31</v>
      </c>
      <c r="O4" s="407" t="s">
        <v>598</v>
      </c>
      <c r="P4" s="409" t="s">
        <v>31</v>
      </c>
      <c r="Q4" s="405" t="s">
        <v>598</v>
      </c>
      <c r="R4" s="406" t="s">
        <v>31</v>
      </c>
      <c r="S4" s="405" t="s">
        <v>598</v>
      </c>
      <c r="T4" s="406" t="s">
        <v>31</v>
      </c>
      <c r="U4" s="405" t="s">
        <v>598</v>
      </c>
      <c r="V4" s="406" t="s">
        <v>31</v>
      </c>
      <c r="W4" s="405" t="s">
        <v>598</v>
      </c>
      <c r="X4" s="406" t="s">
        <v>31</v>
      </c>
      <c r="Y4" s="405" t="s">
        <v>598</v>
      </c>
      <c r="Z4" s="410" t="s">
        <v>31</v>
      </c>
      <c r="AA4" s="411" t="s">
        <v>598</v>
      </c>
      <c r="AB4" s="412" t="s">
        <v>31</v>
      </c>
      <c r="AC4" s="405" t="s">
        <v>598</v>
      </c>
      <c r="AD4" s="406" t="s">
        <v>31</v>
      </c>
      <c r="AE4" s="405" t="s">
        <v>598</v>
      </c>
      <c r="AF4" s="406" t="s">
        <v>31</v>
      </c>
      <c r="AG4" s="405" t="s">
        <v>598</v>
      </c>
      <c r="AH4" s="413" t="s">
        <v>31</v>
      </c>
    </row>
    <row r="5" spans="1:34" x14ac:dyDescent="0.3">
      <c r="A5" s="414" t="s">
        <v>539</v>
      </c>
      <c r="B5" s="415">
        <v>22.63680526577668</v>
      </c>
      <c r="C5" s="415">
        <v>5.6839719674665954</v>
      </c>
      <c r="D5" s="416">
        <v>25.109426443933213</v>
      </c>
      <c r="E5" s="415">
        <v>1.84640497145293</v>
      </c>
      <c r="F5" s="416">
        <v>8.1566499767721492</v>
      </c>
      <c r="G5" s="417">
        <v>6.9949181408724632</v>
      </c>
      <c r="H5" s="418">
        <v>30.900641935757999</v>
      </c>
      <c r="I5" s="419">
        <v>0.5081204359604089</v>
      </c>
      <c r="J5" s="420">
        <v>2.2446649604244633</v>
      </c>
      <c r="K5" s="421">
        <v>1.8350060079234258</v>
      </c>
      <c r="L5" s="416">
        <v>8.106294092204207</v>
      </c>
      <c r="M5" s="417">
        <v>0.41071473271248515</v>
      </c>
      <c r="N5" s="420">
        <v>1.8143670358529866</v>
      </c>
      <c r="O5" s="417">
        <v>5.560862716643683E-2</v>
      </c>
      <c r="P5" s="420">
        <v>0.24565580926080768</v>
      </c>
      <c r="Q5" s="415">
        <v>5.1717411304113064E-3</v>
      </c>
      <c r="R5" s="416">
        <v>2.2846603439356229E-2</v>
      </c>
      <c r="S5" s="415">
        <v>3.9864588487353201</v>
      </c>
      <c r="T5" s="416">
        <v>17.610518807449495</v>
      </c>
      <c r="U5" s="415">
        <v>5.6869852180123193E-2</v>
      </c>
      <c r="V5" s="416">
        <v>0.25122737732829081</v>
      </c>
      <c r="W5" s="415">
        <v>0.21472323631447374</v>
      </c>
      <c r="X5" s="416">
        <v>0.94855803985336129</v>
      </c>
      <c r="Y5" s="415">
        <v>5.7368032469888031E-3</v>
      </c>
      <c r="Z5" s="416">
        <v>2.5342813085298548E-2</v>
      </c>
      <c r="AA5" s="415">
        <v>0.85549511249938537</v>
      </c>
      <c r="AB5" s="416">
        <v>3.7792219460966101</v>
      </c>
      <c r="AC5" s="415">
        <v>0.12105119114372478</v>
      </c>
      <c r="AD5" s="416">
        <v>0.53475386532010027</v>
      </c>
      <c r="AE5" s="421">
        <v>5.655360589235562E-2</v>
      </c>
      <c r="AF5" s="422">
        <v>0.24983033263026674</v>
      </c>
      <c r="AG5" s="421">
        <v>5.1192838552065032</v>
      </c>
      <c r="AH5" s="416">
        <v>22.614868993665208</v>
      </c>
    </row>
    <row r="6" spans="1:34" x14ac:dyDescent="0.3">
      <c r="A6" s="423" t="s">
        <v>540</v>
      </c>
      <c r="B6" s="424">
        <v>30.545129081760642</v>
      </c>
      <c r="C6" s="424">
        <v>7.7743648056206132</v>
      </c>
      <c r="D6" s="425">
        <v>25.452060735480426</v>
      </c>
      <c r="E6" s="424">
        <v>3.5335938121240158</v>
      </c>
      <c r="F6" s="425">
        <v>11.568436337805572</v>
      </c>
      <c r="G6" s="424">
        <v>6.0141122699173577</v>
      </c>
      <c r="H6" s="426">
        <v>19.689267816872817</v>
      </c>
      <c r="I6" s="427">
        <v>0.11926152571420789</v>
      </c>
      <c r="J6" s="425">
        <v>0.39044367890860321</v>
      </c>
      <c r="K6" s="428">
        <v>3.7600784511682446</v>
      </c>
      <c r="L6" s="425">
        <v>12.309911806571783</v>
      </c>
      <c r="M6" s="424">
        <v>6.1022944890877008E-4</v>
      </c>
      <c r="N6" s="425">
        <v>1.9977962681884862E-3</v>
      </c>
      <c r="O6" s="424">
        <v>9.5719036127428557E-4</v>
      </c>
      <c r="P6" s="425">
        <v>3.1336923105224359E-3</v>
      </c>
      <c r="Q6" s="424">
        <v>1.3130367240387788E-2</v>
      </c>
      <c r="R6" s="425">
        <v>4.2986779349471795E-2</v>
      </c>
      <c r="S6" s="424">
        <v>7.5591553528193787</v>
      </c>
      <c r="T6" s="425">
        <v>24.747498472131728</v>
      </c>
      <c r="U6" s="424">
        <v>2.3732829333892164E-2</v>
      </c>
      <c r="V6" s="425">
        <v>7.769759057284098E-2</v>
      </c>
      <c r="W6" s="424">
        <v>0.47074676883726468</v>
      </c>
      <c r="X6" s="425">
        <v>1.5411516761877455</v>
      </c>
      <c r="Y6" s="390" t="s">
        <v>496</v>
      </c>
      <c r="Z6" s="390" t="s">
        <v>496</v>
      </c>
      <c r="AA6" s="424">
        <v>1.2510729538312437</v>
      </c>
      <c r="AB6" s="425">
        <v>4.0958181924275934</v>
      </c>
      <c r="AC6" s="390" t="s">
        <v>496</v>
      </c>
      <c r="AD6" s="390" t="s">
        <v>496</v>
      </c>
      <c r="AE6" s="428">
        <v>2.4312525343852653E-2</v>
      </c>
      <c r="AF6" s="429">
        <v>7.9595425112707577E-2</v>
      </c>
      <c r="AG6" s="428">
        <v>9.3047079048217789</v>
      </c>
      <c r="AH6" s="425">
        <v>30.462165931319905</v>
      </c>
    </row>
    <row r="7" spans="1:34" x14ac:dyDescent="0.3">
      <c r="A7" s="423" t="s">
        <v>541</v>
      </c>
      <c r="B7" s="424">
        <v>26.00065679746238</v>
      </c>
      <c r="C7" s="424">
        <v>4.9697685997044072</v>
      </c>
      <c r="D7" s="425">
        <v>19.114011766769863</v>
      </c>
      <c r="E7" s="424">
        <v>3.9297247133827755E-2</v>
      </c>
      <c r="F7" s="425">
        <v>0.15113944020699932</v>
      </c>
      <c r="G7" s="424">
        <v>10.188872574826416</v>
      </c>
      <c r="H7" s="426">
        <v>39.186981522023828</v>
      </c>
      <c r="I7" s="427">
        <v>0.48289927415372669</v>
      </c>
      <c r="J7" s="425">
        <v>1.8572579835785412</v>
      </c>
      <c r="K7" s="428">
        <v>7.0177702849173782</v>
      </c>
      <c r="L7" s="425">
        <v>26.990742347717543</v>
      </c>
      <c r="M7" s="424">
        <v>9.3883582139328861E-2</v>
      </c>
      <c r="N7" s="425">
        <v>0.361081579094924</v>
      </c>
      <c r="O7" s="390" t="s">
        <v>496</v>
      </c>
      <c r="P7" s="390" t="s">
        <v>496</v>
      </c>
      <c r="Q7" s="390" t="s">
        <v>496</v>
      </c>
      <c r="R7" s="390" t="s">
        <v>496</v>
      </c>
      <c r="S7" s="424">
        <v>2.0566353389023861</v>
      </c>
      <c r="T7" s="425">
        <v>7.9099361024722663</v>
      </c>
      <c r="U7" s="424">
        <v>9.6188754062020057E-2</v>
      </c>
      <c r="V7" s="425">
        <v>0.36994740098799317</v>
      </c>
      <c r="W7" s="424">
        <v>9.3083174040097319E-2</v>
      </c>
      <c r="X7" s="425">
        <v>0.3580031641707685</v>
      </c>
      <c r="Y7" s="390" t="s">
        <v>496</v>
      </c>
      <c r="Z7" s="390" t="s">
        <v>496</v>
      </c>
      <c r="AA7" s="424">
        <v>0.71079608276464779</v>
      </c>
      <c r="AB7" s="425">
        <v>2.73376202878852</v>
      </c>
      <c r="AC7" s="424">
        <v>0.24532150916402615</v>
      </c>
      <c r="AD7" s="425">
        <v>0.94352043132990815</v>
      </c>
      <c r="AE7" s="428">
        <v>6.1403756541175249E-3</v>
      </c>
      <c r="AF7" s="429">
        <v>2.3616232858843841E-2</v>
      </c>
      <c r="AG7" s="428">
        <v>2.9567033497691511</v>
      </c>
      <c r="AH7" s="425">
        <v>11.371648696419546</v>
      </c>
    </row>
    <row r="8" spans="1:34" x14ac:dyDescent="0.3">
      <c r="A8" s="423" t="s">
        <v>542</v>
      </c>
      <c r="B8" s="424">
        <v>13.879118632816922</v>
      </c>
      <c r="C8" s="424">
        <v>6.6831271877922553</v>
      </c>
      <c r="D8" s="425">
        <v>48.152388956386055</v>
      </c>
      <c r="E8" s="424">
        <v>1.9960770568155206</v>
      </c>
      <c r="F8" s="425">
        <v>14.381871858172845</v>
      </c>
      <c r="G8" s="424">
        <v>0.56486023720049439</v>
      </c>
      <c r="H8" s="426">
        <v>4.0698566828652405</v>
      </c>
      <c r="I8" s="427">
        <v>0.11086013483857059</v>
      </c>
      <c r="J8" s="425">
        <v>0.79875486168440002</v>
      </c>
      <c r="K8" s="428">
        <v>6.849098362054125E-3</v>
      </c>
      <c r="L8" s="425">
        <v>4.9348222630358943E-2</v>
      </c>
      <c r="M8" s="424">
        <v>0.26870175612736924</v>
      </c>
      <c r="N8" s="425">
        <v>1.9360145498866825</v>
      </c>
      <c r="O8" s="424">
        <v>4.0983542994334427E-3</v>
      </c>
      <c r="P8" s="425">
        <v>2.9528923326175474E-2</v>
      </c>
      <c r="Q8" s="390" t="s">
        <v>496</v>
      </c>
      <c r="R8" s="390" t="s">
        <v>496</v>
      </c>
      <c r="S8" s="424">
        <v>4.1572051162350663</v>
      </c>
      <c r="T8" s="425">
        <v>29.95294749052314</v>
      </c>
      <c r="U8" s="390" t="s">
        <v>496</v>
      </c>
      <c r="V8" s="390" t="s">
        <v>496</v>
      </c>
      <c r="W8" s="424">
        <v>8.7339691146158874E-2</v>
      </c>
      <c r="X8" s="425">
        <v>0.62928845452510052</v>
      </c>
      <c r="Y8" s="390" t="s">
        <v>496</v>
      </c>
      <c r="Z8" s="390" t="s">
        <v>496</v>
      </c>
      <c r="AA8" s="390" t="s">
        <v>496</v>
      </c>
      <c r="AB8" s="390" t="s">
        <v>496</v>
      </c>
      <c r="AC8" s="390" t="s">
        <v>496</v>
      </c>
      <c r="AD8" s="390" t="s">
        <v>496</v>
      </c>
      <c r="AE8" s="390" t="s">
        <v>496</v>
      </c>
      <c r="AF8" s="390" t="s">
        <v>496</v>
      </c>
      <c r="AG8" s="428">
        <v>4.2445448073812253</v>
      </c>
      <c r="AH8" s="425">
        <v>30.582235945048243</v>
      </c>
    </row>
    <row r="9" spans="1:34" x14ac:dyDescent="0.3">
      <c r="A9" s="423" t="s">
        <v>543</v>
      </c>
      <c r="B9" s="424">
        <v>24.857938182666153</v>
      </c>
      <c r="C9" s="424">
        <v>6.0431369962403538</v>
      </c>
      <c r="D9" s="425">
        <v>24.310692833142262</v>
      </c>
      <c r="E9" s="424">
        <v>1.1999551273029068</v>
      </c>
      <c r="F9" s="425">
        <v>4.8272512325244055</v>
      </c>
      <c r="G9" s="424">
        <v>5.3185208421732719</v>
      </c>
      <c r="H9" s="426">
        <v>21.395663643101194</v>
      </c>
      <c r="I9" s="427">
        <v>0.4566147497178577</v>
      </c>
      <c r="J9" s="425">
        <v>1.8368971165768793</v>
      </c>
      <c r="K9" s="428">
        <v>0.622201234310786</v>
      </c>
      <c r="L9" s="425">
        <v>2.5030283273640817</v>
      </c>
      <c r="M9" s="390" t="s">
        <v>496</v>
      </c>
      <c r="N9" s="390" t="s">
        <v>496</v>
      </c>
      <c r="O9" s="424">
        <v>1.6601339844721771E-2</v>
      </c>
      <c r="P9" s="425">
        <v>6.67848625365806E-2</v>
      </c>
      <c r="Q9" s="390" t="s">
        <v>496</v>
      </c>
      <c r="R9" s="390" t="s">
        <v>496</v>
      </c>
      <c r="S9" s="424">
        <v>10.858965476588034</v>
      </c>
      <c r="T9" s="425">
        <v>43.684095586657179</v>
      </c>
      <c r="U9" s="424">
        <v>6.6188266932301953E-2</v>
      </c>
      <c r="V9" s="425">
        <v>0.26626611767204456</v>
      </c>
      <c r="W9" s="424">
        <v>0.1222313571861495</v>
      </c>
      <c r="X9" s="425">
        <v>0.49171961201264641</v>
      </c>
      <c r="Y9" s="390" t="s">
        <v>496</v>
      </c>
      <c r="Z9" s="390" t="s">
        <v>496</v>
      </c>
      <c r="AA9" s="424">
        <v>0.15352279236977179</v>
      </c>
      <c r="AB9" s="425">
        <v>0.61760066841273964</v>
      </c>
      <c r="AC9" s="390" t="s">
        <v>496</v>
      </c>
      <c r="AD9" s="390" t="s">
        <v>496</v>
      </c>
      <c r="AE9" s="390" t="s">
        <v>496</v>
      </c>
      <c r="AF9" s="390" t="s">
        <v>496</v>
      </c>
      <c r="AG9" s="428">
        <v>11.200907893076257</v>
      </c>
      <c r="AH9" s="425">
        <v>45.059681984754604</v>
      </c>
    </row>
    <row r="10" spans="1:34" x14ac:dyDescent="0.3">
      <c r="A10" s="423" t="s">
        <v>544</v>
      </c>
      <c r="B10" s="424">
        <v>16.395366139495884</v>
      </c>
      <c r="C10" s="424">
        <v>6.9532084791913986</v>
      </c>
      <c r="D10" s="425">
        <v>42.409595613978716</v>
      </c>
      <c r="E10" s="390" t="s">
        <v>496</v>
      </c>
      <c r="F10" s="390" t="s">
        <v>496</v>
      </c>
      <c r="G10" s="390" t="s">
        <v>496</v>
      </c>
      <c r="H10" s="390" t="s">
        <v>496</v>
      </c>
      <c r="I10" s="427">
        <v>1.8073337598199632</v>
      </c>
      <c r="J10" s="425">
        <v>11.023442504685255</v>
      </c>
      <c r="K10" s="428">
        <v>2.5398278051180569</v>
      </c>
      <c r="L10" s="425">
        <v>15.491131966853105</v>
      </c>
      <c r="M10" s="390" t="s">
        <v>496</v>
      </c>
      <c r="N10" s="390" t="s">
        <v>496</v>
      </c>
      <c r="O10" s="390" t="s">
        <v>496</v>
      </c>
      <c r="P10" s="390" t="s">
        <v>496</v>
      </c>
      <c r="Q10" s="390" t="s">
        <v>496</v>
      </c>
      <c r="R10" s="390" t="s">
        <v>496</v>
      </c>
      <c r="S10" s="424">
        <v>0.68872630745486318</v>
      </c>
      <c r="T10" s="425">
        <v>4.2007375839917644</v>
      </c>
      <c r="U10" s="424">
        <v>0.31204593022056021</v>
      </c>
      <c r="V10" s="425">
        <v>1.9032568566361694</v>
      </c>
      <c r="W10" s="424">
        <v>2.9556457525298656</v>
      </c>
      <c r="X10" s="425">
        <v>18.027323863233615</v>
      </c>
      <c r="Y10" s="390" t="s">
        <v>496</v>
      </c>
      <c r="Z10" s="390" t="s">
        <v>496</v>
      </c>
      <c r="AA10" s="424">
        <v>0.58026873002201584</v>
      </c>
      <c r="AB10" s="425">
        <v>3.5392239800254783</v>
      </c>
      <c r="AC10" s="424">
        <v>0.55831046126809902</v>
      </c>
      <c r="AD10" s="425">
        <v>3.4052942552051215</v>
      </c>
      <c r="AE10" s="390" t="s">
        <v>496</v>
      </c>
      <c r="AF10" s="390" t="s">
        <v>496</v>
      </c>
      <c r="AG10" s="428">
        <v>4.5366867202273049</v>
      </c>
      <c r="AH10" s="425">
        <v>27.670542283887027</v>
      </c>
    </row>
    <row r="11" spans="1:34" x14ac:dyDescent="0.3">
      <c r="A11" s="423" t="s">
        <v>545</v>
      </c>
      <c r="B11" s="424">
        <v>27.673655549664193</v>
      </c>
      <c r="C11" s="424">
        <v>5.2207584020324491</v>
      </c>
      <c r="D11" s="425">
        <v>18.865445487182125</v>
      </c>
      <c r="E11" s="424">
        <v>3.7038381518073051</v>
      </c>
      <c r="F11" s="425">
        <v>13.38398588202508</v>
      </c>
      <c r="G11" s="424">
        <v>6.4267663471508598</v>
      </c>
      <c r="H11" s="426">
        <v>23.223409482773754</v>
      </c>
      <c r="I11" s="427">
        <v>0.17394550501781153</v>
      </c>
      <c r="J11" s="425">
        <v>0.62855991217221852</v>
      </c>
      <c r="K11" s="390" t="s">
        <v>496</v>
      </c>
      <c r="L11" s="390" t="s">
        <v>496</v>
      </c>
      <c r="M11" s="424">
        <v>0.43760122923706785</v>
      </c>
      <c r="N11" s="425">
        <v>1.5812917395453305</v>
      </c>
      <c r="O11" s="424">
        <v>1.7632699944742702</v>
      </c>
      <c r="P11" s="425">
        <v>6.3716554949158732</v>
      </c>
      <c r="Q11" s="424">
        <v>4.6095835901247641E-2</v>
      </c>
      <c r="R11" s="425">
        <v>0.16656937793607463</v>
      </c>
      <c r="S11" s="424">
        <v>8.3134527739431583</v>
      </c>
      <c r="T11" s="425">
        <v>30.04103581120145</v>
      </c>
      <c r="U11" s="390" t="s">
        <v>496</v>
      </c>
      <c r="V11" s="390" t="s">
        <v>496</v>
      </c>
      <c r="W11" s="424">
        <v>6.0482128470863483E-2</v>
      </c>
      <c r="X11" s="425">
        <v>0.21855489370502554</v>
      </c>
      <c r="Y11" s="390" t="s">
        <v>496</v>
      </c>
      <c r="Z11" s="390" t="s">
        <v>496</v>
      </c>
      <c r="AA11" s="424">
        <v>1.1950225208355481</v>
      </c>
      <c r="AB11" s="425">
        <v>4.3182676704597815</v>
      </c>
      <c r="AC11" s="390" t="s">
        <v>496</v>
      </c>
      <c r="AD11" s="390" t="s">
        <v>496</v>
      </c>
      <c r="AE11" s="428">
        <v>0.33242266079361227</v>
      </c>
      <c r="AF11" s="429">
        <v>1.201224248083286</v>
      </c>
      <c r="AG11" s="428">
        <v>9.5689574232495698</v>
      </c>
      <c r="AH11" s="425">
        <v>34.577858375366262</v>
      </c>
    </row>
    <row r="12" spans="1:34" x14ac:dyDescent="0.3">
      <c r="A12" s="423" t="s">
        <v>546</v>
      </c>
      <c r="B12" s="424">
        <v>28.425065072057127</v>
      </c>
      <c r="C12" s="424">
        <v>5.7772829832988739</v>
      </c>
      <c r="D12" s="425">
        <v>20.324607766608612</v>
      </c>
      <c r="E12" s="424">
        <v>11.272966702592129</v>
      </c>
      <c r="F12" s="425">
        <v>39.65854316961218</v>
      </c>
      <c r="G12" s="424">
        <v>3.3228091508454733</v>
      </c>
      <c r="H12" s="426">
        <v>11.68971519474872</v>
      </c>
      <c r="I12" s="427">
        <v>0.14955330278826307</v>
      </c>
      <c r="J12" s="425">
        <v>0.52613178689001283</v>
      </c>
      <c r="K12" s="428">
        <v>0.90530292176149152</v>
      </c>
      <c r="L12" s="425">
        <v>3.1848754592700557</v>
      </c>
      <c r="M12" s="390" t="s">
        <v>496</v>
      </c>
      <c r="N12" s="390" t="s">
        <v>496</v>
      </c>
      <c r="O12" s="390" t="s">
        <v>496</v>
      </c>
      <c r="P12" s="390" t="s">
        <v>496</v>
      </c>
      <c r="Q12" s="390" t="s">
        <v>496</v>
      </c>
      <c r="R12" s="390" t="s">
        <v>496</v>
      </c>
      <c r="S12" s="424">
        <v>4.6249096947167319</v>
      </c>
      <c r="T12" s="425">
        <v>16.27053335847307</v>
      </c>
      <c r="U12" s="390" t="s">
        <v>496</v>
      </c>
      <c r="V12" s="390" t="s">
        <v>496</v>
      </c>
      <c r="W12" s="424">
        <v>8.7538899116651664E-2</v>
      </c>
      <c r="X12" s="425">
        <v>0.30796375978293039</v>
      </c>
      <c r="Y12" s="390" t="s">
        <v>496</v>
      </c>
      <c r="Z12" s="390" t="s">
        <v>496</v>
      </c>
      <c r="AA12" s="424">
        <v>2.1922963988798267</v>
      </c>
      <c r="AB12" s="425">
        <v>7.7125466320741483</v>
      </c>
      <c r="AC12" s="424">
        <v>9.2405186616310336E-2</v>
      </c>
      <c r="AD12" s="425">
        <v>0.32508346553319939</v>
      </c>
      <c r="AE12" s="390" t="s">
        <v>496</v>
      </c>
      <c r="AF12" s="390" t="s">
        <v>496</v>
      </c>
      <c r="AG12" s="428">
        <v>6.9047449927132103</v>
      </c>
      <c r="AH12" s="425">
        <v>24.291043750330147</v>
      </c>
    </row>
    <row r="13" spans="1:34" x14ac:dyDescent="0.3">
      <c r="A13" s="423" t="s">
        <v>547</v>
      </c>
      <c r="B13" s="424">
        <v>29.545512649683282</v>
      </c>
      <c r="C13" s="424">
        <v>5.1840134301302303</v>
      </c>
      <c r="D13" s="425">
        <v>17.545857103907117</v>
      </c>
      <c r="E13" s="424">
        <v>10.24977230862943</v>
      </c>
      <c r="F13" s="425">
        <v>34.691468820187495</v>
      </c>
      <c r="G13" s="424">
        <v>1.4929613349303454</v>
      </c>
      <c r="H13" s="426">
        <v>5.0530899654108712</v>
      </c>
      <c r="I13" s="427">
        <v>6.66235200060913E-2</v>
      </c>
      <c r="J13" s="425">
        <v>0.22549454733121879</v>
      </c>
      <c r="K13" s="428">
        <v>3.0968954903930347E-2</v>
      </c>
      <c r="L13" s="425">
        <v>0.10481779507813793</v>
      </c>
      <c r="M13" s="390" t="s">
        <v>496</v>
      </c>
      <c r="N13" s="390" t="s">
        <v>496</v>
      </c>
      <c r="O13" s="390" t="s">
        <v>496</v>
      </c>
      <c r="P13" s="390" t="s">
        <v>496</v>
      </c>
      <c r="Q13" s="390" t="s">
        <v>496</v>
      </c>
      <c r="R13" s="390" t="s">
        <v>496</v>
      </c>
      <c r="S13" s="424">
        <v>12.521173101083255</v>
      </c>
      <c r="T13" s="425">
        <v>42.379271768085154</v>
      </c>
      <c r="U13" s="390" t="s">
        <v>496</v>
      </c>
      <c r="V13" s="390" t="s">
        <v>496</v>
      </c>
      <c r="W13" s="390" t="s">
        <v>496</v>
      </c>
      <c r="X13" s="390" t="s">
        <v>496</v>
      </c>
      <c r="Y13" s="390" t="s">
        <v>496</v>
      </c>
      <c r="Z13" s="390" t="s">
        <v>496</v>
      </c>
      <c r="AA13" s="390" t="s">
        <v>496</v>
      </c>
      <c r="AB13" s="390" t="s">
        <v>496</v>
      </c>
      <c r="AC13" s="390" t="s">
        <v>496</v>
      </c>
      <c r="AD13" s="390" t="s">
        <v>496</v>
      </c>
      <c r="AE13" s="390" t="s">
        <v>496</v>
      </c>
      <c r="AF13" s="390" t="s">
        <v>496</v>
      </c>
      <c r="AG13" s="428">
        <v>12.521173101083255</v>
      </c>
      <c r="AH13" s="425">
        <v>42.379271768085154</v>
      </c>
    </row>
    <row r="14" spans="1:34" x14ac:dyDescent="0.3">
      <c r="A14" s="423" t="s">
        <v>548</v>
      </c>
      <c r="B14" s="424">
        <v>42.461781246124623</v>
      </c>
      <c r="C14" s="424">
        <v>14.695765793129725</v>
      </c>
      <c r="D14" s="425">
        <v>34.609395465412724</v>
      </c>
      <c r="E14" s="424">
        <v>11.896182042678159</v>
      </c>
      <c r="F14" s="425">
        <v>28.016210562913894</v>
      </c>
      <c r="G14" s="424">
        <v>0.14361472114335627</v>
      </c>
      <c r="H14" s="426">
        <v>0.33822114129153169</v>
      </c>
      <c r="I14" s="427">
        <v>3.3285585651971525E-2</v>
      </c>
      <c r="J14" s="425">
        <v>7.8389517997456623E-2</v>
      </c>
      <c r="K14" s="428">
        <v>1.3374725241149754</v>
      </c>
      <c r="L14" s="425">
        <v>3.1498267026587423</v>
      </c>
      <c r="M14" s="390" t="s">
        <v>496</v>
      </c>
      <c r="N14" s="390" t="s">
        <v>496</v>
      </c>
      <c r="O14" s="390" t="s">
        <v>496</v>
      </c>
      <c r="P14" s="390" t="s">
        <v>496</v>
      </c>
      <c r="Q14" s="390" t="s">
        <v>496</v>
      </c>
      <c r="R14" s="390" t="s">
        <v>496</v>
      </c>
      <c r="S14" s="424">
        <v>8.7743104294235952</v>
      </c>
      <c r="T14" s="425">
        <v>20.664018729135165</v>
      </c>
      <c r="U14" s="424">
        <v>8.0495042209070125E-2</v>
      </c>
      <c r="V14" s="425">
        <v>0.18957057345873049</v>
      </c>
      <c r="W14" s="424">
        <v>1.9770056272769263E-2</v>
      </c>
      <c r="X14" s="425">
        <v>4.6559648918575745E-2</v>
      </c>
      <c r="Y14" s="390" t="s">
        <v>496</v>
      </c>
      <c r="Z14" s="390" t="s">
        <v>496</v>
      </c>
      <c r="AA14" s="424">
        <v>5.1819114768771222</v>
      </c>
      <c r="AB14" s="425">
        <v>12.203707251094329</v>
      </c>
      <c r="AC14" s="424">
        <v>0.27300650434851376</v>
      </c>
      <c r="AD14" s="425">
        <v>0.64294642461196883</v>
      </c>
      <c r="AE14" s="428">
        <v>2.5967070275360937E-2</v>
      </c>
      <c r="AF14" s="429">
        <v>6.1153982506871131E-2</v>
      </c>
      <c r="AG14" s="428">
        <v>14.056487004782557</v>
      </c>
      <c r="AH14" s="425">
        <v>33.103856202606799</v>
      </c>
    </row>
    <row r="15" spans="1:34" x14ac:dyDescent="0.3">
      <c r="A15" s="423" t="s">
        <v>549</v>
      </c>
      <c r="B15" s="424">
        <v>22.89742966786428</v>
      </c>
      <c r="C15" s="424">
        <v>8.2169227971912786</v>
      </c>
      <c r="D15" s="425">
        <v>35.885786817039275</v>
      </c>
      <c r="E15" s="424">
        <v>0.76845364166022867</v>
      </c>
      <c r="F15" s="425">
        <v>3.3560694488723586</v>
      </c>
      <c r="G15" s="424">
        <v>5.8470734330809044</v>
      </c>
      <c r="H15" s="426">
        <v>25.535937954149766</v>
      </c>
      <c r="I15" s="427">
        <v>0.44627990220226482</v>
      </c>
      <c r="J15" s="425">
        <v>1.949039296880569</v>
      </c>
      <c r="K15" s="428">
        <v>1.5979917761088887</v>
      </c>
      <c r="L15" s="425">
        <v>6.978913350923456</v>
      </c>
      <c r="M15" s="424">
        <v>1.070429762163299E-2</v>
      </c>
      <c r="N15" s="425">
        <v>4.6748904907244183E-2</v>
      </c>
      <c r="O15" s="390" t="s">
        <v>496</v>
      </c>
      <c r="P15" s="390" t="s">
        <v>496</v>
      </c>
      <c r="Q15" s="424">
        <v>5.3473817081673195E-6</v>
      </c>
      <c r="R15" s="425">
        <v>2.3353633074686008E-5</v>
      </c>
      <c r="S15" s="424">
        <v>3.6397027637310662</v>
      </c>
      <c r="T15" s="425">
        <v>15.895682688084673</v>
      </c>
      <c r="U15" s="430">
        <v>4.0539881646870751E-2</v>
      </c>
      <c r="V15" s="431">
        <v>0.17704992322246116</v>
      </c>
      <c r="W15" s="424">
        <v>0.13357890253422849</v>
      </c>
      <c r="X15" s="425">
        <v>0.58337946429725995</v>
      </c>
      <c r="Y15" s="390" t="s">
        <v>496</v>
      </c>
      <c r="Z15" s="390" t="s">
        <v>496</v>
      </c>
      <c r="AA15" s="424">
        <v>2.0817178645901042</v>
      </c>
      <c r="AB15" s="425">
        <v>9.0914914677594592</v>
      </c>
      <c r="AC15" s="424">
        <v>0.10883997559184681</v>
      </c>
      <c r="AD15" s="425">
        <v>0.47533708879385617</v>
      </c>
      <c r="AE15" s="428">
        <v>5.6190992138658432E-3</v>
      </c>
      <c r="AF15" s="429">
        <v>2.4540305594876646E-2</v>
      </c>
      <c r="AG15" s="428">
        <v>5.8955394125022691</v>
      </c>
      <c r="AH15" s="425">
        <v>25.747603543363851</v>
      </c>
    </row>
    <row r="16" spans="1:34" x14ac:dyDescent="0.3">
      <c r="A16" s="423" t="s">
        <v>550</v>
      </c>
      <c r="B16" s="424">
        <v>17.387713938400363</v>
      </c>
      <c r="C16" s="424">
        <v>5.7430433069672997</v>
      </c>
      <c r="D16" s="425">
        <v>33.029317869578712</v>
      </c>
      <c r="E16" s="424">
        <v>0.11029997436034349</v>
      </c>
      <c r="F16" s="425">
        <v>0.63435581440495492</v>
      </c>
      <c r="G16" s="424">
        <v>1.8757088547251288</v>
      </c>
      <c r="H16" s="426">
        <v>10.787552989255644</v>
      </c>
      <c r="I16" s="427">
        <v>0.46783531547601009</v>
      </c>
      <c r="J16" s="425">
        <v>2.6906085361963923</v>
      </c>
      <c r="K16" s="428">
        <v>4.6960328764856447</v>
      </c>
      <c r="L16" s="425">
        <v>27.007764753447923</v>
      </c>
      <c r="M16" s="390" t="s">
        <v>496</v>
      </c>
      <c r="N16" s="390" t="s">
        <v>496</v>
      </c>
      <c r="O16" s="424">
        <v>6.6901704868792787E-3</v>
      </c>
      <c r="P16" s="425">
        <v>3.8476423701129518E-2</v>
      </c>
      <c r="Q16" s="390" t="s">
        <v>496</v>
      </c>
      <c r="R16" s="390" t="s">
        <v>496</v>
      </c>
      <c r="S16" s="424">
        <v>2.7070951616092085</v>
      </c>
      <c r="T16" s="425">
        <v>15.569011378952188</v>
      </c>
      <c r="U16" s="424">
        <v>0.14972020063392005</v>
      </c>
      <c r="V16" s="425">
        <v>0.86106892006813185</v>
      </c>
      <c r="W16" s="424">
        <v>1.2332819097070393</v>
      </c>
      <c r="X16" s="425">
        <v>7.0928352863188344</v>
      </c>
      <c r="Y16" s="390" t="s">
        <v>496</v>
      </c>
      <c r="Z16" s="390" t="s">
        <v>496</v>
      </c>
      <c r="AA16" s="424">
        <v>0.38764716946369826</v>
      </c>
      <c r="AB16" s="425">
        <v>2.2294314872962597</v>
      </c>
      <c r="AC16" s="424">
        <v>1.0358998485191775E-2</v>
      </c>
      <c r="AD16" s="425">
        <v>5.9576540779832855E-2</v>
      </c>
      <c r="AE16" s="390" t="s">
        <v>496</v>
      </c>
      <c r="AF16" s="390" t="s">
        <v>496</v>
      </c>
      <c r="AG16" s="428">
        <v>4.4777444414138659</v>
      </c>
      <c r="AH16" s="425">
        <v>25.752347072635413</v>
      </c>
    </row>
    <row r="17" spans="1:34" x14ac:dyDescent="0.3">
      <c r="A17" s="423" t="s">
        <v>551</v>
      </c>
      <c r="B17" s="424">
        <v>12.439743842340341</v>
      </c>
      <c r="C17" s="424">
        <v>5.5029468821713428</v>
      </c>
      <c r="D17" s="425">
        <v>44.23681831326239</v>
      </c>
      <c r="E17" s="390" t="s">
        <v>496</v>
      </c>
      <c r="F17" s="390" t="s">
        <v>496</v>
      </c>
      <c r="G17" s="424">
        <v>2.7167729055421961</v>
      </c>
      <c r="H17" s="426">
        <v>21.839460200902963</v>
      </c>
      <c r="I17" s="427">
        <v>0.8799356476414778</v>
      </c>
      <c r="J17" s="425">
        <v>7.0735833373553758</v>
      </c>
      <c r="K17" s="428">
        <v>1.2734545772028862</v>
      </c>
      <c r="L17" s="425">
        <v>10.23698392300099</v>
      </c>
      <c r="M17" s="424">
        <v>2.5315348425357861E-2</v>
      </c>
      <c r="N17" s="425">
        <v>0.20350377585102411</v>
      </c>
      <c r="O17" s="390" t="s">
        <v>496</v>
      </c>
      <c r="P17" s="390" t="s">
        <v>496</v>
      </c>
      <c r="Q17" s="390" t="s">
        <v>496</v>
      </c>
      <c r="R17" s="390" t="s">
        <v>496</v>
      </c>
      <c r="S17" s="424">
        <v>1.5984468675333221</v>
      </c>
      <c r="T17" s="425">
        <v>12.849515936918197</v>
      </c>
      <c r="U17" s="424">
        <v>9.0084063436249411E-3</v>
      </c>
      <c r="V17" s="425">
        <v>7.2416333147983472E-2</v>
      </c>
      <c r="W17" s="424">
        <v>0.249398244190771</v>
      </c>
      <c r="X17" s="425">
        <v>2.0048503196819096</v>
      </c>
      <c r="Y17" s="424">
        <v>8.0503910785936441E-5</v>
      </c>
      <c r="Z17" s="425">
        <v>6.4715087228669902E-4</v>
      </c>
      <c r="AA17" s="424">
        <v>0.18436531655151042</v>
      </c>
      <c r="AB17" s="425">
        <v>1.4820668245916631</v>
      </c>
      <c r="AC17" s="424">
        <v>1.9142827067216729E-5</v>
      </c>
      <c r="AD17" s="425">
        <v>1.538844152245446E-4</v>
      </c>
      <c r="AE17" s="390" t="s">
        <v>496</v>
      </c>
      <c r="AF17" s="390" t="s">
        <v>496</v>
      </c>
      <c r="AG17" s="428">
        <v>2.0412993385300142</v>
      </c>
      <c r="AH17" s="425">
        <v>16.409496565212038</v>
      </c>
    </row>
    <row r="18" spans="1:34" x14ac:dyDescent="0.3">
      <c r="A18" s="423" t="s">
        <v>552</v>
      </c>
      <c r="B18" s="424">
        <v>22.063010556113429</v>
      </c>
      <c r="C18" s="424">
        <v>5.7579059190626101</v>
      </c>
      <c r="D18" s="425">
        <v>26.097553207520697</v>
      </c>
      <c r="E18" s="390" t="s">
        <v>496</v>
      </c>
      <c r="F18" s="390" t="s">
        <v>496</v>
      </c>
      <c r="G18" s="424">
        <v>4.3420854946618777</v>
      </c>
      <c r="H18" s="426">
        <v>19.680385338249913</v>
      </c>
      <c r="I18" s="427">
        <v>0.36555740714501334</v>
      </c>
      <c r="J18" s="425">
        <v>1.6568790837283138</v>
      </c>
      <c r="K18" s="428">
        <v>2.3428969554530163</v>
      </c>
      <c r="L18" s="425">
        <v>10.619117230145294</v>
      </c>
      <c r="M18" s="424">
        <v>0.73752217800311726</v>
      </c>
      <c r="N18" s="425">
        <v>3.3427993705906904</v>
      </c>
      <c r="O18" s="390" t="s">
        <v>496</v>
      </c>
      <c r="P18" s="390" t="s">
        <v>496</v>
      </c>
      <c r="Q18" s="390" t="s">
        <v>496</v>
      </c>
      <c r="R18" s="390" t="s">
        <v>496</v>
      </c>
      <c r="S18" s="424">
        <v>0.18718696672683477</v>
      </c>
      <c r="T18" s="425">
        <v>0.84841987565911403</v>
      </c>
      <c r="U18" s="390" t="s">
        <v>496</v>
      </c>
      <c r="V18" s="390" t="s">
        <v>496</v>
      </c>
      <c r="W18" s="424">
        <v>0.1119690755469034</v>
      </c>
      <c r="X18" s="425">
        <v>0.50749681355647058</v>
      </c>
      <c r="Y18" s="390" t="s">
        <v>496</v>
      </c>
      <c r="Z18" s="390" t="s">
        <v>496</v>
      </c>
      <c r="AA18" s="424">
        <v>0.62228839258761848</v>
      </c>
      <c r="AB18" s="425">
        <v>2.8205053476493438</v>
      </c>
      <c r="AC18" s="424">
        <v>6.2357483227885142</v>
      </c>
      <c r="AD18" s="425">
        <v>28.263361008367255</v>
      </c>
      <c r="AE18" s="428">
        <v>1.3598498441379225</v>
      </c>
      <c r="AF18" s="429">
        <v>6.1634827245329049</v>
      </c>
      <c r="AG18" s="428">
        <v>0.92144443486135663</v>
      </c>
      <c r="AH18" s="425">
        <v>4.1764220368649285</v>
      </c>
    </row>
    <row r="19" spans="1:34" x14ac:dyDescent="0.3">
      <c r="A19" s="423" t="s">
        <v>553</v>
      </c>
      <c r="B19" s="424">
        <v>22.831208292924842</v>
      </c>
      <c r="C19" s="424">
        <v>4.1440685351343012</v>
      </c>
      <c r="D19" s="425">
        <v>18.150894521068803</v>
      </c>
      <c r="E19" s="424">
        <v>6.7056804743253986</v>
      </c>
      <c r="F19" s="425">
        <v>29.370677137588991</v>
      </c>
      <c r="G19" s="424">
        <v>2.8944219307949974</v>
      </c>
      <c r="H19" s="426">
        <v>12.677480287768866</v>
      </c>
      <c r="I19" s="427">
        <v>0.45402356577709074</v>
      </c>
      <c r="J19" s="425">
        <v>1.9886094505028367</v>
      </c>
      <c r="K19" s="428">
        <v>0.4430246398759099</v>
      </c>
      <c r="L19" s="425">
        <v>1.9404344885820113</v>
      </c>
      <c r="M19" s="424">
        <v>0.38595040946298909</v>
      </c>
      <c r="N19" s="425">
        <v>1.6904510900660092</v>
      </c>
      <c r="O19" s="390" t="s">
        <v>496</v>
      </c>
      <c r="P19" s="390" t="s">
        <v>496</v>
      </c>
      <c r="Q19" s="390" t="s">
        <v>496</v>
      </c>
      <c r="R19" s="390" t="s">
        <v>496</v>
      </c>
      <c r="S19" s="424">
        <v>6.4571923147862007</v>
      </c>
      <c r="T19" s="425">
        <v>28.282306533847439</v>
      </c>
      <c r="U19" s="390" t="s">
        <v>496</v>
      </c>
      <c r="V19" s="390" t="s">
        <v>496</v>
      </c>
      <c r="W19" s="390" t="s">
        <v>496</v>
      </c>
      <c r="X19" s="390" t="s">
        <v>496</v>
      </c>
      <c r="Y19" s="390" t="s">
        <v>496</v>
      </c>
      <c r="Z19" s="390" t="s">
        <v>496</v>
      </c>
      <c r="AA19" s="424">
        <v>1.1489952503763197</v>
      </c>
      <c r="AB19" s="425">
        <v>5.0325643550472163</v>
      </c>
      <c r="AC19" s="390" t="s">
        <v>496</v>
      </c>
      <c r="AD19" s="390" t="s">
        <v>496</v>
      </c>
      <c r="AE19" s="428">
        <v>0.19785117239163555</v>
      </c>
      <c r="AF19" s="429">
        <v>0.86658213552783192</v>
      </c>
      <c r="AG19" s="428">
        <v>7.6061875651625197</v>
      </c>
      <c r="AH19" s="425">
        <v>33.314870888894653</v>
      </c>
    </row>
    <row r="20" spans="1:34" x14ac:dyDescent="0.3">
      <c r="A20" s="423" t="s">
        <v>554</v>
      </c>
      <c r="B20" s="424">
        <v>28.988470193353905</v>
      </c>
      <c r="C20" s="424">
        <v>5.2242115346491955</v>
      </c>
      <c r="D20" s="425">
        <v>18.02168758752552</v>
      </c>
      <c r="E20" s="430">
        <v>0</v>
      </c>
      <c r="F20" s="431">
        <v>0</v>
      </c>
      <c r="G20" s="424">
        <v>13.572063939807116</v>
      </c>
      <c r="H20" s="426">
        <v>46.818834692831565</v>
      </c>
      <c r="I20" s="427">
        <v>1.5871454535274186E-2</v>
      </c>
      <c r="J20" s="425">
        <v>5.4750921416035901E-2</v>
      </c>
      <c r="K20" s="428">
        <v>8.1369109682222849</v>
      </c>
      <c r="L20" s="425">
        <v>28.069473531886512</v>
      </c>
      <c r="M20" s="390" t="s">
        <v>496</v>
      </c>
      <c r="N20" s="390" t="s">
        <v>496</v>
      </c>
      <c r="O20" s="390" t="s">
        <v>496</v>
      </c>
      <c r="P20" s="390" t="s">
        <v>496</v>
      </c>
      <c r="Q20" s="390" t="s">
        <v>496</v>
      </c>
      <c r="R20" s="390" t="s">
        <v>496</v>
      </c>
      <c r="S20" s="424">
        <v>1.369338190006492</v>
      </c>
      <c r="T20" s="425">
        <v>4.7237338875524237</v>
      </c>
      <c r="U20" s="390" t="s">
        <v>496</v>
      </c>
      <c r="V20" s="390" t="s">
        <v>496</v>
      </c>
      <c r="W20" s="424">
        <v>0.17951632014697136</v>
      </c>
      <c r="X20" s="425">
        <v>0.61926800189728015</v>
      </c>
      <c r="Y20" s="390" t="s">
        <v>496</v>
      </c>
      <c r="Z20" s="390" t="s">
        <v>496</v>
      </c>
      <c r="AA20" s="424">
        <v>0.41571165041638353</v>
      </c>
      <c r="AB20" s="425">
        <v>1.4340586020703239</v>
      </c>
      <c r="AC20" s="424">
        <v>4.308355364409383E-2</v>
      </c>
      <c r="AD20" s="425">
        <v>0.14862306757385033</v>
      </c>
      <c r="AE20" s="428">
        <v>3.1762581926093623E-2</v>
      </c>
      <c r="AF20" s="429">
        <v>0.1095697072464891</v>
      </c>
      <c r="AG20" s="428">
        <v>1.964566160569847</v>
      </c>
      <c r="AH20" s="425">
        <v>6.7770604915200288</v>
      </c>
    </row>
    <row r="21" spans="1:34" x14ac:dyDescent="0.3">
      <c r="A21" s="423" t="s">
        <v>555</v>
      </c>
      <c r="B21" s="424">
        <v>24.729640553837264</v>
      </c>
      <c r="C21" s="424">
        <v>3.1719801509074843</v>
      </c>
      <c r="D21" s="425">
        <v>12.826632655666694</v>
      </c>
      <c r="E21" s="424">
        <v>8.1309134108830126</v>
      </c>
      <c r="F21" s="425">
        <v>32.879221973250033</v>
      </c>
      <c r="G21" s="424">
        <v>2.3264245292638162</v>
      </c>
      <c r="H21" s="426">
        <v>9.4074336592119536</v>
      </c>
      <c r="I21" s="427">
        <v>0.38937381041397595</v>
      </c>
      <c r="J21" s="425">
        <v>1.5745227253355989</v>
      </c>
      <c r="K21" s="428">
        <v>0.70853974067024672</v>
      </c>
      <c r="L21" s="425">
        <v>2.8651437093383212</v>
      </c>
      <c r="M21" s="424">
        <v>2.7632914995581539E-2</v>
      </c>
      <c r="N21" s="425">
        <v>0.11174005920314026</v>
      </c>
      <c r="O21" s="390" t="s">
        <v>496</v>
      </c>
      <c r="P21" s="390" t="s">
        <v>496</v>
      </c>
      <c r="Q21" s="390" t="s">
        <v>496</v>
      </c>
      <c r="R21" s="390" t="s">
        <v>496</v>
      </c>
      <c r="S21" s="424">
        <v>9.8270655249473187</v>
      </c>
      <c r="T21" s="425">
        <v>39.738003888707823</v>
      </c>
      <c r="U21" s="424">
        <v>3.5862832234382434E-2</v>
      </c>
      <c r="V21" s="425">
        <v>0.14501962596790613</v>
      </c>
      <c r="W21" s="390" t="s">
        <v>496</v>
      </c>
      <c r="X21" s="390" t="s">
        <v>496</v>
      </c>
      <c r="Y21" s="390" t="s">
        <v>496</v>
      </c>
      <c r="Z21" s="390" t="s">
        <v>496</v>
      </c>
      <c r="AA21" s="424">
        <v>6.6282246278295152E-3</v>
      </c>
      <c r="AB21" s="425">
        <v>2.6802753616251097E-2</v>
      </c>
      <c r="AC21" s="424">
        <v>0.10521941489361702</v>
      </c>
      <c r="AD21" s="425">
        <v>0.42547894970228456</v>
      </c>
      <c r="AE21" s="390" t="s">
        <v>496</v>
      </c>
      <c r="AF21" s="390" t="s">
        <v>496</v>
      </c>
      <c r="AG21" s="428">
        <v>9.8695565818095297</v>
      </c>
      <c r="AH21" s="425">
        <v>39.909826268291972</v>
      </c>
    </row>
    <row r="22" spans="1:34" x14ac:dyDescent="0.3">
      <c r="A22" s="423" t="s">
        <v>556</v>
      </c>
      <c r="B22" s="424">
        <v>8.8368585243823929</v>
      </c>
      <c r="C22" s="424">
        <v>6.6844577355267312</v>
      </c>
      <c r="D22" s="425">
        <v>75.642918997550751</v>
      </c>
      <c r="E22" s="390" t="s">
        <v>496</v>
      </c>
      <c r="F22" s="390" t="s">
        <v>496</v>
      </c>
      <c r="G22" s="390" t="s">
        <v>496</v>
      </c>
      <c r="H22" s="390" t="s">
        <v>496</v>
      </c>
      <c r="I22" s="427">
        <v>0.93875299556683778</v>
      </c>
      <c r="J22" s="425">
        <v>10.623152933552788</v>
      </c>
      <c r="K22" s="428">
        <v>2.3798498665254745E-3</v>
      </c>
      <c r="L22" s="425">
        <v>2.6930949046644399E-2</v>
      </c>
      <c r="M22" s="390" t="s">
        <v>496</v>
      </c>
      <c r="N22" s="390" t="s">
        <v>496</v>
      </c>
      <c r="O22" s="390" t="s">
        <v>496</v>
      </c>
      <c r="P22" s="390" t="s">
        <v>496</v>
      </c>
      <c r="Q22" s="390" t="s">
        <v>496</v>
      </c>
      <c r="R22" s="390" t="s">
        <v>496</v>
      </c>
      <c r="S22" s="424">
        <v>8.7750045659910236E-2</v>
      </c>
      <c r="T22" s="425">
        <v>0.99300045845243479</v>
      </c>
      <c r="U22" s="390" t="s">
        <v>496</v>
      </c>
      <c r="V22" s="390" t="s">
        <v>496</v>
      </c>
      <c r="W22" s="424">
        <v>0.24790656229764357</v>
      </c>
      <c r="X22" s="425">
        <v>2.8053698224728536</v>
      </c>
      <c r="Y22" s="390" t="s">
        <v>496</v>
      </c>
      <c r="Z22" s="390" t="s">
        <v>496</v>
      </c>
      <c r="AA22" s="424">
        <v>0.87561133546474412</v>
      </c>
      <c r="AB22" s="425">
        <v>9.9086268389245316</v>
      </c>
      <c r="AC22" s="390" t="s">
        <v>496</v>
      </c>
      <c r="AD22" s="390" t="s">
        <v>496</v>
      </c>
      <c r="AE22" s="390" t="s">
        <v>496</v>
      </c>
      <c r="AF22" s="390" t="s">
        <v>496</v>
      </c>
      <c r="AG22" s="428">
        <v>1.2112679434222979</v>
      </c>
      <c r="AH22" s="425">
        <v>13.70699711984982</v>
      </c>
    </row>
    <row r="23" spans="1:34" x14ac:dyDescent="0.3">
      <c r="A23" s="423" t="s">
        <v>557</v>
      </c>
      <c r="B23" s="424">
        <v>20.136688070505389</v>
      </c>
      <c r="C23" s="424">
        <v>4.5212295953168136</v>
      </c>
      <c r="D23" s="425">
        <v>22.452697183799302</v>
      </c>
      <c r="E23" s="424">
        <v>0.59998458281322786</v>
      </c>
      <c r="F23" s="425">
        <v>2.9795594027800298</v>
      </c>
      <c r="G23" s="424">
        <v>13.331465585509775</v>
      </c>
      <c r="H23" s="426">
        <v>66.204857217988305</v>
      </c>
      <c r="I23" s="427">
        <v>5.4564994755293146E-2</v>
      </c>
      <c r="J23" s="425">
        <v>0.27097303471277179</v>
      </c>
      <c r="K23" s="428">
        <v>1.7078380225217814E-2</v>
      </c>
      <c r="L23" s="425">
        <v>8.4812259917919963E-2</v>
      </c>
      <c r="M23" s="424">
        <v>1.5462102101414211E-4</v>
      </c>
      <c r="N23" s="425">
        <v>7.6785725871484592E-4</v>
      </c>
      <c r="O23" s="390" t="s">
        <v>496</v>
      </c>
      <c r="P23" s="390" t="s">
        <v>496</v>
      </c>
      <c r="Q23" s="390" t="s">
        <v>496</v>
      </c>
      <c r="R23" s="390" t="s">
        <v>496</v>
      </c>
      <c r="S23" s="424">
        <v>0.8941157606149942</v>
      </c>
      <c r="T23" s="425">
        <v>4.4402324626790213</v>
      </c>
      <c r="U23" s="424">
        <v>1.5158923628837461E-2</v>
      </c>
      <c r="V23" s="425">
        <v>7.5280123403416277E-2</v>
      </c>
      <c r="W23" s="424">
        <v>5.2438646923459953E-2</v>
      </c>
      <c r="X23" s="425">
        <v>0.26041346392144737</v>
      </c>
      <c r="Y23" s="390" t="s">
        <v>496</v>
      </c>
      <c r="Z23" s="390" t="s">
        <v>496</v>
      </c>
      <c r="AA23" s="424">
        <v>0.6380978784749517</v>
      </c>
      <c r="AB23" s="425">
        <v>3.1688323136394332</v>
      </c>
      <c r="AC23" s="424">
        <v>1.2382201829165556E-2</v>
      </c>
      <c r="AD23" s="425">
        <v>6.1490756502813465E-2</v>
      </c>
      <c r="AE23" s="390" t="s">
        <v>496</v>
      </c>
      <c r="AF23" s="390" t="s">
        <v>496</v>
      </c>
      <c r="AG23" s="428">
        <v>1.5998112096422432</v>
      </c>
      <c r="AH23" s="425">
        <v>7.9447583636433183</v>
      </c>
    </row>
    <row r="24" spans="1:34" x14ac:dyDescent="0.3">
      <c r="A24" s="423" t="s">
        <v>558</v>
      </c>
      <c r="B24" s="424">
        <v>28.445974657429225</v>
      </c>
      <c r="C24" s="424">
        <v>5.7298224033294911</v>
      </c>
      <c r="D24" s="425">
        <v>20.142823272300976</v>
      </c>
      <c r="E24" s="424">
        <v>1.6883588199909565</v>
      </c>
      <c r="F24" s="425">
        <v>5.9353171769419699</v>
      </c>
      <c r="G24" s="424">
        <v>10.801269066687672</v>
      </c>
      <c r="H24" s="426">
        <v>37.971168844681188</v>
      </c>
      <c r="I24" s="427">
        <v>0.42992893039253915</v>
      </c>
      <c r="J24" s="425">
        <v>1.5113875884729258</v>
      </c>
      <c r="K24" s="428">
        <v>4.8847160010310713</v>
      </c>
      <c r="L24" s="425">
        <v>17.171905901826189</v>
      </c>
      <c r="M24" s="424">
        <v>6.7711927540022618E-4</v>
      </c>
      <c r="N24" s="425">
        <v>2.3803693969170541E-3</v>
      </c>
      <c r="O24" s="390" t="s">
        <v>496</v>
      </c>
      <c r="P24" s="390" t="s">
        <v>496</v>
      </c>
      <c r="Q24" s="390" t="s">
        <v>496</v>
      </c>
      <c r="R24" s="390" t="s">
        <v>496</v>
      </c>
      <c r="S24" s="424">
        <v>3.3694747717325906</v>
      </c>
      <c r="T24" s="425">
        <v>11.845172514954012</v>
      </c>
      <c r="U24" s="424">
        <v>0.17622657114378462</v>
      </c>
      <c r="V24" s="425">
        <v>0.61951321150375693</v>
      </c>
      <c r="W24" s="424">
        <v>0.39730273689735796</v>
      </c>
      <c r="X24" s="425">
        <v>1.3966922971774305</v>
      </c>
      <c r="Y24" s="424">
        <v>1.768634930931072E-2</v>
      </c>
      <c r="Z24" s="425">
        <v>6.2175226977823322E-2</v>
      </c>
      <c r="AA24" s="424">
        <v>0.77118172966924803</v>
      </c>
      <c r="AB24" s="425">
        <v>2.7110399237729714</v>
      </c>
      <c r="AC24" s="424">
        <v>3.9625886295621991E-2</v>
      </c>
      <c r="AD24" s="425">
        <v>0.1393022625268806</v>
      </c>
      <c r="AE24" s="428">
        <v>0.13970427167417954</v>
      </c>
      <c r="AF24" s="429">
        <v>0.49112140946695609</v>
      </c>
      <c r="AG24" s="428">
        <v>4.7318721587522923</v>
      </c>
      <c r="AH24" s="425">
        <v>16.634593174385998</v>
      </c>
    </row>
    <row r="25" spans="1:34" x14ac:dyDescent="0.3">
      <c r="A25" s="423" t="s">
        <v>559</v>
      </c>
      <c r="B25" s="424">
        <v>23.665885394616755</v>
      </c>
      <c r="C25" s="424">
        <v>2.9411214141604543</v>
      </c>
      <c r="D25" s="425">
        <v>12.427683837383356</v>
      </c>
      <c r="E25" s="424">
        <v>4.1429801857422062</v>
      </c>
      <c r="F25" s="425">
        <v>17.506127984058452</v>
      </c>
      <c r="G25" s="424">
        <v>4.9424982537829623</v>
      </c>
      <c r="H25" s="426">
        <v>20.884484866588704</v>
      </c>
      <c r="I25" s="427">
        <v>0.57947850525998224</v>
      </c>
      <c r="J25" s="425">
        <v>2.4485815577886445</v>
      </c>
      <c r="K25" s="428">
        <v>9.9445672679370614E-2</v>
      </c>
      <c r="L25" s="425">
        <v>0.42020685480878472</v>
      </c>
      <c r="M25" s="424">
        <v>4.5938187073009393</v>
      </c>
      <c r="N25" s="425">
        <v>19.411142370975433</v>
      </c>
      <c r="O25" s="430">
        <v>3.4826391526564811E-2</v>
      </c>
      <c r="P25" s="432">
        <v>0.14715862493987536</v>
      </c>
      <c r="Q25" s="424">
        <v>4.4721467227168417E-2</v>
      </c>
      <c r="R25" s="425">
        <v>0.18897018421859318</v>
      </c>
      <c r="S25" s="424">
        <v>5.58215640989531</v>
      </c>
      <c r="T25" s="425">
        <v>23.587355033693669</v>
      </c>
      <c r="U25" s="390" t="s">
        <v>496</v>
      </c>
      <c r="V25" s="390" t="s">
        <v>496</v>
      </c>
      <c r="W25" s="424">
        <v>9.7131649419259045E-2</v>
      </c>
      <c r="X25" s="425">
        <v>0.41042896895526015</v>
      </c>
      <c r="Y25" s="424">
        <v>2.6886055882863174E-2</v>
      </c>
      <c r="Z25" s="425">
        <v>0.11360680335661098</v>
      </c>
      <c r="AA25" s="424">
        <v>0.56177021024474905</v>
      </c>
      <c r="AB25" s="425">
        <v>2.373755305907693</v>
      </c>
      <c r="AC25" s="390" t="s">
        <v>496</v>
      </c>
      <c r="AD25" s="390" t="s">
        <v>496</v>
      </c>
      <c r="AE25" s="430">
        <v>1.9050471494925034E-2</v>
      </c>
      <c r="AF25" s="431">
        <v>8.0497607324923573E-2</v>
      </c>
      <c r="AG25" s="428">
        <v>6.2679443254421807</v>
      </c>
      <c r="AH25" s="425">
        <v>26.485146111913231</v>
      </c>
    </row>
    <row r="26" spans="1:34" x14ac:dyDescent="0.3">
      <c r="A26" s="423" t="s">
        <v>560</v>
      </c>
      <c r="B26" s="424">
        <v>11.86332062908663</v>
      </c>
      <c r="C26" s="424">
        <v>4.781962147879419</v>
      </c>
      <c r="D26" s="425">
        <v>40.308799680883176</v>
      </c>
      <c r="E26" s="424">
        <v>2.3862736814591178E-3</v>
      </c>
      <c r="F26" s="425">
        <v>2.0114719614071831E-2</v>
      </c>
      <c r="G26" s="424">
        <v>1.0716374109780817</v>
      </c>
      <c r="H26" s="426">
        <v>9.0331994260580668</v>
      </c>
      <c r="I26" s="427">
        <v>1.245133876086878</v>
      </c>
      <c r="J26" s="425">
        <v>10.495660658737014</v>
      </c>
      <c r="K26" s="428">
        <v>0.17193647379866148</v>
      </c>
      <c r="L26" s="425">
        <v>1.4493115306780597</v>
      </c>
      <c r="M26" s="390" t="s">
        <v>496</v>
      </c>
      <c r="N26" s="390" t="s">
        <v>496</v>
      </c>
      <c r="O26" s="390" t="s">
        <v>496</v>
      </c>
      <c r="P26" s="390" t="s">
        <v>496</v>
      </c>
      <c r="Q26" s="390" t="s">
        <v>496</v>
      </c>
      <c r="R26" s="390" t="s">
        <v>496</v>
      </c>
      <c r="S26" s="424">
        <v>3.0710925747700042</v>
      </c>
      <c r="T26" s="425">
        <v>25.887293033623848</v>
      </c>
      <c r="U26" s="424">
        <v>5.3640428738232715E-2</v>
      </c>
      <c r="V26" s="425">
        <v>0.45215357837262254</v>
      </c>
      <c r="W26" s="424">
        <v>0.25766587315280653</v>
      </c>
      <c r="X26" s="425">
        <v>2.1719540524013006</v>
      </c>
      <c r="Y26" s="390" t="s">
        <v>496</v>
      </c>
      <c r="Z26" s="390" t="s">
        <v>496</v>
      </c>
      <c r="AA26" s="424">
        <v>1.2077945874826581</v>
      </c>
      <c r="AB26" s="425">
        <v>10.180914983629229</v>
      </c>
      <c r="AC26" s="424">
        <v>7.1078053447256928E-5</v>
      </c>
      <c r="AD26" s="425">
        <v>5.9914130005882932E-4</v>
      </c>
      <c r="AE26" s="390" t="s">
        <v>496</v>
      </c>
      <c r="AF26" s="390" t="s">
        <v>496</v>
      </c>
      <c r="AG26" s="428">
        <v>4.5901934641437014</v>
      </c>
      <c r="AH26" s="425">
        <v>38.692315648027005</v>
      </c>
    </row>
    <row r="27" spans="1:34" x14ac:dyDescent="0.3">
      <c r="A27" s="423" t="s">
        <v>561</v>
      </c>
      <c r="B27" s="424">
        <v>17.349510187143711</v>
      </c>
      <c r="C27" s="424">
        <v>2.5504683552981113</v>
      </c>
      <c r="D27" s="425">
        <v>14.700520808870172</v>
      </c>
      <c r="E27" s="424">
        <v>1.341711561498212</v>
      </c>
      <c r="F27" s="425">
        <v>7.7334261718376558</v>
      </c>
      <c r="G27" s="424">
        <v>5.9539148023663362</v>
      </c>
      <c r="H27" s="426">
        <v>34.317480655899388</v>
      </c>
      <c r="I27" s="427">
        <v>0.58328781650554429</v>
      </c>
      <c r="J27" s="425">
        <v>3.3619843454587595</v>
      </c>
      <c r="K27" s="390" t="s">
        <v>496</v>
      </c>
      <c r="L27" s="390" t="s">
        <v>496</v>
      </c>
      <c r="M27" s="390" t="s">
        <v>496</v>
      </c>
      <c r="N27" s="390" t="s">
        <v>496</v>
      </c>
      <c r="O27" s="424">
        <v>9.9930178953305776E-2</v>
      </c>
      <c r="P27" s="425">
        <v>0.57598271003267731</v>
      </c>
      <c r="Q27" s="390" t="s">
        <v>496</v>
      </c>
      <c r="R27" s="390" t="s">
        <v>496</v>
      </c>
      <c r="S27" s="424">
        <v>6.750143479049119</v>
      </c>
      <c r="T27" s="425">
        <v>38.906824493818235</v>
      </c>
      <c r="U27" s="390" t="s">
        <v>496</v>
      </c>
      <c r="V27" s="390" t="s">
        <v>496</v>
      </c>
      <c r="W27" s="390" t="s">
        <v>496</v>
      </c>
      <c r="X27" s="390" t="s">
        <v>496</v>
      </c>
      <c r="Y27" s="424">
        <v>2.8820733963965789E-3</v>
      </c>
      <c r="Z27" s="425">
        <v>1.661184301636507E-2</v>
      </c>
      <c r="AA27" s="390" t="s">
        <v>496</v>
      </c>
      <c r="AB27" s="390" t="s">
        <v>496</v>
      </c>
      <c r="AC27" s="424">
        <v>6.717192007668453E-2</v>
      </c>
      <c r="AD27" s="425">
        <v>0.38716897106674569</v>
      </c>
      <c r="AE27" s="390" t="s">
        <v>496</v>
      </c>
      <c r="AF27" s="390" t="s">
        <v>496</v>
      </c>
      <c r="AG27" s="428">
        <v>6.7530255524455161</v>
      </c>
      <c r="AH27" s="425">
        <v>38.923436336834598</v>
      </c>
    </row>
    <row r="28" spans="1:34" x14ac:dyDescent="0.3">
      <c r="A28" s="423" t="s">
        <v>562</v>
      </c>
      <c r="B28" s="424">
        <v>20.718957550777411</v>
      </c>
      <c r="C28" s="424">
        <v>3.9065044304515628</v>
      </c>
      <c r="D28" s="425">
        <v>18.854734466623704</v>
      </c>
      <c r="E28" s="424">
        <v>2.6138411639274448</v>
      </c>
      <c r="F28" s="425">
        <v>12.615698244091286</v>
      </c>
      <c r="G28" s="424">
        <v>8.5427601573241336</v>
      </c>
      <c r="H28" s="426">
        <v>41.231611852998824</v>
      </c>
      <c r="I28" s="427">
        <v>5.9313379477423336E-2</v>
      </c>
      <c r="J28" s="425">
        <v>0.28627588686380506</v>
      </c>
      <c r="K28" s="390" t="s">
        <v>496</v>
      </c>
      <c r="L28" s="390" t="s">
        <v>496</v>
      </c>
      <c r="M28" s="424">
        <v>0.12011880359387503</v>
      </c>
      <c r="N28" s="425">
        <v>0.57975312367666865</v>
      </c>
      <c r="O28" s="424">
        <v>0.12847664821197791</v>
      </c>
      <c r="P28" s="425">
        <v>0.62009224111353634</v>
      </c>
      <c r="Q28" s="424">
        <v>1.0361052698279838E-2</v>
      </c>
      <c r="R28" s="425">
        <v>5.0007596535140697E-2</v>
      </c>
      <c r="S28" s="424">
        <v>4.5848137117797112</v>
      </c>
      <c r="T28" s="425">
        <v>22.128592621242575</v>
      </c>
      <c r="U28" s="424">
        <v>5.3418882138052074E-3</v>
      </c>
      <c r="V28" s="425">
        <v>2.5782610928727787E-2</v>
      </c>
      <c r="W28" s="424">
        <v>6.2997440314530376E-2</v>
      </c>
      <c r="X28" s="425">
        <v>0.30405699784913454</v>
      </c>
      <c r="Y28" s="390" t="s">
        <v>496</v>
      </c>
      <c r="Z28" s="390" t="s">
        <v>496</v>
      </c>
      <c r="AA28" s="424">
        <v>0.55356698138370375</v>
      </c>
      <c r="AB28" s="425">
        <v>2.6717897366556116</v>
      </c>
      <c r="AC28" s="390" t="s">
        <v>496</v>
      </c>
      <c r="AD28" s="390" t="s">
        <v>496</v>
      </c>
      <c r="AE28" s="428">
        <v>0.13088215573556697</v>
      </c>
      <c r="AF28" s="429">
        <v>0.63170241753140732</v>
      </c>
      <c r="AG28" s="428">
        <v>5.2066997593571465</v>
      </c>
      <c r="AH28" s="425">
        <v>25.130124170565626</v>
      </c>
    </row>
    <row r="29" spans="1:34" x14ac:dyDescent="0.3">
      <c r="A29" s="423" t="s">
        <v>563</v>
      </c>
      <c r="B29" s="424">
        <v>20.69705667821874</v>
      </c>
      <c r="C29" s="424">
        <v>6.3453149860732658</v>
      </c>
      <c r="D29" s="425">
        <v>30.658054837096604</v>
      </c>
      <c r="E29" s="424">
        <v>1.3898984879005589</v>
      </c>
      <c r="F29" s="425">
        <v>6.7154403136136089</v>
      </c>
      <c r="G29" s="424">
        <v>1.982931246905695</v>
      </c>
      <c r="H29" s="426">
        <v>9.5807402846439551</v>
      </c>
      <c r="I29" s="427">
        <v>0.52781047925351188</v>
      </c>
      <c r="J29" s="425">
        <v>2.5501716860493087</v>
      </c>
      <c r="K29" s="428">
        <v>1.9328053960899323</v>
      </c>
      <c r="L29" s="425">
        <v>9.338551979344901</v>
      </c>
      <c r="M29" s="424">
        <v>1.7054108292170416E-4</v>
      </c>
      <c r="N29" s="425">
        <v>8.2398712808850224E-4</v>
      </c>
      <c r="O29" s="390" t="s">
        <v>496</v>
      </c>
      <c r="P29" s="390" t="s">
        <v>496</v>
      </c>
      <c r="Q29" s="390" t="s">
        <v>496</v>
      </c>
      <c r="R29" s="390" t="s">
        <v>496</v>
      </c>
      <c r="S29" s="424">
        <v>7.1263562976428485</v>
      </c>
      <c r="T29" s="425">
        <v>34.431737847741964</v>
      </c>
      <c r="U29" s="390" t="s">
        <v>496</v>
      </c>
      <c r="V29" s="390" t="s">
        <v>496</v>
      </c>
      <c r="W29" s="424">
        <v>0.19793016980411868</v>
      </c>
      <c r="X29" s="425">
        <v>0.95632037386464386</v>
      </c>
      <c r="Y29" s="390" t="s">
        <v>496</v>
      </c>
      <c r="Z29" s="390" t="s">
        <v>496</v>
      </c>
      <c r="AA29" s="424">
        <v>1.1861127593074803</v>
      </c>
      <c r="AB29" s="425">
        <v>5.7308281933427132</v>
      </c>
      <c r="AC29" s="430">
        <v>7.726786571377822E-3</v>
      </c>
      <c r="AD29" s="431">
        <v>3.7332779687023677E-2</v>
      </c>
      <c r="AE29" s="390" t="s">
        <v>496</v>
      </c>
      <c r="AF29" s="390" t="s">
        <v>496</v>
      </c>
      <c r="AG29" s="428">
        <v>8.5103992267544477</v>
      </c>
      <c r="AH29" s="425">
        <v>41.118886414949323</v>
      </c>
    </row>
    <row r="30" spans="1:34" x14ac:dyDescent="0.3">
      <c r="A30" s="423" t="s">
        <v>564</v>
      </c>
      <c r="B30" s="424">
        <v>28.110128292811442</v>
      </c>
      <c r="C30" s="424">
        <v>13.903799019840791</v>
      </c>
      <c r="D30" s="425">
        <v>49.46188389825452</v>
      </c>
      <c r="E30" s="424">
        <v>10.136998748093912</v>
      </c>
      <c r="F30" s="425">
        <v>36.061730642069783</v>
      </c>
      <c r="G30" s="424">
        <v>0.10976275752369706</v>
      </c>
      <c r="H30" s="426">
        <v>0.39047405397920759</v>
      </c>
      <c r="I30" s="427">
        <v>1.6353664800149333E-2</v>
      </c>
      <c r="J30" s="425">
        <v>5.8177126158230411E-2</v>
      </c>
      <c r="K30" s="428">
        <v>0.2177114297543063</v>
      </c>
      <c r="L30" s="425">
        <v>0.77449461449089618</v>
      </c>
      <c r="M30" s="390" t="s">
        <v>496</v>
      </c>
      <c r="N30" s="390" t="s">
        <v>496</v>
      </c>
      <c r="O30" s="390" t="s">
        <v>496</v>
      </c>
      <c r="P30" s="390" t="s">
        <v>496</v>
      </c>
      <c r="Q30" s="390" t="s">
        <v>496</v>
      </c>
      <c r="R30" s="390" t="s">
        <v>496</v>
      </c>
      <c r="S30" s="424">
        <v>3.2479986800431417</v>
      </c>
      <c r="T30" s="425">
        <v>11.554549471315459</v>
      </c>
      <c r="U30" s="424">
        <v>8.1142561043252542E-2</v>
      </c>
      <c r="V30" s="425">
        <v>0.28865951872586437</v>
      </c>
      <c r="W30" s="424">
        <v>3.8967620378582785E-2</v>
      </c>
      <c r="X30" s="425">
        <v>0.13862484003158362</v>
      </c>
      <c r="Y30" s="390" t="s">
        <v>496</v>
      </c>
      <c r="Z30" s="390" t="s">
        <v>496</v>
      </c>
      <c r="AA30" s="390" t="s">
        <v>496</v>
      </c>
      <c r="AB30" s="390" t="s">
        <v>496</v>
      </c>
      <c r="AC30" s="424">
        <v>0.35739371629063232</v>
      </c>
      <c r="AD30" s="425">
        <v>1.2714054968650856</v>
      </c>
      <c r="AE30" s="390" t="s">
        <v>496</v>
      </c>
      <c r="AF30" s="390" t="s">
        <v>496</v>
      </c>
      <c r="AG30" s="428">
        <v>3.3681089565079536</v>
      </c>
      <c r="AH30" s="425">
        <v>11.981834168182273</v>
      </c>
    </row>
    <row r="31" spans="1:34" x14ac:dyDescent="0.3">
      <c r="A31" s="423" t="s">
        <v>565</v>
      </c>
      <c r="B31" s="424">
        <v>25.384102672842847</v>
      </c>
      <c r="C31" s="424">
        <v>4.6319064590966947</v>
      </c>
      <c r="D31" s="425">
        <v>18.247272786412633</v>
      </c>
      <c r="E31" s="424">
        <v>1.998627708309346</v>
      </c>
      <c r="F31" s="425">
        <v>7.8735409089231876</v>
      </c>
      <c r="G31" s="424">
        <v>12.484447204541796</v>
      </c>
      <c r="H31" s="426">
        <v>49.182149022341719</v>
      </c>
      <c r="I31" s="427">
        <v>0.28846259046366685</v>
      </c>
      <c r="J31" s="425">
        <v>1.1363907331350271</v>
      </c>
      <c r="K31" s="390" t="s">
        <v>496</v>
      </c>
      <c r="L31" s="390" t="s">
        <v>496</v>
      </c>
      <c r="M31" s="424">
        <v>1.0046383875937329E-2</v>
      </c>
      <c r="N31" s="425">
        <v>3.9577463128863885E-2</v>
      </c>
      <c r="O31" s="424">
        <v>0.18677233764210696</v>
      </c>
      <c r="P31" s="425">
        <v>0.73578467613875953</v>
      </c>
      <c r="Q31" s="390" t="s">
        <v>496</v>
      </c>
      <c r="R31" s="390" t="s">
        <v>496</v>
      </c>
      <c r="S31" s="424">
        <v>5.5778395210629057</v>
      </c>
      <c r="T31" s="425">
        <v>21.973751024220174</v>
      </c>
      <c r="U31" s="390" t="s">
        <v>496</v>
      </c>
      <c r="V31" s="390" t="s">
        <v>496</v>
      </c>
      <c r="W31" s="424">
        <v>6.8458287073627042E-2</v>
      </c>
      <c r="X31" s="425">
        <v>0.2696896083187808</v>
      </c>
      <c r="Y31" s="390" t="s">
        <v>496</v>
      </c>
      <c r="Z31" s="390" t="s">
        <v>496</v>
      </c>
      <c r="AA31" s="424">
        <v>0.12795551982711417</v>
      </c>
      <c r="AB31" s="425">
        <v>0.50407738054103934</v>
      </c>
      <c r="AC31" s="390" t="s">
        <v>496</v>
      </c>
      <c r="AD31" s="390" t="s">
        <v>496</v>
      </c>
      <c r="AE31" s="428">
        <v>9.5866609496529417E-3</v>
      </c>
      <c r="AF31" s="429">
        <v>3.7766396839819041E-2</v>
      </c>
      <c r="AG31" s="428">
        <v>5.7742533279636472</v>
      </c>
      <c r="AH31" s="425">
        <v>22.747518013079997</v>
      </c>
    </row>
    <row r="32" spans="1:34" x14ac:dyDescent="0.3">
      <c r="A32" s="423" t="s">
        <v>566</v>
      </c>
      <c r="B32" s="424">
        <v>21.32622846379255</v>
      </c>
      <c r="C32" s="424">
        <v>3.9541423429046754</v>
      </c>
      <c r="D32" s="425">
        <v>18.541217213432638</v>
      </c>
      <c r="E32" s="424">
        <v>0.48836378662982133</v>
      </c>
      <c r="F32" s="425">
        <v>2.2899679024772723</v>
      </c>
      <c r="G32" s="424">
        <v>10.652827339384837</v>
      </c>
      <c r="H32" s="426">
        <v>49.951764126840793</v>
      </c>
      <c r="I32" s="427">
        <v>0.76202976422530244</v>
      </c>
      <c r="J32" s="426">
        <v>3.5732045425616104</v>
      </c>
      <c r="K32" s="428">
        <v>0.42977049880292878</v>
      </c>
      <c r="L32" s="425">
        <v>2.0152203636596537</v>
      </c>
      <c r="M32" s="390" t="s">
        <v>496</v>
      </c>
      <c r="N32" s="390" t="s">
        <v>496</v>
      </c>
      <c r="O32" s="390" t="s">
        <v>496</v>
      </c>
      <c r="P32" s="390" t="s">
        <v>496</v>
      </c>
      <c r="Q32" s="390" t="s">
        <v>496</v>
      </c>
      <c r="R32" s="390" t="s">
        <v>496</v>
      </c>
      <c r="S32" s="424">
        <v>4.3583891084963335</v>
      </c>
      <c r="T32" s="425">
        <v>20.436755218560851</v>
      </c>
      <c r="U32" s="424">
        <v>3.0014587587777388E-2</v>
      </c>
      <c r="V32" s="425">
        <v>0.14074025155800918</v>
      </c>
      <c r="W32" s="424">
        <v>0.14583650697067974</v>
      </c>
      <c r="X32" s="425">
        <v>0.6838363718098559</v>
      </c>
      <c r="Y32" s="424">
        <v>5.6707890236919287E-4</v>
      </c>
      <c r="Z32" s="425">
        <v>2.6590679328601097E-3</v>
      </c>
      <c r="AA32" s="424">
        <v>0.50330107278047265</v>
      </c>
      <c r="AB32" s="425">
        <v>2.3600097581012602</v>
      </c>
      <c r="AC32" s="424">
        <v>9.8639409949754738E-4</v>
      </c>
      <c r="AD32" s="425">
        <v>4.6252627424124108E-3</v>
      </c>
      <c r="AE32" s="390" t="s">
        <v>496</v>
      </c>
      <c r="AF32" s="390" t="s">
        <v>496</v>
      </c>
      <c r="AG32" s="428">
        <v>5.0381083547376324</v>
      </c>
      <c r="AH32" s="425">
        <v>23.624000667962836</v>
      </c>
    </row>
    <row r="33" spans="1:34" x14ac:dyDescent="0.3">
      <c r="A33" s="423"/>
      <c r="B33" s="647"/>
      <c r="C33" s="647"/>
      <c r="D33" s="648"/>
      <c r="E33" s="647"/>
      <c r="F33" s="648"/>
      <c r="G33" s="647"/>
      <c r="H33" s="648"/>
      <c r="I33" s="647"/>
      <c r="J33" s="648"/>
      <c r="K33" s="647"/>
      <c r="L33" s="648"/>
      <c r="M33" s="647"/>
      <c r="N33" s="648"/>
      <c r="O33" s="423"/>
      <c r="P33" s="648"/>
      <c r="Q33" s="647"/>
      <c r="R33" s="648"/>
      <c r="S33" s="647"/>
      <c r="T33" s="648"/>
      <c r="U33" s="647"/>
      <c r="V33" s="648"/>
      <c r="W33" s="647"/>
      <c r="X33" s="648"/>
      <c r="Y33" s="647"/>
      <c r="Z33" s="648"/>
      <c r="AA33" s="648"/>
      <c r="AB33" s="648"/>
      <c r="AC33" s="647"/>
      <c r="AD33" s="648"/>
      <c r="AE33" s="647"/>
      <c r="AF33" s="648"/>
      <c r="AG33" s="647"/>
      <c r="AH33" s="648"/>
    </row>
    <row r="34" spans="1:34" x14ac:dyDescent="0.3">
      <c r="A34" s="649" t="s">
        <v>641</v>
      </c>
      <c r="B34" s="423"/>
      <c r="C34" s="423"/>
      <c r="D34" s="423"/>
      <c r="E34" s="647"/>
      <c r="F34" s="648"/>
      <c r="G34" s="647"/>
      <c r="H34" s="648"/>
      <c r="I34" s="647"/>
      <c r="J34" s="648"/>
      <c r="K34" s="647"/>
      <c r="L34" s="648"/>
      <c r="M34" s="647"/>
      <c r="N34" s="648"/>
      <c r="O34" s="647"/>
      <c r="P34" s="648"/>
      <c r="Q34" s="647"/>
      <c r="R34" s="648"/>
      <c r="S34" s="647"/>
      <c r="T34" s="648"/>
      <c r="U34" s="647"/>
      <c r="V34" s="648"/>
      <c r="W34" s="647"/>
      <c r="X34" s="648"/>
      <c r="Y34" s="647"/>
      <c r="Z34" s="648"/>
      <c r="AA34" s="648"/>
      <c r="AB34" s="648"/>
      <c r="AC34" s="647"/>
      <c r="AD34" s="648"/>
      <c r="AE34" s="647"/>
      <c r="AF34" s="648"/>
      <c r="AG34" s="647"/>
      <c r="AH34" s="648"/>
    </row>
    <row r="35" spans="1:34" x14ac:dyDescent="0.3">
      <c r="A35" s="649" t="s">
        <v>642</v>
      </c>
      <c r="B35" s="647"/>
      <c r="C35" s="647"/>
      <c r="D35" s="648"/>
      <c r="E35" s="647"/>
      <c r="F35" s="648"/>
      <c r="G35" s="647"/>
      <c r="H35" s="648"/>
      <c r="I35" s="647"/>
      <c r="J35" s="648"/>
      <c r="K35" s="647"/>
      <c r="L35" s="648"/>
      <c r="M35" s="647"/>
      <c r="N35" s="648"/>
      <c r="O35" s="647"/>
      <c r="P35" s="648"/>
      <c r="Q35" s="647"/>
      <c r="R35" s="648"/>
      <c r="S35" s="647"/>
      <c r="T35" s="648"/>
      <c r="U35" s="647"/>
      <c r="V35" s="648"/>
      <c r="W35" s="647"/>
      <c r="X35" s="648"/>
      <c r="Y35" s="647"/>
      <c r="Z35" s="648"/>
      <c r="AA35" s="648"/>
      <c r="AB35" s="648"/>
      <c r="AC35" s="647"/>
      <c r="AD35" s="648"/>
      <c r="AE35" s="647"/>
      <c r="AF35" s="648"/>
      <c r="AG35" s="647"/>
      <c r="AH35" s="648"/>
    </row>
    <row r="36" spans="1:34" x14ac:dyDescent="0.3">
      <c r="A36" s="650" t="s">
        <v>567</v>
      </c>
    </row>
  </sheetData>
  <mergeCells count="17">
    <mergeCell ref="A3:A4"/>
    <mergeCell ref="C3:D3"/>
    <mergeCell ref="E3:F3"/>
    <mergeCell ref="G3:H3"/>
    <mergeCell ref="I3:J3"/>
    <mergeCell ref="K3:L3"/>
    <mergeCell ref="M3:N3"/>
    <mergeCell ref="O3:P3"/>
    <mergeCell ref="AA3:AB3"/>
    <mergeCell ref="AC3:AD3"/>
    <mergeCell ref="AE3:AF3"/>
    <mergeCell ref="AG3:AH3"/>
    <mergeCell ref="Q3:R3"/>
    <mergeCell ref="S3:T3"/>
    <mergeCell ref="U3:V3"/>
    <mergeCell ref="W3:X3"/>
    <mergeCell ref="Y3:Z3"/>
  </mergeCells>
  <hyperlinks>
    <hyperlink ref="V1" location="INFO!A1" display="POWRÓT" xr:uid="{C0594C6A-E4C4-476B-BF6B-06F3233DF851}"/>
  </hyperlinks>
  <pageMargins left="0.7" right="0.7" top="0.75" bottom="0.75" header="0.3" footer="0.3"/>
  <pageSetup paperSize="9" scale="61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B81C0-9D24-4EE6-8F90-508256C260AF}">
  <sheetPr>
    <tabColor rgb="FFFFC000"/>
  </sheetPr>
  <dimension ref="A1:S67"/>
  <sheetViews>
    <sheetView zoomScaleNormal="100" workbookViewId="0">
      <selection activeCell="N57" sqref="N56:N57"/>
    </sheetView>
  </sheetViews>
  <sheetFormatPr defaultColWidth="13.6640625" defaultRowHeight="14.4" x14ac:dyDescent="0.3"/>
  <cols>
    <col min="18" max="18" width="3.6640625" customWidth="1"/>
  </cols>
  <sheetData>
    <row r="1" spans="1:19" ht="15.6" x14ac:dyDescent="0.3">
      <c r="A1" s="892" t="s">
        <v>902</v>
      </c>
      <c r="B1" s="892"/>
      <c r="C1" s="892"/>
      <c r="D1" s="892"/>
      <c r="E1" s="892"/>
      <c r="F1" s="892"/>
      <c r="G1" s="892"/>
      <c r="H1" s="892"/>
      <c r="I1" s="892"/>
      <c r="J1" s="892"/>
      <c r="K1" s="892"/>
      <c r="L1" s="892"/>
      <c r="M1" s="892"/>
      <c r="N1" s="892"/>
      <c r="O1" s="892"/>
      <c r="P1" s="892"/>
      <c r="Q1" s="892"/>
    </row>
    <row r="2" spans="1:19" ht="15.6" x14ac:dyDescent="0.3">
      <c r="A2" s="892"/>
      <c r="B2" s="892"/>
      <c r="C2" s="892"/>
      <c r="D2" s="892"/>
      <c r="E2" s="892"/>
      <c r="F2" s="892"/>
      <c r="G2" s="892"/>
      <c r="H2" s="892"/>
      <c r="I2" s="892"/>
      <c r="J2" s="892"/>
      <c r="K2" s="892"/>
      <c r="L2" s="892"/>
      <c r="M2" s="892"/>
      <c r="N2" s="892"/>
      <c r="O2" s="892"/>
      <c r="P2" s="892"/>
      <c r="Q2" s="892"/>
    </row>
    <row r="3" spans="1:19" ht="26.4" x14ac:dyDescent="0.3">
      <c r="A3" s="1125" t="s">
        <v>537</v>
      </c>
      <c r="B3" s="404" t="s">
        <v>588</v>
      </c>
      <c r="C3" s="404" t="s">
        <v>187</v>
      </c>
      <c r="D3" s="404" t="s">
        <v>192</v>
      </c>
      <c r="E3" s="404" t="s">
        <v>81</v>
      </c>
      <c r="F3" s="404" t="s">
        <v>589</v>
      </c>
      <c r="G3" s="404" t="s">
        <v>590</v>
      </c>
      <c r="H3" s="404" t="s">
        <v>591</v>
      </c>
      <c r="I3" s="404" t="s">
        <v>592</v>
      </c>
      <c r="J3" s="526" t="s">
        <v>576</v>
      </c>
      <c r="K3" s="404" t="s">
        <v>593</v>
      </c>
      <c r="L3" s="404" t="s">
        <v>594</v>
      </c>
      <c r="M3" s="404" t="s">
        <v>579</v>
      </c>
      <c r="N3" s="526" t="s">
        <v>580</v>
      </c>
      <c r="O3" s="404" t="s">
        <v>595</v>
      </c>
      <c r="P3" s="404" t="s">
        <v>596</v>
      </c>
      <c r="Q3" s="404" t="s">
        <v>597</v>
      </c>
    </row>
    <row r="4" spans="1:19" x14ac:dyDescent="0.3">
      <c r="A4" s="1125"/>
      <c r="B4" s="407" t="s">
        <v>598</v>
      </c>
      <c r="C4" s="407" t="s">
        <v>598</v>
      </c>
      <c r="D4" s="407" t="s">
        <v>598</v>
      </c>
      <c r="E4" s="407" t="s">
        <v>598</v>
      </c>
      <c r="F4" s="407" t="s">
        <v>598</v>
      </c>
      <c r="G4" s="407" t="s">
        <v>598</v>
      </c>
      <c r="H4" s="407" t="s">
        <v>598</v>
      </c>
      <c r="I4" s="407" t="s">
        <v>598</v>
      </c>
      <c r="J4" s="407" t="s">
        <v>598</v>
      </c>
      <c r="K4" s="407" t="s">
        <v>598</v>
      </c>
      <c r="L4" s="407" t="s">
        <v>598</v>
      </c>
      <c r="M4" s="407" t="s">
        <v>598</v>
      </c>
      <c r="N4" s="967" t="s">
        <v>598</v>
      </c>
      <c r="O4" s="407" t="s">
        <v>598</v>
      </c>
      <c r="P4" s="407" t="s">
        <v>598</v>
      </c>
      <c r="Q4" s="407" t="s">
        <v>598</v>
      </c>
    </row>
    <row r="5" spans="1:19" x14ac:dyDescent="0.3">
      <c r="A5" s="970"/>
      <c r="B5" s="971"/>
      <c r="C5" s="971"/>
      <c r="D5" s="971"/>
      <c r="E5" s="971"/>
      <c r="F5" s="971"/>
      <c r="G5" s="971"/>
      <c r="H5" s="971"/>
      <c r="I5" s="971"/>
      <c r="J5" s="971"/>
      <c r="K5" s="971"/>
      <c r="L5" s="971"/>
      <c r="M5" s="971"/>
      <c r="N5" s="966"/>
      <c r="O5" s="971"/>
      <c r="P5" s="971"/>
      <c r="Q5" s="971"/>
    </row>
    <row r="6" spans="1:19" x14ac:dyDescent="0.3">
      <c r="A6" s="972"/>
      <c r="B6" s="973" t="s">
        <v>588</v>
      </c>
      <c r="C6" s="973" t="s">
        <v>187</v>
      </c>
      <c r="D6" s="973" t="s">
        <v>192</v>
      </c>
      <c r="E6" s="973" t="s">
        <v>81</v>
      </c>
      <c r="F6" s="973" t="s">
        <v>1001</v>
      </c>
      <c r="G6" s="973" t="s">
        <v>572</v>
      </c>
      <c r="H6" s="973" t="s">
        <v>203</v>
      </c>
      <c r="I6" s="973" t="s">
        <v>969</v>
      </c>
      <c r="J6" s="973" t="s">
        <v>1002</v>
      </c>
      <c r="K6" s="973" t="s">
        <v>508</v>
      </c>
      <c r="L6" s="973" t="s">
        <v>1003</v>
      </c>
      <c r="M6" s="973" t="s">
        <v>1004</v>
      </c>
      <c r="N6" s="974" t="s">
        <v>1005</v>
      </c>
      <c r="O6" s="973" t="s">
        <v>581</v>
      </c>
      <c r="P6" s="973" t="s">
        <v>582</v>
      </c>
      <c r="Q6" s="973" t="s">
        <v>1006</v>
      </c>
    </row>
    <row r="7" spans="1:19" x14ac:dyDescent="0.3">
      <c r="A7" s="972"/>
      <c r="B7" s="973"/>
      <c r="C7" s="973"/>
      <c r="D7" s="973"/>
      <c r="E7" s="973"/>
      <c r="F7" s="973"/>
      <c r="G7" s="973"/>
      <c r="H7" s="973"/>
      <c r="I7" s="973"/>
      <c r="J7" s="973"/>
      <c r="K7" s="973"/>
      <c r="L7" s="973"/>
      <c r="M7" s="973"/>
      <c r="N7" s="974"/>
      <c r="O7" s="973"/>
      <c r="P7" s="973"/>
      <c r="Q7" s="973"/>
    </row>
    <row r="8" spans="1:19" ht="38.4" customHeight="1" x14ac:dyDescent="0.3">
      <c r="A8" s="970" t="s">
        <v>537</v>
      </c>
      <c r="B8" s="971" t="s">
        <v>1007</v>
      </c>
      <c r="C8" s="971" t="s">
        <v>1008</v>
      </c>
      <c r="D8" s="971" t="s">
        <v>1009</v>
      </c>
      <c r="E8" s="971" t="s">
        <v>1010</v>
      </c>
      <c r="F8" s="971" t="s">
        <v>1011</v>
      </c>
      <c r="G8" s="971" t="s">
        <v>1012</v>
      </c>
      <c r="H8" s="971" t="s">
        <v>1013</v>
      </c>
      <c r="I8" s="971" t="s">
        <v>1014</v>
      </c>
      <c r="J8" s="971" t="s">
        <v>1015</v>
      </c>
      <c r="K8" s="971" t="s">
        <v>1016</v>
      </c>
      <c r="L8" s="971" t="s">
        <v>1017</v>
      </c>
      <c r="M8" s="971" t="s">
        <v>1018</v>
      </c>
      <c r="N8" s="971" t="s">
        <v>1019</v>
      </c>
      <c r="O8" s="971" t="s">
        <v>1020</v>
      </c>
      <c r="P8" s="971" t="s">
        <v>1021</v>
      </c>
      <c r="Q8" s="971" t="s">
        <v>1022</v>
      </c>
    </row>
    <row r="9" spans="1:19" x14ac:dyDescent="0.3">
      <c r="A9" s="968" t="s">
        <v>539</v>
      </c>
      <c r="B9" s="415">
        <v>22.63680526577668</v>
      </c>
      <c r="C9" s="415">
        <v>5.6839719674665954</v>
      </c>
      <c r="D9" s="415">
        <v>1.84640497145293</v>
      </c>
      <c r="E9" s="415">
        <v>6.9949181408724632</v>
      </c>
      <c r="F9" s="969">
        <v>0.5081204359604089</v>
      </c>
      <c r="G9" s="421">
        <v>1.8350060079234258</v>
      </c>
      <c r="H9" s="415">
        <v>0.41071473271248515</v>
      </c>
      <c r="I9" s="415">
        <v>5.560862716643683E-2</v>
      </c>
      <c r="J9" s="415">
        <v>3.9864588487353201</v>
      </c>
      <c r="K9" s="415">
        <v>5.6869852180123193E-2</v>
      </c>
      <c r="L9" s="415">
        <v>0.21472323631447374</v>
      </c>
      <c r="M9" s="415">
        <v>5.7368032469888031E-3</v>
      </c>
      <c r="N9" s="415">
        <v>0.85549511249938537</v>
      </c>
      <c r="O9" s="415">
        <v>0.12105119114372478</v>
      </c>
      <c r="P9" s="421">
        <v>5.655360589235562E-2</v>
      </c>
      <c r="Q9" s="421">
        <v>5.1192838552065032</v>
      </c>
    </row>
    <row r="10" spans="1:19" x14ac:dyDescent="0.3">
      <c r="A10" s="423" t="s">
        <v>540</v>
      </c>
      <c r="B10" s="424">
        <v>30.545129081760642</v>
      </c>
      <c r="C10" s="424">
        <v>7.7743648056206132</v>
      </c>
      <c r="D10" s="424">
        <v>3.5335938121240158</v>
      </c>
      <c r="E10" s="424">
        <v>6.0141122699173577</v>
      </c>
      <c r="F10" s="427">
        <v>0.11926152571420789</v>
      </c>
      <c r="G10" s="428">
        <v>3.7600784511682446</v>
      </c>
      <c r="H10" s="424">
        <v>6.1022944890877008E-4</v>
      </c>
      <c r="I10" s="424">
        <v>9.5719036127428557E-4</v>
      </c>
      <c r="J10" s="424">
        <v>7.5591553528193787</v>
      </c>
      <c r="K10" s="424">
        <v>2.3732829333892164E-2</v>
      </c>
      <c r="L10" s="424">
        <v>0.47074676883726468</v>
      </c>
      <c r="M10" s="390" t="s">
        <v>496</v>
      </c>
      <c r="N10" s="424">
        <v>1.2510729538312437</v>
      </c>
      <c r="O10" s="390" t="s">
        <v>496</v>
      </c>
      <c r="P10" s="428">
        <v>2.4312525343852653E-2</v>
      </c>
      <c r="Q10" s="428">
        <v>9.3047079048217789</v>
      </c>
      <c r="S10" t="s">
        <v>1007</v>
      </c>
    </row>
    <row r="11" spans="1:19" x14ac:dyDescent="0.3">
      <c r="A11" s="423" t="s">
        <v>541</v>
      </c>
      <c r="B11" s="424">
        <v>26.00065679746238</v>
      </c>
      <c r="C11" s="424">
        <v>4.9697685997044072</v>
      </c>
      <c r="D11" s="424">
        <v>3.9297247133827755E-2</v>
      </c>
      <c r="E11" s="424">
        <v>10.188872574826416</v>
      </c>
      <c r="F11" s="427">
        <v>0.48289927415372669</v>
      </c>
      <c r="G11" s="428">
        <v>7.0177702849173782</v>
      </c>
      <c r="H11" s="424">
        <v>9.3883582139328861E-2</v>
      </c>
      <c r="I11" s="390" t="s">
        <v>496</v>
      </c>
      <c r="J11" s="424">
        <v>2.0566353389023861</v>
      </c>
      <c r="K11" s="424">
        <v>9.6188754062020057E-2</v>
      </c>
      <c r="L11" s="424">
        <v>9.3083174040097319E-2</v>
      </c>
      <c r="M11" s="390" t="s">
        <v>496</v>
      </c>
      <c r="N11" s="424">
        <v>0.71079608276464779</v>
      </c>
      <c r="O11" s="424">
        <v>0.24532150916402615</v>
      </c>
      <c r="P11" s="428">
        <v>6.1403756541175249E-3</v>
      </c>
      <c r="Q11" s="428">
        <v>2.9567033497691511</v>
      </c>
      <c r="S11" t="s">
        <v>1008</v>
      </c>
    </row>
    <row r="12" spans="1:19" x14ac:dyDescent="0.3">
      <c r="A12" s="423" t="s">
        <v>542</v>
      </c>
      <c r="B12" s="424">
        <v>13.879118632816922</v>
      </c>
      <c r="C12" s="424">
        <v>6.6831271877922553</v>
      </c>
      <c r="D12" s="424">
        <v>1.9960770568155206</v>
      </c>
      <c r="E12" s="424">
        <v>0.56486023720049439</v>
      </c>
      <c r="F12" s="427">
        <v>0.11086013483857059</v>
      </c>
      <c r="G12" s="428">
        <v>6.849098362054125E-3</v>
      </c>
      <c r="H12" s="424">
        <v>0.26870175612736924</v>
      </c>
      <c r="I12" s="424">
        <v>4.0983542994334427E-3</v>
      </c>
      <c r="J12" s="424">
        <v>4.1572051162350663</v>
      </c>
      <c r="K12" s="390" t="s">
        <v>496</v>
      </c>
      <c r="L12" s="424">
        <v>8.7339691146158874E-2</v>
      </c>
      <c r="M12" s="390" t="s">
        <v>496</v>
      </c>
      <c r="N12" s="390" t="s">
        <v>496</v>
      </c>
      <c r="O12" s="390" t="s">
        <v>496</v>
      </c>
      <c r="P12" s="390" t="s">
        <v>496</v>
      </c>
      <c r="Q12" s="428">
        <v>4.2445448073812253</v>
      </c>
      <c r="S12" t="s">
        <v>1009</v>
      </c>
    </row>
    <row r="13" spans="1:19" x14ac:dyDescent="0.3">
      <c r="A13" s="423" t="s">
        <v>543</v>
      </c>
      <c r="B13" s="424">
        <v>24.857938182666153</v>
      </c>
      <c r="C13" s="424">
        <v>6.0431369962403538</v>
      </c>
      <c r="D13" s="424">
        <v>1.1999551273029068</v>
      </c>
      <c r="E13" s="424">
        <v>5.3185208421732719</v>
      </c>
      <c r="F13" s="427">
        <v>0.4566147497178577</v>
      </c>
      <c r="G13" s="428">
        <v>0.622201234310786</v>
      </c>
      <c r="H13" s="390" t="s">
        <v>496</v>
      </c>
      <c r="I13" s="424">
        <v>1.6601339844721771E-2</v>
      </c>
      <c r="J13" s="424">
        <v>10.858965476588034</v>
      </c>
      <c r="K13" s="424">
        <v>6.6188266932301953E-2</v>
      </c>
      <c r="L13" s="424">
        <v>0.1222313571861495</v>
      </c>
      <c r="M13" s="390" t="s">
        <v>496</v>
      </c>
      <c r="N13" s="424">
        <v>0.15352279236977179</v>
      </c>
      <c r="O13" s="390" t="s">
        <v>496</v>
      </c>
      <c r="P13" s="390" t="s">
        <v>496</v>
      </c>
      <c r="Q13" s="428">
        <v>11.200907893076257</v>
      </c>
      <c r="S13" t="s">
        <v>1010</v>
      </c>
    </row>
    <row r="14" spans="1:19" x14ac:dyDescent="0.3">
      <c r="A14" s="423" t="s">
        <v>544</v>
      </c>
      <c r="B14" s="424">
        <v>16.395366139495884</v>
      </c>
      <c r="C14" s="424">
        <v>6.9532084791913986</v>
      </c>
      <c r="D14" s="390" t="s">
        <v>496</v>
      </c>
      <c r="E14" s="390" t="s">
        <v>496</v>
      </c>
      <c r="F14" s="427">
        <v>1.8073337598199632</v>
      </c>
      <c r="G14" s="428">
        <v>2.5398278051180569</v>
      </c>
      <c r="H14" s="390" t="s">
        <v>496</v>
      </c>
      <c r="I14" s="390" t="s">
        <v>496</v>
      </c>
      <c r="J14" s="424">
        <v>0.68872630745486318</v>
      </c>
      <c r="K14" s="424">
        <v>0.31204593022056021</v>
      </c>
      <c r="L14" s="424">
        <v>2.9556457525298656</v>
      </c>
      <c r="M14" s="390" t="s">
        <v>496</v>
      </c>
      <c r="N14" s="424">
        <v>0.58026873002201584</v>
      </c>
      <c r="O14" s="424">
        <v>0.55831046126809902</v>
      </c>
      <c r="P14" s="390" t="s">
        <v>496</v>
      </c>
      <c r="Q14" s="428">
        <v>4.5366867202273049</v>
      </c>
      <c r="S14" t="s">
        <v>1011</v>
      </c>
    </row>
    <row r="15" spans="1:19" x14ac:dyDescent="0.3">
      <c r="A15" s="423" t="s">
        <v>545</v>
      </c>
      <c r="B15" s="424">
        <v>27.673655549664193</v>
      </c>
      <c r="C15" s="424">
        <v>5.2207584020324491</v>
      </c>
      <c r="D15" s="424">
        <v>3.7038381518073051</v>
      </c>
      <c r="E15" s="424">
        <v>6.4267663471508598</v>
      </c>
      <c r="F15" s="427">
        <v>0.17394550501781153</v>
      </c>
      <c r="G15" s="390" t="s">
        <v>496</v>
      </c>
      <c r="H15" s="424">
        <v>0.43760122923706785</v>
      </c>
      <c r="I15" s="424">
        <v>1.7632699944742702</v>
      </c>
      <c r="J15" s="424">
        <v>8.3134527739431583</v>
      </c>
      <c r="K15" s="390" t="s">
        <v>496</v>
      </c>
      <c r="L15" s="424">
        <v>6.0482128470863483E-2</v>
      </c>
      <c r="M15" s="390" t="s">
        <v>496</v>
      </c>
      <c r="N15" s="424">
        <v>1.1950225208355481</v>
      </c>
      <c r="O15" s="390" t="s">
        <v>496</v>
      </c>
      <c r="P15" s="428">
        <v>0.33242266079361227</v>
      </c>
      <c r="Q15" s="428">
        <v>9.5689574232495698</v>
      </c>
      <c r="S15" t="s">
        <v>1012</v>
      </c>
    </row>
    <row r="16" spans="1:19" x14ac:dyDescent="0.3">
      <c r="A16" s="423" t="s">
        <v>546</v>
      </c>
      <c r="B16" s="424">
        <v>28.425065072057127</v>
      </c>
      <c r="C16" s="424">
        <v>5.7772829832988739</v>
      </c>
      <c r="D16" s="424">
        <v>11.272966702592129</v>
      </c>
      <c r="E16" s="424">
        <v>3.3228091508454733</v>
      </c>
      <c r="F16" s="427">
        <v>0.14955330278826307</v>
      </c>
      <c r="G16" s="428">
        <v>0.90530292176149152</v>
      </c>
      <c r="H16" s="390" t="s">
        <v>496</v>
      </c>
      <c r="I16" s="390" t="s">
        <v>496</v>
      </c>
      <c r="J16" s="424">
        <v>4.6249096947167319</v>
      </c>
      <c r="K16" s="390" t="s">
        <v>496</v>
      </c>
      <c r="L16" s="424">
        <v>8.7538899116651664E-2</v>
      </c>
      <c r="M16" s="390" t="s">
        <v>496</v>
      </c>
      <c r="N16" s="424">
        <v>2.1922963988798267</v>
      </c>
      <c r="O16" s="424">
        <v>9.2405186616310336E-2</v>
      </c>
      <c r="P16" s="390" t="s">
        <v>496</v>
      </c>
      <c r="Q16" s="428">
        <v>6.9047449927132103</v>
      </c>
      <c r="S16" t="s">
        <v>1013</v>
      </c>
    </row>
    <row r="17" spans="1:19" x14ac:dyDescent="0.3">
      <c r="A17" s="423" t="s">
        <v>547</v>
      </c>
      <c r="B17" s="424">
        <v>29.545512649683282</v>
      </c>
      <c r="C17" s="424">
        <v>5.1840134301302303</v>
      </c>
      <c r="D17" s="424">
        <v>10.24977230862943</v>
      </c>
      <c r="E17" s="424">
        <v>1.4929613349303454</v>
      </c>
      <c r="F17" s="427">
        <v>6.66235200060913E-2</v>
      </c>
      <c r="G17" s="428">
        <v>3.0968954903930347E-2</v>
      </c>
      <c r="H17" s="390" t="s">
        <v>496</v>
      </c>
      <c r="I17" s="390" t="s">
        <v>496</v>
      </c>
      <c r="J17" s="424">
        <v>12.521173101083255</v>
      </c>
      <c r="K17" s="390" t="s">
        <v>496</v>
      </c>
      <c r="L17" s="390" t="s">
        <v>496</v>
      </c>
      <c r="M17" s="390" t="s">
        <v>496</v>
      </c>
      <c r="N17" s="390" t="s">
        <v>496</v>
      </c>
      <c r="O17" s="390" t="s">
        <v>496</v>
      </c>
      <c r="P17" s="390" t="s">
        <v>496</v>
      </c>
      <c r="Q17" s="428">
        <v>12.521173101083255</v>
      </c>
      <c r="S17" t="s">
        <v>1014</v>
      </c>
    </row>
    <row r="18" spans="1:19" x14ac:dyDescent="0.3">
      <c r="A18" s="423" t="s">
        <v>548</v>
      </c>
      <c r="B18" s="424">
        <v>42.461781246124623</v>
      </c>
      <c r="C18" s="424">
        <v>14.695765793129725</v>
      </c>
      <c r="D18" s="424">
        <v>11.896182042678159</v>
      </c>
      <c r="E18" s="424">
        <v>0.14361472114335627</v>
      </c>
      <c r="F18" s="427">
        <v>3.3285585651971525E-2</v>
      </c>
      <c r="G18" s="428">
        <v>1.3374725241149754</v>
      </c>
      <c r="H18" s="390" t="s">
        <v>496</v>
      </c>
      <c r="I18" s="390" t="s">
        <v>496</v>
      </c>
      <c r="J18" s="424">
        <v>8.7743104294235952</v>
      </c>
      <c r="K18" s="424">
        <v>8.0495042209070125E-2</v>
      </c>
      <c r="L18" s="424">
        <v>1.9770056272769263E-2</v>
      </c>
      <c r="M18" s="390" t="s">
        <v>496</v>
      </c>
      <c r="N18" s="424">
        <v>5.1819114768771222</v>
      </c>
      <c r="O18" s="424">
        <v>0.27300650434851376</v>
      </c>
      <c r="P18" s="428">
        <v>2.5967070275360937E-2</v>
      </c>
      <c r="Q18" s="428">
        <v>14.056487004782557</v>
      </c>
      <c r="S18" t="s">
        <v>1015</v>
      </c>
    </row>
    <row r="19" spans="1:19" x14ac:dyDescent="0.3">
      <c r="A19" s="423" t="s">
        <v>549</v>
      </c>
      <c r="B19" s="424">
        <v>22.89742966786428</v>
      </c>
      <c r="C19" s="424">
        <v>8.2169227971912786</v>
      </c>
      <c r="D19" s="424">
        <v>0.76845364166022867</v>
      </c>
      <c r="E19" s="424">
        <v>5.8470734330809044</v>
      </c>
      <c r="F19" s="427">
        <v>0.44627990220226482</v>
      </c>
      <c r="G19" s="428">
        <v>1.5979917761088887</v>
      </c>
      <c r="H19" s="424">
        <v>1.070429762163299E-2</v>
      </c>
      <c r="I19" s="390" t="s">
        <v>496</v>
      </c>
      <c r="J19" s="424">
        <v>3.6397027637310662</v>
      </c>
      <c r="K19" s="430">
        <v>4.0539881646870751E-2</v>
      </c>
      <c r="L19" s="424">
        <v>0.13357890253422849</v>
      </c>
      <c r="M19" s="390" t="s">
        <v>496</v>
      </c>
      <c r="N19" s="424">
        <v>2.0817178645901042</v>
      </c>
      <c r="O19" s="424">
        <v>0.10883997559184681</v>
      </c>
      <c r="P19" s="428">
        <v>5.6190992138658432E-3</v>
      </c>
      <c r="Q19" s="428">
        <v>5.8955394125022691</v>
      </c>
      <c r="S19" t="s">
        <v>1016</v>
      </c>
    </row>
    <row r="20" spans="1:19" x14ac:dyDescent="0.3">
      <c r="A20" s="423" t="s">
        <v>550</v>
      </c>
      <c r="B20" s="424">
        <v>17.387713938400363</v>
      </c>
      <c r="C20" s="424">
        <v>5.7430433069672997</v>
      </c>
      <c r="D20" s="424">
        <v>0.11029997436034349</v>
      </c>
      <c r="E20" s="424">
        <v>1.8757088547251288</v>
      </c>
      <c r="F20" s="427">
        <v>0.46783531547601009</v>
      </c>
      <c r="G20" s="428">
        <v>4.6960328764856447</v>
      </c>
      <c r="H20" s="390" t="s">
        <v>496</v>
      </c>
      <c r="I20" s="424">
        <v>6.6901704868792787E-3</v>
      </c>
      <c r="J20" s="424">
        <v>2.7070951616092085</v>
      </c>
      <c r="K20" s="424">
        <v>0.14972020063392005</v>
      </c>
      <c r="L20" s="424">
        <v>1.2332819097070393</v>
      </c>
      <c r="M20" s="390" t="s">
        <v>496</v>
      </c>
      <c r="N20" s="424">
        <v>0.38764716946369826</v>
      </c>
      <c r="O20" s="424">
        <v>1.0358998485191775E-2</v>
      </c>
      <c r="P20" s="390" t="s">
        <v>496</v>
      </c>
      <c r="Q20" s="428">
        <v>4.4777444414138659</v>
      </c>
      <c r="S20" t="s">
        <v>1017</v>
      </c>
    </row>
    <row r="21" spans="1:19" x14ac:dyDescent="0.3">
      <c r="A21" s="423" t="s">
        <v>551</v>
      </c>
      <c r="B21" s="424">
        <v>12.439743842340341</v>
      </c>
      <c r="C21" s="424">
        <v>5.5029468821713428</v>
      </c>
      <c r="D21" s="390" t="s">
        <v>496</v>
      </c>
      <c r="E21" s="424">
        <v>2.7167729055421961</v>
      </c>
      <c r="F21" s="427">
        <v>0.8799356476414778</v>
      </c>
      <c r="G21" s="428">
        <v>1.2734545772028862</v>
      </c>
      <c r="H21" s="424">
        <v>2.5315348425357861E-2</v>
      </c>
      <c r="I21" s="390" t="s">
        <v>496</v>
      </c>
      <c r="J21" s="424">
        <v>1.5984468675333221</v>
      </c>
      <c r="K21" s="424">
        <v>9.0084063436249411E-3</v>
      </c>
      <c r="L21" s="424">
        <v>0.249398244190771</v>
      </c>
      <c r="M21" s="424">
        <v>8.0503910785936441E-5</v>
      </c>
      <c r="N21" s="424">
        <v>0.18436531655151042</v>
      </c>
      <c r="O21" s="424">
        <v>1.9142827067216729E-5</v>
      </c>
      <c r="P21" s="390" t="s">
        <v>496</v>
      </c>
      <c r="Q21" s="428">
        <v>2.0412993385300142</v>
      </c>
      <c r="S21" t="s">
        <v>1018</v>
      </c>
    </row>
    <row r="22" spans="1:19" x14ac:dyDescent="0.3">
      <c r="A22" s="423" t="s">
        <v>552</v>
      </c>
      <c r="B22" s="424">
        <v>22.063010556113429</v>
      </c>
      <c r="C22" s="424">
        <v>5.7579059190626101</v>
      </c>
      <c r="D22" s="390" t="s">
        <v>496</v>
      </c>
      <c r="E22" s="424">
        <v>4.3420854946618777</v>
      </c>
      <c r="F22" s="427">
        <v>0.36555740714501334</v>
      </c>
      <c r="G22" s="428">
        <v>2.3428969554530163</v>
      </c>
      <c r="H22" s="424">
        <v>0.73752217800311726</v>
      </c>
      <c r="I22" s="390" t="s">
        <v>496</v>
      </c>
      <c r="J22" s="424">
        <v>0.18718696672683477</v>
      </c>
      <c r="K22" s="390" t="s">
        <v>496</v>
      </c>
      <c r="L22" s="424">
        <v>0.1119690755469034</v>
      </c>
      <c r="M22" s="390" t="s">
        <v>496</v>
      </c>
      <c r="N22" s="424">
        <v>0.62228839258761848</v>
      </c>
      <c r="O22" s="424">
        <v>6.2357483227885142</v>
      </c>
      <c r="P22" s="428">
        <v>1.3598498441379225</v>
      </c>
      <c r="Q22" s="428">
        <v>0.92144443486135663</v>
      </c>
      <c r="S22" t="s">
        <v>1019</v>
      </c>
    </row>
    <row r="23" spans="1:19" x14ac:dyDescent="0.3">
      <c r="A23" s="423" t="s">
        <v>553</v>
      </c>
      <c r="B23" s="424">
        <v>22.831208292924842</v>
      </c>
      <c r="C23" s="424">
        <v>4.1440685351343012</v>
      </c>
      <c r="D23" s="424">
        <v>6.7056804743253986</v>
      </c>
      <c r="E23" s="424">
        <v>2.8944219307949974</v>
      </c>
      <c r="F23" s="427">
        <v>0.45402356577709074</v>
      </c>
      <c r="G23" s="428">
        <v>0.4430246398759099</v>
      </c>
      <c r="H23" s="424">
        <v>0.38595040946298909</v>
      </c>
      <c r="I23" s="390" t="s">
        <v>496</v>
      </c>
      <c r="J23" s="424">
        <v>6.4571923147862007</v>
      </c>
      <c r="K23" s="390" t="s">
        <v>496</v>
      </c>
      <c r="L23" s="390" t="s">
        <v>496</v>
      </c>
      <c r="M23" s="390" t="s">
        <v>496</v>
      </c>
      <c r="N23" s="424">
        <v>1.1489952503763197</v>
      </c>
      <c r="O23" s="390" t="s">
        <v>496</v>
      </c>
      <c r="P23" s="428">
        <v>0.19785117239163555</v>
      </c>
      <c r="Q23" s="428">
        <v>7.6061875651625197</v>
      </c>
      <c r="S23" t="s">
        <v>1020</v>
      </c>
    </row>
    <row r="24" spans="1:19" x14ac:dyDescent="0.3">
      <c r="A24" s="423" t="s">
        <v>554</v>
      </c>
      <c r="B24" s="424">
        <v>28.988470193353905</v>
      </c>
      <c r="C24" s="424">
        <v>5.2242115346491955</v>
      </c>
      <c r="D24" s="430">
        <v>0</v>
      </c>
      <c r="E24" s="424">
        <v>13.572063939807116</v>
      </c>
      <c r="F24" s="427">
        <v>1.5871454535274186E-2</v>
      </c>
      <c r="G24" s="428">
        <v>8.1369109682222849</v>
      </c>
      <c r="H24" s="390" t="s">
        <v>496</v>
      </c>
      <c r="I24" s="390" t="s">
        <v>496</v>
      </c>
      <c r="J24" s="424">
        <v>1.369338190006492</v>
      </c>
      <c r="K24" s="390" t="s">
        <v>496</v>
      </c>
      <c r="L24" s="424">
        <v>0.17951632014697136</v>
      </c>
      <c r="M24" s="390" t="s">
        <v>496</v>
      </c>
      <c r="N24" s="424">
        <v>0.41571165041638353</v>
      </c>
      <c r="O24" s="424">
        <v>4.308355364409383E-2</v>
      </c>
      <c r="P24" s="428">
        <v>3.1762581926093623E-2</v>
      </c>
      <c r="Q24" s="428">
        <v>1.964566160569847</v>
      </c>
      <c r="S24" t="s">
        <v>1021</v>
      </c>
    </row>
    <row r="25" spans="1:19" x14ac:dyDescent="0.3">
      <c r="A25" s="423" t="s">
        <v>555</v>
      </c>
      <c r="B25" s="424">
        <v>24.729640553837264</v>
      </c>
      <c r="C25" s="424">
        <v>3.1719801509074843</v>
      </c>
      <c r="D25" s="424">
        <v>8.1309134108830126</v>
      </c>
      <c r="E25" s="424">
        <v>2.3264245292638162</v>
      </c>
      <c r="F25" s="427">
        <v>0.38937381041397595</v>
      </c>
      <c r="G25" s="428">
        <v>0.70853974067024672</v>
      </c>
      <c r="H25" s="424">
        <v>2.7632914995581539E-2</v>
      </c>
      <c r="I25" s="390" t="s">
        <v>496</v>
      </c>
      <c r="J25" s="424">
        <v>9.8270655249473187</v>
      </c>
      <c r="K25" s="424">
        <v>3.5862832234382434E-2</v>
      </c>
      <c r="L25" s="390" t="s">
        <v>496</v>
      </c>
      <c r="M25" s="390" t="s">
        <v>496</v>
      </c>
      <c r="N25" s="424">
        <v>6.6282246278295152E-3</v>
      </c>
      <c r="O25" s="424">
        <v>0.10521941489361702</v>
      </c>
      <c r="P25" s="390" t="s">
        <v>496</v>
      </c>
      <c r="Q25" s="428">
        <v>9.8695565818095297</v>
      </c>
      <c r="S25" t="s">
        <v>1022</v>
      </c>
    </row>
    <row r="26" spans="1:19" x14ac:dyDescent="0.3">
      <c r="A26" s="423" t="s">
        <v>556</v>
      </c>
      <c r="B26" s="424">
        <v>8.8368585243823929</v>
      </c>
      <c r="C26" s="424">
        <v>6.6844577355267312</v>
      </c>
      <c r="D26" s="390" t="s">
        <v>496</v>
      </c>
      <c r="E26" s="390" t="s">
        <v>496</v>
      </c>
      <c r="F26" s="427">
        <v>0.93875299556683778</v>
      </c>
      <c r="G26" s="428">
        <v>2.3798498665254745E-3</v>
      </c>
      <c r="H26" s="390" t="s">
        <v>496</v>
      </c>
      <c r="I26" s="390" t="s">
        <v>496</v>
      </c>
      <c r="J26" s="424">
        <v>8.7750045659910236E-2</v>
      </c>
      <c r="K26" s="390" t="s">
        <v>496</v>
      </c>
      <c r="L26" s="424">
        <v>0.24790656229764357</v>
      </c>
      <c r="M26" s="390" t="s">
        <v>496</v>
      </c>
      <c r="N26" s="424">
        <v>0.87561133546474412</v>
      </c>
      <c r="O26" s="390" t="s">
        <v>496</v>
      </c>
      <c r="P26" s="390" t="s">
        <v>496</v>
      </c>
      <c r="Q26" s="428">
        <v>1.2112679434222979</v>
      </c>
    </row>
    <row r="27" spans="1:19" x14ac:dyDescent="0.3">
      <c r="A27" s="423" t="s">
        <v>557</v>
      </c>
      <c r="B27" s="424">
        <v>20.136688070505389</v>
      </c>
      <c r="C27" s="424">
        <v>4.5212295953168136</v>
      </c>
      <c r="D27" s="424">
        <v>0.59998458281322786</v>
      </c>
      <c r="E27" s="424">
        <v>13.331465585509775</v>
      </c>
      <c r="F27" s="427">
        <v>5.4564994755293146E-2</v>
      </c>
      <c r="G27" s="428">
        <v>1.7078380225217814E-2</v>
      </c>
      <c r="H27" s="424">
        <v>1.5462102101414211E-4</v>
      </c>
      <c r="I27" s="390" t="s">
        <v>496</v>
      </c>
      <c r="J27" s="424">
        <v>0.8941157606149942</v>
      </c>
      <c r="K27" s="424">
        <v>1.5158923628837461E-2</v>
      </c>
      <c r="L27" s="424">
        <v>5.2438646923459953E-2</v>
      </c>
      <c r="M27" s="390" t="s">
        <v>496</v>
      </c>
      <c r="N27" s="424">
        <v>0.6380978784749517</v>
      </c>
      <c r="O27" s="424">
        <v>1.2382201829165556E-2</v>
      </c>
      <c r="P27" s="390" t="s">
        <v>496</v>
      </c>
      <c r="Q27" s="428">
        <v>1.5998112096422432</v>
      </c>
    </row>
    <row r="28" spans="1:19" x14ac:dyDescent="0.3">
      <c r="A28" s="423" t="s">
        <v>558</v>
      </c>
      <c r="B28" s="424">
        <v>28.445974657429225</v>
      </c>
      <c r="C28" s="424">
        <v>5.7298224033294911</v>
      </c>
      <c r="D28" s="424">
        <v>1.6883588199909565</v>
      </c>
      <c r="E28" s="424">
        <v>10.801269066687672</v>
      </c>
      <c r="F28" s="427">
        <v>0.42992893039253915</v>
      </c>
      <c r="G28" s="428">
        <v>4.8847160010310713</v>
      </c>
      <c r="H28" s="424">
        <v>6.7711927540022618E-4</v>
      </c>
      <c r="I28" s="390" t="s">
        <v>496</v>
      </c>
      <c r="J28" s="424">
        <v>3.3694747717325906</v>
      </c>
      <c r="K28" s="424">
        <v>0.17622657114378462</v>
      </c>
      <c r="L28" s="424">
        <v>0.39730273689735796</v>
      </c>
      <c r="M28" s="424">
        <v>1.768634930931072E-2</v>
      </c>
      <c r="N28" s="424">
        <v>0.77118172966924803</v>
      </c>
      <c r="O28" s="424">
        <v>3.9625886295621991E-2</v>
      </c>
      <c r="P28" s="428">
        <v>0.13970427167417954</v>
      </c>
      <c r="Q28" s="428">
        <v>4.7318721587522923</v>
      </c>
    </row>
    <row r="29" spans="1:19" x14ac:dyDescent="0.3">
      <c r="A29" s="423" t="s">
        <v>559</v>
      </c>
      <c r="B29" s="424">
        <v>23.665885394616755</v>
      </c>
      <c r="C29" s="424">
        <v>2.9411214141604543</v>
      </c>
      <c r="D29" s="424">
        <v>4.1429801857422062</v>
      </c>
      <c r="E29" s="424">
        <v>4.9424982537829623</v>
      </c>
      <c r="F29" s="427">
        <v>0.57947850525998224</v>
      </c>
      <c r="G29" s="428">
        <v>9.9445672679370614E-2</v>
      </c>
      <c r="H29" s="424">
        <v>4.5938187073009393</v>
      </c>
      <c r="I29" s="430">
        <v>3.4826391526564811E-2</v>
      </c>
      <c r="J29" s="424">
        <v>5.58215640989531</v>
      </c>
      <c r="K29" s="390" t="s">
        <v>496</v>
      </c>
      <c r="L29" s="424">
        <v>9.7131649419259045E-2</v>
      </c>
      <c r="M29" s="424">
        <v>2.6886055882863174E-2</v>
      </c>
      <c r="N29" s="424">
        <v>0.56177021024474905</v>
      </c>
      <c r="O29" s="390" t="s">
        <v>496</v>
      </c>
      <c r="P29" s="430">
        <v>1.9050471494925034E-2</v>
      </c>
      <c r="Q29" s="428">
        <v>6.2679443254421807</v>
      </c>
    </row>
    <row r="30" spans="1:19" x14ac:dyDescent="0.3">
      <c r="A30" s="423" t="s">
        <v>560</v>
      </c>
      <c r="B30" s="424">
        <v>11.86332062908663</v>
      </c>
      <c r="C30" s="424">
        <v>4.781962147879419</v>
      </c>
      <c r="D30" s="424">
        <v>2.3862736814591178E-3</v>
      </c>
      <c r="E30" s="424">
        <v>1.0716374109780817</v>
      </c>
      <c r="F30" s="427">
        <v>1.245133876086878</v>
      </c>
      <c r="G30" s="428">
        <v>0.17193647379866148</v>
      </c>
      <c r="H30" s="390" t="s">
        <v>496</v>
      </c>
      <c r="I30" s="390" t="s">
        <v>496</v>
      </c>
      <c r="J30" s="424">
        <v>3.0710925747700042</v>
      </c>
      <c r="K30" s="424">
        <v>5.3640428738232715E-2</v>
      </c>
      <c r="L30" s="424">
        <v>0.25766587315280653</v>
      </c>
      <c r="M30" s="390" t="s">
        <v>496</v>
      </c>
      <c r="N30" s="424">
        <v>1.2077945874826581</v>
      </c>
      <c r="O30" s="424">
        <v>7.1078053447256928E-5</v>
      </c>
      <c r="P30" s="390" t="s">
        <v>496</v>
      </c>
      <c r="Q30" s="428">
        <v>4.5901934641437014</v>
      </c>
    </row>
    <row r="31" spans="1:19" x14ac:dyDescent="0.3">
      <c r="A31" s="423" t="s">
        <v>561</v>
      </c>
      <c r="B31" s="424">
        <v>17.349510187143711</v>
      </c>
      <c r="C31" s="424">
        <v>2.5504683552981113</v>
      </c>
      <c r="D31" s="424">
        <v>1.341711561498212</v>
      </c>
      <c r="E31" s="424">
        <v>5.9539148023663362</v>
      </c>
      <c r="F31" s="427">
        <v>0.58328781650554429</v>
      </c>
      <c r="G31" s="390" t="s">
        <v>496</v>
      </c>
      <c r="H31" s="390" t="s">
        <v>496</v>
      </c>
      <c r="I31" s="424">
        <v>9.9930178953305776E-2</v>
      </c>
      <c r="J31" s="424">
        <v>6.750143479049119</v>
      </c>
      <c r="K31" s="390" t="s">
        <v>496</v>
      </c>
      <c r="L31" s="390" t="s">
        <v>496</v>
      </c>
      <c r="M31" s="424">
        <v>2.8820733963965789E-3</v>
      </c>
      <c r="N31" s="390" t="s">
        <v>496</v>
      </c>
      <c r="O31" s="424">
        <v>6.717192007668453E-2</v>
      </c>
      <c r="P31" s="390" t="s">
        <v>496</v>
      </c>
      <c r="Q31" s="428">
        <v>6.7530255524455161</v>
      </c>
    </row>
    <row r="32" spans="1:19" x14ac:dyDescent="0.3">
      <c r="A32" s="423" t="s">
        <v>562</v>
      </c>
      <c r="B32" s="424">
        <v>20.718957550777411</v>
      </c>
      <c r="C32" s="424">
        <v>3.9065044304515628</v>
      </c>
      <c r="D32" s="424">
        <v>2.6138411639274448</v>
      </c>
      <c r="E32" s="424">
        <v>8.5427601573241336</v>
      </c>
      <c r="F32" s="427">
        <v>5.9313379477423336E-2</v>
      </c>
      <c r="G32" s="390" t="s">
        <v>496</v>
      </c>
      <c r="H32" s="424">
        <v>0.12011880359387503</v>
      </c>
      <c r="I32" s="424">
        <v>0.12847664821197791</v>
      </c>
      <c r="J32" s="424">
        <v>4.5848137117797112</v>
      </c>
      <c r="K32" s="424">
        <v>5.3418882138052074E-3</v>
      </c>
      <c r="L32" s="424">
        <v>6.2997440314530376E-2</v>
      </c>
      <c r="M32" s="390" t="s">
        <v>496</v>
      </c>
      <c r="N32" s="424">
        <v>0.55356698138370375</v>
      </c>
      <c r="O32" s="390" t="s">
        <v>496</v>
      </c>
      <c r="P32" s="428">
        <v>0.13088215573556697</v>
      </c>
      <c r="Q32" s="428">
        <v>5.2066997593571465</v>
      </c>
    </row>
    <row r="33" spans="1:17" x14ac:dyDescent="0.3">
      <c r="A33" s="423" t="s">
        <v>563</v>
      </c>
      <c r="B33" s="424">
        <v>20.69705667821874</v>
      </c>
      <c r="C33" s="424">
        <v>6.3453149860732658</v>
      </c>
      <c r="D33" s="424">
        <v>1.3898984879005589</v>
      </c>
      <c r="E33" s="424">
        <v>1.982931246905695</v>
      </c>
      <c r="F33" s="427">
        <v>0.52781047925351188</v>
      </c>
      <c r="G33" s="428">
        <v>1.9328053960899323</v>
      </c>
      <c r="H33" s="424">
        <v>1.7054108292170416E-4</v>
      </c>
      <c r="I33" s="390" t="s">
        <v>496</v>
      </c>
      <c r="J33" s="424">
        <v>7.1263562976428485</v>
      </c>
      <c r="K33" s="390" t="s">
        <v>496</v>
      </c>
      <c r="L33" s="424">
        <v>0.19793016980411868</v>
      </c>
      <c r="M33" s="390" t="s">
        <v>496</v>
      </c>
      <c r="N33" s="424">
        <v>1.1861127593074803</v>
      </c>
      <c r="O33" s="430">
        <v>7.726786571377822E-3</v>
      </c>
      <c r="P33" s="390" t="s">
        <v>496</v>
      </c>
      <c r="Q33" s="428">
        <v>8.5103992267544477</v>
      </c>
    </row>
    <row r="34" spans="1:17" x14ac:dyDescent="0.3">
      <c r="A34" s="423" t="s">
        <v>564</v>
      </c>
      <c r="B34" s="424">
        <v>28.110128292811442</v>
      </c>
      <c r="C34" s="424">
        <v>13.903799019840791</v>
      </c>
      <c r="D34" s="424">
        <v>10.136998748093912</v>
      </c>
      <c r="E34" s="424">
        <v>0.10976275752369706</v>
      </c>
      <c r="F34" s="427">
        <v>1.6353664800149333E-2</v>
      </c>
      <c r="G34" s="428">
        <v>0.2177114297543063</v>
      </c>
      <c r="H34" s="390" t="s">
        <v>496</v>
      </c>
      <c r="I34" s="390" t="s">
        <v>496</v>
      </c>
      <c r="J34" s="424">
        <v>3.2479986800431417</v>
      </c>
      <c r="K34" s="424">
        <v>8.1142561043252542E-2</v>
      </c>
      <c r="L34" s="424">
        <v>3.8967620378582785E-2</v>
      </c>
      <c r="M34" s="390" t="s">
        <v>496</v>
      </c>
      <c r="N34" s="390" t="s">
        <v>496</v>
      </c>
      <c r="O34" s="424">
        <v>0.35739371629063232</v>
      </c>
      <c r="P34" s="390" t="s">
        <v>496</v>
      </c>
      <c r="Q34" s="428">
        <v>3.3681089565079536</v>
      </c>
    </row>
    <row r="35" spans="1:17" x14ac:dyDescent="0.3">
      <c r="A35" s="423" t="s">
        <v>565</v>
      </c>
      <c r="B35" s="424">
        <v>25.384102672842847</v>
      </c>
      <c r="C35" s="424">
        <v>4.6319064590966947</v>
      </c>
      <c r="D35" s="424">
        <v>1.998627708309346</v>
      </c>
      <c r="E35" s="424">
        <v>12.484447204541796</v>
      </c>
      <c r="F35" s="427">
        <v>0.28846259046366685</v>
      </c>
      <c r="G35" s="390" t="s">
        <v>496</v>
      </c>
      <c r="H35" s="424">
        <v>1.0046383875937329E-2</v>
      </c>
      <c r="I35" s="424">
        <v>0.18677233764210696</v>
      </c>
      <c r="J35" s="424">
        <v>5.5778395210629057</v>
      </c>
      <c r="K35" s="390" t="s">
        <v>496</v>
      </c>
      <c r="L35" s="424">
        <v>6.8458287073627042E-2</v>
      </c>
      <c r="M35" s="390" t="s">
        <v>496</v>
      </c>
      <c r="N35" s="424">
        <v>0.12795551982711417</v>
      </c>
      <c r="O35" s="390" t="s">
        <v>496</v>
      </c>
      <c r="P35" s="428">
        <v>9.5866609496529417E-3</v>
      </c>
      <c r="Q35" s="428">
        <v>5.7742533279636472</v>
      </c>
    </row>
    <row r="36" spans="1:17" x14ac:dyDescent="0.3">
      <c r="A36" s="423" t="s">
        <v>566</v>
      </c>
      <c r="B36" s="424">
        <v>21.32622846379255</v>
      </c>
      <c r="C36" s="424">
        <v>3.9541423429046754</v>
      </c>
      <c r="D36" s="424">
        <v>0.48836378662982133</v>
      </c>
      <c r="E36" s="424">
        <v>10.652827339384837</v>
      </c>
      <c r="F36" s="427">
        <v>0.76202976422530244</v>
      </c>
      <c r="G36" s="428">
        <v>0.42977049880292878</v>
      </c>
      <c r="H36" s="390" t="s">
        <v>496</v>
      </c>
      <c r="I36" s="390" t="s">
        <v>496</v>
      </c>
      <c r="J36" s="424">
        <v>4.3583891084963335</v>
      </c>
      <c r="K36" s="424">
        <v>3.0014587587777388E-2</v>
      </c>
      <c r="L36" s="424">
        <v>0.14583650697067974</v>
      </c>
      <c r="M36" s="424">
        <v>5.6707890236919287E-4</v>
      </c>
      <c r="N36" s="424">
        <v>0.50330107278047265</v>
      </c>
      <c r="O36" s="424">
        <v>9.8639409949754738E-4</v>
      </c>
      <c r="P36" s="390" t="s">
        <v>496</v>
      </c>
      <c r="Q36" s="428">
        <v>5.0381083547376324</v>
      </c>
    </row>
    <row r="37" spans="1:17" x14ac:dyDescent="0.3">
      <c r="A37" s="423"/>
      <c r="B37" s="647"/>
      <c r="C37" s="647"/>
      <c r="D37" s="647"/>
      <c r="E37" s="647"/>
      <c r="F37" s="647"/>
      <c r="G37" s="647"/>
      <c r="H37" s="647"/>
      <c r="I37" s="423"/>
      <c r="J37" s="647"/>
      <c r="K37" s="647"/>
      <c r="L37" s="647"/>
      <c r="M37" s="647"/>
      <c r="N37" s="648"/>
      <c r="O37" s="647"/>
      <c r="P37" s="647"/>
      <c r="Q37" s="647"/>
    </row>
    <row r="38" spans="1:17" x14ac:dyDescent="0.3">
      <c r="A38" s="649"/>
      <c r="B38" s="423"/>
      <c r="C38" s="423"/>
      <c r="D38" s="647"/>
      <c r="E38" s="647"/>
      <c r="F38" s="647"/>
      <c r="G38" s="647"/>
      <c r="H38" s="647"/>
      <c r="I38" s="647"/>
      <c r="J38" s="647"/>
      <c r="K38" s="647"/>
      <c r="L38" s="647"/>
      <c r="M38" s="647"/>
      <c r="N38" s="648"/>
      <c r="O38" s="647"/>
      <c r="P38" s="647"/>
      <c r="Q38" s="647"/>
    </row>
    <row r="39" spans="1:17" x14ac:dyDescent="0.3">
      <c r="A39" s="649"/>
      <c r="B39" s="647"/>
      <c r="C39" s="647" t="str" cm="1">
        <f t="array" ref="C39:D67">_xlfn.CHOOSECOLS(Tabela31[#All],1,MATCH(dashboardy!R3,Tabela31[#Headers],0))</f>
        <v>Kraj</v>
      </c>
      <c r="D39" s="647" t="str">
        <v>Energia elektryczna (GJ/mieszk.)</v>
      </c>
      <c r="E39" s="647"/>
      <c r="F39" s="647"/>
      <c r="G39" s="647"/>
      <c r="H39" s="647"/>
      <c r="I39" s="647"/>
      <c r="J39" s="647"/>
      <c r="K39" s="647"/>
      <c r="L39" s="647"/>
      <c r="M39" s="647"/>
      <c r="N39" s="648"/>
      <c r="O39" s="647"/>
      <c r="P39" s="647"/>
      <c r="Q39" s="647"/>
    </row>
    <row r="40" spans="1:17" x14ac:dyDescent="0.3">
      <c r="A40" s="650"/>
      <c r="C40" t="str">
        <v>UE-27</v>
      </c>
      <c r="D40" s="823">
        <v>5.6839719674665954</v>
      </c>
    </row>
    <row r="41" spans="1:17" x14ac:dyDescent="0.3">
      <c r="C41" t="str">
        <v xml:space="preserve">Austria </v>
      </c>
      <c r="D41" s="823">
        <v>7.7743648056206132</v>
      </c>
    </row>
    <row r="42" spans="1:17" x14ac:dyDescent="0.3">
      <c r="C42" t="str">
        <v xml:space="preserve">Belgia </v>
      </c>
      <c r="D42" s="823">
        <v>4.9697685997044072</v>
      </c>
    </row>
    <row r="43" spans="1:17" x14ac:dyDescent="0.3">
      <c r="C43" t="str">
        <v xml:space="preserve">Bułgaria </v>
      </c>
      <c r="D43" s="823">
        <v>6.6831271877922553</v>
      </c>
    </row>
    <row r="44" spans="1:17" x14ac:dyDescent="0.3">
      <c r="C44" t="str">
        <v>Chorwacja</v>
      </c>
      <c r="D44" s="823">
        <v>6.0431369962403538</v>
      </c>
    </row>
    <row r="45" spans="1:17" x14ac:dyDescent="0.3">
      <c r="C45" t="str">
        <v xml:space="preserve">Cypr </v>
      </c>
      <c r="D45" s="823">
        <v>6.9532084791913986</v>
      </c>
    </row>
    <row r="46" spans="1:17" x14ac:dyDescent="0.3">
      <c r="C46" t="str">
        <v>Czechy</v>
      </c>
      <c r="D46" s="823">
        <v>5.2207584020324491</v>
      </c>
    </row>
    <row r="47" spans="1:17" x14ac:dyDescent="0.3">
      <c r="C47" t="str">
        <v xml:space="preserve">Dania </v>
      </c>
      <c r="D47" s="823">
        <v>5.7772829832988739</v>
      </c>
    </row>
    <row r="48" spans="1:17" x14ac:dyDescent="0.3">
      <c r="C48" t="str">
        <v xml:space="preserve">Estonia </v>
      </c>
      <c r="D48" s="823">
        <v>5.1840134301302303</v>
      </c>
    </row>
    <row r="49" spans="3:4" x14ac:dyDescent="0.3">
      <c r="C49" t="str">
        <v xml:space="preserve">Finlandia </v>
      </c>
      <c r="D49" s="823">
        <v>14.695765793129725</v>
      </c>
    </row>
    <row r="50" spans="3:4" x14ac:dyDescent="0.3">
      <c r="C50" t="str">
        <v xml:space="preserve">Francja </v>
      </c>
      <c r="D50" s="823">
        <v>8.2169227971912786</v>
      </c>
    </row>
    <row r="51" spans="3:4" x14ac:dyDescent="0.3">
      <c r="C51" t="str">
        <v xml:space="preserve">Grecja </v>
      </c>
      <c r="D51" s="823">
        <v>5.7430433069672997</v>
      </c>
    </row>
    <row r="52" spans="3:4" x14ac:dyDescent="0.3">
      <c r="C52" t="str">
        <v xml:space="preserve">Hiszpania </v>
      </c>
      <c r="D52" s="823">
        <v>5.5029468821713428</v>
      </c>
    </row>
    <row r="53" spans="3:4" x14ac:dyDescent="0.3">
      <c r="C53" t="str">
        <v xml:space="preserve">Irlandia </v>
      </c>
      <c r="D53" s="823">
        <v>5.7579059190626101</v>
      </c>
    </row>
    <row r="54" spans="3:4" x14ac:dyDescent="0.3">
      <c r="C54" t="str">
        <v xml:space="preserve">Litwa </v>
      </c>
      <c r="D54" s="823">
        <v>4.1440685351343012</v>
      </c>
    </row>
    <row r="55" spans="3:4" x14ac:dyDescent="0.3">
      <c r="C55" t="str">
        <v xml:space="preserve">Luksemburg </v>
      </c>
      <c r="D55" s="823">
        <v>5.2242115346491955</v>
      </c>
    </row>
    <row r="56" spans="3:4" x14ac:dyDescent="0.3">
      <c r="C56" t="str">
        <v xml:space="preserve">Łotwa </v>
      </c>
      <c r="D56" s="823">
        <v>3.1719801509074843</v>
      </c>
    </row>
    <row r="57" spans="3:4" x14ac:dyDescent="0.3">
      <c r="C57" t="str">
        <v xml:space="preserve">Malta </v>
      </c>
      <c r="D57" s="823">
        <v>6.6844577355267312</v>
      </c>
    </row>
    <row r="58" spans="3:4" x14ac:dyDescent="0.3">
      <c r="C58" t="str">
        <v xml:space="preserve">Niderlandy </v>
      </c>
      <c r="D58" s="823">
        <v>4.5212295953168136</v>
      </c>
    </row>
    <row r="59" spans="3:4" x14ac:dyDescent="0.3">
      <c r="C59" t="str">
        <v xml:space="preserve">Niemcy </v>
      </c>
      <c r="D59" s="823">
        <v>5.7298224033294911</v>
      </c>
    </row>
    <row r="60" spans="3:4" x14ac:dyDescent="0.3">
      <c r="C60" t="str">
        <v xml:space="preserve">Polska </v>
      </c>
      <c r="D60" s="823">
        <v>2.9411214141604543</v>
      </c>
    </row>
    <row r="61" spans="3:4" x14ac:dyDescent="0.3">
      <c r="C61" t="str">
        <v xml:space="preserve">Portugalia </v>
      </c>
      <c r="D61" s="823">
        <v>4.781962147879419</v>
      </c>
    </row>
    <row r="62" spans="3:4" x14ac:dyDescent="0.3">
      <c r="C62" t="str">
        <v xml:space="preserve">Rumunia </v>
      </c>
      <c r="D62" s="823">
        <v>2.5504683552981113</v>
      </c>
    </row>
    <row r="63" spans="3:4" x14ac:dyDescent="0.3">
      <c r="C63" t="str">
        <v xml:space="preserve">Słowacja </v>
      </c>
      <c r="D63" s="823">
        <v>3.9065044304515628</v>
      </c>
    </row>
    <row r="64" spans="3:4" x14ac:dyDescent="0.3">
      <c r="C64" t="str">
        <v xml:space="preserve">Słowenia </v>
      </c>
      <c r="D64" s="823">
        <v>6.3453149860732658</v>
      </c>
    </row>
    <row r="65" spans="3:4" x14ac:dyDescent="0.3">
      <c r="C65" t="str">
        <v xml:space="preserve">Szwecja </v>
      </c>
      <c r="D65" s="823">
        <v>13.903799019840791</v>
      </c>
    </row>
    <row r="66" spans="3:4" x14ac:dyDescent="0.3">
      <c r="C66" t="str">
        <v xml:space="preserve">Węgry </v>
      </c>
      <c r="D66" s="823">
        <v>4.6319064590966947</v>
      </c>
    </row>
    <row r="67" spans="3:4" x14ac:dyDescent="0.3">
      <c r="C67" t="str">
        <v xml:space="preserve">Włochy </v>
      </c>
      <c r="D67" s="823">
        <v>3.9541423429046754</v>
      </c>
    </row>
  </sheetData>
  <mergeCells count="1">
    <mergeCell ref="A3:A4"/>
  </mergeCells>
  <pageMargins left="0.7" right="0.7" top="0.75" bottom="0.75" header="0.3" footer="0.3"/>
  <pageSetup paperSize="9" scale="61" orientation="portrait" r:id="rId1"/>
  <tableParts count="1">
    <tablePart r:id="rId2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3E983-CF0A-4BFD-A41D-0F1A8A61C775}">
  <dimension ref="A1:AH36"/>
  <sheetViews>
    <sheetView showGridLines="0" zoomScaleNormal="100" workbookViewId="0">
      <selection activeCell="E3" sqref="E3:F3"/>
    </sheetView>
  </sheetViews>
  <sheetFormatPr defaultRowHeight="14.4" x14ac:dyDescent="0.3"/>
  <cols>
    <col min="1" max="2" width="12.6640625" customWidth="1"/>
    <col min="3" max="3" width="11.44140625" customWidth="1"/>
    <col min="4" max="4" width="5.6640625" customWidth="1"/>
    <col min="5" max="5" width="8.88671875" customWidth="1"/>
    <col min="6" max="6" width="5.109375" customWidth="1"/>
    <col min="7" max="7" width="8.88671875" customWidth="1"/>
    <col min="8" max="8" width="5.109375" customWidth="1"/>
    <col min="9" max="9" width="8.88671875" customWidth="1"/>
    <col min="10" max="10" width="5.109375" customWidth="1"/>
    <col min="11" max="11" width="8.88671875" customWidth="1"/>
    <col min="12" max="12" width="5.109375" customWidth="1"/>
    <col min="13" max="13" width="8.88671875" customWidth="1"/>
    <col min="14" max="14" width="5.109375" customWidth="1"/>
    <col min="15" max="15" width="8.88671875" customWidth="1"/>
    <col min="16" max="16" width="5.6640625" customWidth="1"/>
    <col min="17" max="17" width="8.88671875" customWidth="1"/>
    <col min="18" max="18" width="5.109375" customWidth="1"/>
    <col min="19" max="19" width="8.88671875" customWidth="1"/>
    <col min="20" max="20" width="5.109375" customWidth="1"/>
    <col min="21" max="21" width="8.88671875" customWidth="1"/>
    <col min="22" max="22" width="5.109375" customWidth="1"/>
    <col min="23" max="23" width="8.88671875" customWidth="1"/>
    <col min="24" max="24" width="5.109375" customWidth="1"/>
    <col min="25" max="25" width="8.88671875" customWidth="1"/>
    <col min="26" max="26" width="5.109375" customWidth="1"/>
    <col min="27" max="27" width="8.88671875" customWidth="1"/>
    <col min="28" max="28" width="5.109375" customWidth="1"/>
    <col min="29" max="29" width="8.88671875" customWidth="1"/>
    <col min="30" max="30" width="5.109375" customWidth="1"/>
    <col min="31" max="31" width="8.88671875" customWidth="1"/>
    <col min="32" max="32" width="5.109375" customWidth="1"/>
    <col min="33" max="33" width="8.88671875" customWidth="1"/>
    <col min="34" max="34" width="5.109375" customWidth="1"/>
  </cols>
  <sheetData>
    <row r="1" spans="1:34" ht="15.6" x14ac:dyDescent="0.3">
      <c r="A1" s="1132" t="s">
        <v>903</v>
      </c>
      <c r="B1" s="1132"/>
      <c r="C1" s="1132"/>
      <c r="D1" s="1132"/>
      <c r="E1" s="1132"/>
      <c r="F1" s="1132"/>
      <c r="G1" s="1132"/>
      <c r="H1" s="1132"/>
      <c r="I1" s="1132"/>
      <c r="J1" s="1132"/>
      <c r="K1" s="1132"/>
      <c r="L1" s="1132"/>
      <c r="M1" s="1132"/>
      <c r="N1" s="1132"/>
      <c r="O1" s="1132"/>
      <c r="P1" s="1132"/>
      <c r="Q1" s="894" t="s">
        <v>907</v>
      </c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3"/>
      <c r="AE1" s="433"/>
      <c r="AF1" s="433"/>
      <c r="AG1" s="433"/>
      <c r="AH1" s="370"/>
    </row>
    <row r="2" spans="1:34" ht="13.2" customHeight="1" x14ac:dyDescent="0.3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  <c r="W2" s="433"/>
      <c r="X2" s="433"/>
      <c r="Y2" s="433"/>
      <c r="Z2" s="433"/>
      <c r="AA2" s="433"/>
      <c r="AB2" s="433"/>
      <c r="AC2" s="433"/>
      <c r="AD2" s="433"/>
      <c r="AE2" s="433"/>
      <c r="AF2" s="433"/>
      <c r="AG2" s="433"/>
      <c r="AH2" s="370"/>
    </row>
    <row r="3" spans="1:34" ht="36.75" customHeight="1" x14ac:dyDescent="0.3">
      <c r="A3" s="1133" t="s">
        <v>537</v>
      </c>
      <c r="B3" s="434" t="s">
        <v>588</v>
      </c>
      <c r="C3" s="1127" t="s">
        <v>187</v>
      </c>
      <c r="D3" s="1128"/>
      <c r="E3" s="1127" t="s">
        <v>570</v>
      </c>
      <c r="F3" s="1128"/>
      <c r="G3" s="1127" t="s">
        <v>81</v>
      </c>
      <c r="H3" s="1128"/>
      <c r="I3" s="1127" t="s">
        <v>589</v>
      </c>
      <c r="J3" s="1128"/>
      <c r="K3" s="1127" t="s">
        <v>590</v>
      </c>
      <c r="L3" s="1128"/>
      <c r="M3" s="1127" t="s">
        <v>591</v>
      </c>
      <c r="N3" s="1128"/>
      <c r="O3" s="1127" t="s">
        <v>969</v>
      </c>
      <c r="P3" s="1128"/>
      <c r="Q3" s="1130" t="s">
        <v>575</v>
      </c>
      <c r="R3" s="1134"/>
      <c r="S3" s="1135" t="s">
        <v>576</v>
      </c>
      <c r="T3" s="1136"/>
      <c r="U3" s="1127" t="s">
        <v>577</v>
      </c>
      <c r="V3" s="1128"/>
      <c r="W3" s="1127" t="s">
        <v>594</v>
      </c>
      <c r="X3" s="1128"/>
      <c r="Y3" s="1130" t="s">
        <v>579</v>
      </c>
      <c r="Z3" s="1131"/>
      <c r="AA3" s="1120" t="s">
        <v>580</v>
      </c>
      <c r="AB3" s="1126"/>
      <c r="AC3" s="1127" t="s">
        <v>595</v>
      </c>
      <c r="AD3" s="1128"/>
      <c r="AE3" s="1127" t="s">
        <v>596</v>
      </c>
      <c r="AF3" s="1128"/>
      <c r="AG3" s="1127" t="s">
        <v>599</v>
      </c>
      <c r="AH3" s="1129"/>
    </row>
    <row r="4" spans="1:34" ht="17.25" customHeight="1" x14ac:dyDescent="0.3">
      <c r="A4" s="1133"/>
      <c r="B4" s="434" t="s">
        <v>538</v>
      </c>
      <c r="C4" s="434" t="s">
        <v>538</v>
      </c>
      <c r="D4" s="437" t="s">
        <v>31</v>
      </c>
      <c r="E4" s="435" t="s">
        <v>538</v>
      </c>
      <c r="F4" s="438" t="s">
        <v>31</v>
      </c>
      <c r="G4" s="439" t="s">
        <v>538</v>
      </c>
      <c r="H4" s="440" t="s">
        <v>31</v>
      </c>
      <c r="I4" s="441" t="s">
        <v>538</v>
      </c>
      <c r="J4" s="442" t="s">
        <v>31</v>
      </c>
      <c r="K4" s="443" t="s">
        <v>538</v>
      </c>
      <c r="L4" s="442" t="s">
        <v>31</v>
      </c>
      <c r="M4" s="443" t="s">
        <v>538</v>
      </c>
      <c r="N4" s="442" t="s">
        <v>31</v>
      </c>
      <c r="O4" s="443" t="s">
        <v>538</v>
      </c>
      <c r="P4" s="444" t="s">
        <v>31</v>
      </c>
      <c r="Q4" s="435" t="s">
        <v>538</v>
      </c>
      <c r="R4" s="438" t="s">
        <v>31</v>
      </c>
      <c r="S4" s="445" t="s">
        <v>538</v>
      </c>
      <c r="T4" s="446" t="s">
        <v>31</v>
      </c>
      <c r="U4" s="434" t="s">
        <v>538</v>
      </c>
      <c r="V4" s="446" t="s">
        <v>31</v>
      </c>
      <c r="W4" s="434" t="s">
        <v>538</v>
      </c>
      <c r="X4" s="446" t="s">
        <v>31</v>
      </c>
      <c r="Y4" s="436" t="s">
        <v>538</v>
      </c>
      <c r="Z4" s="447" t="s">
        <v>31</v>
      </c>
      <c r="AA4" s="448" t="s">
        <v>538</v>
      </c>
      <c r="AB4" s="449" t="s">
        <v>31</v>
      </c>
      <c r="AC4" s="434" t="s">
        <v>538</v>
      </c>
      <c r="AD4" s="446" t="s">
        <v>31</v>
      </c>
      <c r="AE4" s="434" t="s">
        <v>538</v>
      </c>
      <c r="AF4" s="446" t="s">
        <v>31</v>
      </c>
      <c r="AG4" s="434" t="s">
        <v>600</v>
      </c>
      <c r="AH4" s="437" t="s">
        <v>31</v>
      </c>
    </row>
    <row r="5" spans="1:34" x14ac:dyDescent="0.3">
      <c r="A5" s="450" t="s">
        <v>539</v>
      </c>
      <c r="B5" s="451">
        <v>10150068.942</v>
      </c>
      <c r="C5" s="452">
        <v>2548624.0950000002</v>
      </c>
      <c r="D5" s="453">
        <v>25.109426443933213</v>
      </c>
      <c r="E5" s="454">
        <v>827905.59600000002</v>
      </c>
      <c r="F5" s="455">
        <v>8.1566499767721492</v>
      </c>
      <c r="G5" s="455">
        <v>3136436.46</v>
      </c>
      <c r="H5" s="455">
        <v>30.900641935757996</v>
      </c>
      <c r="I5" s="455">
        <v>227835.041</v>
      </c>
      <c r="J5" s="456">
        <v>2.2446649604244628</v>
      </c>
      <c r="K5" s="456">
        <v>822794.43900000001</v>
      </c>
      <c r="L5" s="456">
        <v>8.106294092204207</v>
      </c>
      <c r="M5" s="456">
        <v>184159.505</v>
      </c>
      <c r="N5" s="456">
        <v>1.8143670358529866</v>
      </c>
      <c r="O5" s="457">
        <v>24934.234</v>
      </c>
      <c r="P5" s="458">
        <v>0.24565580926080768</v>
      </c>
      <c r="Q5" s="455">
        <v>2318.9459999999999</v>
      </c>
      <c r="R5" s="459">
        <v>2.2846603439356225E-2</v>
      </c>
      <c r="S5" s="460">
        <v>1787479.8</v>
      </c>
      <c r="T5" s="459">
        <v>17.610518807449495</v>
      </c>
      <c r="U5" s="455">
        <v>25499.752</v>
      </c>
      <c r="V5" s="459">
        <v>0.25122737732829087</v>
      </c>
      <c r="W5" s="455">
        <v>96279.294999999998</v>
      </c>
      <c r="X5" s="459">
        <v>0.94855803985336129</v>
      </c>
      <c r="Y5" s="455">
        <v>2572.3130000000001</v>
      </c>
      <c r="Z5" s="459">
        <v>2.5342813085298548E-2</v>
      </c>
      <c r="AA5" s="455">
        <v>383593.63299999997</v>
      </c>
      <c r="AB5" s="459">
        <v>3.7792219460966101</v>
      </c>
      <c r="AC5" s="455">
        <v>54277.885999999999</v>
      </c>
      <c r="AD5" s="459">
        <v>0.53475386532010016</v>
      </c>
      <c r="AE5" s="455">
        <v>25357.950999999997</v>
      </c>
      <c r="AF5" s="459">
        <v>0.24983033263026674</v>
      </c>
      <c r="AG5" s="455">
        <v>2295424.7940000002</v>
      </c>
      <c r="AH5" s="458">
        <v>22.614868993665208</v>
      </c>
    </row>
    <row r="6" spans="1:34" x14ac:dyDescent="0.3">
      <c r="A6" s="402" t="s">
        <v>540</v>
      </c>
      <c r="B6" s="461">
        <v>278106.43599999999</v>
      </c>
      <c r="C6" s="462">
        <v>70783.819000000003</v>
      </c>
      <c r="D6" s="463">
        <v>25.45206073548043</v>
      </c>
      <c r="E6" s="464">
        <v>32172.565999999999</v>
      </c>
      <c r="F6" s="465">
        <v>11.568436337805574</v>
      </c>
      <c r="G6" s="465">
        <v>54757.120999999999</v>
      </c>
      <c r="H6" s="466">
        <v>19.689267816872817</v>
      </c>
      <c r="I6" s="463">
        <v>1206.1759999999999</v>
      </c>
      <c r="J6" s="464">
        <v>0.43371020726755127</v>
      </c>
      <c r="K6" s="465">
        <v>34234.656999999999</v>
      </c>
      <c r="L6" s="463">
        <v>12.309911806571785</v>
      </c>
      <c r="M6" s="465">
        <v>5.556</v>
      </c>
      <c r="N6" s="463">
        <v>1.9977962681884862E-3</v>
      </c>
      <c r="O6" s="464">
        <v>8.7149999999999999</v>
      </c>
      <c r="P6" s="464">
        <v>3.1336923105224359E-3</v>
      </c>
      <c r="Q6" s="465">
        <v>119.54900000000001</v>
      </c>
      <c r="R6" s="463">
        <v>4.2986779349471801E-2</v>
      </c>
      <c r="S6" s="465">
        <v>68824.385999999999</v>
      </c>
      <c r="T6" s="463">
        <v>24.747498472131728</v>
      </c>
      <c r="U6" s="465">
        <v>216.08200000000002</v>
      </c>
      <c r="V6" s="463">
        <v>7.769759057284098E-2</v>
      </c>
      <c r="W6" s="465">
        <v>4286.0420000000004</v>
      </c>
      <c r="X6" s="463">
        <v>1.541151676187746</v>
      </c>
      <c r="Y6" s="390" t="s">
        <v>496</v>
      </c>
      <c r="Z6" s="390" t="s">
        <v>496</v>
      </c>
      <c r="AA6" s="465">
        <v>11390.734</v>
      </c>
      <c r="AB6" s="463">
        <v>4.0958181924275934</v>
      </c>
      <c r="AC6" s="390" t="s">
        <v>496</v>
      </c>
      <c r="AD6" s="390" t="s">
        <v>496</v>
      </c>
      <c r="AE6" s="465">
        <v>221.36</v>
      </c>
      <c r="AF6" s="463">
        <v>7.9595425112707577E-2</v>
      </c>
      <c r="AG6" s="465">
        <v>84717.244000000006</v>
      </c>
      <c r="AH6" s="464">
        <v>30.462165931319912</v>
      </c>
    </row>
    <row r="7" spans="1:34" x14ac:dyDescent="0.3">
      <c r="A7" s="402" t="s">
        <v>541</v>
      </c>
      <c r="B7" s="461">
        <v>305611.82400000002</v>
      </c>
      <c r="C7" s="462">
        <v>58414.68</v>
      </c>
      <c r="D7" s="463">
        <v>19.114011766769863</v>
      </c>
      <c r="E7" s="464">
        <v>461.9</v>
      </c>
      <c r="F7" s="465">
        <v>0.15113944020699932</v>
      </c>
      <c r="G7" s="465">
        <v>119760.049</v>
      </c>
      <c r="H7" s="466">
        <v>39.186981522023828</v>
      </c>
      <c r="I7" s="463">
        <v>6536.86</v>
      </c>
      <c r="J7" s="464">
        <v>2.1389421110879532</v>
      </c>
      <c r="K7" s="465">
        <v>82486.899999999994</v>
      </c>
      <c r="L7" s="463">
        <v>26.990742347717539</v>
      </c>
      <c r="M7" s="465">
        <v>1103.508</v>
      </c>
      <c r="N7" s="463">
        <v>0.361081579094924</v>
      </c>
      <c r="O7" s="390" t="s">
        <v>496</v>
      </c>
      <c r="P7" s="390" t="s">
        <v>496</v>
      </c>
      <c r="Q7" s="390" t="s">
        <v>496</v>
      </c>
      <c r="R7" s="390" t="s">
        <v>496</v>
      </c>
      <c r="S7" s="465">
        <v>24173.7</v>
      </c>
      <c r="T7" s="463">
        <v>7.9099361024722645</v>
      </c>
      <c r="U7" s="465">
        <v>1130.6030000000001</v>
      </c>
      <c r="V7" s="463">
        <v>0.36994740098799317</v>
      </c>
      <c r="W7" s="465">
        <v>1094.0999999999999</v>
      </c>
      <c r="X7" s="463">
        <v>0.35800316417076838</v>
      </c>
      <c r="Y7" s="390" t="s">
        <v>496</v>
      </c>
      <c r="Z7" s="390" t="s">
        <v>496</v>
      </c>
      <c r="AA7" s="465">
        <v>8354.7000000000007</v>
      </c>
      <c r="AB7" s="463">
        <v>2.73376202878852</v>
      </c>
      <c r="AC7" s="465">
        <v>2883.51</v>
      </c>
      <c r="AD7" s="463">
        <v>0.94352043132990815</v>
      </c>
      <c r="AE7" s="465">
        <v>72.174000000000007</v>
      </c>
      <c r="AF7" s="463">
        <v>2.3616232858843837E-2</v>
      </c>
      <c r="AG7" s="465">
        <v>34753.103000000003</v>
      </c>
      <c r="AH7" s="464">
        <v>11.371648696419546</v>
      </c>
    </row>
    <row r="8" spans="1:34" x14ac:dyDescent="0.3">
      <c r="A8" s="402" t="s">
        <v>542</v>
      </c>
      <c r="B8" s="461">
        <v>89488.532000000007</v>
      </c>
      <c r="C8" s="462">
        <v>43090.866000000002</v>
      </c>
      <c r="D8" s="463">
        <v>48.152388956386055</v>
      </c>
      <c r="E8" s="464">
        <v>12870.126</v>
      </c>
      <c r="F8" s="465">
        <v>14.381871858172843</v>
      </c>
      <c r="G8" s="465">
        <v>3642.0549999999998</v>
      </c>
      <c r="H8" s="466">
        <v>4.0698566828652405</v>
      </c>
      <c r="I8" s="463">
        <v>836.78599999999994</v>
      </c>
      <c r="J8" s="464">
        <v>0.93507623971303933</v>
      </c>
      <c r="K8" s="465">
        <v>44.161000000000001</v>
      </c>
      <c r="L8" s="463">
        <v>4.9348222630358929E-2</v>
      </c>
      <c r="M8" s="465">
        <v>1732.511</v>
      </c>
      <c r="N8" s="463">
        <v>1.9360145498866825</v>
      </c>
      <c r="O8" s="464">
        <v>26.425000000000001</v>
      </c>
      <c r="P8" s="464">
        <v>2.9528923326175471E-2</v>
      </c>
      <c r="Q8" s="390" t="s">
        <v>496</v>
      </c>
      <c r="R8" s="390" t="s">
        <v>496</v>
      </c>
      <c r="S8" s="465">
        <v>26804.453000000001</v>
      </c>
      <c r="T8" s="463">
        <v>29.95294749052314</v>
      </c>
      <c r="U8" s="390" t="s">
        <v>496</v>
      </c>
      <c r="V8" s="390" t="s">
        <v>496</v>
      </c>
      <c r="W8" s="465">
        <v>563.14099999999996</v>
      </c>
      <c r="X8" s="463">
        <v>0.6292884545251004</v>
      </c>
      <c r="Y8" s="390" t="s">
        <v>496</v>
      </c>
      <c r="Z8" s="390" t="s">
        <v>496</v>
      </c>
      <c r="AA8" s="390" t="s">
        <v>496</v>
      </c>
      <c r="AB8" s="390" t="s">
        <v>496</v>
      </c>
      <c r="AC8" s="390" t="s">
        <v>496</v>
      </c>
      <c r="AD8" s="390" t="s">
        <v>496</v>
      </c>
      <c r="AE8" s="390" t="s">
        <v>496</v>
      </c>
      <c r="AF8" s="390" t="s">
        <v>496</v>
      </c>
      <c r="AG8" s="465">
        <v>27367.594000000001</v>
      </c>
      <c r="AH8" s="464">
        <v>30.582235945048243</v>
      </c>
    </row>
    <row r="9" spans="1:34" x14ac:dyDescent="0.3">
      <c r="A9" s="402" t="s">
        <v>543</v>
      </c>
      <c r="B9" s="461">
        <v>95725.285000000003</v>
      </c>
      <c r="C9" s="462">
        <v>23271.48</v>
      </c>
      <c r="D9" s="463">
        <v>24.310692833142255</v>
      </c>
      <c r="E9" s="464">
        <v>4620.8999999999996</v>
      </c>
      <c r="F9" s="465">
        <v>4.8272512325244055</v>
      </c>
      <c r="G9" s="465">
        <v>20481.060000000001</v>
      </c>
      <c r="H9" s="466">
        <v>21.395663643101194</v>
      </c>
      <c r="I9" s="463">
        <v>1917.8009999999999</v>
      </c>
      <c r="J9" s="464">
        <v>2.0034424551465162</v>
      </c>
      <c r="K9" s="465">
        <v>2396.0309999999999</v>
      </c>
      <c r="L9" s="463">
        <v>2.5030283273640812</v>
      </c>
      <c r="M9" s="390" t="s">
        <v>496</v>
      </c>
      <c r="N9" s="390" t="s">
        <v>496</v>
      </c>
      <c r="O9" s="464">
        <v>63.93</v>
      </c>
      <c r="P9" s="464">
        <v>6.6784862536580586E-2</v>
      </c>
      <c r="Q9" s="390" t="s">
        <v>496</v>
      </c>
      <c r="R9" s="390" t="s">
        <v>496</v>
      </c>
      <c r="S9" s="465">
        <v>41816.724999999999</v>
      </c>
      <c r="T9" s="463">
        <v>43.684095586657165</v>
      </c>
      <c r="U9" s="465">
        <v>254.88399999999999</v>
      </c>
      <c r="V9" s="463">
        <v>0.26626611767204456</v>
      </c>
      <c r="W9" s="465">
        <v>470.7</v>
      </c>
      <c r="X9" s="463">
        <v>0.49171961201264641</v>
      </c>
      <c r="Y9" s="390" t="s">
        <v>496</v>
      </c>
      <c r="Z9" s="390" t="s">
        <v>496</v>
      </c>
      <c r="AA9" s="465">
        <v>591.20000000000005</v>
      </c>
      <c r="AB9" s="463">
        <v>0.61760066841273964</v>
      </c>
      <c r="AC9" s="390" t="s">
        <v>496</v>
      </c>
      <c r="AD9" s="390" t="s">
        <v>496</v>
      </c>
      <c r="AE9" s="390" t="s">
        <v>496</v>
      </c>
      <c r="AF9" s="390" t="s">
        <v>496</v>
      </c>
      <c r="AG9" s="465">
        <v>43133.508999999998</v>
      </c>
      <c r="AH9" s="464">
        <v>45.059681984754604</v>
      </c>
    </row>
    <row r="10" spans="1:34" x14ac:dyDescent="0.3">
      <c r="A10" s="402" t="s">
        <v>544</v>
      </c>
      <c r="B10" s="461">
        <v>15095.23</v>
      </c>
      <c r="C10" s="462">
        <v>6401.826</v>
      </c>
      <c r="D10" s="463">
        <v>42.409595613978723</v>
      </c>
      <c r="E10" s="390" t="s">
        <v>496</v>
      </c>
      <c r="F10" s="390" t="s">
        <v>496</v>
      </c>
      <c r="G10" s="390" t="s">
        <v>496</v>
      </c>
      <c r="H10" s="390" t="s">
        <v>496</v>
      </c>
      <c r="I10" s="467">
        <v>1480.8209999999999</v>
      </c>
      <c r="J10" s="464">
        <v>9.8098604658557704</v>
      </c>
      <c r="K10" s="465">
        <v>2338.422</v>
      </c>
      <c r="L10" s="463">
        <v>15.491131966853105</v>
      </c>
      <c r="M10" s="390" t="s">
        <v>496</v>
      </c>
      <c r="N10" s="390" t="s">
        <v>496</v>
      </c>
      <c r="O10" s="390" t="s">
        <v>496</v>
      </c>
      <c r="P10" s="390" t="s">
        <v>496</v>
      </c>
      <c r="Q10" s="468">
        <v>0</v>
      </c>
      <c r="R10" s="469">
        <v>0</v>
      </c>
      <c r="S10" s="465">
        <v>634.11099999999999</v>
      </c>
      <c r="T10" s="463">
        <v>4.2007375839917644</v>
      </c>
      <c r="U10" s="465">
        <v>287.30099999999999</v>
      </c>
      <c r="V10" s="463">
        <v>1.9032568566361689</v>
      </c>
      <c r="W10" s="465">
        <v>2721.2660000000001</v>
      </c>
      <c r="X10" s="463">
        <v>18.027323863233619</v>
      </c>
      <c r="Y10" s="390" t="s">
        <v>496</v>
      </c>
      <c r="Z10" s="390" t="s">
        <v>496</v>
      </c>
      <c r="AA10" s="465">
        <v>534.25400000000002</v>
      </c>
      <c r="AB10" s="463">
        <v>3.5392239800254783</v>
      </c>
      <c r="AC10" s="465">
        <v>514.03700000000003</v>
      </c>
      <c r="AD10" s="463">
        <v>3.4052942552051215</v>
      </c>
      <c r="AE10" s="390" t="s">
        <v>496</v>
      </c>
      <c r="AF10" s="390" t="s">
        <v>496</v>
      </c>
      <c r="AG10" s="465">
        <v>4176.9319999999998</v>
      </c>
      <c r="AH10" s="464">
        <v>27.670542283887027</v>
      </c>
    </row>
    <row r="11" spans="1:34" x14ac:dyDescent="0.3">
      <c r="A11" s="402" t="s">
        <v>545</v>
      </c>
      <c r="B11" s="461">
        <v>299637.30800000002</v>
      </c>
      <c r="C11" s="462">
        <v>56527.913</v>
      </c>
      <c r="D11" s="463">
        <v>18.865445487182122</v>
      </c>
      <c r="E11" s="464">
        <v>40103.415000000001</v>
      </c>
      <c r="F11" s="465">
        <v>13.383985882025076</v>
      </c>
      <c r="G11" s="465">
        <v>69585.998999999996</v>
      </c>
      <c r="H11" s="466">
        <v>23.223409482773754</v>
      </c>
      <c r="I11" s="463">
        <v>2014.8</v>
      </c>
      <c r="J11" s="464">
        <v>0.67241292930051288</v>
      </c>
      <c r="K11" s="390" t="s">
        <v>496</v>
      </c>
      <c r="L11" s="390" t="s">
        <v>496</v>
      </c>
      <c r="M11" s="465">
        <v>4738.1400000000003</v>
      </c>
      <c r="N11" s="463">
        <v>1.5812917395453305</v>
      </c>
      <c r="O11" s="464">
        <v>19091.857</v>
      </c>
      <c r="P11" s="464">
        <v>6.3716554949158732</v>
      </c>
      <c r="Q11" s="465">
        <v>499.10399999999998</v>
      </c>
      <c r="R11" s="463">
        <v>0.16656937793607463</v>
      </c>
      <c r="S11" s="465">
        <v>90014.150999999998</v>
      </c>
      <c r="T11" s="463">
        <v>30.04103581120145</v>
      </c>
      <c r="U11" s="390" t="s">
        <v>496</v>
      </c>
      <c r="V11" s="390" t="s">
        <v>496</v>
      </c>
      <c r="W11" s="465">
        <v>654.87199999999996</v>
      </c>
      <c r="X11" s="463">
        <v>0.21855489370502554</v>
      </c>
      <c r="Y11" s="390" t="s">
        <v>496</v>
      </c>
      <c r="Z11" s="390" t="s">
        <v>496</v>
      </c>
      <c r="AA11" s="465">
        <v>12939.141</v>
      </c>
      <c r="AB11" s="463">
        <v>4.3182676704597807</v>
      </c>
      <c r="AC11" s="390" t="s">
        <v>496</v>
      </c>
      <c r="AD11" s="390" t="s">
        <v>496</v>
      </c>
      <c r="AE11" s="465">
        <v>3599.3159999999998</v>
      </c>
      <c r="AF11" s="463">
        <v>1.201224248083286</v>
      </c>
      <c r="AG11" s="465">
        <v>103608.164</v>
      </c>
      <c r="AH11" s="464">
        <v>34.577858375366262</v>
      </c>
    </row>
    <row r="12" spans="1:34" x14ac:dyDescent="0.3">
      <c r="A12" s="402" t="s">
        <v>546</v>
      </c>
      <c r="B12" s="461">
        <v>168636.076</v>
      </c>
      <c r="C12" s="462">
        <v>34274.620999999999</v>
      </c>
      <c r="D12" s="463">
        <v>20.324607766608612</v>
      </c>
      <c r="E12" s="464">
        <v>66878.611000000004</v>
      </c>
      <c r="F12" s="465">
        <v>39.65854316961218</v>
      </c>
      <c r="G12" s="465">
        <v>19713.077000000001</v>
      </c>
      <c r="H12" s="466">
        <v>11.68971519474872</v>
      </c>
      <c r="I12" s="463">
        <v>820.08799999999997</v>
      </c>
      <c r="J12" s="464">
        <v>0.48630638203417398</v>
      </c>
      <c r="K12" s="465">
        <v>5370.8490000000002</v>
      </c>
      <c r="L12" s="463">
        <v>3.1848754592700557</v>
      </c>
      <c r="M12" s="390" t="s">
        <v>496</v>
      </c>
      <c r="N12" s="390" t="s">
        <v>496</v>
      </c>
      <c r="O12" s="390" t="s">
        <v>496</v>
      </c>
      <c r="P12" s="390" t="s">
        <v>496</v>
      </c>
      <c r="Q12" s="390" t="s">
        <v>496</v>
      </c>
      <c r="R12" s="390" t="s">
        <v>496</v>
      </c>
      <c r="S12" s="465">
        <v>27437.989000000001</v>
      </c>
      <c r="T12" s="463">
        <v>16.27053335847307</v>
      </c>
      <c r="U12" s="390" t="s">
        <v>496</v>
      </c>
      <c r="V12" s="390" t="s">
        <v>496</v>
      </c>
      <c r="W12" s="465">
        <v>519.33799999999997</v>
      </c>
      <c r="X12" s="463">
        <v>0.30796375978293039</v>
      </c>
      <c r="Y12" s="390" t="s">
        <v>496</v>
      </c>
      <c r="Z12" s="390" t="s">
        <v>496</v>
      </c>
      <c r="AA12" s="465">
        <v>13006.136</v>
      </c>
      <c r="AB12" s="463">
        <v>7.7125466320741483</v>
      </c>
      <c r="AC12" s="465">
        <v>548.20799999999997</v>
      </c>
      <c r="AD12" s="463">
        <v>0.32508346553319939</v>
      </c>
      <c r="AE12" s="390" t="s">
        <v>496</v>
      </c>
      <c r="AF12" s="390" t="s">
        <v>496</v>
      </c>
      <c r="AG12" s="465">
        <v>40963.463000000003</v>
      </c>
      <c r="AH12" s="464">
        <v>24.29104375033015</v>
      </c>
    </row>
    <row r="13" spans="1:34" x14ac:dyDescent="0.3">
      <c r="A13" s="402" t="s">
        <v>547</v>
      </c>
      <c r="B13" s="461">
        <v>40355.743000000002</v>
      </c>
      <c r="C13" s="462">
        <v>7080.7610000000004</v>
      </c>
      <c r="D13" s="463">
        <v>17.545857103907121</v>
      </c>
      <c r="E13" s="464">
        <v>14000</v>
      </c>
      <c r="F13" s="465">
        <v>34.691468820187495</v>
      </c>
      <c r="G13" s="465">
        <v>2039.212</v>
      </c>
      <c r="H13" s="466">
        <v>5.0530899654108712</v>
      </c>
      <c r="I13" s="463">
        <v>182</v>
      </c>
      <c r="J13" s="464">
        <v>0.45098909466243753</v>
      </c>
      <c r="K13" s="465">
        <v>42.3</v>
      </c>
      <c r="L13" s="463">
        <v>0.10481779507813793</v>
      </c>
      <c r="M13" s="390" t="s">
        <v>496</v>
      </c>
      <c r="N13" s="390" t="s">
        <v>496</v>
      </c>
      <c r="O13" s="390" t="s">
        <v>496</v>
      </c>
      <c r="P13" s="390" t="s">
        <v>496</v>
      </c>
      <c r="Q13" s="390" t="s">
        <v>496</v>
      </c>
      <c r="R13" s="390" t="s">
        <v>496</v>
      </c>
      <c r="S13" s="465">
        <v>17102.47</v>
      </c>
      <c r="T13" s="463">
        <v>42.379271768085154</v>
      </c>
      <c r="U13" s="390" t="s">
        <v>496</v>
      </c>
      <c r="V13" s="390" t="s">
        <v>496</v>
      </c>
      <c r="W13" s="390" t="s">
        <v>496</v>
      </c>
      <c r="X13" s="390" t="s">
        <v>496</v>
      </c>
      <c r="Y13" s="390" t="s">
        <v>496</v>
      </c>
      <c r="Z13" s="390" t="s">
        <v>496</v>
      </c>
      <c r="AA13" s="390" t="s">
        <v>496</v>
      </c>
      <c r="AB13" s="390" t="s">
        <v>496</v>
      </c>
      <c r="AC13" s="390" t="s">
        <v>496</v>
      </c>
      <c r="AD13" s="390" t="s">
        <v>496</v>
      </c>
      <c r="AE13" s="390" t="s">
        <v>496</v>
      </c>
      <c r="AF13" s="390" t="s">
        <v>496</v>
      </c>
      <c r="AG13" s="465">
        <v>17102.47</v>
      </c>
      <c r="AH13" s="464">
        <v>42.379271768085154</v>
      </c>
    </row>
    <row r="14" spans="1:34" x14ac:dyDescent="0.3">
      <c r="A14" s="402" t="s">
        <v>548</v>
      </c>
      <c r="B14" s="461">
        <v>236256.07699999999</v>
      </c>
      <c r="C14" s="462">
        <v>81766.8</v>
      </c>
      <c r="D14" s="463">
        <v>34.609395465412732</v>
      </c>
      <c r="E14" s="464">
        <v>66190</v>
      </c>
      <c r="F14" s="465">
        <v>28.016210562913901</v>
      </c>
      <c r="G14" s="465">
        <v>799.06799999999998</v>
      </c>
      <c r="H14" s="466">
        <v>0.33822114129153175</v>
      </c>
      <c r="I14" s="463">
        <v>231.5</v>
      </c>
      <c r="J14" s="464">
        <v>9.7986897496820796E-2</v>
      </c>
      <c r="K14" s="465">
        <v>7441.6570000000002</v>
      </c>
      <c r="L14" s="463">
        <v>3.1498267026587432</v>
      </c>
      <c r="M14" s="390" t="s">
        <v>496</v>
      </c>
      <c r="N14" s="390" t="s">
        <v>496</v>
      </c>
      <c r="O14" s="390" t="s">
        <v>496</v>
      </c>
      <c r="P14" s="390" t="s">
        <v>496</v>
      </c>
      <c r="Q14" s="390" t="s">
        <v>496</v>
      </c>
      <c r="R14" s="390" t="s">
        <v>496</v>
      </c>
      <c r="S14" s="465">
        <v>48820</v>
      </c>
      <c r="T14" s="463">
        <v>20.664018729135165</v>
      </c>
      <c r="U14" s="465">
        <v>447.87199999999996</v>
      </c>
      <c r="V14" s="463">
        <v>0.18957057345873055</v>
      </c>
      <c r="W14" s="465">
        <v>110</v>
      </c>
      <c r="X14" s="463">
        <v>4.6559648918575759E-2</v>
      </c>
      <c r="Y14" s="390" t="s">
        <v>496</v>
      </c>
      <c r="Z14" s="390" t="s">
        <v>496</v>
      </c>
      <c r="AA14" s="465">
        <v>28832</v>
      </c>
      <c r="AB14" s="463">
        <v>12.203707251094329</v>
      </c>
      <c r="AC14" s="465">
        <v>1519</v>
      </c>
      <c r="AD14" s="463">
        <v>0.64294642461196883</v>
      </c>
      <c r="AE14" s="465">
        <v>144.47999999999999</v>
      </c>
      <c r="AF14" s="463">
        <v>6.1153982506871131E-2</v>
      </c>
      <c r="AG14" s="465">
        <v>78209.872000000003</v>
      </c>
      <c r="AH14" s="464">
        <v>33.103856202606799</v>
      </c>
    </row>
    <row r="15" spans="1:34" x14ac:dyDescent="0.3">
      <c r="A15" s="402" t="s">
        <v>549</v>
      </c>
      <c r="B15" s="461">
        <v>1558643.997</v>
      </c>
      <c r="C15" s="462">
        <v>559331.66200000001</v>
      </c>
      <c r="D15" s="463">
        <v>35.885786817039275</v>
      </c>
      <c r="E15" s="464">
        <v>52309.175000000003</v>
      </c>
      <c r="F15" s="465">
        <v>3.3560694488723586</v>
      </c>
      <c r="G15" s="465">
        <v>398014.364</v>
      </c>
      <c r="H15" s="466">
        <v>25.535937954149766</v>
      </c>
      <c r="I15" s="463">
        <v>32705.954000000002</v>
      </c>
      <c r="J15" s="464">
        <v>2.0983594754768111</v>
      </c>
      <c r="K15" s="465">
        <v>108776.414</v>
      </c>
      <c r="L15" s="463">
        <v>6.9789133509234578</v>
      </c>
      <c r="M15" s="465">
        <v>728.64899999999989</v>
      </c>
      <c r="N15" s="463">
        <v>4.6748904907244183E-2</v>
      </c>
      <c r="O15" s="390" t="s">
        <v>496</v>
      </c>
      <c r="P15" s="390" t="s">
        <v>496</v>
      </c>
      <c r="Q15" s="465">
        <v>0.36399999999999999</v>
      </c>
      <c r="R15" s="463">
        <v>2.3353633074686008E-5</v>
      </c>
      <c r="S15" s="465">
        <v>247757.10399999999</v>
      </c>
      <c r="T15" s="463">
        <v>15.895682688084673</v>
      </c>
      <c r="U15" s="468">
        <v>2759.578</v>
      </c>
      <c r="V15" s="469">
        <v>0.17704992322246119</v>
      </c>
      <c r="W15" s="465">
        <v>9092.8089999999993</v>
      </c>
      <c r="X15" s="463">
        <v>0.58337946429725984</v>
      </c>
      <c r="Y15" s="390" t="s">
        <v>496</v>
      </c>
      <c r="Z15" s="390" t="s">
        <v>496</v>
      </c>
      <c r="AA15" s="465">
        <v>141703.986</v>
      </c>
      <c r="AB15" s="463">
        <v>9.0914914677594592</v>
      </c>
      <c r="AC15" s="465">
        <v>7408.8130000000001</v>
      </c>
      <c r="AD15" s="463">
        <v>0.47533708879385628</v>
      </c>
      <c r="AE15" s="465">
        <v>382.49599999999998</v>
      </c>
      <c r="AF15" s="463">
        <v>2.4540305594876646E-2</v>
      </c>
      <c r="AG15" s="465">
        <v>401313.47700000001</v>
      </c>
      <c r="AH15" s="464">
        <v>25.747603543363855</v>
      </c>
    </row>
    <row r="16" spans="1:34" x14ac:dyDescent="0.3">
      <c r="A16" s="402" t="s">
        <v>550</v>
      </c>
      <c r="B16" s="461">
        <v>180728.85500000001</v>
      </c>
      <c r="C16" s="462">
        <v>59693.508000000002</v>
      </c>
      <c r="D16" s="463">
        <v>33.029317869578712</v>
      </c>
      <c r="E16" s="464">
        <v>1146.4639999999999</v>
      </c>
      <c r="F16" s="465">
        <v>0.63435581440495481</v>
      </c>
      <c r="G16" s="465">
        <v>19496.221000000001</v>
      </c>
      <c r="H16" s="466">
        <v>10.787552989255644</v>
      </c>
      <c r="I16" s="463">
        <v>3409.98</v>
      </c>
      <c r="J16" s="464">
        <v>1.8867933402222905</v>
      </c>
      <c r="K16" s="465">
        <v>48810.824000000001</v>
      </c>
      <c r="L16" s="463">
        <v>27.007764753447923</v>
      </c>
      <c r="M16" s="468">
        <v>0</v>
      </c>
      <c r="N16" s="469">
        <v>0</v>
      </c>
      <c r="O16" s="464">
        <v>69.537999999999997</v>
      </c>
      <c r="P16" s="464">
        <v>3.8476423701129511E-2</v>
      </c>
      <c r="Q16" s="390" t="s">
        <v>496</v>
      </c>
      <c r="R16" s="390" t="s">
        <v>496</v>
      </c>
      <c r="S16" s="465">
        <v>28137.696</v>
      </c>
      <c r="T16" s="463">
        <v>15.569011378952185</v>
      </c>
      <c r="U16" s="465">
        <v>1556.2</v>
      </c>
      <c r="V16" s="463">
        <v>0.86106892006813185</v>
      </c>
      <c r="W16" s="465">
        <v>12818.8</v>
      </c>
      <c r="X16" s="463">
        <v>7.0928352863188326</v>
      </c>
      <c r="Y16" s="390" t="s">
        <v>496</v>
      </c>
      <c r="Z16" s="390" t="s">
        <v>496</v>
      </c>
      <c r="AA16" s="465">
        <v>4029.2260000000001</v>
      </c>
      <c r="AB16" s="463">
        <v>2.2294314872962593</v>
      </c>
      <c r="AC16" s="465">
        <v>107.672</v>
      </c>
      <c r="AD16" s="463">
        <v>5.9576540779832855E-2</v>
      </c>
      <c r="AE16" s="390" t="s">
        <v>496</v>
      </c>
      <c r="AF16" s="390" t="s">
        <v>496</v>
      </c>
      <c r="AG16" s="465">
        <v>46541.921999999999</v>
      </c>
      <c r="AH16" s="464">
        <v>25.752347072635413</v>
      </c>
    </row>
    <row r="17" spans="1:34" x14ac:dyDescent="0.3">
      <c r="A17" s="402" t="s">
        <v>551</v>
      </c>
      <c r="B17" s="461">
        <v>597851.31499999994</v>
      </c>
      <c r="C17" s="462">
        <v>264470.40000000002</v>
      </c>
      <c r="D17" s="463">
        <v>44.236818313262397</v>
      </c>
      <c r="E17" s="390" t="s">
        <v>496</v>
      </c>
      <c r="F17" s="390" t="s">
        <v>496</v>
      </c>
      <c r="G17" s="465">
        <v>130567.5</v>
      </c>
      <c r="H17" s="466">
        <v>21.839460200902963</v>
      </c>
      <c r="I17" s="463">
        <v>35238.5</v>
      </c>
      <c r="J17" s="464">
        <v>5.8941912672718635</v>
      </c>
      <c r="K17" s="465">
        <v>61201.942999999999</v>
      </c>
      <c r="L17" s="463">
        <v>10.23698392300099</v>
      </c>
      <c r="M17" s="465">
        <v>1216.6500000000001</v>
      </c>
      <c r="N17" s="463">
        <v>0.20350377585102411</v>
      </c>
      <c r="O17" s="390" t="s">
        <v>496</v>
      </c>
      <c r="P17" s="390" t="s">
        <v>496</v>
      </c>
      <c r="Q17" s="390" t="s">
        <v>496</v>
      </c>
      <c r="R17" s="390" t="s">
        <v>496</v>
      </c>
      <c r="S17" s="465">
        <v>76821</v>
      </c>
      <c r="T17" s="463">
        <v>12.849515936918197</v>
      </c>
      <c r="U17" s="465">
        <v>432.94200000000001</v>
      </c>
      <c r="V17" s="463">
        <v>7.2416333147983472E-2</v>
      </c>
      <c r="W17" s="465">
        <v>11986.023999999999</v>
      </c>
      <c r="X17" s="463">
        <v>2.0048503196819096</v>
      </c>
      <c r="Y17" s="465">
        <v>3.8690000000000002</v>
      </c>
      <c r="Z17" s="463">
        <v>6.4715087228669902E-4</v>
      </c>
      <c r="AA17" s="465">
        <v>8860.5560000000005</v>
      </c>
      <c r="AB17" s="463">
        <v>1.4820668245916631</v>
      </c>
      <c r="AC17" s="465">
        <v>0.92</v>
      </c>
      <c r="AD17" s="463">
        <v>1.538844152245446E-4</v>
      </c>
      <c r="AE17" s="390" t="s">
        <v>496</v>
      </c>
      <c r="AF17" s="390" t="s">
        <v>496</v>
      </c>
      <c r="AG17" s="465">
        <v>98104.391000000003</v>
      </c>
      <c r="AH17" s="464">
        <v>16.409496565212038</v>
      </c>
    </row>
    <row r="18" spans="1:34" x14ac:dyDescent="0.3">
      <c r="A18" s="402" t="s">
        <v>552</v>
      </c>
      <c r="B18" s="461">
        <v>114602.69</v>
      </c>
      <c r="C18" s="462">
        <v>29908.498</v>
      </c>
      <c r="D18" s="463">
        <v>26.097553207520697</v>
      </c>
      <c r="E18" s="390" t="s">
        <v>496</v>
      </c>
      <c r="F18" s="390" t="s">
        <v>496</v>
      </c>
      <c r="G18" s="465">
        <v>22554.251</v>
      </c>
      <c r="H18" s="466">
        <v>19.680385338249913</v>
      </c>
      <c r="I18" s="463">
        <v>2318.893</v>
      </c>
      <c r="J18" s="464">
        <v>2.023419345566845</v>
      </c>
      <c r="K18" s="465">
        <v>12169.794</v>
      </c>
      <c r="L18" s="463">
        <v>10.619117230145296</v>
      </c>
      <c r="M18" s="465">
        <v>3830.9380000000001</v>
      </c>
      <c r="N18" s="463">
        <v>3.3427993705906904</v>
      </c>
      <c r="O18" s="390" t="s">
        <v>496</v>
      </c>
      <c r="P18" s="390" t="s">
        <v>496</v>
      </c>
      <c r="Q18" s="390" t="s">
        <v>496</v>
      </c>
      <c r="R18" s="390" t="s">
        <v>496</v>
      </c>
      <c r="S18" s="465">
        <v>972.31200000000001</v>
      </c>
      <c r="T18" s="463">
        <v>0.84841987565911403</v>
      </c>
      <c r="U18" s="390" t="s">
        <v>496</v>
      </c>
      <c r="V18" s="390" t="s">
        <v>496</v>
      </c>
      <c r="W18" s="465">
        <v>581.60500000000002</v>
      </c>
      <c r="X18" s="463">
        <v>0.50749681355647058</v>
      </c>
      <c r="Y18" s="390" t="s">
        <v>496</v>
      </c>
      <c r="Z18" s="390" t="s">
        <v>496</v>
      </c>
      <c r="AA18" s="465">
        <v>3232.375</v>
      </c>
      <c r="AB18" s="463">
        <v>2.8205053476493438</v>
      </c>
      <c r="AC18" s="465">
        <v>32390.572</v>
      </c>
      <c r="AD18" s="463">
        <v>28.263361008367255</v>
      </c>
      <c r="AE18" s="465">
        <v>7063.5169999999998</v>
      </c>
      <c r="AF18" s="463">
        <v>6.1634827245329058</v>
      </c>
      <c r="AG18" s="465">
        <v>4786.2920000000004</v>
      </c>
      <c r="AH18" s="464">
        <v>4.1764220368649285</v>
      </c>
    </row>
    <row r="19" spans="1:34" x14ac:dyDescent="0.3">
      <c r="A19" s="402" t="s">
        <v>553</v>
      </c>
      <c r="B19" s="461">
        <v>65235.131999999998</v>
      </c>
      <c r="C19" s="462">
        <v>11840.76</v>
      </c>
      <c r="D19" s="463">
        <v>18.150894521068803</v>
      </c>
      <c r="E19" s="464">
        <v>19160</v>
      </c>
      <c r="F19" s="465">
        <v>29.370677137588991</v>
      </c>
      <c r="G19" s="465">
        <v>8270.1710000000003</v>
      </c>
      <c r="H19" s="466">
        <v>12.677480287768866</v>
      </c>
      <c r="I19" s="463">
        <v>1337.068</v>
      </c>
      <c r="J19" s="464">
        <v>2.0496133893007222</v>
      </c>
      <c r="K19" s="465">
        <v>1265.845</v>
      </c>
      <c r="L19" s="463">
        <v>1.9404344885820115</v>
      </c>
      <c r="M19" s="465">
        <v>1102.768</v>
      </c>
      <c r="N19" s="463">
        <v>1.6904510900660092</v>
      </c>
      <c r="O19" s="390" t="s">
        <v>496</v>
      </c>
      <c r="P19" s="390" t="s">
        <v>496</v>
      </c>
      <c r="Q19" s="390" t="s">
        <v>496</v>
      </c>
      <c r="R19" s="390" t="s">
        <v>496</v>
      </c>
      <c r="S19" s="465">
        <v>18450</v>
      </c>
      <c r="T19" s="463">
        <v>28.282306533847439</v>
      </c>
      <c r="U19" s="390" t="s">
        <v>496</v>
      </c>
      <c r="V19" s="390" t="s">
        <v>496</v>
      </c>
      <c r="W19" s="390" t="s">
        <v>496</v>
      </c>
      <c r="X19" s="390" t="s">
        <v>496</v>
      </c>
      <c r="Y19" s="390" t="s">
        <v>496</v>
      </c>
      <c r="Z19" s="390" t="s">
        <v>496</v>
      </c>
      <c r="AA19" s="465">
        <v>3283</v>
      </c>
      <c r="AB19" s="463">
        <v>5.0325643550472163</v>
      </c>
      <c r="AC19" s="390" t="s">
        <v>496</v>
      </c>
      <c r="AD19" s="390" t="s">
        <v>496</v>
      </c>
      <c r="AE19" s="465">
        <v>565.31600000000003</v>
      </c>
      <c r="AF19" s="463">
        <v>0.86658213552783192</v>
      </c>
      <c r="AG19" s="465">
        <v>21733</v>
      </c>
      <c r="AH19" s="464">
        <v>33.314870888894653</v>
      </c>
    </row>
    <row r="20" spans="1:34" x14ac:dyDescent="0.3">
      <c r="A20" s="402" t="s">
        <v>554</v>
      </c>
      <c r="B20" s="461">
        <v>19155.842000000001</v>
      </c>
      <c r="C20" s="462">
        <v>3452.2060000000001</v>
      </c>
      <c r="D20" s="463">
        <v>18.021687587525516</v>
      </c>
      <c r="E20" s="390" t="s">
        <v>496</v>
      </c>
      <c r="F20" s="390" t="s">
        <v>496</v>
      </c>
      <c r="G20" s="465">
        <v>8968.5419999999995</v>
      </c>
      <c r="H20" s="466">
        <v>46.818834692831565</v>
      </c>
      <c r="I20" s="463">
        <v>20.286000000000001</v>
      </c>
      <c r="J20" s="464">
        <v>0.10589980852838522</v>
      </c>
      <c r="K20" s="465">
        <v>5376.9440000000004</v>
      </c>
      <c r="L20" s="463">
        <v>28.069473531886512</v>
      </c>
      <c r="M20" s="390" t="s">
        <v>496</v>
      </c>
      <c r="N20" s="390" t="s">
        <v>496</v>
      </c>
      <c r="O20" s="390" t="s">
        <v>496</v>
      </c>
      <c r="P20" s="390" t="s">
        <v>496</v>
      </c>
      <c r="Q20" s="390" t="s">
        <v>496</v>
      </c>
      <c r="R20" s="390" t="s">
        <v>496</v>
      </c>
      <c r="S20" s="465">
        <v>904.87099999999998</v>
      </c>
      <c r="T20" s="463">
        <v>4.7237338875524237</v>
      </c>
      <c r="U20" s="390" t="s">
        <v>496</v>
      </c>
      <c r="V20" s="390" t="s">
        <v>496</v>
      </c>
      <c r="W20" s="465">
        <v>118.626</v>
      </c>
      <c r="X20" s="463">
        <v>0.61926800189728026</v>
      </c>
      <c r="Y20" s="390" t="s">
        <v>496</v>
      </c>
      <c r="Z20" s="390" t="s">
        <v>496</v>
      </c>
      <c r="AA20" s="465">
        <v>274.70600000000002</v>
      </c>
      <c r="AB20" s="463">
        <v>1.4340586020703241</v>
      </c>
      <c r="AC20" s="465">
        <v>28.47</v>
      </c>
      <c r="AD20" s="463">
        <v>0.1486230675738503</v>
      </c>
      <c r="AE20" s="465">
        <v>20.989000000000001</v>
      </c>
      <c r="AF20" s="463">
        <v>0.1095697072464891</v>
      </c>
      <c r="AG20" s="465">
        <v>1298.203</v>
      </c>
      <c r="AH20" s="464">
        <v>6.7770604915200279</v>
      </c>
    </row>
    <row r="21" spans="1:34" x14ac:dyDescent="0.3">
      <c r="A21" s="402" t="s">
        <v>555</v>
      </c>
      <c r="B21" s="461">
        <v>46566.110999999997</v>
      </c>
      <c r="C21" s="462">
        <v>5972.8639999999996</v>
      </c>
      <c r="D21" s="463">
        <v>12.826632655666693</v>
      </c>
      <c r="E21" s="464">
        <v>15310.575000000001</v>
      </c>
      <c r="F21" s="465">
        <v>32.879221973250033</v>
      </c>
      <c r="G21" s="465">
        <v>4380.6760000000004</v>
      </c>
      <c r="H21" s="466">
        <v>9.4074336592119536</v>
      </c>
      <c r="I21" s="463">
        <v>656.04899999999998</v>
      </c>
      <c r="J21" s="464">
        <v>1.4088550362301031</v>
      </c>
      <c r="K21" s="465">
        <v>1334.1859999999999</v>
      </c>
      <c r="L21" s="463">
        <v>2.8651437093383212</v>
      </c>
      <c r="M21" s="465">
        <v>52.033000000000001</v>
      </c>
      <c r="N21" s="463">
        <v>0.11174005920314026</v>
      </c>
      <c r="O21" s="390" t="s">
        <v>496</v>
      </c>
      <c r="P21" s="390" t="s">
        <v>496</v>
      </c>
      <c r="Q21" s="390" t="s">
        <v>496</v>
      </c>
      <c r="R21" s="390" t="s">
        <v>496</v>
      </c>
      <c r="S21" s="465">
        <v>18504.442999999999</v>
      </c>
      <c r="T21" s="463">
        <v>39.738003888707823</v>
      </c>
      <c r="U21" s="465">
        <v>67.53</v>
      </c>
      <c r="V21" s="463">
        <v>0.14501962596790616</v>
      </c>
      <c r="W21" s="390" t="s">
        <v>496</v>
      </c>
      <c r="X21" s="390" t="s">
        <v>496</v>
      </c>
      <c r="Y21" s="390" t="s">
        <v>496</v>
      </c>
      <c r="Z21" s="390" t="s">
        <v>496</v>
      </c>
      <c r="AA21" s="465">
        <v>12.481</v>
      </c>
      <c r="AB21" s="463">
        <v>2.6802753616251097E-2</v>
      </c>
      <c r="AC21" s="465">
        <v>198.12899999999999</v>
      </c>
      <c r="AD21" s="463">
        <v>0.42547894970228456</v>
      </c>
      <c r="AE21" s="390" t="s">
        <v>496</v>
      </c>
      <c r="AF21" s="390" t="s">
        <v>496</v>
      </c>
      <c r="AG21" s="465">
        <v>18584.454000000002</v>
      </c>
      <c r="AH21" s="464">
        <v>39.90982626829198</v>
      </c>
    </row>
    <row r="22" spans="1:34" x14ac:dyDescent="0.3">
      <c r="A22" s="402" t="s">
        <v>556</v>
      </c>
      <c r="B22" s="461">
        <v>4790.0280000000002</v>
      </c>
      <c r="C22" s="462">
        <v>3623.317</v>
      </c>
      <c r="D22" s="463">
        <v>75.642918997550751</v>
      </c>
      <c r="E22" s="390" t="s">
        <v>496</v>
      </c>
      <c r="F22" s="390" t="s">
        <v>496</v>
      </c>
      <c r="G22" s="390" t="s">
        <v>496</v>
      </c>
      <c r="H22" s="390" t="s">
        <v>496</v>
      </c>
      <c r="I22" s="463">
        <v>637.74400000000003</v>
      </c>
      <c r="J22" s="464">
        <v>13.313993154110998</v>
      </c>
      <c r="K22" s="465">
        <v>1.29</v>
      </c>
      <c r="L22" s="463">
        <v>2.6930949046644399E-2</v>
      </c>
      <c r="M22" s="390" t="s">
        <v>496</v>
      </c>
      <c r="N22" s="390" t="s">
        <v>496</v>
      </c>
      <c r="O22" s="390" t="s">
        <v>496</v>
      </c>
      <c r="P22" s="390" t="s">
        <v>496</v>
      </c>
      <c r="Q22" s="390" t="s">
        <v>496</v>
      </c>
      <c r="R22" s="390" t="s">
        <v>496</v>
      </c>
      <c r="S22" s="465">
        <v>47.564999999999998</v>
      </c>
      <c r="T22" s="463">
        <v>0.99300045845243479</v>
      </c>
      <c r="U22" s="390" t="s">
        <v>496</v>
      </c>
      <c r="V22" s="390" t="s">
        <v>496</v>
      </c>
      <c r="W22" s="465">
        <v>134.37799999999999</v>
      </c>
      <c r="X22" s="463">
        <v>2.8053698224728536</v>
      </c>
      <c r="Y22" s="390" t="s">
        <v>496</v>
      </c>
      <c r="Z22" s="390" t="s">
        <v>496</v>
      </c>
      <c r="AA22" s="465">
        <v>474.62599999999998</v>
      </c>
      <c r="AB22" s="463">
        <v>9.9086268389245316</v>
      </c>
      <c r="AC22" s="390" t="s">
        <v>496</v>
      </c>
      <c r="AD22" s="390" t="s">
        <v>496</v>
      </c>
      <c r="AE22" s="390" t="s">
        <v>496</v>
      </c>
      <c r="AF22" s="390" t="s">
        <v>496</v>
      </c>
      <c r="AG22" s="465">
        <v>656.56899999999996</v>
      </c>
      <c r="AH22" s="464">
        <v>13.70699711984982</v>
      </c>
    </row>
    <row r="23" spans="1:34" x14ac:dyDescent="0.3">
      <c r="A23" s="402" t="s">
        <v>557</v>
      </c>
      <c r="B23" s="461">
        <v>358660.41100000002</v>
      </c>
      <c r="C23" s="462">
        <v>80528.936000000002</v>
      </c>
      <c r="D23" s="463">
        <v>22.452697183799302</v>
      </c>
      <c r="E23" s="464">
        <v>10686.5</v>
      </c>
      <c r="F23" s="465">
        <v>2.9795594027800294</v>
      </c>
      <c r="G23" s="465">
        <v>237450.61300000001</v>
      </c>
      <c r="H23" s="466">
        <v>66.204857217988305</v>
      </c>
      <c r="I23" s="463">
        <v>971.89099999999996</v>
      </c>
      <c r="J23" s="464">
        <v>0.27097805338766534</v>
      </c>
      <c r="K23" s="465">
        <v>304.18799999999999</v>
      </c>
      <c r="L23" s="463">
        <v>8.4812259917919949E-2</v>
      </c>
      <c r="M23" s="465">
        <v>2.754</v>
      </c>
      <c r="N23" s="463">
        <v>7.6785725871484592E-4</v>
      </c>
      <c r="O23" s="390" t="s">
        <v>496</v>
      </c>
      <c r="P23" s="390" t="s">
        <v>496</v>
      </c>
      <c r="Q23" s="390" t="s">
        <v>496</v>
      </c>
      <c r="R23" s="390" t="s">
        <v>496</v>
      </c>
      <c r="S23" s="465">
        <v>15925.356</v>
      </c>
      <c r="T23" s="463">
        <v>4.4402324626790213</v>
      </c>
      <c r="U23" s="465">
        <v>270</v>
      </c>
      <c r="V23" s="463">
        <v>7.5280123403416277E-2</v>
      </c>
      <c r="W23" s="465">
        <v>934</v>
      </c>
      <c r="X23" s="463">
        <v>0.26041346392144737</v>
      </c>
      <c r="Y23" s="390" t="s">
        <v>496</v>
      </c>
      <c r="Z23" s="390" t="s">
        <v>496</v>
      </c>
      <c r="AA23" s="465">
        <v>11365.347</v>
      </c>
      <c r="AB23" s="463">
        <v>3.1688323136394332</v>
      </c>
      <c r="AC23" s="465">
        <v>220.54300000000001</v>
      </c>
      <c r="AD23" s="463">
        <v>6.1490756502813465E-2</v>
      </c>
      <c r="AE23" s="390" t="s">
        <v>496</v>
      </c>
      <c r="AF23" s="390" t="s">
        <v>496</v>
      </c>
      <c r="AG23" s="465">
        <v>28494.703000000001</v>
      </c>
      <c r="AH23" s="464">
        <v>7.9447583636433183</v>
      </c>
    </row>
    <row r="24" spans="1:34" x14ac:dyDescent="0.3">
      <c r="A24" s="402" t="s">
        <v>558</v>
      </c>
      <c r="B24" s="461">
        <v>2399669.5669999998</v>
      </c>
      <c r="C24" s="462">
        <v>483361.2</v>
      </c>
      <c r="D24" s="463">
        <v>20.142823272300976</v>
      </c>
      <c r="E24" s="464">
        <v>142428</v>
      </c>
      <c r="F24" s="465">
        <v>5.9353171769419708</v>
      </c>
      <c r="G24" s="465">
        <v>911182.58299999998</v>
      </c>
      <c r="H24" s="466">
        <v>37.971168844681188</v>
      </c>
      <c r="I24" s="463">
        <v>36440.603999999999</v>
      </c>
      <c r="J24" s="464">
        <v>1.5185675770167404</v>
      </c>
      <c r="K24" s="465">
        <v>412069</v>
      </c>
      <c r="L24" s="463">
        <v>17.171905901826193</v>
      </c>
      <c r="M24" s="465">
        <v>57.120999999999995</v>
      </c>
      <c r="N24" s="463">
        <v>2.380369396917055E-3</v>
      </c>
      <c r="O24" s="390" t="s">
        <v>496</v>
      </c>
      <c r="P24" s="390" t="s">
        <v>496</v>
      </c>
      <c r="Q24" s="390" t="s">
        <v>496</v>
      </c>
      <c r="R24" s="390" t="s">
        <v>496</v>
      </c>
      <c r="S24" s="465">
        <v>284245</v>
      </c>
      <c r="T24" s="463">
        <v>11.845172514954015</v>
      </c>
      <c r="U24" s="465">
        <v>14866.27</v>
      </c>
      <c r="V24" s="463">
        <v>0.61951321150375704</v>
      </c>
      <c r="W24" s="465">
        <v>33516</v>
      </c>
      <c r="X24" s="463">
        <v>1.3966922971774307</v>
      </c>
      <c r="Y24" s="465">
        <v>1492</v>
      </c>
      <c r="Z24" s="463">
        <v>6.2175226977823322E-2</v>
      </c>
      <c r="AA24" s="465">
        <v>65056</v>
      </c>
      <c r="AB24" s="463">
        <v>2.7110399237729719</v>
      </c>
      <c r="AC24" s="465">
        <v>3342.7939999999999</v>
      </c>
      <c r="AD24" s="463">
        <v>0.13930226252688063</v>
      </c>
      <c r="AE24" s="465">
        <v>11785.291000000001</v>
      </c>
      <c r="AF24" s="463">
        <v>0.49112140946695609</v>
      </c>
      <c r="AG24" s="465">
        <v>399175.27</v>
      </c>
      <c r="AH24" s="464">
        <v>16.634593174385998</v>
      </c>
    </row>
    <row r="25" spans="1:34" x14ac:dyDescent="0.3">
      <c r="A25" s="470" t="s">
        <v>559</v>
      </c>
      <c r="B25" s="461">
        <v>869809.70400000003</v>
      </c>
      <c r="C25" s="462">
        <v>108097.2</v>
      </c>
      <c r="D25" s="463">
        <v>12.427683837383356</v>
      </c>
      <c r="E25" s="464">
        <v>152270</v>
      </c>
      <c r="F25" s="465">
        <v>17.506127984058452</v>
      </c>
      <c r="G25" s="465">
        <v>181655.27600000001</v>
      </c>
      <c r="H25" s="466">
        <v>20.884484866588704</v>
      </c>
      <c r="I25" s="463">
        <v>23000</v>
      </c>
      <c r="J25" s="464">
        <v>2.6442565418883852</v>
      </c>
      <c r="K25" s="465">
        <v>3655</v>
      </c>
      <c r="L25" s="463">
        <v>0.42020685480878467</v>
      </c>
      <c r="M25" s="465">
        <v>168840</v>
      </c>
      <c r="N25" s="463">
        <v>19.411142370975433</v>
      </c>
      <c r="O25" s="464">
        <v>1280</v>
      </c>
      <c r="P25" s="464">
        <v>0.14715862493987536</v>
      </c>
      <c r="Q25" s="465">
        <v>1643.681</v>
      </c>
      <c r="R25" s="463">
        <v>0.18897018421859318</v>
      </c>
      <c r="S25" s="465">
        <v>205165.103</v>
      </c>
      <c r="T25" s="463">
        <v>23.587355033693669</v>
      </c>
      <c r="U25" s="390" t="s">
        <v>496</v>
      </c>
      <c r="V25" s="390" t="s">
        <v>496</v>
      </c>
      <c r="W25" s="465">
        <v>3569.951</v>
      </c>
      <c r="X25" s="463">
        <v>0.41042896895526015</v>
      </c>
      <c r="Y25" s="465">
        <v>988.16300000000001</v>
      </c>
      <c r="Z25" s="463">
        <v>0.11360680335661098</v>
      </c>
      <c r="AA25" s="465">
        <v>20647.153999999999</v>
      </c>
      <c r="AB25" s="463">
        <v>2.373755305907693</v>
      </c>
      <c r="AC25" s="390" t="s">
        <v>496</v>
      </c>
      <c r="AD25" s="390" t="s">
        <v>496</v>
      </c>
      <c r="AE25" s="468">
        <v>700.17600000000004</v>
      </c>
      <c r="AF25" s="469">
        <v>8.0497607324923573E-2</v>
      </c>
      <c r="AG25" s="465">
        <v>230370.37100000001</v>
      </c>
      <c r="AH25" s="464">
        <v>26.485146111913231</v>
      </c>
    </row>
    <row r="26" spans="1:34" x14ac:dyDescent="0.3">
      <c r="A26" s="402" t="s">
        <v>560</v>
      </c>
      <c r="B26" s="461">
        <v>124177.719</v>
      </c>
      <c r="C26" s="462">
        <v>50054.548000000003</v>
      </c>
      <c r="D26" s="463">
        <v>40.308799680883176</v>
      </c>
      <c r="E26" s="464">
        <v>24.978000000000002</v>
      </c>
      <c r="F26" s="465">
        <v>2.0114719614071831E-2</v>
      </c>
      <c r="G26" s="465">
        <v>11217.221</v>
      </c>
      <c r="H26" s="466">
        <v>9.0331994260580686</v>
      </c>
      <c r="I26" s="463">
        <v>16601.031999999999</v>
      </c>
      <c r="J26" s="464">
        <v>13.368768675804072</v>
      </c>
      <c r="K26" s="465">
        <v>1799.722</v>
      </c>
      <c r="L26" s="463">
        <v>1.4493115306780597</v>
      </c>
      <c r="M26" s="390" t="s">
        <v>496</v>
      </c>
      <c r="N26" s="390" t="s">
        <v>496</v>
      </c>
      <c r="O26" s="390" t="s">
        <v>496</v>
      </c>
      <c r="P26" s="390" t="s">
        <v>496</v>
      </c>
      <c r="Q26" s="390" t="s">
        <v>496</v>
      </c>
      <c r="R26" s="390" t="s">
        <v>496</v>
      </c>
      <c r="S26" s="465">
        <v>32146.25</v>
      </c>
      <c r="T26" s="463">
        <v>25.887293033623848</v>
      </c>
      <c r="U26" s="465">
        <v>561.47400000000005</v>
      </c>
      <c r="V26" s="463">
        <v>0.45215357837262254</v>
      </c>
      <c r="W26" s="465">
        <v>2697.0830000000001</v>
      </c>
      <c r="X26" s="463">
        <v>2.171954052401301</v>
      </c>
      <c r="Y26" s="390" t="s">
        <v>496</v>
      </c>
      <c r="Z26" s="390" t="s">
        <v>496</v>
      </c>
      <c r="AA26" s="465">
        <v>12642.428</v>
      </c>
      <c r="AB26" s="463">
        <v>10.180914983629229</v>
      </c>
      <c r="AC26" s="465">
        <v>0.74399999999999999</v>
      </c>
      <c r="AD26" s="463">
        <v>5.9914130005882932E-4</v>
      </c>
      <c r="AE26" s="390" t="s">
        <v>496</v>
      </c>
      <c r="AF26" s="390" t="s">
        <v>496</v>
      </c>
      <c r="AG26" s="465">
        <v>48047.235000000001</v>
      </c>
      <c r="AH26" s="464">
        <v>38.692315648027005</v>
      </c>
    </row>
    <row r="27" spans="1:34" x14ac:dyDescent="0.3">
      <c r="A27" s="402" t="s">
        <v>561</v>
      </c>
      <c r="B27" s="461">
        <v>330535.26899999997</v>
      </c>
      <c r="C27" s="462">
        <v>48590.406000000003</v>
      </c>
      <c r="D27" s="463">
        <v>14.700520808870174</v>
      </c>
      <c r="E27" s="464">
        <v>25561.701000000001</v>
      </c>
      <c r="F27" s="465">
        <v>7.7334261718376567</v>
      </c>
      <c r="G27" s="465">
        <v>113431.37699999999</v>
      </c>
      <c r="H27" s="466">
        <v>34.317480655899388</v>
      </c>
      <c r="I27" s="463">
        <v>10476.544</v>
      </c>
      <c r="J27" s="464">
        <v>3.1695691753850328</v>
      </c>
      <c r="K27" s="390" t="s">
        <v>496</v>
      </c>
      <c r="L27" s="390" t="s">
        <v>496</v>
      </c>
      <c r="M27" s="390" t="s">
        <v>496</v>
      </c>
      <c r="N27" s="390" t="s">
        <v>496</v>
      </c>
      <c r="O27" s="464">
        <v>1903.826</v>
      </c>
      <c r="P27" s="464">
        <v>0.57598271003267743</v>
      </c>
      <c r="Q27" s="390" t="s">
        <v>496</v>
      </c>
      <c r="R27" s="390" t="s">
        <v>496</v>
      </c>
      <c r="S27" s="465">
        <v>128600.777</v>
      </c>
      <c r="T27" s="463">
        <v>38.906824493818242</v>
      </c>
      <c r="U27" s="390" t="s">
        <v>496</v>
      </c>
      <c r="V27" s="390" t="s">
        <v>496</v>
      </c>
      <c r="W27" s="390" t="s">
        <v>496</v>
      </c>
      <c r="X27" s="390" t="s">
        <v>496</v>
      </c>
      <c r="Y27" s="465">
        <v>54.908000000000001</v>
      </c>
      <c r="Z27" s="463">
        <v>1.6611843016365074E-2</v>
      </c>
      <c r="AA27" s="390" t="s">
        <v>496</v>
      </c>
      <c r="AB27" s="390" t="s">
        <v>496</v>
      </c>
      <c r="AC27" s="465">
        <v>1279.73</v>
      </c>
      <c r="AD27" s="463">
        <v>0.38716897106674575</v>
      </c>
      <c r="AE27" s="390" t="s">
        <v>496</v>
      </c>
      <c r="AF27" s="390" t="s">
        <v>496</v>
      </c>
      <c r="AG27" s="465">
        <v>128655.685</v>
      </c>
      <c r="AH27" s="464">
        <v>38.923436336834605</v>
      </c>
    </row>
    <row r="28" spans="1:34" x14ac:dyDescent="0.3">
      <c r="A28" s="402" t="s">
        <v>562</v>
      </c>
      <c r="B28" s="461">
        <v>112478.91099999999</v>
      </c>
      <c r="C28" s="462">
        <v>21207.599999999999</v>
      </c>
      <c r="D28" s="463">
        <v>18.854734466623704</v>
      </c>
      <c r="E28" s="464">
        <v>14190</v>
      </c>
      <c r="F28" s="465">
        <v>12.615698244091286</v>
      </c>
      <c r="G28" s="465">
        <v>46376.868000000002</v>
      </c>
      <c r="H28" s="466">
        <v>41.231611852998832</v>
      </c>
      <c r="I28" s="463">
        <v>276</v>
      </c>
      <c r="J28" s="464">
        <v>0.24537933159754721</v>
      </c>
      <c r="K28" s="390" t="s">
        <v>496</v>
      </c>
      <c r="L28" s="390" t="s">
        <v>496</v>
      </c>
      <c r="M28" s="465">
        <v>652.1</v>
      </c>
      <c r="N28" s="463">
        <v>0.57975312367666865</v>
      </c>
      <c r="O28" s="464">
        <v>697.47299999999996</v>
      </c>
      <c r="P28" s="464">
        <v>0.62009224111353634</v>
      </c>
      <c r="Q28" s="465">
        <v>56.247999999999998</v>
      </c>
      <c r="R28" s="463">
        <v>5.0007596535140711E-2</v>
      </c>
      <c r="S28" s="465">
        <v>24890</v>
      </c>
      <c r="T28" s="463">
        <v>22.128592621242575</v>
      </c>
      <c r="U28" s="465">
        <v>29</v>
      </c>
      <c r="V28" s="463">
        <v>2.5782610928727787E-2</v>
      </c>
      <c r="W28" s="465">
        <v>342</v>
      </c>
      <c r="X28" s="463">
        <v>0.30405699784913459</v>
      </c>
      <c r="Y28" s="390" t="s">
        <v>496</v>
      </c>
      <c r="Z28" s="390" t="s">
        <v>496</v>
      </c>
      <c r="AA28" s="465">
        <v>3005.2</v>
      </c>
      <c r="AB28" s="463">
        <v>2.671789736655612</v>
      </c>
      <c r="AC28" s="390" t="s">
        <v>496</v>
      </c>
      <c r="AD28" s="390" t="s">
        <v>496</v>
      </c>
      <c r="AE28" s="465">
        <v>710.53200000000004</v>
      </c>
      <c r="AF28" s="463">
        <v>0.63170241753140732</v>
      </c>
      <c r="AG28" s="465">
        <v>28266.09</v>
      </c>
      <c r="AH28" s="464">
        <v>25.130124170565626</v>
      </c>
    </row>
    <row r="29" spans="1:34" x14ac:dyDescent="0.3">
      <c r="A29" s="402" t="s">
        <v>563</v>
      </c>
      <c r="B29" s="461">
        <v>43811.364000000001</v>
      </c>
      <c r="C29" s="462">
        <v>13431.712</v>
      </c>
      <c r="D29" s="463">
        <v>30.6580548370966</v>
      </c>
      <c r="E29" s="464">
        <v>2942.1260000000002</v>
      </c>
      <c r="F29" s="465">
        <v>6.7154403136136107</v>
      </c>
      <c r="G29" s="465">
        <v>4197.4530000000004</v>
      </c>
      <c r="H29" s="466">
        <v>9.5807402846439569</v>
      </c>
      <c r="I29" s="463">
        <v>1093.181</v>
      </c>
      <c r="J29" s="464">
        <v>2.4951996472878593</v>
      </c>
      <c r="K29" s="465">
        <v>4091.3470000000002</v>
      </c>
      <c r="L29" s="463">
        <v>9.3385519793449028</v>
      </c>
      <c r="M29" s="465">
        <v>0.36099999999999999</v>
      </c>
      <c r="N29" s="463">
        <v>8.2398712808850224E-4</v>
      </c>
      <c r="O29" s="390" t="s">
        <v>496</v>
      </c>
      <c r="P29" s="390" t="s">
        <v>496</v>
      </c>
      <c r="Q29" s="390" t="s">
        <v>496</v>
      </c>
      <c r="R29" s="390" t="s">
        <v>496</v>
      </c>
      <c r="S29" s="465">
        <v>15085.013999999999</v>
      </c>
      <c r="T29" s="463">
        <v>34.431737847741964</v>
      </c>
      <c r="U29" s="390" t="s">
        <v>496</v>
      </c>
      <c r="V29" s="390" t="s">
        <v>496</v>
      </c>
      <c r="W29" s="465">
        <v>418.97699999999998</v>
      </c>
      <c r="X29" s="463">
        <v>0.95632037386464386</v>
      </c>
      <c r="Y29" s="390" t="s">
        <v>496</v>
      </c>
      <c r="Z29" s="390" t="s">
        <v>496</v>
      </c>
      <c r="AA29" s="465">
        <v>2510.7539999999999</v>
      </c>
      <c r="AB29" s="463">
        <v>5.7308281933427132</v>
      </c>
      <c r="AC29" s="468">
        <v>16.356000000000002</v>
      </c>
      <c r="AD29" s="469">
        <v>3.7332779687023671E-2</v>
      </c>
      <c r="AE29" s="390" t="s">
        <v>496</v>
      </c>
      <c r="AF29" s="390" t="s">
        <v>496</v>
      </c>
      <c r="AG29" s="465">
        <v>18014.744999999999</v>
      </c>
      <c r="AH29" s="464">
        <v>41.118886414949323</v>
      </c>
    </row>
    <row r="30" spans="1:34" x14ac:dyDescent="0.3">
      <c r="A30" s="402" t="s">
        <v>564</v>
      </c>
      <c r="B30" s="461">
        <v>295762.28899999999</v>
      </c>
      <c r="C30" s="462">
        <v>146289.60000000001</v>
      </c>
      <c r="D30" s="463">
        <v>49.46188389825452</v>
      </c>
      <c r="E30" s="464">
        <v>106657</v>
      </c>
      <c r="F30" s="465">
        <v>36.06173064206979</v>
      </c>
      <c r="G30" s="465">
        <v>1154.875</v>
      </c>
      <c r="H30" s="466">
        <v>0.39047405397920765</v>
      </c>
      <c r="I30" s="467">
        <v>172.066</v>
      </c>
      <c r="J30" s="464">
        <v>5.8177126158230404E-2</v>
      </c>
      <c r="K30" s="465">
        <v>2290.663</v>
      </c>
      <c r="L30" s="463">
        <v>0.77449461449089618</v>
      </c>
      <c r="M30" s="390" t="s">
        <v>496</v>
      </c>
      <c r="N30" s="390" t="s">
        <v>496</v>
      </c>
      <c r="O30" s="390" t="s">
        <v>496</v>
      </c>
      <c r="P30" s="390" t="s">
        <v>496</v>
      </c>
      <c r="Q30" s="390" t="s">
        <v>496</v>
      </c>
      <c r="R30" s="390" t="s">
        <v>496</v>
      </c>
      <c r="S30" s="465">
        <v>34174</v>
      </c>
      <c r="T30" s="463">
        <v>11.554549471315459</v>
      </c>
      <c r="U30" s="465">
        <v>853.74599999999998</v>
      </c>
      <c r="V30" s="463">
        <v>0.28865951872586437</v>
      </c>
      <c r="W30" s="465">
        <v>410</v>
      </c>
      <c r="X30" s="463">
        <v>0.13862484003158362</v>
      </c>
      <c r="Y30" s="390" t="s">
        <v>496</v>
      </c>
      <c r="Z30" s="390" t="s">
        <v>496</v>
      </c>
      <c r="AA30" s="390" t="s">
        <v>496</v>
      </c>
      <c r="AB30" s="390" t="s">
        <v>496</v>
      </c>
      <c r="AC30" s="465">
        <v>3760.3380000000002</v>
      </c>
      <c r="AD30" s="463">
        <v>1.2714054968650856</v>
      </c>
      <c r="AE30" s="390" t="s">
        <v>496</v>
      </c>
      <c r="AF30" s="390" t="s">
        <v>496</v>
      </c>
      <c r="AG30" s="465">
        <v>35437.747000000003</v>
      </c>
      <c r="AH30" s="464">
        <v>11.981834168182274</v>
      </c>
    </row>
    <row r="31" spans="1:34" x14ac:dyDescent="0.3">
      <c r="A31" s="402" t="s">
        <v>565</v>
      </c>
      <c r="B31" s="461">
        <v>243613.391</v>
      </c>
      <c r="C31" s="462">
        <v>44452.800000000003</v>
      </c>
      <c r="D31" s="463">
        <v>18.247272786412633</v>
      </c>
      <c r="E31" s="464">
        <v>19181</v>
      </c>
      <c r="F31" s="465">
        <v>7.8735409089231876</v>
      </c>
      <c r="G31" s="465">
        <v>119814.30100000001</v>
      </c>
      <c r="H31" s="466">
        <v>49.182149022341711</v>
      </c>
      <c r="I31" s="463">
        <v>3322.08</v>
      </c>
      <c r="J31" s="464">
        <v>1.3636688797620324</v>
      </c>
      <c r="K31" s="468">
        <v>0</v>
      </c>
      <c r="L31" s="469">
        <v>0</v>
      </c>
      <c r="M31" s="465">
        <v>96.415999999999997</v>
      </c>
      <c r="N31" s="463">
        <v>3.9577463128863878E-2</v>
      </c>
      <c r="O31" s="464">
        <v>1792.47</v>
      </c>
      <c r="P31" s="464">
        <v>0.73578467613875953</v>
      </c>
      <c r="Q31" s="390" t="s">
        <v>496</v>
      </c>
      <c r="R31" s="390" t="s">
        <v>496</v>
      </c>
      <c r="S31" s="465">
        <v>53531</v>
      </c>
      <c r="T31" s="463">
        <v>21.973751024220174</v>
      </c>
      <c r="U31" s="390" t="s">
        <v>496</v>
      </c>
      <c r="V31" s="390" t="s">
        <v>496</v>
      </c>
      <c r="W31" s="465">
        <v>657</v>
      </c>
      <c r="X31" s="463">
        <v>0.2696896083187808</v>
      </c>
      <c r="Y31" s="390" t="s">
        <v>496</v>
      </c>
      <c r="Z31" s="390" t="s">
        <v>496</v>
      </c>
      <c r="AA31" s="465">
        <v>1228</v>
      </c>
      <c r="AB31" s="463">
        <v>0.50407738054103934</v>
      </c>
      <c r="AC31" s="390" t="s">
        <v>496</v>
      </c>
      <c r="AD31" s="390" t="s">
        <v>496</v>
      </c>
      <c r="AE31" s="465">
        <v>92.004000000000005</v>
      </c>
      <c r="AF31" s="463">
        <v>3.7766396839819041E-2</v>
      </c>
      <c r="AG31" s="465">
        <v>55416</v>
      </c>
      <c r="AH31" s="464">
        <v>22.747518013079997</v>
      </c>
    </row>
    <row r="32" spans="1:34" x14ac:dyDescent="0.3">
      <c r="A32" s="402" t="s">
        <v>566</v>
      </c>
      <c r="B32" s="461">
        <v>1255063.8359999999</v>
      </c>
      <c r="C32" s="462">
        <v>232704.11199999999</v>
      </c>
      <c r="D32" s="463">
        <v>18.541217213432642</v>
      </c>
      <c r="E32" s="464">
        <v>28740.559000000001</v>
      </c>
      <c r="F32" s="465">
        <v>2.2899679024772732</v>
      </c>
      <c r="G32" s="465">
        <v>626926.527</v>
      </c>
      <c r="H32" s="466">
        <v>49.9517641268408</v>
      </c>
      <c r="I32" s="463">
        <v>46080.775999999998</v>
      </c>
      <c r="J32" s="464">
        <v>3.6715882235013266</v>
      </c>
      <c r="K32" s="465">
        <v>25292.302</v>
      </c>
      <c r="L32" s="463">
        <v>2.0152203636596542</v>
      </c>
      <c r="M32" s="390" t="s">
        <v>496</v>
      </c>
      <c r="N32" s="390" t="s">
        <v>496</v>
      </c>
      <c r="O32" s="390" t="s">
        <v>496</v>
      </c>
      <c r="P32" s="390" t="s">
        <v>496</v>
      </c>
      <c r="Q32" s="390" t="s">
        <v>496</v>
      </c>
      <c r="R32" s="390" t="s">
        <v>496</v>
      </c>
      <c r="S32" s="465">
        <v>256494.32399999999</v>
      </c>
      <c r="T32" s="463">
        <v>20.436755218560851</v>
      </c>
      <c r="U32" s="465">
        <v>1766.3799999999999</v>
      </c>
      <c r="V32" s="463">
        <v>0.14074025155800921</v>
      </c>
      <c r="W32" s="465">
        <v>8582.5830000000005</v>
      </c>
      <c r="X32" s="463">
        <v>0.68383637180985601</v>
      </c>
      <c r="Y32" s="465">
        <v>33.372999999999998</v>
      </c>
      <c r="Z32" s="463">
        <v>2.6590679328601101E-3</v>
      </c>
      <c r="AA32" s="465">
        <v>29619.629000000001</v>
      </c>
      <c r="AB32" s="463">
        <v>2.3600097581012607</v>
      </c>
      <c r="AC32" s="465">
        <v>58.05</v>
      </c>
      <c r="AD32" s="463">
        <v>4.6252627424124108E-3</v>
      </c>
      <c r="AE32" s="390" t="s">
        <v>496</v>
      </c>
      <c r="AF32" s="390" t="s">
        <v>496</v>
      </c>
      <c r="AG32" s="465">
        <v>296496.28899999999</v>
      </c>
      <c r="AH32" s="464">
        <v>23.624000667962839</v>
      </c>
    </row>
    <row r="33" spans="1:34" x14ac:dyDescent="0.3">
      <c r="A33" s="371"/>
      <c r="B33" s="471"/>
      <c r="C33" s="471"/>
      <c r="D33" s="403"/>
      <c r="E33" s="471"/>
      <c r="F33" s="403"/>
      <c r="G33" s="471"/>
      <c r="H33" s="403"/>
      <c r="I33" s="471"/>
      <c r="J33" s="403"/>
      <c r="K33" s="471"/>
      <c r="L33" s="403"/>
      <c r="M33" s="471"/>
      <c r="N33" s="403"/>
      <c r="O33" s="371"/>
      <c r="P33" s="403"/>
      <c r="Q33" s="471"/>
      <c r="R33" s="403"/>
      <c r="S33" s="471"/>
      <c r="T33" s="403"/>
      <c r="U33" s="471"/>
      <c r="V33" s="403"/>
      <c r="W33" s="471"/>
      <c r="X33" s="403"/>
      <c r="Y33" s="471"/>
      <c r="Z33" s="403"/>
      <c r="AA33" s="403"/>
      <c r="AB33" s="403"/>
      <c r="AC33" s="471"/>
      <c r="AD33" s="403"/>
      <c r="AE33" s="471"/>
      <c r="AF33" s="403"/>
      <c r="AG33" s="471"/>
      <c r="AH33" s="403"/>
    </row>
    <row r="34" spans="1:34" ht="16.2" x14ac:dyDescent="0.3">
      <c r="A34" s="651" t="s">
        <v>586</v>
      </c>
      <c r="B34" s="471"/>
      <c r="C34" s="471"/>
      <c r="D34" s="403"/>
      <c r="E34" s="471"/>
      <c r="F34" s="403"/>
      <c r="G34" s="471"/>
      <c r="H34" s="403"/>
      <c r="I34" s="471"/>
      <c r="J34" s="403"/>
      <c r="K34" s="471"/>
      <c r="L34" s="403"/>
      <c r="M34" s="471"/>
      <c r="N34" s="403"/>
      <c r="O34" s="471"/>
      <c r="P34" s="403"/>
      <c r="Q34" s="471"/>
      <c r="R34" s="403"/>
      <c r="S34" s="471"/>
      <c r="T34" s="403"/>
      <c r="U34" s="471"/>
      <c r="V34" s="403"/>
      <c r="W34" s="471"/>
      <c r="X34" s="403"/>
      <c r="Y34" s="471"/>
      <c r="Z34" s="403"/>
      <c r="AA34" s="403"/>
      <c r="AB34" s="403"/>
      <c r="AC34" s="471"/>
      <c r="AD34" s="403"/>
      <c r="AE34" s="471"/>
      <c r="AF34" s="403"/>
      <c r="AG34" s="471"/>
      <c r="AH34" s="403"/>
    </row>
    <row r="35" spans="1:34" ht="16.2" x14ac:dyDescent="0.3">
      <c r="A35" s="651" t="s">
        <v>587</v>
      </c>
      <c r="B35" s="471"/>
      <c r="C35" s="471"/>
      <c r="D35" s="403"/>
      <c r="E35" s="471"/>
      <c r="F35" s="403"/>
      <c r="G35" s="471"/>
      <c r="H35" s="403"/>
      <c r="I35" s="471"/>
      <c r="J35" s="403"/>
      <c r="K35" s="471"/>
      <c r="L35" s="403"/>
      <c r="M35" s="471"/>
      <c r="N35" s="403"/>
      <c r="O35" s="471"/>
      <c r="P35" s="403"/>
      <c r="Q35" s="471"/>
      <c r="R35" s="403"/>
      <c r="S35" s="471"/>
      <c r="T35" s="403"/>
      <c r="U35" s="471"/>
      <c r="V35" s="403"/>
      <c r="W35" s="471"/>
      <c r="X35" s="403"/>
      <c r="Y35" s="471"/>
      <c r="Z35" s="403"/>
      <c r="AA35" s="403"/>
      <c r="AB35" s="403"/>
      <c r="AC35" s="471"/>
      <c r="AD35" s="403"/>
      <c r="AE35" s="471"/>
      <c r="AF35" s="403"/>
      <c r="AG35" s="471"/>
      <c r="AH35" s="403"/>
    </row>
    <row r="36" spans="1:34" x14ac:dyDescent="0.3">
      <c r="A36" s="646" t="s">
        <v>567</v>
      </c>
    </row>
  </sheetData>
  <mergeCells count="18">
    <mergeCell ref="Q3:R3"/>
    <mergeCell ref="S3:T3"/>
    <mergeCell ref="U3:V3"/>
    <mergeCell ref="W3:X3"/>
    <mergeCell ref="K3:L3"/>
    <mergeCell ref="O3:P3"/>
    <mergeCell ref="A1:P1"/>
    <mergeCell ref="A3:A4"/>
    <mergeCell ref="C3:D3"/>
    <mergeCell ref="G3:H3"/>
    <mergeCell ref="I3:J3"/>
    <mergeCell ref="M3:N3"/>
    <mergeCell ref="E3:F3"/>
    <mergeCell ref="AA3:AB3"/>
    <mergeCell ref="AC3:AD3"/>
    <mergeCell ref="AE3:AF3"/>
    <mergeCell ref="AG3:AH3"/>
    <mergeCell ref="Y3:Z3"/>
  </mergeCells>
  <hyperlinks>
    <hyperlink ref="Q1" location="INFO!A1" display="POWRÓT" xr:uid="{DCC63D5C-7EEF-4937-974E-0A5812E736A5}"/>
  </hyperlinks>
  <pageMargins left="0.7" right="0.7" top="0.75" bottom="0.75" header="0.3" footer="0.3"/>
  <pageSetup paperSize="9" scale="62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3E75A-3EFD-48DE-AFE6-2374B591E14D}">
  <sheetPr>
    <tabColor rgb="FFFFC000"/>
  </sheetPr>
  <dimension ref="A1:AI63"/>
  <sheetViews>
    <sheetView topLeftCell="A11" zoomScaleNormal="100" workbookViewId="0">
      <selection activeCell="L33" sqref="L33"/>
    </sheetView>
  </sheetViews>
  <sheetFormatPr defaultRowHeight="14.4" x14ac:dyDescent="0.3"/>
  <cols>
    <col min="1" max="1" width="11.109375" customWidth="1"/>
    <col min="2" max="2" width="21.6640625" customWidth="1"/>
    <col min="3" max="3" width="25.44140625" customWidth="1"/>
    <col min="4" max="4" width="25" customWidth="1"/>
    <col min="5" max="5" width="19.44140625" customWidth="1"/>
    <col min="6" max="6" width="19" customWidth="1"/>
    <col min="7" max="7" width="17.5546875" customWidth="1"/>
    <col min="8" max="8" width="17.109375" customWidth="1"/>
    <col min="9" max="9" width="21.44140625" customWidth="1"/>
    <col min="10" max="10" width="21" customWidth="1"/>
    <col min="11" max="12" width="33.88671875" bestFit="1" customWidth="1"/>
    <col min="13" max="14" width="27.88671875" bestFit="1" customWidth="1"/>
    <col min="15" max="15" width="22.21875" customWidth="1"/>
    <col min="16" max="16" width="21.77734375" customWidth="1"/>
    <col min="17" max="17" width="12.33203125" customWidth="1"/>
    <col min="18" max="18" width="12" customWidth="1"/>
    <col min="19" max="20" width="23.44140625" bestFit="1" customWidth="1"/>
    <col min="21" max="21" width="26.5546875" customWidth="1"/>
    <col min="22" max="22" width="26.109375" customWidth="1"/>
    <col min="23" max="24" width="28.5546875" bestFit="1" customWidth="1"/>
    <col min="25" max="26" width="28.44140625" bestFit="1" customWidth="1"/>
    <col min="27" max="27" width="36.109375" customWidth="1"/>
    <col min="28" max="28" width="35.6640625" customWidth="1"/>
    <col min="29" max="30" width="27.44140625" bestFit="1" customWidth="1"/>
    <col min="31" max="32" width="30" bestFit="1" customWidth="1"/>
    <col min="33" max="33" width="24.88671875" customWidth="1"/>
    <col min="34" max="34" width="24.44140625" customWidth="1"/>
  </cols>
  <sheetData>
    <row r="1" spans="1:34" ht="15.6" x14ac:dyDescent="0.3">
      <c r="A1" s="1132" t="s">
        <v>903</v>
      </c>
      <c r="B1" s="1132"/>
      <c r="C1" s="1132"/>
      <c r="D1" s="1132"/>
      <c r="E1" s="1132"/>
      <c r="F1" s="1132"/>
      <c r="G1" s="1132"/>
      <c r="H1" s="1132"/>
      <c r="I1" s="1132"/>
      <c r="J1" s="1132"/>
      <c r="K1" s="1132"/>
      <c r="L1" s="1132"/>
      <c r="M1" s="1132"/>
      <c r="N1" s="1132"/>
      <c r="O1" s="1132"/>
      <c r="P1" s="1132"/>
      <c r="Q1" s="894" t="s">
        <v>907</v>
      </c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3"/>
      <c r="AE1" s="433"/>
      <c r="AF1" s="433"/>
      <c r="AG1" s="433"/>
      <c r="AH1" s="370"/>
    </row>
    <row r="2" spans="1:34" ht="13.2" customHeight="1" x14ac:dyDescent="0.3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  <c r="W2" s="433"/>
      <c r="X2" s="433"/>
      <c r="Y2" s="433"/>
      <c r="Z2" s="433"/>
      <c r="AA2" s="433"/>
      <c r="AB2" s="433"/>
      <c r="AC2" s="433"/>
      <c r="AD2" s="433"/>
      <c r="AE2" s="433"/>
      <c r="AF2" s="433"/>
      <c r="AG2" s="433"/>
      <c r="AH2" s="370"/>
    </row>
    <row r="3" spans="1:34" ht="36.75" customHeight="1" x14ac:dyDescent="0.3">
      <c r="A3" s="963" t="s">
        <v>537</v>
      </c>
      <c r="B3" s="952" t="s">
        <v>970</v>
      </c>
      <c r="C3" s="953" t="s">
        <v>910</v>
      </c>
      <c r="D3" s="954" t="s">
        <v>977</v>
      </c>
      <c r="E3" s="953" t="s">
        <v>971</v>
      </c>
      <c r="F3" s="954" t="s">
        <v>978</v>
      </c>
      <c r="G3" s="953" t="s">
        <v>972</v>
      </c>
      <c r="H3" s="954" t="s">
        <v>931</v>
      </c>
      <c r="I3" s="953" t="s">
        <v>973</v>
      </c>
      <c r="J3" s="954" t="s">
        <v>979</v>
      </c>
      <c r="K3" s="953" t="s">
        <v>980</v>
      </c>
      <c r="L3" s="954" t="s">
        <v>981</v>
      </c>
      <c r="M3" s="953" t="s">
        <v>982</v>
      </c>
      <c r="N3" s="954" t="s">
        <v>932</v>
      </c>
      <c r="O3" s="953" t="s">
        <v>974</v>
      </c>
      <c r="P3" s="954" t="s">
        <v>983</v>
      </c>
      <c r="Q3" s="955" t="s">
        <v>975</v>
      </c>
      <c r="R3" s="956" t="s">
        <v>984</v>
      </c>
      <c r="S3" s="957" t="s">
        <v>985</v>
      </c>
      <c r="T3" s="958" t="s">
        <v>986</v>
      </c>
      <c r="U3" s="953" t="s">
        <v>987</v>
      </c>
      <c r="V3" s="954" t="s">
        <v>988</v>
      </c>
      <c r="W3" s="953" t="s">
        <v>989</v>
      </c>
      <c r="X3" s="954" t="s">
        <v>990</v>
      </c>
      <c r="Y3" s="955" t="s">
        <v>991</v>
      </c>
      <c r="Z3" s="959" t="s">
        <v>992</v>
      </c>
      <c r="AA3" s="960" t="s">
        <v>993</v>
      </c>
      <c r="AB3" s="961" t="s">
        <v>994</v>
      </c>
      <c r="AC3" s="953" t="s">
        <v>995</v>
      </c>
      <c r="AD3" s="954" t="s">
        <v>996</v>
      </c>
      <c r="AE3" s="953" t="s">
        <v>997</v>
      </c>
      <c r="AF3" s="954" t="s">
        <v>998</v>
      </c>
      <c r="AG3" s="953" t="s">
        <v>976</v>
      </c>
      <c r="AH3" s="962" t="s">
        <v>999</v>
      </c>
    </row>
    <row r="4" spans="1:34" x14ac:dyDescent="0.3">
      <c r="A4" s="450" t="s">
        <v>539</v>
      </c>
      <c r="B4" s="451">
        <v>10150068.942</v>
      </c>
      <c r="C4" s="452">
        <v>2548624.0950000002</v>
      </c>
      <c r="D4" s="453">
        <v>25.109426443933213</v>
      </c>
      <c r="E4" s="454">
        <v>827905.59600000002</v>
      </c>
      <c r="F4" s="455">
        <v>8.1566499767721492</v>
      </c>
      <c r="G4" s="455">
        <v>3136436.46</v>
      </c>
      <c r="H4" s="455">
        <v>30.900641935757996</v>
      </c>
      <c r="I4" s="455">
        <v>227835.041</v>
      </c>
      <c r="J4" s="456">
        <v>2.2446649604244628</v>
      </c>
      <c r="K4" s="456">
        <v>822794.43900000001</v>
      </c>
      <c r="L4" s="456">
        <v>8.106294092204207</v>
      </c>
      <c r="M4" s="456">
        <v>184159.505</v>
      </c>
      <c r="N4" s="456">
        <v>1.8143670358529866</v>
      </c>
      <c r="O4" s="457">
        <v>24934.234</v>
      </c>
      <c r="P4" s="458">
        <v>0.24565580926080768</v>
      </c>
      <c r="Q4" s="455">
        <v>2318.9459999999999</v>
      </c>
      <c r="R4" s="459">
        <v>2.2846603439356225E-2</v>
      </c>
      <c r="S4" s="460">
        <v>1787479.8</v>
      </c>
      <c r="T4" s="459">
        <v>17.610518807449495</v>
      </c>
      <c r="U4" s="455">
        <v>25499.752</v>
      </c>
      <c r="V4" s="459">
        <v>0.25122737732829087</v>
      </c>
      <c r="W4" s="455">
        <v>96279.294999999998</v>
      </c>
      <c r="X4" s="459">
        <v>0.94855803985336129</v>
      </c>
      <c r="Y4" s="455">
        <v>2572.3130000000001</v>
      </c>
      <c r="Z4" s="459">
        <v>2.5342813085298548E-2</v>
      </c>
      <c r="AA4" s="455">
        <v>383593.63299999997</v>
      </c>
      <c r="AB4" s="459">
        <v>3.7792219460966101</v>
      </c>
      <c r="AC4" s="455">
        <v>54277.885999999999</v>
      </c>
      <c r="AD4" s="459">
        <v>0.53475386532010016</v>
      </c>
      <c r="AE4" s="455">
        <v>25357.950999999997</v>
      </c>
      <c r="AF4" s="459">
        <v>0.24983033263026674</v>
      </c>
      <c r="AG4" s="455">
        <v>2295424.7940000002</v>
      </c>
      <c r="AH4" s="458">
        <v>22.614868993665208</v>
      </c>
    </row>
    <row r="5" spans="1:34" x14ac:dyDescent="0.3">
      <c r="A5" s="402" t="s">
        <v>540</v>
      </c>
      <c r="B5" s="461">
        <v>278106.43599999999</v>
      </c>
      <c r="C5" s="462">
        <v>70783.819000000003</v>
      </c>
      <c r="D5" s="463">
        <v>25.45206073548043</v>
      </c>
      <c r="E5" s="464">
        <v>32172.565999999999</v>
      </c>
      <c r="F5" s="465">
        <v>11.568436337805574</v>
      </c>
      <c r="G5" s="465">
        <v>54757.120999999999</v>
      </c>
      <c r="H5" s="466">
        <v>19.689267816872817</v>
      </c>
      <c r="I5" s="463">
        <v>1206.1759999999999</v>
      </c>
      <c r="J5" s="464">
        <v>0.43371020726755127</v>
      </c>
      <c r="K5" s="465">
        <v>34234.656999999999</v>
      </c>
      <c r="L5" s="463">
        <v>12.309911806571785</v>
      </c>
      <c r="M5" s="465">
        <v>5.556</v>
      </c>
      <c r="N5" s="463">
        <v>1.9977962681884862E-3</v>
      </c>
      <c r="O5" s="464">
        <v>8.7149999999999999</v>
      </c>
      <c r="P5" s="464">
        <v>3.1336923105224359E-3</v>
      </c>
      <c r="Q5" s="465">
        <v>119.54900000000001</v>
      </c>
      <c r="R5" s="463">
        <v>4.2986779349471801E-2</v>
      </c>
      <c r="S5" s="465">
        <v>68824.385999999999</v>
      </c>
      <c r="T5" s="463">
        <v>24.747498472131728</v>
      </c>
      <c r="U5" s="465">
        <v>216.08200000000002</v>
      </c>
      <c r="V5" s="463">
        <v>7.769759057284098E-2</v>
      </c>
      <c r="W5" s="465">
        <v>4286.0420000000004</v>
      </c>
      <c r="X5" s="463">
        <v>1.541151676187746</v>
      </c>
      <c r="Y5" s="390" t="s">
        <v>496</v>
      </c>
      <c r="Z5" s="390" t="s">
        <v>496</v>
      </c>
      <c r="AA5" s="465">
        <v>11390.734</v>
      </c>
      <c r="AB5" s="463">
        <v>4.0958181924275934</v>
      </c>
      <c r="AC5" s="390" t="s">
        <v>496</v>
      </c>
      <c r="AD5" s="390" t="s">
        <v>496</v>
      </c>
      <c r="AE5" s="465">
        <v>221.36</v>
      </c>
      <c r="AF5" s="463">
        <v>7.9595425112707577E-2</v>
      </c>
      <c r="AG5" s="465">
        <v>84717.244000000006</v>
      </c>
      <c r="AH5" s="464">
        <v>30.462165931319912</v>
      </c>
    </row>
    <row r="6" spans="1:34" x14ac:dyDescent="0.3">
      <c r="A6" s="402" t="s">
        <v>541</v>
      </c>
      <c r="B6" s="461">
        <v>305611.82400000002</v>
      </c>
      <c r="C6" s="462">
        <v>58414.68</v>
      </c>
      <c r="D6" s="463">
        <v>19.114011766769863</v>
      </c>
      <c r="E6" s="464">
        <v>461.9</v>
      </c>
      <c r="F6" s="465">
        <v>0.15113944020699932</v>
      </c>
      <c r="G6" s="465">
        <v>119760.049</v>
      </c>
      <c r="H6" s="466">
        <v>39.186981522023828</v>
      </c>
      <c r="I6" s="463">
        <v>6536.86</v>
      </c>
      <c r="J6" s="464">
        <v>2.1389421110879532</v>
      </c>
      <c r="K6" s="465">
        <v>82486.899999999994</v>
      </c>
      <c r="L6" s="463">
        <v>26.990742347717539</v>
      </c>
      <c r="M6" s="465">
        <v>1103.508</v>
      </c>
      <c r="N6" s="463">
        <v>0.361081579094924</v>
      </c>
      <c r="O6" s="390" t="s">
        <v>496</v>
      </c>
      <c r="P6" s="390" t="s">
        <v>496</v>
      </c>
      <c r="Q6" s="390" t="s">
        <v>496</v>
      </c>
      <c r="R6" s="390" t="s">
        <v>496</v>
      </c>
      <c r="S6" s="465">
        <v>24173.7</v>
      </c>
      <c r="T6" s="463">
        <v>7.9099361024722645</v>
      </c>
      <c r="U6" s="465">
        <v>1130.6030000000001</v>
      </c>
      <c r="V6" s="463">
        <v>0.36994740098799317</v>
      </c>
      <c r="W6" s="465">
        <v>1094.0999999999999</v>
      </c>
      <c r="X6" s="463">
        <v>0.35800316417076838</v>
      </c>
      <c r="Y6" s="390" t="s">
        <v>496</v>
      </c>
      <c r="Z6" s="390" t="s">
        <v>496</v>
      </c>
      <c r="AA6" s="465">
        <v>8354.7000000000007</v>
      </c>
      <c r="AB6" s="463">
        <v>2.73376202878852</v>
      </c>
      <c r="AC6" s="465">
        <v>2883.51</v>
      </c>
      <c r="AD6" s="463">
        <v>0.94352043132990815</v>
      </c>
      <c r="AE6" s="465">
        <v>72.174000000000007</v>
      </c>
      <c r="AF6" s="463">
        <v>2.3616232858843837E-2</v>
      </c>
      <c r="AG6" s="465">
        <v>34753.103000000003</v>
      </c>
      <c r="AH6" s="464">
        <v>11.371648696419546</v>
      </c>
    </row>
    <row r="7" spans="1:34" x14ac:dyDescent="0.3">
      <c r="A7" s="402" t="s">
        <v>542</v>
      </c>
      <c r="B7" s="461">
        <v>89488.532000000007</v>
      </c>
      <c r="C7" s="462">
        <v>43090.866000000002</v>
      </c>
      <c r="D7" s="463">
        <v>48.152388956386055</v>
      </c>
      <c r="E7" s="464">
        <v>12870.126</v>
      </c>
      <c r="F7" s="465">
        <v>14.381871858172843</v>
      </c>
      <c r="G7" s="465">
        <v>3642.0549999999998</v>
      </c>
      <c r="H7" s="466">
        <v>4.0698566828652405</v>
      </c>
      <c r="I7" s="463">
        <v>836.78599999999994</v>
      </c>
      <c r="J7" s="464">
        <v>0.93507623971303933</v>
      </c>
      <c r="K7" s="465">
        <v>44.161000000000001</v>
      </c>
      <c r="L7" s="463">
        <v>4.9348222630358929E-2</v>
      </c>
      <c r="M7" s="465">
        <v>1732.511</v>
      </c>
      <c r="N7" s="463">
        <v>1.9360145498866825</v>
      </c>
      <c r="O7" s="464">
        <v>26.425000000000001</v>
      </c>
      <c r="P7" s="464">
        <v>2.9528923326175471E-2</v>
      </c>
      <c r="Q7" s="390" t="s">
        <v>496</v>
      </c>
      <c r="R7" s="390" t="s">
        <v>496</v>
      </c>
      <c r="S7" s="465">
        <v>26804.453000000001</v>
      </c>
      <c r="T7" s="463">
        <v>29.95294749052314</v>
      </c>
      <c r="U7" s="390" t="s">
        <v>496</v>
      </c>
      <c r="V7" s="390" t="s">
        <v>496</v>
      </c>
      <c r="W7" s="465">
        <v>563.14099999999996</v>
      </c>
      <c r="X7" s="463">
        <v>0.6292884545251004</v>
      </c>
      <c r="Y7" s="390" t="s">
        <v>496</v>
      </c>
      <c r="Z7" s="390" t="s">
        <v>496</v>
      </c>
      <c r="AA7" s="390" t="s">
        <v>496</v>
      </c>
      <c r="AB7" s="390" t="s">
        <v>496</v>
      </c>
      <c r="AC7" s="390" t="s">
        <v>496</v>
      </c>
      <c r="AD7" s="390" t="s">
        <v>496</v>
      </c>
      <c r="AE7" s="390" t="s">
        <v>496</v>
      </c>
      <c r="AF7" s="390" t="s">
        <v>496</v>
      </c>
      <c r="AG7" s="465">
        <v>27367.594000000001</v>
      </c>
      <c r="AH7" s="464">
        <v>30.582235945048243</v>
      </c>
    </row>
    <row r="8" spans="1:34" x14ac:dyDescent="0.3">
      <c r="A8" s="402" t="s">
        <v>543</v>
      </c>
      <c r="B8" s="461">
        <v>95725.285000000003</v>
      </c>
      <c r="C8" s="462">
        <v>23271.48</v>
      </c>
      <c r="D8" s="463">
        <v>24.310692833142255</v>
      </c>
      <c r="E8" s="464">
        <v>4620.8999999999996</v>
      </c>
      <c r="F8" s="465">
        <v>4.8272512325244055</v>
      </c>
      <c r="G8" s="465">
        <v>20481.060000000001</v>
      </c>
      <c r="H8" s="466">
        <v>21.395663643101194</v>
      </c>
      <c r="I8" s="463">
        <v>1917.8009999999999</v>
      </c>
      <c r="J8" s="464">
        <v>2.0034424551465162</v>
      </c>
      <c r="K8" s="465">
        <v>2396.0309999999999</v>
      </c>
      <c r="L8" s="463">
        <v>2.5030283273640812</v>
      </c>
      <c r="M8" s="390" t="s">
        <v>496</v>
      </c>
      <c r="N8" s="390" t="s">
        <v>496</v>
      </c>
      <c r="O8" s="464">
        <v>63.93</v>
      </c>
      <c r="P8" s="464">
        <v>6.6784862536580586E-2</v>
      </c>
      <c r="Q8" s="390" t="s">
        <v>496</v>
      </c>
      <c r="R8" s="390" t="s">
        <v>496</v>
      </c>
      <c r="S8" s="465">
        <v>41816.724999999999</v>
      </c>
      <c r="T8" s="463">
        <v>43.684095586657165</v>
      </c>
      <c r="U8" s="465">
        <v>254.88399999999999</v>
      </c>
      <c r="V8" s="463">
        <v>0.26626611767204456</v>
      </c>
      <c r="W8" s="465">
        <v>470.7</v>
      </c>
      <c r="X8" s="463">
        <v>0.49171961201264641</v>
      </c>
      <c r="Y8" s="390" t="s">
        <v>496</v>
      </c>
      <c r="Z8" s="390" t="s">
        <v>496</v>
      </c>
      <c r="AA8" s="465">
        <v>591.20000000000005</v>
      </c>
      <c r="AB8" s="463">
        <v>0.61760066841273964</v>
      </c>
      <c r="AC8" s="390" t="s">
        <v>496</v>
      </c>
      <c r="AD8" s="390" t="s">
        <v>496</v>
      </c>
      <c r="AE8" s="390" t="s">
        <v>496</v>
      </c>
      <c r="AF8" s="390" t="s">
        <v>496</v>
      </c>
      <c r="AG8" s="465">
        <v>43133.508999999998</v>
      </c>
      <c r="AH8" s="464">
        <v>45.059681984754604</v>
      </c>
    </row>
    <row r="9" spans="1:34" x14ac:dyDescent="0.3">
      <c r="A9" s="402" t="s">
        <v>544</v>
      </c>
      <c r="B9" s="461">
        <v>15095.23</v>
      </c>
      <c r="C9" s="462">
        <v>6401.826</v>
      </c>
      <c r="D9" s="463">
        <v>42.409595613978723</v>
      </c>
      <c r="E9" s="390" t="s">
        <v>496</v>
      </c>
      <c r="F9" s="390" t="s">
        <v>496</v>
      </c>
      <c r="G9" s="390" t="s">
        <v>496</v>
      </c>
      <c r="H9" s="390" t="s">
        <v>496</v>
      </c>
      <c r="I9" s="467">
        <v>1480.8209999999999</v>
      </c>
      <c r="J9" s="464">
        <v>9.8098604658557704</v>
      </c>
      <c r="K9" s="465">
        <v>2338.422</v>
      </c>
      <c r="L9" s="463">
        <v>15.491131966853105</v>
      </c>
      <c r="M9" s="390" t="s">
        <v>496</v>
      </c>
      <c r="N9" s="390" t="s">
        <v>496</v>
      </c>
      <c r="O9" s="390" t="s">
        <v>496</v>
      </c>
      <c r="P9" s="390" t="s">
        <v>496</v>
      </c>
      <c r="Q9" s="468">
        <v>0</v>
      </c>
      <c r="R9" s="469">
        <v>0</v>
      </c>
      <c r="S9" s="465">
        <v>634.11099999999999</v>
      </c>
      <c r="T9" s="463">
        <v>4.2007375839917644</v>
      </c>
      <c r="U9" s="465">
        <v>287.30099999999999</v>
      </c>
      <c r="V9" s="463">
        <v>1.9032568566361689</v>
      </c>
      <c r="W9" s="465">
        <v>2721.2660000000001</v>
      </c>
      <c r="X9" s="463">
        <v>18.027323863233619</v>
      </c>
      <c r="Y9" s="390" t="s">
        <v>496</v>
      </c>
      <c r="Z9" s="390" t="s">
        <v>496</v>
      </c>
      <c r="AA9" s="465">
        <v>534.25400000000002</v>
      </c>
      <c r="AB9" s="463">
        <v>3.5392239800254783</v>
      </c>
      <c r="AC9" s="465">
        <v>514.03700000000003</v>
      </c>
      <c r="AD9" s="463">
        <v>3.4052942552051215</v>
      </c>
      <c r="AE9" s="390" t="s">
        <v>496</v>
      </c>
      <c r="AF9" s="390" t="s">
        <v>496</v>
      </c>
      <c r="AG9" s="465">
        <v>4176.9319999999998</v>
      </c>
      <c r="AH9" s="464">
        <v>27.670542283887027</v>
      </c>
    </row>
    <row r="10" spans="1:34" x14ac:dyDescent="0.3">
      <c r="A10" s="402" t="s">
        <v>545</v>
      </c>
      <c r="B10" s="461">
        <v>299637.30800000002</v>
      </c>
      <c r="C10" s="462">
        <v>56527.913</v>
      </c>
      <c r="D10" s="463">
        <v>18.865445487182122</v>
      </c>
      <c r="E10" s="464">
        <v>40103.415000000001</v>
      </c>
      <c r="F10" s="465">
        <v>13.383985882025076</v>
      </c>
      <c r="G10" s="465">
        <v>69585.998999999996</v>
      </c>
      <c r="H10" s="466">
        <v>23.223409482773754</v>
      </c>
      <c r="I10" s="463">
        <v>2014.8</v>
      </c>
      <c r="J10" s="464">
        <v>0.67241292930051288</v>
      </c>
      <c r="K10" s="390" t="s">
        <v>496</v>
      </c>
      <c r="L10" s="390" t="s">
        <v>496</v>
      </c>
      <c r="M10" s="465">
        <v>4738.1400000000003</v>
      </c>
      <c r="N10" s="463">
        <v>1.5812917395453305</v>
      </c>
      <c r="O10" s="464">
        <v>19091.857</v>
      </c>
      <c r="P10" s="464">
        <v>6.3716554949158732</v>
      </c>
      <c r="Q10" s="465">
        <v>499.10399999999998</v>
      </c>
      <c r="R10" s="463">
        <v>0.16656937793607463</v>
      </c>
      <c r="S10" s="465">
        <v>90014.150999999998</v>
      </c>
      <c r="T10" s="463">
        <v>30.04103581120145</v>
      </c>
      <c r="U10" s="390" t="s">
        <v>496</v>
      </c>
      <c r="V10" s="390" t="s">
        <v>496</v>
      </c>
      <c r="W10" s="465">
        <v>654.87199999999996</v>
      </c>
      <c r="X10" s="463">
        <v>0.21855489370502554</v>
      </c>
      <c r="Y10" s="390" t="s">
        <v>496</v>
      </c>
      <c r="Z10" s="390" t="s">
        <v>496</v>
      </c>
      <c r="AA10" s="465">
        <v>12939.141</v>
      </c>
      <c r="AB10" s="463">
        <v>4.3182676704597807</v>
      </c>
      <c r="AC10" s="390" t="s">
        <v>496</v>
      </c>
      <c r="AD10" s="390" t="s">
        <v>496</v>
      </c>
      <c r="AE10" s="465">
        <v>3599.3159999999998</v>
      </c>
      <c r="AF10" s="463">
        <v>1.201224248083286</v>
      </c>
      <c r="AG10" s="465">
        <v>103608.164</v>
      </c>
      <c r="AH10" s="464">
        <v>34.577858375366262</v>
      </c>
    </row>
    <row r="11" spans="1:34" x14ac:dyDescent="0.3">
      <c r="A11" s="402" t="s">
        <v>546</v>
      </c>
      <c r="B11" s="461">
        <v>168636.076</v>
      </c>
      <c r="C11" s="462">
        <v>34274.620999999999</v>
      </c>
      <c r="D11" s="463">
        <v>20.324607766608612</v>
      </c>
      <c r="E11" s="464">
        <v>66878.611000000004</v>
      </c>
      <c r="F11" s="465">
        <v>39.65854316961218</v>
      </c>
      <c r="G11" s="465">
        <v>19713.077000000001</v>
      </c>
      <c r="H11" s="466">
        <v>11.68971519474872</v>
      </c>
      <c r="I11" s="463">
        <v>820.08799999999997</v>
      </c>
      <c r="J11" s="464">
        <v>0.48630638203417398</v>
      </c>
      <c r="K11" s="465">
        <v>5370.8490000000002</v>
      </c>
      <c r="L11" s="463">
        <v>3.1848754592700557</v>
      </c>
      <c r="M11" s="390" t="s">
        <v>496</v>
      </c>
      <c r="N11" s="390" t="s">
        <v>496</v>
      </c>
      <c r="O11" s="390" t="s">
        <v>496</v>
      </c>
      <c r="P11" s="390" t="s">
        <v>496</v>
      </c>
      <c r="Q11" s="390" t="s">
        <v>496</v>
      </c>
      <c r="R11" s="390" t="s">
        <v>496</v>
      </c>
      <c r="S11" s="465">
        <v>27437.989000000001</v>
      </c>
      <c r="T11" s="463">
        <v>16.27053335847307</v>
      </c>
      <c r="U11" s="390" t="s">
        <v>496</v>
      </c>
      <c r="V11" s="390" t="s">
        <v>496</v>
      </c>
      <c r="W11" s="465">
        <v>519.33799999999997</v>
      </c>
      <c r="X11" s="463">
        <v>0.30796375978293039</v>
      </c>
      <c r="Y11" s="390" t="s">
        <v>496</v>
      </c>
      <c r="Z11" s="390" t="s">
        <v>496</v>
      </c>
      <c r="AA11" s="465">
        <v>13006.136</v>
      </c>
      <c r="AB11" s="463">
        <v>7.7125466320741483</v>
      </c>
      <c r="AC11" s="465">
        <v>548.20799999999997</v>
      </c>
      <c r="AD11" s="463">
        <v>0.32508346553319939</v>
      </c>
      <c r="AE11" s="390" t="s">
        <v>496</v>
      </c>
      <c r="AF11" s="390" t="s">
        <v>496</v>
      </c>
      <c r="AG11" s="465">
        <v>40963.463000000003</v>
      </c>
      <c r="AH11" s="464">
        <v>24.29104375033015</v>
      </c>
    </row>
    <row r="12" spans="1:34" x14ac:dyDescent="0.3">
      <c r="A12" s="402" t="s">
        <v>547</v>
      </c>
      <c r="B12" s="461">
        <v>40355.743000000002</v>
      </c>
      <c r="C12" s="462">
        <v>7080.7610000000004</v>
      </c>
      <c r="D12" s="463">
        <v>17.545857103907121</v>
      </c>
      <c r="E12" s="464">
        <v>14000</v>
      </c>
      <c r="F12" s="465">
        <v>34.691468820187495</v>
      </c>
      <c r="G12" s="465">
        <v>2039.212</v>
      </c>
      <c r="H12" s="466">
        <v>5.0530899654108712</v>
      </c>
      <c r="I12" s="463">
        <v>182</v>
      </c>
      <c r="J12" s="464">
        <v>0.45098909466243753</v>
      </c>
      <c r="K12" s="465">
        <v>42.3</v>
      </c>
      <c r="L12" s="463">
        <v>0.10481779507813793</v>
      </c>
      <c r="M12" s="390" t="s">
        <v>496</v>
      </c>
      <c r="N12" s="390" t="s">
        <v>496</v>
      </c>
      <c r="O12" s="390" t="s">
        <v>496</v>
      </c>
      <c r="P12" s="390" t="s">
        <v>496</v>
      </c>
      <c r="Q12" s="390" t="s">
        <v>496</v>
      </c>
      <c r="R12" s="390" t="s">
        <v>496</v>
      </c>
      <c r="S12" s="465">
        <v>17102.47</v>
      </c>
      <c r="T12" s="463">
        <v>42.379271768085154</v>
      </c>
      <c r="U12" s="390" t="s">
        <v>496</v>
      </c>
      <c r="V12" s="390" t="s">
        <v>496</v>
      </c>
      <c r="W12" s="390" t="s">
        <v>496</v>
      </c>
      <c r="X12" s="390" t="s">
        <v>496</v>
      </c>
      <c r="Y12" s="390" t="s">
        <v>496</v>
      </c>
      <c r="Z12" s="390" t="s">
        <v>496</v>
      </c>
      <c r="AA12" s="390" t="s">
        <v>496</v>
      </c>
      <c r="AB12" s="390" t="s">
        <v>496</v>
      </c>
      <c r="AC12" s="390" t="s">
        <v>496</v>
      </c>
      <c r="AD12" s="390" t="s">
        <v>496</v>
      </c>
      <c r="AE12" s="390" t="s">
        <v>496</v>
      </c>
      <c r="AF12" s="390" t="s">
        <v>496</v>
      </c>
      <c r="AG12" s="465">
        <v>17102.47</v>
      </c>
      <c r="AH12" s="464">
        <v>42.379271768085154</v>
      </c>
    </row>
    <row r="13" spans="1:34" x14ac:dyDescent="0.3">
      <c r="A13" s="402" t="s">
        <v>548</v>
      </c>
      <c r="B13" s="461">
        <v>236256.07699999999</v>
      </c>
      <c r="C13" s="462">
        <v>81766.8</v>
      </c>
      <c r="D13" s="463">
        <v>34.609395465412732</v>
      </c>
      <c r="E13" s="464">
        <v>66190</v>
      </c>
      <c r="F13" s="465">
        <v>28.016210562913901</v>
      </c>
      <c r="G13" s="465">
        <v>799.06799999999998</v>
      </c>
      <c r="H13" s="466">
        <v>0.33822114129153175</v>
      </c>
      <c r="I13" s="463">
        <v>231.5</v>
      </c>
      <c r="J13" s="464">
        <v>9.7986897496820796E-2</v>
      </c>
      <c r="K13" s="465">
        <v>7441.6570000000002</v>
      </c>
      <c r="L13" s="463">
        <v>3.1498267026587432</v>
      </c>
      <c r="M13" s="390" t="s">
        <v>496</v>
      </c>
      <c r="N13" s="390" t="s">
        <v>496</v>
      </c>
      <c r="O13" s="390" t="s">
        <v>496</v>
      </c>
      <c r="P13" s="390" t="s">
        <v>496</v>
      </c>
      <c r="Q13" s="390" t="s">
        <v>496</v>
      </c>
      <c r="R13" s="390" t="s">
        <v>496</v>
      </c>
      <c r="S13" s="465">
        <v>48820</v>
      </c>
      <c r="T13" s="463">
        <v>20.664018729135165</v>
      </c>
      <c r="U13" s="465">
        <v>447.87199999999996</v>
      </c>
      <c r="V13" s="463">
        <v>0.18957057345873055</v>
      </c>
      <c r="W13" s="465">
        <v>110</v>
      </c>
      <c r="X13" s="463">
        <v>4.6559648918575759E-2</v>
      </c>
      <c r="Y13" s="390" t="s">
        <v>496</v>
      </c>
      <c r="Z13" s="390" t="s">
        <v>496</v>
      </c>
      <c r="AA13" s="465">
        <v>28832</v>
      </c>
      <c r="AB13" s="463">
        <v>12.203707251094329</v>
      </c>
      <c r="AC13" s="465">
        <v>1519</v>
      </c>
      <c r="AD13" s="463">
        <v>0.64294642461196883</v>
      </c>
      <c r="AE13" s="465">
        <v>144.47999999999999</v>
      </c>
      <c r="AF13" s="463">
        <v>6.1153982506871131E-2</v>
      </c>
      <c r="AG13" s="465">
        <v>78209.872000000003</v>
      </c>
      <c r="AH13" s="464">
        <v>33.103856202606799</v>
      </c>
    </row>
    <row r="14" spans="1:34" x14ac:dyDescent="0.3">
      <c r="A14" s="402" t="s">
        <v>549</v>
      </c>
      <c r="B14" s="461">
        <v>1558643.997</v>
      </c>
      <c r="C14" s="462">
        <v>559331.66200000001</v>
      </c>
      <c r="D14" s="463">
        <v>35.885786817039275</v>
      </c>
      <c r="E14" s="464">
        <v>52309.175000000003</v>
      </c>
      <c r="F14" s="465">
        <v>3.3560694488723586</v>
      </c>
      <c r="G14" s="465">
        <v>398014.364</v>
      </c>
      <c r="H14" s="466">
        <v>25.535937954149766</v>
      </c>
      <c r="I14" s="463">
        <v>32705.954000000002</v>
      </c>
      <c r="J14" s="464">
        <v>2.0983594754768111</v>
      </c>
      <c r="K14" s="465">
        <v>108776.414</v>
      </c>
      <c r="L14" s="463">
        <v>6.9789133509234578</v>
      </c>
      <c r="M14" s="465">
        <v>728.64899999999989</v>
      </c>
      <c r="N14" s="463">
        <v>4.6748904907244183E-2</v>
      </c>
      <c r="O14" s="390" t="s">
        <v>496</v>
      </c>
      <c r="P14" s="390" t="s">
        <v>496</v>
      </c>
      <c r="Q14" s="465">
        <v>0.36399999999999999</v>
      </c>
      <c r="R14" s="463">
        <v>2.3353633074686008E-5</v>
      </c>
      <c r="S14" s="465">
        <v>247757.10399999999</v>
      </c>
      <c r="T14" s="463">
        <v>15.895682688084673</v>
      </c>
      <c r="U14" s="468">
        <v>2759.578</v>
      </c>
      <c r="V14" s="469">
        <v>0.17704992322246119</v>
      </c>
      <c r="W14" s="465">
        <v>9092.8089999999993</v>
      </c>
      <c r="X14" s="463">
        <v>0.58337946429725984</v>
      </c>
      <c r="Y14" s="390" t="s">
        <v>496</v>
      </c>
      <c r="Z14" s="390" t="s">
        <v>496</v>
      </c>
      <c r="AA14" s="465">
        <v>141703.986</v>
      </c>
      <c r="AB14" s="463">
        <v>9.0914914677594592</v>
      </c>
      <c r="AC14" s="465">
        <v>7408.8130000000001</v>
      </c>
      <c r="AD14" s="463">
        <v>0.47533708879385628</v>
      </c>
      <c r="AE14" s="465">
        <v>382.49599999999998</v>
      </c>
      <c r="AF14" s="463">
        <v>2.4540305594876646E-2</v>
      </c>
      <c r="AG14" s="465">
        <v>401313.47700000001</v>
      </c>
      <c r="AH14" s="464">
        <v>25.747603543363855</v>
      </c>
    </row>
    <row r="15" spans="1:34" x14ac:dyDescent="0.3">
      <c r="A15" s="402" t="s">
        <v>550</v>
      </c>
      <c r="B15" s="461">
        <v>180728.85500000001</v>
      </c>
      <c r="C15" s="462">
        <v>59693.508000000002</v>
      </c>
      <c r="D15" s="463">
        <v>33.029317869578712</v>
      </c>
      <c r="E15" s="464">
        <v>1146.4639999999999</v>
      </c>
      <c r="F15" s="465">
        <v>0.63435581440495481</v>
      </c>
      <c r="G15" s="465">
        <v>19496.221000000001</v>
      </c>
      <c r="H15" s="466">
        <v>10.787552989255644</v>
      </c>
      <c r="I15" s="463">
        <v>3409.98</v>
      </c>
      <c r="J15" s="464">
        <v>1.8867933402222905</v>
      </c>
      <c r="K15" s="465">
        <v>48810.824000000001</v>
      </c>
      <c r="L15" s="463">
        <v>27.007764753447923</v>
      </c>
      <c r="M15" s="468">
        <v>0</v>
      </c>
      <c r="N15" s="469">
        <v>0</v>
      </c>
      <c r="O15" s="464">
        <v>69.537999999999997</v>
      </c>
      <c r="P15" s="464">
        <v>3.8476423701129511E-2</v>
      </c>
      <c r="Q15" s="390" t="s">
        <v>496</v>
      </c>
      <c r="R15" s="390" t="s">
        <v>496</v>
      </c>
      <c r="S15" s="465">
        <v>28137.696</v>
      </c>
      <c r="T15" s="463">
        <v>15.569011378952185</v>
      </c>
      <c r="U15" s="465">
        <v>1556.2</v>
      </c>
      <c r="V15" s="463">
        <v>0.86106892006813185</v>
      </c>
      <c r="W15" s="465">
        <v>12818.8</v>
      </c>
      <c r="X15" s="463">
        <v>7.0928352863188326</v>
      </c>
      <c r="Y15" s="390" t="s">
        <v>496</v>
      </c>
      <c r="Z15" s="390" t="s">
        <v>496</v>
      </c>
      <c r="AA15" s="465">
        <v>4029.2260000000001</v>
      </c>
      <c r="AB15" s="463">
        <v>2.2294314872962593</v>
      </c>
      <c r="AC15" s="465">
        <v>107.672</v>
      </c>
      <c r="AD15" s="463">
        <v>5.9576540779832855E-2</v>
      </c>
      <c r="AE15" s="390" t="s">
        <v>496</v>
      </c>
      <c r="AF15" s="390" t="s">
        <v>496</v>
      </c>
      <c r="AG15" s="465">
        <v>46541.921999999999</v>
      </c>
      <c r="AH15" s="464">
        <v>25.752347072635413</v>
      </c>
    </row>
    <row r="16" spans="1:34" x14ac:dyDescent="0.3">
      <c r="A16" s="402" t="s">
        <v>551</v>
      </c>
      <c r="B16" s="461">
        <v>597851.31499999994</v>
      </c>
      <c r="C16" s="462">
        <v>264470.40000000002</v>
      </c>
      <c r="D16" s="463">
        <v>44.236818313262397</v>
      </c>
      <c r="E16" s="390" t="s">
        <v>496</v>
      </c>
      <c r="F16" s="390" t="s">
        <v>496</v>
      </c>
      <c r="G16" s="465">
        <v>130567.5</v>
      </c>
      <c r="H16" s="466">
        <v>21.839460200902963</v>
      </c>
      <c r="I16" s="463">
        <v>35238.5</v>
      </c>
      <c r="J16" s="464">
        <v>5.8941912672718635</v>
      </c>
      <c r="K16" s="465">
        <v>61201.942999999999</v>
      </c>
      <c r="L16" s="463">
        <v>10.23698392300099</v>
      </c>
      <c r="M16" s="465">
        <v>1216.6500000000001</v>
      </c>
      <c r="N16" s="463">
        <v>0.20350377585102411</v>
      </c>
      <c r="O16" s="390" t="s">
        <v>496</v>
      </c>
      <c r="P16" s="390" t="s">
        <v>496</v>
      </c>
      <c r="Q16" s="390" t="s">
        <v>496</v>
      </c>
      <c r="R16" s="390" t="s">
        <v>496</v>
      </c>
      <c r="S16" s="465">
        <v>76821</v>
      </c>
      <c r="T16" s="463">
        <v>12.849515936918197</v>
      </c>
      <c r="U16" s="465">
        <v>432.94200000000001</v>
      </c>
      <c r="V16" s="463">
        <v>7.2416333147983472E-2</v>
      </c>
      <c r="W16" s="465">
        <v>11986.023999999999</v>
      </c>
      <c r="X16" s="463">
        <v>2.0048503196819096</v>
      </c>
      <c r="Y16" s="465">
        <v>3.8690000000000002</v>
      </c>
      <c r="Z16" s="463">
        <v>6.4715087228669902E-4</v>
      </c>
      <c r="AA16" s="465">
        <v>8860.5560000000005</v>
      </c>
      <c r="AB16" s="463">
        <v>1.4820668245916631</v>
      </c>
      <c r="AC16" s="465">
        <v>0.92</v>
      </c>
      <c r="AD16" s="463">
        <v>1.538844152245446E-4</v>
      </c>
      <c r="AE16" s="390" t="s">
        <v>496</v>
      </c>
      <c r="AF16" s="390" t="s">
        <v>496</v>
      </c>
      <c r="AG16" s="465">
        <v>98104.391000000003</v>
      </c>
      <c r="AH16" s="464">
        <v>16.409496565212038</v>
      </c>
    </row>
    <row r="17" spans="1:34" x14ac:dyDescent="0.3">
      <c r="A17" s="402" t="s">
        <v>552</v>
      </c>
      <c r="B17" s="461">
        <v>114602.69</v>
      </c>
      <c r="C17" s="462">
        <v>29908.498</v>
      </c>
      <c r="D17" s="463">
        <v>26.097553207520697</v>
      </c>
      <c r="E17" s="390" t="s">
        <v>496</v>
      </c>
      <c r="F17" s="390" t="s">
        <v>496</v>
      </c>
      <c r="G17" s="465">
        <v>22554.251</v>
      </c>
      <c r="H17" s="466">
        <v>19.680385338249913</v>
      </c>
      <c r="I17" s="463">
        <v>2318.893</v>
      </c>
      <c r="J17" s="464">
        <v>2.023419345566845</v>
      </c>
      <c r="K17" s="465">
        <v>12169.794</v>
      </c>
      <c r="L17" s="463">
        <v>10.619117230145296</v>
      </c>
      <c r="M17" s="465">
        <v>3830.9380000000001</v>
      </c>
      <c r="N17" s="463">
        <v>3.3427993705906904</v>
      </c>
      <c r="O17" s="390" t="s">
        <v>496</v>
      </c>
      <c r="P17" s="390" t="s">
        <v>496</v>
      </c>
      <c r="Q17" s="390" t="s">
        <v>496</v>
      </c>
      <c r="R17" s="390" t="s">
        <v>496</v>
      </c>
      <c r="S17" s="465">
        <v>972.31200000000001</v>
      </c>
      <c r="T17" s="463">
        <v>0.84841987565911403</v>
      </c>
      <c r="U17" s="390" t="s">
        <v>496</v>
      </c>
      <c r="V17" s="390" t="s">
        <v>496</v>
      </c>
      <c r="W17" s="465">
        <v>581.60500000000002</v>
      </c>
      <c r="X17" s="463">
        <v>0.50749681355647058</v>
      </c>
      <c r="Y17" s="390" t="s">
        <v>496</v>
      </c>
      <c r="Z17" s="390" t="s">
        <v>496</v>
      </c>
      <c r="AA17" s="465">
        <v>3232.375</v>
      </c>
      <c r="AB17" s="463">
        <v>2.8205053476493438</v>
      </c>
      <c r="AC17" s="465">
        <v>32390.572</v>
      </c>
      <c r="AD17" s="463">
        <v>28.263361008367255</v>
      </c>
      <c r="AE17" s="465">
        <v>7063.5169999999998</v>
      </c>
      <c r="AF17" s="463">
        <v>6.1634827245329058</v>
      </c>
      <c r="AG17" s="465">
        <v>4786.2920000000004</v>
      </c>
      <c r="AH17" s="464">
        <v>4.1764220368649285</v>
      </c>
    </row>
    <row r="18" spans="1:34" x14ac:dyDescent="0.3">
      <c r="A18" s="402" t="s">
        <v>553</v>
      </c>
      <c r="B18" s="461">
        <v>65235.131999999998</v>
      </c>
      <c r="C18" s="462">
        <v>11840.76</v>
      </c>
      <c r="D18" s="463">
        <v>18.150894521068803</v>
      </c>
      <c r="E18" s="464">
        <v>19160</v>
      </c>
      <c r="F18" s="465">
        <v>29.370677137588991</v>
      </c>
      <c r="G18" s="465">
        <v>8270.1710000000003</v>
      </c>
      <c r="H18" s="466">
        <v>12.677480287768866</v>
      </c>
      <c r="I18" s="463">
        <v>1337.068</v>
      </c>
      <c r="J18" s="464">
        <v>2.0496133893007222</v>
      </c>
      <c r="K18" s="465">
        <v>1265.845</v>
      </c>
      <c r="L18" s="463">
        <v>1.9404344885820115</v>
      </c>
      <c r="M18" s="465">
        <v>1102.768</v>
      </c>
      <c r="N18" s="463">
        <v>1.6904510900660092</v>
      </c>
      <c r="O18" s="390" t="s">
        <v>496</v>
      </c>
      <c r="P18" s="390" t="s">
        <v>496</v>
      </c>
      <c r="Q18" s="390" t="s">
        <v>496</v>
      </c>
      <c r="R18" s="390" t="s">
        <v>496</v>
      </c>
      <c r="S18" s="465">
        <v>18450</v>
      </c>
      <c r="T18" s="463">
        <v>28.282306533847439</v>
      </c>
      <c r="U18" s="390" t="s">
        <v>496</v>
      </c>
      <c r="V18" s="390" t="s">
        <v>496</v>
      </c>
      <c r="W18" s="390" t="s">
        <v>496</v>
      </c>
      <c r="X18" s="390" t="s">
        <v>496</v>
      </c>
      <c r="Y18" s="390" t="s">
        <v>496</v>
      </c>
      <c r="Z18" s="390" t="s">
        <v>496</v>
      </c>
      <c r="AA18" s="465">
        <v>3283</v>
      </c>
      <c r="AB18" s="463">
        <v>5.0325643550472163</v>
      </c>
      <c r="AC18" s="390" t="s">
        <v>496</v>
      </c>
      <c r="AD18" s="390" t="s">
        <v>496</v>
      </c>
      <c r="AE18" s="465">
        <v>565.31600000000003</v>
      </c>
      <c r="AF18" s="463">
        <v>0.86658213552783192</v>
      </c>
      <c r="AG18" s="465">
        <v>21733</v>
      </c>
      <c r="AH18" s="464">
        <v>33.314870888894653</v>
      </c>
    </row>
    <row r="19" spans="1:34" x14ac:dyDescent="0.3">
      <c r="A19" s="402" t="s">
        <v>554</v>
      </c>
      <c r="B19" s="461">
        <v>19155.842000000001</v>
      </c>
      <c r="C19" s="462">
        <v>3452.2060000000001</v>
      </c>
      <c r="D19" s="463">
        <v>18.021687587525516</v>
      </c>
      <c r="E19" s="390" t="s">
        <v>496</v>
      </c>
      <c r="F19" s="390" t="s">
        <v>496</v>
      </c>
      <c r="G19" s="465">
        <v>8968.5419999999995</v>
      </c>
      <c r="H19" s="466">
        <v>46.818834692831565</v>
      </c>
      <c r="I19" s="463">
        <v>20.286000000000001</v>
      </c>
      <c r="J19" s="464">
        <v>0.10589980852838522</v>
      </c>
      <c r="K19" s="465">
        <v>5376.9440000000004</v>
      </c>
      <c r="L19" s="463">
        <v>28.069473531886512</v>
      </c>
      <c r="M19" s="390" t="s">
        <v>496</v>
      </c>
      <c r="N19" s="390" t="s">
        <v>496</v>
      </c>
      <c r="O19" s="390" t="s">
        <v>496</v>
      </c>
      <c r="P19" s="390" t="s">
        <v>496</v>
      </c>
      <c r="Q19" s="390" t="s">
        <v>496</v>
      </c>
      <c r="R19" s="390" t="s">
        <v>496</v>
      </c>
      <c r="S19" s="465">
        <v>904.87099999999998</v>
      </c>
      <c r="T19" s="463">
        <v>4.7237338875524237</v>
      </c>
      <c r="U19" s="390" t="s">
        <v>496</v>
      </c>
      <c r="V19" s="390" t="s">
        <v>496</v>
      </c>
      <c r="W19" s="465">
        <v>118.626</v>
      </c>
      <c r="X19" s="463">
        <v>0.61926800189728026</v>
      </c>
      <c r="Y19" s="390" t="s">
        <v>496</v>
      </c>
      <c r="Z19" s="390" t="s">
        <v>496</v>
      </c>
      <c r="AA19" s="465">
        <v>274.70600000000002</v>
      </c>
      <c r="AB19" s="463">
        <v>1.4340586020703241</v>
      </c>
      <c r="AC19" s="465">
        <v>28.47</v>
      </c>
      <c r="AD19" s="463">
        <v>0.1486230675738503</v>
      </c>
      <c r="AE19" s="465">
        <v>20.989000000000001</v>
      </c>
      <c r="AF19" s="463">
        <v>0.1095697072464891</v>
      </c>
      <c r="AG19" s="465">
        <v>1298.203</v>
      </c>
      <c r="AH19" s="464">
        <v>6.7770604915200279</v>
      </c>
    </row>
    <row r="20" spans="1:34" x14ac:dyDescent="0.3">
      <c r="A20" s="402" t="s">
        <v>555</v>
      </c>
      <c r="B20" s="461">
        <v>46566.110999999997</v>
      </c>
      <c r="C20" s="462">
        <v>5972.8639999999996</v>
      </c>
      <c r="D20" s="463">
        <v>12.826632655666693</v>
      </c>
      <c r="E20" s="464">
        <v>15310.575000000001</v>
      </c>
      <c r="F20" s="465">
        <v>32.879221973250033</v>
      </c>
      <c r="G20" s="465">
        <v>4380.6760000000004</v>
      </c>
      <c r="H20" s="466">
        <v>9.4074336592119536</v>
      </c>
      <c r="I20" s="463">
        <v>656.04899999999998</v>
      </c>
      <c r="J20" s="464">
        <v>1.4088550362301031</v>
      </c>
      <c r="K20" s="465">
        <v>1334.1859999999999</v>
      </c>
      <c r="L20" s="463">
        <v>2.8651437093383212</v>
      </c>
      <c r="M20" s="465">
        <v>52.033000000000001</v>
      </c>
      <c r="N20" s="463">
        <v>0.11174005920314026</v>
      </c>
      <c r="O20" s="390" t="s">
        <v>496</v>
      </c>
      <c r="P20" s="390" t="s">
        <v>496</v>
      </c>
      <c r="Q20" s="390" t="s">
        <v>496</v>
      </c>
      <c r="R20" s="390" t="s">
        <v>496</v>
      </c>
      <c r="S20" s="465">
        <v>18504.442999999999</v>
      </c>
      <c r="T20" s="463">
        <v>39.738003888707823</v>
      </c>
      <c r="U20" s="465">
        <v>67.53</v>
      </c>
      <c r="V20" s="463">
        <v>0.14501962596790616</v>
      </c>
      <c r="W20" s="390" t="s">
        <v>496</v>
      </c>
      <c r="X20" s="390" t="s">
        <v>496</v>
      </c>
      <c r="Y20" s="390" t="s">
        <v>496</v>
      </c>
      <c r="Z20" s="390" t="s">
        <v>496</v>
      </c>
      <c r="AA20" s="465">
        <v>12.481</v>
      </c>
      <c r="AB20" s="463">
        <v>2.6802753616251097E-2</v>
      </c>
      <c r="AC20" s="465">
        <v>198.12899999999999</v>
      </c>
      <c r="AD20" s="463">
        <v>0.42547894970228456</v>
      </c>
      <c r="AE20" s="390" t="s">
        <v>496</v>
      </c>
      <c r="AF20" s="390" t="s">
        <v>496</v>
      </c>
      <c r="AG20" s="465">
        <v>18584.454000000002</v>
      </c>
      <c r="AH20" s="464">
        <v>39.90982626829198</v>
      </c>
    </row>
    <row r="21" spans="1:34" x14ac:dyDescent="0.3">
      <c r="A21" s="402" t="s">
        <v>556</v>
      </c>
      <c r="B21" s="461">
        <v>4790.0280000000002</v>
      </c>
      <c r="C21" s="462">
        <v>3623.317</v>
      </c>
      <c r="D21" s="463">
        <v>75.642918997550751</v>
      </c>
      <c r="E21" s="390" t="s">
        <v>496</v>
      </c>
      <c r="F21" s="390" t="s">
        <v>496</v>
      </c>
      <c r="G21" s="390" t="s">
        <v>496</v>
      </c>
      <c r="H21" s="390" t="s">
        <v>496</v>
      </c>
      <c r="I21" s="463">
        <v>637.74400000000003</v>
      </c>
      <c r="J21" s="464">
        <v>13.313993154110998</v>
      </c>
      <c r="K21" s="465">
        <v>1.29</v>
      </c>
      <c r="L21" s="463">
        <v>2.6930949046644399E-2</v>
      </c>
      <c r="M21" s="390" t="s">
        <v>496</v>
      </c>
      <c r="N21" s="390" t="s">
        <v>496</v>
      </c>
      <c r="O21" s="390" t="s">
        <v>496</v>
      </c>
      <c r="P21" s="390" t="s">
        <v>496</v>
      </c>
      <c r="Q21" s="390" t="s">
        <v>496</v>
      </c>
      <c r="R21" s="390" t="s">
        <v>496</v>
      </c>
      <c r="S21" s="465">
        <v>47.564999999999998</v>
      </c>
      <c r="T21" s="463">
        <v>0.99300045845243479</v>
      </c>
      <c r="U21" s="390" t="s">
        <v>496</v>
      </c>
      <c r="V21" s="390" t="s">
        <v>496</v>
      </c>
      <c r="W21" s="465">
        <v>134.37799999999999</v>
      </c>
      <c r="X21" s="463">
        <v>2.8053698224728536</v>
      </c>
      <c r="Y21" s="390" t="s">
        <v>496</v>
      </c>
      <c r="Z21" s="390" t="s">
        <v>496</v>
      </c>
      <c r="AA21" s="465">
        <v>474.62599999999998</v>
      </c>
      <c r="AB21" s="463">
        <v>9.9086268389245316</v>
      </c>
      <c r="AC21" s="390" t="s">
        <v>496</v>
      </c>
      <c r="AD21" s="390" t="s">
        <v>496</v>
      </c>
      <c r="AE21" s="390" t="s">
        <v>496</v>
      </c>
      <c r="AF21" s="390" t="s">
        <v>496</v>
      </c>
      <c r="AG21" s="465">
        <v>656.56899999999996</v>
      </c>
      <c r="AH21" s="464">
        <v>13.70699711984982</v>
      </c>
    </row>
    <row r="22" spans="1:34" x14ac:dyDescent="0.3">
      <c r="A22" s="402" t="s">
        <v>557</v>
      </c>
      <c r="B22" s="461">
        <v>358660.41100000002</v>
      </c>
      <c r="C22" s="462">
        <v>80528.936000000002</v>
      </c>
      <c r="D22" s="463">
        <v>22.452697183799302</v>
      </c>
      <c r="E22" s="464">
        <v>10686.5</v>
      </c>
      <c r="F22" s="465">
        <v>2.9795594027800294</v>
      </c>
      <c r="G22" s="465">
        <v>237450.61300000001</v>
      </c>
      <c r="H22" s="466">
        <v>66.204857217988305</v>
      </c>
      <c r="I22" s="463">
        <v>971.89099999999996</v>
      </c>
      <c r="J22" s="464">
        <v>0.27097805338766534</v>
      </c>
      <c r="K22" s="465">
        <v>304.18799999999999</v>
      </c>
      <c r="L22" s="463">
        <v>8.4812259917919949E-2</v>
      </c>
      <c r="M22" s="465">
        <v>2.754</v>
      </c>
      <c r="N22" s="463">
        <v>7.6785725871484592E-4</v>
      </c>
      <c r="O22" s="390" t="s">
        <v>496</v>
      </c>
      <c r="P22" s="390" t="s">
        <v>496</v>
      </c>
      <c r="Q22" s="390" t="s">
        <v>496</v>
      </c>
      <c r="R22" s="390" t="s">
        <v>496</v>
      </c>
      <c r="S22" s="465">
        <v>15925.356</v>
      </c>
      <c r="T22" s="463">
        <v>4.4402324626790213</v>
      </c>
      <c r="U22" s="465">
        <v>270</v>
      </c>
      <c r="V22" s="463">
        <v>7.5280123403416277E-2</v>
      </c>
      <c r="W22" s="465">
        <v>934</v>
      </c>
      <c r="X22" s="463">
        <v>0.26041346392144737</v>
      </c>
      <c r="Y22" s="390" t="s">
        <v>496</v>
      </c>
      <c r="Z22" s="390" t="s">
        <v>496</v>
      </c>
      <c r="AA22" s="465">
        <v>11365.347</v>
      </c>
      <c r="AB22" s="463">
        <v>3.1688323136394332</v>
      </c>
      <c r="AC22" s="465">
        <v>220.54300000000001</v>
      </c>
      <c r="AD22" s="463">
        <v>6.1490756502813465E-2</v>
      </c>
      <c r="AE22" s="390" t="s">
        <v>496</v>
      </c>
      <c r="AF22" s="390" t="s">
        <v>496</v>
      </c>
      <c r="AG22" s="465">
        <v>28494.703000000001</v>
      </c>
      <c r="AH22" s="464">
        <v>7.9447583636433183</v>
      </c>
    </row>
    <row r="23" spans="1:34" x14ac:dyDescent="0.3">
      <c r="A23" s="402" t="s">
        <v>558</v>
      </c>
      <c r="B23" s="461">
        <v>2399669.5669999998</v>
      </c>
      <c r="C23" s="462">
        <v>483361.2</v>
      </c>
      <c r="D23" s="463">
        <v>20.142823272300976</v>
      </c>
      <c r="E23" s="464">
        <v>142428</v>
      </c>
      <c r="F23" s="465">
        <v>5.9353171769419708</v>
      </c>
      <c r="G23" s="465">
        <v>911182.58299999998</v>
      </c>
      <c r="H23" s="466">
        <v>37.971168844681188</v>
      </c>
      <c r="I23" s="463">
        <v>36440.603999999999</v>
      </c>
      <c r="J23" s="464">
        <v>1.5185675770167404</v>
      </c>
      <c r="K23" s="465">
        <v>412069</v>
      </c>
      <c r="L23" s="463">
        <v>17.171905901826193</v>
      </c>
      <c r="M23" s="465">
        <v>57.120999999999995</v>
      </c>
      <c r="N23" s="463">
        <v>2.380369396917055E-3</v>
      </c>
      <c r="O23" s="390" t="s">
        <v>496</v>
      </c>
      <c r="P23" s="390" t="s">
        <v>496</v>
      </c>
      <c r="Q23" s="390" t="s">
        <v>496</v>
      </c>
      <c r="R23" s="390" t="s">
        <v>496</v>
      </c>
      <c r="S23" s="465">
        <v>284245</v>
      </c>
      <c r="T23" s="463">
        <v>11.845172514954015</v>
      </c>
      <c r="U23" s="465">
        <v>14866.27</v>
      </c>
      <c r="V23" s="463">
        <v>0.61951321150375704</v>
      </c>
      <c r="W23" s="465">
        <v>33516</v>
      </c>
      <c r="X23" s="463">
        <v>1.3966922971774307</v>
      </c>
      <c r="Y23" s="465">
        <v>1492</v>
      </c>
      <c r="Z23" s="463">
        <v>6.2175226977823322E-2</v>
      </c>
      <c r="AA23" s="465">
        <v>65056</v>
      </c>
      <c r="AB23" s="463">
        <v>2.7110399237729719</v>
      </c>
      <c r="AC23" s="465">
        <v>3342.7939999999999</v>
      </c>
      <c r="AD23" s="463">
        <v>0.13930226252688063</v>
      </c>
      <c r="AE23" s="465">
        <v>11785.291000000001</v>
      </c>
      <c r="AF23" s="463">
        <v>0.49112140946695609</v>
      </c>
      <c r="AG23" s="465">
        <v>399175.27</v>
      </c>
      <c r="AH23" s="464">
        <v>16.634593174385998</v>
      </c>
    </row>
    <row r="24" spans="1:34" x14ac:dyDescent="0.3">
      <c r="A24" s="470" t="s">
        <v>559</v>
      </c>
      <c r="B24" s="461">
        <v>869809.70400000003</v>
      </c>
      <c r="C24" s="462">
        <v>108097.2</v>
      </c>
      <c r="D24" s="463">
        <v>12.427683837383356</v>
      </c>
      <c r="E24" s="464">
        <v>152270</v>
      </c>
      <c r="F24" s="465">
        <v>17.506127984058452</v>
      </c>
      <c r="G24" s="465">
        <v>181655.27600000001</v>
      </c>
      <c r="H24" s="466">
        <v>20.884484866588704</v>
      </c>
      <c r="I24" s="463">
        <v>23000</v>
      </c>
      <c r="J24" s="464">
        <v>2.6442565418883852</v>
      </c>
      <c r="K24" s="465">
        <v>3655</v>
      </c>
      <c r="L24" s="463">
        <v>0.42020685480878467</v>
      </c>
      <c r="M24" s="465">
        <v>168840</v>
      </c>
      <c r="N24" s="463">
        <v>19.411142370975433</v>
      </c>
      <c r="O24" s="464">
        <v>1280</v>
      </c>
      <c r="P24" s="464">
        <v>0.14715862493987536</v>
      </c>
      <c r="Q24" s="465">
        <v>1643.681</v>
      </c>
      <c r="R24" s="463">
        <v>0.18897018421859318</v>
      </c>
      <c r="S24" s="465">
        <v>205165.103</v>
      </c>
      <c r="T24" s="463">
        <v>23.587355033693669</v>
      </c>
      <c r="U24" s="390" t="s">
        <v>496</v>
      </c>
      <c r="V24" s="390" t="s">
        <v>496</v>
      </c>
      <c r="W24" s="465">
        <v>3569.951</v>
      </c>
      <c r="X24" s="463">
        <v>0.41042896895526015</v>
      </c>
      <c r="Y24" s="465">
        <v>988.16300000000001</v>
      </c>
      <c r="Z24" s="463">
        <v>0.11360680335661098</v>
      </c>
      <c r="AA24" s="465">
        <v>20647.153999999999</v>
      </c>
      <c r="AB24" s="463">
        <v>2.373755305907693</v>
      </c>
      <c r="AC24" s="390" t="s">
        <v>496</v>
      </c>
      <c r="AD24" s="390" t="s">
        <v>496</v>
      </c>
      <c r="AE24" s="468">
        <v>700.17600000000004</v>
      </c>
      <c r="AF24" s="469">
        <v>8.0497607324923573E-2</v>
      </c>
      <c r="AG24" s="465">
        <v>230370.37100000001</v>
      </c>
      <c r="AH24" s="464">
        <v>26.485146111913231</v>
      </c>
    </row>
    <row r="25" spans="1:34" x14ac:dyDescent="0.3">
      <c r="A25" s="402" t="s">
        <v>560</v>
      </c>
      <c r="B25" s="461">
        <v>124177.719</v>
      </c>
      <c r="C25" s="462">
        <v>50054.548000000003</v>
      </c>
      <c r="D25" s="463">
        <v>40.308799680883176</v>
      </c>
      <c r="E25" s="464">
        <v>24.978000000000002</v>
      </c>
      <c r="F25" s="465">
        <v>2.0114719614071831E-2</v>
      </c>
      <c r="G25" s="465">
        <v>11217.221</v>
      </c>
      <c r="H25" s="466">
        <v>9.0331994260580686</v>
      </c>
      <c r="I25" s="463">
        <v>16601.031999999999</v>
      </c>
      <c r="J25" s="464">
        <v>13.368768675804072</v>
      </c>
      <c r="K25" s="465">
        <v>1799.722</v>
      </c>
      <c r="L25" s="463">
        <v>1.4493115306780597</v>
      </c>
      <c r="M25" s="390" t="s">
        <v>496</v>
      </c>
      <c r="N25" s="390" t="s">
        <v>496</v>
      </c>
      <c r="O25" s="390" t="s">
        <v>496</v>
      </c>
      <c r="P25" s="390" t="s">
        <v>496</v>
      </c>
      <c r="Q25" s="390" t="s">
        <v>496</v>
      </c>
      <c r="R25" s="390" t="s">
        <v>496</v>
      </c>
      <c r="S25" s="465">
        <v>32146.25</v>
      </c>
      <c r="T25" s="463">
        <v>25.887293033623848</v>
      </c>
      <c r="U25" s="465">
        <v>561.47400000000005</v>
      </c>
      <c r="V25" s="463">
        <v>0.45215357837262254</v>
      </c>
      <c r="W25" s="465">
        <v>2697.0830000000001</v>
      </c>
      <c r="X25" s="463">
        <v>2.171954052401301</v>
      </c>
      <c r="Y25" s="390" t="s">
        <v>496</v>
      </c>
      <c r="Z25" s="390" t="s">
        <v>496</v>
      </c>
      <c r="AA25" s="465">
        <v>12642.428</v>
      </c>
      <c r="AB25" s="463">
        <v>10.180914983629229</v>
      </c>
      <c r="AC25" s="465">
        <v>0.74399999999999999</v>
      </c>
      <c r="AD25" s="463">
        <v>5.9914130005882932E-4</v>
      </c>
      <c r="AE25" s="390" t="s">
        <v>496</v>
      </c>
      <c r="AF25" s="390" t="s">
        <v>496</v>
      </c>
      <c r="AG25" s="465">
        <v>48047.235000000001</v>
      </c>
      <c r="AH25" s="464">
        <v>38.692315648027005</v>
      </c>
    </row>
    <row r="26" spans="1:34" x14ac:dyDescent="0.3">
      <c r="A26" s="402" t="s">
        <v>561</v>
      </c>
      <c r="B26" s="461">
        <v>330535.26899999997</v>
      </c>
      <c r="C26" s="462">
        <v>48590.406000000003</v>
      </c>
      <c r="D26" s="463">
        <v>14.700520808870174</v>
      </c>
      <c r="E26" s="464">
        <v>25561.701000000001</v>
      </c>
      <c r="F26" s="465">
        <v>7.7334261718376567</v>
      </c>
      <c r="G26" s="465">
        <v>113431.37699999999</v>
      </c>
      <c r="H26" s="466">
        <v>34.317480655899388</v>
      </c>
      <c r="I26" s="463">
        <v>10476.544</v>
      </c>
      <c r="J26" s="464">
        <v>3.1695691753850328</v>
      </c>
      <c r="K26" s="390" t="s">
        <v>496</v>
      </c>
      <c r="L26" s="390" t="s">
        <v>496</v>
      </c>
      <c r="M26" s="390" t="s">
        <v>496</v>
      </c>
      <c r="N26" s="390" t="s">
        <v>496</v>
      </c>
      <c r="O26" s="464">
        <v>1903.826</v>
      </c>
      <c r="P26" s="464">
        <v>0.57598271003267743</v>
      </c>
      <c r="Q26" s="390" t="s">
        <v>496</v>
      </c>
      <c r="R26" s="390" t="s">
        <v>496</v>
      </c>
      <c r="S26" s="465">
        <v>128600.777</v>
      </c>
      <c r="T26" s="463">
        <v>38.906824493818242</v>
      </c>
      <c r="U26" s="390" t="s">
        <v>496</v>
      </c>
      <c r="V26" s="390" t="s">
        <v>496</v>
      </c>
      <c r="W26" s="390" t="s">
        <v>496</v>
      </c>
      <c r="X26" s="390" t="s">
        <v>496</v>
      </c>
      <c r="Y26" s="465">
        <v>54.908000000000001</v>
      </c>
      <c r="Z26" s="463">
        <v>1.6611843016365074E-2</v>
      </c>
      <c r="AA26" s="390" t="s">
        <v>496</v>
      </c>
      <c r="AB26" s="390" t="s">
        <v>496</v>
      </c>
      <c r="AC26" s="465">
        <v>1279.73</v>
      </c>
      <c r="AD26" s="463">
        <v>0.38716897106674575</v>
      </c>
      <c r="AE26" s="390" t="s">
        <v>496</v>
      </c>
      <c r="AF26" s="390" t="s">
        <v>496</v>
      </c>
      <c r="AG26" s="465">
        <v>128655.685</v>
      </c>
      <c r="AH26" s="464">
        <v>38.923436336834605</v>
      </c>
    </row>
    <row r="27" spans="1:34" x14ac:dyDescent="0.3">
      <c r="A27" s="402" t="s">
        <v>562</v>
      </c>
      <c r="B27" s="461">
        <v>112478.91099999999</v>
      </c>
      <c r="C27" s="462">
        <v>21207.599999999999</v>
      </c>
      <c r="D27" s="463">
        <v>18.854734466623704</v>
      </c>
      <c r="E27" s="464">
        <v>14190</v>
      </c>
      <c r="F27" s="465">
        <v>12.615698244091286</v>
      </c>
      <c r="G27" s="465">
        <v>46376.868000000002</v>
      </c>
      <c r="H27" s="466">
        <v>41.231611852998832</v>
      </c>
      <c r="I27" s="463">
        <v>276</v>
      </c>
      <c r="J27" s="464">
        <v>0.24537933159754721</v>
      </c>
      <c r="K27" s="390" t="s">
        <v>496</v>
      </c>
      <c r="L27" s="390" t="s">
        <v>496</v>
      </c>
      <c r="M27" s="465">
        <v>652.1</v>
      </c>
      <c r="N27" s="463">
        <v>0.57975312367666865</v>
      </c>
      <c r="O27" s="464">
        <v>697.47299999999996</v>
      </c>
      <c r="P27" s="464">
        <v>0.62009224111353634</v>
      </c>
      <c r="Q27" s="465">
        <v>56.247999999999998</v>
      </c>
      <c r="R27" s="463">
        <v>5.0007596535140711E-2</v>
      </c>
      <c r="S27" s="465">
        <v>24890</v>
      </c>
      <c r="T27" s="463">
        <v>22.128592621242575</v>
      </c>
      <c r="U27" s="465">
        <v>29</v>
      </c>
      <c r="V27" s="463">
        <v>2.5782610928727787E-2</v>
      </c>
      <c r="W27" s="465">
        <v>342</v>
      </c>
      <c r="X27" s="463">
        <v>0.30405699784913459</v>
      </c>
      <c r="Y27" s="390" t="s">
        <v>496</v>
      </c>
      <c r="Z27" s="390" t="s">
        <v>496</v>
      </c>
      <c r="AA27" s="465">
        <v>3005.2</v>
      </c>
      <c r="AB27" s="463">
        <v>2.671789736655612</v>
      </c>
      <c r="AC27" s="390" t="s">
        <v>496</v>
      </c>
      <c r="AD27" s="390" t="s">
        <v>496</v>
      </c>
      <c r="AE27" s="465">
        <v>710.53200000000004</v>
      </c>
      <c r="AF27" s="463">
        <v>0.63170241753140732</v>
      </c>
      <c r="AG27" s="465">
        <v>28266.09</v>
      </c>
      <c r="AH27" s="464">
        <v>25.130124170565626</v>
      </c>
    </row>
    <row r="28" spans="1:34" x14ac:dyDescent="0.3">
      <c r="A28" s="402" t="s">
        <v>563</v>
      </c>
      <c r="B28" s="461">
        <v>43811.364000000001</v>
      </c>
      <c r="C28" s="462">
        <v>13431.712</v>
      </c>
      <c r="D28" s="463">
        <v>30.6580548370966</v>
      </c>
      <c r="E28" s="464">
        <v>2942.1260000000002</v>
      </c>
      <c r="F28" s="465">
        <v>6.7154403136136107</v>
      </c>
      <c r="G28" s="465">
        <v>4197.4530000000004</v>
      </c>
      <c r="H28" s="466">
        <v>9.5807402846439569</v>
      </c>
      <c r="I28" s="463">
        <v>1093.181</v>
      </c>
      <c r="J28" s="464">
        <v>2.4951996472878593</v>
      </c>
      <c r="K28" s="465">
        <v>4091.3470000000002</v>
      </c>
      <c r="L28" s="463">
        <v>9.3385519793449028</v>
      </c>
      <c r="M28" s="465">
        <v>0.36099999999999999</v>
      </c>
      <c r="N28" s="463">
        <v>8.2398712808850224E-4</v>
      </c>
      <c r="O28" s="390" t="s">
        <v>496</v>
      </c>
      <c r="P28" s="390" t="s">
        <v>496</v>
      </c>
      <c r="Q28" s="390" t="s">
        <v>496</v>
      </c>
      <c r="R28" s="390" t="s">
        <v>496</v>
      </c>
      <c r="S28" s="465">
        <v>15085.013999999999</v>
      </c>
      <c r="T28" s="463">
        <v>34.431737847741964</v>
      </c>
      <c r="U28" s="390" t="s">
        <v>496</v>
      </c>
      <c r="V28" s="390" t="s">
        <v>496</v>
      </c>
      <c r="W28" s="465">
        <v>418.97699999999998</v>
      </c>
      <c r="X28" s="463">
        <v>0.95632037386464386</v>
      </c>
      <c r="Y28" s="390" t="s">
        <v>496</v>
      </c>
      <c r="Z28" s="390" t="s">
        <v>496</v>
      </c>
      <c r="AA28" s="465">
        <v>2510.7539999999999</v>
      </c>
      <c r="AB28" s="463">
        <v>5.7308281933427132</v>
      </c>
      <c r="AC28" s="468">
        <v>16.356000000000002</v>
      </c>
      <c r="AD28" s="469">
        <v>3.7332779687023671E-2</v>
      </c>
      <c r="AE28" s="390" t="s">
        <v>496</v>
      </c>
      <c r="AF28" s="390" t="s">
        <v>496</v>
      </c>
      <c r="AG28" s="465">
        <v>18014.744999999999</v>
      </c>
      <c r="AH28" s="464">
        <v>41.118886414949323</v>
      </c>
    </row>
    <row r="29" spans="1:34" x14ac:dyDescent="0.3">
      <c r="A29" s="402" t="s">
        <v>564</v>
      </c>
      <c r="B29" s="461">
        <v>295762.28899999999</v>
      </c>
      <c r="C29" s="462">
        <v>146289.60000000001</v>
      </c>
      <c r="D29" s="463">
        <v>49.46188389825452</v>
      </c>
      <c r="E29" s="464">
        <v>106657</v>
      </c>
      <c r="F29" s="465">
        <v>36.06173064206979</v>
      </c>
      <c r="G29" s="465">
        <v>1154.875</v>
      </c>
      <c r="H29" s="466">
        <v>0.39047405397920765</v>
      </c>
      <c r="I29" s="467">
        <v>172.066</v>
      </c>
      <c r="J29" s="464">
        <v>5.8177126158230404E-2</v>
      </c>
      <c r="K29" s="465">
        <v>2290.663</v>
      </c>
      <c r="L29" s="463">
        <v>0.77449461449089618</v>
      </c>
      <c r="M29" s="390" t="s">
        <v>496</v>
      </c>
      <c r="N29" s="390" t="s">
        <v>496</v>
      </c>
      <c r="O29" s="390" t="s">
        <v>496</v>
      </c>
      <c r="P29" s="390" t="s">
        <v>496</v>
      </c>
      <c r="Q29" s="390" t="s">
        <v>496</v>
      </c>
      <c r="R29" s="390" t="s">
        <v>496</v>
      </c>
      <c r="S29" s="465">
        <v>34174</v>
      </c>
      <c r="T29" s="463">
        <v>11.554549471315459</v>
      </c>
      <c r="U29" s="465">
        <v>853.74599999999998</v>
      </c>
      <c r="V29" s="463">
        <v>0.28865951872586437</v>
      </c>
      <c r="W29" s="465">
        <v>410</v>
      </c>
      <c r="X29" s="463">
        <v>0.13862484003158362</v>
      </c>
      <c r="Y29" s="390" t="s">
        <v>496</v>
      </c>
      <c r="Z29" s="390" t="s">
        <v>496</v>
      </c>
      <c r="AA29" s="390" t="s">
        <v>496</v>
      </c>
      <c r="AB29" s="390" t="s">
        <v>496</v>
      </c>
      <c r="AC29" s="465">
        <v>3760.3380000000002</v>
      </c>
      <c r="AD29" s="463">
        <v>1.2714054968650856</v>
      </c>
      <c r="AE29" s="390" t="s">
        <v>496</v>
      </c>
      <c r="AF29" s="390" t="s">
        <v>496</v>
      </c>
      <c r="AG29" s="465">
        <v>35437.747000000003</v>
      </c>
      <c r="AH29" s="464">
        <v>11.981834168182274</v>
      </c>
    </row>
    <row r="30" spans="1:34" x14ac:dyDescent="0.3">
      <c r="A30" s="402" t="s">
        <v>565</v>
      </c>
      <c r="B30" s="461">
        <v>243613.391</v>
      </c>
      <c r="C30" s="462">
        <v>44452.800000000003</v>
      </c>
      <c r="D30" s="463">
        <v>18.247272786412633</v>
      </c>
      <c r="E30" s="464">
        <v>19181</v>
      </c>
      <c r="F30" s="465">
        <v>7.8735409089231876</v>
      </c>
      <c r="G30" s="465">
        <v>119814.30100000001</v>
      </c>
      <c r="H30" s="466">
        <v>49.182149022341711</v>
      </c>
      <c r="I30" s="463">
        <v>3322.08</v>
      </c>
      <c r="J30" s="464">
        <v>1.3636688797620324</v>
      </c>
      <c r="K30" s="468">
        <v>0</v>
      </c>
      <c r="L30" s="469">
        <v>0</v>
      </c>
      <c r="M30" s="465">
        <v>96.415999999999997</v>
      </c>
      <c r="N30" s="463">
        <v>3.9577463128863878E-2</v>
      </c>
      <c r="O30" s="464">
        <v>1792.47</v>
      </c>
      <c r="P30" s="464">
        <v>0.73578467613875953</v>
      </c>
      <c r="Q30" s="390" t="s">
        <v>496</v>
      </c>
      <c r="R30" s="390" t="s">
        <v>496</v>
      </c>
      <c r="S30" s="465">
        <v>53531</v>
      </c>
      <c r="T30" s="463">
        <v>21.973751024220174</v>
      </c>
      <c r="U30" s="390" t="s">
        <v>496</v>
      </c>
      <c r="V30" s="390" t="s">
        <v>496</v>
      </c>
      <c r="W30" s="465">
        <v>657</v>
      </c>
      <c r="X30" s="463">
        <v>0.2696896083187808</v>
      </c>
      <c r="Y30" s="390" t="s">
        <v>496</v>
      </c>
      <c r="Z30" s="390" t="s">
        <v>496</v>
      </c>
      <c r="AA30" s="465">
        <v>1228</v>
      </c>
      <c r="AB30" s="463">
        <v>0.50407738054103934</v>
      </c>
      <c r="AC30" s="390" t="s">
        <v>496</v>
      </c>
      <c r="AD30" s="390" t="s">
        <v>496</v>
      </c>
      <c r="AE30" s="465">
        <v>92.004000000000005</v>
      </c>
      <c r="AF30" s="463">
        <v>3.7766396839819041E-2</v>
      </c>
      <c r="AG30" s="465">
        <v>55416</v>
      </c>
      <c r="AH30" s="464">
        <v>22.747518013079997</v>
      </c>
    </row>
    <row r="31" spans="1:34" x14ac:dyDescent="0.3">
      <c r="A31" s="402" t="s">
        <v>566</v>
      </c>
      <c r="B31" s="461">
        <v>1255063.8359999999</v>
      </c>
      <c r="C31" s="462">
        <v>232704.11199999999</v>
      </c>
      <c r="D31" s="463">
        <v>18.541217213432642</v>
      </c>
      <c r="E31" s="464">
        <v>28740.559000000001</v>
      </c>
      <c r="F31" s="465">
        <v>2.2899679024772732</v>
      </c>
      <c r="G31" s="465">
        <v>626926.527</v>
      </c>
      <c r="H31" s="466">
        <v>49.9517641268408</v>
      </c>
      <c r="I31" s="463">
        <v>46080.775999999998</v>
      </c>
      <c r="J31" s="464">
        <v>3.6715882235013266</v>
      </c>
      <c r="K31" s="465">
        <v>25292.302</v>
      </c>
      <c r="L31" s="463">
        <v>2.0152203636596542</v>
      </c>
      <c r="M31" s="390" t="s">
        <v>496</v>
      </c>
      <c r="N31" s="390" t="s">
        <v>496</v>
      </c>
      <c r="O31" s="390" t="s">
        <v>496</v>
      </c>
      <c r="P31" s="390" t="s">
        <v>496</v>
      </c>
      <c r="Q31" s="390" t="s">
        <v>496</v>
      </c>
      <c r="R31" s="390" t="s">
        <v>496</v>
      </c>
      <c r="S31" s="465">
        <v>256494.32399999999</v>
      </c>
      <c r="T31" s="463">
        <v>20.436755218560851</v>
      </c>
      <c r="U31" s="465">
        <v>1766.3799999999999</v>
      </c>
      <c r="V31" s="463">
        <v>0.14074025155800921</v>
      </c>
      <c r="W31" s="465">
        <v>8582.5830000000005</v>
      </c>
      <c r="X31" s="463">
        <v>0.68383637180985601</v>
      </c>
      <c r="Y31" s="465">
        <v>33.372999999999998</v>
      </c>
      <c r="Z31" s="463">
        <v>2.6590679328601101E-3</v>
      </c>
      <c r="AA31" s="465">
        <v>29619.629000000001</v>
      </c>
      <c r="AB31" s="463">
        <v>2.3600097581012607</v>
      </c>
      <c r="AC31" s="465">
        <v>58.05</v>
      </c>
      <c r="AD31" s="463">
        <v>4.6252627424124108E-3</v>
      </c>
      <c r="AE31" s="390" t="s">
        <v>496</v>
      </c>
      <c r="AF31" s="390" t="s">
        <v>496</v>
      </c>
      <c r="AG31" s="465">
        <v>296496.28899999999</v>
      </c>
      <c r="AH31" s="464">
        <v>23.624000667962839</v>
      </c>
    </row>
    <row r="32" spans="1:34" x14ac:dyDescent="0.3">
      <c r="A32" s="371"/>
      <c r="B32" s="471"/>
      <c r="C32" s="471"/>
      <c r="D32" s="403"/>
      <c r="E32" s="471"/>
      <c r="F32" s="403"/>
      <c r="G32" s="471"/>
      <c r="H32" s="403"/>
      <c r="I32" s="471"/>
      <c r="J32" s="403"/>
      <c r="K32" s="471"/>
      <c r="L32" s="403"/>
      <c r="M32" s="471"/>
      <c r="N32" s="403"/>
      <c r="O32" s="371"/>
      <c r="P32" s="403"/>
      <c r="Q32" s="471"/>
      <c r="R32" s="403"/>
      <c r="S32" s="471"/>
      <c r="T32" s="403"/>
      <c r="U32" s="471"/>
      <c r="V32" s="403"/>
      <c r="W32" s="471"/>
      <c r="X32" s="403"/>
      <c r="Y32" s="471"/>
      <c r="Z32" s="403"/>
      <c r="AA32" s="403"/>
      <c r="AB32" s="403"/>
      <c r="AC32" s="471"/>
      <c r="AD32" s="403"/>
      <c r="AE32" s="471"/>
      <c r="AF32" s="403"/>
      <c r="AG32" s="471"/>
      <c r="AH32" s="403"/>
    </row>
    <row r="33" spans="1:35" x14ac:dyDescent="0.3">
      <c r="A33" s="371"/>
      <c r="B33" s="471"/>
      <c r="C33" s="964" t="s">
        <v>910</v>
      </c>
      <c r="D33" s="403"/>
      <c r="E33" s="471"/>
      <c r="F33" s="965" t="s">
        <v>978</v>
      </c>
      <c r="G33" s="403"/>
      <c r="H33" s="471" t="s">
        <v>1000</v>
      </c>
      <c r="I33" s="403"/>
      <c r="J33" s="471"/>
      <c r="K33" s="403"/>
      <c r="L33" s="471"/>
      <c r="M33" s="403"/>
      <c r="N33" s="471"/>
      <c r="O33" s="403"/>
      <c r="P33" s="471"/>
      <c r="Q33" s="403"/>
      <c r="R33" s="471"/>
      <c r="S33" s="403"/>
      <c r="T33" s="471"/>
      <c r="U33" s="403"/>
      <c r="V33" s="471"/>
      <c r="W33" s="403"/>
      <c r="X33" s="471"/>
      <c r="Y33" s="403"/>
      <c r="Z33" s="471"/>
      <c r="AA33" s="403"/>
      <c r="AB33" s="403"/>
      <c r="AC33" s="403"/>
      <c r="AD33" s="471"/>
      <c r="AE33" s="403"/>
      <c r="AF33" s="471"/>
      <c r="AG33" s="403"/>
      <c r="AH33" s="471"/>
      <c r="AI33" s="403"/>
    </row>
    <row r="34" spans="1:35" ht="16.2" x14ac:dyDescent="0.3">
      <c r="A34" s="651"/>
      <c r="B34" s="471"/>
      <c r="C34" s="471"/>
      <c r="D34" s="403"/>
      <c r="E34" s="471"/>
      <c r="F34" s="403"/>
      <c r="G34" s="471"/>
      <c r="H34" s="403"/>
      <c r="I34" s="471"/>
      <c r="J34" s="403"/>
      <c r="K34" s="471"/>
      <c r="L34" s="403"/>
      <c r="M34" s="471"/>
      <c r="N34" s="403"/>
      <c r="O34" s="471"/>
      <c r="P34" s="403"/>
      <c r="Q34" s="471"/>
      <c r="R34" s="403"/>
      <c r="S34" s="471"/>
      <c r="T34" s="403"/>
      <c r="U34" s="471"/>
      <c r="V34" s="403"/>
      <c r="W34" s="471"/>
      <c r="X34" s="403"/>
      <c r="Y34" s="471"/>
      <c r="Z34" s="403"/>
      <c r="AA34" s="403"/>
      <c r="AB34" s="403"/>
      <c r="AC34" s="471"/>
      <c r="AD34" s="403"/>
      <c r="AE34" s="471"/>
      <c r="AF34" s="403"/>
      <c r="AG34" s="471"/>
      <c r="AH34" s="403"/>
    </row>
    <row r="35" spans="1:35" x14ac:dyDescent="0.3">
      <c r="A35" s="646"/>
      <c r="B35" t="str" cm="1">
        <f t="array" ref="B35:C63">_xlfn.CHOOSECOLS(Tabela30[#All],1,MATCH(dashboardy!M3,Tabela30[#Headers],0))</f>
        <v>Kraj</v>
      </c>
      <c r="C35" t="str">
        <v>Energia ogółem (TJ)</v>
      </c>
      <c r="H35" t="s">
        <v>970</v>
      </c>
    </row>
    <row r="36" spans="1:35" x14ac:dyDescent="0.3">
      <c r="B36" t="str">
        <v>UE-27</v>
      </c>
      <c r="C36" s="823">
        <v>10150068.942</v>
      </c>
      <c r="H36" t="s">
        <v>910</v>
      </c>
      <c r="I36" t="s">
        <v>977</v>
      </c>
    </row>
    <row r="37" spans="1:35" x14ac:dyDescent="0.3">
      <c r="B37" t="str">
        <v xml:space="preserve">Austria </v>
      </c>
      <c r="C37" s="823">
        <v>278106.43599999999</v>
      </c>
      <c r="H37" t="s">
        <v>971</v>
      </c>
      <c r="I37" t="s">
        <v>978</v>
      </c>
    </row>
    <row r="38" spans="1:35" x14ac:dyDescent="0.3">
      <c r="B38" t="str">
        <v xml:space="preserve">Belgia </v>
      </c>
      <c r="C38" s="823">
        <v>305611.82400000002</v>
      </c>
      <c r="H38" t="s">
        <v>972</v>
      </c>
      <c r="I38" t="s">
        <v>931</v>
      </c>
    </row>
    <row r="39" spans="1:35" x14ac:dyDescent="0.3">
      <c r="B39" t="str">
        <v xml:space="preserve">Bułgaria </v>
      </c>
      <c r="C39" s="823">
        <v>89488.532000000007</v>
      </c>
      <c r="H39" t="s">
        <v>973</v>
      </c>
      <c r="I39" t="s">
        <v>979</v>
      </c>
    </row>
    <row r="40" spans="1:35" x14ac:dyDescent="0.3">
      <c r="B40" t="str">
        <v>Chorwacja</v>
      </c>
      <c r="C40" s="823">
        <v>95725.285000000003</v>
      </c>
      <c r="H40" t="s">
        <v>980</v>
      </c>
      <c r="I40" t="s">
        <v>981</v>
      </c>
    </row>
    <row r="41" spans="1:35" x14ac:dyDescent="0.3">
      <c r="B41" t="str">
        <v xml:space="preserve">Cypr </v>
      </c>
      <c r="C41" s="823">
        <v>15095.23</v>
      </c>
      <c r="H41" t="s">
        <v>982</v>
      </c>
      <c r="I41" t="s">
        <v>932</v>
      </c>
    </row>
    <row r="42" spans="1:35" x14ac:dyDescent="0.3">
      <c r="B42" t="str">
        <v>Czechy</v>
      </c>
      <c r="C42" s="823">
        <v>299637.30800000002</v>
      </c>
      <c r="H42" t="s">
        <v>974</v>
      </c>
      <c r="I42" t="s">
        <v>983</v>
      </c>
    </row>
    <row r="43" spans="1:35" x14ac:dyDescent="0.3">
      <c r="B43" t="str">
        <v xml:space="preserve">Dania </v>
      </c>
      <c r="C43" s="823">
        <v>168636.076</v>
      </c>
      <c r="H43" t="s">
        <v>975</v>
      </c>
      <c r="I43" t="s">
        <v>984</v>
      </c>
    </row>
    <row r="44" spans="1:35" x14ac:dyDescent="0.3">
      <c r="B44" t="str">
        <v xml:space="preserve">Estonia </v>
      </c>
      <c r="C44" s="823">
        <v>40355.743000000002</v>
      </c>
      <c r="H44" t="s">
        <v>985</v>
      </c>
      <c r="I44" t="s">
        <v>986</v>
      </c>
    </row>
    <row r="45" spans="1:35" x14ac:dyDescent="0.3">
      <c r="B45" t="str">
        <v xml:space="preserve">Finlandia </v>
      </c>
      <c r="C45" s="823">
        <v>236256.07699999999</v>
      </c>
      <c r="H45" t="s">
        <v>987</v>
      </c>
      <c r="I45" t="s">
        <v>988</v>
      </c>
    </row>
    <row r="46" spans="1:35" x14ac:dyDescent="0.3">
      <c r="B46" t="str">
        <v xml:space="preserve">Francja </v>
      </c>
      <c r="C46" s="823">
        <v>1558643.997</v>
      </c>
      <c r="H46" t="s">
        <v>989</v>
      </c>
      <c r="I46" t="s">
        <v>990</v>
      </c>
    </row>
    <row r="47" spans="1:35" x14ac:dyDescent="0.3">
      <c r="B47" t="str">
        <v xml:space="preserve">Grecja </v>
      </c>
      <c r="C47" s="823">
        <v>180728.85500000001</v>
      </c>
      <c r="H47" t="s">
        <v>991</v>
      </c>
      <c r="I47" t="s">
        <v>992</v>
      </c>
    </row>
    <row r="48" spans="1:35" x14ac:dyDescent="0.3">
      <c r="B48" t="str">
        <v xml:space="preserve">Hiszpania </v>
      </c>
      <c r="C48" s="823">
        <v>597851.31499999994</v>
      </c>
      <c r="H48" t="s">
        <v>993</v>
      </c>
      <c r="I48" t="s">
        <v>994</v>
      </c>
    </row>
    <row r="49" spans="2:9" x14ac:dyDescent="0.3">
      <c r="B49" t="str">
        <v xml:space="preserve">Irlandia </v>
      </c>
      <c r="C49" s="823">
        <v>114602.69</v>
      </c>
      <c r="H49" t="s">
        <v>995</v>
      </c>
      <c r="I49" t="s">
        <v>996</v>
      </c>
    </row>
    <row r="50" spans="2:9" x14ac:dyDescent="0.3">
      <c r="B50" t="str">
        <v xml:space="preserve">Litwa </v>
      </c>
      <c r="C50" s="823">
        <v>65235.131999999998</v>
      </c>
      <c r="H50" t="s">
        <v>997</v>
      </c>
      <c r="I50" t="s">
        <v>998</v>
      </c>
    </row>
    <row r="51" spans="2:9" x14ac:dyDescent="0.3">
      <c r="B51" t="str">
        <v xml:space="preserve">Luksemburg </v>
      </c>
      <c r="C51" s="823">
        <v>19155.842000000001</v>
      </c>
      <c r="H51" t="s">
        <v>976</v>
      </c>
      <c r="I51" t="s">
        <v>999</v>
      </c>
    </row>
    <row r="52" spans="2:9" x14ac:dyDescent="0.3">
      <c r="B52" t="str">
        <v xml:space="preserve">Łotwa </v>
      </c>
      <c r="C52" s="823">
        <v>46566.110999999997</v>
      </c>
    </row>
    <row r="53" spans="2:9" x14ac:dyDescent="0.3">
      <c r="B53" t="str">
        <v xml:space="preserve">Malta </v>
      </c>
      <c r="C53" s="823">
        <v>4790.0280000000002</v>
      </c>
    </row>
    <row r="54" spans="2:9" x14ac:dyDescent="0.3">
      <c r="B54" t="str">
        <v xml:space="preserve">Niderlandy </v>
      </c>
      <c r="C54" s="823">
        <v>358660.41100000002</v>
      </c>
    </row>
    <row r="55" spans="2:9" x14ac:dyDescent="0.3">
      <c r="B55" t="str">
        <v xml:space="preserve">Niemcy </v>
      </c>
      <c r="C55" s="823">
        <v>2399669.5669999998</v>
      </c>
    </row>
    <row r="56" spans="2:9" x14ac:dyDescent="0.3">
      <c r="B56" t="str">
        <v xml:space="preserve">Polska </v>
      </c>
      <c r="C56" s="823">
        <v>869809.70400000003</v>
      </c>
    </row>
    <row r="57" spans="2:9" x14ac:dyDescent="0.3">
      <c r="B57" t="str">
        <v xml:space="preserve">Portugalia </v>
      </c>
      <c r="C57" s="823">
        <v>124177.719</v>
      </c>
    </row>
    <row r="58" spans="2:9" x14ac:dyDescent="0.3">
      <c r="B58" t="str">
        <v xml:space="preserve">Rumunia </v>
      </c>
      <c r="C58" s="823">
        <v>330535.26899999997</v>
      </c>
    </row>
    <row r="59" spans="2:9" x14ac:dyDescent="0.3">
      <c r="B59" t="str">
        <v xml:space="preserve">Słowacja </v>
      </c>
      <c r="C59" s="823">
        <v>112478.91099999999</v>
      </c>
    </row>
    <row r="60" spans="2:9" x14ac:dyDescent="0.3">
      <c r="B60" t="str">
        <v xml:space="preserve">Słowenia </v>
      </c>
      <c r="C60" s="823">
        <v>43811.364000000001</v>
      </c>
    </row>
    <row r="61" spans="2:9" x14ac:dyDescent="0.3">
      <c r="B61" t="str">
        <v xml:space="preserve">Szwecja </v>
      </c>
      <c r="C61" s="823">
        <v>295762.28899999999</v>
      </c>
    </row>
    <row r="62" spans="2:9" x14ac:dyDescent="0.3">
      <c r="B62" t="str">
        <v xml:space="preserve">Węgry </v>
      </c>
      <c r="C62" s="823">
        <v>243613.391</v>
      </c>
    </row>
    <row r="63" spans="2:9" x14ac:dyDescent="0.3">
      <c r="B63" t="str">
        <v xml:space="preserve">Włochy </v>
      </c>
      <c r="C63" s="823">
        <v>1255063.8359999999</v>
      </c>
    </row>
  </sheetData>
  <mergeCells count="1">
    <mergeCell ref="A1:P1"/>
  </mergeCells>
  <dataValidations count="2">
    <dataValidation type="list" allowBlank="1" showInputMessage="1" showErrorMessage="1" sqref="F33" xr:uid="{87AADA25-EA8C-4F53-9BDB-B363AD8718E1}">
      <formula1>$J$34:$J$49</formula1>
    </dataValidation>
    <dataValidation type="list" allowBlank="1" showInputMessage="1" showErrorMessage="1" sqref="C33" xr:uid="{85E5469B-130E-41E7-AC89-926BF4964BA9}">
      <formula1>$H$34:$H$43</formula1>
    </dataValidation>
  </dataValidations>
  <hyperlinks>
    <hyperlink ref="Q1" location="INFO!A1" display="POWRÓT" xr:uid="{F5C3C87D-BD78-4229-ABC9-12118E7C4D09}"/>
  </hyperlinks>
  <pageMargins left="0.7" right="0.7" top="0.75" bottom="0.75" header="0.3" footer="0.3"/>
  <pageSetup paperSize="9" scale="62" orientation="portrait" r:id="rId1"/>
  <tableParts count="1">
    <tablePart r:id="rId2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ED617-8760-47BF-9C9B-48726EED3DBC}">
  <dimension ref="A1:F21"/>
  <sheetViews>
    <sheetView showGridLines="0" zoomScale="90" zoomScaleNormal="90" workbookViewId="0">
      <selection activeCell="F1" sqref="F1"/>
    </sheetView>
  </sheetViews>
  <sheetFormatPr defaultColWidth="9.109375" defaultRowHeight="14.4" x14ac:dyDescent="0.3"/>
  <cols>
    <col min="1" max="1" width="23.5546875" style="474" customWidth="1"/>
    <col min="2" max="2" width="16.88671875" style="474" customWidth="1"/>
    <col min="3" max="3" width="19.5546875" style="474" customWidth="1"/>
    <col min="4" max="4" width="22.44140625" style="474" customWidth="1"/>
    <col min="5" max="16384" width="9.109375" style="474"/>
  </cols>
  <sheetData>
    <row r="1" spans="1:6" ht="15.6" x14ac:dyDescent="0.3">
      <c r="A1" s="472" t="s">
        <v>904</v>
      </c>
      <c r="B1" s="473"/>
      <c r="C1" s="473"/>
      <c r="D1" s="473"/>
      <c r="F1" s="894" t="s">
        <v>907</v>
      </c>
    </row>
    <row r="2" spans="1:6" ht="23.4" x14ac:dyDescent="0.45">
      <c r="A2" s="475" t="s">
        <v>874</v>
      </c>
      <c r="B2" s="476"/>
      <c r="C2" s="476"/>
      <c r="D2" s="493">
        <v>2023</v>
      </c>
      <c r="F2" s="477"/>
    </row>
    <row r="3" spans="1:6" ht="41.4" x14ac:dyDescent="0.3">
      <c r="A3" s="478" t="s">
        <v>276</v>
      </c>
      <c r="B3" s="479" t="s">
        <v>601</v>
      </c>
      <c r="C3" s="479" t="s">
        <v>602</v>
      </c>
      <c r="D3" s="480" t="s">
        <v>603</v>
      </c>
    </row>
    <row r="4" spans="1:6" s="484" customFormat="1" x14ac:dyDescent="0.3">
      <c r="A4" s="481" t="s">
        <v>604</v>
      </c>
      <c r="B4" s="482">
        <v>9.3600000000000003E-2</v>
      </c>
      <c r="C4" s="482">
        <v>0.20100000000000001</v>
      </c>
      <c r="D4" s="483">
        <v>8.8999999999999999E-3</v>
      </c>
    </row>
    <row r="5" spans="1:6" s="484" customFormat="1" x14ac:dyDescent="0.3">
      <c r="A5" s="485" t="s">
        <v>605</v>
      </c>
      <c r="B5" s="486">
        <v>0.1195</v>
      </c>
      <c r="C5" s="486">
        <v>0.22589999999999999</v>
      </c>
      <c r="D5" s="487">
        <v>7.0000000000000001E-3</v>
      </c>
    </row>
    <row r="6" spans="1:6" s="484" customFormat="1" x14ac:dyDescent="0.3">
      <c r="A6" s="485" t="s">
        <v>606</v>
      </c>
      <c r="B6" s="486">
        <v>0.1022</v>
      </c>
      <c r="C6" s="486">
        <v>0.23050000000000001</v>
      </c>
      <c r="D6" s="487">
        <v>1.4200000000000001E-2</v>
      </c>
    </row>
    <row r="7" spans="1:6" s="484" customFormat="1" x14ac:dyDescent="0.3">
      <c r="A7" s="485" t="s">
        <v>607</v>
      </c>
      <c r="B7" s="486">
        <v>0.1089</v>
      </c>
      <c r="C7" s="486">
        <v>0.22420000000000001</v>
      </c>
      <c r="D7" s="487">
        <v>8.3000000000000001E-3</v>
      </c>
    </row>
    <row r="8" spans="1:6" s="484" customFormat="1" x14ac:dyDescent="0.3">
      <c r="A8" s="485" t="s">
        <v>608</v>
      </c>
      <c r="B8" s="486">
        <v>8.8900000000000007E-2</v>
      </c>
      <c r="C8" s="486">
        <v>0.17749999999999999</v>
      </c>
      <c r="D8" s="487">
        <v>9.7000000000000003E-3</v>
      </c>
    </row>
    <row r="9" spans="1:6" s="484" customFormat="1" x14ac:dyDescent="0.3">
      <c r="A9" s="485" t="s">
        <v>609</v>
      </c>
      <c r="B9" s="486">
        <v>0.10050000000000001</v>
      </c>
      <c r="C9" s="486">
        <v>0.19389999999999999</v>
      </c>
      <c r="D9" s="487">
        <v>1.0800000000000001E-2</v>
      </c>
    </row>
    <row r="10" spans="1:6" s="484" customFormat="1" x14ac:dyDescent="0.3">
      <c r="A10" s="485" t="s">
        <v>610</v>
      </c>
      <c r="B10" s="486">
        <v>8.7999999999999995E-2</v>
      </c>
      <c r="C10" s="486">
        <v>0.12559999999999999</v>
      </c>
      <c r="D10" s="487">
        <v>4.4999999999999997E-3</v>
      </c>
    </row>
    <row r="11" spans="1:6" s="484" customFormat="1" x14ac:dyDescent="0.3">
      <c r="A11" s="485" t="s">
        <v>611</v>
      </c>
      <c r="B11" s="486">
        <v>6.8199999999999997E-2</v>
      </c>
      <c r="C11" s="486">
        <v>0.188</v>
      </c>
      <c r="D11" s="487">
        <v>6.7999999999999996E-3</v>
      </c>
    </row>
    <row r="12" spans="1:6" s="484" customFormat="1" x14ac:dyDescent="0.3">
      <c r="A12" s="485" t="s">
        <v>612</v>
      </c>
      <c r="B12" s="486">
        <v>0.2404</v>
      </c>
      <c r="C12" s="486">
        <v>0.29070000000000001</v>
      </c>
      <c r="D12" s="487">
        <v>5.8999999999999999E-3</v>
      </c>
    </row>
    <row r="13" spans="1:6" s="484" customFormat="1" x14ac:dyDescent="0.3">
      <c r="A13" s="485" t="s">
        <v>613</v>
      </c>
      <c r="B13" s="486">
        <v>0.1066</v>
      </c>
      <c r="C13" s="486">
        <v>0.13500000000000001</v>
      </c>
      <c r="D13" s="487">
        <v>3.3999999999999998E-3</v>
      </c>
    </row>
    <row r="14" spans="1:6" s="484" customFormat="1" x14ac:dyDescent="0.3">
      <c r="A14" s="485" t="s">
        <v>614</v>
      </c>
      <c r="B14" s="486">
        <v>0.1042</v>
      </c>
      <c r="C14" s="486">
        <v>0.15959999999999999</v>
      </c>
      <c r="D14" s="487">
        <v>5.7999999999999996E-3</v>
      </c>
    </row>
    <row r="15" spans="1:6" s="484" customFormat="1" x14ac:dyDescent="0.3">
      <c r="A15" s="485" t="s">
        <v>615</v>
      </c>
      <c r="B15" s="486">
        <v>0.1129</v>
      </c>
      <c r="C15" s="486">
        <v>0.28000000000000003</v>
      </c>
      <c r="D15" s="487">
        <v>8.8999999999999999E-3</v>
      </c>
    </row>
    <row r="16" spans="1:6" s="484" customFormat="1" x14ac:dyDescent="0.3">
      <c r="A16" s="485" t="s">
        <v>616</v>
      </c>
      <c r="B16" s="486">
        <v>5.5399999999999998E-2</v>
      </c>
      <c r="C16" s="486">
        <v>0.17660000000000001</v>
      </c>
      <c r="D16" s="487">
        <v>1.9E-2</v>
      </c>
    </row>
    <row r="17" spans="1:4" s="484" customFormat="1" x14ac:dyDescent="0.3">
      <c r="A17" s="485" t="s">
        <v>617</v>
      </c>
      <c r="B17" s="486">
        <v>7.5899999999999995E-2</v>
      </c>
      <c r="C17" s="486">
        <v>0.21890000000000001</v>
      </c>
      <c r="D17" s="487">
        <v>2.8E-3</v>
      </c>
    </row>
    <row r="18" spans="1:4" s="484" customFormat="1" x14ac:dyDescent="0.3">
      <c r="A18" s="485" t="s">
        <v>618</v>
      </c>
      <c r="B18" s="486">
        <v>0.1145</v>
      </c>
      <c r="C18" s="486">
        <v>0.2132</v>
      </c>
      <c r="D18" s="487">
        <v>5.8999999999999999E-3</v>
      </c>
    </row>
    <row r="19" spans="1:4" s="484" customFormat="1" x14ac:dyDescent="0.3">
      <c r="A19" s="485" t="s">
        <v>619</v>
      </c>
      <c r="B19" s="486">
        <v>0.10050000000000001</v>
      </c>
      <c r="C19" s="486">
        <v>0.25109999999999999</v>
      </c>
      <c r="D19" s="487">
        <v>0.01</v>
      </c>
    </row>
    <row r="20" spans="1:4" s="484" customFormat="1" x14ac:dyDescent="0.3">
      <c r="A20" s="488" t="s">
        <v>620</v>
      </c>
      <c r="B20" s="489">
        <v>6.8599999999999994E-2</v>
      </c>
      <c r="C20" s="489">
        <v>0.2404</v>
      </c>
      <c r="D20" s="490">
        <v>8.3999999999999995E-3</v>
      </c>
    </row>
    <row r="21" spans="1:4" x14ac:dyDescent="0.3">
      <c r="A21" s="491" t="s">
        <v>621</v>
      </c>
      <c r="B21" s="492"/>
      <c r="C21" s="492"/>
      <c r="D21" s="492"/>
    </row>
  </sheetData>
  <hyperlinks>
    <hyperlink ref="F1" location="INFO!A1" display="POWRÓT" xr:uid="{FC0C87B5-B746-411B-9484-8630FD378EF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EBC38-C6BC-45BE-A2D7-569B1DFA32F8}">
  <dimension ref="A1:I34"/>
  <sheetViews>
    <sheetView showGridLines="0" zoomScaleNormal="100" workbookViewId="0">
      <selection activeCell="F2" sqref="F2"/>
    </sheetView>
  </sheetViews>
  <sheetFormatPr defaultRowHeight="14.4" x14ac:dyDescent="0.3"/>
  <cols>
    <col min="1" max="1" width="15.44140625" customWidth="1"/>
    <col min="2" max="2" width="12.21875" customWidth="1"/>
    <col min="3" max="3" width="15.21875" customWidth="1"/>
    <col min="4" max="4" width="18.77734375" customWidth="1"/>
    <col min="7" max="7" width="13.77734375" customWidth="1"/>
    <col min="9" max="9" width="9.77734375" bestFit="1" customWidth="1"/>
    <col min="255" max="255" width="15.44140625" customWidth="1"/>
    <col min="256" max="256" width="12.21875" customWidth="1"/>
    <col min="257" max="257" width="15.21875" customWidth="1"/>
    <col min="258" max="258" width="18.77734375" customWidth="1"/>
    <col min="511" max="511" width="15.44140625" customWidth="1"/>
    <col min="512" max="512" width="12.21875" customWidth="1"/>
    <col min="513" max="513" width="15.21875" customWidth="1"/>
    <col min="514" max="514" width="18.77734375" customWidth="1"/>
    <col min="767" max="767" width="15.44140625" customWidth="1"/>
    <col min="768" max="768" width="12.21875" customWidth="1"/>
    <col min="769" max="769" width="15.21875" customWidth="1"/>
    <col min="770" max="770" width="18.77734375" customWidth="1"/>
    <col min="1023" max="1023" width="15.44140625" customWidth="1"/>
    <col min="1024" max="1024" width="12.21875" customWidth="1"/>
    <col min="1025" max="1025" width="15.21875" customWidth="1"/>
    <col min="1026" max="1026" width="18.77734375" customWidth="1"/>
    <col min="1279" max="1279" width="15.44140625" customWidth="1"/>
    <col min="1280" max="1280" width="12.21875" customWidth="1"/>
    <col min="1281" max="1281" width="15.21875" customWidth="1"/>
    <col min="1282" max="1282" width="18.77734375" customWidth="1"/>
    <col min="1535" max="1535" width="15.44140625" customWidth="1"/>
    <col min="1536" max="1536" width="12.21875" customWidth="1"/>
    <col min="1537" max="1537" width="15.21875" customWidth="1"/>
    <col min="1538" max="1538" width="18.77734375" customWidth="1"/>
    <col min="1791" max="1791" width="15.44140625" customWidth="1"/>
    <col min="1792" max="1792" width="12.21875" customWidth="1"/>
    <col min="1793" max="1793" width="15.21875" customWidth="1"/>
    <col min="1794" max="1794" width="18.77734375" customWidth="1"/>
    <col min="2047" max="2047" width="15.44140625" customWidth="1"/>
    <col min="2048" max="2048" width="12.21875" customWidth="1"/>
    <col min="2049" max="2049" width="15.21875" customWidth="1"/>
    <col min="2050" max="2050" width="18.77734375" customWidth="1"/>
    <col min="2303" max="2303" width="15.44140625" customWidth="1"/>
    <col min="2304" max="2304" width="12.21875" customWidth="1"/>
    <col min="2305" max="2305" width="15.21875" customWidth="1"/>
    <col min="2306" max="2306" width="18.77734375" customWidth="1"/>
    <col min="2559" max="2559" width="15.44140625" customWidth="1"/>
    <col min="2560" max="2560" width="12.21875" customWidth="1"/>
    <col min="2561" max="2561" width="15.21875" customWidth="1"/>
    <col min="2562" max="2562" width="18.77734375" customWidth="1"/>
    <col min="2815" max="2815" width="15.44140625" customWidth="1"/>
    <col min="2816" max="2816" width="12.21875" customWidth="1"/>
    <col min="2817" max="2817" width="15.21875" customWidth="1"/>
    <col min="2818" max="2818" width="18.77734375" customWidth="1"/>
    <col min="3071" max="3071" width="15.44140625" customWidth="1"/>
    <col min="3072" max="3072" width="12.21875" customWidth="1"/>
    <col min="3073" max="3073" width="15.21875" customWidth="1"/>
    <col min="3074" max="3074" width="18.77734375" customWidth="1"/>
    <col min="3327" max="3327" width="15.44140625" customWidth="1"/>
    <col min="3328" max="3328" width="12.21875" customWidth="1"/>
    <col min="3329" max="3329" width="15.21875" customWidth="1"/>
    <col min="3330" max="3330" width="18.77734375" customWidth="1"/>
    <col min="3583" max="3583" width="15.44140625" customWidth="1"/>
    <col min="3584" max="3584" width="12.21875" customWidth="1"/>
    <col min="3585" max="3585" width="15.21875" customWidth="1"/>
    <col min="3586" max="3586" width="18.77734375" customWidth="1"/>
    <col min="3839" max="3839" width="15.44140625" customWidth="1"/>
    <col min="3840" max="3840" width="12.21875" customWidth="1"/>
    <col min="3841" max="3841" width="15.21875" customWidth="1"/>
    <col min="3842" max="3842" width="18.77734375" customWidth="1"/>
    <col min="4095" max="4095" width="15.44140625" customWidth="1"/>
    <col min="4096" max="4096" width="12.21875" customWidth="1"/>
    <col min="4097" max="4097" width="15.21875" customWidth="1"/>
    <col min="4098" max="4098" width="18.77734375" customWidth="1"/>
    <col min="4351" max="4351" width="15.44140625" customWidth="1"/>
    <col min="4352" max="4352" width="12.21875" customWidth="1"/>
    <col min="4353" max="4353" width="15.21875" customWidth="1"/>
    <col min="4354" max="4354" width="18.77734375" customWidth="1"/>
    <col min="4607" max="4607" width="15.44140625" customWidth="1"/>
    <col min="4608" max="4608" width="12.21875" customWidth="1"/>
    <col min="4609" max="4609" width="15.21875" customWidth="1"/>
    <col min="4610" max="4610" width="18.77734375" customWidth="1"/>
    <col min="4863" max="4863" width="15.44140625" customWidth="1"/>
    <col min="4864" max="4864" width="12.21875" customWidth="1"/>
    <col min="4865" max="4865" width="15.21875" customWidth="1"/>
    <col min="4866" max="4866" width="18.77734375" customWidth="1"/>
    <col min="5119" max="5119" width="15.44140625" customWidth="1"/>
    <col min="5120" max="5120" width="12.21875" customWidth="1"/>
    <col min="5121" max="5121" width="15.21875" customWidth="1"/>
    <col min="5122" max="5122" width="18.77734375" customWidth="1"/>
    <col min="5375" max="5375" width="15.44140625" customWidth="1"/>
    <col min="5376" max="5376" width="12.21875" customWidth="1"/>
    <col min="5377" max="5377" width="15.21875" customWidth="1"/>
    <col min="5378" max="5378" width="18.77734375" customWidth="1"/>
    <col min="5631" max="5631" width="15.44140625" customWidth="1"/>
    <col min="5632" max="5632" width="12.21875" customWidth="1"/>
    <col min="5633" max="5633" width="15.21875" customWidth="1"/>
    <col min="5634" max="5634" width="18.77734375" customWidth="1"/>
    <col min="5887" max="5887" width="15.44140625" customWidth="1"/>
    <col min="5888" max="5888" width="12.21875" customWidth="1"/>
    <col min="5889" max="5889" width="15.21875" customWidth="1"/>
    <col min="5890" max="5890" width="18.77734375" customWidth="1"/>
    <col min="6143" max="6143" width="15.44140625" customWidth="1"/>
    <col min="6144" max="6144" width="12.21875" customWidth="1"/>
    <col min="6145" max="6145" width="15.21875" customWidth="1"/>
    <col min="6146" max="6146" width="18.77734375" customWidth="1"/>
    <col min="6399" max="6399" width="15.44140625" customWidth="1"/>
    <col min="6400" max="6400" width="12.21875" customWidth="1"/>
    <col min="6401" max="6401" width="15.21875" customWidth="1"/>
    <col min="6402" max="6402" width="18.77734375" customWidth="1"/>
    <col min="6655" max="6655" width="15.44140625" customWidth="1"/>
    <col min="6656" max="6656" width="12.21875" customWidth="1"/>
    <col min="6657" max="6657" width="15.21875" customWidth="1"/>
    <col min="6658" max="6658" width="18.77734375" customWidth="1"/>
    <col min="6911" max="6911" width="15.44140625" customWidth="1"/>
    <col min="6912" max="6912" width="12.21875" customWidth="1"/>
    <col min="6913" max="6913" width="15.21875" customWidth="1"/>
    <col min="6914" max="6914" width="18.77734375" customWidth="1"/>
    <col min="7167" max="7167" width="15.44140625" customWidth="1"/>
    <col min="7168" max="7168" width="12.21875" customWidth="1"/>
    <col min="7169" max="7169" width="15.21875" customWidth="1"/>
    <col min="7170" max="7170" width="18.77734375" customWidth="1"/>
    <col min="7423" max="7423" width="15.44140625" customWidth="1"/>
    <col min="7424" max="7424" width="12.21875" customWidth="1"/>
    <col min="7425" max="7425" width="15.21875" customWidth="1"/>
    <col min="7426" max="7426" width="18.77734375" customWidth="1"/>
    <col min="7679" max="7679" width="15.44140625" customWidth="1"/>
    <col min="7680" max="7680" width="12.21875" customWidth="1"/>
    <col min="7681" max="7681" width="15.21875" customWidth="1"/>
    <col min="7682" max="7682" width="18.77734375" customWidth="1"/>
    <col min="7935" max="7935" width="15.44140625" customWidth="1"/>
    <col min="7936" max="7936" width="12.21875" customWidth="1"/>
    <col min="7937" max="7937" width="15.21875" customWidth="1"/>
    <col min="7938" max="7938" width="18.77734375" customWidth="1"/>
    <col min="8191" max="8191" width="15.44140625" customWidth="1"/>
    <col min="8192" max="8192" width="12.21875" customWidth="1"/>
    <col min="8193" max="8193" width="15.21875" customWidth="1"/>
    <col min="8194" max="8194" width="18.77734375" customWidth="1"/>
    <col min="8447" max="8447" width="15.44140625" customWidth="1"/>
    <col min="8448" max="8448" width="12.21875" customWidth="1"/>
    <col min="8449" max="8449" width="15.21875" customWidth="1"/>
    <col min="8450" max="8450" width="18.77734375" customWidth="1"/>
    <col min="8703" max="8703" width="15.44140625" customWidth="1"/>
    <col min="8704" max="8704" width="12.21875" customWidth="1"/>
    <col min="8705" max="8705" width="15.21875" customWidth="1"/>
    <col min="8706" max="8706" width="18.77734375" customWidth="1"/>
    <col min="8959" max="8959" width="15.44140625" customWidth="1"/>
    <col min="8960" max="8960" width="12.21875" customWidth="1"/>
    <col min="8961" max="8961" width="15.21875" customWidth="1"/>
    <col min="8962" max="8962" width="18.77734375" customWidth="1"/>
    <col min="9215" max="9215" width="15.44140625" customWidth="1"/>
    <col min="9216" max="9216" width="12.21875" customWidth="1"/>
    <col min="9217" max="9217" width="15.21875" customWidth="1"/>
    <col min="9218" max="9218" width="18.77734375" customWidth="1"/>
    <col min="9471" max="9471" width="15.44140625" customWidth="1"/>
    <col min="9472" max="9472" width="12.21875" customWidth="1"/>
    <col min="9473" max="9473" width="15.21875" customWidth="1"/>
    <col min="9474" max="9474" width="18.77734375" customWidth="1"/>
    <col min="9727" max="9727" width="15.44140625" customWidth="1"/>
    <col min="9728" max="9728" width="12.21875" customWidth="1"/>
    <col min="9729" max="9729" width="15.21875" customWidth="1"/>
    <col min="9730" max="9730" width="18.77734375" customWidth="1"/>
    <col min="9983" max="9983" width="15.44140625" customWidth="1"/>
    <col min="9984" max="9984" width="12.21875" customWidth="1"/>
    <col min="9985" max="9985" width="15.21875" customWidth="1"/>
    <col min="9986" max="9986" width="18.77734375" customWidth="1"/>
    <col min="10239" max="10239" width="15.44140625" customWidth="1"/>
    <col min="10240" max="10240" width="12.21875" customWidth="1"/>
    <col min="10241" max="10241" width="15.21875" customWidth="1"/>
    <col min="10242" max="10242" width="18.77734375" customWidth="1"/>
    <col min="10495" max="10495" width="15.44140625" customWidth="1"/>
    <col min="10496" max="10496" width="12.21875" customWidth="1"/>
    <col min="10497" max="10497" width="15.21875" customWidth="1"/>
    <col min="10498" max="10498" width="18.77734375" customWidth="1"/>
    <col min="10751" max="10751" width="15.44140625" customWidth="1"/>
    <col min="10752" max="10752" width="12.21875" customWidth="1"/>
    <col min="10753" max="10753" width="15.21875" customWidth="1"/>
    <col min="10754" max="10754" width="18.77734375" customWidth="1"/>
    <col min="11007" max="11007" width="15.44140625" customWidth="1"/>
    <col min="11008" max="11008" width="12.21875" customWidth="1"/>
    <col min="11009" max="11009" width="15.21875" customWidth="1"/>
    <col min="11010" max="11010" width="18.77734375" customWidth="1"/>
    <col min="11263" max="11263" width="15.44140625" customWidth="1"/>
    <col min="11264" max="11264" width="12.21875" customWidth="1"/>
    <col min="11265" max="11265" width="15.21875" customWidth="1"/>
    <col min="11266" max="11266" width="18.77734375" customWidth="1"/>
    <col min="11519" max="11519" width="15.44140625" customWidth="1"/>
    <col min="11520" max="11520" width="12.21875" customWidth="1"/>
    <col min="11521" max="11521" width="15.21875" customWidth="1"/>
    <col min="11522" max="11522" width="18.77734375" customWidth="1"/>
    <col min="11775" max="11775" width="15.44140625" customWidth="1"/>
    <col min="11776" max="11776" width="12.21875" customWidth="1"/>
    <col min="11777" max="11777" width="15.21875" customWidth="1"/>
    <col min="11778" max="11778" width="18.77734375" customWidth="1"/>
    <col min="12031" max="12031" width="15.44140625" customWidth="1"/>
    <col min="12032" max="12032" width="12.21875" customWidth="1"/>
    <col min="12033" max="12033" width="15.21875" customWidth="1"/>
    <col min="12034" max="12034" width="18.77734375" customWidth="1"/>
    <col min="12287" max="12287" width="15.44140625" customWidth="1"/>
    <col min="12288" max="12288" width="12.21875" customWidth="1"/>
    <col min="12289" max="12289" width="15.21875" customWidth="1"/>
    <col min="12290" max="12290" width="18.77734375" customWidth="1"/>
    <col min="12543" max="12543" width="15.44140625" customWidth="1"/>
    <col min="12544" max="12544" width="12.21875" customWidth="1"/>
    <col min="12545" max="12545" width="15.21875" customWidth="1"/>
    <col min="12546" max="12546" width="18.77734375" customWidth="1"/>
    <col min="12799" max="12799" width="15.44140625" customWidth="1"/>
    <col min="12800" max="12800" width="12.21875" customWidth="1"/>
    <col min="12801" max="12801" width="15.21875" customWidth="1"/>
    <col min="12802" max="12802" width="18.77734375" customWidth="1"/>
    <col min="13055" max="13055" width="15.44140625" customWidth="1"/>
    <col min="13056" max="13056" width="12.21875" customWidth="1"/>
    <col min="13057" max="13057" width="15.21875" customWidth="1"/>
    <col min="13058" max="13058" width="18.77734375" customWidth="1"/>
    <col min="13311" max="13311" width="15.44140625" customWidth="1"/>
    <col min="13312" max="13312" width="12.21875" customWidth="1"/>
    <col min="13313" max="13313" width="15.21875" customWidth="1"/>
    <col min="13314" max="13314" width="18.77734375" customWidth="1"/>
    <col min="13567" max="13567" width="15.44140625" customWidth="1"/>
    <col min="13568" max="13568" width="12.21875" customWidth="1"/>
    <col min="13569" max="13569" width="15.21875" customWidth="1"/>
    <col min="13570" max="13570" width="18.77734375" customWidth="1"/>
    <col min="13823" max="13823" width="15.44140625" customWidth="1"/>
    <col min="13824" max="13824" width="12.21875" customWidth="1"/>
    <col min="13825" max="13825" width="15.21875" customWidth="1"/>
    <col min="13826" max="13826" width="18.77734375" customWidth="1"/>
    <col min="14079" max="14079" width="15.44140625" customWidth="1"/>
    <col min="14080" max="14080" width="12.21875" customWidth="1"/>
    <col min="14081" max="14081" width="15.21875" customWidth="1"/>
    <col min="14082" max="14082" width="18.77734375" customWidth="1"/>
    <col min="14335" max="14335" width="15.44140625" customWidth="1"/>
    <col min="14336" max="14336" width="12.21875" customWidth="1"/>
    <col min="14337" max="14337" width="15.21875" customWidth="1"/>
    <col min="14338" max="14338" width="18.77734375" customWidth="1"/>
    <col min="14591" max="14591" width="15.44140625" customWidth="1"/>
    <col min="14592" max="14592" width="12.21875" customWidth="1"/>
    <col min="14593" max="14593" width="15.21875" customWidth="1"/>
    <col min="14594" max="14594" width="18.77734375" customWidth="1"/>
    <col min="14847" max="14847" width="15.44140625" customWidth="1"/>
    <col min="14848" max="14848" width="12.21875" customWidth="1"/>
    <col min="14849" max="14849" width="15.21875" customWidth="1"/>
    <col min="14850" max="14850" width="18.77734375" customWidth="1"/>
    <col min="15103" max="15103" width="15.44140625" customWidth="1"/>
    <col min="15104" max="15104" width="12.21875" customWidth="1"/>
    <col min="15105" max="15105" width="15.21875" customWidth="1"/>
    <col min="15106" max="15106" width="18.77734375" customWidth="1"/>
    <col min="15359" max="15359" width="15.44140625" customWidth="1"/>
    <col min="15360" max="15360" width="12.21875" customWidth="1"/>
    <col min="15361" max="15361" width="15.21875" customWidth="1"/>
    <col min="15362" max="15362" width="18.77734375" customWidth="1"/>
    <col min="15615" max="15615" width="15.44140625" customWidth="1"/>
    <col min="15616" max="15616" width="12.21875" customWidth="1"/>
    <col min="15617" max="15617" width="15.21875" customWidth="1"/>
    <col min="15618" max="15618" width="18.77734375" customWidth="1"/>
    <col min="15871" max="15871" width="15.44140625" customWidth="1"/>
    <col min="15872" max="15872" width="12.21875" customWidth="1"/>
    <col min="15873" max="15873" width="15.21875" customWidth="1"/>
    <col min="15874" max="15874" width="18.77734375" customWidth="1"/>
    <col min="16127" max="16127" width="15.44140625" customWidth="1"/>
    <col min="16128" max="16128" width="12.21875" customWidth="1"/>
    <col min="16129" max="16129" width="15.21875" customWidth="1"/>
    <col min="16130" max="16130" width="18.77734375" customWidth="1"/>
  </cols>
  <sheetData>
    <row r="1" spans="1:6" ht="15.6" x14ac:dyDescent="0.3">
      <c r="A1" s="653" t="s">
        <v>875</v>
      </c>
      <c r="B1" s="652"/>
      <c r="C1" s="652"/>
      <c r="D1" s="652"/>
    </row>
    <row r="2" spans="1:6" ht="15.6" x14ac:dyDescent="0.3">
      <c r="A2" s="653" t="s">
        <v>874</v>
      </c>
      <c r="F2" s="894" t="s">
        <v>907</v>
      </c>
    </row>
    <row r="3" spans="1:6" ht="41.4" x14ac:dyDescent="0.3">
      <c r="A3" s="1137" t="s">
        <v>537</v>
      </c>
      <c r="B3" s="654" t="s">
        <v>568</v>
      </c>
      <c r="C3" s="654" t="s">
        <v>669</v>
      </c>
      <c r="D3" s="1139" t="s">
        <v>670</v>
      </c>
      <c r="E3" s="655">
        <v>2023</v>
      </c>
    </row>
    <row r="4" spans="1:6" x14ac:dyDescent="0.3">
      <c r="A4" s="1138"/>
      <c r="B4" s="1141" t="s">
        <v>584</v>
      </c>
      <c r="C4" s="1142"/>
      <c r="D4" s="1140"/>
    </row>
    <row r="5" spans="1:6" x14ac:dyDescent="0.3">
      <c r="A5" s="657" t="s">
        <v>539</v>
      </c>
      <c r="B5" s="658">
        <v>449206.57900000003</v>
      </c>
      <c r="C5" s="659">
        <v>200276.4</v>
      </c>
      <c r="D5" s="660">
        <v>2.2000000000000002</v>
      </c>
      <c r="E5" s="661"/>
    </row>
    <row r="6" spans="1:6" x14ac:dyDescent="0.3">
      <c r="A6" s="662" t="s">
        <v>540</v>
      </c>
      <c r="B6" s="663">
        <v>9158.75</v>
      </c>
      <c r="C6" s="664">
        <v>4148.3</v>
      </c>
      <c r="D6" s="665">
        <v>2.2000000000000002</v>
      </c>
      <c r="E6" s="661"/>
    </row>
    <row r="7" spans="1:6" x14ac:dyDescent="0.3">
      <c r="A7" s="662" t="s">
        <v>541</v>
      </c>
      <c r="B7" s="663">
        <v>11832.049000000001</v>
      </c>
      <c r="C7" s="664">
        <v>5142.3</v>
      </c>
      <c r="D7" s="665">
        <v>2.2999999999999998</v>
      </c>
      <c r="E7" s="661"/>
    </row>
    <row r="8" spans="1:6" x14ac:dyDescent="0.3">
      <c r="A8" s="662" t="s">
        <v>542</v>
      </c>
      <c r="B8" s="663">
        <v>6445.4809999999998</v>
      </c>
      <c r="C8" s="664">
        <v>2853.1</v>
      </c>
      <c r="D8" s="665">
        <v>2.2000000000000002</v>
      </c>
      <c r="E8" s="661"/>
    </row>
    <row r="9" spans="1:6" x14ac:dyDescent="0.3">
      <c r="A9" s="662" t="s">
        <v>671</v>
      </c>
      <c r="B9" s="663">
        <v>3861.9670000000001</v>
      </c>
      <c r="C9" s="664">
        <v>1435.7</v>
      </c>
      <c r="D9" s="665">
        <v>2.7</v>
      </c>
      <c r="E9" s="661"/>
    </row>
    <row r="10" spans="1:6" x14ac:dyDescent="0.3">
      <c r="A10" s="662" t="s">
        <v>544</v>
      </c>
      <c r="B10" s="663">
        <v>933.505</v>
      </c>
      <c r="C10" s="664">
        <v>367.8</v>
      </c>
      <c r="D10" s="665">
        <v>2.5</v>
      </c>
      <c r="E10" s="661"/>
    </row>
    <row r="11" spans="1:6" x14ac:dyDescent="0.3">
      <c r="A11" s="662" t="s">
        <v>672</v>
      </c>
      <c r="B11" s="663">
        <v>10900.555</v>
      </c>
      <c r="C11" s="664">
        <v>4513.3</v>
      </c>
      <c r="D11" s="665">
        <v>2.2999999999999998</v>
      </c>
      <c r="E11" s="661"/>
    </row>
    <row r="12" spans="1:6" x14ac:dyDescent="0.3">
      <c r="A12" s="662" t="s">
        <v>546</v>
      </c>
      <c r="B12" s="663">
        <v>5961.2489999999998</v>
      </c>
      <c r="C12" s="664">
        <v>3101.3</v>
      </c>
      <c r="D12" s="665">
        <v>1.9</v>
      </c>
      <c r="E12" s="661"/>
    </row>
    <row r="13" spans="1:6" x14ac:dyDescent="0.3">
      <c r="A13" s="662" t="s">
        <v>547</v>
      </c>
      <c r="B13" s="663">
        <v>1374.6869999999999</v>
      </c>
      <c r="C13" s="664">
        <v>723.8</v>
      </c>
      <c r="D13" s="665">
        <v>1.9</v>
      </c>
      <c r="E13" s="661"/>
    </row>
    <row r="14" spans="1:6" x14ac:dyDescent="0.3">
      <c r="A14" s="662" t="s">
        <v>548</v>
      </c>
      <c r="B14" s="663">
        <v>5603.8509999999997</v>
      </c>
      <c r="C14" s="664">
        <v>2919</v>
      </c>
      <c r="D14" s="665">
        <v>1.9</v>
      </c>
      <c r="E14" s="661"/>
    </row>
    <row r="15" spans="1:6" x14ac:dyDescent="0.3">
      <c r="A15" s="662" t="s">
        <v>549</v>
      </c>
      <c r="B15" s="663">
        <v>68401.997000000003</v>
      </c>
      <c r="C15" s="664">
        <v>31581.1</v>
      </c>
      <c r="D15" s="665">
        <v>2.1</v>
      </c>
      <c r="E15" s="661"/>
    </row>
    <row r="16" spans="1:6" x14ac:dyDescent="0.3">
      <c r="A16" s="662" t="s">
        <v>550</v>
      </c>
      <c r="B16" s="663">
        <v>10397.192999999999</v>
      </c>
      <c r="C16" s="664">
        <v>4093.2</v>
      </c>
      <c r="D16" s="665">
        <v>2.6</v>
      </c>
      <c r="E16" s="661"/>
    </row>
    <row r="17" spans="1:9" x14ac:dyDescent="0.3">
      <c r="A17" s="662" t="s">
        <v>551</v>
      </c>
      <c r="B17" s="663">
        <v>48610.457999999999</v>
      </c>
      <c r="C17" s="664">
        <v>19362.8</v>
      </c>
      <c r="D17" s="665">
        <v>2.5</v>
      </c>
      <c r="E17" s="661"/>
    </row>
    <row r="18" spans="1:9" x14ac:dyDescent="0.3">
      <c r="A18" s="662" t="s">
        <v>552</v>
      </c>
      <c r="B18" s="663">
        <v>5343.8050000000003</v>
      </c>
      <c r="C18" s="664">
        <v>2036.8</v>
      </c>
      <c r="D18" s="665">
        <v>2.6</v>
      </c>
      <c r="E18" s="661"/>
    </row>
    <row r="19" spans="1:9" x14ac:dyDescent="0.3">
      <c r="A19" s="662" t="s">
        <v>553</v>
      </c>
      <c r="B19" s="663">
        <v>2885.8910000000001</v>
      </c>
      <c r="C19" s="664">
        <v>1557</v>
      </c>
      <c r="D19" s="665">
        <v>1.8</v>
      </c>
      <c r="E19" s="661"/>
    </row>
    <row r="20" spans="1:9" x14ac:dyDescent="0.3">
      <c r="A20" s="662" t="s">
        <v>554</v>
      </c>
      <c r="B20" s="663">
        <v>672.05</v>
      </c>
      <c r="C20" s="664">
        <v>279.5</v>
      </c>
      <c r="D20" s="665">
        <v>2.2999999999999998</v>
      </c>
      <c r="E20" s="661"/>
    </row>
    <row r="21" spans="1:9" x14ac:dyDescent="0.3">
      <c r="A21" s="662" t="s">
        <v>555</v>
      </c>
      <c r="B21" s="663">
        <v>1871.8820000000001</v>
      </c>
      <c r="C21" s="664">
        <v>872.8</v>
      </c>
      <c r="D21" s="665">
        <v>2.1</v>
      </c>
      <c r="E21" s="661"/>
    </row>
    <row r="22" spans="1:9" x14ac:dyDescent="0.3">
      <c r="A22" s="662" t="s">
        <v>556</v>
      </c>
      <c r="B22" s="663">
        <v>563.44299999999998</v>
      </c>
      <c r="C22" s="664">
        <v>221.5</v>
      </c>
      <c r="D22" s="665">
        <v>2.5</v>
      </c>
      <c r="E22" s="661"/>
    </row>
    <row r="23" spans="1:9" x14ac:dyDescent="0.3">
      <c r="A23" s="662" t="s">
        <v>557</v>
      </c>
      <c r="B23" s="663">
        <v>17942.941999999999</v>
      </c>
      <c r="C23" s="664">
        <v>8594.2999999999993</v>
      </c>
      <c r="D23" s="665">
        <v>2</v>
      </c>
      <c r="E23" s="661"/>
    </row>
    <row r="24" spans="1:9" x14ac:dyDescent="0.3">
      <c r="A24" s="662" t="s">
        <v>558</v>
      </c>
      <c r="B24" s="663">
        <v>83445</v>
      </c>
      <c r="C24" s="664">
        <v>41653.199999999997</v>
      </c>
      <c r="D24" s="665">
        <v>2</v>
      </c>
      <c r="E24" s="661"/>
      <c r="I24" s="666"/>
    </row>
    <row r="25" spans="1:9" ht="18" x14ac:dyDescent="0.35">
      <c r="A25" s="662" t="s">
        <v>559</v>
      </c>
      <c r="B25" s="663">
        <v>36620.97</v>
      </c>
      <c r="C25" s="664">
        <v>15246.5</v>
      </c>
      <c r="D25" s="665">
        <v>2.4</v>
      </c>
      <c r="E25" s="661"/>
      <c r="F25" s="667"/>
      <c r="G25" s="668"/>
    </row>
    <row r="26" spans="1:9" x14ac:dyDescent="0.3">
      <c r="A26" s="662" t="s">
        <v>560</v>
      </c>
      <c r="B26" s="663">
        <v>10639.726000000001</v>
      </c>
      <c r="C26" s="664">
        <v>4382</v>
      </c>
      <c r="D26" s="665">
        <v>2.4</v>
      </c>
      <c r="E26" s="661"/>
      <c r="G26" s="668"/>
    </row>
    <row r="27" spans="1:9" ht="18" x14ac:dyDescent="0.35">
      <c r="A27" s="662" t="s">
        <v>561</v>
      </c>
      <c r="B27" s="663">
        <v>19064.409</v>
      </c>
      <c r="C27" s="664">
        <v>7554.1</v>
      </c>
      <c r="D27" s="665">
        <v>2.5</v>
      </c>
      <c r="E27" s="661"/>
      <c r="G27" s="669"/>
    </row>
    <row r="28" spans="1:9" x14ac:dyDescent="0.3">
      <c r="A28" s="662" t="s">
        <v>562</v>
      </c>
      <c r="B28" s="663">
        <v>5424.6869999999999</v>
      </c>
      <c r="C28" s="664">
        <v>1720.5</v>
      </c>
      <c r="D28" s="665">
        <v>3.1</v>
      </c>
      <c r="E28" s="661"/>
      <c r="F28" s="110"/>
    </row>
    <row r="29" spans="1:9" x14ac:dyDescent="0.3">
      <c r="A29" s="662" t="s">
        <v>563</v>
      </c>
      <c r="B29" s="663">
        <v>2123.9490000000001</v>
      </c>
      <c r="C29" s="664">
        <v>853.1</v>
      </c>
      <c r="D29" s="665">
        <v>2.4</v>
      </c>
      <c r="E29" s="661"/>
    </row>
    <row r="30" spans="1:9" x14ac:dyDescent="0.3">
      <c r="A30" s="662" t="s">
        <v>564</v>
      </c>
      <c r="B30" s="663">
        <v>10551.707</v>
      </c>
      <c r="C30" s="664">
        <v>4772.1000000000004</v>
      </c>
      <c r="D30" s="665">
        <v>2.2000000000000002</v>
      </c>
      <c r="E30" s="661"/>
    </row>
    <row r="31" spans="1:9" x14ac:dyDescent="0.3">
      <c r="A31" s="662" t="s">
        <v>565</v>
      </c>
      <c r="B31" s="663">
        <v>9584.6270000000004</v>
      </c>
      <c r="C31" s="664">
        <v>4083.6</v>
      </c>
      <c r="D31" s="665">
        <v>2.2999999999999998</v>
      </c>
      <c r="E31" s="661"/>
    </row>
    <row r="32" spans="1:9" x14ac:dyDescent="0.3">
      <c r="A32" s="662" t="s">
        <v>585</v>
      </c>
      <c r="B32" s="663">
        <v>58989.749000000003</v>
      </c>
      <c r="C32" s="664">
        <v>26207.4</v>
      </c>
      <c r="D32" s="665">
        <v>2.2000000000000002</v>
      </c>
      <c r="E32" s="661"/>
    </row>
    <row r="33" spans="1:2" x14ac:dyDescent="0.3">
      <c r="A33" s="670"/>
      <c r="B33" s="671"/>
    </row>
    <row r="34" spans="1:2" x14ac:dyDescent="0.3">
      <c r="A34" s="672" t="s">
        <v>567</v>
      </c>
      <c r="B34" s="671"/>
    </row>
  </sheetData>
  <mergeCells count="3">
    <mergeCell ref="A3:A4"/>
    <mergeCell ref="D3:D4"/>
    <mergeCell ref="B4:C4"/>
  </mergeCells>
  <hyperlinks>
    <hyperlink ref="F2" location="INFO!A1" display="POWRÓT" xr:uid="{65C02B07-5FBA-4356-926C-84D63E911A94}"/>
  </hyperlinks>
  <printOptions horizontalCentered="1"/>
  <pageMargins left="0.74803149606299213" right="0.74803149606299213" top="0.94488188976377963" bottom="0.94488188976377963" header="0.31496062992125984" footer="0.31496062992125984"/>
  <pageSetup paperSize="9" scale="95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Y49"/>
  <sheetViews>
    <sheetView showGridLines="0" zoomScaleNormal="100" workbookViewId="0">
      <selection activeCell="F1" sqref="F1"/>
    </sheetView>
  </sheetViews>
  <sheetFormatPr defaultRowHeight="13.2" x14ac:dyDescent="0.3"/>
  <cols>
    <col min="1" max="1" width="14.5546875" style="5" customWidth="1"/>
    <col min="2" max="3" width="11.5546875" style="5" customWidth="1"/>
    <col min="4" max="4" width="12.109375" style="5" customWidth="1"/>
    <col min="5" max="5" width="11.5546875" style="5" customWidth="1"/>
    <col min="6" max="7" width="10.5546875" style="5" customWidth="1"/>
    <col min="8" max="8" width="9.109375" style="5"/>
    <col min="9" max="10" width="11.109375" style="5" customWidth="1"/>
    <col min="11" max="11" width="11" style="5" customWidth="1"/>
    <col min="12" max="12" width="12.109375" style="5" customWidth="1"/>
    <col min="13" max="256" width="9.109375" style="5"/>
    <col min="257" max="257" width="14.109375" style="5" customWidth="1"/>
    <col min="258" max="261" width="12.109375" style="5" customWidth="1"/>
    <col min="262" max="263" width="9.88671875" style="5" customWidth="1"/>
    <col min="264" max="264" width="9.109375" style="5"/>
    <col min="265" max="266" width="5.88671875" style="5" customWidth="1"/>
    <col min="267" max="512" width="9.109375" style="5"/>
    <col min="513" max="513" width="14.109375" style="5" customWidth="1"/>
    <col min="514" max="517" width="12.109375" style="5" customWidth="1"/>
    <col min="518" max="519" width="9.88671875" style="5" customWidth="1"/>
    <col min="520" max="520" width="9.109375" style="5"/>
    <col min="521" max="522" width="5.88671875" style="5" customWidth="1"/>
    <col min="523" max="768" width="9.109375" style="5"/>
    <col min="769" max="769" width="14.109375" style="5" customWidth="1"/>
    <col min="770" max="773" width="12.109375" style="5" customWidth="1"/>
    <col min="774" max="775" width="9.88671875" style="5" customWidth="1"/>
    <col min="776" max="776" width="9.109375" style="5"/>
    <col min="777" max="778" width="5.88671875" style="5" customWidth="1"/>
    <col min="779" max="1024" width="9.109375" style="5"/>
    <col min="1025" max="1025" width="14.109375" style="5" customWidth="1"/>
    <col min="1026" max="1029" width="12.109375" style="5" customWidth="1"/>
    <col min="1030" max="1031" width="9.88671875" style="5" customWidth="1"/>
    <col min="1032" max="1032" width="9.109375" style="5"/>
    <col min="1033" max="1034" width="5.88671875" style="5" customWidth="1"/>
    <col min="1035" max="1280" width="9.109375" style="5"/>
    <col min="1281" max="1281" width="14.109375" style="5" customWidth="1"/>
    <col min="1282" max="1285" width="12.109375" style="5" customWidth="1"/>
    <col min="1286" max="1287" width="9.88671875" style="5" customWidth="1"/>
    <col min="1288" max="1288" width="9.109375" style="5"/>
    <col min="1289" max="1290" width="5.88671875" style="5" customWidth="1"/>
    <col min="1291" max="1536" width="9.109375" style="5"/>
    <col min="1537" max="1537" width="14.109375" style="5" customWidth="1"/>
    <col min="1538" max="1541" width="12.109375" style="5" customWidth="1"/>
    <col min="1542" max="1543" width="9.88671875" style="5" customWidth="1"/>
    <col min="1544" max="1544" width="9.109375" style="5"/>
    <col min="1545" max="1546" width="5.88671875" style="5" customWidth="1"/>
    <col min="1547" max="1792" width="9.109375" style="5"/>
    <col min="1793" max="1793" width="14.109375" style="5" customWidth="1"/>
    <col min="1794" max="1797" width="12.109375" style="5" customWidth="1"/>
    <col min="1798" max="1799" width="9.88671875" style="5" customWidth="1"/>
    <col min="1800" max="1800" width="9.109375" style="5"/>
    <col min="1801" max="1802" width="5.88671875" style="5" customWidth="1"/>
    <col min="1803" max="2048" width="9.109375" style="5"/>
    <col min="2049" max="2049" width="14.109375" style="5" customWidth="1"/>
    <col min="2050" max="2053" width="12.109375" style="5" customWidth="1"/>
    <col min="2054" max="2055" width="9.88671875" style="5" customWidth="1"/>
    <col min="2056" max="2056" width="9.109375" style="5"/>
    <col min="2057" max="2058" width="5.88671875" style="5" customWidth="1"/>
    <col min="2059" max="2304" width="9.109375" style="5"/>
    <col min="2305" max="2305" width="14.109375" style="5" customWidth="1"/>
    <col min="2306" max="2309" width="12.109375" style="5" customWidth="1"/>
    <col min="2310" max="2311" width="9.88671875" style="5" customWidth="1"/>
    <col min="2312" max="2312" width="9.109375" style="5"/>
    <col min="2313" max="2314" width="5.88671875" style="5" customWidth="1"/>
    <col min="2315" max="2560" width="9.109375" style="5"/>
    <col min="2561" max="2561" width="14.109375" style="5" customWidth="1"/>
    <col min="2562" max="2565" width="12.109375" style="5" customWidth="1"/>
    <col min="2566" max="2567" width="9.88671875" style="5" customWidth="1"/>
    <col min="2568" max="2568" width="9.109375" style="5"/>
    <col min="2569" max="2570" width="5.88671875" style="5" customWidth="1"/>
    <col min="2571" max="2816" width="9.109375" style="5"/>
    <col min="2817" max="2817" width="14.109375" style="5" customWidth="1"/>
    <col min="2818" max="2821" width="12.109375" style="5" customWidth="1"/>
    <col min="2822" max="2823" width="9.88671875" style="5" customWidth="1"/>
    <col min="2824" max="2824" width="9.109375" style="5"/>
    <col min="2825" max="2826" width="5.88671875" style="5" customWidth="1"/>
    <col min="2827" max="3072" width="9.109375" style="5"/>
    <col min="3073" max="3073" width="14.109375" style="5" customWidth="1"/>
    <col min="3074" max="3077" width="12.109375" style="5" customWidth="1"/>
    <col min="3078" max="3079" width="9.88671875" style="5" customWidth="1"/>
    <col min="3080" max="3080" width="9.109375" style="5"/>
    <col min="3081" max="3082" width="5.88671875" style="5" customWidth="1"/>
    <col min="3083" max="3328" width="9.109375" style="5"/>
    <col min="3329" max="3329" width="14.109375" style="5" customWidth="1"/>
    <col min="3330" max="3333" width="12.109375" style="5" customWidth="1"/>
    <col min="3334" max="3335" width="9.88671875" style="5" customWidth="1"/>
    <col min="3336" max="3336" width="9.109375" style="5"/>
    <col min="3337" max="3338" width="5.88671875" style="5" customWidth="1"/>
    <col min="3339" max="3584" width="9.109375" style="5"/>
    <col min="3585" max="3585" width="14.109375" style="5" customWidth="1"/>
    <col min="3586" max="3589" width="12.109375" style="5" customWidth="1"/>
    <col min="3590" max="3591" width="9.88671875" style="5" customWidth="1"/>
    <col min="3592" max="3592" width="9.109375" style="5"/>
    <col min="3593" max="3594" width="5.88671875" style="5" customWidth="1"/>
    <col min="3595" max="3840" width="9.109375" style="5"/>
    <col min="3841" max="3841" width="14.109375" style="5" customWidth="1"/>
    <col min="3842" max="3845" width="12.109375" style="5" customWidth="1"/>
    <col min="3846" max="3847" width="9.88671875" style="5" customWidth="1"/>
    <col min="3848" max="3848" width="9.109375" style="5"/>
    <col min="3849" max="3850" width="5.88671875" style="5" customWidth="1"/>
    <col min="3851" max="4096" width="9.109375" style="5"/>
    <col min="4097" max="4097" width="14.109375" style="5" customWidth="1"/>
    <col min="4098" max="4101" width="12.109375" style="5" customWidth="1"/>
    <col min="4102" max="4103" width="9.88671875" style="5" customWidth="1"/>
    <col min="4104" max="4104" width="9.109375" style="5"/>
    <col min="4105" max="4106" width="5.88671875" style="5" customWidth="1"/>
    <col min="4107" max="4352" width="9.109375" style="5"/>
    <col min="4353" max="4353" width="14.109375" style="5" customWidth="1"/>
    <col min="4354" max="4357" width="12.109375" style="5" customWidth="1"/>
    <col min="4358" max="4359" width="9.88671875" style="5" customWidth="1"/>
    <col min="4360" max="4360" width="9.109375" style="5"/>
    <col min="4361" max="4362" width="5.88671875" style="5" customWidth="1"/>
    <col min="4363" max="4608" width="9.109375" style="5"/>
    <col min="4609" max="4609" width="14.109375" style="5" customWidth="1"/>
    <col min="4610" max="4613" width="12.109375" style="5" customWidth="1"/>
    <col min="4614" max="4615" width="9.88671875" style="5" customWidth="1"/>
    <col min="4616" max="4616" width="9.109375" style="5"/>
    <col min="4617" max="4618" width="5.88671875" style="5" customWidth="1"/>
    <col min="4619" max="4864" width="9.109375" style="5"/>
    <col min="4865" max="4865" width="14.109375" style="5" customWidth="1"/>
    <col min="4866" max="4869" width="12.109375" style="5" customWidth="1"/>
    <col min="4870" max="4871" width="9.88671875" style="5" customWidth="1"/>
    <col min="4872" max="4872" width="9.109375" style="5"/>
    <col min="4873" max="4874" width="5.88671875" style="5" customWidth="1"/>
    <col min="4875" max="5120" width="9.109375" style="5"/>
    <col min="5121" max="5121" width="14.109375" style="5" customWidth="1"/>
    <col min="5122" max="5125" width="12.109375" style="5" customWidth="1"/>
    <col min="5126" max="5127" width="9.88671875" style="5" customWidth="1"/>
    <col min="5128" max="5128" width="9.109375" style="5"/>
    <col min="5129" max="5130" width="5.88671875" style="5" customWidth="1"/>
    <col min="5131" max="5376" width="9.109375" style="5"/>
    <col min="5377" max="5377" width="14.109375" style="5" customWidth="1"/>
    <col min="5378" max="5381" width="12.109375" style="5" customWidth="1"/>
    <col min="5382" max="5383" width="9.88671875" style="5" customWidth="1"/>
    <col min="5384" max="5384" width="9.109375" style="5"/>
    <col min="5385" max="5386" width="5.88671875" style="5" customWidth="1"/>
    <col min="5387" max="5632" width="9.109375" style="5"/>
    <col min="5633" max="5633" width="14.109375" style="5" customWidth="1"/>
    <col min="5634" max="5637" width="12.109375" style="5" customWidth="1"/>
    <col min="5638" max="5639" width="9.88671875" style="5" customWidth="1"/>
    <col min="5640" max="5640" width="9.109375" style="5"/>
    <col min="5641" max="5642" width="5.88671875" style="5" customWidth="1"/>
    <col min="5643" max="5888" width="9.109375" style="5"/>
    <col min="5889" max="5889" width="14.109375" style="5" customWidth="1"/>
    <col min="5890" max="5893" width="12.109375" style="5" customWidth="1"/>
    <col min="5894" max="5895" width="9.88671875" style="5" customWidth="1"/>
    <col min="5896" max="5896" width="9.109375" style="5"/>
    <col min="5897" max="5898" width="5.88671875" style="5" customWidth="1"/>
    <col min="5899" max="6144" width="9.109375" style="5"/>
    <col min="6145" max="6145" width="14.109375" style="5" customWidth="1"/>
    <col min="6146" max="6149" width="12.109375" style="5" customWidth="1"/>
    <col min="6150" max="6151" width="9.88671875" style="5" customWidth="1"/>
    <col min="6152" max="6152" width="9.109375" style="5"/>
    <col min="6153" max="6154" width="5.88671875" style="5" customWidth="1"/>
    <col min="6155" max="6400" width="9.109375" style="5"/>
    <col min="6401" max="6401" width="14.109375" style="5" customWidth="1"/>
    <col min="6402" max="6405" width="12.109375" style="5" customWidth="1"/>
    <col min="6406" max="6407" width="9.88671875" style="5" customWidth="1"/>
    <col min="6408" max="6408" width="9.109375" style="5"/>
    <col min="6409" max="6410" width="5.88671875" style="5" customWidth="1"/>
    <col min="6411" max="6656" width="9.109375" style="5"/>
    <col min="6657" max="6657" width="14.109375" style="5" customWidth="1"/>
    <col min="6658" max="6661" width="12.109375" style="5" customWidth="1"/>
    <col min="6662" max="6663" width="9.88671875" style="5" customWidth="1"/>
    <col min="6664" max="6664" width="9.109375" style="5"/>
    <col min="6665" max="6666" width="5.88671875" style="5" customWidth="1"/>
    <col min="6667" max="6912" width="9.109375" style="5"/>
    <col min="6913" max="6913" width="14.109375" style="5" customWidth="1"/>
    <col min="6914" max="6917" width="12.109375" style="5" customWidth="1"/>
    <col min="6918" max="6919" width="9.88671875" style="5" customWidth="1"/>
    <col min="6920" max="6920" width="9.109375" style="5"/>
    <col min="6921" max="6922" width="5.88671875" style="5" customWidth="1"/>
    <col min="6923" max="7168" width="9.109375" style="5"/>
    <col min="7169" max="7169" width="14.109375" style="5" customWidth="1"/>
    <col min="7170" max="7173" width="12.109375" style="5" customWidth="1"/>
    <col min="7174" max="7175" width="9.88671875" style="5" customWidth="1"/>
    <col min="7176" max="7176" width="9.109375" style="5"/>
    <col min="7177" max="7178" width="5.88671875" style="5" customWidth="1"/>
    <col min="7179" max="7424" width="9.109375" style="5"/>
    <col min="7425" max="7425" width="14.109375" style="5" customWidth="1"/>
    <col min="7426" max="7429" width="12.109375" style="5" customWidth="1"/>
    <col min="7430" max="7431" width="9.88671875" style="5" customWidth="1"/>
    <col min="7432" max="7432" width="9.109375" style="5"/>
    <col min="7433" max="7434" width="5.88671875" style="5" customWidth="1"/>
    <col min="7435" max="7680" width="9.109375" style="5"/>
    <col min="7681" max="7681" width="14.109375" style="5" customWidth="1"/>
    <col min="7682" max="7685" width="12.109375" style="5" customWidth="1"/>
    <col min="7686" max="7687" width="9.88671875" style="5" customWidth="1"/>
    <col min="7688" max="7688" width="9.109375" style="5"/>
    <col min="7689" max="7690" width="5.88671875" style="5" customWidth="1"/>
    <col min="7691" max="7936" width="9.109375" style="5"/>
    <col min="7937" max="7937" width="14.109375" style="5" customWidth="1"/>
    <col min="7938" max="7941" width="12.109375" style="5" customWidth="1"/>
    <col min="7942" max="7943" width="9.88671875" style="5" customWidth="1"/>
    <col min="7944" max="7944" width="9.109375" style="5"/>
    <col min="7945" max="7946" width="5.88671875" style="5" customWidth="1"/>
    <col min="7947" max="8192" width="9.109375" style="5"/>
    <col min="8193" max="8193" width="14.109375" style="5" customWidth="1"/>
    <col min="8194" max="8197" width="12.109375" style="5" customWidth="1"/>
    <col min="8198" max="8199" width="9.88671875" style="5" customWidth="1"/>
    <col min="8200" max="8200" width="9.109375" style="5"/>
    <col min="8201" max="8202" width="5.88671875" style="5" customWidth="1"/>
    <col min="8203" max="8448" width="9.109375" style="5"/>
    <col min="8449" max="8449" width="14.109375" style="5" customWidth="1"/>
    <col min="8450" max="8453" width="12.109375" style="5" customWidth="1"/>
    <col min="8454" max="8455" width="9.88671875" style="5" customWidth="1"/>
    <col min="8456" max="8456" width="9.109375" style="5"/>
    <col min="8457" max="8458" width="5.88671875" style="5" customWidth="1"/>
    <col min="8459" max="8704" width="9.109375" style="5"/>
    <col min="8705" max="8705" width="14.109375" style="5" customWidth="1"/>
    <col min="8706" max="8709" width="12.109375" style="5" customWidth="1"/>
    <col min="8710" max="8711" width="9.88671875" style="5" customWidth="1"/>
    <col min="8712" max="8712" width="9.109375" style="5"/>
    <col min="8713" max="8714" width="5.88671875" style="5" customWidth="1"/>
    <col min="8715" max="8960" width="9.109375" style="5"/>
    <col min="8961" max="8961" width="14.109375" style="5" customWidth="1"/>
    <col min="8962" max="8965" width="12.109375" style="5" customWidth="1"/>
    <col min="8966" max="8967" width="9.88671875" style="5" customWidth="1"/>
    <col min="8968" max="8968" width="9.109375" style="5"/>
    <col min="8969" max="8970" width="5.88671875" style="5" customWidth="1"/>
    <col min="8971" max="9216" width="9.109375" style="5"/>
    <col min="9217" max="9217" width="14.109375" style="5" customWidth="1"/>
    <col min="9218" max="9221" width="12.109375" style="5" customWidth="1"/>
    <col min="9222" max="9223" width="9.88671875" style="5" customWidth="1"/>
    <col min="9224" max="9224" width="9.109375" style="5"/>
    <col min="9225" max="9226" width="5.88671875" style="5" customWidth="1"/>
    <col min="9227" max="9472" width="9.109375" style="5"/>
    <col min="9473" max="9473" width="14.109375" style="5" customWidth="1"/>
    <col min="9474" max="9477" width="12.109375" style="5" customWidth="1"/>
    <col min="9478" max="9479" width="9.88671875" style="5" customWidth="1"/>
    <col min="9480" max="9480" width="9.109375" style="5"/>
    <col min="9481" max="9482" width="5.88671875" style="5" customWidth="1"/>
    <col min="9483" max="9728" width="9.109375" style="5"/>
    <col min="9729" max="9729" width="14.109375" style="5" customWidth="1"/>
    <col min="9730" max="9733" width="12.109375" style="5" customWidth="1"/>
    <col min="9734" max="9735" width="9.88671875" style="5" customWidth="1"/>
    <col min="9736" max="9736" width="9.109375" style="5"/>
    <col min="9737" max="9738" width="5.88671875" style="5" customWidth="1"/>
    <col min="9739" max="9984" width="9.109375" style="5"/>
    <col min="9985" max="9985" width="14.109375" style="5" customWidth="1"/>
    <col min="9986" max="9989" width="12.109375" style="5" customWidth="1"/>
    <col min="9990" max="9991" width="9.88671875" style="5" customWidth="1"/>
    <col min="9992" max="9992" width="9.109375" style="5"/>
    <col min="9993" max="9994" width="5.88671875" style="5" customWidth="1"/>
    <col min="9995" max="10240" width="9.109375" style="5"/>
    <col min="10241" max="10241" width="14.109375" style="5" customWidth="1"/>
    <col min="10242" max="10245" width="12.109375" style="5" customWidth="1"/>
    <col min="10246" max="10247" width="9.88671875" style="5" customWidth="1"/>
    <col min="10248" max="10248" width="9.109375" style="5"/>
    <col min="10249" max="10250" width="5.88671875" style="5" customWidth="1"/>
    <col min="10251" max="10496" width="9.109375" style="5"/>
    <col min="10497" max="10497" width="14.109375" style="5" customWidth="1"/>
    <col min="10498" max="10501" width="12.109375" style="5" customWidth="1"/>
    <col min="10502" max="10503" width="9.88671875" style="5" customWidth="1"/>
    <col min="10504" max="10504" width="9.109375" style="5"/>
    <col min="10505" max="10506" width="5.88671875" style="5" customWidth="1"/>
    <col min="10507" max="10752" width="9.109375" style="5"/>
    <col min="10753" max="10753" width="14.109375" style="5" customWidth="1"/>
    <col min="10754" max="10757" width="12.109375" style="5" customWidth="1"/>
    <col min="10758" max="10759" width="9.88671875" style="5" customWidth="1"/>
    <col min="10760" max="10760" width="9.109375" style="5"/>
    <col min="10761" max="10762" width="5.88671875" style="5" customWidth="1"/>
    <col min="10763" max="11008" width="9.109375" style="5"/>
    <col min="11009" max="11009" width="14.109375" style="5" customWidth="1"/>
    <col min="11010" max="11013" width="12.109375" style="5" customWidth="1"/>
    <col min="11014" max="11015" width="9.88671875" style="5" customWidth="1"/>
    <col min="11016" max="11016" width="9.109375" style="5"/>
    <col min="11017" max="11018" width="5.88671875" style="5" customWidth="1"/>
    <col min="11019" max="11264" width="9.109375" style="5"/>
    <col min="11265" max="11265" width="14.109375" style="5" customWidth="1"/>
    <col min="11266" max="11269" width="12.109375" style="5" customWidth="1"/>
    <col min="11270" max="11271" width="9.88671875" style="5" customWidth="1"/>
    <col min="11272" max="11272" width="9.109375" style="5"/>
    <col min="11273" max="11274" width="5.88671875" style="5" customWidth="1"/>
    <col min="11275" max="11520" width="9.109375" style="5"/>
    <col min="11521" max="11521" width="14.109375" style="5" customWidth="1"/>
    <col min="11522" max="11525" width="12.109375" style="5" customWidth="1"/>
    <col min="11526" max="11527" width="9.88671875" style="5" customWidth="1"/>
    <col min="11528" max="11528" width="9.109375" style="5"/>
    <col min="11529" max="11530" width="5.88671875" style="5" customWidth="1"/>
    <col min="11531" max="11776" width="9.109375" style="5"/>
    <col min="11777" max="11777" width="14.109375" style="5" customWidth="1"/>
    <col min="11778" max="11781" width="12.109375" style="5" customWidth="1"/>
    <col min="11782" max="11783" width="9.88671875" style="5" customWidth="1"/>
    <col min="11784" max="11784" width="9.109375" style="5"/>
    <col min="11785" max="11786" width="5.88671875" style="5" customWidth="1"/>
    <col min="11787" max="12032" width="9.109375" style="5"/>
    <col min="12033" max="12033" width="14.109375" style="5" customWidth="1"/>
    <col min="12034" max="12037" width="12.109375" style="5" customWidth="1"/>
    <col min="12038" max="12039" width="9.88671875" style="5" customWidth="1"/>
    <col min="12040" max="12040" width="9.109375" style="5"/>
    <col min="12041" max="12042" width="5.88671875" style="5" customWidth="1"/>
    <col min="12043" max="12288" width="9.109375" style="5"/>
    <col min="12289" max="12289" width="14.109375" style="5" customWidth="1"/>
    <col min="12290" max="12293" width="12.109375" style="5" customWidth="1"/>
    <col min="12294" max="12295" width="9.88671875" style="5" customWidth="1"/>
    <col min="12296" max="12296" width="9.109375" style="5"/>
    <col min="12297" max="12298" width="5.88671875" style="5" customWidth="1"/>
    <col min="12299" max="12544" width="9.109375" style="5"/>
    <col min="12545" max="12545" width="14.109375" style="5" customWidth="1"/>
    <col min="12546" max="12549" width="12.109375" style="5" customWidth="1"/>
    <col min="12550" max="12551" width="9.88671875" style="5" customWidth="1"/>
    <col min="12552" max="12552" width="9.109375" style="5"/>
    <col min="12553" max="12554" width="5.88671875" style="5" customWidth="1"/>
    <col min="12555" max="12800" width="9.109375" style="5"/>
    <col min="12801" max="12801" width="14.109375" style="5" customWidth="1"/>
    <col min="12802" max="12805" width="12.109375" style="5" customWidth="1"/>
    <col min="12806" max="12807" width="9.88671875" style="5" customWidth="1"/>
    <col min="12808" max="12808" width="9.109375" style="5"/>
    <col min="12809" max="12810" width="5.88671875" style="5" customWidth="1"/>
    <col min="12811" max="13056" width="9.109375" style="5"/>
    <col min="13057" max="13057" width="14.109375" style="5" customWidth="1"/>
    <col min="13058" max="13061" width="12.109375" style="5" customWidth="1"/>
    <col min="13062" max="13063" width="9.88671875" style="5" customWidth="1"/>
    <col min="13064" max="13064" width="9.109375" style="5"/>
    <col min="13065" max="13066" width="5.88671875" style="5" customWidth="1"/>
    <col min="13067" max="13312" width="9.109375" style="5"/>
    <col min="13313" max="13313" width="14.109375" style="5" customWidth="1"/>
    <col min="13314" max="13317" width="12.109375" style="5" customWidth="1"/>
    <col min="13318" max="13319" width="9.88671875" style="5" customWidth="1"/>
    <col min="13320" max="13320" width="9.109375" style="5"/>
    <col min="13321" max="13322" width="5.88671875" style="5" customWidth="1"/>
    <col min="13323" max="13568" width="9.109375" style="5"/>
    <col min="13569" max="13569" width="14.109375" style="5" customWidth="1"/>
    <col min="13570" max="13573" width="12.109375" style="5" customWidth="1"/>
    <col min="13574" max="13575" width="9.88671875" style="5" customWidth="1"/>
    <col min="13576" max="13576" width="9.109375" style="5"/>
    <col min="13577" max="13578" width="5.88671875" style="5" customWidth="1"/>
    <col min="13579" max="13824" width="9.109375" style="5"/>
    <col min="13825" max="13825" width="14.109375" style="5" customWidth="1"/>
    <col min="13826" max="13829" width="12.109375" style="5" customWidth="1"/>
    <col min="13830" max="13831" width="9.88671875" style="5" customWidth="1"/>
    <col min="13832" max="13832" width="9.109375" style="5"/>
    <col min="13833" max="13834" width="5.88671875" style="5" customWidth="1"/>
    <col min="13835" max="14080" width="9.109375" style="5"/>
    <col min="14081" max="14081" width="14.109375" style="5" customWidth="1"/>
    <col min="14082" max="14085" width="12.109375" style="5" customWidth="1"/>
    <col min="14086" max="14087" width="9.88671875" style="5" customWidth="1"/>
    <col min="14088" max="14088" width="9.109375" style="5"/>
    <col min="14089" max="14090" width="5.88671875" style="5" customWidth="1"/>
    <col min="14091" max="14336" width="9.109375" style="5"/>
    <col min="14337" max="14337" width="14.109375" style="5" customWidth="1"/>
    <col min="14338" max="14341" width="12.109375" style="5" customWidth="1"/>
    <col min="14342" max="14343" width="9.88671875" style="5" customWidth="1"/>
    <col min="14344" max="14344" width="9.109375" style="5"/>
    <col min="14345" max="14346" width="5.88671875" style="5" customWidth="1"/>
    <col min="14347" max="14592" width="9.109375" style="5"/>
    <col min="14593" max="14593" width="14.109375" style="5" customWidth="1"/>
    <col min="14594" max="14597" width="12.109375" style="5" customWidth="1"/>
    <col min="14598" max="14599" width="9.88671875" style="5" customWidth="1"/>
    <col min="14600" max="14600" width="9.109375" style="5"/>
    <col min="14601" max="14602" width="5.88671875" style="5" customWidth="1"/>
    <col min="14603" max="14848" width="9.109375" style="5"/>
    <col min="14849" max="14849" width="14.109375" style="5" customWidth="1"/>
    <col min="14850" max="14853" width="12.109375" style="5" customWidth="1"/>
    <col min="14854" max="14855" width="9.88671875" style="5" customWidth="1"/>
    <col min="14856" max="14856" width="9.109375" style="5"/>
    <col min="14857" max="14858" width="5.88671875" style="5" customWidth="1"/>
    <col min="14859" max="15104" width="9.109375" style="5"/>
    <col min="15105" max="15105" width="14.109375" style="5" customWidth="1"/>
    <col min="15106" max="15109" width="12.109375" style="5" customWidth="1"/>
    <col min="15110" max="15111" width="9.88671875" style="5" customWidth="1"/>
    <col min="15112" max="15112" width="9.109375" style="5"/>
    <col min="15113" max="15114" width="5.88671875" style="5" customWidth="1"/>
    <col min="15115" max="15360" width="9.109375" style="5"/>
    <col min="15361" max="15361" width="14.109375" style="5" customWidth="1"/>
    <col min="15362" max="15365" width="12.109375" style="5" customWidth="1"/>
    <col min="15366" max="15367" width="9.88671875" style="5" customWidth="1"/>
    <col min="15368" max="15368" width="9.109375" style="5"/>
    <col min="15369" max="15370" width="5.88671875" style="5" customWidth="1"/>
    <col min="15371" max="15616" width="9.109375" style="5"/>
    <col min="15617" max="15617" width="14.109375" style="5" customWidth="1"/>
    <col min="15618" max="15621" width="12.109375" style="5" customWidth="1"/>
    <col min="15622" max="15623" width="9.88671875" style="5" customWidth="1"/>
    <col min="15624" max="15624" width="9.109375" style="5"/>
    <col min="15625" max="15626" width="5.88671875" style="5" customWidth="1"/>
    <col min="15627" max="15872" width="9.109375" style="5"/>
    <col min="15873" max="15873" width="14.109375" style="5" customWidth="1"/>
    <col min="15874" max="15877" width="12.109375" style="5" customWidth="1"/>
    <col min="15878" max="15879" width="9.88671875" style="5" customWidth="1"/>
    <col min="15880" max="15880" width="9.109375" style="5"/>
    <col min="15881" max="15882" width="5.88671875" style="5" customWidth="1"/>
    <col min="15883" max="16128" width="9.109375" style="5"/>
    <col min="16129" max="16129" width="14.109375" style="5" customWidth="1"/>
    <col min="16130" max="16133" width="12.109375" style="5" customWidth="1"/>
    <col min="16134" max="16135" width="9.88671875" style="5" customWidth="1"/>
    <col min="16136" max="16136" width="9.109375" style="5"/>
    <col min="16137" max="16138" width="5.88671875" style="5" customWidth="1"/>
    <col min="16139" max="16384" width="9.109375" style="5"/>
  </cols>
  <sheetData>
    <row r="1" spans="1:25" ht="15.6" x14ac:dyDescent="0.3">
      <c r="A1" s="1" t="s">
        <v>27</v>
      </c>
      <c r="F1" s="894" t="s">
        <v>907</v>
      </c>
      <c r="L1" s="14"/>
    </row>
    <row r="2" spans="1:25" ht="13.8" x14ac:dyDescent="0.3">
      <c r="A2" s="8"/>
    </row>
    <row r="3" spans="1:25" ht="14.4" x14ac:dyDescent="0.3">
      <c r="A3" s="4" t="s">
        <v>28</v>
      </c>
      <c r="E3" s="55">
        <v>2023</v>
      </c>
      <c r="G3" s="4"/>
      <c r="K3" s="55"/>
    </row>
    <row r="4" spans="1:25" s="529" customFormat="1" ht="92.4" x14ac:dyDescent="0.3">
      <c r="A4" s="1010" t="s">
        <v>17</v>
      </c>
      <c r="B4" s="540" t="s">
        <v>29</v>
      </c>
      <c r="C4" s="540" t="s">
        <v>622</v>
      </c>
      <c r="D4" s="540" t="s">
        <v>395</v>
      </c>
      <c r="E4" s="542" t="s">
        <v>30</v>
      </c>
      <c r="F4" s="543"/>
      <c r="G4" s="544"/>
      <c r="H4" s="545"/>
      <c r="I4" s="545"/>
      <c r="J4" s="545"/>
      <c r="K4" s="545"/>
    </row>
    <row r="5" spans="1:25" x14ac:dyDescent="0.3">
      <c r="A5" s="1011"/>
      <c r="B5" s="1017" t="s">
        <v>31</v>
      </c>
      <c r="C5" s="1018"/>
      <c r="D5" s="1018"/>
      <c r="E5" s="1018"/>
      <c r="G5" s="497"/>
      <c r="H5" s="993"/>
      <c r="I5" s="993"/>
      <c r="J5" s="993"/>
      <c r="K5" s="993"/>
    </row>
    <row r="6" spans="1:25" x14ac:dyDescent="0.3">
      <c r="A6" s="7" t="s">
        <v>623</v>
      </c>
      <c r="B6" s="12">
        <v>50.219777184210002</v>
      </c>
      <c r="C6" s="12">
        <f>6.13603353012</f>
        <v>6.1360335301199997</v>
      </c>
      <c r="D6" s="12">
        <v>43.480528531189996</v>
      </c>
      <c r="E6" s="17">
        <v>0.16366075448</v>
      </c>
      <c r="G6" s="7"/>
      <c r="H6" s="11"/>
      <c r="I6" s="11"/>
      <c r="J6" s="11"/>
      <c r="K6" s="11"/>
      <c r="N6" s="59"/>
      <c r="O6" s="59"/>
      <c r="P6" s="59"/>
    </row>
    <row r="7" spans="1:25" x14ac:dyDescent="0.3">
      <c r="A7" s="112"/>
      <c r="B7" s="86"/>
      <c r="C7" s="86"/>
      <c r="D7" s="86"/>
      <c r="E7" s="86"/>
      <c r="F7" s="112"/>
      <c r="G7" s="112"/>
      <c r="H7" s="112"/>
      <c r="I7" s="112"/>
      <c r="J7" s="112"/>
      <c r="K7" s="112"/>
      <c r="L7" s="86"/>
    </row>
    <row r="8" spans="1:25" ht="13.8" x14ac:dyDescent="0.3">
      <c r="A8" s="4" t="s">
        <v>32</v>
      </c>
    </row>
    <row r="9" spans="1:25" s="529" customFormat="1" ht="26.4" x14ac:dyDescent="0.3">
      <c r="A9" s="1012" t="s">
        <v>17</v>
      </c>
      <c r="B9" s="546" t="s">
        <v>33</v>
      </c>
      <c r="C9" s="546" t="s">
        <v>34</v>
      </c>
      <c r="D9" s="546" t="s">
        <v>35</v>
      </c>
      <c r="E9" s="546" t="s">
        <v>36</v>
      </c>
      <c r="F9" s="546" t="s">
        <v>320</v>
      </c>
      <c r="G9" s="547" t="s">
        <v>321</v>
      </c>
    </row>
    <row r="10" spans="1:25" s="529" customFormat="1" x14ac:dyDescent="0.3">
      <c r="A10" s="1013"/>
      <c r="B10" s="1014" t="s">
        <v>31</v>
      </c>
      <c r="C10" s="1014"/>
      <c r="D10" s="1014"/>
      <c r="E10" s="1014"/>
      <c r="F10" s="1014"/>
      <c r="G10" s="1015"/>
    </row>
    <row r="11" spans="1:25" x14ac:dyDescent="0.3">
      <c r="A11" s="7" t="s">
        <v>623</v>
      </c>
      <c r="B11" s="12">
        <v>14.593221766704742</v>
      </c>
      <c r="C11" s="12">
        <v>10.467340505581401</v>
      </c>
      <c r="D11" s="12">
        <v>33.307514312993547</v>
      </c>
      <c r="E11" s="12">
        <v>20.056766873061974</v>
      </c>
      <c r="F11" s="12">
        <v>13.126248913344959</v>
      </c>
      <c r="G11" s="15">
        <v>8.4489076283133713</v>
      </c>
      <c r="H11" s="59"/>
      <c r="R11" s="59"/>
      <c r="S11" s="59"/>
      <c r="T11" s="59"/>
      <c r="U11" s="59"/>
      <c r="V11" s="59"/>
      <c r="W11" s="59"/>
      <c r="X11" s="59"/>
      <c r="Y11" s="59"/>
    </row>
    <row r="12" spans="1:25" ht="13.8" x14ac:dyDescent="0.3">
      <c r="A12" s="8"/>
    </row>
    <row r="13" spans="1:25" ht="13.8" x14ac:dyDescent="0.3">
      <c r="A13" s="4" t="s">
        <v>37</v>
      </c>
    </row>
    <row r="14" spans="1:25" s="529" customFormat="1" ht="39.6" x14ac:dyDescent="0.3">
      <c r="A14" s="1012" t="s">
        <v>17</v>
      </c>
      <c r="B14" s="546" t="s">
        <v>38</v>
      </c>
      <c r="C14" s="546" t="s">
        <v>39</v>
      </c>
      <c r="D14" s="546" t="s">
        <v>40</v>
      </c>
      <c r="E14" s="547" t="s">
        <v>41</v>
      </c>
      <c r="F14" s="548"/>
    </row>
    <row r="15" spans="1:25" x14ac:dyDescent="0.3">
      <c r="A15" s="1013"/>
      <c r="B15" s="1016" t="s">
        <v>31</v>
      </c>
      <c r="C15" s="1016"/>
      <c r="D15" s="1016"/>
      <c r="E15" s="1017"/>
      <c r="F15" s="6"/>
    </row>
    <row r="16" spans="1:25" x14ac:dyDescent="0.3">
      <c r="A16" s="7" t="s">
        <v>623</v>
      </c>
      <c r="B16" s="12">
        <v>81.315593341119438</v>
      </c>
      <c r="C16" s="12">
        <v>12.519878315909974</v>
      </c>
      <c r="D16" s="12">
        <v>5.0474857153032815</v>
      </c>
      <c r="E16" s="15">
        <v>1.1170426276673044</v>
      </c>
      <c r="F16" s="113"/>
      <c r="K16" s="59"/>
      <c r="P16" s="59"/>
      <c r="Q16" s="59"/>
      <c r="R16" s="59"/>
      <c r="S16" s="59"/>
    </row>
    <row r="17" spans="1:17" ht="13.8" x14ac:dyDescent="0.3">
      <c r="A17" s="16"/>
      <c r="K17" s="59"/>
    </row>
    <row r="18" spans="1:17" ht="13.8" x14ac:dyDescent="0.3">
      <c r="A18" s="4" t="s">
        <v>42</v>
      </c>
      <c r="B18" s="4"/>
      <c r="C18" s="4"/>
      <c r="D18" s="4"/>
      <c r="E18" s="4"/>
      <c r="K18" s="59"/>
    </row>
    <row r="19" spans="1:17" s="551" customFormat="1" ht="26.4" x14ac:dyDescent="0.25">
      <c r="A19" s="1001" t="s">
        <v>17</v>
      </c>
      <c r="B19" s="549" t="s">
        <v>481</v>
      </c>
      <c r="C19" s="553" t="s">
        <v>482</v>
      </c>
      <c r="D19" s="550"/>
      <c r="E19" s="550"/>
      <c r="H19" s="552"/>
      <c r="I19" s="552"/>
      <c r="J19" s="552"/>
      <c r="K19" s="552"/>
    </row>
    <row r="20" spans="1:17" s="88" customFormat="1" ht="14.4" x14ac:dyDescent="0.3">
      <c r="A20" s="1002"/>
      <c r="B20" s="1003" t="s">
        <v>43</v>
      </c>
      <c r="C20" s="1004"/>
      <c r="D20" s="1005"/>
      <c r="E20" s="1005"/>
      <c r="H20" s="270"/>
      <c r="I20" s="270"/>
      <c r="J20" s="270"/>
      <c r="K20" s="270"/>
    </row>
    <row r="21" spans="1:17" x14ac:dyDescent="0.3">
      <c r="A21" s="7" t="s">
        <v>626</v>
      </c>
      <c r="B21" s="19">
        <v>92.202259393524542</v>
      </c>
      <c r="C21" s="17">
        <v>7.7977406064754531</v>
      </c>
      <c r="N21" s="59"/>
      <c r="O21" s="59"/>
    </row>
    <row r="22" spans="1:17" x14ac:dyDescent="0.3">
      <c r="A22" s="7"/>
      <c r="B22" s="13"/>
      <c r="C22" s="13"/>
      <c r="F22" s="7"/>
      <c r="G22" s="7"/>
      <c r="H22" s="13"/>
    </row>
    <row r="23" spans="1:17" ht="13.8" x14ac:dyDescent="0.3">
      <c r="A23" s="4" t="s">
        <v>44</v>
      </c>
      <c r="B23" s="4"/>
      <c r="C23" s="4"/>
      <c r="D23" s="4"/>
      <c r="E23" s="4"/>
      <c r="F23" s="4"/>
      <c r="G23" s="4"/>
      <c r="H23" s="4"/>
    </row>
    <row r="24" spans="1:17" s="88" customFormat="1" ht="14.4" x14ac:dyDescent="0.3">
      <c r="A24" s="1006" t="s">
        <v>17</v>
      </c>
      <c r="B24" s="1007"/>
      <c r="C24" s="271" t="s">
        <v>45</v>
      </c>
      <c r="D24" s="271" t="s">
        <v>46</v>
      </c>
      <c r="E24" s="272" t="s">
        <v>47</v>
      </c>
      <c r="F24" s="273"/>
      <c r="H24" s="270"/>
      <c r="I24" s="270"/>
      <c r="J24" s="270"/>
      <c r="K24" s="270"/>
    </row>
    <row r="25" spans="1:17" s="88" customFormat="1" ht="14.4" x14ac:dyDescent="0.3">
      <c r="A25" s="1008"/>
      <c r="B25" s="1009"/>
      <c r="C25" s="1003" t="s">
        <v>43</v>
      </c>
      <c r="D25" s="1004"/>
      <c r="E25" s="1004"/>
      <c r="F25" s="273"/>
      <c r="G25" s="273"/>
      <c r="H25" s="270"/>
      <c r="I25" s="270"/>
      <c r="J25" s="270"/>
      <c r="K25" s="270"/>
    </row>
    <row r="26" spans="1:17" x14ac:dyDescent="0.25">
      <c r="A26" s="994" t="s">
        <v>623</v>
      </c>
      <c r="B26" s="994" t="s">
        <v>623</v>
      </c>
      <c r="C26" s="142">
        <v>11.572100061639954</v>
      </c>
      <c r="D26" s="142">
        <v>81.31836729730297</v>
      </c>
      <c r="E26" s="111">
        <v>7.1095326410570872</v>
      </c>
      <c r="F26" s="114"/>
      <c r="G26" s="11"/>
      <c r="H26" s="11"/>
      <c r="I26" s="115"/>
      <c r="O26" s="59"/>
      <c r="P26" s="59"/>
      <c r="Q26" s="59"/>
    </row>
    <row r="27" spans="1:17" x14ac:dyDescent="0.3">
      <c r="A27" s="6"/>
      <c r="B27" s="6"/>
      <c r="C27" s="6"/>
      <c r="D27" s="47"/>
      <c r="E27" s="47"/>
      <c r="F27" s="47"/>
      <c r="G27" s="6"/>
      <c r="H27" s="6"/>
      <c r="I27" s="6"/>
      <c r="J27" s="6"/>
    </row>
    <row r="28" spans="1:17" ht="13.8" x14ac:dyDescent="0.3">
      <c r="A28" s="4" t="s">
        <v>536</v>
      </c>
    </row>
    <row r="29" spans="1:17" x14ac:dyDescent="0.25">
      <c r="A29" s="1012" t="s">
        <v>17</v>
      </c>
      <c r="B29" s="1020" t="s">
        <v>533</v>
      </c>
      <c r="C29" s="1021"/>
      <c r="D29" s="1021"/>
      <c r="E29" s="1021"/>
      <c r="F29" s="1021"/>
      <c r="G29" s="1022"/>
      <c r="H29" s="989" t="s">
        <v>41</v>
      </c>
    </row>
    <row r="30" spans="1:17" x14ac:dyDescent="0.3">
      <c r="A30" s="1019"/>
      <c r="B30" s="496" t="s">
        <v>534</v>
      </c>
      <c r="C30" s="496">
        <v>0.9</v>
      </c>
      <c r="D30" s="496">
        <v>1</v>
      </c>
      <c r="E30" s="496">
        <v>1.1000000000000001</v>
      </c>
      <c r="F30" s="496">
        <v>1.2</v>
      </c>
      <c r="G30" s="496" t="s">
        <v>535</v>
      </c>
      <c r="H30" s="990"/>
    </row>
    <row r="31" spans="1:17" x14ac:dyDescent="0.3">
      <c r="A31" s="1013"/>
      <c r="B31" s="991" t="s">
        <v>31</v>
      </c>
      <c r="C31" s="992"/>
      <c r="D31" s="992"/>
      <c r="E31" s="992"/>
      <c r="F31" s="992"/>
      <c r="G31" s="992"/>
      <c r="H31" s="992"/>
    </row>
    <row r="32" spans="1:17" ht="26.4" x14ac:dyDescent="0.25">
      <c r="A32" s="61" t="s">
        <v>626</v>
      </c>
      <c r="B32" s="142">
        <v>6.061401826096426</v>
      </c>
      <c r="C32" s="142">
        <v>5.5245449769138757</v>
      </c>
      <c r="D32" s="142">
        <v>3.007589912482342</v>
      </c>
      <c r="E32" s="142">
        <v>16.783197015582395</v>
      </c>
      <c r="F32" s="142">
        <v>1.4413870486646718</v>
      </c>
      <c r="G32" s="142">
        <v>7.7863418541808311</v>
      </c>
      <c r="H32" s="111">
        <v>59.395537366079459</v>
      </c>
      <c r="I32" s="59"/>
    </row>
    <row r="33" spans="1:23" ht="13.8" x14ac:dyDescent="0.3">
      <c r="A33" s="4"/>
    </row>
    <row r="34" spans="1:23" ht="13.8" x14ac:dyDescent="0.25">
      <c r="A34" s="20" t="s">
        <v>48</v>
      </c>
      <c r="B34" s="2"/>
      <c r="C34" s="2"/>
      <c r="D34" s="2"/>
      <c r="E34" s="2"/>
      <c r="F34" s="2"/>
      <c r="G34" s="2"/>
      <c r="H34" s="2"/>
    </row>
    <row r="35" spans="1:23" x14ac:dyDescent="0.3">
      <c r="A35" s="1026" t="s">
        <v>17</v>
      </c>
      <c r="B35" s="997" t="s">
        <v>49</v>
      </c>
      <c r="C35" s="998" t="s">
        <v>50</v>
      </c>
      <c r="D35" s="997" t="s">
        <v>517</v>
      </c>
      <c r="E35" s="998" t="s">
        <v>518</v>
      </c>
    </row>
    <row r="36" spans="1:23" x14ac:dyDescent="0.3">
      <c r="A36" s="1026"/>
      <c r="B36" s="997"/>
      <c r="C36" s="998"/>
      <c r="D36" s="997"/>
      <c r="E36" s="998"/>
    </row>
    <row r="37" spans="1:23" x14ac:dyDescent="0.3">
      <c r="A37" s="1026"/>
      <c r="B37" s="999" t="s">
        <v>31</v>
      </c>
      <c r="C37" s="1000"/>
      <c r="D37" s="999" t="s">
        <v>31</v>
      </c>
      <c r="E37" s="1000"/>
    </row>
    <row r="38" spans="1:23" ht="26.4" x14ac:dyDescent="0.25">
      <c r="A38" s="328" t="s">
        <v>626</v>
      </c>
      <c r="B38" s="329">
        <v>97.017890009769999</v>
      </c>
      <c r="C38" s="330">
        <v>2.9821099902300001</v>
      </c>
      <c r="D38" s="331">
        <v>96.430726903180656</v>
      </c>
      <c r="E38" s="331">
        <v>3.5692730968193489</v>
      </c>
      <c r="N38" s="59"/>
      <c r="O38" s="59"/>
    </row>
    <row r="39" spans="1:23" ht="13.8" x14ac:dyDescent="0.3">
      <c r="A39" s="8"/>
    </row>
    <row r="40" spans="1:23" ht="13.8" x14ac:dyDescent="0.3">
      <c r="A40" s="995" t="s">
        <v>51</v>
      </c>
      <c r="B40" s="995"/>
      <c r="C40" s="995"/>
      <c r="D40" s="995"/>
      <c r="E40" s="995"/>
      <c r="F40" s="995"/>
      <c r="G40" s="996"/>
      <c r="H40" s="996"/>
    </row>
    <row r="41" spans="1:23" x14ac:dyDescent="0.3">
      <c r="A41" s="1023" t="s">
        <v>17</v>
      </c>
      <c r="B41" s="1024" t="s">
        <v>52</v>
      </c>
      <c r="C41" s="1024"/>
      <c r="D41" s="1024"/>
      <c r="E41" s="1025" t="s">
        <v>53</v>
      </c>
      <c r="F41" s="988"/>
      <c r="G41" s="988"/>
      <c r="H41" s="21"/>
    </row>
    <row r="42" spans="1:23" ht="39.6" x14ac:dyDescent="0.3">
      <c r="A42" s="1023"/>
      <c r="B42" s="540" t="s">
        <v>54</v>
      </c>
      <c r="C42" s="540" t="s">
        <v>55</v>
      </c>
      <c r="D42" s="540" t="s">
        <v>56</v>
      </c>
      <c r="E42" s="540" t="s">
        <v>57</v>
      </c>
      <c r="F42" s="540" t="s">
        <v>58</v>
      </c>
      <c r="G42" s="542" t="s">
        <v>56</v>
      </c>
      <c r="H42" s="21"/>
    </row>
    <row r="43" spans="1:23" x14ac:dyDescent="0.3">
      <c r="A43" s="1023"/>
      <c r="B43" s="1017" t="s">
        <v>31</v>
      </c>
      <c r="C43" s="1018"/>
      <c r="D43" s="1018"/>
      <c r="E43" s="1018"/>
      <c r="F43" s="1018"/>
      <c r="G43" s="1018"/>
      <c r="H43" s="21"/>
    </row>
    <row r="44" spans="1:23" x14ac:dyDescent="0.25">
      <c r="A44" s="26" t="s">
        <v>313</v>
      </c>
      <c r="B44" s="142">
        <v>94.595910355290002</v>
      </c>
      <c r="C44" s="142">
        <v>7.2501082476300001</v>
      </c>
      <c r="D44" s="142">
        <v>8.7024263579999997E-2</v>
      </c>
      <c r="E44" s="142">
        <v>33.201767736688396</v>
      </c>
      <c r="F44" s="142">
        <v>66.277122550881913</v>
      </c>
      <c r="G44" s="245">
        <v>0.52110971242968585</v>
      </c>
      <c r="H44" s="499"/>
      <c r="R44" s="59"/>
      <c r="S44" s="59"/>
      <c r="T44" s="59"/>
      <c r="U44" s="59"/>
      <c r="V44" s="59"/>
      <c r="W44" s="59"/>
    </row>
    <row r="45" spans="1:23" ht="14.4" x14ac:dyDescent="0.25">
      <c r="A45" s="141"/>
      <c r="H45" s="499"/>
    </row>
    <row r="46" spans="1:23" x14ac:dyDescent="0.25">
      <c r="A46" s="289" t="s">
        <v>627</v>
      </c>
      <c r="B46" s="289"/>
      <c r="C46" s="289"/>
      <c r="D46" s="289"/>
      <c r="E46" s="289"/>
      <c r="F46" s="289"/>
      <c r="G46" s="289"/>
      <c r="H46" s="289"/>
    </row>
    <row r="48" spans="1:23" x14ac:dyDescent="0.3">
      <c r="B48" s="140"/>
      <c r="C48" s="140"/>
    </row>
    <row r="49" spans="4:4" ht="15.6" x14ac:dyDescent="0.3">
      <c r="D49" s="14"/>
    </row>
  </sheetData>
  <mergeCells count="30">
    <mergeCell ref="A41:A43"/>
    <mergeCell ref="B41:D41"/>
    <mergeCell ref="E41:G41"/>
    <mergeCell ref="B43:G43"/>
    <mergeCell ref="A35:A37"/>
    <mergeCell ref="B35:B36"/>
    <mergeCell ref="C35:C36"/>
    <mergeCell ref="B37:C37"/>
    <mergeCell ref="B10:G10"/>
    <mergeCell ref="A14:A15"/>
    <mergeCell ref="B15:E15"/>
    <mergeCell ref="B5:E5"/>
    <mergeCell ref="A29:A31"/>
    <mergeCell ref="B29:G29"/>
    <mergeCell ref="H29:H30"/>
    <mergeCell ref="B31:H31"/>
    <mergeCell ref="H5:K5"/>
    <mergeCell ref="A26:B26"/>
    <mergeCell ref="A40:F40"/>
    <mergeCell ref="G40:H40"/>
    <mergeCell ref="D35:D36"/>
    <mergeCell ref="E35:E36"/>
    <mergeCell ref="D37:E37"/>
    <mergeCell ref="A19:A20"/>
    <mergeCell ref="B20:C20"/>
    <mergeCell ref="D20:E20"/>
    <mergeCell ref="A24:B25"/>
    <mergeCell ref="C25:E25"/>
    <mergeCell ref="A4:A5"/>
    <mergeCell ref="A9:A10"/>
  </mergeCells>
  <hyperlinks>
    <hyperlink ref="F1" location="INFO!A1" display="POWRÓT" xr:uid="{05EDE138-16AB-44FC-B9A9-F5A812573871}"/>
  </hyperlinks>
  <pageMargins left="0.74803149606299213" right="0.74803149606299213" top="0.98425196850393704" bottom="0.98425196850393704" header="0.51181102362204722" footer="0.51181102362204722"/>
  <pageSetup paperSize="9" scale="94" fitToWidth="2" fitToHeight="2" orientation="portrait" r:id="rId1"/>
  <headerFooter alignWithMargins="0"/>
  <rowBreaks count="1" manualBreakCount="1">
    <brk id="22" max="7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FAA0A-6897-4BB4-BC9D-7DD90CC6CC2D}">
  <sheetPr>
    <tabColor rgb="FFFFC000"/>
  </sheetPr>
  <dimension ref="A1:I67"/>
  <sheetViews>
    <sheetView topLeftCell="A20" zoomScaleNormal="100" workbookViewId="0">
      <selection activeCell="B40" sqref="B40:C67"/>
    </sheetView>
  </sheetViews>
  <sheetFormatPr defaultRowHeight="14.4" x14ac:dyDescent="0.3"/>
  <cols>
    <col min="1" max="1" width="15.44140625" customWidth="1"/>
    <col min="2" max="2" width="12.21875" customWidth="1"/>
    <col min="3" max="3" width="30.6640625" customWidth="1"/>
    <col min="4" max="4" width="45.33203125" customWidth="1"/>
    <col min="7" max="7" width="13.77734375" customWidth="1"/>
    <col min="9" max="9" width="9.77734375" bestFit="1" customWidth="1"/>
    <col min="255" max="255" width="15.44140625" customWidth="1"/>
    <col min="256" max="256" width="12.21875" customWidth="1"/>
    <col min="257" max="257" width="15.21875" customWidth="1"/>
    <col min="258" max="258" width="18.77734375" customWidth="1"/>
    <col min="511" max="511" width="15.44140625" customWidth="1"/>
    <col min="512" max="512" width="12.21875" customWidth="1"/>
    <col min="513" max="513" width="15.21875" customWidth="1"/>
    <col min="514" max="514" width="18.77734375" customWidth="1"/>
    <col min="767" max="767" width="15.44140625" customWidth="1"/>
    <col min="768" max="768" width="12.21875" customWidth="1"/>
    <col min="769" max="769" width="15.21875" customWidth="1"/>
    <col min="770" max="770" width="18.77734375" customWidth="1"/>
    <col min="1023" max="1023" width="15.44140625" customWidth="1"/>
    <col min="1024" max="1024" width="12.21875" customWidth="1"/>
    <col min="1025" max="1025" width="15.21875" customWidth="1"/>
    <col min="1026" max="1026" width="18.77734375" customWidth="1"/>
    <col min="1279" max="1279" width="15.44140625" customWidth="1"/>
    <col min="1280" max="1280" width="12.21875" customWidth="1"/>
    <col min="1281" max="1281" width="15.21875" customWidth="1"/>
    <col min="1282" max="1282" width="18.77734375" customWidth="1"/>
    <col min="1535" max="1535" width="15.44140625" customWidth="1"/>
    <col min="1536" max="1536" width="12.21875" customWidth="1"/>
    <col min="1537" max="1537" width="15.21875" customWidth="1"/>
    <col min="1538" max="1538" width="18.77734375" customWidth="1"/>
    <col min="1791" max="1791" width="15.44140625" customWidth="1"/>
    <col min="1792" max="1792" width="12.21875" customWidth="1"/>
    <col min="1793" max="1793" width="15.21875" customWidth="1"/>
    <col min="1794" max="1794" width="18.77734375" customWidth="1"/>
    <col min="2047" max="2047" width="15.44140625" customWidth="1"/>
    <col min="2048" max="2048" width="12.21875" customWidth="1"/>
    <col min="2049" max="2049" width="15.21875" customWidth="1"/>
    <col min="2050" max="2050" width="18.77734375" customWidth="1"/>
    <col min="2303" max="2303" width="15.44140625" customWidth="1"/>
    <col min="2304" max="2304" width="12.21875" customWidth="1"/>
    <col min="2305" max="2305" width="15.21875" customWidth="1"/>
    <col min="2306" max="2306" width="18.77734375" customWidth="1"/>
    <col min="2559" max="2559" width="15.44140625" customWidth="1"/>
    <col min="2560" max="2560" width="12.21875" customWidth="1"/>
    <col min="2561" max="2561" width="15.21875" customWidth="1"/>
    <col min="2562" max="2562" width="18.77734375" customWidth="1"/>
    <col min="2815" max="2815" width="15.44140625" customWidth="1"/>
    <col min="2816" max="2816" width="12.21875" customWidth="1"/>
    <col min="2817" max="2817" width="15.21875" customWidth="1"/>
    <col min="2818" max="2818" width="18.77734375" customWidth="1"/>
    <col min="3071" max="3071" width="15.44140625" customWidth="1"/>
    <col min="3072" max="3072" width="12.21875" customWidth="1"/>
    <col min="3073" max="3073" width="15.21875" customWidth="1"/>
    <col min="3074" max="3074" width="18.77734375" customWidth="1"/>
    <col min="3327" max="3327" width="15.44140625" customWidth="1"/>
    <col min="3328" max="3328" width="12.21875" customWidth="1"/>
    <col min="3329" max="3329" width="15.21875" customWidth="1"/>
    <col min="3330" max="3330" width="18.77734375" customWidth="1"/>
    <col min="3583" max="3583" width="15.44140625" customWidth="1"/>
    <col min="3584" max="3584" width="12.21875" customWidth="1"/>
    <col min="3585" max="3585" width="15.21875" customWidth="1"/>
    <col min="3586" max="3586" width="18.77734375" customWidth="1"/>
    <col min="3839" max="3839" width="15.44140625" customWidth="1"/>
    <col min="3840" max="3840" width="12.21875" customWidth="1"/>
    <col min="3841" max="3841" width="15.21875" customWidth="1"/>
    <col min="3842" max="3842" width="18.77734375" customWidth="1"/>
    <col min="4095" max="4095" width="15.44140625" customWidth="1"/>
    <col min="4096" max="4096" width="12.21875" customWidth="1"/>
    <col min="4097" max="4097" width="15.21875" customWidth="1"/>
    <col min="4098" max="4098" width="18.77734375" customWidth="1"/>
    <col min="4351" max="4351" width="15.44140625" customWidth="1"/>
    <col min="4352" max="4352" width="12.21875" customWidth="1"/>
    <col min="4353" max="4353" width="15.21875" customWidth="1"/>
    <col min="4354" max="4354" width="18.77734375" customWidth="1"/>
    <col min="4607" max="4607" width="15.44140625" customWidth="1"/>
    <col min="4608" max="4608" width="12.21875" customWidth="1"/>
    <col min="4609" max="4609" width="15.21875" customWidth="1"/>
    <col min="4610" max="4610" width="18.77734375" customWidth="1"/>
    <col min="4863" max="4863" width="15.44140625" customWidth="1"/>
    <col min="4864" max="4864" width="12.21875" customWidth="1"/>
    <col min="4865" max="4865" width="15.21875" customWidth="1"/>
    <col min="4866" max="4866" width="18.77734375" customWidth="1"/>
    <col min="5119" max="5119" width="15.44140625" customWidth="1"/>
    <col min="5120" max="5120" width="12.21875" customWidth="1"/>
    <col min="5121" max="5121" width="15.21875" customWidth="1"/>
    <col min="5122" max="5122" width="18.77734375" customWidth="1"/>
    <col min="5375" max="5375" width="15.44140625" customWidth="1"/>
    <col min="5376" max="5376" width="12.21875" customWidth="1"/>
    <col min="5377" max="5377" width="15.21875" customWidth="1"/>
    <col min="5378" max="5378" width="18.77734375" customWidth="1"/>
    <col min="5631" max="5631" width="15.44140625" customWidth="1"/>
    <col min="5632" max="5632" width="12.21875" customWidth="1"/>
    <col min="5633" max="5633" width="15.21875" customWidth="1"/>
    <col min="5634" max="5634" width="18.77734375" customWidth="1"/>
    <col min="5887" max="5887" width="15.44140625" customWidth="1"/>
    <col min="5888" max="5888" width="12.21875" customWidth="1"/>
    <col min="5889" max="5889" width="15.21875" customWidth="1"/>
    <col min="5890" max="5890" width="18.77734375" customWidth="1"/>
    <col min="6143" max="6143" width="15.44140625" customWidth="1"/>
    <col min="6144" max="6144" width="12.21875" customWidth="1"/>
    <col min="6145" max="6145" width="15.21875" customWidth="1"/>
    <col min="6146" max="6146" width="18.77734375" customWidth="1"/>
    <col min="6399" max="6399" width="15.44140625" customWidth="1"/>
    <col min="6400" max="6400" width="12.21875" customWidth="1"/>
    <col min="6401" max="6401" width="15.21875" customWidth="1"/>
    <col min="6402" max="6402" width="18.77734375" customWidth="1"/>
    <col min="6655" max="6655" width="15.44140625" customWidth="1"/>
    <col min="6656" max="6656" width="12.21875" customWidth="1"/>
    <col min="6657" max="6657" width="15.21875" customWidth="1"/>
    <col min="6658" max="6658" width="18.77734375" customWidth="1"/>
    <col min="6911" max="6911" width="15.44140625" customWidth="1"/>
    <col min="6912" max="6912" width="12.21875" customWidth="1"/>
    <col min="6913" max="6913" width="15.21875" customWidth="1"/>
    <col min="6914" max="6914" width="18.77734375" customWidth="1"/>
    <col min="7167" max="7167" width="15.44140625" customWidth="1"/>
    <col min="7168" max="7168" width="12.21875" customWidth="1"/>
    <col min="7169" max="7169" width="15.21875" customWidth="1"/>
    <col min="7170" max="7170" width="18.77734375" customWidth="1"/>
    <col min="7423" max="7423" width="15.44140625" customWidth="1"/>
    <col min="7424" max="7424" width="12.21875" customWidth="1"/>
    <col min="7425" max="7425" width="15.21875" customWidth="1"/>
    <col min="7426" max="7426" width="18.77734375" customWidth="1"/>
    <col min="7679" max="7679" width="15.44140625" customWidth="1"/>
    <col min="7680" max="7680" width="12.21875" customWidth="1"/>
    <col min="7681" max="7681" width="15.21875" customWidth="1"/>
    <col min="7682" max="7682" width="18.77734375" customWidth="1"/>
    <col min="7935" max="7935" width="15.44140625" customWidth="1"/>
    <col min="7936" max="7936" width="12.21875" customWidth="1"/>
    <col min="7937" max="7937" width="15.21875" customWidth="1"/>
    <col min="7938" max="7938" width="18.77734375" customWidth="1"/>
    <col min="8191" max="8191" width="15.44140625" customWidth="1"/>
    <col min="8192" max="8192" width="12.21875" customWidth="1"/>
    <col min="8193" max="8193" width="15.21875" customWidth="1"/>
    <col min="8194" max="8194" width="18.77734375" customWidth="1"/>
    <col min="8447" max="8447" width="15.44140625" customWidth="1"/>
    <col min="8448" max="8448" width="12.21875" customWidth="1"/>
    <col min="8449" max="8449" width="15.21875" customWidth="1"/>
    <col min="8450" max="8450" width="18.77734375" customWidth="1"/>
    <col min="8703" max="8703" width="15.44140625" customWidth="1"/>
    <col min="8704" max="8704" width="12.21875" customWidth="1"/>
    <col min="8705" max="8705" width="15.21875" customWidth="1"/>
    <col min="8706" max="8706" width="18.77734375" customWidth="1"/>
    <col min="8959" max="8959" width="15.44140625" customWidth="1"/>
    <col min="8960" max="8960" width="12.21875" customWidth="1"/>
    <col min="8961" max="8961" width="15.21875" customWidth="1"/>
    <col min="8962" max="8962" width="18.77734375" customWidth="1"/>
    <col min="9215" max="9215" width="15.44140625" customWidth="1"/>
    <col min="9216" max="9216" width="12.21875" customWidth="1"/>
    <col min="9217" max="9217" width="15.21875" customWidth="1"/>
    <col min="9218" max="9218" width="18.77734375" customWidth="1"/>
    <col min="9471" max="9471" width="15.44140625" customWidth="1"/>
    <col min="9472" max="9472" width="12.21875" customWidth="1"/>
    <col min="9473" max="9473" width="15.21875" customWidth="1"/>
    <col min="9474" max="9474" width="18.77734375" customWidth="1"/>
    <col min="9727" max="9727" width="15.44140625" customWidth="1"/>
    <col min="9728" max="9728" width="12.21875" customWidth="1"/>
    <col min="9729" max="9729" width="15.21875" customWidth="1"/>
    <col min="9730" max="9730" width="18.77734375" customWidth="1"/>
    <col min="9983" max="9983" width="15.44140625" customWidth="1"/>
    <col min="9984" max="9984" width="12.21875" customWidth="1"/>
    <col min="9985" max="9985" width="15.21875" customWidth="1"/>
    <col min="9986" max="9986" width="18.77734375" customWidth="1"/>
    <col min="10239" max="10239" width="15.44140625" customWidth="1"/>
    <col min="10240" max="10240" width="12.21875" customWidth="1"/>
    <col min="10241" max="10241" width="15.21875" customWidth="1"/>
    <col min="10242" max="10242" width="18.77734375" customWidth="1"/>
    <col min="10495" max="10495" width="15.44140625" customWidth="1"/>
    <col min="10496" max="10496" width="12.21875" customWidth="1"/>
    <col min="10497" max="10497" width="15.21875" customWidth="1"/>
    <col min="10498" max="10498" width="18.77734375" customWidth="1"/>
    <col min="10751" max="10751" width="15.44140625" customWidth="1"/>
    <col min="10752" max="10752" width="12.21875" customWidth="1"/>
    <col min="10753" max="10753" width="15.21875" customWidth="1"/>
    <col min="10754" max="10754" width="18.77734375" customWidth="1"/>
    <col min="11007" max="11007" width="15.44140625" customWidth="1"/>
    <col min="11008" max="11008" width="12.21875" customWidth="1"/>
    <col min="11009" max="11009" width="15.21875" customWidth="1"/>
    <col min="11010" max="11010" width="18.77734375" customWidth="1"/>
    <col min="11263" max="11263" width="15.44140625" customWidth="1"/>
    <col min="11264" max="11264" width="12.21875" customWidth="1"/>
    <col min="11265" max="11265" width="15.21875" customWidth="1"/>
    <col min="11266" max="11266" width="18.77734375" customWidth="1"/>
    <col min="11519" max="11519" width="15.44140625" customWidth="1"/>
    <col min="11520" max="11520" width="12.21875" customWidth="1"/>
    <col min="11521" max="11521" width="15.21875" customWidth="1"/>
    <col min="11522" max="11522" width="18.77734375" customWidth="1"/>
    <col min="11775" max="11775" width="15.44140625" customWidth="1"/>
    <col min="11776" max="11776" width="12.21875" customWidth="1"/>
    <col min="11777" max="11777" width="15.21875" customWidth="1"/>
    <col min="11778" max="11778" width="18.77734375" customWidth="1"/>
    <col min="12031" max="12031" width="15.44140625" customWidth="1"/>
    <col min="12032" max="12032" width="12.21875" customWidth="1"/>
    <col min="12033" max="12033" width="15.21875" customWidth="1"/>
    <col min="12034" max="12034" width="18.77734375" customWidth="1"/>
    <col min="12287" max="12287" width="15.44140625" customWidth="1"/>
    <col min="12288" max="12288" width="12.21875" customWidth="1"/>
    <col min="12289" max="12289" width="15.21875" customWidth="1"/>
    <col min="12290" max="12290" width="18.77734375" customWidth="1"/>
    <col min="12543" max="12543" width="15.44140625" customWidth="1"/>
    <col min="12544" max="12544" width="12.21875" customWidth="1"/>
    <col min="12545" max="12545" width="15.21875" customWidth="1"/>
    <col min="12546" max="12546" width="18.77734375" customWidth="1"/>
    <col min="12799" max="12799" width="15.44140625" customWidth="1"/>
    <col min="12800" max="12800" width="12.21875" customWidth="1"/>
    <col min="12801" max="12801" width="15.21875" customWidth="1"/>
    <col min="12802" max="12802" width="18.77734375" customWidth="1"/>
    <col min="13055" max="13055" width="15.44140625" customWidth="1"/>
    <col min="13056" max="13056" width="12.21875" customWidth="1"/>
    <col min="13057" max="13057" width="15.21875" customWidth="1"/>
    <col min="13058" max="13058" width="18.77734375" customWidth="1"/>
    <col min="13311" max="13311" width="15.44140625" customWidth="1"/>
    <col min="13312" max="13312" width="12.21875" customWidth="1"/>
    <col min="13313" max="13313" width="15.21875" customWidth="1"/>
    <col min="13314" max="13314" width="18.77734375" customWidth="1"/>
    <col min="13567" max="13567" width="15.44140625" customWidth="1"/>
    <col min="13568" max="13568" width="12.21875" customWidth="1"/>
    <col min="13569" max="13569" width="15.21875" customWidth="1"/>
    <col min="13570" max="13570" width="18.77734375" customWidth="1"/>
    <col min="13823" max="13823" width="15.44140625" customWidth="1"/>
    <col min="13824" max="13824" width="12.21875" customWidth="1"/>
    <col min="13825" max="13825" width="15.21875" customWidth="1"/>
    <col min="13826" max="13826" width="18.77734375" customWidth="1"/>
    <col min="14079" max="14079" width="15.44140625" customWidth="1"/>
    <col min="14080" max="14080" width="12.21875" customWidth="1"/>
    <col min="14081" max="14081" width="15.21875" customWidth="1"/>
    <col min="14082" max="14082" width="18.77734375" customWidth="1"/>
    <col min="14335" max="14335" width="15.44140625" customWidth="1"/>
    <col min="14336" max="14336" width="12.21875" customWidth="1"/>
    <col min="14337" max="14337" width="15.21875" customWidth="1"/>
    <col min="14338" max="14338" width="18.77734375" customWidth="1"/>
    <col min="14591" max="14591" width="15.44140625" customWidth="1"/>
    <col min="14592" max="14592" width="12.21875" customWidth="1"/>
    <col min="14593" max="14593" width="15.21875" customWidth="1"/>
    <col min="14594" max="14594" width="18.77734375" customWidth="1"/>
    <col min="14847" max="14847" width="15.44140625" customWidth="1"/>
    <col min="14848" max="14848" width="12.21875" customWidth="1"/>
    <col min="14849" max="14849" width="15.21875" customWidth="1"/>
    <col min="14850" max="14850" width="18.77734375" customWidth="1"/>
    <col min="15103" max="15103" width="15.44140625" customWidth="1"/>
    <col min="15104" max="15104" width="12.21875" customWidth="1"/>
    <col min="15105" max="15105" width="15.21875" customWidth="1"/>
    <col min="15106" max="15106" width="18.77734375" customWidth="1"/>
    <col min="15359" max="15359" width="15.44140625" customWidth="1"/>
    <col min="15360" max="15360" width="12.21875" customWidth="1"/>
    <col min="15361" max="15361" width="15.21875" customWidth="1"/>
    <col min="15362" max="15362" width="18.77734375" customWidth="1"/>
    <col min="15615" max="15615" width="15.44140625" customWidth="1"/>
    <col min="15616" max="15616" width="12.21875" customWidth="1"/>
    <col min="15617" max="15617" width="15.21875" customWidth="1"/>
    <col min="15618" max="15618" width="18.77734375" customWidth="1"/>
    <col min="15871" max="15871" width="15.44140625" customWidth="1"/>
    <col min="15872" max="15872" width="12.21875" customWidth="1"/>
    <col min="15873" max="15873" width="15.21875" customWidth="1"/>
    <col min="15874" max="15874" width="18.77734375" customWidth="1"/>
    <col min="16127" max="16127" width="15.44140625" customWidth="1"/>
    <col min="16128" max="16128" width="12.21875" customWidth="1"/>
    <col min="16129" max="16129" width="15.21875" customWidth="1"/>
    <col min="16130" max="16130" width="18.77734375" customWidth="1"/>
  </cols>
  <sheetData>
    <row r="1" spans="1:8" ht="15.6" x14ac:dyDescent="0.3">
      <c r="A1" s="653" t="s">
        <v>875</v>
      </c>
      <c r="B1" s="652"/>
      <c r="C1" s="652"/>
      <c r="D1" s="652"/>
    </row>
    <row r="2" spans="1:8" ht="15.6" x14ac:dyDescent="0.3">
      <c r="A2" s="653" t="s">
        <v>874</v>
      </c>
      <c r="F2" s="894"/>
    </row>
    <row r="3" spans="1:8" ht="27.6" x14ac:dyDescent="0.3">
      <c r="A3" s="949" t="s">
        <v>537</v>
      </c>
      <c r="B3" s="950" t="s">
        <v>909</v>
      </c>
      <c r="C3" s="950" t="s">
        <v>967</v>
      </c>
      <c r="D3" s="951" t="s">
        <v>968</v>
      </c>
      <c r="E3" s="655"/>
    </row>
    <row r="4" spans="1:8" x14ac:dyDescent="0.3">
      <c r="A4" s="657" t="s">
        <v>539</v>
      </c>
      <c r="B4" s="658">
        <v>449206.57900000003</v>
      </c>
      <c r="C4" s="659">
        <v>200276.4</v>
      </c>
      <c r="D4" s="660">
        <v>2.2000000000000002</v>
      </c>
      <c r="E4" s="661"/>
      <c r="H4" t="s">
        <v>909</v>
      </c>
    </row>
    <row r="5" spans="1:8" x14ac:dyDescent="0.3">
      <c r="A5" s="662" t="s">
        <v>540</v>
      </c>
      <c r="B5" s="663">
        <v>9158.75</v>
      </c>
      <c r="C5" s="664">
        <v>4148.3</v>
      </c>
      <c r="D5" s="665">
        <v>2.2000000000000002</v>
      </c>
      <c r="E5" s="661"/>
      <c r="H5" t="s">
        <v>967</v>
      </c>
    </row>
    <row r="6" spans="1:8" x14ac:dyDescent="0.3">
      <c r="A6" s="662" t="s">
        <v>541</v>
      </c>
      <c r="B6" s="663">
        <v>11832.049000000001</v>
      </c>
      <c r="C6" s="664">
        <v>5142.3</v>
      </c>
      <c r="D6" s="665">
        <v>2.2999999999999998</v>
      </c>
      <c r="E6" s="661"/>
      <c r="H6" t="s">
        <v>968</v>
      </c>
    </row>
    <row r="7" spans="1:8" x14ac:dyDescent="0.3">
      <c r="A7" s="662" t="s">
        <v>542</v>
      </c>
      <c r="B7" s="663">
        <v>6445.4809999999998</v>
      </c>
      <c r="C7" s="664">
        <v>2853.1</v>
      </c>
      <c r="D7" s="665">
        <v>2.2000000000000002</v>
      </c>
      <c r="E7" s="661"/>
    </row>
    <row r="8" spans="1:8" x14ac:dyDescent="0.3">
      <c r="A8" s="662" t="s">
        <v>671</v>
      </c>
      <c r="B8" s="663">
        <v>3861.9670000000001</v>
      </c>
      <c r="C8" s="664">
        <v>1435.7</v>
      </c>
      <c r="D8" s="665">
        <v>2.7</v>
      </c>
      <c r="E8" s="661"/>
      <c r="H8" t="s">
        <v>539</v>
      </c>
    </row>
    <row r="9" spans="1:8" x14ac:dyDescent="0.3">
      <c r="A9" s="662" t="s">
        <v>544</v>
      </c>
      <c r="B9" s="663">
        <v>933.505</v>
      </c>
      <c r="C9" s="664">
        <v>367.8</v>
      </c>
      <c r="D9" s="665">
        <v>2.5</v>
      </c>
      <c r="E9" s="661"/>
      <c r="H9" t="s">
        <v>540</v>
      </c>
    </row>
    <row r="10" spans="1:8" x14ac:dyDescent="0.3">
      <c r="A10" s="662" t="s">
        <v>672</v>
      </c>
      <c r="B10" s="663">
        <v>10900.555</v>
      </c>
      <c r="C10" s="664">
        <v>4513.3</v>
      </c>
      <c r="D10" s="665">
        <v>2.2999999999999998</v>
      </c>
      <c r="E10" s="661"/>
      <c r="H10" t="s">
        <v>541</v>
      </c>
    </row>
    <row r="11" spans="1:8" x14ac:dyDescent="0.3">
      <c r="A11" s="662" t="s">
        <v>546</v>
      </c>
      <c r="B11" s="663">
        <v>5961.2489999999998</v>
      </c>
      <c r="C11" s="664">
        <v>3101.3</v>
      </c>
      <c r="D11" s="665">
        <v>1.9</v>
      </c>
      <c r="E11" s="661"/>
      <c r="H11" t="s">
        <v>542</v>
      </c>
    </row>
    <row r="12" spans="1:8" x14ac:dyDescent="0.3">
      <c r="A12" s="662" t="s">
        <v>547</v>
      </c>
      <c r="B12" s="663">
        <v>1374.6869999999999</v>
      </c>
      <c r="C12" s="664">
        <v>723.8</v>
      </c>
      <c r="D12" s="665">
        <v>1.9</v>
      </c>
      <c r="E12" s="661"/>
      <c r="H12" t="s">
        <v>671</v>
      </c>
    </row>
    <row r="13" spans="1:8" x14ac:dyDescent="0.3">
      <c r="A13" s="662" t="s">
        <v>548</v>
      </c>
      <c r="B13" s="663">
        <v>5603.8509999999997</v>
      </c>
      <c r="C13" s="664">
        <v>2919</v>
      </c>
      <c r="D13" s="665">
        <v>1.9</v>
      </c>
      <c r="E13" s="661"/>
      <c r="H13" t="s">
        <v>544</v>
      </c>
    </row>
    <row r="14" spans="1:8" x14ac:dyDescent="0.3">
      <c r="A14" s="662" t="s">
        <v>549</v>
      </c>
      <c r="B14" s="663">
        <v>68401.997000000003</v>
      </c>
      <c r="C14" s="664">
        <v>31581.1</v>
      </c>
      <c r="D14" s="665">
        <v>2.1</v>
      </c>
      <c r="E14" s="661"/>
      <c r="H14" t="s">
        <v>672</v>
      </c>
    </row>
    <row r="15" spans="1:8" x14ac:dyDescent="0.3">
      <c r="A15" s="662" t="s">
        <v>550</v>
      </c>
      <c r="B15" s="663">
        <v>10397.192999999999</v>
      </c>
      <c r="C15" s="664">
        <v>4093.2</v>
      </c>
      <c r="D15" s="665">
        <v>2.6</v>
      </c>
      <c r="E15" s="661"/>
      <c r="H15" t="s">
        <v>546</v>
      </c>
    </row>
    <row r="16" spans="1:8" x14ac:dyDescent="0.3">
      <c r="A16" s="662" t="s">
        <v>551</v>
      </c>
      <c r="B16" s="663">
        <v>48610.457999999999</v>
      </c>
      <c r="C16" s="664">
        <v>19362.8</v>
      </c>
      <c r="D16" s="665">
        <v>2.5</v>
      </c>
      <c r="E16" s="661"/>
      <c r="H16" t="s">
        <v>547</v>
      </c>
    </row>
    <row r="17" spans="1:9" x14ac:dyDescent="0.3">
      <c r="A17" s="662" t="s">
        <v>552</v>
      </c>
      <c r="B17" s="663">
        <v>5343.8050000000003</v>
      </c>
      <c r="C17" s="664">
        <v>2036.8</v>
      </c>
      <c r="D17" s="665">
        <v>2.6</v>
      </c>
      <c r="E17" s="661"/>
      <c r="H17" t="s">
        <v>548</v>
      </c>
    </row>
    <row r="18" spans="1:9" x14ac:dyDescent="0.3">
      <c r="A18" s="662" t="s">
        <v>553</v>
      </c>
      <c r="B18" s="663">
        <v>2885.8910000000001</v>
      </c>
      <c r="C18" s="664">
        <v>1557</v>
      </c>
      <c r="D18" s="665">
        <v>1.8</v>
      </c>
      <c r="E18" s="661"/>
      <c r="H18" t="s">
        <v>549</v>
      </c>
    </row>
    <row r="19" spans="1:9" x14ac:dyDescent="0.3">
      <c r="A19" s="662" t="s">
        <v>554</v>
      </c>
      <c r="B19" s="663">
        <v>672.05</v>
      </c>
      <c r="C19" s="664">
        <v>279.5</v>
      </c>
      <c r="D19" s="665">
        <v>2.2999999999999998</v>
      </c>
      <c r="E19" s="661"/>
      <c r="H19" t="s">
        <v>550</v>
      </c>
    </row>
    <row r="20" spans="1:9" x14ac:dyDescent="0.3">
      <c r="A20" s="662" t="s">
        <v>555</v>
      </c>
      <c r="B20" s="663">
        <v>1871.8820000000001</v>
      </c>
      <c r="C20" s="664">
        <v>872.8</v>
      </c>
      <c r="D20" s="665">
        <v>2.1</v>
      </c>
      <c r="E20" s="661"/>
      <c r="H20" t="s">
        <v>551</v>
      </c>
    </row>
    <row r="21" spans="1:9" x14ac:dyDescent="0.3">
      <c r="A21" s="662" t="s">
        <v>556</v>
      </c>
      <c r="B21" s="663">
        <v>563.44299999999998</v>
      </c>
      <c r="C21" s="664">
        <v>221.5</v>
      </c>
      <c r="D21" s="665">
        <v>2.5</v>
      </c>
      <c r="E21" s="661"/>
      <c r="H21" t="s">
        <v>552</v>
      </c>
    </row>
    <row r="22" spans="1:9" x14ac:dyDescent="0.3">
      <c r="A22" s="662" t="s">
        <v>557</v>
      </c>
      <c r="B22" s="663">
        <v>17942.941999999999</v>
      </c>
      <c r="C22" s="664">
        <v>8594.2999999999993</v>
      </c>
      <c r="D22" s="665">
        <v>2</v>
      </c>
      <c r="E22" s="661"/>
      <c r="H22" t="s">
        <v>553</v>
      </c>
    </row>
    <row r="23" spans="1:9" x14ac:dyDescent="0.3">
      <c r="A23" s="662" t="s">
        <v>558</v>
      </c>
      <c r="B23" s="663">
        <v>83445</v>
      </c>
      <c r="C23" s="664">
        <v>41653.199999999997</v>
      </c>
      <c r="D23" s="665">
        <v>2</v>
      </c>
      <c r="E23" s="661"/>
      <c r="H23" t="s">
        <v>554</v>
      </c>
      <c r="I23" s="666"/>
    </row>
    <row r="24" spans="1:9" ht="18" x14ac:dyDescent="0.35">
      <c r="A24" s="662" t="s">
        <v>559</v>
      </c>
      <c r="B24" s="663">
        <v>36620.97</v>
      </c>
      <c r="C24" s="664">
        <v>15246.5</v>
      </c>
      <c r="D24" s="665">
        <v>2.4</v>
      </c>
      <c r="E24" s="661"/>
      <c r="F24" s="667"/>
      <c r="G24" s="668"/>
      <c r="H24" t="s">
        <v>555</v>
      </c>
    </row>
    <row r="25" spans="1:9" x14ac:dyDescent="0.3">
      <c r="A25" s="662" t="s">
        <v>560</v>
      </c>
      <c r="B25" s="663">
        <v>10639.726000000001</v>
      </c>
      <c r="C25" s="664">
        <v>4382</v>
      </c>
      <c r="D25" s="665">
        <v>2.4</v>
      </c>
      <c r="E25" s="661"/>
      <c r="G25" s="668"/>
      <c r="H25" t="s">
        <v>556</v>
      </c>
    </row>
    <row r="26" spans="1:9" ht="18" x14ac:dyDescent="0.35">
      <c r="A26" s="662" t="s">
        <v>561</v>
      </c>
      <c r="B26" s="663">
        <v>19064.409</v>
      </c>
      <c r="C26" s="664">
        <v>7554.1</v>
      </c>
      <c r="D26" s="665">
        <v>2.5</v>
      </c>
      <c r="E26" s="661"/>
      <c r="G26" s="669"/>
      <c r="H26" t="s">
        <v>557</v>
      </c>
    </row>
    <row r="27" spans="1:9" x14ac:dyDescent="0.3">
      <c r="A27" s="662" t="s">
        <v>562</v>
      </c>
      <c r="B27" s="663">
        <v>5424.6869999999999</v>
      </c>
      <c r="C27" s="664">
        <v>1720.5</v>
      </c>
      <c r="D27" s="665">
        <v>3.1</v>
      </c>
      <c r="E27" s="661"/>
      <c r="F27" s="110"/>
      <c r="H27" t="s">
        <v>558</v>
      </c>
    </row>
    <row r="28" spans="1:9" x14ac:dyDescent="0.3">
      <c r="A28" s="662" t="s">
        <v>563</v>
      </c>
      <c r="B28" s="663">
        <v>2123.9490000000001</v>
      </c>
      <c r="C28" s="664">
        <v>853.1</v>
      </c>
      <c r="D28" s="665">
        <v>2.4</v>
      </c>
      <c r="E28" s="661"/>
      <c r="H28" t="s">
        <v>559</v>
      </c>
    </row>
    <row r="29" spans="1:9" x14ac:dyDescent="0.3">
      <c r="A29" s="662" t="s">
        <v>564</v>
      </c>
      <c r="B29" s="663">
        <v>10551.707</v>
      </c>
      <c r="C29" s="664">
        <v>4772.1000000000004</v>
      </c>
      <c r="D29" s="665">
        <v>2.2000000000000002</v>
      </c>
      <c r="E29" s="661"/>
      <c r="H29" t="s">
        <v>560</v>
      </c>
    </row>
    <row r="30" spans="1:9" x14ac:dyDescent="0.3">
      <c r="A30" s="662" t="s">
        <v>565</v>
      </c>
      <c r="B30" s="663">
        <v>9584.6270000000004</v>
      </c>
      <c r="C30" s="664">
        <v>4083.6</v>
      </c>
      <c r="D30" s="665">
        <v>2.2999999999999998</v>
      </c>
      <c r="E30" s="661"/>
      <c r="H30" t="s">
        <v>561</v>
      </c>
    </row>
    <row r="31" spans="1:9" x14ac:dyDescent="0.3">
      <c r="A31" s="662" t="s">
        <v>585</v>
      </c>
      <c r="B31" s="663">
        <v>58989.749000000003</v>
      </c>
      <c r="C31" s="664">
        <v>26207.4</v>
      </c>
      <c r="D31" s="665">
        <v>2.2000000000000002</v>
      </c>
      <c r="E31" s="661"/>
      <c r="H31" t="s">
        <v>562</v>
      </c>
    </row>
    <row r="32" spans="1:9" x14ac:dyDescent="0.3">
      <c r="A32" s="670"/>
      <c r="B32" s="671"/>
      <c r="H32" t="s">
        <v>563</v>
      </c>
    </row>
    <row r="33" spans="1:8" x14ac:dyDescent="0.3">
      <c r="A33" s="672" t="s">
        <v>567</v>
      </c>
      <c r="B33" s="671"/>
      <c r="H33" t="s">
        <v>564</v>
      </c>
    </row>
    <row r="34" spans="1:8" x14ac:dyDescent="0.3">
      <c r="H34" t="s">
        <v>565</v>
      </c>
    </row>
    <row r="35" spans="1:8" x14ac:dyDescent="0.3">
      <c r="H35" t="s">
        <v>585</v>
      </c>
    </row>
    <row r="39" spans="1:8" x14ac:dyDescent="0.3">
      <c r="B39" t="str" cm="1">
        <f t="array" ref="B39:C67">_xlfn.CHOOSECOLS(Tabela29[#All],1,MATCH(dashboardy!H3,Tabela29[#Headers],0))</f>
        <v>Kraj</v>
      </c>
      <c r="C39" t="str">
        <v>Ludność (tys.)</v>
      </c>
    </row>
    <row r="40" spans="1:8" x14ac:dyDescent="0.3">
      <c r="B40" t="str">
        <v>UE-27</v>
      </c>
      <c r="C40">
        <v>449206.57900000003</v>
      </c>
    </row>
    <row r="41" spans="1:8" x14ac:dyDescent="0.3">
      <c r="B41" t="str">
        <v xml:space="preserve">Austria </v>
      </c>
      <c r="C41">
        <v>9158.75</v>
      </c>
    </row>
    <row r="42" spans="1:8" x14ac:dyDescent="0.3">
      <c r="B42" t="str">
        <v xml:space="preserve">Belgia </v>
      </c>
      <c r="C42">
        <v>11832.049000000001</v>
      </c>
    </row>
    <row r="43" spans="1:8" x14ac:dyDescent="0.3">
      <c r="B43" t="str">
        <v xml:space="preserve">Bułgaria </v>
      </c>
      <c r="C43">
        <v>6445.4809999999998</v>
      </c>
    </row>
    <row r="44" spans="1:8" x14ac:dyDescent="0.3">
      <c r="B44" t="str">
        <v xml:space="preserve">Chorwacja </v>
      </c>
      <c r="C44">
        <v>3861.9670000000001</v>
      </c>
    </row>
    <row r="45" spans="1:8" x14ac:dyDescent="0.3">
      <c r="B45" t="str">
        <v xml:space="preserve">Cypr </v>
      </c>
      <c r="C45">
        <v>933.505</v>
      </c>
    </row>
    <row r="46" spans="1:8" x14ac:dyDescent="0.3">
      <c r="B46" t="str">
        <v xml:space="preserve">Czechy </v>
      </c>
      <c r="C46">
        <v>10900.555</v>
      </c>
    </row>
    <row r="47" spans="1:8" x14ac:dyDescent="0.3">
      <c r="B47" t="str">
        <v xml:space="preserve">Dania </v>
      </c>
      <c r="C47">
        <v>5961.2489999999998</v>
      </c>
    </row>
    <row r="48" spans="1:8" x14ac:dyDescent="0.3">
      <c r="B48" t="str">
        <v xml:space="preserve">Estonia </v>
      </c>
      <c r="C48">
        <v>1374.6869999999999</v>
      </c>
    </row>
    <row r="49" spans="2:3" x14ac:dyDescent="0.3">
      <c r="B49" t="str">
        <v xml:space="preserve">Finlandia </v>
      </c>
      <c r="C49">
        <v>5603.8509999999997</v>
      </c>
    </row>
    <row r="50" spans="2:3" x14ac:dyDescent="0.3">
      <c r="B50" t="str">
        <v xml:space="preserve">Francja </v>
      </c>
      <c r="C50">
        <v>68401.997000000003</v>
      </c>
    </row>
    <row r="51" spans="2:3" x14ac:dyDescent="0.3">
      <c r="B51" t="str">
        <v xml:space="preserve">Grecja </v>
      </c>
      <c r="C51">
        <v>10397.192999999999</v>
      </c>
    </row>
    <row r="52" spans="2:3" x14ac:dyDescent="0.3">
      <c r="B52" t="str">
        <v xml:space="preserve">Hiszpania </v>
      </c>
      <c r="C52">
        <v>48610.457999999999</v>
      </c>
    </row>
    <row r="53" spans="2:3" x14ac:dyDescent="0.3">
      <c r="B53" t="str">
        <v xml:space="preserve">Irlandia </v>
      </c>
      <c r="C53">
        <v>5343.8050000000003</v>
      </c>
    </row>
    <row r="54" spans="2:3" x14ac:dyDescent="0.3">
      <c r="B54" t="str">
        <v xml:space="preserve">Litwa </v>
      </c>
      <c r="C54">
        <v>2885.8910000000001</v>
      </c>
    </row>
    <row r="55" spans="2:3" x14ac:dyDescent="0.3">
      <c r="B55" t="str">
        <v xml:space="preserve">Luksemburg </v>
      </c>
      <c r="C55">
        <v>672.05</v>
      </c>
    </row>
    <row r="56" spans="2:3" x14ac:dyDescent="0.3">
      <c r="B56" t="str">
        <v xml:space="preserve">Łotwa </v>
      </c>
      <c r="C56">
        <v>1871.8820000000001</v>
      </c>
    </row>
    <row r="57" spans="2:3" x14ac:dyDescent="0.3">
      <c r="B57" t="str">
        <v xml:space="preserve">Malta </v>
      </c>
      <c r="C57">
        <v>563.44299999999998</v>
      </c>
    </row>
    <row r="58" spans="2:3" x14ac:dyDescent="0.3">
      <c r="B58" t="str">
        <v xml:space="preserve">Niderlandy </v>
      </c>
      <c r="C58">
        <v>17942.941999999999</v>
      </c>
    </row>
    <row r="59" spans="2:3" x14ac:dyDescent="0.3">
      <c r="B59" t="str">
        <v xml:space="preserve">Niemcy </v>
      </c>
      <c r="C59">
        <v>83445</v>
      </c>
    </row>
    <row r="60" spans="2:3" x14ac:dyDescent="0.3">
      <c r="B60" t="str">
        <v xml:space="preserve">Polska </v>
      </c>
      <c r="C60">
        <v>36620.97</v>
      </c>
    </row>
    <row r="61" spans="2:3" x14ac:dyDescent="0.3">
      <c r="B61" t="str">
        <v xml:space="preserve">Portugalia </v>
      </c>
      <c r="C61">
        <v>10639.726000000001</v>
      </c>
    </row>
    <row r="62" spans="2:3" x14ac:dyDescent="0.3">
      <c r="B62" t="str">
        <v xml:space="preserve">Rumunia </v>
      </c>
      <c r="C62">
        <v>19064.409</v>
      </c>
    </row>
    <row r="63" spans="2:3" x14ac:dyDescent="0.3">
      <c r="B63" t="str">
        <v xml:space="preserve">Słowacja </v>
      </c>
      <c r="C63">
        <v>5424.6869999999999</v>
      </c>
    </row>
    <row r="64" spans="2:3" x14ac:dyDescent="0.3">
      <c r="B64" t="str">
        <v xml:space="preserve">Słowenia </v>
      </c>
      <c r="C64">
        <v>2123.9490000000001</v>
      </c>
    </row>
    <row r="65" spans="2:3" x14ac:dyDescent="0.3">
      <c r="B65" t="str">
        <v xml:space="preserve">Szwecja </v>
      </c>
      <c r="C65">
        <v>10551.707</v>
      </c>
    </row>
    <row r="66" spans="2:3" x14ac:dyDescent="0.3">
      <c r="B66" t="str">
        <v xml:space="preserve">Węgry </v>
      </c>
      <c r="C66">
        <v>9584.6270000000004</v>
      </c>
    </row>
    <row r="67" spans="2:3" x14ac:dyDescent="0.3">
      <c r="B67" t="str">
        <v>Włochy</v>
      </c>
      <c r="C67">
        <v>58989.749000000003</v>
      </c>
    </row>
  </sheetData>
  <printOptions horizontalCentered="1"/>
  <pageMargins left="0.74803149606299213" right="0.74803149606299213" top="0.94488188976377963" bottom="0.94488188976377963" header="0.31496062992125984" footer="0.31496062992125984"/>
  <pageSetup paperSize="9" scale="95" orientation="portrait" horizontalDpi="1200" verticalDpi="1200" r:id="rId1"/>
  <tableParts count="1">
    <tablePart r:id="rId2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B1AD7-02F1-48CF-9DC5-2ACC405441BA}">
  <dimension ref="A1:F19"/>
  <sheetViews>
    <sheetView showGridLines="0" zoomScale="95" zoomScaleNormal="95" workbookViewId="0">
      <selection activeCell="F1" sqref="F1"/>
    </sheetView>
  </sheetViews>
  <sheetFormatPr defaultColWidth="11.44140625" defaultRowHeight="14.4" x14ac:dyDescent="0.3"/>
  <cols>
    <col min="1" max="1" width="39" customWidth="1"/>
    <col min="2" max="3" width="18.77734375" customWidth="1"/>
    <col min="4" max="4" width="14.77734375" customWidth="1"/>
    <col min="5" max="5" width="8.77734375" customWidth="1"/>
  </cols>
  <sheetData>
    <row r="1" spans="1:6" ht="15.6" x14ac:dyDescent="0.3">
      <c r="A1" s="673" t="s">
        <v>673</v>
      </c>
      <c r="E1" s="674">
        <v>2023</v>
      </c>
      <c r="F1" s="894" t="s">
        <v>907</v>
      </c>
    </row>
    <row r="2" spans="1:6" ht="15.6" x14ac:dyDescent="0.3">
      <c r="A2" s="673"/>
      <c r="E2" s="674"/>
    </row>
    <row r="3" spans="1:6" x14ac:dyDescent="0.3">
      <c r="A3" s="1143" t="s">
        <v>674</v>
      </c>
      <c r="B3" s="1144" t="s">
        <v>82</v>
      </c>
      <c r="C3" s="1144"/>
      <c r="D3" s="1145"/>
    </row>
    <row r="4" spans="1:6" ht="26.4" x14ac:dyDescent="0.3">
      <c r="A4" s="1143"/>
      <c r="B4" s="675" t="s">
        <v>675</v>
      </c>
      <c r="C4" s="675" t="s">
        <v>676</v>
      </c>
      <c r="D4" s="676" t="s">
        <v>677</v>
      </c>
    </row>
    <row r="5" spans="1:6" x14ac:dyDescent="0.3">
      <c r="A5" s="1143"/>
      <c r="B5" s="1146" t="s">
        <v>31</v>
      </c>
      <c r="C5" s="1146"/>
      <c r="D5" s="1147"/>
    </row>
    <row r="6" spans="1:6" x14ac:dyDescent="0.3">
      <c r="A6" s="677" t="s">
        <v>678</v>
      </c>
      <c r="B6" s="678">
        <v>70.462905001231789</v>
      </c>
      <c r="C6" s="678">
        <v>2.6663442990907416</v>
      </c>
      <c r="D6" s="679">
        <v>26.870750699677473</v>
      </c>
    </row>
    <row r="7" spans="1:6" x14ac:dyDescent="0.3">
      <c r="A7" s="677" t="s">
        <v>679</v>
      </c>
      <c r="B7" s="680">
        <v>74.663027874084776</v>
      </c>
      <c r="C7" s="680">
        <v>8.721238077863708</v>
      </c>
      <c r="D7" s="681">
        <v>16.615734048051518</v>
      </c>
    </row>
    <row r="8" spans="1:6" x14ac:dyDescent="0.3">
      <c r="A8" s="677" t="s">
        <v>680</v>
      </c>
      <c r="B8" s="680">
        <v>60.609297644142373</v>
      </c>
      <c r="C8" s="680">
        <v>6.9449092485164572</v>
      </c>
      <c r="D8" s="681">
        <v>32.445793107341167</v>
      </c>
    </row>
    <row r="9" spans="1:6" x14ac:dyDescent="0.3">
      <c r="A9" s="677" t="s">
        <v>681</v>
      </c>
      <c r="B9" s="680">
        <v>72.695820078123816</v>
      </c>
      <c r="C9" s="680">
        <v>3.4714135698149184</v>
      </c>
      <c r="D9" s="681">
        <v>23.83276635206126</v>
      </c>
    </row>
    <row r="10" spans="1:6" x14ac:dyDescent="0.3">
      <c r="A10" s="677" t="s">
        <v>682</v>
      </c>
      <c r="B10" s="680">
        <v>76.61002762638492</v>
      </c>
      <c r="C10" s="680">
        <v>11.424892953634281</v>
      </c>
      <c r="D10" s="681">
        <v>11.96507941998078</v>
      </c>
    </row>
    <row r="11" spans="1:6" x14ac:dyDescent="0.3">
      <c r="A11" s="677" t="s">
        <v>683</v>
      </c>
      <c r="B11" s="680">
        <v>67.77409854855901</v>
      </c>
      <c r="C11" s="680">
        <v>5.2260807440023811</v>
      </c>
      <c r="D11" s="681">
        <v>26.999820707438612</v>
      </c>
    </row>
    <row r="12" spans="1:6" x14ac:dyDescent="0.3">
      <c r="A12" s="677" t="s">
        <v>684</v>
      </c>
      <c r="B12" s="680">
        <v>61.240708769930301</v>
      </c>
      <c r="C12" s="680">
        <v>7.9462372745879755</v>
      </c>
      <c r="D12" s="681">
        <v>30.813053955481728</v>
      </c>
    </row>
    <row r="13" spans="1:6" x14ac:dyDescent="0.3">
      <c r="A13" s="677" t="s">
        <v>685</v>
      </c>
      <c r="B13" s="680">
        <v>53.554473475516829</v>
      </c>
      <c r="C13" s="680">
        <v>11.196535368845424</v>
      </c>
      <c r="D13" s="681">
        <v>35.248991155637739</v>
      </c>
    </row>
    <row r="14" spans="1:6" x14ac:dyDescent="0.3">
      <c r="A14" s="677" t="s">
        <v>686</v>
      </c>
      <c r="B14" s="680">
        <v>39.46610205683124</v>
      </c>
      <c r="C14" s="680">
        <v>11.415226579219082</v>
      </c>
      <c r="D14" s="681">
        <v>49.11867136394968</v>
      </c>
    </row>
    <row r="16" spans="1:6" x14ac:dyDescent="0.3">
      <c r="A16" s="682" t="s">
        <v>687</v>
      </c>
    </row>
    <row r="17" spans="1:4" x14ac:dyDescent="0.3">
      <c r="A17" s="1148" t="s">
        <v>688</v>
      </c>
      <c r="B17" s="1148"/>
      <c r="C17" s="1148"/>
      <c r="D17" s="1148"/>
    </row>
    <row r="18" spans="1:4" x14ac:dyDescent="0.3">
      <c r="A18" s="1148"/>
      <c r="B18" s="1148"/>
      <c r="C18" s="1148"/>
      <c r="D18" s="1148"/>
    </row>
    <row r="19" spans="1:4" x14ac:dyDescent="0.3">
      <c r="A19" s="683"/>
      <c r="B19" s="683"/>
      <c r="C19" s="683"/>
      <c r="D19" s="683"/>
    </row>
  </sheetData>
  <mergeCells count="4">
    <mergeCell ref="A3:A5"/>
    <mergeCell ref="B3:D3"/>
    <mergeCell ref="B5:D5"/>
    <mergeCell ref="A17:D18"/>
  </mergeCells>
  <hyperlinks>
    <hyperlink ref="F1" location="INFO!A1" display="POWRÓT" xr:uid="{D9DFDF42-4C31-4F3B-95A9-A52580B20D7A}"/>
  </hyperlink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5882-E349-4CCA-9739-34BA26B0A528}">
  <dimension ref="A1:G11"/>
  <sheetViews>
    <sheetView showGridLines="0" zoomScaleNormal="100" workbookViewId="0">
      <selection activeCell="G1" sqref="G1"/>
    </sheetView>
  </sheetViews>
  <sheetFormatPr defaultColWidth="11.44140625" defaultRowHeight="14.4" x14ac:dyDescent="0.3"/>
  <cols>
    <col min="1" max="1" width="20.77734375" customWidth="1"/>
    <col min="2" max="2" width="12.77734375" customWidth="1"/>
    <col min="3" max="3" width="14.77734375" customWidth="1"/>
    <col min="4" max="4" width="12.77734375" customWidth="1"/>
    <col min="5" max="5" width="14.77734375" customWidth="1"/>
    <col min="6" max="7" width="7.77734375" customWidth="1"/>
  </cols>
  <sheetData>
    <row r="1" spans="1:7" ht="15.6" x14ac:dyDescent="0.3">
      <c r="A1" s="673" t="s">
        <v>689</v>
      </c>
      <c r="F1" s="674">
        <v>2023</v>
      </c>
      <c r="G1" s="894" t="s">
        <v>907</v>
      </c>
    </row>
    <row r="2" spans="1:7" ht="15.6" x14ac:dyDescent="0.3">
      <c r="A2" s="673"/>
      <c r="F2" s="674"/>
      <c r="G2" s="684"/>
    </row>
    <row r="3" spans="1:7" ht="35.4" customHeight="1" x14ac:dyDescent="0.35">
      <c r="A3" s="1149" t="s">
        <v>17</v>
      </c>
      <c r="B3" s="1150" t="s">
        <v>690</v>
      </c>
      <c r="C3" s="1150"/>
      <c r="D3" s="1150" t="s">
        <v>691</v>
      </c>
      <c r="E3" s="1151"/>
      <c r="F3" s="687"/>
    </row>
    <row r="4" spans="1:7" x14ac:dyDescent="0.3">
      <c r="A4" s="1149"/>
      <c r="B4" s="688" t="s">
        <v>692</v>
      </c>
      <c r="C4" s="688" t="s">
        <v>693</v>
      </c>
      <c r="D4" s="685" t="s">
        <v>692</v>
      </c>
      <c r="E4" s="689" t="s">
        <v>693</v>
      </c>
    </row>
    <row r="5" spans="1:7" x14ac:dyDescent="0.3">
      <c r="A5" s="1149"/>
      <c r="B5" s="688" t="s">
        <v>598</v>
      </c>
      <c r="C5" s="688" t="s">
        <v>174</v>
      </c>
      <c r="D5" s="685" t="s">
        <v>538</v>
      </c>
      <c r="E5" s="689" t="s">
        <v>694</v>
      </c>
    </row>
    <row r="6" spans="1:7" ht="17.399999999999999" x14ac:dyDescent="0.3">
      <c r="A6" s="690" t="s">
        <v>695</v>
      </c>
      <c r="B6" s="691">
        <v>61.682486727797503</v>
      </c>
      <c r="C6" s="692">
        <v>4516.8060151399795</v>
      </c>
      <c r="D6" s="693">
        <v>773237.15823528846</v>
      </c>
      <c r="E6" s="694">
        <v>56621.618756381227</v>
      </c>
    </row>
    <row r="7" spans="1:7" ht="17.399999999999999" x14ac:dyDescent="0.3">
      <c r="A7" s="695" t="s">
        <v>696</v>
      </c>
      <c r="B7" s="696">
        <v>41.844224750421702</v>
      </c>
      <c r="C7" s="697">
        <v>7824.312903822085</v>
      </c>
      <c r="D7" s="698">
        <v>396659.51704856561</v>
      </c>
      <c r="E7" s="699">
        <v>74170.048463752464</v>
      </c>
    </row>
    <row r="8" spans="1:7" x14ac:dyDescent="0.3">
      <c r="A8" s="700"/>
    </row>
    <row r="9" spans="1:7" x14ac:dyDescent="0.3">
      <c r="A9" s="701" t="s">
        <v>697</v>
      </c>
    </row>
    <row r="10" spans="1:7" x14ac:dyDescent="0.3">
      <c r="A10" s="702" t="s">
        <v>698</v>
      </c>
    </row>
    <row r="11" spans="1:7" x14ac:dyDescent="0.3">
      <c r="A11" s="702" t="s">
        <v>699</v>
      </c>
    </row>
  </sheetData>
  <mergeCells count="3">
    <mergeCell ref="A3:A5"/>
    <mergeCell ref="B3:C3"/>
    <mergeCell ref="D3:E3"/>
  </mergeCells>
  <hyperlinks>
    <hyperlink ref="G1" location="INFO!A1" display="POWRÓT" xr:uid="{2C0865AA-1921-4DFC-87D7-18AC45F334C3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0887D-A9C3-427B-9574-866CB12D11F5}">
  <dimension ref="A1:J14"/>
  <sheetViews>
    <sheetView showGridLines="0" zoomScaleNormal="100" workbookViewId="0">
      <selection activeCell="J1" sqref="J1"/>
    </sheetView>
  </sheetViews>
  <sheetFormatPr defaultColWidth="11.44140625" defaultRowHeight="14.4" x14ac:dyDescent="0.3"/>
  <cols>
    <col min="1" max="1" width="15.77734375" customWidth="1"/>
    <col min="2" max="2" width="11.5546875" customWidth="1"/>
    <col min="3" max="3" width="10.5546875" customWidth="1"/>
    <col min="4" max="4" width="13" customWidth="1"/>
    <col min="5" max="6" width="10.5546875" customWidth="1"/>
    <col min="7" max="7" width="11.5546875" customWidth="1"/>
    <col min="8" max="8" width="13.21875" customWidth="1"/>
    <col min="9" max="9" width="7.21875" customWidth="1"/>
    <col min="10" max="10" width="19.77734375" customWidth="1"/>
  </cols>
  <sheetData>
    <row r="1" spans="1:10" ht="15.6" x14ac:dyDescent="0.3">
      <c r="A1" s="673" t="s">
        <v>700</v>
      </c>
      <c r="I1" s="703">
        <v>2023</v>
      </c>
      <c r="J1" s="894" t="s">
        <v>907</v>
      </c>
    </row>
    <row r="2" spans="1:10" ht="15.6" x14ac:dyDescent="0.3">
      <c r="A2" s="673"/>
      <c r="I2" s="703"/>
    </row>
    <row r="3" spans="1:10" x14ac:dyDescent="0.3">
      <c r="A3" s="1149" t="s">
        <v>701</v>
      </c>
      <c r="B3" s="1150" t="s">
        <v>661</v>
      </c>
      <c r="C3" s="1150"/>
      <c r="D3" s="1150"/>
      <c r="E3" s="1150"/>
      <c r="F3" s="1150" t="s">
        <v>702</v>
      </c>
      <c r="G3" s="1150" t="s">
        <v>703</v>
      </c>
      <c r="H3" s="1151"/>
    </row>
    <row r="4" spans="1:10" x14ac:dyDescent="0.3">
      <c r="A4" s="1149"/>
      <c r="B4" s="1150" t="s">
        <v>704</v>
      </c>
      <c r="C4" s="1151"/>
      <c r="D4" s="1150" t="s">
        <v>705</v>
      </c>
      <c r="E4" s="1150"/>
      <c r="F4" s="1150"/>
      <c r="G4" s="1150"/>
      <c r="H4" s="1151"/>
    </row>
    <row r="5" spans="1:10" x14ac:dyDescent="0.3">
      <c r="A5" s="1149"/>
      <c r="B5" s="686" t="s">
        <v>504</v>
      </c>
      <c r="C5" s="685" t="s">
        <v>598</v>
      </c>
      <c r="D5" s="686" t="s">
        <v>504</v>
      </c>
      <c r="E5" s="685" t="s">
        <v>598</v>
      </c>
      <c r="F5" s="685" t="s">
        <v>706</v>
      </c>
      <c r="G5" s="686" t="s">
        <v>707</v>
      </c>
      <c r="H5" s="686" t="s">
        <v>708</v>
      </c>
    </row>
    <row r="6" spans="1:10" ht="28.2" x14ac:dyDescent="0.3">
      <c r="A6" s="677" t="s">
        <v>709</v>
      </c>
      <c r="B6" s="77">
        <v>2313.7260733762555</v>
      </c>
      <c r="C6" s="704">
        <v>8.3294138641545192</v>
      </c>
      <c r="D6" s="705">
        <v>4706.2145586151792</v>
      </c>
      <c r="E6" s="704">
        <v>16.942372411014588</v>
      </c>
      <c r="F6" s="705">
        <v>1733.2653041087071</v>
      </c>
      <c r="G6" s="706">
        <v>0.93384614174195257</v>
      </c>
      <c r="H6" s="707">
        <v>259.4017060394313</v>
      </c>
    </row>
    <row r="7" spans="1:10" x14ac:dyDescent="0.3">
      <c r="A7" s="677" t="s">
        <v>710</v>
      </c>
      <c r="B7" s="77">
        <v>1749.2191019624743</v>
      </c>
      <c r="C7" s="704">
        <v>6.2971887670649069</v>
      </c>
      <c r="D7" s="705">
        <v>3516.5633362465419</v>
      </c>
      <c r="E7" s="704">
        <v>12.65962801048755</v>
      </c>
      <c r="F7" s="708">
        <v>1540.078955010983</v>
      </c>
      <c r="G7" s="709">
        <v>0.89377437818790983</v>
      </c>
      <c r="H7" s="710">
        <v>248.27066060775275</v>
      </c>
    </row>
    <row r="8" spans="1:10" ht="15.6" customHeight="1" x14ac:dyDescent="0.3">
      <c r="A8" s="677" t="s">
        <v>711</v>
      </c>
      <c r="B8" s="77" t="s">
        <v>712</v>
      </c>
      <c r="C8" s="711" t="s">
        <v>713</v>
      </c>
      <c r="D8" s="711" t="s">
        <v>714</v>
      </c>
      <c r="E8" s="712" t="s">
        <v>715</v>
      </c>
      <c r="F8" s="711" t="s">
        <v>716</v>
      </c>
      <c r="G8" s="711" t="s">
        <v>717</v>
      </c>
      <c r="H8" s="711" t="s">
        <v>718</v>
      </c>
    </row>
    <row r="9" spans="1:10" ht="15.6" x14ac:dyDescent="0.3">
      <c r="A9" s="713"/>
    </row>
    <row r="11" spans="1:10" x14ac:dyDescent="0.3">
      <c r="D11" s="714"/>
      <c r="E11" s="714"/>
    </row>
    <row r="12" spans="1:10" x14ac:dyDescent="0.3">
      <c r="D12" s="714"/>
      <c r="E12" s="714"/>
    </row>
    <row r="13" spans="1:10" x14ac:dyDescent="0.3">
      <c r="D13" s="714"/>
      <c r="E13" s="714"/>
    </row>
    <row r="14" spans="1:10" x14ac:dyDescent="0.3">
      <c r="D14" s="714"/>
      <c r="E14" s="714"/>
    </row>
  </sheetData>
  <mergeCells count="6">
    <mergeCell ref="A3:A5"/>
    <mergeCell ref="B3:E3"/>
    <mergeCell ref="F3:F4"/>
    <mergeCell ref="G3:H4"/>
    <mergeCell ref="B4:C4"/>
    <mergeCell ref="D4:E4"/>
  </mergeCells>
  <hyperlinks>
    <hyperlink ref="J1" location="INFO!A1" display="POWRÓT" xr:uid="{46E93345-D0D6-4903-910D-EB59C468510F}"/>
  </hyperlink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8EB1F-273D-4D87-8DCA-3B82077C13E2}">
  <dimension ref="A1:G15"/>
  <sheetViews>
    <sheetView showGridLines="0" zoomScaleNormal="100" workbookViewId="0">
      <selection activeCell="G1" sqref="G1"/>
    </sheetView>
  </sheetViews>
  <sheetFormatPr defaultColWidth="11.44140625" defaultRowHeight="14.4" x14ac:dyDescent="0.3"/>
  <cols>
    <col min="1" max="1" width="24.21875" customWidth="1"/>
    <col min="2" max="2" width="16.77734375" customWidth="1"/>
    <col min="3" max="3" width="17" customWidth="1"/>
    <col min="4" max="4" width="14.77734375" customWidth="1"/>
    <col min="6" max="6" width="6.21875" customWidth="1"/>
    <col min="7" max="8" width="7.77734375" customWidth="1"/>
  </cols>
  <sheetData>
    <row r="1" spans="1:7" ht="15.6" x14ac:dyDescent="0.3">
      <c r="A1" s="673" t="s">
        <v>719</v>
      </c>
      <c r="G1" s="894" t="s">
        <v>907</v>
      </c>
    </row>
    <row r="2" spans="1:7" ht="15.6" x14ac:dyDescent="0.3">
      <c r="A2" s="673"/>
    </row>
    <row r="3" spans="1:7" ht="15.6" x14ac:dyDescent="0.3">
      <c r="A3" s="1152" t="s">
        <v>701</v>
      </c>
      <c r="B3" s="715" t="s">
        <v>720</v>
      </c>
      <c r="C3" s="715" t="s">
        <v>702</v>
      </c>
      <c r="D3" s="716" t="s">
        <v>703</v>
      </c>
      <c r="E3" s="717">
        <v>2023</v>
      </c>
    </row>
    <row r="4" spans="1:7" ht="15.6" x14ac:dyDescent="0.3">
      <c r="A4" s="1153"/>
      <c r="B4" s="688" t="s">
        <v>598</v>
      </c>
      <c r="C4" s="688" t="s">
        <v>174</v>
      </c>
      <c r="D4" s="689" t="s">
        <v>721</v>
      </c>
      <c r="E4" s="718"/>
    </row>
    <row r="5" spans="1:7" ht="15.6" x14ac:dyDescent="0.3">
      <c r="A5" s="719" t="s">
        <v>722</v>
      </c>
      <c r="B5" s="720">
        <v>31.594574926686889</v>
      </c>
      <c r="C5" s="721">
        <v>1794.0877220928801</v>
      </c>
      <c r="D5" s="710">
        <v>103.2517</v>
      </c>
      <c r="E5" s="718"/>
    </row>
    <row r="6" spans="1:7" ht="15.6" x14ac:dyDescent="0.3">
      <c r="A6" s="719" t="s">
        <v>723</v>
      </c>
      <c r="B6" s="720">
        <v>29.182947800699527</v>
      </c>
      <c r="C6" s="721">
        <v>1666.3520379999177</v>
      </c>
      <c r="D6" s="710">
        <v>105.84178</v>
      </c>
      <c r="E6" s="718"/>
    </row>
    <row r="7" spans="1:7" ht="15.6" x14ac:dyDescent="0.3">
      <c r="A7" s="719" t="s">
        <v>724</v>
      </c>
      <c r="B7" s="722" t="s">
        <v>725</v>
      </c>
      <c r="C7" s="721" t="s">
        <v>726</v>
      </c>
      <c r="D7" s="710" t="s">
        <v>727</v>
      </c>
      <c r="E7" s="718"/>
    </row>
    <row r="9" spans="1:7" ht="15.6" x14ac:dyDescent="0.3">
      <c r="A9" s="673" t="s">
        <v>728</v>
      </c>
    </row>
    <row r="10" spans="1:7" ht="15.6" x14ac:dyDescent="0.3">
      <c r="A10" s="673"/>
    </row>
    <row r="11" spans="1:7" x14ac:dyDescent="0.3">
      <c r="A11" s="1143" t="s">
        <v>701</v>
      </c>
      <c r="B11" s="685" t="s">
        <v>720</v>
      </c>
      <c r="C11" s="685" t="s">
        <v>702</v>
      </c>
      <c r="D11" s="686" t="s">
        <v>703</v>
      </c>
    </row>
    <row r="12" spans="1:7" ht="16.8" x14ac:dyDescent="0.3">
      <c r="A12" s="1143"/>
      <c r="B12" s="688" t="s">
        <v>729</v>
      </c>
      <c r="C12" s="688" t="s">
        <v>174</v>
      </c>
      <c r="D12" s="689" t="s">
        <v>730</v>
      </c>
    </row>
    <row r="13" spans="1:7" x14ac:dyDescent="0.3">
      <c r="A13" s="719" t="s">
        <v>722</v>
      </c>
      <c r="B13" s="720">
        <v>49.127543968387982</v>
      </c>
      <c r="C13" s="723">
        <v>961.91758857757088</v>
      </c>
      <c r="D13" s="724">
        <v>35.376522124633951</v>
      </c>
    </row>
    <row r="14" spans="1:7" x14ac:dyDescent="0.3">
      <c r="A14" s="719" t="s">
        <v>723</v>
      </c>
      <c r="B14" s="720">
        <v>38.191890483714182</v>
      </c>
      <c r="C14" s="723">
        <v>833.0409686725385</v>
      </c>
      <c r="D14" s="724">
        <v>32.47</v>
      </c>
    </row>
    <row r="15" spans="1:7" x14ac:dyDescent="0.3">
      <c r="A15" s="719" t="s">
        <v>724</v>
      </c>
      <c r="B15" s="722" t="s">
        <v>731</v>
      </c>
      <c r="C15" s="722" t="s">
        <v>732</v>
      </c>
      <c r="D15" s="725" t="s">
        <v>733</v>
      </c>
    </row>
  </sheetData>
  <mergeCells count="2">
    <mergeCell ref="A3:A4"/>
    <mergeCell ref="A11:A12"/>
  </mergeCells>
  <hyperlinks>
    <hyperlink ref="G1" location="INFO!A1" display="POWRÓT" xr:uid="{6063D20E-4047-4270-A790-63FFBFE4F319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A3D3-F57B-4A98-BB18-BECA910DB26C}">
  <dimension ref="A1:H8"/>
  <sheetViews>
    <sheetView showGridLines="0" zoomScaleNormal="100" workbookViewId="0">
      <selection activeCell="H1" sqref="H1"/>
    </sheetView>
  </sheetViews>
  <sheetFormatPr defaultColWidth="11.44140625" defaultRowHeight="14.4" x14ac:dyDescent="0.3"/>
  <cols>
    <col min="1" max="1" width="21" customWidth="1"/>
    <col min="2" max="6" width="12.77734375" customWidth="1"/>
    <col min="7" max="7" width="5.77734375" customWidth="1"/>
  </cols>
  <sheetData>
    <row r="1" spans="1:8" ht="15.6" x14ac:dyDescent="0.3">
      <c r="A1" s="673" t="s">
        <v>734</v>
      </c>
      <c r="G1" s="717">
        <v>2023</v>
      </c>
      <c r="H1" s="894" t="s">
        <v>907</v>
      </c>
    </row>
    <row r="2" spans="1:8" ht="15.6" x14ac:dyDescent="0.3">
      <c r="A2" s="673"/>
      <c r="G2" s="717"/>
    </row>
    <row r="3" spans="1:8" x14ac:dyDescent="0.3">
      <c r="A3" s="1143" t="s">
        <v>701</v>
      </c>
      <c r="B3" s="1150" t="s">
        <v>735</v>
      </c>
      <c r="C3" s="1150"/>
      <c r="D3" s="685" t="s">
        <v>660</v>
      </c>
      <c r="E3" s="1150" t="s">
        <v>703</v>
      </c>
      <c r="F3" s="1151"/>
    </row>
    <row r="4" spans="1:8" x14ac:dyDescent="0.3">
      <c r="A4" s="1143"/>
      <c r="B4" s="686" t="s">
        <v>504</v>
      </c>
      <c r="C4" s="688" t="s">
        <v>598</v>
      </c>
      <c r="D4" s="688" t="s">
        <v>174</v>
      </c>
      <c r="E4" s="686" t="s">
        <v>505</v>
      </c>
      <c r="F4" s="689" t="s">
        <v>721</v>
      </c>
    </row>
    <row r="5" spans="1:8" x14ac:dyDescent="0.3">
      <c r="A5" s="726" t="s">
        <v>722</v>
      </c>
      <c r="B5" s="708">
        <v>4072.1188006662783</v>
      </c>
      <c r="C5" s="727">
        <v>14.659627682398602</v>
      </c>
      <c r="D5" s="708">
        <v>1407.6111506339839</v>
      </c>
      <c r="E5" s="711">
        <v>0.33303009766925651</v>
      </c>
      <c r="F5" s="728">
        <v>92.508360463682365</v>
      </c>
      <c r="G5" s="729"/>
    </row>
    <row r="6" spans="1:8" x14ac:dyDescent="0.3">
      <c r="A6" s="726" t="s">
        <v>723</v>
      </c>
      <c r="B6" s="708">
        <v>2357.9715122456632</v>
      </c>
      <c r="C6" s="727">
        <v>8.4886974440843872</v>
      </c>
      <c r="D6" s="708">
        <v>740.228432515127</v>
      </c>
      <c r="E6" s="711">
        <v>0.25489896258896511</v>
      </c>
      <c r="F6" s="728">
        <v>70.80526738582364</v>
      </c>
    </row>
    <row r="7" spans="1:8" x14ac:dyDescent="0.3">
      <c r="A7" s="726" t="s">
        <v>724</v>
      </c>
      <c r="B7" s="730" t="s">
        <v>736</v>
      </c>
      <c r="C7" s="731" t="s">
        <v>737</v>
      </c>
      <c r="D7" s="732" t="s">
        <v>738</v>
      </c>
      <c r="E7" s="730" t="s">
        <v>739</v>
      </c>
      <c r="F7" s="730" t="s">
        <v>740</v>
      </c>
    </row>
    <row r="8" spans="1:8" x14ac:dyDescent="0.3">
      <c r="A8" s="733"/>
    </row>
  </sheetData>
  <mergeCells count="3">
    <mergeCell ref="A3:A4"/>
    <mergeCell ref="B3:C3"/>
    <mergeCell ref="E3:F3"/>
  </mergeCells>
  <hyperlinks>
    <hyperlink ref="H1" location="INFO!A1" display="POWRÓT" xr:uid="{BC915189-797D-4976-A65F-2936201E5732}"/>
  </hyperlink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1123-7A18-4605-9E83-CCE7C74AEA22}">
  <dimension ref="A1:H8"/>
  <sheetViews>
    <sheetView showGridLines="0" zoomScaleNormal="100" workbookViewId="0">
      <selection activeCell="H1" sqref="H1"/>
    </sheetView>
  </sheetViews>
  <sheetFormatPr defaultColWidth="11.44140625" defaultRowHeight="14.4" x14ac:dyDescent="0.3"/>
  <cols>
    <col min="1" max="1" width="20.44140625" customWidth="1"/>
    <col min="2" max="6" width="12.77734375" customWidth="1"/>
    <col min="7" max="7" width="7.77734375" customWidth="1"/>
  </cols>
  <sheetData>
    <row r="1" spans="1:8" ht="15.6" x14ac:dyDescent="0.3">
      <c r="A1" s="673" t="s">
        <v>741</v>
      </c>
      <c r="G1" s="717">
        <v>2023</v>
      </c>
      <c r="H1" s="894" t="s">
        <v>907</v>
      </c>
    </row>
    <row r="2" spans="1:8" ht="15.6" x14ac:dyDescent="0.3">
      <c r="A2" s="673"/>
      <c r="G2" s="717"/>
    </row>
    <row r="3" spans="1:8" x14ac:dyDescent="0.3">
      <c r="A3" s="1143" t="s">
        <v>701</v>
      </c>
      <c r="B3" s="1150" t="s">
        <v>735</v>
      </c>
      <c r="C3" s="1150"/>
      <c r="D3" s="685" t="s">
        <v>702</v>
      </c>
      <c r="E3" s="1150" t="s">
        <v>703</v>
      </c>
      <c r="F3" s="1151"/>
    </row>
    <row r="4" spans="1:8" x14ac:dyDescent="0.3">
      <c r="A4" s="1143"/>
      <c r="B4" s="686" t="s">
        <v>742</v>
      </c>
      <c r="C4" s="688" t="s">
        <v>598</v>
      </c>
      <c r="D4" s="688" t="s">
        <v>174</v>
      </c>
      <c r="E4" s="686" t="s">
        <v>743</v>
      </c>
      <c r="F4" s="689" t="s">
        <v>721</v>
      </c>
    </row>
    <row r="5" spans="1:8" x14ac:dyDescent="0.3">
      <c r="A5" s="726" t="s">
        <v>722</v>
      </c>
      <c r="B5" s="734">
        <v>116.52137467783764</v>
      </c>
      <c r="C5" s="735">
        <v>5.5114610222617211</v>
      </c>
      <c r="D5" s="736">
        <v>642.80674747259388</v>
      </c>
      <c r="E5" s="709">
        <v>5.8659785547339807</v>
      </c>
      <c r="F5" s="710">
        <v>124.01645993095096</v>
      </c>
    </row>
    <row r="6" spans="1:8" x14ac:dyDescent="0.3">
      <c r="A6" s="726" t="s">
        <v>723</v>
      </c>
      <c r="B6" s="734">
        <v>72.005973990525163</v>
      </c>
      <c r="C6" s="735">
        <v>3.4058825697518404</v>
      </c>
      <c r="D6" s="736">
        <v>465.36874449066306</v>
      </c>
      <c r="E6" s="709">
        <v>6.1338653268346519</v>
      </c>
      <c r="F6" s="710">
        <v>129.68002805147256</v>
      </c>
    </row>
    <row r="7" spans="1:8" x14ac:dyDescent="0.3">
      <c r="A7" s="726" t="s">
        <v>724</v>
      </c>
      <c r="B7" s="730" t="s">
        <v>737</v>
      </c>
      <c r="C7" s="731" t="s">
        <v>744</v>
      </c>
      <c r="D7" s="732" t="s">
        <v>745</v>
      </c>
      <c r="E7" s="730" t="s">
        <v>746</v>
      </c>
      <c r="F7" s="730" t="s">
        <v>747</v>
      </c>
    </row>
    <row r="8" spans="1:8" ht="15.6" x14ac:dyDescent="0.3">
      <c r="A8" s="737"/>
    </row>
  </sheetData>
  <mergeCells count="3">
    <mergeCell ref="A3:A4"/>
    <mergeCell ref="B3:C3"/>
    <mergeCell ref="E3:F3"/>
  </mergeCells>
  <hyperlinks>
    <hyperlink ref="H1" location="INFO!A1" display="POWRÓT" xr:uid="{EAA1DD7F-C67A-44C2-A645-36AE33F4675A}"/>
  </hyperlinks>
  <pageMargins left="0.7" right="0.7" top="0.75" bottom="0.75" header="0.3" footer="0.3"/>
  <pageSetup paperSize="9" scale="9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AB7A1-9B42-4D32-950B-65C820896EE0}">
  <dimension ref="A1:G8"/>
  <sheetViews>
    <sheetView showGridLines="0" zoomScaleNormal="100" workbookViewId="0">
      <selection activeCell="G1" sqref="G1"/>
    </sheetView>
  </sheetViews>
  <sheetFormatPr defaultColWidth="11.44140625" defaultRowHeight="14.4" x14ac:dyDescent="0.3"/>
  <cols>
    <col min="1" max="1" width="20.77734375" customWidth="1"/>
    <col min="2" max="6" width="16" customWidth="1"/>
    <col min="7" max="7" width="5.44140625" customWidth="1"/>
    <col min="8" max="9" width="18.77734375" customWidth="1"/>
  </cols>
  <sheetData>
    <row r="1" spans="1:7" ht="15.6" x14ac:dyDescent="0.3">
      <c r="A1" s="673" t="s">
        <v>748</v>
      </c>
      <c r="F1" s="703">
        <v>2023</v>
      </c>
      <c r="G1" s="894" t="s">
        <v>907</v>
      </c>
    </row>
    <row r="2" spans="1:7" ht="15.6" x14ac:dyDescent="0.3">
      <c r="A2" s="673"/>
      <c r="F2" s="703"/>
    </row>
    <row r="3" spans="1:7" x14ac:dyDescent="0.3">
      <c r="A3" s="1143" t="s">
        <v>701</v>
      </c>
      <c r="B3" s="1150" t="s">
        <v>720</v>
      </c>
      <c r="C3" s="1150"/>
      <c r="D3" s="685" t="s">
        <v>702</v>
      </c>
      <c r="E3" s="1150" t="s">
        <v>703</v>
      </c>
      <c r="F3" s="1151"/>
    </row>
    <row r="4" spans="1:7" x14ac:dyDescent="0.3">
      <c r="A4" s="1143"/>
      <c r="B4" s="686" t="s">
        <v>386</v>
      </c>
      <c r="C4" s="688" t="s">
        <v>598</v>
      </c>
      <c r="D4" s="688" t="s">
        <v>174</v>
      </c>
      <c r="E4" s="686" t="s">
        <v>387</v>
      </c>
      <c r="F4" s="689" t="s">
        <v>721</v>
      </c>
    </row>
    <row r="5" spans="1:7" x14ac:dyDescent="0.3">
      <c r="A5" s="726" t="s">
        <v>722</v>
      </c>
      <c r="B5" s="708">
        <v>1316.4573223775001</v>
      </c>
      <c r="C5" s="727">
        <v>47.263845725193747</v>
      </c>
      <c r="D5" s="738">
        <v>4141.3300216456664</v>
      </c>
      <c r="E5" s="709">
        <v>3.4575368930831218</v>
      </c>
      <c r="F5" s="710">
        <v>96.304049965688051</v>
      </c>
    </row>
    <row r="6" spans="1:7" x14ac:dyDescent="0.3">
      <c r="A6" s="726" t="s">
        <v>723</v>
      </c>
      <c r="B6" s="708">
        <v>1124.1742596539955</v>
      </c>
      <c r="C6" s="727">
        <v>40.360441522375638</v>
      </c>
      <c r="D6" s="738">
        <v>3451.2159290082436</v>
      </c>
      <c r="E6" s="709">
        <v>3.4281364395895215</v>
      </c>
      <c r="F6" s="710">
        <v>95.485148293828573</v>
      </c>
    </row>
    <row r="7" spans="1:7" x14ac:dyDescent="0.3">
      <c r="A7" s="726" t="s">
        <v>724</v>
      </c>
      <c r="B7" s="730" t="s">
        <v>749</v>
      </c>
      <c r="C7" s="731" t="s">
        <v>750</v>
      </c>
      <c r="D7" s="738" t="s">
        <v>751</v>
      </c>
      <c r="E7" s="730" t="s">
        <v>752</v>
      </c>
      <c r="F7" s="730" t="s">
        <v>753</v>
      </c>
    </row>
    <row r="8" spans="1:7" ht="15.6" x14ac:dyDescent="0.3">
      <c r="A8" s="739"/>
    </row>
  </sheetData>
  <mergeCells count="3">
    <mergeCell ref="A3:A4"/>
    <mergeCell ref="B3:C3"/>
    <mergeCell ref="E3:F3"/>
  </mergeCells>
  <hyperlinks>
    <hyperlink ref="G1" location="INFO!A1" display="POWRÓT" xr:uid="{E6E9FE84-A195-4C51-B873-331426A08FE9}"/>
  </hyperlinks>
  <pageMargins left="0.7" right="0.7" top="0.75" bottom="0.75" header="0.3" footer="0.3"/>
  <pageSetup paperSize="9" scale="86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A115-C9A5-4E4C-9BFB-AA581620B158}">
  <dimension ref="A1:H24"/>
  <sheetViews>
    <sheetView showGridLines="0" zoomScaleNormal="100" workbookViewId="0">
      <selection activeCell="H1" sqref="H1"/>
    </sheetView>
  </sheetViews>
  <sheetFormatPr defaultColWidth="11.44140625" defaultRowHeight="14.4" x14ac:dyDescent="0.3"/>
  <cols>
    <col min="1" max="1" width="21" customWidth="1"/>
    <col min="2" max="4" width="12.77734375" customWidth="1"/>
    <col min="5" max="5" width="13.77734375" customWidth="1"/>
    <col min="6" max="6" width="12.77734375" customWidth="1"/>
    <col min="7" max="7" width="8.21875" customWidth="1"/>
  </cols>
  <sheetData>
    <row r="1" spans="1:8" ht="15.6" x14ac:dyDescent="0.3">
      <c r="A1" s="673" t="s">
        <v>754</v>
      </c>
      <c r="B1" s="740"/>
      <c r="C1" s="740"/>
      <c r="D1" s="740"/>
      <c r="E1" s="740"/>
      <c r="G1" s="703">
        <v>2023</v>
      </c>
      <c r="H1" s="894" t="s">
        <v>907</v>
      </c>
    </row>
    <row r="2" spans="1:8" ht="15.6" x14ac:dyDescent="0.3">
      <c r="A2" s="673"/>
      <c r="B2" s="740"/>
      <c r="C2" s="740"/>
      <c r="D2" s="740"/>
      <c r="E2" s="740"/>
      <c r="G2" s="703"/>
    </row>
    <row r="3" spans="1:8" x14ac:dyDescent="0.3">
      <c r="A3" s="1143" t="s">
        <v>701</v>
      </c>
      <c r="B3" s="1150" t="s">
        <v>735</v>
      </c>
      <c r="C3" s="1150"/>
      <c r="D3" s="685" t="s">
        <v>702</v>
      </c>
      <c r="E3" s="1150" t="s">
        <v>703</v>
      </c>
      <c r="F3" s="1151"/>
    </row>
    <row r="4" spans="1:8" x14ac:dyDescent="0.3">
      <c r="A4" s="1143"/>
      <c r="B4" s="686" t="s">
        <v>755</v>
      </c>
      <c r="C4" s="688" t="s">
        <v>598</v>
      </c>
      <c r="D4" s="688" t="s">
        <v>174</v>
      </c>
      <c r="E4" s="686" t="s">
        <v>756</v>
      </c>
      <c r="F4" s="689" t="s">
        <v>721</v>
      </c>
    </row>
    <row r="5" spans="1:8" x14ac:dyDescent="0.3">
      <c r="A5" s="726" t="s">
        <v>722</v>
      </c>
      <c r="B5" s="728">
        <v>2.7482073677585999</v>
      </c>
      <c r="C5" s="735">
        <v>71.45339156172372</v>
      </c>
      <c r="D5" s="699">
        <v>3051.6941194975193</v>
      </c>
      <c r="E5" s="728">
        <v>1198.0579210078199</v>
      </c>
      <c r="F5" s="728">
        <v>46.07915080799318</v>
      </c>
    </row>
    <row r="6" spans="1:8" x14ac:dyDescent="0.3">
      <c r="A6" s="726" t="s">
        <v>723</v>
      </c>
      <c r="B6" s="728">
        <v>2.5225763665310299</v>
      </c>
      <c r="C6" s="735">
        <v>65.586985529806853</v>
      </c>
      <c r="D6" s="699">
        <v>2719.9399371988343</v>
      </c>
      <c r="E6" s="728">
        <v>1113.91557709623</v>
      </c>
      <c r="F6" s="728">
        <v>42.842906811393512</v>
      </c>
    </row>
    <row r="7" spans="1:8" x14ac:dyDescent="0.3">
      <c r="A7" s="726" t="s">
        <v>724</v>
      </c>
      <c r="B7" s="741" t="s">
        <v>757</v>
      </c>
      <c r="C7" s="731" t="s">
        <v>758</v>
      </c>
      <c r="D7" s="732" t="s">
        <v>759</v>
      </c>
      <c r="E7" s="730" t="s">
        <v>760</v>
      </c>
      <c r="F7" s="730" t="s">
        <v>761</v>
      </c>
    </row>
    <row r="8" spans="1:8" x14ac:dyDescent="0.3">
      <c r="A8" s="742"/>
    </row>
    <row r="9" spans="1:8" s="88" customFormat="1" ht="15.6" x14ac:dyDescent="0.3">
      <c r="A9" s="673" t="s">
        <v>762</v>
      </c>
    </row>
    <row r="10" spans="1:8" s="88" customFormat="1" ht="15.6" x14ac:dyDescent="0.3">
      <c r="A10" s="673"/>
    </row>
    <row r="11" spans="1:8" x14ac:dyDescent="0.3">
      <c r="A11" s="1143" t="s">
        <v>701</v>
      </c>
      <c r="B11" s="1150" t="s">
        <v>735</v>
      </c>
      <c r="C11" s="1150"/>
      <c r="D11" s="685" t="s">
        <v>660</v>
      </c>
      <c r="E11" s="1150" t="s">
        <v>703</v>
      </c>
      <c r="F11" s="1151"/>
    </row>
    <row r="12" spans="1:8" x14ac:dyDescent="0.3">
      <c r="A12" s="1143"/>
      <c r="B12" s="686" t="s">
        <v>755</v>
      </c>
      <c r="C12" s="688" t="s">
        <v>598</v>
      </c>
      <c r="D12" s="688" t="s">
        <v>174</v>
      </c>
      <c r="E12" s="686" t="s">
        <v>756</v>
      </c>
      <c r="F12" s="689" t="s">
        <v>721</v>
      </c>
    </row>
    <row r="13" spans="1:8" x14ac:dyDescent="0.3">
      <c r="A13" s="726" t="s">
        <v>722</v>
      </c>
      <c r="B13" s="728">
        <v>2.8872361044121702</v>
      </c>
      <c r="C13" s="735">
        <v>28.872361044121735</v>
      </c>
      <c r="D13" s="699">
        <v>1090.5465242450243</v>
      </c>
      <c r="E13" s="710">
        <v>616.60616915480398</v>
      </c>
      <c r="F13" s="710">
        <v>61.660616915480382</v>
      </c>
    </row>
    <row r="14" spans="1:8" x14ac:dyDescent="0.3">
      <c r="A14" s="726" t="s">
        <v>723</v>
      </c>
      <c r="B14" s="728">
        <v>1.3416276243240901</v>
      </c>
      <c r="C14" s="735">
        <v>13.416276243240926</v>
      </c>
      <c r="D14" s="699">
        <v>289.81425323728712</v>
      </c>
      <c r="E14" s="710">
        <v>409.44924904196898</v>
      </c>
      <c r="F14" s="710">
        <v>40.944924904196924</v>
      </c>
    </row>
    <row r="15" spans="1:8" x14ac:dyDescent="0.3">
      <c r="A15" s="726" t="s">
        <v>724</v>
      </c>
      <c r="B15" s="730" t="s">
        <v>763</v>
      </c>
      <c r="C15" s="731" t="s">
        <v>764</v>
      </c>
      <c r="D15" s="732" t="s">
        <v>765</v>
      </c>
      <c r="E15" s="730" t="s">
        <v>766</v>
      </c>
      <c r="F15" s="730" t="s">
        <v>767</v>
      </c>
    </row>
    <row r="16" spans="1:8" ht="15.6" x14ac:dyDescent="0.3">
      <c r="A16" s="743"/>
    </row>
    <row r="17" spans="1:6" ht="15.6" x14ac:dyDescent="0.3">
      <c r="A17" s="673" t="s">
        <v>768</v>
      </c>
    </row>
    <row r="18" spans="1:6" ht="15.6" x14ac:dyDescent="0.3">
      <c r="A18" s="673"/>
    </row>
    <row r="19" spans="1:6" x14ac:dyDescent="0.3">
      <c r="A19" s="1143" t="s">
        <v>701</v>
      </c>
      <c r="B19" s="1150" t="s">
        <v>735</v>
      </c>
      <c r="C19" s="1150"/>
      <c r="D19" s="685" t="s">
        <v>660</v>
      </c>
      <c r="E19" s="1150" t="s">
        <v>703</v>
      </c>
      <c r="F19" s="1151"/>
    </row>
    <row r="20" spans="1:6" x14ac:dyDescent="0.3">
      <c r="A20" s="1143"/>
      <c r="B20" s="686" t="s">
        <v>755</v>
      </c>
      <c r="C20" s="688" t="s">
        <v>598</v>
      </c>
      <c r="D20" s="688" t="s">
        <v>174</v>
      </c>
      <c r="E20" s="686" t="s">
        <v>756</v>
      </c>
      <c r="F20" s="689" t="s">
        <v>721</v>
      </c>
    </row>
    <row r="21" spans="1:6" x14ac:dyDescent="0.3">
      <c r="A21" s="726" t="s">
        <v>722</v>
      </c>
      <c r="B21" s="728">
        <v>4.3736551814564004</v>
      </c>
      <c r="C21" s="735">
        <v>122.46234508077927</v>
      </c>
      <c r="D21" s="699">
        <v>5777.7277964639416</v>
      </c>
      <c r="E21" s="728">
        <v>1337.31164410407</v>
      </c>
      <c r="F21" s="710">
        <v>47.76113014657394</v>
      </c>
    </row>
    <row r="22" spans="1:6" x14ac:dyDescent="0.3">
      <c r="A22" s="726" t="s">
        <v>723</v>
      </c>
      <c r="B22" s="728">
        <v>4.3089689096158699</v>
      </c>
      <c r="C22" s="735">
        <v>120.65112946924424</v>
      </c>
      <c r="D22" s="699">
        <v>4779.1120334083353</v>
      </c>
      <c r="E22" s="728">
        <v>1142.7121465298301</v>
      </c>
      <c r="F22" s="710">
        <v>40.811148090351246</v>
      </c>
    </row>
    <row r="23" spans="1:6" x14ac:dyDescent="0.3">
      <c r="A23" s="726" t="s">
        <v>724</v>
      </c>
      <c r="B23" s="730" t="s">
        <v>769</v>
      </c>
      <c r="C23" s="731" t="s">
        <v>770</v>
      </c>
      <c r="D23" s="732" t="s">
        <v>771</v>
      </c>
      <c r="E23" s="730" t="s">
        <v>772</v>
      </c>
      <c r="F23" s="730" t="s">
        <v>773</v>
      </c>
    </row>
    <row r="24" spans="1:6" x14ac:dyDescent="0.3">
      <c r="A24" s="733"/>
    </row>
  </sheetData>
  <mergeCells count="9">
    <mergeCell ref="A19:A20"/>
    <mergeCell ref="B19:C19"/>
    <mergeCell ref="E19:F19"/>
    <mergeCell ref="A3:A4"/>
    <mergeCell ref="B3:C3"/>
    <mergeCell ref="E3:F3"/>
    <mergeCell ref="A11:A12"/>
    <mergeCell ref="B11:C11"/>
    <mergeCell ref="E11:F11"/>
  </mergeCells>
  <hyperlinks>
    <hyperlink ref="H1" location="INFO!A1" display="POWRÓT" xr:uid="{D9DCD1EF-E6D2-46A0-ACE4-B59FF1158BF5}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E93B-0F37-4347-ADD3-966AD9D0202F}">
  <dimension ref="A1:H16"/>
  <sheetViews>
    <sheetView showGridLines="0" zoomScaleNormal="100" workbookViewId="0">
      <selection activeCell="H1" sqref="H1"/>
    </sheetView>
  </sheetViews>
  <sheetFormatPr defaultColWidth="11.44140625" defaultRowHeight="14.4" x14ac:dyDescent="0.3"/>
  <cols>
    <col min="1" max="1" width="22.21875" customWidth="1"/>
    <col min="2" max="5" width="13.77734375" customWidth="1"/>
    <col min="6" max="6" width="11.77734375" customWidth="1"/>
    <col min="7" max="7" width="7.21875" customWidth="1"/>
  </cols>
  <sheetData>
    <row r="1" spans="1:8" ht="15.6" x14ac:dyDescent="0.3">
      <c r="A1" s="673" t="s">
        <v>879</v>
      </c>
      <c r="H1" s="894" t="s">
        <v>907</v>
      </c>
    </row>
    <row r="2" spans="1:8" ht="15.6" x14ac:dyDescent="0.3">
      <c r="A2" s="744"/>
      <c r="F2" s="703">
        <v>2023</v>
      </c>
    </row>
    <row r="3" spans="1:8" x14ac:dyDescent="0.3">
      <c r="A3" s="1143" t="s">
        <v>701</v>
      </c>
      <c r="B3" s="1150" t="s">
        <v>735</v>
      </c>
      <c r="C3" s="1150"/>
      <c r="D3" s="685" t="s">
        <v>660</v>
      </c>
      <c r="E3" s="1150" t="s">
        <v>703</v>
      </c>
      <c r="F3" s="1151"/>
    </row>
    <row r="4" spans="1:8" ht="16.8" x14ac:dyDescent="0.3">
      <c r="A4" s="1143"/>
      <c r="B4" s="686" t="s">
        <v>729</v>
      </c>
      <c r="C4" s="688" t="s">
        <v>598</v>
      </c>
      <c r="D4" s="688" t="s">
        <v>174</v>
      </c>
      <c r="E4" s="686" t="s">
        <v>730</v>
      </c>
      <c r="F4" s="689" t="s">
        <v>721</v>
      </c>
    </row>
    <row r="5" spans="1:8" x14ac:dyDescent="0.3">
      <c r="A5" s="726" t="s">
        <v>722</v>
      </c>
      <c r="B5" s="710">
        <v>11.338292986645111</v>
      </c>
      <c r="C5" s="735">
        <v>79.368050906515776</v>
      </c>
      <c r="D5" s="699">
        <v>1294.4642160939709</v>
      </c>
      <c r="E5" s="710">
        <v>140.71712486474635</v>
      </c>
      <c r="F5" s="710">
        <v>20.102446409249477</v>
      </c>
    </row>
    <row r="6" spans="1:8" x14ac:dyDescent="0.3">
      <c r="A6" s="726" t="s">
        <v>723</v>
      </c>
      <c r="B6" s="710">
        <v>9.2227473715746822</v>
      </c>
      <c r="C6" s="735">
        <v>64.559231601022773</v>
      </c>
      <c r="D6" s="699">
        <v>1377.2376200146614</v>
      </c>
      <c r="E6" s="710">
        <v>150.56256317823485</v>
      </c>
      <c r="F6" s="710">
        <v>21.508937596890693</v>
      </c>
    </row>
    <row r="7" spans="1:8" x14ac:dyDescent="0.3">
      <c r="A7" s="726" t="s">
        <v>724</v>
      </c>
      <c r="B7" s="734" t="s">
        <v>774</v>
      </c>
      <c r="C7" s="731" t="s">
        <v>775</v>
      </c>
      <c r="D7" s="732" t="s">
        <v>776</v>
      </c>
      <c r="E7" s="730" t="s">
        <v>777</v>
      </c>
      <c r="F7" s="730" t="s">
        <v>778</v>
      </c>
    </row>
    <row r="8" spans="1:8" ht="15.6" x14ac:dyDescent="0.3">
      <c r="A8" s="713"/>
    </row>
    <row r="9" spans="1:8" ht="15.6" x14ac:dyDescent="0.3">
      <c r="A9" s="673" t="s">
        <v>878</v>
      </c>
    </row>
    <row r="10" spans="1:8" ht="15.6" x14ac:dyDescent="0.3">
      <c r="A10" s="744" t="s">
        <v>655</v>
      </c>
    </row>
    <row r="11" spans="1:8" x14ac:dyDescent="0.3">
      <c r="A11" s="1143" t="s">
        <v>701</v>
      </c>
      <c r="B11" s="1150" t="s">
        <v>735</v>
      </c>
      <c r="C11" s="1150"/>
      <c r="D11" s="685" t="s">
        <v>702</v>
      </c>
      <c r="E11" s="1150" t="s">
        <v>703</v>
      </c>
      <c r="F11" s="1151"/>
    </row>
    <row r="12" spans="1:8" ht="16.8" x14ac:dyDescent="0.3">
      <c r="A12" s="1143"/>
      <c r="B12" s="686" t="s">
        <v>729</v>
      </c>
      <c r="C12" s="688" t="s">
        <v>598</v>
      </c>
      <c r="D12" s="688" t="s">
        <v>174</v>
      </c>
      <c r="E12" s="686" t="s">
        <v>730</v>
      </c>
      <c r="F12" s="689" t="s">
        <v>721</v>
      </c>
    </row>
    <row r="13" spans="1:8" x14ac:dyDescent="0.3">
      <c r="A13" s="726" t="s">
        <v>722</v>
      </c>
      <c r="B13" s="710">
        <v>14.40967132167053</v>
      </c>
      <c r="C13" s="735">
        <v>100.86769925169371</v>
      </c>
      <c r="D13" s="699">
        <v>3481.522393910258</v>
      </c>
      <c r="E13" s="710">
        <v>241.66373670418082</v>
      </c>
      <c r="F13" s="710">
        <v>34.523390957740112</v>
      </c>
    </row>
    <row r="14" spans="1:8" x14ac:dyDescent="0.3">
      <c r="A14" s="726" t="s">
        <v>723</v>
      </c>
      <c r="B14" s="710">
        <v>12.93761428051606</v>
      </c>
      <c r="C14" s="735">
        <v>90.563299963612423</v>
      </c>
      <c r="D14" s="699">
        <v>2536.6698634326144</v>
      </c>
      <c r="E14" s="710">
        <v>225.79582288566874</v>
      </c>
      <c r="F14" s="710">
        <v>32.256546126524107</v>
      </c>
    </row>
    <row r="15" spans="1:8" x14ac:dyDescent="0.3">
      <c r="A15" s="726" t="s">
        <v>724</v>
      </c>
      <c r="B15" s="745" t="s">
        <v>779</v>
      </c>
      <c r="C15" s="731" t="s">
        <v>780</v>
      </c>
      <c r="D15" s="731" t="s">
        <v>781</v>
      </c>
      <c r="E15" s="746" t="s">
        <v>782</v>
      </c>
      <c r="F15" s="730" t="s">
        <v>783</v>
      </c>
    </row>
    <row r="16" spans="1:8" ht="15.6" x14ac:dyDescent="0.3">
      <c r="A16" s="713"/>
      <c r="B16" s="747"/>
    </row>
  </sheetData>
  <mergeCells count="6">
    <mergeCell ref="A3:A4"/>
    <mergeCell ref="B3:C3"/>
    <mergeCell ref="E3:F3"/>
    <mergeCell ref="A11:A12"/>
    <mergeCell ref="B11:C11"/>
    <mergeCell ref="E11:F11"/>
  </mergeCells>
  <hyperlinks>
    <hyperlink ref="H1" location="INFO!A1" display="POWRÓT" xr:uid="{F02069EB-8307-49B4-801A-C320E02CBB1B}"/>
  </hyperlinks>
  <pageMargins left="0.7" right="0.7" top="0.75" bottom="0.75" header="0.3" footer="0.3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1:U21"/>
  <sheetViews>
    <sheetView showGridLines="0" zoomScaleNormal="100" workbookViewId="0">
      <selection activeCell="F1" sqref="F1"/>
    </sheetView>
  </sheetViews>
  <sheetFormatPr defaultRowHeight="13.2" x14ac:dyDescent="0.25"/>
  <cols>
    <col min="1" max="1" width="19.5546875" style="2" customWidth="1"/>
    <col min="2" max="3" width="11.88671875" style="2" customWidth="1"/>
    <col min="4" max="4" width="13.109375" style="2" customWidth="1"/>
    <col min="5" max="256" width="9.109375" style="2"/>
    <col min="257" max="257" width="19.5546875" style="2" customWidth="1"/>
    <col min="258" max="259" width="11.88671875" style="2" customWidth="1"/>
    <col min="260" max="260" width="13.109375" style="2" customWidth="1"/>
    <col min="261" max="512" width="9.109375" style="2"/>
    <col min="513" max="513" width="19.5546875" style="2" customWidth="1"/>
    <col min="514" max="515" width="11.88671875" style="2" customWidth="1"/>
    <col min="516" max="516" width="13.109375" style="2" customWidth="1"/>
    <col min="517" max="768" width="9.109375" style="2"/>
    <col min="769" max="769" width="19.5546875" style="2" customWidth="1"/>
    <col min="770" max="771" width="11.88671875" style="2" customWidth="1"/>
    <col min="772" max="772" width="13.109375" style="2" customWidth="1"/>
    <col min="773" max="1024" width="9.109375" style="2"/>
    <col min="1025" max="1025" width="19.5546875" style="2" customWidth="1"/>
    <col min="1026" max="1027" width="11.88671875" style="2" customWidth="1"/>
    <col min="1028" max="1028" width="13.109375" style="2" customWidth="1"/>
    <col min="1029" max="1280" width="9.109375" style="2"/>
    <col min="1281" max="1281" width="19.5546875" style="2" customWidth="1"/>
    <col min="1282" max="1283" width="11.88671875" style="2" customWidth="1"/>
    <col min="1284" max="1284" width="13.109375" style="2" customWidth="1"/>
    <col min="1285" max="1536" width="9.109375" style="2"/>
    <col min="1537" max="1537" width="19.5546875" style="2" customWidth="1"/>
    <col min="1538" max="1539" width="11.88671875" style="2" customWidth="1"/>
    <col min="1540" max="1540" width="13.109375" style="2" customWidth="1"/>
    <col min="1541" max="1792" width="9.109375" style="2"/>
    <col min="1793" max="1793" width="19.5546875" style="2" customWidth="1"/>
    <col min="1794" max="1795" width="11.88671875" style="2" customWidth="1"/>
    <col min="1796" max="1796" width="13.109375" style="2" customWidth="1"/>
    <col min="1797" max="2048" width="9.109375" style="2"/>
    <col min="2049" max="2049" width="19.5546875" style="2" customWidth="1"/>
    <col min="2050" max="2051" width="11.88671875" style="2" customWidth="1"/>
    <col min="2052" max="2052" width="13.109375" style="2" customWidth="1"/>
    <col min="2053" max="2304" width="9.109375" style="2"/>
    <col min="2305" max="2305" width="19.5546875" style="2" customWidth="1"/>
    <col min="2306" max="2307" width="11.88671875" style="2" customWidth="1"/>
    <col min="2308" max="2308" width="13.109375" style="2" customWidth="1"/>
    <col min="2309" max="2560" width="9.109375" style="2"/>
    <col min="2561" max="2561" width="19.5546875" style="2" customWidth="1"/>
    <col min="2562" max="2563" width="11.88671875" style="2" customWidth="1"/>
    <col min="2564" max="2564" width="13.109375" style="2" customWidth="1"/>
    <col min="2565" max="2816" width="9.109375" style="2"/>
    <col min="2817" max="2817" width="19.5546875" style="2" customWidth="1"/>
    <col min="2818" max="2819" width="11.88671875" style="2" customWidth="1"/>
    <col min="2820" max="2820" width="13.109375" style="2" customWidth="1"/>
    <col min="2821" max="3072" width="9.109375" style="2"/>
    <col min="3073" max="3073" width="19.5546875" style="2" customWidth="1"/>
    <col min="3074" max="3075" width="11.88671875" style="2" customWidth="1"/>
    <col min="3076" max="3076" width="13.109375" style="2" customWidth="1"/>
    <col min="3077" max="3328" width="9.109375" style="2"/>
    <col min="3329" max="3329" width="19.5546875" style="2" customWidth="1"/>
    <col min="3330" max="3331" width="11.88671875" style="2" customWidth="1"/>
    <col min="3332" max="3332" width="13.109375" style="2" customWidth="1"/>
    <col min="3333" max="3584" width="9.109375" style="2"/>
    <col min="3585" max="3585" width="19.5546875" style="2" customWidth="1"/>
    <col min="3586" max="3587" width="11.88671875" style="2" customWidth="1"/>
    <col min="3588" max="3588" width="13.109375" style="2" customWidth="1"/>
    <col min="3589" max="3840" width="9.109375" style="2"/>
    <col min="3841" max="3841" width="19.5546875" style="2" customWidth="1"/>
    <col min="3842" max="3843" width="11.88671875" style="2" customWidth="1"/>
    <col min="3844" max="3844" width="13.109375" style="2" customWidth="1"/>
    <col min="3845" max="4096" width="9.109375" style="2"/>
    <col min="4097" max="4097" width="19.5546875" style="2" customWidth="1"/>
    <col min="4098" max="4099" width="11.88671875" style="2" customWidth="1"/>
    <col min="4100" max="4100" width="13.109375" style="2" customWidth="1"/>
    <col min="4101" max="4352" width="9.109375" style="2"/>
    <col min="4353" max="4353" width="19.5546875" style="2" customWidth="1"/>
    <col min="4354" max="4355" width="11.88671875" style="2" customWidth="1"/>
    <col min="4356" max="4356" width="13.109375" style="2" customWidth="1"/>
    <col min="4357" max="4608" width="9.109375" style="2"/>
    <col min="4609" max="4609" width="19.5546875" style="2" customWidth="1"/>
    <col min="4610" max="4611" width="11.88671875" style="2" customWidth="1"/>
    <col min="4612" max="4612" width="13.109375" style="2" customWidth="1"/>
    <col min="4613" max="4864" width="9.109375" style="2"/>
    <col min="4865" max="4865" width="19.5546875" style="2" customWidth="1"/>
    <col min="4866" max="4867" width="11.88671875" style="2" customWidth="1"/>
    <col min="4868" max="4868" width="13.109375" style="2" customWidth="1"/>
    <col min="4869" max="5120" width="9.109375" style="2"/>
    <col min="5121" max="5121" width="19.5546875" style="2" customWidth="1"/>
    <col min="5122" max="5123" width="11.88671875" style="2" customWidth="1"/>
    <col min="5124" max="5124" width="13.109375" style="2" customWidth="1"/>
    <col min="5125" max="5376" width="9.109375" style="2"/>
    <col min="5377" max="5377" width="19.5546875" style="2" customWidth="1"/>
    <col min="5378" max="5379" width="11.88671875" style="2" customWidth="1"/>
    <col min="5380" max="5380" width="13.109375" style="2" customWidth="1"/>
    <col min="5381" max="5632" width="9.109375" style="2"/>
    <col min="5633" max="5633" width="19.5546875" style="2" customWidth="1"/>
    <col min="5634" max="5635" width="11.88671875" style="2" customWidth="1"/>
    <col min="5636" max="5636" width="13.109375" style="2" customWidth="1"/>
    <col min="5637" max="5888" width="9.109375" style="2"/>
    <col min="5889" max="5889" width="19.5546875" style="2" customWidth="1"/>
    <col min="5890" max="5891" width="11.88671875" style="2" customWidth="1"/>
    <col min="5892" max="5892" width="13.109375" style="2" customWidth="1"/>
    <col min="5893" max="6144" width="9.109375" style="2"/>
    <col min="6145" max="6145" width="19.5546875" style="2" customWidth="1"/>
    <col min="6146" max="6147" width="11.88671875" style="2" customWidth="1"/>
    <col min="6148" max="6148" width="13.109375" style="2" customWidth="1"/>
    <col min="6149" max="6400" width="9.109375" style="2"/>
    <col min="6401" max="6401" width="19.5546875" style="2" customWidth="1"/>
    <col min="6402" max="6403" width="11.88671875" style="2" customWidth="1"/>
    <col min="6404" max="6404" width="13.109375" style="2" customWidth="1"/>
    <col min="6405" max="6656" width="9.109375" style="2"/>
    <col min="6657" max="6657" width="19.5546875" style="2" customWidth="1"/>
    <col min="6658" max="6659" width="11.88671875" style="2" customWidth="1"/>
    <col min="6660" max="6660" width="13.109375" style="2" customWidth="1"/>
    <col min="6661" max="6912" width="9.109375" style="2"/>
    <col min="6913" max="6913" width="19.5546875" style="2" customWidth="1"/>
    <col min="6914" max="6915" width="11.88671875" style="2" customWidth="1"/>
    <col min="6916" max="6916" width="13.109375" style="2" customWidth="1"/>
    <col min="6917" max="7168" width="9.109375" style="2"/>
    <col min="7169" max="7169" width="19.5546875" style="2" customWidth="1"/>
    <col min="7170" max="7171" width="11.88671875" style="2" customWidth="1"/>
    <col min="7172" max="7172" width="13.109375" style="2" customWidth="1"/>
    <col min="7173" max="7424" width="9.109375" style="2"/>
    <col min="7425" max="7425" width="19.5546875" style="2" customWidth="1"/>
    <col min="7426" max="7427" width="11.88671875" style="2" customWidth="1"/>
    <col min="7428" max="7428" width="13.109375" style="2" customWidth="1"/>
    <col min="7429" max="7680" width="9.109375" style="2"/>
    <col min="7681" max="7681" width="19.5546875" style="2" customWidth="1"/>
    <col min="7682" max="7683" width="11.88671875" style="2" customWidth="1"/>
    <col min="7684" max="7684" width="13.109375" style="2" customWidth="1"/>
    <col min="7685" max="7936" width="9.109375" style="2"/>
    <col min="7937" max="7937" width="19.5546875" style="2" customWidth="1"/>
    <col min="7938" max="7939" width="11.88671875" style="2" customWidth="1"/>
    <col min="7940" max="7940" width="13.109375" style="2" customWidth="1"/>
    <col min="7941" max="8192" width="9.109375" style="2"/>
    <col min="8193" max="8193" width="19.5546875" style="2" customWidth="1"/>
    <col min="8194" max="8195" width="11.88671875" style="2" customWidth="1"/>
    <col min="8196" max="8196" width="13.109375" style="2" customWidth="1"/>
    <col min="8197" max="8448" width="9.109375" style="2"/>
    <col min="8449" max="8449" width="19.5546875" style="2" customWidth="1"/>
    <col min="8450" max="8451" width="11.88671875" style="2" customWidth="1"/>
    <col min="8452" max="8452" width="13.109375" style="2" customWidth="1"/>
    <col min="8453" max="8704" width="9.109375" style="2"/>
    <col min="8705" max="8705" width="19.5546875" style="2" customWidth="1"/>
    <col min="8706" max="8707" width="11.88671875" style="2" customWidth="1"/>
    <col min="8708" max="8708" width="13.109375" style="2" customWidth="1"/>
    <col min="8709" max="8960" width="9.109375" style="2"/>
    <col min="8961" max="8961" width="19.5546875" style="2" customWidth="1"/>
    <col min="8962" max="8963" width="11.88671875" style="2" customWidth="1"/>
    <col min="8964" max="8964" width="13.109375" style="2" customWidth="1"/>
    <col min="8965" max="9216" width="9.109375" style="2"/>
    <col min="9217" max="9217" width="19.5546875" style="2" customWidth="1"/>
    <col min="9218" max="9219" width="11.88671875" style="2" customWidth="1"/>
    <col min="9220" max="9220" width="13.109375" style="2" customWidth="1"/>
    <col min="9221" max="9472" width="9.109375" style="2"/>
    <col min="9473" max="9473" width="19.5546875" style="2" customWidth="1"/>
    <col min="9474" max="9475" width="11.88671875" style="2" customWidth="1"/>
    <col min="9476" max="9476" width="13.109375" style="2" customWidth="1"/>
    <col min="9477" max="9728" width="9.109375" style="2"/>
    <col min="9729" max="9729" width="19.5546875" style="2" customWidth="1"/>
    <col min="9730" max="9731" width="11.88671875" style="2" customWidth="1"/>
    <col min="9732" max="9732" width="13.109375" style="2" customWidth="1"/>
    <col min="9733" max="9984" width="9.109375" style="2"/>
    <col min="9985" max="9985" width="19.5546875" style="2" customWidth="1"/>
    <col min="9986" max="9987" width="11.88671875" style="2" customWidth="1"/>
    <col min="9988" max="9988" width="13.109375" style="2" customWidth="1"/>
    <col min="9989" max="10240" width="9.109375" style="2"/>
    <col min="10241" max="10241" width="19.5546875" style="2" customWidth="1"/>
    <col min="10242" max="10243" width="11.88671875" style="2" customWidth="1"/>
    <col min="10244" max="10244" width="13.109375" style="2" customWidth="1"/>
    <col min="10245" max="10496" width="9.109375" style="2"/>
    <col min="10497" max="10497" width="19.5546875" style="2" customWidth="1"/>
    <col min="10498" max="10499" width="11.88671875" style="2" customWidth="1"/>
    <col min="10500" max="10500" width="13.109375" style="2" customWidth="1"/>
    <col min="10501" max="10752" width="9.109375" style="2"/>
    <col min="10753" max="10753" width="19.5546875" style="2" customWidth="1"/>
    <col min="10754" max="10755" width="11.88671875" style="2" customWidth="1"/>
    <col min="10756" max="10756" width="13.109375" style="2" customWidth="1"/>
    <col min="10757" max="11008" width="9.109375" style="2"/>
    <col min="11009" max="11009" width="19.5546875" style="2" customWidth="1"/>
    <col min="11010" max="11011" width="11.88671875" style="2" customWidth="1"/>
    <col min="11012" max="11012" width="13.109375" style="2" customWidth="1"/>
    <col min="11013" max="11264" width="9.109375" style="2"/>
    <col min="11265" max="11265" width="19.5546875" style="2" customWidth="1"/>
    <col min="11266" max="11267" width="11.88671875" style="2" customWidth="1"/>
    <col min="11268" max="11268" width="13.109375" style="2" customWidth="1"/>
    <col min="11269" max="11520" width="9.109375" style="2"/>
    <col min="11521" max="11521" width="19.5546875" style="2" customWidth="1"/>
    <col min="11522" max="11523" width="11.88671875" style="2" customWidth="1"/>
    <col min="11524" max="11524" width="13.109375" style="2" customWidth="1"/>
    <col min="11525" max="11776" width="9.109375" style="2"/>
    <col min="11777" max="11777" width="19.5546875" style="2" customWidth="1"/>
    <col min="11778" max="11779" width="11.88671875" style="2" customWidth="1"/>
    <col min="11780" max="11780" width="13.109375" style="2" customWidth="1"/>
    <col min="11781" max="12032" width="9.109375" style="2"/>
    <col min="12033" max="12033" width="19.5546875" style="2" customWidth="1"/>
    <col min="12034" max="12035" width="11.88671875" style="2" customWidth="1"/>
    <col min="12036" max="12036" width="13.109375" style="2" customWidth="1"/>
    <col min="12037" max="12288" width="9.109375" style="2"/>
    <col min="12289" max="12289" width="19.5546875" style="2" customWidth="1"/>
    <col min="12290" max="12291" width="11.88671875" style="2" customWidth="1"/>
    <col min="12292" max="12292" width="13.109375" style="2" customWidth="1"/>
    <col min="12293" max="12544" width="9.109375" style="2"/>
    <col min="12545" max="12545" width="19.5546875" style="2" customWidth="1"/>
    <col min="12546" max="12547" width="11.88671875" style="2" customWidth="1"/>
    <col min="12548" max="12548" width="13.109375" style="2" customWidth="1"/>
    <col min="12549" max="12800" width="9.109375" style="2"/>
    <col min="12801" max="12801" width="19.5546875" style="2" customWidth="1"/>
    <col min="12802" max="12803" width="11.88671875" style="2" customWidth="1"/>
    <col min="12804" max="12804" width="13.109375" style="2" customWidth="1"/>
    <col min="12805" max="13056" width="9.109375" style="2"/>
    <col min="13057" max="13057" width="19.5546875" style="2" customWidth="1"/>
    <col min="13058" max="13059" width="11.88671875" style="2" customWidth="1"/>
    <col min="13060" max="13060" width="13.109375" style="2" customWidth="1"/>
    <col min="13061" max="13312" width="9.109375" style="2"/>
    <col min="13313" max="13313" width="19.5546875" style="2" customWidth="1"/>
    <col min="13314" max="13315" width="11.88671875" style="2" customWidth="1"/>
    <col min="13316" max="13316" width="13.109375" style="2" customWidth="1"/>
    <col min="13317" max="13568" width="9.109375" style="2"/>
    <col min="13569" max="13569" width="19.5546875" style="2" customWidth="1"/>
    <col min="13570" max="13571" width="11.88671875" style="2" customWidth="1"/>
    <col min="13572" max="13572" width="13.109375" style="2" customWidth="1"/>
    <col min="13573" max="13824" width="9.109375" style="2"/>
    <col min="13825" max="13825" width="19.5546875" style="2" customWidth="1"/>
    <col min="13826" max="13827" width="11.88671875" style="2" customWidth="1"/>
    <col min="13828" max="13828" width="13.109375" style="2" customWidth="1"/>
    <col min="13829" max="14080" width="9.109375" style="2"/>
    <col min="14081" max="14081" width="19.5546875" style="2" customWidth="1"/>
    <col min="14082" max="14083" width="11.88671875" style="2" customWidth="1"/>
    <col min="14084" max="14084" width="13.109375" style="2" customWidth="1"/>
    <col min="14085" max="14336" width="9.109375" style="2"/>
    <col min="14337" max="14337" width="19.5546875" style="2" customWidth="1"/>
    <col min="14338" max="14339" width="11.88671875" style="2" customWidth="1"/>
    <col min="14340" max="14340" width="13.109375" style="2" customWidth="1"/>
    <col min="14341" max="14592" width="9.109375" style="2"/>
    <col min="14593" max="14593" width="19.5546875" style="2" customWidth="1"/>
    <col min="14594" max="14595" width="11.88671875" style="2" customWidth="1"/>
    <col min="14596" max="14596" width="13.109375" style="2" customWidth="1"/>
    <col min="14597" max="14848" width="9.109375" style="2"/>
    <col min="14849" max="14849" width="19.5546875" style="2" customWidth="1"/>
    <col min="14850" max="14851" width="11.88671875" style="2" customWidth="1"/>
    <col min="14852" max="14852" width="13.109375" style="2" customWidth="1"/>
    <col min="14853" max="15104" width="9.109375" style="2"/>
    <col min="15105" max="15105" width="19.5546875" style="2" customWidth="1"/>
    <col min="15106" max="15107" width="11.88671875" style="2" customWidth="1"/>
    <col min="15108" max="15108" width="13.109375" style="2" customWidth="1"/>
    <col min="15109" max="15360" width="9.109375" style="2"/>
    <col min="15361" max="15361" width="19.5546875" style="2" customWidth="1"/>
    <col min="15362" max="15363" width="11.88671875" style="2" customWidth="1"/>
    <col min="15364" max="15364" width="13.109375" style="2" customWidth="1"/>
    <col min="15365" max="15616" width="9.109375" style="2"/>
    <col min="15617" max="15617" width="19.5546875" style="2" customWidth="1"/>
    <col min="15618" max="15619" width="11.88671875" style="2" customWidth="1"/>
    <col min="15620" max="15620" width="13.109375" style="2" customWidth="1"/>
    <col min="15621" max="15872" width="9.109375" style="2"/>
    <col min="15873" max="15873" width="19.5546875" style="2" customWidth="1"/>
    <col min="15874" max="15875" width="11.88671875" style="2" customWidth="1"/>
    <col min="15876" max="15876" width="13.109375" style="2" customWidth="1"/>
    <col min="15877" max="16128" width="9.109375" style="2"/>
    <col min="16129" max="16129" width="19.5546875" style="2" customWidth="1"/>
    <col min="16130" max="16131" width="11.88671875" style="2" customWidth="1"/>
    <col min="16132" max="16132" width="13.109375" style="2" customWidth="1"/>
    <col min="16133" max="16384" width="9.109375" style="2"/>
  </cols>
  <sheetData>
    <row r="1" spans="1:21" ht="15.6" x14ac:dyDescent="0.3">
      <c r="A1" s="23" t="s">
        <v>59</v>
      </c>
      <c r="F1" s="894" t="s">
        <v>907</v>
      </c>
    </row>
    <row r="2" spans="1:21" ht="15.6" x14ac:dyDescent="0.3">
      <c r="A2" s="23"/>
      <c r="E2" s="55">
        <v>2023</v>
      </c>
    </row>
    <row r="3" spans="1:21" ht="13.8" x14ac:dyDescent="0.25">
      <c r="A3" s="274" t="s">
        <v>483</v>
      </c>
    </row>
    <row r="4" spans="1:21" ht="13.8" x14ac:dyDescent="0.25">
      <c r="A4" s="275" t="s">
        <v>484</v>
      </c>
    </row>
    <row r="5" spans="1:21" ht="66" x14ac:dyDescent="0.25">
      <c r="A5" s="1012" t="s">
        <v>17</v>
      </c>
      <c r="B5" s="546" t="s">
        <v>60</v>
      </c>
      <c r="C5" s="540" t="s">
        <v>61</v>
      </c>
      <c r="D5" s="542" t="s">
        <v>62</v>
      </c>
      <c r="E5" s="25"/>
    </row>
    <row r="6" spans="1:21" x14ac:dyDescent="0.25">
      <c r="A6" s="1013"/>
      <c r="B6" s="1025" t="s">
        <v>31</v>
      </c>
      <c r="C6" s="988"/>
      <c r="D6" s="988"/>
      <c r="E6" s="25"/>
    </row>
    <row r="7" spans="1:21" ht="27.6" x14ac:dyDescent="0.25">
      <c r="A7" s="203" t="s">
        <v>63</v>
      </c>
      <c r="B7" s="198">
        <v>6.4242387762820394</v>
      </c>
      <c r="C7" s="198">
        <v>39.327933338362818</v>
      </c>
      <c r="D7" s="199">
        <v>54.326143317287183</v>
      </c>
      <c r="E7" s="25"/>
      <c r="F7" s="109"/>
      <c r="K7" s="60"/>
    </row>
    <row r="8" spans="1:21" x14ac:dyDescent="0.25">
      <c r="A8" s="289" t="s">
        <v>628</v>
      </c>
      <c r="B8" s="107"/>
      <c r="C8" s="107"/>
      <c r="D8" s="107"/>
    </row>
    <row r="9" spans="1:21" x14ac:dyDescent="0.25">
      <c r="A9" s="289"/>
      <c r="B9" s="107"/>
      <c r="C9" s="107"/>
      <c r="D9" s="107"/>
    </row>
    <row r="10" spans="1:21" ht="13.8" x14ac:dyDescent="0.25">
      <c r="A10" s="20" t="s">
        <v>64</v>
      </c>
      <c r="B10" s="20"/>
      <c r="C10" s="20"/>
      <c r="D10" s="20"/>
      <c r="E10" s="20"/>
      <c r="F10" s="20"/>
      <c r="G10" s="20"/>
      <c r="H10" s="20"/>
    </row>
    <row r="11" spans="1:21" ht="13.8" x14ac:dyDescent="0.25">
      <c r="A11" s="20" t="s">
        <v>65</v>
      </c>
      <c r="B11" s="20"/>
      <c r="C11" s="20"/>
      <c r="D11" s="20"/>
      <c r="E11" s="20"/>
      <c r="F11" s="20"/>
      <c r="G11" s="20"/>
      <c r="H11" s="20"/>
    </row>
    <row r="12" spans="1:21" ht="26.4" x14ac:dyDescent="0.25">
      <c r="A12" s="1030" t="s">
        <v>17</v>
      </c>
      <c r="B12" s="540" t="s">
        <v>4</v>
      </c>
      <c r="C12" s="540" t="s">
        <v>5</v>
      </c>
      <c r="D12" s="540" t="s">
        <v>6</v>
      </c>
      <c r="E12" s="540" t="s">
        <v>7</v>
      </c>
      <c r="F12" s="540" t="s">
        <v>8</v>
      </c>
      <c r="G12" s="542" t="s">
        <v>9</v>
      </c>
      <c r="H12" s="10"/>
    </row>
    <row r="13" spans="1:21" x14ac:dyDescent="0.25">
      <c r="A13" s="1031"/>
      <c r="B13" s="991" t="s">
        <v>66</v>
      </c>
      <c r="C13" s="992"/>
      <c r="D13" s="992"/>
      <c r="E13" s="992"/>
      <c r="F13" s="992"/>
      <c r="G13" s="992"/>
      <c r="H13" s="18"/>
    </row>
    <row r="14" spans="1:21" ht="28.2" x14ac:dyDescent="0.3">
      <c r="A14" s="203" t="s">
        <v>67</v>
      </c>
      <c r="B14" s="198">
        <v>15.339458384034486</v>
      </c>
      <c r="C14" s="198">
        <v>1.2604947451528195</v>
      </c>
      <c r="D14" s="198">
        <v>3.2652447716375526</v>
      </c>
      <c r="E14" s="198">
        <v>8.8505763220979556</v>
      </c>
      <c r="F14" s="198">
        <v>18.613546753799532</v>
      </c>
      <c r="G14" s="199">
        <v>40.966728844378288</v>
      </c>
      <c r="H14" s="28"/>
      <c r="I14" s="112"/>
      <c r="O14" s="111"/>
      <c r="P14" s="111"/>
      <c r="Q14" s="111"/>
      <c r="R14" s="111"/>
      <c r="S14" s="111"/>
      <c r="T14" s="111"/>
      <c r="U14" s="29"/>
    </row>
    <row r="15" spans="1:21" x14ac:dyDescent="0.25">
      <c r="B15" s="29"/>
      <c r="C15" s="29"/>
      <c r="D15" s="29"/>
      <c r="E15" s="29"/>
      <c r="F15" s="29"/>
      <c r="G15" s="29"/>
      <c r="I15" s="109"/>
      <c r="J15" s="109"/>
      <c r="K15" s="109"/>
    </row>
    <row r="16" spans="1:21" ht="14.4" x14ac:dyDescent="0.25">
      <c r="A16" s="87" t="s">
        <v>322</v>
      </c>
      <c r="B16" s="88"/>
      <c r="C16" s="88"/>
    </row>
    <row r="17" spans="1:13" ht="14.4" x14ac:dyDescent="0.25">
      <c r="A17" s="87" t="s">
        <v>323</v>
      </c>
      <c r="B17" s="88"/>
      <c r="C17" s="88"/>
    </row>
    <row r="18" spans="1:13" ht="13.8" x14ac:dyDescent="0.25">
      <c r="A18" s="89" t="s">
        <v>324</v>
      </c>
      <c r="B18" s="89"/>
      <c r="C18" s="89"/>
    </row>
    <row r="19" spans="1:13" ht="52.8" x14ac:dyDescent="0.25">
      <c r="A19" s="1027" t="s">
        <v>17</v>
      </c>
      <c r="B19" s="549" t="s">
        <v>325</v>
      </c>
      <c r="C19" s="555" t="s">
        <v>326</v>
      </c>
    </row>
    <row r="20" spans="1:13" x14ac:dyDescent="0.25">
      <c r="A20" s="1027"/>
      <c r="B20" s="1028" t="s">
        <v>31</v>
      </c>
      <c r="C20" s="1029"/>
    </row>
    <row r="21" spans="1:13" ht="13.8" x14ac:dyDescent="0.25">
      <c r="A21" s="202" t="s">
        <v>629</v>
      </c>
      <c r="B21" s="200">
        <v>11.20389952866222</v>
      </c>
      <c r="C21" s="201">
        <v>88.79610047133778</v>
      </c>
      <c r="L21" s="29"/>
      <c r="M21" s="29"/>
    </row>
  </sheetData>
  <mergeCells count="6">
    <mergeCell ref="A5:A6"/>
    <mergeCell ref="B6:D6"/>
    <mergeCell ref="B13:G13"/>
    <mergeCell ref="A19:A20"/>
    <mergeCell ref="B20:C20"/>
    <mergeCell ref="A12:A13"/>
  </mergeCells>
  <hyperlinks>
    <hyperlink ref="F1" location="INFO!A1" display="POWRÓT" xr:uid="{C7F871D4-D81B-4F4B-92CC-4CBC3EFD2C31}"/>
  </hyperlinks>
  <pageMargins left="0.75" right="0.75" top="1" bottom="1" header="0.5" footer="0.5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BD043-34FF-41D9-98D7-E6B967D35D4F}">
  <sheetPr>
    <pageSetUpPr fitToPage="1"/>
  </sheetPr>
  <dimension ref="A1:I26"/>
  <sheetViews>
    <sheetView showGridLines="0" zoomScaleNormal="100" workbookViewId="0">
      <selection activeCell="I1" sqref="I1"/>
    </sheetView>
  </sheetViews>
  <sheetFormatPr defaultRowHeight="13.8" x14ac:dyDescent="0.25"/>
  <cols>
    <col min="1" max="1" width="23.44140625" style="749" customWidth="1"/>
    <col min="2" max="2" width="8.77734375" style="749" customWidth="1"/>
    <col min="3" max="3" width="12.44140625" style="749" customWidth="1"/>
    <col min="4" max="5" width="12.21875" style="749" customWidth="1"/>
    <col min="6" max="6" width="10.77734375" style="749" customWidth="1"/>
    <col min="7" max="7" width="14.21875" style="749" customWidth="1"/>
    <col min="8" max="8" width="10.77734375" style="749" customWidth="1"/>
    <col min="9" max="249" width="8.88671875" style="749"/>
    <col min="250" max="250" width="23.44140625" style="749" customWidth="1"/>
    <col min="251" max="251" width="8.77734375" style="749" customWidth="1"/>
    <col min="252" max="252" width="9.77734375" style="749" customWidth="1"/>
    <col min="253" max="254" width="12.21875" style="749" customWidth="1"/>
    <col min="255" max="255" width="10.77734375" style="749" customWidth="1"/>
    <col min="256" max="256" width="12.77734375" style="749" customWidth="1"/>
    <col min="257" max="259" width="10.77734375" style="749" customWidth="1"/>
    <col min="260" max="505" width="8.88671875" style="749"/>
    <col min="506" max="506" width="23.44140625" style="749" customWidth="1"/>
    <col min="507" max="507" width="8.77734375" style="749" customWidth="1"/>
    <col min="508" max="508" width="9.77734375" style="749" customWidth="1"/>
    <col min="509" max="510" width="12.21875" style="749" customWidth="1"/>
    <col min="511" max="511" width="10.77734375" style="749" customWidth="1"/>
    <col min="512" max="512" width="12.77734375" style="749" customWidth="1"/>
    <col min="513" max="515" width="10.77734375" style="749" customWidth="1"/>
    <col min="516" max="761" width="8.88671875" style="749"/>
    <col min="762" max="762" width="23.44140625" style="749" customWidth="1"/>
    <col min="763" max="763" width="8.77734375" style="749" customWidth="1"/>
    <col min="764" max="764" width="9.77734375" style="749" customWidth="1"/>
    <col min="765" max="766" width="12.21875" style="749" customWidth="1"/>
    <col min="767" max="767" width="10.77734375" style="749" customWidth="1"/>
    <col min="768" max="768" width="12.77734375" style="749" customWidth="1"/>
    <col min="769" max="771" width="10.77734375" style="749" customWidth="1"/>
    <col min="772" max="1017" width="8.88671875" style="749"/>
    <col min="1018" max="1018" width="23.44140625" style="749" customWidth="1"/>
    <col min="1019" max="1019" width="8.77734375" style="749" customWidth="1"/>
    <col min="1020" max="1020" width="9.77734375" style="749" customWidth="1"/>
    <col min="1021" max="1022" width="12.21875" style="749" customWidth="1"/>
    <col min="1023" max="1023" width="10.77734375" style="749" customWidth="1"/>
    <col min="1024" max="1024" width="12.77734375" style="749" customWidth="1"/>
    <col min="1025" max="1027" width="10.77734375" style="749" customWidth="1"/>
    <col min="1028" max="1273" width="8.88671875" style="749"/>
    <col min="1274" max="1274" width="23.44140625" style="749" customWidth="1"/>
    <col min="1275" max="1275" width="8.77734375" style="749" customWidth="1"/>
    <col min="1276" max="1276" width="9.77734375" style="749" customWidth="1"/>
    <col min="1277" max="1278" width="12.21875" style="749" customWidth="1"/>
    <col min="1279" max="1279" width="10.77734375" style="749" customWidth="1"/>
    <col min="1280" max="1280" width="12.77734375" style="749" customWidth="1"/>
    <col min="1281" max="1283" width="10.77734375" style="749" customWidth="1"/>
    <col min="1284" max="1529" width="8.88671875" style="749"/>
    <col min="1530" max="1530" width="23.44140625" style="749" customWidth="1"/>
    <col min="1531" max="1531" width="8.77734375" style="749" customWidth="1"/>
    <col min="1532" max="1532" width="9.77734375" style="749" customWidth="1"/>
    <col min="1533" max="1534" width="12.21875" style="749" customWidth="1"/>
    <col min="1535" max="1535" width="10.77734375" style="749" customWidth="1"/>
    <col min="1536" max="1536" width="12.77734375" style="749" customWidth="1"/>
    <col min="1537" max="1539" width="10.77734375" style="749" customWidth="1"/>
    <col min="1540" max="1785" width="8.88671875" style="749"/>
    <col min="1786" max="1786" width="23.44140625" style="749" customWidth="1"/>
    <col min="1787" max="1787" width="8.77734375" style="749" customWidth="1"/>
    <col min="1788" max="1788" width="9.77734375" style="749" customWidth="1"/>
    <col min="1789" max="1790" width="12.21875" style="749" customWidth="1"/>
    <col min="1791" max="1791" width="10.77734375" style="749" customWidth="1"/>
    <col min="1792" max="1792" width="12.77734375" style="749" customWidth="1"/>
    <col min="1793" max="1795" width="10.77734375" style="749" customWidth="1"/>
    <col min="1796" max="2041" width="8.88671875" style="749"/>
    <col min="2042" max="2042" width="23.44140625" style="749" customWidth="1"/>
    <col min="2043" max="2043" width="8.77734375" style="749" customWidth="1"/>
    <col min="2044" max="2044" width="9.77734375" style="749" customWidth="1"/>
    <col min="2045" max="2046" width="12.21875" style="749" customWidth="1"/>
    <col min="2047" max="2047" width="10.77734375" style="749" customWidth="1"/>
    <col min="2048" max="2048" width="12.77734375" style="749" customWidth="1"/>
    <col min="2049" max="2051" width="10.77734375" style="749" customWidth="1"/>
    <col min="2052" max="2297" width="8.88671875" style="749"/>
    <col min="2298" max="2298" width="23.44140625" style="749" customWidth="1"/>
    <col min="2299" max="2299" width="8.77734375" style="749" customWidth="1"/>
    <col min="2300" max="2300" width="9.77734375" style="749" customWidth="1"/>
    <col min="2301" max="2302" width="12.21875" style="749" customWidth="1"/>
    <col min="2303" max="2303" width="10.77734375" style="749" customWidth="1"/>
    <col min="2304" max="2304" width="12.77734375" style="749" customWidth="1"/>
    <col min="2305" max="2307" width="10.77734375" style="749" customWidth="1"/>
    <col min="2308" max="2553" width="8.88671875" style="749"/>
    <col min="2554" max="2554" width="23.44140625" style="749" customWidth="1"/>
    <col min="2555" max="2555" width="8.77734375" style="749" customWidth="1"/>
    <col min="2556" max="2556" width="9.77734375" style="749" customWidth="1"/>
    <col min="2557" max="2558" width="12.21875" style="749" customWidth="1"/>
    <col min="2559" max="2559" width="10.77734375" style="749" customWidth="1"/>
    <col min="2560" max="2560" width="12.77734375" style="749" customWidth="1"/>
    <col min="2561" max="2563" width="10.77734375" style="749" customWidth="1"/>
    <col min="2564" max="2809" width="8.88671875" style="749"/>
    <col min="2810" max="2810" width="23.44140625" style="749" customWidth="1"/>
    <col min="2811" max="2811" width="8.77734375" style="749" customWidth="1"/>
    <col min="2812" max="2812" width="9.77734375" style="749" customWidth="1"/>
    <col min="2813" max="2814" width="12.21875" style="749" customWidth="1"/>
    <col min="2815" max="2815" width="10.77734375" style="749" customWidth="1"/>
    <col min="2816" max="2816" width="12.77734375" style="749" customWidth="1"/>
    <col min="2817" max="2819" width="10.77734375" style="749" customWidth="1"/>
    <col min="2820" max="3065" width="8.88671875" style="749"/>
    <col min="3066" max="3066" width="23.44140625" style="749" customWidth="1"/>
    <col min="3067" max="3067" width="8.77734375" style="749" customWidth="1"/>
    <col min="3068" max="3068" width="9.77734375" style="749" customWidth="1"/>
    <col min="3069" max="3070" width="12.21875" style="749" customWidth="1"/>
    <col min="3071" max="3071" width="10.77734375" style="749" customWidth="1"/>
    <col min="3072" max="3072" width="12.77734375" style="749" customWidth="1"/>
    <col min="3073" max="3075" width="10.77734375" style="749" customWidth="1"/>
    <col min="3076" max="3321" width="8.88671875" style="749"/>
    <col min="3322" max="3322" width="23.44140625" style="749" customWidth="1"/>
    <col min="3323" max="3323" width="8.77734375" style="749" customWidth="1"/>
    <col min="3324" max="3324" width="9.77734375" style="749" customWidth="1"/>
    <col min="3325" max="3326" width="12.21875" style="749" customWidth="1"/>
    <col min="3327" max="3327" width="10.77734375" style="749" customWidth="1"/>
    <col min="3328" max="3328" width="12.77734375" style="749" customWidth="1"/>
    <col min="3329" max="3331" width="10.77734375" style="749" customWidth="1"/>
    <col min="3332" max="3577" width="8.88671875" style="749"/>
    <col min="3578" max="3578" width="23.44140625" style="749" customWidth="1"/>
    <col min="3579" max="3579" width="8.77734375" style="749" customWidth="1"/>
    <col min="3580" max="3580" width="9.77734375" style="749" customWidth="1"/>
    <col min="3581" max="3582" width="12.21875" style="749" customWidth="1"/>
    <col min="3583" max="3583" width="10.77734375" style="749" customWidth="1"/>
    <col min="3584" max="3584" width="12.77734375" style="749" customWidth="1"/>
    <col min="3585" max="3587" width="10.77734375" style="749" customWidth="1"/>
    <col min="3588" max="3833" width="8.88671875" style="749"/>
    <col min="3834" max="3834" width="23.44140625" style="749" customWidth="1"/>
    <col min="3835" max="3835" width="8.77734375" style="749" customWidth="1"/>
    <col min="3836" max="3836" width="9.77734375" style="749" customWidth="1"/>
    <col min="3837" max="3838" width="12.21875" style="749" customWidth="1"/>
    <col min="3839" max="3839" width="10.77734375" style="749" customWidth="1"/>
    <col min="3840" max="3840" width="12.77734375" style="749" customWidth="1"/>
    <col min="3841" max="3843" width="10.77734375" style="749" customWidth="1"/>
    <col min="3844" max="4089" width="8.88671875" style="749"/>
    <col min="4090" max="4090" width="23.44140625" style="749" customWidth="1"/>
    <col min="4091" max="4091" width="8.77734375" style="749" customWidth="1"/>
    <col min="4092" max="4092" width="9.77734375" style="749" customWidth="1"/>
    <col min="4093" max="4094" width="12.21875" style="749" customWidth="1"/>
    <col min="4095" max="4095" width="10.77734375" style="749" customWidth="1"/>
    <col min="4096" max="4096" width="12.77734375" style="749" customWidth="1"/>
    <col min="4097" max="4099" width="10.77734375" style="749" customWidth="1"/>
    <col min="4100" max="4345" width="8.88671875" style="749"/>
    <col min="4346" max="4346" width="23.44140625" style="749" customWidth="1"/>
    <col min="4347" max="4347" width="8.77734375" style="749" customWidth="1"/>
    <col min="4348" max="4348" width="9.77734375" style="749" customWidth="1"/>
    <col min="4349" max="4350" width="12.21875" style="749" customWidth="1"/>
    <col min="4351" max="4351" width="10.77734375" style="749" customWidth="1"/>
    <col min="4352" max="4352" width="12.77734375" style="749" customWidth="1"/>
    <col min="4353" max="4355" width="10.77734375" style="749" customWidth="1"/>
    <col min="4356" max="4601" width="8.88671875" style="749"/>
    <col min="4602" max="4602" width="23.44140625" style="749" customWidth="1"/>
    <col min="4603" max="4603" width="8.77734375" style="749" customWidth="1"/>
    <col min="4604" max="4604" width="9.77734375" style="749" customWidth="1"/>
    <col min="4605" max="4606" width="12.21875" style="749" customWidth="1"/>
    <col min="4607" max="4607" width="10.77734375" style="749" customWidth="1"/>
    <col min="4608" max="4608" width="12.77734375" style="749" customWidth="1"/>
    <col min="4609" max="4611" width="10.77734375" style="749" customWidth="1"/>
    <col min="4612" max="4857" width="8.88671875" style="749"/>
    <col min="4858" max="4858" width="23.44140625" style="749" customWidth="1"/>
    <col min="4859" max="4859" width="8.77734375" style="749" customWidth="1"/>
    <col min="4860" max="4860" width="9.77734375" style="749" customWidth="1"/>
    <col min="4861" max="4862" width="12.21875" style="749" customWidth="1"/>
    <col min="4863" max="4863" width="10.77734375" style="749" customWidth="1"/>
    <col min="4864" max="4864" width="12.77734375" style="749" customWidth="1"/>
    <col min="4865" max="4867" width="10.77734375" style="749" customWidth="1"/>
    <col min="4868" max="5113" width="8.88671875" style="749"/>
    <col min="5114" max="5114" width="23.44140625" style="749" customWidth="1"/>
    <col min="5115" max="5115" width="8.77734375" style="749" customWidth="1"/>
    <col min="5116" max="5116" width="9.77734375" style="749" customWidth="1"/>
    <col min="5117" max="5118" width="12.21875" style="749" customWidth="1"/>
    <col min="5119" max="5119" width="10.77734375" style="749" customWidth="1"/>
    <col min="5120" max="5120" width="12.77734375" style="749" customWidth="1"/>
    <col min="5121" max="5123" width="10.77734375" style="749" customWidth="1"/>
    <col min="5124" max="5369" width="8.88671875" style="749"/>
    <col min="5370" max="5370" width="23.44140625" style="749" customWidth="1"/>
    <col min="5371" max="5371" width="8.77734375" style="749" customWidth="1"/>
    <col min="5372" max="5372" width="9.77734375" style="749" customWidth="1"/>
    <col min="5373" max="5374" width="12.21875" style="749" customWidth="1"/>
    <col min="5375" max="5375" width="10.77734375" style="749" customWidth="1"/>
    <col min="5376" max="5376" width="12.77734375" style="749" customWidth="1"/>
    <col min="5377" max="5379" width="10.77734375" style="749" customWidth="1"/>
    <col min="5380" max="5625" width="8.88671875" style="749"/>
    <col min="5626" max="5626" width="23.44140625" style="749" customWidth="1"/>
    <col min="5627" max="5627" width="8.77734375" style="749" customWidth="1"/>
    <col min="5628" max="5628" width="9.77734375" style="749" customWidth="1"/>
    <col min="5629" max="5630" width="12.21875" style="749" customWidth="1"/>
    <col min="5631" max="5631" width="10.77734375" style="749" customWidth="1"/>
    <col min="5632" max="5632" width="12.77734375" style="749" customWidth="1"/>
    <col min="5633" max="5635" width="10.77734375" style="749" customWidth="1"/>
    <col min="5636" max="5881" width="8.88671875" style="749"/>
    <col min="5882" max="5882" width="23.44140625" style="749" customWidth="1"/>
    <col min="5883" max="5883" width="8.77734375" style="749" customWidth="1"/>
    <col min="5884" max="5884" width="9.77734375" style="749" customWidth="1"/>
    <col min="5885" max="5886" width="12.21875" style="749" customWidth="1"/>
    <col min="5887" max="5887" width="10.77734375" style="749" customWidth="1"/>
    <col min="5888" max="5888" width="12.77734375" style="749" customWidth="1"/>
    <col min="5889" max="5891" width="10.77734375" style="749" customWidth="1"/>
    <col min="5892" max="6137" width="8.88671875" style="749"/>
    <col min="6138" max="6138" width="23.44140625" style="749" customWidth="1"/>
    <col min="6139" max="6139" width="8.77734375" style="749" customWidth="1"/>
    <col min="6140" max="6140" width="9.77734375" style="749" customWidth="1"/>
    <col min="6141" max="6142" width="12.21875" style="749" customWidth="1"/>
    <col min="6143" max="6143" width="10.77734375" style="749" customWidth="1"/>
    <col min="6144" max="6144" width="12.77734375" style="749" customWidth="1"/>
    <col min="6145" max="6147" width="10.77734375" style="749" customWidth="1"/>
    <col min="6148" max="6393" width="8.88671875" style="749"/>
    <col min="6394" max="6394" width="23.44140625" style="749" customWidth="1"/>
    <col min="6395" max="6395" width="8.77734375" style="749" customWidth="1"/>
    <col min="6396" max="6396" width="9.77734375" style="749" customWidth="1"/>
    <col min="6397" max="6398" width="12.21875" style="749" customWidth="1"/>
    <col min="6399" max="6399" width="10.77734375" style="749" customWidth="1"/>
    <col min="6400" max="6400" width="12.77734375" style="749" customWidth="1"/>
    <col min="6401" max="6403" width="10.77734375" style="749" customWidth="1"/>
    <col min="6404" max="6649" width="8.88671875" style="749"/>
    <col min="6650" max="6650" width="23.44140625" style="749" customWidth="1"/>
    <col min="6651" max="6651" width="8.77734375" style="749" customWidth="1"/>
    <col min="6652" max="6652" width="9.77734375" style="749" customWidth="1"/>
    <col min="6653" max="6654" width="12.21875" style="749" customWidth="1"/>
    <col min="6655" max="6655" width="10.77734375" style="749" customWidth="1"/>
    <col min="6656" max="6656" width="12.77734375" style="749" customWidth="1"/>
    <col min="6657" max="6659" width="10.77734375" style="749" customWidth="1"/>
    <col min="6660" max="6905" width="8.88671875" style="749"/>
    <col min="6906" max="6906" width="23.44140625" style="749" customWidth="1"/>
    <col min="6907" max="6907" width="8.77734375" style="749" customWidth="1"/>
    <col min="6908" max="6908" width="9.77734375" style="749" customWidth="1"/>
    <col min="6909" max="6910" width="12.21875" style="749" customWidth="1"/>
    <col min="6911" max="6911" width="10.77734375" style="749" customWidth="1"/>
    <col min="6912" max="6912" width="12.77734375" style="749" customWidth="1"/>
    <col min="6913" max="6915" width="10.77734375" style="749" customWidth="1"/>
    <col min="6916" max="7161" width="8.88671875" style="749"/>
    <col min="7162" max="7162" width="23.44140625" style="749" customWidth="1"/>
    <col min="7163" max="7163" width="8.77734375" style="749" customWidth="1"/>
    <col min="7164" max="7164" width="9.77734375" style="749" customWidth="1"/>
    <col min="7165" max="7166" width="12.21875" style="749" customWidth="1"/>
    <col min="7167" max="7167" width="10.77734375" style="749" customWidth="1"/>
    <col min="7168" max="7168" width="12.77734375" style="749" customWidth="1"/>
    <col min="7169" max="7171" width="10.77734375" style="749" customWidth="1"/>
    <col min="7172" max="7417" width="8.88671875" style="749"/>
    <col min="7418" max="7418" width="23.44140625" style="749" customWidth="1"/>
    <col min="7419" max="7419" width="8.77734375" style="749" customWidth="1"/>
    <col min="7420" max="7420" width="9.77734375" style="749" customWidth="1"/>
    <col min="7421" max="7422" width="12.21875" style="749" customWidth="1"/>
    <col min="7423" max="7423" width="10.77734375" style="749" customWidth="1"/>
    <col min="7424" max="7424" width="12.77734375" style="749" customWidth="1"/>
    <col min="7425" max="7427" width="10.77734375" style="749" customWidth="1"/>
    <col min="7428" max="7673" width="8.88671875" style="749"/>
    <col min="7674" max="7674" width="23.44140625" style="749" customWidth="1"/>
    <col min="7675" max="7675" width="8.77734375" style="749" customWidth="1"/>
    <col min="7676" max="7676" width="9.77734375" style="749" customWidth="1"/>
    <col min="7677" max="7678" width="12.21875" style="749" customWidth="1"/>
    <col min="7679" max="7679" width="10.77734375" style="749" customWidth="1"/>
    <col min="7680" max="7680" width="12.77734375" style="749" customWidth="1"/>
    <col min="7681" max="7683" width="10.77734375" style="749" customWidth="1"/>
    <col min="7684" max="7929" width="8.88671875" style="749"/>
    <col min="7930" max="7930" width="23.44140625" style="749" customWidth="1"/>
    <col min="7931" max="7931" width="8.77734375" style="749" customWidth="1"/>
    <col min="7932" max="7932" width="9.77734375" style="749" customWidth="1"/>
    <col min="7933" max="7934" width="12.21875" style="749" customWidth="1"/>
    <col min="7935" max="7935" width="10.77734375" style="749" customWidth="1"/>
    <col min="7936" max="7936" width="12.77734375" style="749" customWidth="1"/>
    <col min="7937" max="7939" width="10.77734375" style="749" customWidth="1"/>
    <col min="7940" max="8185" width="8.88671875" style="749"/>
    <col min="8186" max="8186" width="23.44140625" style="749" customWidth="1"/>
    <col min="8187" max="8187" width="8.77734375" style="749" customWidth="1"/>
    <col min="8188" max="8188" width="9.77734375" style="749" customWidth="1"/>
    <col min="8189" max="8190" width="12.21875" style="749" customWidth="1"/>
    <col min="8191" max="8191" width="10.77734375" style="749" customWidth="1"/>
    <col min="8192" max="8192" width="12.77734375" style="749" customWidth="1"/>
    <col min="8193" max="8195" width="10.77734375" style="749" customWidth="1"/>
    <col min="8196" max="8441" width="8.88671875" style="749"/>
    <col min="8442" max="8442" width="23.44140625" style="749" customWidth="1"/>
    <col min="8443" max="8443" width="8.77734375" style="749" customWidth="1"/>
    <col min="8444" max="8444" width="9.77734375" style="749" customWidth="1"/>
    <col min="8445" max="8446" width="12.21875" style="749" customWidth="1"/>
    <col min="8447" max="8447" width="10.77734375" style="749" customWidth="1"/>
    <col min="8448" max="8448" width="12.77734375" style="749" customWidth="1"/>
    <col min="8449" max="8451" width="10.77734375" style="749" customWidth="1"/>
    <col min="8452" max="8697" width="8.88671875" style="749"/>
    <col min="8698" max="8698" width="23.44140625" style="749" customWidth="1"/>
    <col min="8699" max="8699" width="8.77734375" style="749" customWidth="1"/>
    <col min="8700" max="8700" width="9.77734375" style="749" customWidth="1"/>
    <col min="8701" max="8702" width="12.21875" style="749" customWidth="1"/>
    <col min="8703" max="8703" width="10.77734375" style="749" customWidth="1"/>
    <col min="8704" max="8704" width="12.77734375" style="749" customWidth="1"/>
    <col min="8705" max="8707" width="10.77734375" style="749" customWidth="1"/>
    <col min="8708" max="8953" width="8.88671875" style="749"/>
    <col min="8954" max="8954" width="23.44140625" style="749" customWidth="1"/>
    <col min="8955" max="8955" width="8.77734375" style="749" customWidth="1"/>
    <col min="8956" max="8956" width="9.77734375" style="749" customWidth="1"/>
    <col min="8957" max="8958" width="12.21875" style="749" customWidth="1"/>
    <col min="8959" max="8959" width="10.77734375" style="749" customWidth="1"/>
    <col min="8960" max="8960" width="12.77734375" style="749" customWidth="1"/>
    <col min="8961" max="8963" width="10.77734375" style="749" customWidth="1"/>
    <col min="8964" max="9209" width="8.88671875" style="749"/>
    <col min="9210" max="9210" width="23.44140625" style="749" customWidth="1"/>
    <col min="9211" max="9211" width="8.77734375" style="749" customWidth="1"/>
    <col min="9212" max="9212" width="9.77734375" style="749" customWidth="1"/>
    <col min="9213" max="9214" width="12.21875" style="749" customWidth="1"/>
    <col min="9215" max="9215" width="10.77734375" style="749" customWidth="1"/>
    <col min="9216" max="9216" width="12.77734375" style="749" customWidth="1"/>
    <col min="9217" max="9219" width="10.77734375" style="749" customWidth="1"/>
    <col min="9220" max="9465" width="8.88671875" style="749"/>
    <col min="9466" max="9466" width="23.44140625" style="749" customWidth="1"/>
    <col min="9467" max="9467" width="8.77734375" style="749" customWidth="1"/>
    <col min="9468" max="9468" width="9.77734375" style="749" customWidth="1"/>
    <col min="9469" max="9470" width="12.21875" style="749" customWidth="1"/>
    <col min="9471" max="9471" width="10.77734375" style="749" customWidth="1"/>
    <col min="9472" max="9472" width="12.77734375" style="749" customWidth="1"/>
    <col min="9473" max="9475" width="10.77734375" style="749" customWidth="1"/>
    <col min="9476" max="9721" width="8.88671875" style="749"/>
    <col min="9722" max="9722" width="23.44140625" style="749" customWidth="1"/>
    <col min="9723" max="9723" width="8.77734375" style="749" customWidth="1"/>
    <col min="9724" max="9724" width="9.77734375" style="749" customWidth="1"/>
    <col min="9725" max="9726" width="12.21875" style="749" customWidth="1"/>
    <col min="9727" max="9727" width="10.77734375" style="749" customWidth="1"/>
    <col min="9728" max="9728" width="12.77734375" style="749" customWidth="1"/>
    <col min="9729" max="9731" width="10.77734375" style="749" customWidth="1"/>
    <col min="9732" max="9977" width="8.88671875" style="749"/>
    <col min="9978" max="9978" width="23.44140625" style="749" customWidth="1"/>
    <col min="9979" max="9979" width="8.77734375" style="749" customWidth="1"/>
    <col min="9980" max="9980" width="9.77734375" style="749" customWidth="1"/>
    <col min="9981" max="9982" width="12.21875" style="749" customWidth="1"/>
    <col min="9983" max="9983" width="10.77734375" style="749" customWidth="1"/>
    <col min="9984" max="9984" width="12.77734375" style="749" customWidth="1"/>
    <col min="9985" max="9987" width="10.77734375" style="749" customWidth="1"/>
    <col min="9988" max="10233" width="8.88671875" style="749"/>
    <col min="10234" max="10234" width="23.44140625" style="749" customWidth="1"/>
    <col min="10235" max="10235" width="8.77734375" style="749" customWidth="1"/>
    <col min="10236" max="10236" width="9.77734375" style="749" customWidth="1"/>
    <col min="10237" max="10238" width="12.21875" style="749" customWidth="1"/>
    <col min="10239" max="10239" width="10.77734375" style="749" customWidth="1"/>
    <col min="10240" max="10240" width="12.77734375" style="749" customWidth="1"/>
    <col min="10241" max="10243" width="10.77734375" style="749" customWidth="1"/>
    <col min="10244" max="10489" width="8.88671875" style="749"/>
    <col min="10490" max="10490" width="23.44140625" style="749" customWidth="1"/>
    <col min="10491" max="10491" width="8.77734375" style="749" customWidth="1"/>
    <col min="10492" max="10492" width="9.77734375" style="749" customWidth="1"/>
    <col min="10493" max="10494" width="12.21875" style="749" customWidth="1"/>
    <col min="10495" max="10495" width="10.77734375" style="749" customWidth="1"/>
    <col min="10496" max="10496" width="12.77734375" style="749" customWidth="1"/>
    <col min="10497" max="10499" width="10.77734375" style="749" customWidth="1"/>
    <col min="10500" max="10745" width="8.88671875" style="749"/>
    <col min="10746" max="10746" width="23.44140625" style="749" customWidth="1"/>
    <col min="10747" max="10747" width="8.77734375" style="749" customWidth="1"/>
    <col min="10748" max="10748" width="9.77734375" style="749" customWidth="1"/>
    <col min="10749" max="10750" width="12.21875" style="749" customWidth="1"/>
    <col min="10751" max="10751" width="10.77734375" style="749" customWidth="1"/>
    <col min="10752" max="10752" width="12.77734375" style="749" customWidth="1"/>
    <col min="10753" max="10755" width="10.77734375" style="749" customWidth="1"/>
    <col min="10756" max="11001" width="8.88671875" style="749"/>
    <col min="11002" max="11002" width="23.44140625" style="749" customWidth="1"/>
    <col min="11003" max="11003" width="8.77734375" style="749" customWidth="1"/>
    <col min="11004" max="11004" width="9.77734375" style="749" customWidth="1"/>
    <col min="11005" max="11006" width="12.21875" style="749" customWidth="1"/>
    <col min="11007" max="11007" width="10.77734375" style="749" customWidth="1"/>
    <col min="11008" max="11008" width="12.77734375" style="749" customWidth="1"/>
    <col min="11009" max="11011" width="10.77734375" style="749" customWidth="1"/>
    <col min="11012" max="11257" width="8.88671875" style="749"/>
    <col min="11258" max="11258" width="23.44140625" style="749" customWidth="1"/>
    <col min="11259" max="11259" width="8.77734375" style="749" customWidth="1"/>
    <col min="11260" max="11260" width="9.77734375" style="749" customWidth="1"/>
    <col min="11261" max="11262" width="12.21875" style="749" customWidth="1"/>
    <col min="11263" max="11263" width="10.77734375" style="749" customWidth="1"/>
    <col min="11264" max="11264" width="12.77734375" style="749" customWidth="1"/>
    <col min="11265" max="11267" width="10.77734375" style="749" customWidth="1"/>
    <col min="11268" max="11513" width="8.88671875" style="749"/>
    <col min="11514" max="11514" width="23.44140625" style="749" customWidth="1"/>
    <col min="11515" max="11515" width="8.77734375" style="749" customWidth="1"/>
    <col min="11516" max="11516" width="9.77734375" style="749" customWidth="1"/>
    <col min="11517" max="11518" width="12.21875" style="749" customWidth="1"/>
    <col min="11519" max="11519" width="10.77734375" style="749" customWidth="1"/>
    <col min="11520" max="11520" width="12.77734375" style="749" customWidth="1"/>
    <col min="11521" max="11523" width="10.77734375" style="749" customWidth="1"/>
    <col min="11524" max="11769" width="8.88671875" style="749"/>
    <col min="11770" max="11770" width="23.44140625" style="749" customWidth="1"/>
    <col min="11771" max="11771" width="8.77734375" style="749" customWidth="1"/>
    <col min="11772" max="11772" width="9.77734375" style="749" customWidth="1"/>
    <col min="11773" max="11774" width="12.21875" style="749" customWidth="1"/>
    <col min="11775" max="11775" width="10.77734375" style="749" customWidth="1"/>
    <col min="11776" max="11776" width="12.77734375" style="749" customWidth="1"/>
    <col min="11777" max="11779" width="10.77734375" style="749" customWidth="1"/>
    <col min="11780" max="12025" width="8.88671875" style="749"/>
    <col min="12026" max="12026" width="23.44140625" style="749" customWidth="1"/>
    <col min="12027" max="12027" width="8.77734375" style="749" customWidth="1"/>
    <col min="12028" max="12028" width="9.77734375" style="749" customWidth="1"/>
    <col min="12029" max="12030" width="12.21875" style="749" customWidth="1"/>
    <col min="12031" max="12031" width="10.77734375" style="749" customWidth="1"/>
    <col min="12032" max="12032" width="12.77734375" style="749" customWidth="1"/>
    <col min="12033" max="12035" width="10.77734375" style="749" customWidth="1"/>
    <col min="12036" max="12281" width="8.88671875" style="749"/>
    <col min="12282" max="12282" width="23.44140625" style="749" customWidth="1"/>
    <col min="12283" max="12283" width="8.77734375" style="749" customWidth="1"/>
    <col min="12284" max="12284" width="9.77734375" style="749" customWidth="1"/>
    <col min="12285" max="12286" width="12.21875" style="749" customWidth="1"/>
    <col min="12287" max="12287" width="10.77734375" style="749" customWidth="1"/>
    <col min="12288" max="12288" width="12.77734375" style="749" customWidth="1"/>
    <col min="12289" max="12291" width="10.77734375" style="749" customWidth="1"/>
    <col min="12292" max="12537" width="8.88671875" style="749"/>
    <col min="12538" max="12538" width="23.44140625" style="749" customWidth="1"/>
    <col min="12539" max="12539" width="8.77734375" style="749" customWidth="1"/>
    <col min="12540" max="12540" width="9.77734375" style="749" customWidth="1"/>
    <col min="12541" max="12542" width="12.21875" style="749" customWidth="1"/>
    <col min="12543" max="12543" width="10.77734375" style="749" customWidth="1"/>
    <col min="12544" max="12544" width="12.77734375" style="749" customWidth="1"/>
    <col min="12545" max="12547" width="10.77734375" style="749" customWidth="1"/>
    <col min="12548" max="12793" width="8.88671875" style="749"/>
    <col min="12794" max="12794" width="23.44140625" style="749" customWidth="1"/>
    <col min="12795" max="12795" width="8.77734375" style="749" customWidth="1"/>
    <col min="12796" max="12796" width="9.77734375" style="749" customWidth="1"/>
    <col min="12797" max="12798" width="12.21875" style="749" customWidth="1"/>
    <col min="12799" max="12799" width="10.77734375" style="749" customWidth="1"/>
    <col min="12800" max="12800" width="12.77734375" style="749" customWidth="1"/>
    <col min="12801" max="12803" width="10.77734375" style="749" customWidth="1"/>
    <col min="12804" max="13049" width="8.88671875" style="749"/>
    <col min="13050" max="13050" width="23.44140625" style="749" customWidth="1"/>
    <col min="13051" max="13051" width="8.77734375" style="749" customWidth="1"/>
    <col min="13052" max="13052" width="9.77734375" style="749" customWidth="1"/>
    <col min="13053" max="13054" width="12.21875" style="749" customWidth="1"/>
    <col min="13055" max="13055" width="10.77734375" style="749" customWidth="1"/>
    <col min="13056" max="13056" width="12.77734375" style="749" customWidth="1"/>
    <col min="13057" max="13059" width="10.77734375" style="749" customWidth="1"/>
    <col min="13060" max="13305" width="8.88671875" style="749"/>
    <col min="13306" max="13306" width="23.44140625" style="749" customWidth="1"/>
    <col min="13307" max="13307" width="8.77734375" style="749" customWidth="1"/>
    <col min="13308" max="13308" width="9.77734375" style="749" customWidth="1"/>
    <col min="13309" max="13310" width="12.21875" style="749" customWidth="1"/>
    <col min="13311" max="13311" width="10.77734375" style="749" customWidth="1"/>
    <col min="13312" max="13312" width="12.77734375" style="749" customWidth="1"/>
    <col min="13313" max="13315" width="10.77734375" style="749" customWidth="1"/>
    <col min="13316" max="13561" width="8.88671875" style="749"/>
    <col min="13562" max="13562" width="23.44140625" style="749" customWidth="1"/>
    <col min="13563" max="13563" width="8.77734375" style="749" customWidth="1"/>
    <col min="13564" max="13564" width="9.77734375" style="749" customWidth="1"/>
    <col min="13565" max="13566" width="12.21875" style="749" customWidth="1"/>
    <col min="13567" max="13567" width="10.77734375" style="749" customWidth="1"/>
    <col min="13568" max="13568" width="12.77734375" style="749" customWidth="1"/>
    <col min="13569" max="13571" width="10.77734375" style="749" customWidth="1"/>
    <col min="13572" max="13817" width="8.88671875" style="749"/>
    <col min="13818" max="13818" width="23.44140625" style="749" customWidth="1"/>
    <col min="13819" max="13819" width="8.77734375" style="749" customWidth="1"/>
    <col min="13820" max="13820" width="9.77734375" style="749" customWidth="1"/>
    <col min="13821" max="13822" width="12.21875" style="749" customWidth="1"/>
    <col min="13823" max="13823" width="10.77734375" style="749" customWidth="1"/>
    <col min="13824" max="13824" width="12.77734375" style="749" customWidth="1"/>
    <col min="13825" max="13827" width="10.77734375" style="749" customWidth="1"/>
    <col min="13828" max="14073" width="8.88671875" style="749"/>
    <col min="14074" max="14074" width="23.44140625" style="749" customWidth="1"/>
    <col min="14075" max="14075" width="8.77734375" style="749" customWidth="1"/>
    <col min="14076" max="14076" width="9.77734375" style="749" customWidth="1"/>
    <col min="14077" max="14078" width="12.21875" style="749" customWidth="1"/>
    <col min="14079" max="14079" width="10.77734375" style="749" customWidth="1"/>
    <col min="14080" max="14080" width="12.77734375" style="749" customWidth="1"/>
    <col min="14081" max="14083" width="10.77734375" style="749" customWidth="1"/>
    <col min="14084" max="14329" width="8.88671875" style="749"/>
    <col min="14330" max="14330" width="23.44140625" style="749" customWidth="1"/>
    <col min="14331" max="14331" width="8.77734375" style="749" customWidth="1"/>
    <col min="14332" max="14332" width="9.77734375" style="749" customWidth="1"/>
    <col min="14333" max="14334" width="12.21875" style="749" customWidth="1"/>
    <col min="14335" max="14335" width="10.77734375" style="749" customWidth="1"/>
    <col min="14336" max="14336" width="12.77734375" style="749" customWidth="1"/>
    <col min="14337" max="14339" width="10.77734375" style="749" customWidth="1"/>
    <col min="14340" max="14585" width="8.88671875" style="749"/>
    <col min="14586" max="14586" width="23.44140625" style="749" customWidth="1"/>
    <col min="14587" max="14587" width="8.77734375" style="749" customWidth="1"/>
    <col min="14588" max="14588" width="9.77734375" style="749" customWidth="1"/>
    <col min="14589" max="14590" width="12.21875" style="749" customWidth="1"/>
    <col min="14591" max="14591" width="10.77734375" style="749" customWidth="1"/>
    <col min="14592" max="14592" width="12.77734375" style="749" customWidth="1"/>
    <col min="14593" max="14595" width="10.77734375" style="749" customWidth="1"/>
    <col min="14596" max="14841" width="8.88671875" style="749"/>
    <col min="14842" max="14842" width="23.44140625" style="749" customWidth="1"/>
    <col min="14843" max="14843" width="8.77734375" style="749" customWidth="1"/>
    <col min="14844" max="14844" width="9.77734375" style="749" customWidth="1"/>
    <col min="14845" max="14846" width="12.21875" style="749" customWidth="1"/>
    <col min="14847" max="14847" width="10.77734375" style="749" customWidth="1"/>
    <col min="14848" max="14848" width="12.77734375" style="749" customWidth="1"/>
    <col min="14849" max="14851" width="10.77734375" style="749" customWidth="1"/>
    <col min="14852" max="15097" width="8.88671875" style="749"/>
    <col min="15098" max="15098" width="23.44140625" style="749" customWidth="1"/>
    <col min="15099" max="15099" width="8.77734375" style="749" customWidth="1"/>
    <col min="15100" max="15100" width="9.77734375" style="749" customWidth="1"/>
    <col min="15101" max="15102" width="12.21875" style="749" customWidth="1"/>
    <col min="15103" max="15103" width="10.77734375" style="749" customWidth="1"/>
    <col min="15104" max="15104" width="12.77734375" style="749" customWidth="1"/>
    <col min="15105" max="15107" width="10.77734375" style="749" customWidth="1"/>
    <col min="15108" max="15353" width="8.88671875" style="749"/>
    <col min="15354" max="15354" width="23.44140625" style="749" customWidth="1"/>
    <col min="15355" max="15355" width="8.77734375" style="749" customWidth="1"/>
    <col min="15356" max="15356" width="9.77734375" style="749" customWidth="1"/>
    <col min="15357" max="15358" width="12.21875" style="749" customWidth="1"/>
    <col min="15359" max="15359" width="10.77734375" style="749" customWidth="1"/>
    <col min="15360" max="15360" width="12.77734375" style="749" customWidth="1"/>
    <col min="15361" max="15363" width="10.77734375" style="749" customWidth="1"/>
    <col min="15364" max="15609" width="8.88671875" style="749"/>
    <col min="15610" max="15610" width="23.44140625" style="749" customWidth="1"/>
    <col min="15611" max="15611" width="8.77734375" style="749" customWidth="1"/>
    <col min="15612" max="15612" width="9.77734375" style="749" customWidth="1"/>
    <col min="15613" max="15614" width="12.21875" style="749" customWidth="1"/>
    <col min="15615" max="15615" width="10.77734375" style="749" customWidth="1"/>
    <col min="15616" max="15616" width="12.77734375" style="749" customWidth="1"/>
    <col min="15617" max="15619" width="10.77734375" style="749" customWidth="1"/>
    <col min="15620" max="15865" width="8.88671875" style="749"/>
    <col min="15866" max="15866" width="23.44140625" style="749" customWidth="1"/>
    <col min="15867" max="15867" width="8.77734375" style="749" customWidth="1"/>
    <col min="15868" max="15868" width="9.77734375" style="749" customWidth="1"/>
    <col min="15869" max="15870" width="12.21875" style="749" customWidth="1"/>
    <col min="15871" max="15871" width="10.77734375" style="749" customWidth="1"/>
    <col min="15872" max="15872" width="12.77734375" style="749" customWidth="1"/>
    <col min="15873" max="15875" width="10.77734375" style="749" customWidth="1"/>
    <col min="15876" max="16121" width="8.88671875" style="749"/>
    <col min="16122" max="16122" width="23.44140625" style="749" customWidth="1"/>
    <col min="16123" max="16123" width="8.77734375" style="749" customWidth="1"/>
    <col min="16124" max="16124" width="9.77734375" style="749" customWidth="1"/>
    <col min="16125" max="16126" width="12.21875" style="749" customWidth="1"/>
    <col min="16127" max="16127" width="10.77734375" style="749" customWidth="1"/>
    <col min="16128" max="16128" width="12.77734375" style="749" customWidth="1"/>
    <col min="16129" max="16131" width="10.77734375" style="749" customWidth="1"/>
    <col min="16132" max="16384" width="8.88671875" style="749"/>
  </cols>
  <sheetData>
    <row r="1" spans="1:9" ht="15.6" x14ac:dyDescent="0.3">
      <c r="A1" s="748" t="s">
        <v>877</v>
      </c>
      <c r="I1" s="894" t="s">
        <v>907</v>
      </c>
    </row>
    <row r="2" spans="1:9" ht="15.6" x14ac:dyDescent="0.25">
      <c r="A2" s="750" t="s">
        <v>876</v>
      </c>
      <c r="G2" s="703">
        <v>2023</v>
      </c>
    </row>
    <row r="3" spans="1:9" ht="52.8" x14ac:dyDescent="0.4">
      <c r="A3" s="751" t="s">
        <v>185</v>
      </c>
      <c r="B3" s="752" t="s">
        <v>784</v>
      </c>
      <c r="C3" s="752" t="s">
        <v>227</v>
      </c>
      <c r="D3" s="752" t="s">
        <v>785</v>
      </c>
      <c r="E3" s="752" t="s">
        <v>786</v>
      </c>
      <c r="F3" s="752" t="s">
        <v>787</v>
      </c>
      <c r="G3" s="753" t="s">
        <v>788</v>
      </c>
      <c r="I3" s="754"/>
    </row>
    <row r="4" spans="1:9" x14ac:dyDescent="0.25">
      <c r="A4" s="755" t="s">
        <v>187</v>
      </c>
      <c r="B4" s="756" t="s">
        <v>452</v>
      </c>
      <c r="C4" s="757">
        <v>28860</v>
      </c>
      <c r="D4" s="758">
        <v>1107.8399999999999</v>
      </c>
      <c r="E4" s="758">
        <v>992.45278039164475</v>
      </c>
      <c r="F4" s="758">
        <v>3169.4051999999997</v>
      </c>
      <c r="G4" s="759">
        <v>23590.302019608353</v>
      </c>
    </row>
    <row r="5" spans="1:9" x14ac:dyDescent="0.25">
      <c r="A5" s="760"/>
      <c r="B5" s="761" t="s">
        <v>454</v>
      </c>
      <c r="C5" s="762">
        <v>103896</v>
      </c>
      <c r="D5" s="763">
        <v>3988.2239999999997</v>
      </c>
      <c r="E5" s="763">
        <v>3572.8300094099213</v>
      </c>
      <c r="F5" s="763">
        <v>11409.85872</v>
      </c>
      <c r="G5" s="764">
        <v>84925.087270590069</v>
      </c>
    </row>
    <row r="6" spans="1:9" x14ac:dyDescent="0.25">
      <c r="A6" s="760" t="s">
        <v>789</v>
      </c>
      <c r="B6" s="765" t="s">
        <v>454</v>
      </c>
      <c r="C6" s="766">
        <v>146010</v>
      </c>
      <c r="D6" s="767">
        <v>86283.149399999995</v>
      </c>
      <c r="E6" s="767">
        <v>59726.850600000005</v>
      </c>
      <c r="F6" s="767"/>
      <c r="G6" s="768"/>
    </row>
    <row r="7" spans="1:9" x14ac:dyDescent="0.25">
      <c r="A7" s="760" t="s">
        <v>81</v>
      </c>
      <c r="B7" s="765" t="s">
        <v>790</v>
      </c>
      <c r="C7" s="766">
        <v>195628.098</v>
      </c>
      <c r="D7" s="767">
        <v>96528.771191000007</v>
      </c>
      <c r="E7" s="767">
        <v>52833.289405617106</v>
      </c>
      <c r="F7" s="767">
        <v>46266.04698448634</v>
      </c>
      <c r="G7" s="768"/>
    </row>
    <row r="8" spans="1:9" x14ac:dyDescent="0.25">
      <c r="A8" s="760" t="s">
        <v>791</v>
      </c>
      <c r="B8" s="765" t="s">
        <v>792</v>
      </c>
      <c r="C8" s="766">
        <v>6724</v>
      </c>
      <c r="D8" s="767">
        <v>6051.6</v>
      </c>
      <c r="E8" s="767">
        <v>605.16</v>
      </c>
      <c r="F8" s="767">
        <v>67.239999999999668</v>
      </c>
      <c r="G8" s="768"/>
    </row>
    <row r="9" spans="1:9" x14ac:dyDescent="0.25">
      <c r="A9" s="760"/>
      <c r="B9" s="761" t="s">
        <v>454</v>
      </c>
      <c r="C9" s="762">
        <v>171672</v>
      </c>
      <c r="D9" s="763">
        <v>154504.80000000002</v>
      </c>
      <c r="E9" s="763">
        <v>15450.48</v>
      </c>
      <c r="F9" s="763">
        <v>1716.7199999999866</v>
      </c>
      <c r="G9" s="768"/>
    </row>
    <row r="10" spans="1:9" x14ac:dyDescent="0.25">
      <c r="A10" s="760" t="s">
        <v>793</v>
      </c>
      <c r="B10" s="765" t="s">
        <v>792</v>
      </c>
      <c r="C10" s="766">
        <v>510.59</v>
      </c>
      <c r="D10" s="766">
        <v>101.75376734693882</v>
      </c>
      <c r="E10" s="766">
        <v>21.305232653061221</v>
      </c>
      <c r="F10" s="766">
        <v>387.53099999999995</v>
      </c>
      <c r="G10" s="768"/>
    </row>
    <row r="11" spans="1:9" x14ac:dyDescent="0.25">
      <c r="A11" s="769"/>
      <c r="B11" s="761" t="s">
        <v>454</v>
      </c>
      <c r="C11" s="762">
        <v>23247.14</v>
      </c>
      <c r="D11" s="762">
        <v>4452.9181959183652</v>
      </c>
      <c r="E11" s="762">
        <v>967.79580408163247</v>
      </c>
      <c r="F11" s="762">
        <v>17826.425999999999</v>
      </c>
      <c r="G11" s="764"/>
    </row>
    <row r="12" spans="1:9" x14ac:dyDescent="0.25">
      <c r="A12" s="770" t="s">
        <v>794</v>
      </c>
      <c r="B12" s="765" t="s">
        <v>795</v>
      </c>
      <c r="C12" s="766"/>
      <c r="D12" s="771"/>
      <c r="E12" s="771"/>
      <c r="F12" s="771"/>
      <c r="G12" s="768"/>
    </row>
    <row r="13" spans="1:9" x14ac:dyDescent="0.25">
      <c r="A13" s="772" t="s">
        <v>796</v>
      </c>
      <c r="B13" s="765" t="s">
        <v>792</v>
      </c>
      <c r="C13" s="766">
        <v>430.59</v>
      </c>
      <c r="D13" s="767">
        <v>25.835400000000028</v>
      </c>
      <c r="E13" s="767">
        <v>17.223600000000001</v>
      </c>
      <c r="F13" s="767">
        <v>387.53100000000001</v>
      </c>
      <c r="G13" s="768"/>
      <c r="H13" s="773"/>
    </row>
    <row r="14" spans="1:9" x14ac:dyDescent="0.25">
      <c r="A14" s="772"/>
      <c r="B14" s="761" t="s">
        <v>454</v>
      </c>
      <c r="C14" s="762">
        <v>19807.14</v>
      </c>
      <c r="D14" s="762">
        <v>1188.4283999999975</v>
      </c>
      <c r="E14" s="762">
        <v>792.28560000000004</v>
      </c>
      <c r="F14" s="762">
        <v>17826.425999999999</v>
      </c>
      <c r="G14" s="768"/>
      <c r="H14" s="774"/>
    </row>
    <row r="15" spans="1:9" x14ac:dyDescent="0.25">
      <c r="A15" s="772" t="s">
        <v>797</v>
      </c>
      <c r="B15" s="765" t="s">
        <v>792</v>
      </c>
      <c r="C15" s="766">
        <v>80</v>
      </c>
      <c r="D15" s="767">
        <v>75.91836734693878</v>
      </c>
      <c r="E15" s="767">
        <v>4.0816326530612193</v>
      </c>
      <c r="F15" s="767"/>
      <c r="G15" s="768"/>
    </row>
    <row r="16" spans="1:9" x14ac:dyDescent="0.25">
      <c r="A16" s="775"/>
      <c r="B16" s="761" t="s">
        <v>454</v>
      </c>
      <c r="C16" s="762">
        <v>3440</v>
      </c>
      <c r="D16" s="762">
        <v>3264.4897959183677</v>
      </c>
      <c r="E16" s="762">
        <v>175.51020408163245</v>
      </c>
      <c r="F16" s="763"/>
      <c r="G16" s="768"/>
    </row>
    <row r="17" spans="1:8" ht="27.6" x14ac:dyDescent="0.25">
      <c r="A17" s="776" t="s">
        <v>798</v>
      </c>
      <c r="B17" s="765" t="s">
        <v>454</v>
      </c>
      <c r="C17" s="777">
        <v>212061.74600000001</v>
      </c>
      <c r="D17" s="777">
        <v>181241.71046958308</v>
      </c>
      <c r="E17" s="777">
        <v>27935.122540330034</v>
      </c>
      <c r="F17" s="777">
        <v>2884.9129900869548</v>
      </c>
      <c r="G17" s="778"/>
    </row>
    <row r="18" spans="1:8" x14ac:dyDescent="0.25">
      <c r="A18" s="769" t="s">
        <v>799</v>
      </c>
      <c r="B18" s="765" t="s">
        <v>795</v>
      </c>
      <c r="C18" s="779"/>
      <c r="D18" s="767"/>
      <c r="E18" s="767"/>
      <c r="F18" s="767"/>
      <c r="G18" s="778"/>
    </row>
    <row r="19" spans="1:8" x14ac:dyDescent="0.25">
      <c r="A19" s="780" t="s">
        <v>800</v>
      </c>
      <c r="B19" s="765" t="s">
        <v>454</v>
      </c>
      <c r="C19" s="766">
        <v>3203.181</v>
      </c>
      <c r="D19" s="767">
        <v>160.15905000000001</v>
      </c>
      <c r="E19" s="767">
        <v>3043.0219499999998</v>
      </c>
      <c r="F19" s="767"/>
      <c r="G19" s="778"/>
    </row>
    <row r="20" spans="1:8" ht="26.4" x14ac:dyDescent="0.25">
      <c r="A20" s="780" t="s">
        <v>801</v>
      </c>
      <c r="B20" s="765" t="s">
        <v>454</v>
      </c>
      <c r="C20" s="766">
        <v>183249.7</v>
      </c>
      <c r="D20" s="767">
        <v>164179.7005195831</v>
      </c>
      <c r="E20" s="767">
        <v>16185.086490330033</v>
      </c>
      <c r="F20" s="767">
        <v>2884.9129900869548</v>
      </c>
      <c r="G20" s="778"/>
    </row>
    <row r="21" spans="1:8" ht="26.4" x14ac:dyDescent="0.25">
      <c r="A21" s="780" t="s">
        <v>802</v>
      </c>
      <c r="B21" s="765" t="s">
        <v>454</v>
      </c>
      <c r="C21" s="777">
        <v>25608.865000000002</v>
      </c>
      <c r="D21" s="767">
        <v>16901.850900000001</v>
      </c>
      <c r="E21" s="767">
        <v>8707.0141000000003</v>
      </c>
      <c r="F21" s="767"/>
      <c r="G21" s="781"/>
    </row>
    <row r="22" spans="1:8" x14ac:dyDescent="0.25">
      <c r="A22" s="782" t="s">
        <v>803</v>
      </c>
      <c r="B22" s="783" t="s">
        <v>454</v>
      </c>
      <c r="C22" s="779">
        <v>852514.98400000005</v>
      </c>
      <c r="D22" s="779">
        <v>526999.57325650146</v>
      </c>
      <c r="E22" s="779">
        <v>160486.36835943873</v>
      </c>
      <c r="F22" s="779">
        <v>80103.964694573297</v>
      </c>
      <c r="G22" s="784">
        <v>84925.087270590069</v>
      </c>
      <c r="H22" s="785"/>
    </row>
    <row r="24" spans="1:8" x14ac:dyDescent="0.25">
      <c r="A24" s="786"/>
    </row>
    <row r="26" spans="1:8" x14ac:dyDescent="0.25">
      <c r="C26" s="787"/>
      <c r="D26" s="787"/>
    </row>
  </sheetData>
  <hyperlinks>
    <hyperlink ref="I1" location="INFO!A1" display="POWRÓT" xr:uid="{AA431876-5293-4193-AA08-4189792CDDD1}"/>
  </hyperlinks>
  <printOptions horizontalCentered="1"/>
  <pageMargins left="0.74803149606299213" right="0.74803149606299213" top="0.94488188976377963" bottom="0.94488188976377963" header="0.31496062992125984" footer="0.31496062992125984"/>
  <pageSetup paperSize="9" scale="91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B642A-F8A3-4D78-9812-141F716D7D26}">
  <sheetPr>
    <tabColor rgb="FFFFC000"/>
    <pageSetUpPr fitToPage="1"/>
  </sheetPr>
  <dimension ref="A1:J55"/>
  <sheetViews>
    <sheetView topLeftCell="A16" zoomScaleNormal="100" workbookViewId="0">
      <selection activeCell="C15" sqref="C15"/>
    </sheetView>
  </sheetViews>
  <sheetFormatPr defaultRowHeight="13.8" x14ac:dyDescent="0.25"/>
  <cols>
    <col min="1" max="1" width="23.44140625" style="749" customWidth="1"/>
    <col min="2" max="2" width="16.44140625" style="749" customWidth="1"/>
    <col min="3" max="3" width="12.44140625" style="749" customWidth="1"/>
    <col min="4" max="4" width="22.109375" style="749" customWidth="1"/>
    <col min="5" max="5" width="16.109375" style="749" customWidth="1"/>
    <col min="6" max="6" width="17.77734375" style="749" customWidth="1"/>
    <col min="7" max="7" width="41.5546875" style="749" customWidth="1"/>
    <col min="8" max="8" width="10.77734375" style="749" customWidth="1"/>
    <col min="9" max="249" width="8.88671875" style="749"/>
    <col min="250" max="250" width="23.44140625" style="749" customWidth="1"/>
    <col min="251" max="251" width="8.77734375" style="749" customWidth="1"/>
    <col min="252" max="252" width="9.77734375" style="749" customWidth="1"/>
    <col min="253" max="254" width="12.21875" style="749" customWidth="1"/>
    <col min="255" max="255" width="10.77734375" style="749" customWidth="1"/>
    <col min="256" max="256" width="12.77734375" style="749" customWidth="1"/>
    <col min="257" max="259" width="10.77734375" style="749" customWidth="1"/>
    <col min="260" max="505" width="8.88671875" style="749"/>
    <col min="506" max="506" width="23.44140625" style="749" customWidth="1"/>
    <col min="507" max="507" width="8.77734375" style="749" customWidth="1"/>
    <col min="508" max="508" width="9.77734375" style="749" customWidth="1"/>
    <col min="509" max="510" width="12.21875" style="749" customWidth="1"/>
    <col min="511" max="511" width="10.77734375" style="749" customWidth="1"/>
    <col min="512" max="512" width="12.77734375" style="749" customWidth="1"/>
    <col min="513" max="515" width="10.77734375" style="749" customWidth="1"/>
    <col min="516" max="761" width="8.88671875" style="749"/>
    <col min="762" max="762" width="23.44140625" style="749" customWidth="1"/>
    <col min="763" max="763" width="8.77734375" style="749" customWidth="1"/>
    <col min="764" max="764" width="9.77734375" style="749" customWidth="1"/>
    <col min="765" max="766" width="12.21875" style="749" customWidth="1"/>
    <col min="767" max="767" width="10.77734375" style="749" customWidth="1"/>
    <col min="768" max="768" width="12.77734375" style="749" customWidth="1"/>
    <col min="769" max="771" width="10.77734375" style="749" customWidth="1"/>
    <col min="772" max="1017" width="8.88671875" style="749"/>
    <col min="1018" max="1018" width="23.44140625" style="749" customWidth="1"/>
    <col min="1019" max="1019" width="8.77734375" style="749" customWidth="1"/>
    <col min="1020" max="1020" width="9.77734375" style="749" customWidth="1"/>
    <col min="1021" max="1022" width="12.21875" style="749" customWidth="1"/>
    <col min="1023" max="1023" width="10.77734375" style="749" customWidth="1"/>
    <col min="1024" max="1024" width="12.77734375" style="749" customWidth="1"/>
    <col min="1025" max="1027" width="10.77734375" style="749" customWidth="1"/>
    <col min="1028" max="1273" width="8.88671875" style="749"/>
    <col min="1274" max="1274" width="23.44140625" style="749" customWidth="1"/>
    <col min="1275" max="1275" width="8.77734375" style="749" customWidth="1"/>
    <col min="1276" max="1276" width="9.77734375" style="749" customWidth="1"/>
    <col min="1277" max="1278" width="12.21875" style="749" customWidth="1"/>
    <col min="1279" max="1279" width="10.77734375" style="749" customWidth="1"/>
    <col min="1280" max="1280" width="12.77734375" style="749" customWidth="1"/>
    <col min="1281" max="1283" width="10.77734375" style="749" customWidth="1"/>
    <col min="1284" max="1529" width="8.88671875" style="749"/>
    <col min="1530" max="1530" width="23.44140625" style="749" customWidth="1"/>
    <col min="1531" max="1531" width="8.77734375" style="749" customWidth="1"/>
    <col min="1532" max="1532" width="9.77734375" style="749" customWidth="1"/>
    <col min="1533" max="1534" width="12.21875" style="749" customWidth="1"/>
    <col min="1535" max="1535" width="10.77734375" style="749" customWidth="1"/>
    <col min="1536" max="1536" width="12.77734375" style="749" customWidth="1"/>
    <col min="1537" max="1539" width="10.77734375" style="749" customWidth="1"/>
    <col min="1540" max="1785" width="8.88671875" style="749"/>
    <col min="1786" max="1786" width="23.44140625" style="749" customWidth="1"/>
    <col min="1787" max="1787" width="8.77734375" style="749" customWidth="1"/>
    <col min="1788" max="1788" width="9.77734375" style="749" customWidth="1"/>
    <col min="1789" max="1790" width="12.21875" style="749" customWidth="1"/>
    <col min="1791" max="1791" width="10.77734375" style="749" customWidth="1"/>
    <col min="1792" max="1792" width="12.77734375" style="749" customWidth="1"/>
    <col min="1793" max="1795" width="10.77734375" style="749" customWidth="1"/>
    <col min="1796" max="2041" width="8.88671875" style="749"/>
    <col min="2042" max="2042" width="23.44140625" style="749" customWidth="1"/>
    <col min="2043" max="2043" width="8.77734375" style="749" customWidth="1"/>
    <col min="2044" max="2044" width="9.77734375" style="749" customWidth="1"/>
    <col min="2045" max="2046" width="12.21875" style="749" customWidth="1"/>
    <col min="2047" max="2047" width="10.77734375" style="749" customWidth="1"/>
    <col min="2048" max="2048" width="12.77734375" style="749" customWidth="1"/>
    <col min="2049" max="2051" width="10.77734375" style="749" customWidth="1"/>
    <col min="2052" max="2297" width="8.88671875" style="749"/>
    <col min="2298" max="2298" width="23.44140625" style="749" customWidth="1"/>
    <col min="2299" max="2299" width="8.77734375" style="749" customWidth="1"/>
    <col min="2300" max="2300" width="9.77734375" style="749" customWidth="1"/>
    <col min="2301" max="2302" width="12.21875" style="749" customWidth="1"/>
    <col min="2303" max="2303" width="10.77734375" style="749" customWidth="1"/>
    <col min="2304" max="2304" width="12.77734375" style="749" customWidth="1"/>
    <col min="2305" max="2307" width="10.77734375" style="749" customWidth="1"/>
    <col min="2308" max="2553" width="8.88671875" style="749"/>
    <col min="2554" max="2554" width="23.44140625" style="749" customWidth="1"/>
    <col min="2555" max="2555" width="8.77734375" style="749" customWidth="1"/>
    <col min="2556" max="2556" width="9.77734375" style="749" customWidth="1"/>
    <col min="2557" max="2558" width="12.21875" style="749" customWidth="1"/>
    <col min="2559" max="2559" width="10.77734375" style="749" customWidth="1"/>
    <col min="2560" max="2560" width="12.77734375" style="749" customWidth="1"/>
    <col min="2561" max="2563" width="10.77734375" style="749" customWidth="1"/>
    <col min="2564" max="2809" width="8.88671875" style="749"/>
    <col min="2810" max="2810" width="23.44140625" style="749" customWidth="1"/>
    <col min="2811" max="2811" width="8.77734375" style="749" customWidth="1"/>
    <col min="2812" max="2812" width="9.77734375" style="749" customWidth="1"/>
    <col min="2813" max="2814" width="12.21875" style="749" customWidth="1"/>
    <col min="2815" max="2815" width="10.77734375" style="749" customWidth="1"/>
    <col min="2816" max="2816" width="12.77734375" style="749" customWidth="1"/>
    <col min="2817" max="2819" width="10.77734375" style="749" customWidth="1"/>
    <col min="2820" max="3065" width="8.88671875" style="749"/>
    <col min="3066" max="3066" width="23.44140625" style="749" customWidth="1"/>
    <col min="3067" max="3067" width="8.77734375" style="749" customWidth="1"/>
    <col min="3068" max="3068" width="9.77734375" style="749" customWidth="1"/>
    <col min="3069" max="3070" width="12.21875" style="749" customWidth="1"/>
    <col min="3071" max="3071" width="10.77734375" style="749" customWidth="1"/>
    <col min="3072" max="3072" width="12.77734375" style="749" customWidth="1"/>
    <col min="3073" max="3075" width="10.77734375" style="749" customWidth="1"/>
    <col min="3076" max="3321" width="8.88671875" style="749"/>
    <col min="3322" max="3322" width="23.44140625" style="749" customWidth="1"/>
    <col min="3323" max="3323" width="8.77734375" style="749" customWidth="1"/>
    <col min="3324" max="3324" width="9.77734375" style="749" customWidth="1"/>
    <col min="3325" max="3326" width="12.21875" style="749" customWidth="1"/>
    <col min="3327" max="3327" width="10.77734375" style="749" customWidth="1"/>
    <col min="3328" max="3328" width="12.77734375" style="749" customWidth="1"/>
    <col min="3329" max="3331" width="10.77734375" style="749" customWidth="1"/>
    <col min="3332" max="3577" width="8.88671875" style="749"/>
    <col min="3578" max="3578" width="23.44140625" style="749" customWidth="1"/>
    <col min="3579" max="3579" width="8.77734375" style="749" customWidth="1"/>
    <col min="3580" max="3580" width="9.77734375" style="749" customWidth="1"/>
    <col min="3581" max="3582" width="12.21875" style="749" customWidth="1"/>
    <col min="3583" max="3583" width="10.77734375" style="749" customWidth="1"/>
    <col min="3584" max="3584" width="12.77734375" style="749" customWidth="1"/>
    <col min="3585" max="3587" width="10.77734375" style="749" customWidth="1"/>
    <col min="3588" max="3833" width="8.88671875" style="749"/>
    <col min="3834" max="3834" width="23.44140625" style="749" customWidth="1"/>
    <col min="3835" max="3835" width="8.77734375" style="749" customWidth="1"/>
    <col min="3836" max="3836" width="9.77734375" style="749" customWidth="1"/>
    <col min="3837" max="3838" width="12.21875" style="749" customWidth="1"/>
    <col min="3839" max="3839" width="10.77734375" style="749" customWidth="1"/>
    <col min="3840" max="3840" width="12.77734375" style="749" customWidth="1"/>
    <col min="3841" max="3843" width="10.77734375" style="749" customWidth="1"/>
    <col min="3844" max="4089" width="8.88671875" style="749"/>
    <col min="4090" max="4090" width="23.44140625" style="749" customWidth="1"/>
    <col min="4091" max="4091" width="8.77734375" style="749" customWidth="1"/>
    <col min="4092" max="4092" width="9.77734375" style="749" customWidth="1"/>
    <col min="4093" max="4094" width="12.21875" style="749" customWidth="1"/>
    <col min="4095" max="4095" width="10.77734375" style="749" customWidth="1"/>
    <col min="4096" max="4096" width="12.77734375" style="749" customWidth="1"/>
    <col min="4097" max="4099" width="10.77734375" style="749" customWidth="1"/>
    <col min="4100" max="4345" width="8.88671875" style="749"/>
    <col min="4346" max="4346" width="23.44140625" style="749" customWidth="1"/>
    <col min="4347" max="4347" width="8.77734375" style="749" customWidth="1"/>
    <col min="4348" max="4348" width="9.77734375" style="749" customWidth="1"/>
    <col min="4349" max="4350" width="12.21875" style="749" customWidth="1"/>
    <col min="4351" max="4351" width="10.77734375" style="749" customWidth="1"/>
    <col min="4352" max="4352" width="12.77734375" style="749" customWidth="1"/>
    <col min="4353" max="4355" width="10.77734375" style="749" customWidth="1"/>
    <col min="4356" max="4601" width="8.88671875" style="749"/>
    <col min="4602" max="4602" width="23.44140625" style="749" customWidth="1"/>
    <col min="4603" max="4603" width="8.77734375" style="749" customWidth="1"/>
    <col min="4604" max="4604" width="9.77734375" style="749" customWidth="1"/>
    <col min="4605" max="4606" width="12.21875" style="749" customWidth="1"/>
    <col min="4607" max="4607" width="10.77734375" style="749" customWidth="1"/>
    <col min="4608" max="4608" width="12.77734375" style="749" customWidth="1"/>
    <col min="4609" max="4611" width="10.77734375" style="749" customWidth="1"/>
    <col min="4612" max="4857" width="8.88671875" style="749"/>
    <col min="4858" max="4858" width="23.44140625" style="749" customWidth="1"/>
    <col min="4859" max="4859" width="8.77734375" style="749" customWidth="1"/>
    <col min="4860" max="4860" width="9.77734375" style="749" customWidth="1"/>
    <col min="4861" max="4862" width="12.21875" style="749" customWidth="1"/>
    <col min="4863" max="4863" width="10.77734375" style="749" customWidth="1"/>
    <col min="4864" max="4864" width="12.77734375" style="749" customWidth="1"/>
    <col min="4865" max="4867" width="10.77734375" style="749" customWidth="1"/>
    <col min="4868" max="5113" width="8.88671875" style="749"/>
    <col min="5114" max="5114" width="23.44140625" style="749" customWidth="1"/>
    <col min="5115" max="5115" width="8.77734375" style="749" customWidth="1"/>
    <col min="5116" max="5116" width="9.77734375" style="749" customWidth="1"/>
    <col min="5117" max="5118" width="12.21875" style="749" customWidth="1"/>
    <col min="5119" max="5119" width="10.77734375" style="749" customWidth="1"/>
    <col min="5120" max="5120" width="12.77734375" style="749" customWidth="1"/>
    <col min="5121" max="5123" width="10.77734375" style="749" customWidth="1"/>
    <col min="5124" max="5369" width="8.88671875" style="749"/>
    <col min="5370" max="5370" width="23.44140625" style="749" customWidth="1"/>
    <col min="5371" max="5371" width="8.77734375" style="749" customWidth="1"/>
    <col min="5372" max="5372" width="9.77734375" style="749" customWidth="1"/>
    <col min="5373" max="5374" width="12.21875" style="749" customWidth="1"/>
    <col min="5375" max="5375" width="10.77734375" style="749" customWidth="1"/>
    <col min="5376" max="5376" width="12.77734375" style="749" customWidth="1"/>
    <col min="5377" max="5379" width="10.77734375" style="749" customWidth="1"/>
    <col min="5380" max="5625" width="8.88671875" style="749"/>
    <col min="5626" max="5626" width="23.44140625" style="749" customWidth="1"/>
    <col min="5627" max="5627" width="8.77734375" style="749" customWidth="1"/>
    <col min="5628" max="5628" width="9.77734375" style="749" customWidth="1"/>
    <col min="5629" max="5630" width="12.21875" style="749" customWidth="1"/>
    <col min="5631" max="5631" width="10.77734375" style="749" customWidth="1"/>
    <col min="5632" max="5632" width="12.77734375" style="749" customWidth="1"/>
    <col min="5633" max="5635" width="10.77734375" style="749" customWidth="1"/>
    <col min="5636" max="5881" width="8.88671875" style="749"/>
    <col min="5882" max="5882" width="23.44140625" style="749" customWidth="1"/>
    <col min="5883" max="5883" width="8.77734375" style="749" customWidth="1"/>
    <col min="5884" max="5884" width="9.77734375" style="749" customWidth="1"/>
    <col min="5885" max="5886" width="12.21875" style="749" customWidth="1"/>
    <col min="5887" max="5887" width="10.77734375" style="749" customWidth="1"/>
    <col min="5888" max="5888" width="12.77734375" style="749" customWidth="1"/>
    <col min="5889" max="5891" width="10.77734375" style="749" customWidth="1"/>
    <col min="5892" max="6137" width="8.88671875" style="749"/>
    <col min="6138" max="6138" width="23.44140625" style="749" customWidth="1"/>
    <col min="6139" max="6139" width="8.77734375" style="749" customWidth="1"/>
    <col min="6140" max="6140" width="9.77734375" style="749" customWidth="1"/>
    <col min="6141" max="6142" width="12.21875" style="749" customWidth="1"/>
    <col min="6143" max="6143" width="10.77734375" style="749" customWidth="1"/>
    <col min="6144" max="6144" width="12.77734375" style="749" customWidth="1"/>
    <col min="6145" max="6147" width="10.77734375" style="749" customWidth="1"/>
    <col min="6148" max="6393" width="8.88671875" style="749"/>
    <col min="6394" max="6394" width="23.44140625" style="749" customWidth="1"/>
    <col min="6395" max="6395" width="8.77734375" style="749" customWidth="1"/>
    <col min="6396" max="6396" width="9.77734375" style="749" customWidth="1"/>
    <col min="6397" max="6398" width="12.21875" style="749" customWidth="1"/>
    <col min="6399" max="6399" width="10.77734375" style="749" customWidth="1"/>
    <col min="6400" max="6400" width="12.77734375" style="749" customWidth="1"/>
    <col min="6401" max="6403" width="10.77734375" style="749" customWidth="1"/>
    <col min="6404" max="6649" width="8.88671875" style="749"/>
    <col min="6650" max="6650" width="23.44140625" style="749" customWidth="1"/>
    <col min="6651" max="6651" width="8.77734375" style="749" customWidth="1"/>
    <col min="6652" max="6652" width="9.77734375" style="749" customWidth="1"/>
    <col min="6653" max="6654" width="12.21875" style="749" customWidth="1"/>
    <col min="6655" max="6655" width="10.77734375" style="749" customWidth="1"/>
    <col min="6656" max="6656" width="12.77734375" style="749" customWidth="1"/>
    <col min="6657" max="6659" width="10.77734375" style="749" customWidth="1"/>
    <col min="6660" max="6905" width="8.88671875" style="749"/>
    <col min="6906" max="6906" width="23.44140625" style="749" customWidth="1"/>
    <col min="6907" max="6907" width="8.77734375" style="749" customWidth="1"/>
    <col min="6908" max="6908" width="9.77734375" style="749" customWidth="1"/>
    <col min="6909" max="6910" width="12.21875" style="749" customWidth="1"/>
    <col min="6911" max="6911" width="10.77734375" style="749" customWidth="1"/>
    <col min="6912" max="6912" width="12.77734375" style="749" customWidth="1"/>
    <col min="6913" max="6915" width="10.77734375" style="749" customWidth="1"/>
    <col min="6916" max="7161" width="8.88671875" style="749"/>
    <col min="7162" max="7162" width="23.44140625" style="749" customWidth="1"/>
    <col min="7163" max="7163" width="8.77734375" style="749" customWidth="1"/>
    <col min="7164" max="7164" width="9.77734375" style="749" customWidth="1"/>
    <col min="7165" max="7166" width="12.21875" style="749" customWidth="1"/>
    <col min="7167" max="7167" width="10.77734375" style="749" customWidth="1"/>
    <col min="7168" max="7168" width="12.77734375" style="749" customWidth="1"/>
    <col min="7169" max="7171" width="10.77734375" style="749" customWidth="1"/>
    <col min="7172" max="7417" width="8.88671875" style="749"/>
    <col min="7418" max="7418" width="23.44140625" style="749" customWidth="1"/>
    <col min="7419" max="7419" width="8.77734375" style="749" customWidth="1"/>
    <col min="7420" max="7420" width="9.77734375" style="749" customWidth="1"/>
    <col min="7421" max="7422" width="12.21875" style="749" customWidth="1"/>
    <col min="7423" max="7423" width="10.77734375" style="749" customWidth="1"/>
    <col min="7424" max="7424" width="12.77734375" style="749" customWidth="1"/>
    <col min="7425" max="7427" width="10.77734375" style="749" customWidth="1"/>
    <col min="7428" max="7673" width="8.88671875" style="749"/>
    <col min="7674" max="7674" width="23.44140625" style="749" customWidth="1"/>
    <col min="7675" max="7675" width="8.77734375" style="749" customWidth="1"/>
    <col min="7676" max="7676" width="9.77734375" style="749" customWidth="1"/>
    <col min="7677" max="7678" width="12.21875" style="749" customWidth="1"/>
    <col min="7679" max="7679" width="10.77734375" style="749" customWidth="1"/>
    <col min="7680" max="7680" width="12.77734375" style="749" customWidth="1"/>
    <col min="7681" max="7683" width="10.77734375" style="749" customWidth="1"/>
    <col min="7684" max="7929" width="8.88671875" style="749"/>
    <col min="7930" max="7930" width="23.44140625" style="749" customWidth="1"/>
    <col min="7931" max="7931" width="8.77734375" style="749" customWidth="1"/>
    <col min="7932" max="7932" width="9.77734375" style="749" customWidth="1"/>
    <col min="7933" max="7934" width="12.21875" style="749" customWidth="1"/>
    <col min="7935" max="7935" width="10.77734375" style="749" customWidth="1"/>
    <col min="7936" max="7936" width="12.77734375" style="749" customWidth="1"/>
    <col min="7937" max="7939" width="10.77734375" style="749" customWidth="1"/>
    <col min="7940" max="8185" width="8.88671875" style="749"/>
    <col min="8186" max="8186" width="23.44140625" style="749" customWidth="1"/>
    <col min="8187" max="8187" width="8.77734375" style="749" customWidth="1"/>
    <col min="8188" max="8188" width="9.77734375" style="749" customWidth="1"/>
    <col min="8189" max="8190" width="12.21875" style="749" customWidth="1"/>
    <col min="8191" max="8191" width="10.77734375" style="749" customWidth="1"/>
    <col min="8192" max="8192" width="12.77734375" style="749" customWidth="1"/>
    <col min="8193" max="8195" width="10.77734375" style="749" customWidth="1"/>
    <col min="8196" max="8441" width="8.88671875" style="749"/>
    <col min="8442" max="8442" width="23.44140625" style="749" customWidth="1"/>
    <col min="8443" max="8443" width="8.77734375" style="749" customWidth="1"/>
    <col min="8444" max="8444" width="9.77734375" style="749" customWidth="1"/>
    <col min="8445" max="8446" width="12.21875" style="749" customWidth="1"/>
    <col min="8447" max="8447" width="10.77734375" style="749" customWidth="1"/>
    <col min="8448" max="8448" width="12.77734375" style="749" customWidth="1"/>
    <col min="8449" max="8451" width="10.77734375" style="749" customWidth="1"/>
    <col min="8452" max="8697" width="8.88671875" style="749"/>
    <col min="8698" max="8698" width="23.44140625" style="749" customWidth="1"/>
    <col min="8699" max="8699" width="8.77734375" style="749" customWidth="1"/>
    <col min="8700" max="8700" width="9.77734375" style="749" customWidth="1"/>
    <col min="8701" max="8702" width="12.21875" style="749" customWidth="1"/>
    <col min="8703" max="8703" width="10.77734375" style="749" customWidth="1"/>
    <col min="8704" max="8704" width="12.77734375" style="749" customWidth="1"/>
    <col min="8705" max="8707" width="10.77734375" style="749" customWidth="1"/>
    <col min="8708" max="8953" width="8.88671875" style="749"/>
    <col min="8954" max="8954" width="23.44140625" style="749" customWidth="1"/>
    <col min="8955" max="8955" width="8.77734375" style="749" customWidth="1"/>
    <col min="8956" max="8956" width="9.77734375" style="749" customWidth="1"/>
    <col min="8957" max="8958" width="12.21875" style="749" customWidth="1"/>
    <col min="8959" max="8959" width="10.77734375" style="749" customWidth="1"/>
    <col min="8960" max="8960" width="12.77734375" style="749" customWidth="1"/>
    <col min="8961" max="8963" width="10.77734375" style="749" customWidth="1"/>
    <col min="8964" max="9209" width="8.88671875" style="749"/>
    <col min="9210" max="9210" width="23.44140625" style="749" customWidth="1"/>
    <col min="9211" max="9211" width="8.77734375" style="749" customWidth="1"/>
    <col min="9212" max="9212" width="9.77734375" style="749" customWidth="1"/>
    <col min="9213" max="9214" width="12.21875" style="749" customWidth="1"/>
    <col min="9215" max="9215" width="10.77734375" style="749" customWidth="1"/>
    <col min="9216" max="9216" width="12.77734375" style="749" customWidth="1"/>
    <col min="9217" max="9219" width="10.77734375" style="749" customWidth="1"/>
    <col min="9220" max="9465" width="8.88671875" style="749"/>
    <col min="9466" max="9466" width="23.44140625" style="749" customWidth="1"/>
    <col min="9467" max="9467" width="8.77734375" style="749" customWidth="1"/>
    <col min="9468" max="9468" width="9.77734375" style="749" customWidth="1"/>
    <col min="9469" max="9470" width="12.21875" style="749" customWidth="1"/>
    <col min="9471" max="9471" width="10.77734375" style="749" customWidth="1"/>
    <col min="9472" max="9472" width="12.77734375" style="749" customWidth="1"/>
    <col min="9473" max="9475" width="10.77734375" style="749" customWidth="1"/>
    <col min="9476" max="9721" width="8.88671875" style="749"/>
    <col min="9722" max="9722" width="23.44140625" style="749" customWidth="1"/>
    <col min="9723" max="9723" width="8.77734375" style="749" customWidth="1"/>
    <col min="9724" max="9724" width="9.77734375" style="749" customWidth="1"/>
    <col min="9725" max="9726" width="12.21875" style="749" customWidth="1"/>
    <col min="9727" max="9727" width="10.77734375" style="749" customWidth="1"/>
    <col min="9728" max="9728" width="12.77734375" style="749" customWidth="1"/>
    <col min="9729" max="9731" width="10.77734375" style="749" customWidth="1"/>
    <col min="9732" max="9977" width="8.88671875" style="749"/>
    <col min="9978" max="9978" width="23.44140625" style="749" customWidth="1"/>
    <col min="9979" max="9979" width="8.77734375" style="749" customWidth="1"/>
    <col min="9980" max="9980" width="9.77734375" style="749" customWidth="1"/>
    <col min="9981" max="9982" width="12.21875" style="749" customWidth="1"/>
    <col min="9983" max="9983" width="10.77734375" style="749" customWidth="1"/>
    <col min="9984" max="9984" width="12.77734375" style="749" customWidth="1"/>
    <col min="9985" max="9987" width="10.77734375" style="749" customWidth="1"/>
    <col min="9988" max="10233" width="8.88671875" style="749"/>
    <col min="10234" max="10234" width="23.44140625" style="749" customWidth="1"/>
    <col min="10235" max="10235" width="8.77734375" style="749" customWidth="1"/>
    <col min="10236" max="10236" width="9.77734375" style="749" customWidth="1"/>
    <col min="10237" max="10238" width="12.21875" style="749" customWidth="1"/>
    <col min="10239" max="10239" width="10.77734375" style="749" customWidth="1"/>
    <col min="10240" max="10240" width="12.77734375" style="749" customWidth="1"/>
    <col min="10241" max="10243" width="10.77734375" style="749" customWidth="1"/>
    <col min="10244" max="10489" width="8.88671875" style="749"/>
    <col min="10490" max="10490" width="23.44140625" style="749" customWidth="1"/>
    <col min="10491" max="10491" width="8.77734375" style="749" customWidth="1"/>
    <col min="10492" max="10492" width="9.77734375" style="749" customWidth="1"/>
    <col min="10493" max="10494" width="12.21875" style="749" customWidth="1"/>
    <col min="10495" max="10495" width="10.77734375" style="749" customWidth="1"/>
    <col min="10496" max="10496" width="12.77734375" style="749" customWidth="1"/>
    <col min="10497" max="10499" width="10.77734375" style="749" customWidth="1"/>
    <col min="10500" max="10745" width="8.88671875" style="749"/>
    <col min="10746" max="10746" width="23.44140625" style="749" customWidth="1"/>
    <col min="10747" max="10747" width="8.77734375" style="749" customWidth="1"/>
    <col min="10748" max="10748" width="9.77734375" style="749" customWidth="1"/>
    <col min="10749" max="10750" width="12.21875" style="749" customWidth="1"/>
    <col min="10751" max="10751" width="10.77734375" style="749" customWidth="1"/>
    <col min="10752" max="10752" width="12.77734375" style="749" customWidth="1"/>
    <col min="10753" max="10755" width="10.77734375" style="749" customWidth="1"/>
    <col min="10756" max="11001" width="8.88671875" style="749"/>
    <col min="11002" max="11002" width="23.44140625" style="749" customWidth="1"/>
    <col min="11003" max="11003" width="8.77734375" style="749" customWidth="1"/>
    <col min="11004" max="11004" width="9.77734375" style="749" customWidth="1"/>
    <col min="11005" max="11006" width="12.21875" style="749" customWidth="1"/>
    <col min="11007" max="11007" width="10.77734375" style="749" customWidth="1"/>
    <col min="11008" max="11008" width="12.77734375" style="749" customWidth="1"/>
    <col min="11009" max="11011" width="10.77734375" style="749" customWidth="1"/>
    <col min="11012" max="11257" width="8.88671875" style="749"/>
    <col min="11258" max="11258" width="23.44140625" style="749" customWidth="1"/>
    <col min="11259" max="11259" width="8.77734375" style="749" customWidth="1"/>
    <col min="11260" max="11260" width="9.77734375" style="749" customWidth="1"/>
    <col min="11261" max="11262" width="12.21875" style="749" customWidth="1"/>
    <col min="11263" max="11263" width="10.77734375" style="749" customWidth="1"/>
    <col min="11264" max="11264" width="12.77734375" style="749" customWidth="1"/>
    <col min="11265" max="11267" width="10.77734375" style="749" customWidth="1"/>
    <col min="11268" max="11513" width="8.88671875" style="749"/>
    <col min="11514" max="11514" width="23.44140625" style="749" customWidth="1"/>
    <col min="11515" max="11515" width="8.77734375" style="749" customWidth="1"/>
    <col min="11516" max="11516" width="9.77734375" style="749" customWidth="1"/>
    <col min="11517" max="11518" width="12.21875" style="749" customWidth="1"/>
    <col min="11519" max="11519" width="10.77734375" style="749" customWidth="1"/>
    <col min="11520" max="11520" width="12.77734375" style="749" customWidth="1"/>
    <col min="11521" max="11523" width="10.77734375" style="749" customWidth="1"/>
    <col min="11524" max="11769" width="8.88671875" style="749"/>
    <col min="11770" max="11770" width="23.44140625" style="749" customWidth="1"/>
    <col min="11771" max="11771" width="8.77734375" style="749" customWidth="1"/>
    <col min="11772" max="11772" width="9.77734375" style="749" customWidth="1"/>
    <col min="11773" max="11774" width="12.21875" style="749" customWidth="1"/>
    <col min="11775" max="11775" width="10.77734375" style="749" customWidth="1"/>
    <col min="11776" max="11776" width="12.77734375" style="749" customWidth="1"/>
    <col min="11777" max="11779" width="10.77734375" style="749" customWidth="1"/>
    <col min="11780" max="12025" width="8.88671875" style="749"/>
    <col min="12026" max="12026" width="23.44140625" style="749" customWidth="1"/>
    <col min="12027" max="12027" width="8.77734375" style="749" customWidth="1"/>
    <col min="12028" max="12028" width="9.77734375" style="749" customWidth="1"/>
    <col min="12029" max="12030" width="12.21875" style="749" customWidth="1"/>
    <col min="12031" max="12031" width="10.77734375" style="749" customWidth="1"/>
    <col min="12032" max="12032" width="12.77734375" style="749" customWidth="1"/>
    <col min="12033" max="12035" width="10.77734375" style="749" customWidth="1"/>
    <col min="12036" max="12281" width="8.88671875" style="749"/>
    <col min="12282" max="12282" width="23.44140625" style="749" customWidth="1"/>
    <col min="12283" max="12283" width="8.77734375" style="749" customWidth="1"/>
    <col min="12284" max="12284" width="9.77734375" style="749" customWidth="1"/>
    <col min="12285" max="12286" width="12.21875" style="749" customWidth="1"/>
    <col min="12287" max="12287" width="10.77734375" style="749" customWidth="1"/>
    <col min="12288" max="12288" width="12.77734375" style="749" customWidth="1"/>
    <col min="12289" max="12291" width="10.77734375" style="749" customWidth="1"/>
    <col min="12292" max="12537" width="8.88671875" style="749"/>
    <col min="12538" max="12538" width="23.44140625" style="749" customWidth="1"/>
    <col min="12539" max="12539" width="8.77734375" style="749" customWidth="1"/>
    <col min="12540" max="12540" width="9.77734375" style="749" customWidth="1"/>
    <col min="12541" max="12542" width="12.21875" style="749" customWidth="1"/>
    <col min="12543" max="12543" width="10.77734375" style="749" customWidth="1"/>
    <col min="12544" max="12544" width="12.77734375" style="749" customWidth="1"/>
    <col min="12545" max="12547" width="10.77734375" style="749" customWidth="1"/>
    <col min="12548" max="12793" width="8.88671875" style="749"/>
    <col min="12794" max="12794" width="23.44140625" style="749" customWidth="1"/>
    <col min="12795" max="12795" width="8.77734375" style="749" customWidth="1"/>
    <col min="12796" max="12796" width="9.77734375" style="749" customWidth="1"/>
    <col min="12797" max="12798" width="12.21875" style="749" customWidth="1"/>
    <col min="12799" max="12799" width="10.77734375" style="749" customWidth="1"/>
    <col min="12800" max="12800" width="12.77734375" style="749" customWidth="1"/>
    <col min="12801" max="12803" width="10.77734375" style="749" customWidth="1"/>
    <col min="12804" max="13049" width="8.88671875" style="749"/>
    <col min="13050" max="13050" width="23.44140625" style="749" customWidth="1"/>
    <col min="13051" max="13051" width="8.77734375" style="749" customWidth="1"/>
    <col min="13052" max="13052" width="9.77734375" style="749" customWidth="1"/>
    <col min="13053" max="13054" width="12.21875" style="749" customWidth="1"/>
    <col min="13055" max="13055" width="10.77734375" style="749" customWidth="1"/>
    <col min="13056" max="13056" width="12.77734375" style="749" customWidth="1"/>
    <col min="13057" max="13059" width="10.77734375" style="749" customWidth="1"/>
    <col min="13060" max="13305" width="8.88671875" style="749"/>
    <col min="13306" max="13306" width="23.44140625" style="749" customWidth="1"/>
    <col min="13307" max="13307" width="8.77734375" style="749" customWidth="1"/>
    <col min="13308" max="13308" width="9.77734375" style="749" customWidth="1"/>
    <col min="13309" max="13310" width="12.21875" style="749" customWidth="1"/>
    <col min="13311" max="13311" width="10.77734375" style="749" customWidth="1"/>
    <col min="13312" max="13312" width="12.77734375" style="749" customWidth="1"/>
    <col min="13313" max="13315" width="10.77734375" style="749" customWidth="1"/>
    <col min="13316" max="13561" width="8.88671875" style="749"/>
    <col min="13562" max="13562" width="23.44140625" style="749" customWidth="1"/>
    <col min="13563" max="13563" width="8.77734375" style="749" customWidth="1"/>
    <col min="13564" max="13564" width="9.77734375" style="749" customWidth="1"/>
    <col min="13565" max="13566" width="12.21875" style="749" customWidth="1"/>
    <col min="13567" max="13567" width="10.77734375" style="749" customWidth="1"/>
    <col min="13568" max="13568" width="12.77734375" style="749" customWidth="1"/>
    <col min="13569" max="13571" width="10.77734375" style="749" customWidth="1"/>
    <col min="13572" max="13817" width="8.88671875" style="749"/>
    <col min="13818" max="13818" width="23.44140625" style="749" customWidth="1"/>
    <col min="13819" max="13819" width="8.77734375" style="749" customWidth="1"/>
    <col min="13820" max="13820" width="9.77734375" style="749" customWidth="1"/>
    <col min="13821" max="13822" width="12.21875" style="749" customWidth="1"/>
    <col min="13823" max="13823" width="10.77734375" style="749" customWidth="1"/>
    <col min="13824" max="13824" width="12.77734375" style="749" customWidth="1"/>
    <col min="13825" max="13827" width="10.77734375" style="749" customWidth="1"/>
    <col min="13828" max="14073" width="8.88671875" style="749"/>
    <col min="14074" max="14074" width="23.44140625" style="749" customWidth="1"/>
    <col min="14075" max="14075" width="8.77734375" style="749" customWidth="1"/>
    <col min="14076" max="14076" width="9.77734375" style="749" customWidth="1"/>
    <col min="14077" max="14078" width="12.21875" style="749" customWidth="1"/>
    <col min="14079" max="14079" width="10.77734375" style="749" customWidth="1"/>
    <col min="14080" max="14080" width="12.77734375" style="749" customWidth="1"/>
    <col min="14081" max="14083" width="10.77734375" style="749" customWidth="1"/>
    <col min="14084" max="14329" width="8.88671875" style="749"/>
    <col min="14330" max="14330" width="23.44140625" style="749" customWidth="1"/>
    <col min="14331" max="14331" width="8.77734375" style="749" customWidth="1"/>
    <col min="14332" max="14332" width="9.77734375" style="749" customWidth="1"/>
    <col min="14333" max="14334" width="12.21875" style="749" customWidth="1"/>
    <col min="14335" max="14335" width="10.77734375" style="749" customWidth="1"/>
    <col min="14336" max="14336" width="12.77734375" style="749" customWidth="1"/>
    <col min="14337" max="14339" width="10.77734375" style="749" customWidth="1"/>
    <col min="14340" max="14585" width="8.88671875" style="749"/>
    <col min="14586" max="14586" width="23.44140625" style="749" customWidth="1"/>
    <col min="14587" max="14587" width="8.77734375" style="749" customWidth="1"/>
    <col min="14588" max="14588" width="9.77734375" style="749" customWidth="1"/>
    <col min="14589" max="14590" width="12.21875" style="749" customWidth="1"/>
    <col min="14591" max="14591" width="10.77734375" style="749" customWidth="1"/>
    <col min="14592" max="14592" width="12.77734375" style="749" customWidth="1"/>
    <col min="14593" max="14595" width="10.77734375" style="749" customWidth="1"/>
    <col min="14596" max="14841" width="8.88671875" style="749"/>
    <col min="14842" max="14842" width="23.44140625" style="749" customWidth="1"/>
    <col min="14843" max="14843" width="8.77734375" style="749" customWidth="1"/>
    <col min="14844" max="14844" width="9.77734375" style="749" customWidth="1"/>
    <col min="14845" max="14846" width="12.21875" style="749" customWidth="1"/>
    <col min="14847" max="14847" width="10.77734375" style="749" customWidth="1"/>
    <col min="14848" max="14848" width="12.77734375" style="749" customWidth="1"/>
    <col min="14849" max="14851" width="10.77734375" style="749" customWidth="1"/>
    <col min="14852" max="15097" width="8.88671875" style="749"/>
    <col min="15098" max="15098" width="23.44140625" style="749" customWidth="1"/>
    <col min="15099" max="15099" width="8.77734375" style="749" customWidth="1"/>
    <col min="15100" max="15100" width="9.77734375" style="749" customWidth="1"/>
    <col min="15101" max="15102" width="12.21875" style="749" customWidth="1"/>
    <col min="15103" max="15103" width="10.77734375" style="749" customWidth="1"/>
    <col min="15104" max="15104" width="12.77734375" style="749" customWidth="1"/>
    <col min="15105" max="15107" width="10.77734375" style="749" customWidth="1"/>
    <col min="15108" max="15353" width="8.88671875" style="749"/>
    <col min="15354" max="15354" width="23.44140625" style="749" customWidth="1"/>
    <col min="15355" max="15355" width="8.77734375" style="749" customWidth="1"/>
    <col min="15356" max="15356" width="9.77734375" style="749" customWidth="1"/>
    <col min="15357" max="15358" width="12.21875" style="749" customWidth="1"/>
    <col min="15359" max="15359" width="10.77734375" style="749" customWidth="1"/>
    <col min="15360" max="15360" width="12.77734375" style="749" customWidth="1"/>
    <col min="15361" max="15363" width="10.77734375" style="749" customWidth="1"/>
    <col min="15364" max="15609" width="8.88671875" style="749"/>
    <col min="15610" max="15610" width="23.44140625" style="749" customWidth="1"/>
    <col min="15611" max="15611" width="8.77734375" style="749" customWidth="1"/>
    <col min="15612" max="15612" width="9.77734375" style="749" customWidth="1"/>
    <col min="15613" max="15614" width="12.21875" style="749" customWidth="1"/>
    <col min="15615" max="15615" width="10.77734375" style="749" customWidth="1"/>
    <col min="15616" max="15616" width="12.77734375" style="749" customWidth="1"/>
    <col min="15617" max="15619" width="10.77734375" style="749" customWidth="1"/>
    <col min="15620" max="15865" width="8.88671875" style="749"/>
    <col min="15866" max="15866" width="23.44140625" style="749" customWidth="1"/>
    <col min="15867" max="15867" width="8.77734375" style="749" customWidth="1"/>
    <col min="15868" max="15868" width="9.77734375" style="749" customWidth="1"/>
    <col min="15869" max="15870" width="12.21875" style="749" customWidth="1"/>
    <col min="15871" max="15871" width="10.77734375" style="749" customWidth="1"/>
    <col min="15872" max="15872" width="12.77734375" style="749" customWidth="1"/>
    <col min="15873" max="15875" width="10.77734375" style="749" customWidth="1"/>
    <col min="15876" max="16121" width="8.88671875" style="749"/>
    <col min="16122" max="16122" width="23.44140625" style="749" customWidth="1"/>
    <col min="16123" max="16123" width="8.77734375" style="749" customWidth="1"/>
    <col min="16124" max="16124" width="9.77734375" style="749" customWidth="1"/>
    <col min="16125" max="16126" width="12.21875" style="749" customWidth="1"/>
    <col min="16127" max="16127" width="10.77734375" style="749" customWidth="1"/>
    <col min="16128" max="16128" width="12.77734375" style="749" customWidth="1"/>
    <col min="16129" max="16131" width="10.77734375" style="749" customWidth="1"/>
    <col min="16132" max="16384" width="8.88671875" style="749"/>
  </cols>
  <sheetData>
    <row r="1" spans="1:10" ht="15.6" x14ac:dyDescent="0.3">
      <c r="A1" s="748" t="s">
        <v>877</v>
      </c>
      <c r="I1" s="894" t="s">
        <v>907</v>
      </c>
    </row>
    <row r="2" spans="1:10" ht="15.6" x14ac:dyDescent="0.25">
      <c r="A2" s="750" t="s">
        <v>876</v>
      </c>
      <c r="G2" s="703">
        <v>2023</v>
      </c>
    </row>
    <row r="3" spans="1:10" ht="22.8" x14ac:dyDescent="0.4">
      <c r="A3" s="751" t="s">
        <v>185</v>
      </c>
      <c r="B3" s="752" t="s">
        <v>784</v>
      </c>
      <c r="C3" s="752" t="s">
        <v>227</v>
      </c>
      <c r="D3" s="752" t="s">
        <v>785</v>
      </c>
      <c r="E3" s="752" t="s">
        <v>786</v>
      </c>
      <c r="F3" s="752" t="s">
        <v>787</v>
      </c>
      <c r="G3" s="753" t="s">
        <v>788</v>
      </c>
      <c r="I3" s="754"/>
    </row>
    <row r="4" spans="1:10" x14ac:dyDescent="0.25">
      <c r="A4" s="755" t="s">
        <v>187</v>
      </c>
      <c r="B4" s="761" t="s">
        <v>454</v>
      </c>
      <c r="C4" s="762">
        <v>103896</v>
      </c>
      <c r="D4" s="763">
        <v>3988.2239999999997</v>
      </c>
      <c r="E4" s="763">
        <v>3572.8300094099213</v>
      </c>
      <c r="F4" s="763">
        <v>11409.85872</v>
      </c>
      <c r="G4" s="764">
        <v>84925.087270590069</v>
      </c>
      <c r="J4" s="749" t="s">
        <v>961</v>
      </c>
    </row>
    <row r="5" spans="1:10" x14ac:dyDescent="0.25">
      <c r="A5" s="760" t="s">
        <v>789</v>
      </c>
      <c r="B5" s="765" t="s">
        <v>454</v>
      </c>
      <c r="C5" s="766">
        <v>146010</v>
      </c>
      <c r="D5" s="767">
        <v>86283.149399999995</v>
      </c>
      <c r="E5" s="767">
        <v>59726.850600000005</v>
      </c>
      <c r="F5" s="767"/>
      <c r="G5" s="768"/>
      <c r="J5" s="749" t="s">
        <v>187</v>
      </c>
    </row>
    <row r="6" spans="1:10" x14ac:dyDescent="0.25">
      <c r="A6" s="760" t="s">
        <v>81</v>
      </c>
      <c r="B6" s="765" t="s">
        <v>790</v>
      </c>
      <c r="C6" s="766">
        <v>195628.098</v>
      </c>
      <c r="D6" s="767">
        <v>96528.771191000007</v>
      </c>
      <c r="E6" s="767">
        <v>52833.289405617106</v>
      </c>
      <c r="F6" s="767">
        <v>46266.04698448634</v>
      </c>
      <c r="G6" s="768"/>
      <c r="J6" s="749" t="s">
        <v>789</v>
      </c>
    </row>
    <row r="7" spans="1:10" x14ac:dyDescent="0.25">
      <c r="A7" s="760" t="s">
        <v>791</v>
      </c>
      <c r="B7" s="761" t="s">
        <v>454</v>
      </c>
      <c r="C7" s="762">
        <v>171672</v>
      </c>
      <c r="D7" s="763">
        <v>154504.80000000002</v>
      </c>
      <c r="E7" s="763">
        <v>15450.48</v>
      </c>
      <c r="F7" s="763">
        <v>1716.7199999999866</v>
      </c>
      <c r="G7" s="768"/>
      <c r="J7" s="749" t="s">
        <v>81</v>
      </c>
    </row>
    <row r="8" spans="1:10" x14ac:dyDescent="0.25">
      <c r="A8" s="760" t="s">
        <v>793</v>
      </c>
      <c r="B8" s="761" t="s">
        <v>454</v>
      </c>
      <c r="C8" s="762">
        <v>23247.14</v>
      </c>
      <c r="D8" s="762">
        <v>4452.9181959183652</v>
      </c>
      <c r="E8" s="762">
        <v>967.79580408163247</v>
      </c>
      <c r="F8" s="762">
        <v>17826.425999999999</v>
      </c>
      <c r="G8" s="764"/>
      <c r="J8" s="749" t="s">
        <v>791</v>
      </c>
    </row>
    <row r="9" spans="1:10" ht="27.6" x14ac:dyDescent="0.25">
      <c r="A9" s="776" t="s">
        <v>798</v>
      </c>
      <c r="B9" s="765" t="s">
        <v>454</v>
      </c>
      <c r="C9" s="777">
        <v>212061.74600000001</v>
      </c>
      <c r="D9" s="777">
        <v>181241.71046958308</v>
      </c>
      <c r="E9" s="777">
        <v>27935.122540330034</v>
      </c>
      <c r="F9" s="777">
        <v>2884.9129900869548</v>
      </c>
      <c r="G9" s="778"/>
      <c r="J9" s="749" t="s">
        <v>793</v>
      </c>
    </row>
    <row r="10" spans="1:10" x14ac:dyDescent="0.25">
      <c r="A10" s="782" t="s">
        <v>803</v>
      </c>
      <c r="B10" s="783" t="s">
        <v>454</v>
      </c>
      <c r="C10" s="779">
        <v>852514.98400000005</v>
      </c>
      <c r="D10" s="779">
        <v>526999.57325650146</v>
      </c>
      <c r="E10" s="779">
        <v>160486.36835943873</v>
      </c>
      <c r="F10" s="779">
        <v>80103.964694573297</v>
      </c>
      <c r="G10" s="784">
        <v>84925.087270590069</v>
      </c>
      <c r="H10" s="785"/>
      <c r="J10" s="749" t="s">
        <v>962</v>
      </c>
    </row>
    <row r="12" spans="1:10" x14ac:dyDescent="0.25">
      <c r="A12" s="786"/>
    </row>
    <row r="13" spans="1:10" x14ac:dyDescent="0.25">
      <c r="A13" s="937" t="s">
        <v>185</v>
      </c>
      <c r="B13" s="938" t="s">
        <v>784</v>
      </c>
      <c r="C13" s="938" t="s">
        <v>227</v>
      </c>
      <c r="D13" s="938" t="s">
        <v>785</v>
      </c>
      <c r="E13" s="938" t="s">
        <v>786</v>
      </c>
      <c r="F13" s="938" t="s">
        <v>787</v>
      </c>
      <c r="G13" s="939" t="s">
        <v>788</v>
      </c>
    </row>
    <row r="14" spans="1:10" x14ac:dyDescent="0.25">
      <c r="A14" s="755" t="s">
        <v>187</v>
      </c>
      <c r="B14" s="761" t="s">
        <v>13</v>
      </c>
      <c r="C14" s="936">
        <f>C4/C$10*100</f>
        <v>12.186999870960626</v>
      </c>
      <c r="D14" s="936">
        <f t="shared" ref="D14:G14" si="0">D4/D$10*100</f>
        <v>0.75677936043770755</v>
      </c>
      <c r="E14" s="936">
        <f t="shared" si="0"/>
        <v>2.2262513918988507</v>
      </c>
      <c r="F14" s="936">
        <f t="shared" si="0"/>
        <v>14.243812729500229</v>
      </c>
      <c r="G14" s="936">
        <f t="shared" si="0"/>
        <v>100</v>
      </c>
    </row>
    <row r="15" spans="1:10" x14ac:dyDescent="0.25">
      <c r="A15" s="760" t="s">
        <v>789</v>
      </c>
      <c r="B15" s="765" t="s">
        <v>13</v>
      </c>
      <c r="C15" s="936">
        <f t="shared" ref="C15:G19" si="1">C5/C$10*100</f>
        <v>17.126971694376692</v>
      </c>
      <c r="D15" s="936">
        <f t="shared" si="1"/>
        <v>16.372527375464159</v>
      </c>
      <c r="E15" s="936">
        <f t="shared" si="1"/>
        <v>37.216151882900576</v>
      </c>
      <c r="F15" s="936">
        <f t="shared" si="1"/>
        <v>0</v>
      </c>
      <c r="G15" s="936">
        <f t="shared" si="1"/>
        <v>0</v>
      </c>
    </row>
    <row r="16" spans="1:10" x14ac:dyDescent="0.25">
      <c r="A16" s="760" t="s">
        <v>81</v>
      </c>
      <c r="B16" s="765" t="s">
        <v>13</v>
      </c>
      <c r="C16" s="936">
        <f t="shared" si="1"/>
        <v>22.947174146091019</v>
      </c>
      <c r="D16" s="936">
        <f t="shared" si="1"/>
        <v>18.316669707058278</v>
      </c>
      <c r="E16" s="936">
        <f t="shared" si="1"/>
        <v>32.92073335928896</v>
      </c>
      <c r="F16" s="936">
        <f t="shared" si="1"/>
        <v>57.757499470710549</v>
      </c>
      <c r="G16" s="936">
        <f t="shared" si="1"/>
        <v>0</v>
      </c>
    </row>
    <row r="17" spans="1:7" x14ac:dyDescent="0.25">
      <c r="A17" s="760" t="s">
        <v>791</v>
      </c>
      <c r="B17" s="761" t="s">
        <v>13</v>
      </c>
      <c r="C17" s="936">
        <f t="shared" si="1"/>
        <v>20.137124064906757</v>
      </c>
      <c r="D17" s="936">
        <f t="shared" si="1"/>
        <v>29.317822601878916</v>
      </c>
      <c r="E17" s="936">
        <f t="shared" si="1"/>
        <v>9.6272849575583948</v>
      </c>
      <c r="F17" s="936">
        <f t="shared" si="1"/>
        <v>2.1431148964294486</v>
      </c>
      <c r="G17" s="936">
        <f t="shared" si="1"/>
        <v>0</v>
      </c>
    </row>
    <row r="18" spans="1:7" x14ac:dyDescent="0.25">
      <c r="A18" s="760" t="s">
        <v>793</v>
      </c>
      <c r="B18" s="761" t="s">
        <v>13</v>
      </c>
      <c r="C18" s="936">
        <f t="shared" si="1"/>
        <v>2.7268893141237736</v>
      </c>
      <c r="D18" s="936">
        <f t="shared" si="1"/>
        <v>0.84495669861786371</v>
      </c>
      <c r="E18" s="936">
        <f t="shared" si="1"/>
        <v>0.60303925746146603</v>
      </c>
      <c r="F18" s="936">
        <f t="shared" si="1"/>
        <v>22.25411197556825</v>
      </c>
      <c r="G18" s="936">
        <f t="shared" si="1"/>
        <v>0</v>
      </c>
    </row>
    <row r="19" spans="1:7" ht="27.6" x14ac:dyDescent="0.25">
      <c r="A19" s="776" t="s">
        <v>798</v>
      </c>
      <c r="B19" s="765" t="s">
        <v>13</v>
      </c>
      <c r="C19" s="936">
        <f t="shared" si="1"/>
        <v>24.874840909541128</v>
      </c>
      <c r="D19" s="936">
        <f t="shared" si="1"/>
        <v>34.391244256543075</v>
      </c>
      <c r="E19" s="936">
        <f t="shared" si="1"/>
        <v>17.406539150891739</v>
      </c>
      <c r="F19" s="936">
        <f t="shared" si="1"/>
        <v>3.6014609277915</v>
      </c>
      <c r="G19" s="936">
        <f t="shared" si="1"/>
        <v>0</v>
      </c>
    </row>
    <row r="20" spans="1:7" x14ac:dyDescent="0.25">
      <c r="C20" s="785"/>
      <c r="D20" s="785"/>
      <c r="E20" s="785"/>
      <c r="F20" s="785"/>
      <c r="G20" s="785"/>
    </row>
    <row r="22" spans="1:7" ht="111.6" customHeight="1" x14ac:dyDescent="0.25"/>
    <row r="26" spans="1:7" x14ac:dyDescent="0.25">
      <c r="A26" s="749" t="s">
        <v>963</v>
      </c>
      <c r="B26" s="749" t="s">
        <v>185</v>
      </c>
      <c r="C26" s="749" t="s">
        <v>964</v>
      </c>
    </row>
    <row r="27" spans="1:7" x14ac:dyDescent="0.25">
      <c r="A27" s="749" t="s">
        <v>227</v>
      </c>
      <c r="B27" s="749" t="s">
        <v>187</v>
      </c>
      <c r="C27" s="940">
        <v>103896</v>
      </c>
    </row>
    <row r="28" spans="1:7" x14ac:dyDescent="0.25">
      <c r="A28" s="749" t="s">
        <v>785</v>
      </c>
      <c r="B28" s="749" t="s">
        <v>187</v>
      </c>
      <c r="C28" s="940">
        <v>3988.2239999999997</v>
      </c>
    </row>
    <row r="29" spans="1:7" x14ac:dyDescent="0.25">
      <c r="A29" s="749" t="s">
        <v>786</v>
      </c>
      <c r="B29" s="749" t="s">
        <v>187</v>
      </c>
      <c r="C29" s="940">
        <v>3572.8300094099213</v>
      </c>
    </row>
    <row r="30" spans="1:7" x14ac:dyDescent="0.25">
      <c r="A30" s="749" t="s">
        <v>787</v>
      </c>
      <c r="B30" s="749" t="s">
        <v>187</v>
      </c>
      <c r="C30" s="940">
        <v>11409.85872</v>
      </c>
    </row>
    <row r="31" spans="1:7" x14ac:dyDescent="0.25">
      <c r="A31" s="749" t="s">
        <v>788</v>
      </c>
      <c r="B31" s="749" t="s">
        <v>187</v>
      </c>
      <c r="C31" s="940">
        <v>84925.087270590069</v>
      </c>
    </row>
    <row r="32" spans="1:7" hidden="1" x14ac:dyDescent="0.25">
      <c r="A32" s="749" t="s">
        <v>227</v>
      </c>
      <c r="B32" s="749" t="s">
        <v>789</v>
      </c>
      <c r="C32" s="940">
        <v>146010</v>
      </c>
    </row>
    <row r="33" spans="1:3" hidden="1" x14ac:dyDescent="0.25">
      <c r="A33" s="749" t="s">
        <v>785</v>
      </c>
      <c r="B33" s="749" t="s">
        <v>789</v>
      </c>
      <c r="C33" s="940">
        <v>86283.149399999995</v>
      </c>
    </row>
    <row r="34" spans="1:3" hidden="1" x14ac:dyDescent="0.25">
      <c r="A34" s="749" t="s">
        <v>786</v>
      </c>
      <c r="B34" s="749" t="s">
        <v>789</v>
      </c>
      <c r="C34" s="940">
        <v>59726.850600000005</v>
      </c>
    </row>
    <row r="35" spans="1:3" hidden="1" x14ac:dyDescent="0.25">
      <c r="A35" s="749" t="s">
        <v>227</v>
      </c>
      <c r="B35" s="749" t="s">
        <v>81</v>
      </c>
      <c r="C35" s="940">
        <v>195628.098</v>
      </c>
    </row>
    <row r="36" spans="1:3" hidden="1" x14ac:dyDescent="0.25">
      <c r="A36" s="749" t="s">
        <v>785</v>
      </c>
      <c r="B36" s="749" t="s">
        <v>81</v>
      </c>
      <c r="C36" s="940">
        <v>96528.771191000007</v>
      </c>
    </row>
    <row r="37" spans="1:3" hidden="1" x14ac:dyDescent="0.25">
      <c r="A37" s="749" t="s">
        <v>786</v>
      </c>
      <c r="B37" s="749" t="s">
        <v>81</v>
      </c>
      <c r="C37" s="940">
        <v>52833.289405617106</v>
      </c>
    </row>
    <row r="38" spans="1:3" hidden="1" x14ac:dyDescent="0.25">
      <c r="A38" s="749" t="s">
        <v>787</v>
      </c>
      <c r="B38" s="749" t="s">
        <v>81</v>
      </c>
      <c r="C38" s="940">
        <v>46266.04698448634</v>
      </c>
    </row>
    <row r="39" spans="1:3" hidden="1" x14ac:dyDescent="0.25">
      <c r="A39" s="749" t="s">
        <v>227</v>
      </c>
      <c r="B39" s="749" t="s">
        <v>791</v>
      </c>
      <c r="C39" s="940">
        <v>171672</v>
      </c>
    </row>
    <row r="40" spans="1:3" hidden="1" x14ac:dyDescent="0.25">
      <c r="A40" s="749" t="s">
        <v>785</v>
      </c>
      <c r="B40" s="749" t="s">
        <v>791</v>
      </c>
      <c r="C40" s="940">
        <v>154504.80000000002</v>
      </c>
    </row>
    <row r="41" spans="1:3" hidden="1" x14ac:dyDescent="0.25">
      <c r="A41" s="749" t="s">
        <v>786</v>
      </c>
      <c r="B41" s="749" t="s">
        <v>791</v>
      </c>
      <c r="C41" s="940">
        <v>15450.48</v>
      </c>
    </row>
    <row r="42" spans="1:3" hidden="1" x14ac:dyDescent="0.25">
      <c r="A42" s="749" t="s">
        <v>787</v>
      </c>
      <c r="B42" s="749" t="s">
        <v>791</v>
      </c>
      <c r="C42" s="940">
        <v>1716.7199999999866</v>
      </c>
    </row>
    <row r="43" spans="1:3" hidden="1" x14ac:dyDescent="0.25">
      <c r="A43" s="749" t="s">
        <v>227</v>
      </c>
      <c r="B43" s="749" t="s">
        <v>793</v>
      </c>
      <c r="C43" s="940">
        <v>23247.14</v>
      </c>
    </row>
    <row r="44" spans="1:3" hidden="1" x14ac:dyDescent="0.25">
      <c r="A44" s="749" t="s">
        <v>785</v>
      </c>
      <c r="B44" s="749" t="s">
        <v>793</v>
      </c>
      <c r="C44" s="940">
        <v>4452.9181959183652</v>
      </c>
    </row>
    <row r="45" spans="1:3" hidden="1" x14ac:dyDescent="0.25">
      <c r="A45" s="749" t="s">
        <v>786</v>
      </c>
      <c r="B45" s="749" t="s">
        <v>793</v>
      </c>
      <c r="C45" s="940">
        <v>967.79580408163247</v>
      </c>
    </row>
    <row r="46" spans="1:3" hidden="1" x14ac:dyDescent="0.25">
      <c r="A46" s="749" t="s">
        <v>787</v>
      </c>
      <c r="B46" s="749" t="s">
        <v>793</v>
      </c>
      <c r="C46" s="940">
        <v>17826.425999999999</v>
      </c>
    </row>
    <row r="47" spans="1:3" hidden="1" x14ac:dyDescent="0.25">
      <c r="A47" s="749" t="s">
        <v>227</v>
      </c>
      <c r="B47" s="749" t="s">
        <v>962</v>
      </c>
      <c r="C47" s="940">
        <v>212061.74600000001</v>
      </c>
    </row>
    <row r="48" spans="1:3" hidden="1" x14ac:dyDescent="0.25">
      <c r="A48" s="749" t="s">
        <v>785</v>
      </c>
      <c r="B48" s="749" t="s">
        <v>962</v>
      </c>
      <c r="C48" s="940">
        <v>181241.71046958308</v>
      </c>
    </row>
    <row r="49" spans="1:3" hidden="1" x14ac:dyDescent="0.25">
      <c r="A49" s="749" t="s">
        <v>786</v>
      </c>
      <c r="B49" s="749" t="s">
        <v>962</v>
      </c>
      <c r="C49" s="940">
        <v>27935.122540330034</v>
      </c>
    </row>
    <row r="50" spans="1:3" hidden="1" x14ac:dyDescent="0.25">
      <c r="A50" s="749" t="s">
        <v>787</v>
      </c>
      <c r="B50" s="749" t="s">
        <v>962</v>
      </c>
      <c r="C50" s="940">
        <v>2884.9129900869548</v>
      </c>
    </row>
    <row r="51" spans="1:3" hidden="1" x14ac:dyDescent="0.25">
      <c r="A51" s="749" t="s">
        <v>227</v>
      </c>
      <c r="B51" s="749" t="s">
        <v>961</v>
      </c>
      <c r="C51" s="940">
        <v>852514.98400000005</v>
      </c>
    </row>
    <row r="52" spans="1:3" hidden="1" x14ac:dyDescent="0.25">
      <c r="A52" s="749" t="s">
        <v>785</v>
      </c>
      <c r="B52" s="749" t="s">
        <v>961</v>
      </c>
      <c r="C52" s="940">
        <v>526999.57325650146</v>
      </c>
    </row>
    <row r="53" spans="1:3" hidden="1" x14ac:dyDescent="0.25">
      <c r="A53" s="749" t="s">
        <v>786</v>
      </c>
      <c r="B53" s="749" t="s">
        <v>961</v>
      </c>
      <c r="C53" s="940">
        <v>160486.36835943873</v>
      </c>
    </row>
    <row r="54" spans="1:3" hidden="1" x14ac:dyDescent="0.25">
      <c r="A54" s="749" t="s">
        <v>787</v>
      </c>
      <c r="B54" s="749" t="s">
        <v>961</v>
      </c>
      <c r="C54" s="940">
        <v>80103.964694573297</v>
      </c>
    </row>
    <row r="55" spans="1:3" hidden="1" x14ac:dyDescent="0.25">
      <c r="A55" s="749" t="s">
        <v>788</v>
      </c>
      <c r="B55" s="749" t="s">
        <v>961</v>
      </c>
      <c r="C55" s="940">
        <v>84925.087270590069</v>
      </c>
    </row>
  </sheetData>
  <hyperlinks>
    <hyperlink ref="I1" location="INFO!A1" display="POWRÓT" xr:uid="{5FBB5EB1-DC05-4FA8-9960-D13B59DCB38E}"/>
  </hyperlinks>
  <printOptions horizontalCentered="1"/>
  <pageMargins left="0.74803149606299213" right="0.74803149606299213" top="0.94488188976377963" bottom="0.94488188976377963" header="0.31496062992125984" footer="0.31496062992125984"/>
  <pageSetup paperSize="9" scale="91" orientation="portrait" r:id="rId1"/>
  <tableParts count="2">
    <tablePart r:id="rId2"/>
    <tablePart r:id="rId3"/>
  </tablePart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7D6B5-DE20-4913-BC8E-595DE4223AB9}">
  <sheetPr>
    <tabColor rgb="FFFFC000"/>
    <pageSetUpPr fitToPage="1"/>
  </sheetPr>
  <dimension ref="A1:J61"/>
  <sheetViews>
    <sheetView topLeftCell="A10" zoomScaleNormal="100" workbookViewId="0">
      <selection activeCell="F22" sqref="F22"/>
    </sheetView>
  </sheetViews>
  <sheetFormatPr defaultRowHeight="13.8" x14ac:dyDescent="0.25"/>
  <cols>
    <col min="1" max="1" width="23.44140625" style="749" customWidth="1"/>
    <col min="2" max="2" width="16.44140625" style="749" customWidth="1"/>
    <col min="3" max="3" width="12.44140625" style="749" customWidth="1"/>
    <col min="4" max="4" width="22.109375" style="749" customWidth="1"/>
    <col min="5" max="5" width="16.109375" style="749" customWidth="1"/>
    <col min="6" max="6" width="17.77734375" style="749" customWidth="1"/>
    <col min="7" max="7" width="41.5546875" style="749" customWidth="1"/>
    <col min="8" max="8" width="10.77734375" style="749" customWidth="1"/>
    <col min="9" max="249" width="8.88671875" style="749"/>
    <col min="250" max="250" width="23.44140625" style="749" customWidth="1"/>
    <col min="251" max="251" width="8.77734375" style="749" customWidth="1"/>
    <col min="252" max="252" width="9.77734375" style="749" customWidth="1"/>
    <col min="253" max="254" width="12.21875" style="749" customWidth="1"/>
    <col min="255" max="255" width="10.77734375" style="749" customWidth="1"/>
    <col min="256" max="256" width="12.77734375" style="749" customWidth="1"/>
    <col min="257" max="259" width="10.77734375" style="749" customWidth="1"/>
    <col min="260" max="505" width="8.88671875" style="749"/>
    <col min="506" max="506" width="23.44140625" style="749" customWidth="1"/>
    <col min="507" max="507" width="8.77734375" style="749" customWidth="1"/>
    <col min="508" max="508" width="9.77734375" style="749" customWidth="1"/>
    <col min="509" max="510" width="12.21875" style="749" customWidth="1"/>
    <col min="511" max="511" width="10.77734375" style="749" customWidth="1"/>
    <col min="512" max="512" width="12.77734375" style="749" customWidth="1"/>
    <col min="513" max="515" width="10.77734375" style="749" customWidth="1"/>
    <col min="516" max="761" width="8.88671875" style="749"/>
    <col min="762" max="762" width="23.44140625" style="749" customWidth="1"/>
    <col min="763" max="763" width="8.77734375" style="749" customWidth="1"/>
    <col min="764" max="764" width="9.77734375" style="749" customWidth="1"/>
    <col min="765" max="766" width="12.21875" style="749" customWidth="1"/>
    <col min="767" max="767" width="10.77734375" style="749" customWidth="1"/>
    <col min="768" max="768" width="12.77734375" style="749" customWidth="1"/>
    <col min="769" max="771" width="10.77734375" style="749" customWidth="1"/>
    <col min="772" max="1017" width="8.88671875" style="749"/>
    <col min="1018" max="1018" width="23.44140625" style="749" customWidth="1"/>
    <col min="1019" max="1019" width="8.77734375" style="749" customWidth="1"/>
    <col min="1020" max="1020" width="9.77734375" style="749" customWidth="1"/>
    <col min="1021" max="1022" width="12.21875" style="749" customWidth="1"/>
    <col min="1023" max="1023" width="10.77734375" style="749" customWidth="1"/>
    <col min="1024" max="1024" width="12.77734375" style="749" customWidth="1"/>
    <col min="1025" max="1027" width="10.77734375" style="749" customWidth="1"/>
    <col min="1028" max="1273" width="8.88671875" style="749"/>
    <col min="1274" max="1274" width="23.44140625" style="749" customWidth="1"/>
    <col min="1275" max="1275" width="8.77734375" style="749" customWidth="1"/>
    <col min="1276" max="1276" width="9.77734375" style="749" customWidth="1"/>
    <col min="1277" max="1278" width="12.21875" style="749" customWidth="1"/>
    <col min="1279" max="1279" width="10.77734375" style="749" customWidth="1"/>
    <col min="1280" max="1280" width="12.77734375" style="749" customWidth="1"/>
    <col min="1281" max="1283" width="10.77734375" style="749" customWidth="1"/>
    <col min="1284" max="1529" width="8.88671875" style="749"/>
    <col min="1530" max="1530" width="23.44140625" style="749" customWidth="1"/>
    <col min="1531" max="1531" width="8.77734375" style="749" customWidth="1"/>
    <col min="1532" max="1532" width="9.77734375" style="749" customWidth="1"/>
    <col min="1533" max="1534" width="12.21875" style="749" customWidth="1"/>
    <col min="1535" max="1535" width="10.77734375" style="749" customWidth="1"/>
    <col min="1536" max="1536" width="12.77734375" style="749" customWidth="1"/>
    <col min="1537" max="1539" width="10.77734375" style="749" customWidth="1"/>
    <col min="1540" max="1785" width="8.88671875" style="749"/>
    <col min="1786" max="1786" width="23.44140625" style="749" customWidth="1"/>
    <col min="1787" max="1787" width="8.77734375" style="749" customWidth="1"/>
    <col min="1788" max="1788" width="9.77734375" style="749" customWidth="1"/>
    <col min="1789" max="1790" width="12.21875" style="749" customWidth="1"/>
    <col min="1791" max="1791" width="10.77734375" style="749" customWidth="1"/>
    <col min="1792" max="1792" width="12.77734375" style="749" customWidth="1"/>
    <col min="1793" max="1795" width="10.77734375" style="749" customWidth="1"/>
    <col min="1796" max="2041" width="8.88671875" style="749"/>
    <col min="2042" max="2042" width="23.44140625" style="749" customWidth="1"/>
    <col min="2043" max="2043" width="8.77734375" style="749" customWidth="1"/>
    <col min="2044" max="2044" width="9.77734375" style="749" customWidth="1"/>
    <col min="2045" max="2046" width="12.21875" style="749" customWidth="1"/>
    <col min="2047" max="2047" width="10.77734375" style="749" customWidth="1"/>
    <col min="2048" max="2048" width="12.77734375" style="749" customWidth="1"/>
    <col min="2049" max="2051" width="10.77734375" style="749" customWidth="1"/>
    <col min="2052" max="2297" width="8.88671875" style="749"/>
    <col min="2298" max="2298" width="23.44140625" style="749" customWidth="1"/>
    <col min="2299" max="2299" width="8.77734375" style="749" customWidth="1"/>
    <col min="2300" max="2300" width="9.77734375" style="749" customWidth="1"/>
    <col min="2301" max="2302" width="12.21875" style="749" customWidth="1"/>
    <col min="2303" max="2303" width="10.77734375" style="749" customWidth="1"/>
    <col min="2304" max="2304" width="12.77734375" style="749" customWidth="1"/>
    <col min="2305" max="2307" width="10.77734375" style="749" customWidth="1"/>
    <col min="2308" max="2553" width="8.88671875" style="749"/>
    <col min="2554" max="2554" width="23.44140625" style="749" customWidth="1"/>
    <col min="2555" max="2555" width="8.77734375" style="749" customWidth="1"/>
    <col min="2556" max="2556" width="9.77734375" style="749" customWidth="1"/>
    <col min="2557" max="2558" width="12.21875" style="749" customWidth="1"/>
    <col min="2559" max="2559" width="10.77734375" style="749" customWidth="1"/>
    <col min="2560" max="2560" width="12.77734375" style="749" customWidth="1"/>
    <col min="2561" max="2563" width="10.77734375" style="749" customWidth="1"/>
    <col min="2564" max="2809" width="8.88671875" style="749"/>
    <col min="2810" max="2810" width="23.44140625" style="749" customWidth="1"/>
    <col min="2811" max="2811" width="8.77734375" style="749" customWidth="1"/>
    <col min="2812" max="2812" width="9.77734375" style="749" customWidth="1"/>
    <col min="2813" max="2814" width="12.21875" style="749" customWidth="1"/>
    <col min="2815" max="2815" width="10.77734375" style="749" customWidth="1"/>
    <col min="2816" max="2816" width="12.77734375" style="749" customWidth="1"/>
    <col min="2817" max="2819" width="10.77734375" style="749" customWidth="1"/>
    <col min="2820" max="3065" width="8.88671875" style="749"/>
    <col min="3066" max="3066" width="23.44140625" style="749" customWidth="1"/>
    <col min="3067" max="3067" width="8.77734375" style="749" customWidth="1"/>
    <col min="3068" max="3068" width="9.77734375" style="749" customWidth="1"/>
    <col min="3069" max="3070" width="12.21875" style="749" customWidth="1"/>
    <col min="3071" max="3071" width="10.77734375" style="749" customWidth="1"/>
    <col min="3072" max="3072" width="12.77734375" style="749" customWidth="1"/>
    <col min="3073" max="3075" width="10.77734375" style="749" customWidth="1"/>
    <col min="3076" max="3321" width="8.88671875" style="749"/>
    <col min="3322" max="3322" width="23.44140625" style="749" customWidth="1"/>
    <col min="3323" max="3323" width="8.77734375" style="749" customWidth="1"/>
    <col min="3324" max="3324" width="9.77734375" style="749" customWidth="1"/>
    <col min="3325" max="3326" width="12.21875" style="749" customWidth="1"/>
    <col min="3327" max="3327" width="10.77734375" style="749" customWidth="1"/>
    <col min="3328" max="3328" width="12.77734375" style="749" customWidth="1"/>
    <col min="3329" max="3331" width="10.77734375" style="749" customWidth="1"/>
    <col min="3332" max="3577" width="8.88671875" style="749"/>
    <col min="3578" max="3578" width="23.44140625" style="749" customWidth="1"/>
    <col min="3579" max="3579" width="8.77734375" style="749" customWidth="1"/>
    <col min="3580" max="3580" width="9.77734375" style="749" customWidth="1"/>
    <col min="3581" max="3582" width="12.21875" style="749" customWidth="1"/>
    <col min="3583" max="3583" width="10.77734375" style="749" customWidth="1"/>
    <col min="3584" max="3584" width="12.77734375" style="749" customWidth="1"/>
    <col min="3585" max="3587" width="10.77734375" style="749" customWidth="1"/>
    <col min="3588" max="3833" width="8.88671875" style="749"/>
    <col min="3834" max="3834" width="23.44140625" style="749" customWidth="1"/>
    <col min="3835" max="3835" width="8.77734375" style="749" customWidth="1"/>
    <col min="3836" max="3836" width="9.77734375" style="749" customWidth="1"/>
    <col min="3837" max="3838" width="12.21875" style="749" customWidth="1"/>
    <col min="3839" max="3839" width="10.77734375" style="749" customWidth="1"/>
    <col min="3840" max="3840" width="12.77734375" style="749" customWidth="1"/>
    <col min="3841" max="3843" width="10.77734375" style="749" customWidth="1"/>
    <col min="3844" max="4089" width="8.88671875" style="749"/>
    <col min="4090" max="4090" width="23.44140625" style="749" customWidth="1"/>
    <col min="4091" max="4091" width="8.77734375" style="749" customWidth="1"/>
    <col min="4092" max="4092" width="9.77734375" style="749" customWidth="1"/>
    <col min="4093" max="4094" width="12.21875" style="749" customWidth="1"/>
    <col min="4095" max="4095" width="10.77734375" style="749" customWidth="1"/>
    <col min="4096" max="4096" width="12.77734375" style="749" customWidth="1"/>
    <col min="4097" max="4099" width="10.77734375" style="749" customWidth="1"/>
    <col min="4100" max="4345" width="8.88671875" style="749"/>
    <col min="4346" max="4346" width="23.44140625" style="749" customWidth="1"/>
    <col min="4347" max="4347" width="8.77734375" style="749" customWidth="1"/>
    <col min="4348" max="4348" width="9.77734375" style="749" customWidth="1"/>
    <col min="4349" max="4350" width="12.21875" style="749" customWidth="1"/>
    <col min="4351" max="4351" width="10.77734375" style="749" customWidth="1"/>
    <col min="4352" max="4352" width="12.77734375" style="749" customWidth="1"/>
    <col min="4353" max="4355" width="10.77734375" style="749" customWidth="1"/>
    <col min="4356" max="4601" width="8.88671875" style="749"/>
    <col min="4602" max="4602" width="23.44140625" style="749" customWidth="1"/>
    <col min="4603" max="4603" width="8.77734375" style="749" customWidth="1"/>
    <col min="4604" max="4604" width="9.77734375" style="749" customWidth="1"/>
    <col min="4605" max="4606" width="12.21875" style="749" customWidth="1"/>
    <col min="4607" max="4607" width="10.77734375" style="749" customWidth="1"/>
    <col min="4608" max="4608" width="12.77734375" style="749" customWidth="1"/>
    <col min="4609" max="4611" width="10.77734375" style="749" customWidth="1"/>
    <col min="4612" max="4857" width="8.88671875" style="749"/>
    <col min="4858" max="4858" width="23.44140625" style="749" customWidth="1"/>
    <col min="4859" max="4859" width="8.77734375" style="749" customWidth="1"/>
    <col min="4860" max="4860" width="9.77734375" style="749" customWidth="1"/>
    <col min="4861" max="4862" width="12.21875" style="749" customWidth="1"/>
    <col min="4863" max="4863" width="10.77734375" style="749" customWidth="1"/>
    <col min="4864" max="4864" width="12.77734375" style="749" customWidth="1"/>
    <col min="4865" max="4867" width="10.77734375" style="749" customWidth="1"/>
    <col min="4868" max="5113" width="8.88671875" style="749"/>
    <col min="5114" max="5114" width="23.44140625" style="749" customWidth="1"/>
    <col min="5115" max="5115" width="8.77734375" style="749" customWidth="1"/>
    <col min="5116" max="5116" width="9.77734375" style="749" customWidth="1"/>
    <col min="5117" max="5118" width="12.21875" style="749" customWidth="1"/>
    <col min="5119" max="5119" width="10.77734375" style="749" customWidth="1"/>
    <col min="5120" max="5120" width="12.77734375" style="749" customWidth="1"/>
    <col min="5121" max="5123" width="10.77734375" style="749" customWidth="1"/>
    <col min="5124" max="5369" width="8.88671875" style="749"/>
    <col min="5370" max="5370" width="23.44140625" style="749" customWidth="1"/>
    <col min="5371" max="5371" width="8.77734375" style="749" customWidth="1"/>
    <col min="5372" max="5372" width="9.77734375" style="749" customWidth="1"/>
    <col min="5373" max="5374" width="12.21875" style="749" customWidth="1"/>
    <col min="5375" max="5375" width="10.77734375" style="749" customWidth="1"/>
    <col min="5376" max="5376" width="12.77734375" style="749" customWidth="1"/>
    <col min="5377" max="5379" width="10.77734375" style="749" customWidth="1"/>
    <col min="5380" max="5625" width="8.88671875" style="749"/>
    <col min="5626" max="5626" width="23.44140625" style="749" customWidth="1"/>
    <col min="5627" max="5627" width="8.77734375" style="749" customWidth="1"/>
    <col min="5628" max="5628" width="9.77734375" style="749" customWidth="1"/>
    <col min="5629" max="5630" width="12.21875" style="749" customWidth="1"/>
    <col min="5631" max="5631" width="10.77734375" style="749" customWidth="1"/>
    <col min="5632" max="5632" width="12.77734375" style="749" customWidth="1"/>
    <col min="5633" max="5635" width="10.77734375" style="749" customWidth="1"/>
    <col min="5636" max="5881" width="8.88671875" style="749"/>
    <col min="5882" max="5882" width="23.44140625" style="749" customWidth="1"/>
    <col min="5883" max="5883" width="8.77734375" style="749" customWidth="1"/>
    <col min="5884" max="5884" width="9.77734375" style="749" customWidth="1"/>
    <col min="5885" max="5886" width="12.21875" style="749" customWidth="1"/>
    <col min="5887" max="5887" width="10.77734375" style="749" customWidth="1"/>
    <col min="5888" max="5888" width="12.77734375" style="749" customWidth="1"/>
    <col min="5889" max="5891" width="10.77734375" style="749" customWidth="1"/>
    <col min="5892" max="6137" width="8.88671875" style="749"/>
    <col min="6138" max="6138" width="23.44140625" style="749" customWidth="1"/>
    <col min="6139" max="6139" width="8.77734375" style="749" customWidth="1"/>
    <col min="6140" max="6140" width="9.77734375" style="749" customWidth="1"/>
    <col min="6141" max="6142" width="12.21875" style="749" customWidth="1"/>
    <col min="6143" max="6143" width="10.77734375" style="749" customWidth="1"/>
    <col min="6144" max="6144" width="12.77734375" style="749" customWidth="1"/>
    <col min="6145" max="6147" width="10.77734375" style="749" customWidth="1"/>
    <col min="6148" max="6393" width="8.88671875" style="749"/>
    <col min="6394" max="6394" width="23.44140625" style="749" customWidth="1"/>
    <col min="6395" max="6395" width="8.77734375" style="749" customWidth="1"/>
    <col min="6396" max="6396" width="9.77734375" style="749" customWidth="1"/>
    <col min="6397" max="6398" width="12.21875" style="749" customWidth="1"/>
    <col min="6399" max="6399" width="10.77734375" style="749" customWidth="1"/>
    <col min="6400" max="6400" width="12.77734375" style="749" customWidth="1"/>
    <col min="6401" max="6403" width="10.77734375" style="749" customWidth="1"/>
    <col min="6404" max="6649" width="8.88671875" style="749"/>
    <col min="6650" max="6650" width="23.44140625" style="749" customWidth="1"/>
    <col min="6651" max="6651" width="8.77734375" style="749" customWidth="1"/>
    <col min="6652" max="6652" width="9.77734375" style="749" customWidth="1"/>
    <col min="6653" max="6654" width="12.21875" style="749" customWidth="1"/>
    <col min="6655" max="6655" width="10.77734375" style="749" customWidth="1"/>
    <col min="6656" max="6656" width="12.77734375" style="749" customWidth="1"/>
    <col min="6657" max="6659" width="10.77734375" style="749" customWidth="1"/>
    <col min="6660" max="6905" width="8.88671875" style="749"/>
    <col min="6906" max="6906" width="23.44140625" style="749" customWidth="1"/>
    <col min="6907" max="6907" width="8.77734375" style="749" customWidth="1"/>
    <col min="6908" max="6908" width="9.77734375" style="749" customWidth="1"/>
    <col min="6909" max="6910" width="12.21875" style="749" customWidth="1"/>
    <col min="6911" max="6911" width="10.77734375" style="749" customWidth="1"/>
    <col min="6912" max="6912" width="12.77734375" style="749" customWidth="1"/>
    <col min="6913" max="6915" width="10.77734375" style="749" customWidth="1"/>
    <col min="6916" max="7161" width="8.88671875" style="749"/>
    <col min="7162" max="7162" width="23.44140625" style="749" customWidth="1"/>
    <col min="7163" max="7163" width="8.77734375" style="749" customWidth="1"/>
    <col min="7164" max="7164" width="9.77734375" style="749" customWidth="1"/>
    <col min="7165" max="7166" width="12.21875" style="749" customWidth="1"/>
    <col min="7167" max="7167" width="10.77734375" style="749" customWidth="1"/>
    <col min="7168" max="7168" width="12.77734375" style="749" customWidth="1"/>
    <col min="7169" max="7171" width="10.77734375" style="749" customWidth="1"/>
    <col min="7172" max="7417" width="8.88671875" style="749"/>
    <col min="7418" max="7418" width="23.44140625" style="749" customWidth="1"/>
    <col min="7419" max="7419" width="8.77734375" style="749" customWidth="1"/>
    <col min="7420" max="7420" width="9.77734375" style="749" customWidth="1"/>
    <col min="7421" max="7422" width="12.21875" style="749" customWidth="1"/>
    <col min="7423" max="7423" width="10.77734375" style="749" customWidth="1"/>
    <col min="7424" max="7424" width="12.77734375" style="749" customWidth="1"/>
    <col min="7425" max="7427" width="10.77734375" style="749" customWidth="1"/>
    <col min="7428" max="7673" width="8.88671875" style="749"/>
    <col min="7674" max="7674" width="23.44140625" style="749" customWidth="1"/>
    <col min="7675" max="7675" width="8.77734375" style="749" customWidth="1"/>
    <col min="7676" max="7676" width="9.77734375" style="749" customWidth="1"/>
    <col min="7677" max="7678" width="12.21875" style="749" customWidth="1"/>
    <col min="7679" max="7679" width="10.77734375" style="749" customWidth="1"/>
    <col min="7680" max="7680" width="12.77734375" style="749" customWidth="1"/>
    <col min="7681" max="7683" width="10.77734375" style="749" customWidth="1"/>
    <col min="7684" max="7929" width="8.88671875" style="749"/>
    <col min="7930" max="7930" width="23.44140625" style="749" customWidth="1"/>
    <col min="7931" max="7931" width="8.77734375" style="749" customWidth="1"/>
    <col min="7932" max="7932" width="9.77734375" style="749" customWidth="1"/>
    <col min="7933" max="7934" width="12.21875" style="749" customWidth="1"/>
    <col min="7935" max="7935" width="10.77734375" style="749" customWidth="1"/>
    <col min="7936" max="7936" width="12.77734375" style="749" customWidth="1"/>
    <col min="7937" max="7939" width="10.77734375" style="749" customWidth="1"/>
    <col min="7940" max="8185" width="8.88671875" style="749"/>
    <col min="8186" max="8186" width="23.44140625" style="749" customWidth="1"/>
    <col min="8187" max="8187" width="8.77734375" style="749" customWidth="1"/>
    <col min="8188" max="8188" width="9.77734375" style="749" customWidth="1"/>
    <col min="8189" max="8190" width="12.21875" style="749" customWidth="1"/>
    <col min="8191" max="8191" width="10.77734375" style="749" customWidth="1"/>
    <col min="8192" max="8192" width="12.77734375" style="749" customWidth="1"/>
    <col min="8193" max="8195" width="10.77734375" style="749" customWidth="1"/>
    <col min="8196" max="8441" width="8.88671875" style="749"/>
    <col min="8442" max="8442" width="23.44140625" style="749" customWidth="1"/>
    <col min="8443" max="8443" width="8.77734375" style="749" customWidth="1"/>
    <col min="8444" max="8444" width="9.77734375" style="749" customWidth="1"/>
    <col min="8445" max="8446" width="12.21875" style="749" customWidth="1"/>
    <col min="8447" max="8447" width="10.77734375" style="749" customWidth="1"/>
    <col min="8448" max="8448" width="12.77734375" style="749" customWidth="1"/>
    <col min="8449" max="8451" width="10.77734375" style="749" customWidth="1"/>
    <col min="8452" max="8697" width="8.88671875" style="749"/>
    <col min="8698" max="8698" width="23.44140625" style="749" customWidth="1"/>
    <col min="8699" max="8699" width="8.77734375" style="749" customWidth="1"/>
    <col min="8700" max="8700" width="9.77734375" style="749" customWidth="1"/>
    <col min="8701" max="8702" width="12.21875" style="749" customWidth="1"/>
    <col min="8703" max="8703" width="10.77734375" style="749" customWidth="1"/>
    <col min="8704" max="8704" width="12.77734375" style="749" customWidth="1"/>
    <col min="8705" max="8707" width="10.77734375" style="749" customWidth="1"/>
    <col min="8708" max="8953" width="8.88671875" style="749"/>
    <col min="8954" max="8954" width="23.44140625" style="749" customWidth="1"/>
    <col min="8955" max="8955" width="8.77734375" style="749" customWidth="1"/>
    <col min="8956" max="8956" width="9.77734375" style="749" customWidth="1"/>
    <col min="8957" max="8958" width="12.21875" style="749" customWidth="1"/>
    <col min="8959" max="8959" width="10.77734375" style="749" customWidth="1"/>
    <col min="8960" max="8960" width="12.77734375" style="749" customWidth="1"/>
    <col min="8961" max="8963" width="10.77734375" style="749" customWidth="1"/>
    <col min="8964" max="9209" width="8.88671875" style="749"/>
    <col min="9210" max="9210" width="23.44140625" style="749" customWidth="1"/>
    <col min="9211" max="9211" width="8.77734375" style="749" customWidth="1"/>
    <col min="9212" max="9212" width="9.77734375" style="749" customWidth="1"/>
    <col min="9213" max="9214" width="12.21875" style="749" customWidth="1"/>
    <col min="9215" max="9215" width="10.77734375" style="749" customWidth="1"/>
    <col min="9216" max="9216" width="12.77734375" style="749" customWidth="1"/>
    <col min="9217" max="9219" width="10.77734375" style="749" customWidth="1"/>
    <col min="9220" max="9465" width="8.88671875" style="749"/>
    <col min="9466" max="9466" width="23.44140625" style="749" customWidth="1"/>
    <col min="9467" max="9467" width="8.77734375" style="749" customWidth="1"/>
    <col min="9468" max="9468" width="9.77734375" style="749" customWidth="1"/>
    <col min="9469" max="9470" width="12.21875" style="749" customWidth="1"/>
    <col min="9471" max="9471" width="10.77734375" style="749" customWidth="1"/>
    <col min="9472" max="9472" width="12.77734375" style="749" customWidth="1"/>
    <col min="9473" max="9475" width="10.77734375" style="749" customWidth="1"/>
    <col min="9476" max="9721" width="8.88671875" style="749"/>
    <col min="9722" max="9722" width="23.44140625" style="749" customWidth="1"/>
    <col min="9723" max="9723" width="8.77734375" style="749" customWidth="1"/>
    <col min="9724" max="9724" width="9.77734375" style="749" customWidth="1"/>
    <col min="9725" max="9726" width="12.21875" style="749" customWidth="1"/>
    <col min="9727" max="9727" width="10.77734375" style="749" customWidth="1"/>
    <col min="9728" max="9728" width="12.77734375" style="749" customWidth="1"/>
    <col min="9729" max="9731" width="10.77734375" style="749" customWidth="1"/>
    <col min="9732" max="9977" width="8.88671875" style="749"/>
    <col min="9978" max="9978" width="23.44140625" style="749" customWidth="1"/>
    <col min="9979" max="9979" width="8.77734375" style="749" customWidth="1"/>
    <col min="9980" max="9980" width="9.77734375" style="749" customWidth="1"/>
    <col min="9981" max="9982" width="12.21875" style="749" customWidth="1"/>
    <col min="9983" max="9983" width="10.77734375" style="749" customWidth="1"/>
    <col min="9984" max="9984" width="12.77734375" style="749" customWidth="1"/>
    <col min="9985" max="9987" width="10.77734375" style="749" customWidth="1"/>
    <col min="9988" max="10233" width="8.88671875" style="749"/>
    <col min="10234" max="10234" width="23.44140625" style="749" customWidth="1"/>
    <col min="10235" max="10235" width="8.77734375" style="749" customWidth="1"/>
    <col min="10236" max="10236" width="9.77734375" style="749" customWidth="1"/>
    <col min="10237" max="10238" width="12.21875" style="749" customWidth="1"/>
    <col min="10239" max="10239" width="10.77734375" style="749" customWidth="1"/>
    <col min="10240" max="10240" width="12.77734375" style="749" customWidth="1"/>
    <col min="10241" max="10243" width="10.77734375" style="749" customWidth="1"/>
    <col min="10244" max="10489" width="8.88671875" style="749"/>
    <col min="10490" max="10490" width="23.44140625" style="749" customWidth="1"/>
    <col min="10491" max="10491" width="8.77734375" style="749" customWidth="1"/>
    <col min="10492" max="10492" width="9.77734375" style="749" customWidth="1"/>
    <col min="10493" max="10494" width="12.21875" style="749" customWidth="1"/>
    <col min="10495" max="10495" width="10.77734375" style="749" customWidth="1"/>
    <col min="10496" max="10496" width="12.77734375" style="749" customWidth="1"/>
    <col min="10497" max="10499" width="10.77734375" style="749" customWidth="1"/>
    <col min="10500" max="10745" width="8.88671875" style="749"/>
    <col min="10746" max="10746" width="23.44140625" style="749" customWidth="1"/>
    <col min="10747" max="10747" width="8.77734375" style="749" customWidth="1"/>
    <col min="10748" max="10748" width="9.77734375" style="749" customWidth="1"/>
    <col min="10749" max="10750" width="12.21875" style="749" customWidth="1"/>
    <col min="10751" max="10751" width="10.77734375" style="749" customWidth="1"/>
    <col min="10752" max="10752" width="12.77734375" style="749" customWidth="1"/>
    <col min="10753" max="10755" width="10.77734375" style="749" customWidth="1"/>
    <col min="10756" max="11001" width="8.88671875" style="749"/>
    <col min="11002" max="11002" width="23.44140625" style="749" customWidth="1"/>
    <col min="11003" max="11003" width="8.77734375" style="749" customWidth="1"/>
    <col min="11004" max="11004" width="9.77734375" style="749" customWidth="1"/>
    <col min="11005" max="11006" width="12.21875" style="749" customWidth="1"/>
    <col min="11007" max="11007" width="10.77734375" style="749" customWidth="1"/>
    <col min="11008" max="11008" width="12.77734375" style="749" customWidth="1"/>
    <col min="11009" max="11011" width="10.77734375" style="749" customWidth="1"/>
    <col min="11012" max="11257" width="8.88671875" style="749"/>
    <col min="11258" max="11258" width="23.44140625" style="749" customWidth="1"/>
    <col min="11259" max="11259" width="8.77734375" style="749" customWidth="1"/>
    <col min="11260" max="11260" width="9.77734375" style="749" customWidth="1"/>
    <col min="11261" max="11262" width="12.21875" style="749" customWidth="1"/>
    <col min="11263" max="11263" width="10.77734375" style="749" customWidth="1"/>
    <col min="11264" max="11264" width="12.77734375" style="749" customWidth="1"/>
    <col min="11265" max="11267" width="10.77734375" style="749" customWidth="1"/>
    <col min="11268" max="11513" width="8.88671875" style="749"/>
    <col min="11514" max="11514" width="23.44140625" style="749" customWidth="1"/>
    <col min="11515" max="11515" width="8.77734375" style="749" customWidth="1"/>
    <col min="11516" max="11516" width="9.77734375" style="749" customWidth="1"/>
    <col min="11517" max="11518" width="12.21875" style="749" customWidth="1"/>
    <col min="11519" max="11519" width="10.77734375" style="749" customWidth="1"/>
    <col min="11520" max="11520" width="12.77734375" style="749" customWidth="1"/>
    <col min="11521" max="11523" width="10.77734375" style="749" customWidth="1"/>
    <col min="11524" max="11769" width="8.88671875" style="749"/>
    <col min="11770" max="11770" width="23.44140625" style="749" customWidth="1"/>
    <col min="11771" max="11771" width="8.77734375" style="749" customWidth="1"/>
    <col min="11772" max="11772" width="9.77734375" style="749" customWidth="1"/>
    <col min="11773" max="11774" width="12.21875" style="749" customWidth="1"/>
    <col min="11775" max="11775" width="10.77734375" style="749" customWidth="1"/>
    <col min="11776" max="11776" width="12.77734375" style="749" customWidth="1"/>
    <col min="11777" max="11779" width="10.77734375" style="749" customWidth="1"/>
    <col min="11780" max="12025" width="8.88671875" style="749"/>
    <col min="12026" max="12026" width="23.44140625" style="749" customWidth="1"/>
    <col min="12027" max="12027" width="8.77734375" style="749" customWidth="1"/>
    <col min="12028" max="12028" width="9.77734375" style="749" customWidth="1"/>
    <col min="12029" max="12030" width="12.21875" style="749" customWidth="1"/>
    <col min="12031" max="12031" width="10.77734375" style="749" customWidth="1"/>
    <col min="12032" max="12032" width="12.77734375" style="749" customWidth="1"/>
    <col min="12033" max="12035" width="10.77734375" style="749" customWidth="1"/>
    <col min="12036" max="12281" width="8.88671875" style="749"/>
    <col min="12282" max="12282" width="23.44140625" style="749" customWidth="1"/>
    <col min="12283" max="12283" width="8.77734375" style="749" customWidth="1"/>
    <col min="12284" max="12284" width="9.77734375" style="749" customWidth="1"/>
    <col min="12285" max="12286" width="12.21875" style="749" customWidth="1"/>
    <col min="12287" max="12287" width="10.77734375" style="749" customWidth="1"/>
    <col min="12288" max="12288" width="12.77734375" style="749" customWidth="1"/>
    <col min="12289" max="12291" width="10.77734375" style="749" customWidth="1"/>
    <col min="12292" max="12537" width="8.88671875" style="749"/>
    <col min="12538" max="12538" width="23.44140625" style="749" customWidth="1"/>
    <col min="12539" max="12539" width="8.77734375" style="749" customWidth="1"/>
    <col min="12540" max="12540" width="9.77734375" style="749" customWidth="1"/>
    <col min="12541" max="12542" width="12.21875" style="749" customWidth="1"/>
    <col min="12543" max="12543" width="10.77734375" style="749" customWidth="1"/>
    <col min="12544" max="12544" width="12.77734375" style="749" customWidth="1"/>
    <col min="12545" max="12547" width="10.77734375" style="749" customWidth="1"/>
    <col min="12548" max="12793" width="8.88671875" style="749"/>
    <col min="12794" max="12794" width="23.44140625" style="749" customWidth="1"/>
    <col min="12795" max="12795" width="8.77734375" style="749" customWidth="1"/>
    <col min="12796" max="12796" width="9.77734375" style="749" customWidth="1"/>
    <col min="12797" max="12798" width="12.21875" style="749" customWidth="1"/>
    <col min="12799" max="12799" width="10.77734375" style="749" customWidth="1"/>
    <col min="12800" max="12800" width="12.77734375" style="749" customWidth="1"/>
    <col min="12801" max="12803" width="10.77734375" style="749" customWidth="1"/>
    <col min="12804" max="13049" width="8.88671875" style="749"/>
    <col min="13050" max="13050" width="23.44140625" style="749" customWidth="1"/>
    <col min="13051" max="13051" width="8.77734375" style="749" customWidth="1"/>
    <col min="13052" max="13052" width="9.77734375" style="749" customWidth="1"/>
    <col min="13053" max="13054" width="12.21875" style="749" customWidth="1"/>
    <col min="13055" max="13055" width="10.77734375" style="749" customWidth="1"/>
    <col min="13056" max="13056" width="12.77734375" style="749" customWidth="1"/>
    <col min="13057" max="13059" width="10.77734375" style="749" customWidth="1"/>
    <col min="13060" max="13305" width="8.88671875" style="749"/>
    <col min="13306" max="13306" width="23.44140625" style="749" customWidth="1"/>
    <col min="13307" max="13307" width="8.77734375" style="749" customWidth="1"/>
    <col min="13308" max="13308" width="9.77734375" style="749" customWidth="1"/>
    <col min="13309" max="13310" width="12.21875" style="749" customWidth="1"/>
    <col min="13311" max="13311" width="10.77734375" style="749" customWidth="1"/>
    <col min="13312" max="13312" width="12.77734375" style="749" customWidth="1"/>
    <col min="13313" max="13315" width="10.77734375" style="749" customWidth="1"/>
    <col min="13316" max="13561" width="8.88671875" style="749"/>
    <col min="13562" max="13562" width="23.44140625" style="749" customWidth="1"/>
    <col min="13563" max="13563" width="8.77734375" style="749" customWidth="1"/>
    <col min="13564" max="13564" width="9.77734375" style="749" customWidth="1"/>
    <col min="13565" max="13566" width="12.21875" style="749" customWidth="1"/>
    <col min="13567" max="13567" width="10.77734375" style="749" customWidth="1"/>
    <col min="13568" max="13568" width="12.77734375" style="749" customWidth="1"/>
    <col min="13569" max="13571" width="10.77734375" style="749" customWidth="1"/>
    <col min="13572" max="13817" width="8.88671875" style="749"/>
    <col min="13818" max="13818" width="23.44140625" style="749" customWidth="1"/>
    <col min="13819" max="13819" width="8.77734375" style="749" customWidth="1"/>
    <col min="13820" max="13820" width="9.77734375" style="749" customWidth="1"/>
    <col min="13821" max="13822" width="12.21875" style="749" customWidth="1"/>
    <col min="13823" max="13823" width="10.77734375" style="749" customWidth="1"/>
    <col min="13824" max="13824" width="12.77734375" style="749" customWidth="1"/>
    <col min="13825" max="13827" width="10.77734375" style="749" customWidth="1"/>
    <col min="13828" max="14073" width="8.88671875" style="749"/>
    <col min="14074" max="14074" width="23.44140625" style="749" customWidth="1"/>
    <col min="14075" max="14075" width="8.77734375" style="749" customWidth="1"/>
    <col min="14076" max="14076" width="9.77734375" style="749" customWidth="1"/>
    <col min="14077" max="14078" width="12.21875" style="749" customWidth="1"/>
    <col min="14079" max="14079" width="10.77734375" style="749" customWidth="1"/>
    <col min="14080" max="14080" width="12.77734375" style="749" customWidth="1"/>
    <col min="14081" max="14083" width="10.77734375" style="749" customWidth="1"/>
    <col min="14084" max="14329" width="8.88671875" style="749"/>
    <col min="14330" max="14330" width="23.44140625" style="749" customWidth="1"/>
    <col min="14331" max="14331" width="8.77734375" style="749" customWidth="1"/>
    <col min="14332" max="14332" width="9.77734375" style="749" customWidth="1"/>
    <col min="14333" max="14334" width="12.21875" style="749" customWidth="1"/>
    <col min="14335" max="14335" width="10.77734375" style="749" customWidth="1"/>
    <col min="14336" max="14336" width="12.77734375" style="749" customWidth="1"/>
    <col min="14337" max="14339" width="10.77734375" style="749" customWidth="1"/>
    <col min="14340" max="14585" width="8.88671875" style="749"/>
    <col min="14586" max="14586" width="23.44140625" style="749" customWidth="1"/>
    <col min="14587" max="14587" width="8.77734375" style="749" customWidth="1"/>
    <col min="14588" max="14588" width="9.77734375" style="749" customWidth="1"/>
    <col min="14589" max="14590" width="12.21875" style="749" customWidth="1"/>
    <col min="14591" max="14591" width="10.77734375" style="749" customWidth="1"/>
    <col min="14592" max="14592" width="12.77734375" style="749" customWidth="1"/>
    <col min="14593" max="14595" width="10.77734375" style="749" customWidth="1"/>
    <col min="14596" max="14841" width="8.88671875" style="749"/>
    <col min="14842" max="14842" width="23.44140625" style="749" customWidth="1"/>
    <col min="14843" max="14843" width="8.77734375" style="749" customWidth="1"/>
    <col min="14844" max="14844" width="9.77734375" style="749" customWidth="1"/>
    <col min="14845" max="14846" width="12.21875" style="749" customWidth="1"/>
    <col min="14847" max="14847" width="10.77734375" style="749" customWidth="1"/>
    <col min="14848" max="14848" width="12.77734375" style="749" customWidth="1"/>
    <col min="14849" max="14851" width="10.77734375" style="749" customWidth="1"/>
    <col min="14852" max="15097" width="8.88671875" style="749"/>
    <col min="15098" max="15098" width="23.44140625" style="749" customWidth="1"/>
    <col min="15099" max="15099" width="8.77734375" style="749" customWidth="1"/>
    <col min="15100" max="15100" width="9.77734375" style="749" customWidth="1"/>
    <col min="15101" max="15102" width="12.21875" style="749" customWidth="1"/>
    <col min="15103" max="15103" width="10.77734375" style="749" customWidth="1"/>
    <col min="15104" max="15104" width="12.77734375" style="749" customWidth="1"/>
    <col min="15105" max="15107" width="10.77734375" style="749" customWidth="1"/>
    <col min="15108" max="15353" width="8.88671875" style="749"/>
    <col min="15354" max="15354" width="23.44140625" style="749" customWidth="1"/>
    <col min="15355" max="15355" width="8.77734375" style="749" customWidth="1"/>
    <col min="15356" max="15356" width="9.77734375" style="749" customWidth="1"/>
    <col min="15357" max="15358" width="12.21875" style="749" customWidth="1"/>
    <col min="15359" max="15359" width="10.77734375" style="749" customWidth="1"/>
    <col min="15360" max="15360" width="12.77734375" style="749" customWidth="1"/>
    <col min="15361" max="15363" width="10.77734375" style="749" customWidth="1"/>
    <col min="15364" max="15609" width="8.88671875" style="749"/>
    <col min="15610" max="15610" width="23.44140625" style="749" customWidth="1"/>
    <col min="15611" max="15611" width="8.77734375" style="749" customWidth="1"/>
    <col min="15612" max="15612" width="9.77734375" style="749" customWidth="1"/>
    <col min="15613" max="15614" width="12.21875" style="749" customWidth="1"/>
    <col min="15615" max="15615" width="10.77734375" style="749" customWidth="1"/>
    <col min="15616" max="15616" width="12.77734375" style="749" customWidth="1"/>
    <col min="15617" max="15619" width="10.77734375" style="749" customWidth="1"/>
    <col min="15620" max="15865" width="8.88671875" style="749"/>
    <col min="15866" max="15866" width="23.44140625" style="749" customWidth="1"/>
    <col min="15867" max="15867" width="8.77734375" style="749" customWidth="1"/>
    <col min="15868" max="15868" width="9.77734375" style="749" customWidth="1"/>
    <col min="15869" max="15870" width="12.21875" style="749" customWidth="1"/>
    <col min="15871" max="15871" width="10.77734375" style="749" customWidth="1"/>
    <col min="15872" max="15872" width="12.77734375" style="749" customWidth="1"/>
    <col min="15873" max="15875" width="10.77734375" style="749" customWidth="1"/>
    <col min="15876" max="16121" width="8.88671875" style="749"/>
    <col min="16122" max="16122" width="23.44140625" style="749" customWidth="1"/>
    <col min="16123" max="16123" width="8.77734375" style="749" customWidth="1"/>
    <col min="16124" max="16124" width="9.77734375" style="749" customWidth="1"/>
    <col min="16125" max="16126" width="12.21875" style="749" customWidth="1"/>
    <col min="16127" max="16127" width="10.77734375" style="749" customWidth="1"/>
    <col min="16128" max="16128" width="12.77734375" style="749" customWidth="1"/>
    <col min="16129" max="16131" width="10.77734375" style="749" customWidth="1"/>
    <col min="16132" max="16384" width="8.88671875" style="749"/>
  </cols>
  <sheetData>
    <row r="1" spans="1:10" ht="15.6" x14ac:dyDescent="0.3">
      <c r="A1" s="748" t="s">
        <v>877</v>
      </c>
      <c r="I1" s="894" t="s">
        <v>907</v>
      </c>
    </row>
    <row r="2" spans="1:10" ht="15.6" x14ac:dyDescent="0.25">
      <c r="A2" s="750" t="s">
        <v>876</v>
      </c>
      <c r="G2" s="703">
        <v>2023</v>
      </c>
    </row>
    <row r="3" spans="1:10" ht="22.8" x14ac:dyDescent="0.4">
      <c r="A3" s="751" t="s">
        <v>185</v>
      </c>
      <c r="B3" s="752" t="s">
        <v>784</v>
      </c>
      <c r="C3" s="752" t="s">
        <v>227</v>
      </c>
      <c r="D3" s="752" t="s">
        <v>785</v>
      </c>
      <c r="E3" s="752" t="s">
        <v>786</v>
      </c>
      <c r="F3" s="752" t="s">
        <v>787</v>
      </c>
      <c r="G3" s="753" t="s">
        <v>788</v>
      </c>
      <c r="I3" s="754"/>
    </row>
    <row r="4" spans="1:10" x14ac:dyDescent="0.25">
      <c r="A4" s="755" t="s">
        <v>187</v>
      </c>
      <c r="B4" s="761" t="s">
        <v>454</v>
      </c>
      <c r="C4" s="762">
        <v>103896</v>
      </c>
      <c r="D4" s="763">
        <v>3988.2239999999997</v>
      </c>
      <c r="E4" s="763">
        <v>3572.8300094099213</v>
      </c>
      <c r="F4" s="763">
        <v>11409.85872</v>
      </c>
      <c r="G4" s="764">
        <v>84925.087270590069</v>
      </c>
      <c r="J4" s="749" t="s">
        <v>961</v>
      </c>
    </row>
    <row r="5" spans="1:10" x14ac:dyDescent="0.25">
      <c r="A5" s="760" t="s">
        <v>789</v>
      </c>
      <c r="B5" s="765" t="s">
        <v>454</v>
      </c>
      <c r="C5" s="766">
        <v>146010</v>
      </c>
      <c r="D5" s="767">
        <v>86283.149399999995</v>
      </c>
      <c r="E5" s="767">
        <v>59726.850600000005</v>
      </c>
      <c r="F5" s="767"/>
      <c r="G5" s="768"/>
      <c r="J5" s="749" t="s">
        <v>187</v>
      </c>
    </row>
    <row r="6" spans="1:10" x14ac:dyDescent="0.25">
      <c r="A6" s="760" t="s">
        <v>81</v>
      </c>
      <c r="B6" s="765" t="s">
        <v>790</v>
      </c>
      <c r="C6" s="766">
        <v>195628.098</v>
      </c>
      <c r="D6" s="767">
        <v>96528.771191000007</v>
      </c>
      <c r="E6" s="767">
        <v>52833.289405617106</v>
      </c>
      <c r="F6" s="767">
        <v>46266.04698448634</v>
      </c>
      <c r="G6" s="768"/>
      <c r="J6" s="749" t="s">
        <v>789</v>
      </c>
    </row>
    <row r="7" spans="1:10" x14ac:dyDescent="0.25">
      <c r="A7" s="760" t="s">
        <v>791</v>
      </c>
      <c r="B7" s="761" t="s">
        <v>454</v>
      </c>
      <c r="C7" s="762">
        <v>171672</v>
      </c>
      <c r="D7" s="763">
        <v>154504.80000000002</v>
      </c>
      <c r="E7" s="763">
        <v>15450.48</v>
      </c>
      <c r="F7" s="763">
        <v>1716.7199999999866</v>
      </c>
      <c r="G7" s="768"/>
      <c r="J7" s="749" t="s">
        <v>81</v>
      </c>
    </row>
    <row r="8" spans="1:10" x14ac:dyDescent="0.25">
      <c r="A8" s="760" t="s">
        <v>793</v>
      </c>
      <c r="B8" s="761" t="s">
        <v>454</v>
      </c>
      <c r="C8" s="762">
        <v>23247.14</v>
      </c>
      <c r="D8" s="762">
        <v>4452.9181959183652</v>
      </c>
      <c r="E8" s="762">
        <v>967.79580408163247</v>
      </c>
      <c r="F8" s="762">
        <v>17826.425999999999</v>
      </c>
      <c r="G8" s="764"/>
      <c r="J8" s="749" t="s">
        <v>791</v>
      </c>
    </row>
    <row r="9" spans="1:10" ht="27.6" x14ac:dyDescent="0.25">
      <c r="A9" s="776" t="s">
        <v>798</v>
      </c>
      <c r="B9" s="765" t="s">
        <v>454</v>
      </c>
      <c r="C9" s="777">
        <v>212061.74600000001</v>
      </c>
      <c r="D9" s="777">
        <v>181241.71046958308</v>
      </c>
      <c r="E9" s="777">
        <v>27935.122540330034</v>
      </c>
      <c r="F9" s="777">
        <v>2884.9129900869548</v>
      </c>
      <c r="G9" s="778"/>
      <c r="J9" s="749" t="s">
        <v>793</v>
      </c>
    </row>
    <row r="10" spans="1:10" x14ac:dyDescent="0.25">
      <c r="A10" s="782" t="s">
        <v>803</v>
      </c>
      <c r="B10" s="783" t="s">
        <v>454</v>
      </c>
      <c r="C10" s="779">
        <v>852514.98400000005</v>
      </c>
      <c r="D10" s="779">
        <v>526999.57325650146</v>
      </c>
      <c r="E10" s="779">
        <v>160486.36835943873</v>
      </c>
      <c r="F10" s="779">
        <v>80103.964694573297</v>
      </c>
      <c r="G10" s="784">
        <v>84925.087270590069</v>
      </c>
      <c r="H10" s="785"/>
      <c r="J10" s="749" t="s">
        <v>962</v>
      </c>
    </row>
    <row r="12" spans="1:10" x14ac:dyDescent="0.25">
      <c r="A12" s="786"/>
    </row>
    <row r="13" spans="1:10" x14ac:dyDescent="0.25">
      <c r="A13" s="937" t="s">
        <v>185</v>
      </c>
      <c r="B13" s="938" t="s">
        <v>784</v>
      </c>
      <c r="C13" s="938" t="s">
        <v>227</v>
      </c>
      <c r="D13" s="938" t="s">
        <v>785</v>
      </c>
      <c r="E13" s="938" t="s">
        <v>786</v>
      </c>
      <c r="F13" s="938" t="s">
        <v>787</v>
      </c>
      <c r="G13" s="939" t="s">
        <v>788</v>
      </c>
    </row>
    <row r="14" spans="1:10" x14ac:dyDescent="0.25">
      <c r="A14" s="755" t="s">
        <v>187</v>
      </c>
      <c r="B14" s="761" t="s">
        <v>13</v>
      </c>
      <c r="C14" s="976">
        <f t="shared" ref="C14:C19" si="0">C4/C$10</f>
        <v>0.12186999870960626</v>
      </c>
      <c r="D14" s="976">
        <f t="shared" ref="D14:D19" si="1">D4/D$10</f>
        <v>7.567793604377075E-3</v>
      </c>
      <c r="E14" s="976">
        <f t="shared" ref="E14:E19" si="2">E4/E$10</f>
        <v>2.2262513918988508E-2</v>
      </c>
      <c r="F14" s="976">
        <f t="shared" ref="F14:F19" si="3">F4/F$10</f>
        <v>0.1424381272950023</v>
      </c>
      <c r="G14" s="976">
        <f t="shared" ref="G14:G19" si="4">G4/G$10</f>
        <v>1</v>
      </c>
    </row>
    <row r="15" spans="1:10" x14ac:dyDescent="0.25">
      <c r="A15" s="760" t="s">
        <v>789</v>
      </c>
      <c r="B15" s="765" t="s">
        <v>13</v>
      </c>
      <c r="C15" s="976">
        <f t="shared" si="0"/>
        <v>0.17126971694376691</v>
      </c>
      <c r="D15" s="976">
        <f t="shared" si="1"/>
        <v>0.16372527375464158</v>
      </c>
      <c r="E15" s="976">
        <f t="shared" si="2"/>
        <v>0.37216151882900572</v>
      </c>
      <c r="F15" s="976">
        <f t="shared" si="3"/>
        <v>0</v>
      </c>
      <c r="G15" s="976">
        <f t="shared" si="4"/>
        <v>0</v>
      </c>
    </row>
    <row r="16" spans="1:10" x14ac:dyDescent="0.25">
      <c r="A16" s="760" t="s">
        <v>81</v>
      </c>
      <c r="B16" s="765" t="s">
        <v>13</v>
      </c>
      <c r="C16" s="976">
        <f t="shared" si="0"/>
        <v>0.22947174146091018</v>
      </c>
      <c r="D16" s="976">
        <f t="shared" si="1"/>
        <v>0.18316669707058278</v>
      </c>
      <c r="E16" s="976">
        <f t="shared" si="2"/>
        <v>0.32920733359288962</v>
      </c>
      <c r="F16" s="976">
        <f t="shared" si="3"/>
        <v>0.57757499470710549</v>
      </c>
      <c r="G16" s="976">
        <f t="shared" si="4"/>
        <v>0</v>
      </c>
    </row>
    <row r="17" spans="1:7" x14ac:dyDescent="0.25">
      <c r="A17" s="760" t="s">
        <v>791</v>
      </c>
      <c r="B17" s="761" t="s">
        <v>13</v>
      </c>
      <c r="C17" s="976">
        <f t="shared" si="0"/>
        <v>0.20137124064906756</v>
      </c>
      <c r="D17" s="976">
        <f t="shared" si="1"/>
        <v>0.29317822601878918</v>
      </c>
      <c r="E17" s="976">
        <f t="shared" si="2"/>
        <v>9.6272849575583949E-2</v>
      </c>
      <c r="F17" s="976">
        <f t="shared" si="3"/>
        <v>2.1431148964294485E-2</v>
      </c>
      <c r="G17" s="976">
        <f t="shared" si="4"/>
        <v>0</v>
      </c>
    </row>
    <row r="18" spans="1:7" x14ac:dyDescent="0.25">
      <c r="A18" s="760" t="s">
        <v>793</v>
      </c>
      <c r="B18" s="761" t="s">
        <v>13</v>
      </c>
      <c r="C18" s="976">
        <f t="shared" si="0"/>
        <v>2.7268893141237736E-2</v>
      </c>
      <c r="D18" s="976">
        <f t="shared" si="1"/>
        <v>8.4495669861786374E-3</v>
      </c>
      <c r="E18" s="976">
        <f t="shared" si="2"/>
        <v>6.0303925746146604E-3</v>
      </c>
      <c r="F18" s="976">
        <f t="shared" si="3"/>
        <v>0.2225411197556825</v>
      </c>
      <c r="G18" s="976">
        <f t="shared" si="4"/>
        <v>0</v>
      </c>
    </row>
    <row r="19" spans="1:7" ht="27.6" x14ac:dyDescent="0.25">
      <c r="A19" s="776" t="s">
        <v>965</v>
      </c>
      <c r="B19" s="765" t="s">
        <v>13</v>
      </c>
      <c r="C19" s="976">
        <f t="shared" si="0"/>
        <v>0.24874840909541127</v>
      </c>
      <c r="D19" s="976">
        <f t="shared" si="1"/>
        <v>0.34391244256543074</v>
      </c>
      <c r="E19" s="976">
        <f t="shared" si="2"/>
        <v>0.17406539150891739</v>
      </c>
      <c r="F19" s="976">
        <f t="shared" si="3"/>
        <v>3.6014609277915E-2</v>
      </c>
      <c r="G19" s="976">
        <f t="shared" si="4"/>
        <v>0</v>
      </c>
    </row>
    <row r="20" spans="1:7" x14ac:dyDescent="0.25">
      <c r="C20" s="785"/>
      <c r="D20" s="785"/>
      <c r="E20" s="785"/>
      <c r="F20" s="785"/>
      <c r="G20" s="785"/>
    </row>
    <row r="22" spans="1:7" ht="111.6" customHeight="1" x14ac:dyDescent="0.25"/>
    <row r="26" spans="1:7" x14ac:dyDescent="0.25">
      <c r="A26" s="749" t="s">
        <v>963</v>
      </c>
      <c r="B26" s="749" t="s">
        <v>185</v>
      </c>
      <c r="C26" s="749" t="s">
        <v>964</v>
      </c>
    </row>
    <row r="27" spans="1:7" x14ac:dyDescent="0.25">
      <c r="A27" s="749" t="s">
        <v>227</v>
      </c>
      <c r="B27" s="749" t="s">
        <v>187</v>
      </c>
      <c r="C27" s="940">
        <v>103896</v>
      </c>
    </row>
    <row r="28" spans="1:7" x14ac:dyDescent="0.25">
      <c r="A28" s="749" t="s">
        <v>785</v>
      </c>
      <c r="B28" s="749" t="s">
        <v>187</v>
      </c>
      <c r="C28" s="940">
        <v>3988.2239999999997</v>
      </c>
    </row>
    <row r="29" spans="1:7" x14ac:dyDescent="0.25">
      <c r="A29" s="749" t="s">
        <v>786</v>
      </c>
      <c r="B29" s="749" t="s">
        <v>187</v>
      </c>
      <c r="C29" s="940">
        <v>3572.8300094099213</v>
      </c>
    </row>
    <row r="30" spans="1:7" x14ac:dyDescent="0.25">
      <c r="A30" s="749" t="s">
        <v>787</v>
      </c>
      <c r="B30" s="749" t="s">
        <v>187</v>
      </c>
      <c r="C30" s="940">
        <v>11409.85872</v>
      </c>
    </row>
    <row r="31" spans="1:7" x14ac:dyDescent="0.25">
      <c r="A31" s="749" t="s">
        <v>788</v>
      </c>
      <c r="B31" s="749" t="s">
        <v>187</v>
      </c>
      <c r="C31" s="940">
        <v>84925.087270590069</v>
      </c>
    </row>
    <row r="32" spans="1:7" x14ac:dyDescent="0.25">
      <c r="A32" s="749" t="s">
        <v>227</v>
      </c>
      <c r="B32" s="749" t="s">
        <v>789</v>
      </c>
      <c r="C32" s="940">
        <v>146010</v>
      </c>
    </row>
    <row r="33" spans="1:3" x14ac:dyDescent="0.25">
      <c r="A33" s="749" t="s">
        <v>785</v>
      </c>
      <c r="B33" s="749" t="s">
        <v>789</v>
      </c>
      <c r="C33" s="940">
        <v>86283.149399999995</v>
      </c>
    </row>
    <row r="34" spans="1:3" x14ac:dyDescent="0.25">
      <c r="A34" s="749" t="s">
        <v>786</v>
      </c>
      <c r="B34" s="749" t="s">
        <v>789</v>
      </c>
      <c r="C34" s="940">
        <v>59726.850600000005</v>
      </c>
    </row>
    <row r="35" spans="1:3" x14ac:dyDescent="0.25">
      <c r="A35" s="749" t="s">
        <v>787</v>
      </c>
      <c r="B35" s="749" t="s">
        <v>789</v>
      </c>
      <c r="C35" s="940"/>
    </row>
    <row r="36" spans="1:3" x14ac:dyDescent="0.25">
      <c r="A36" s="749" t="s">
        <v>788</v>
      </c>
      <c r="B36" s="749" t="s">
        <v>789</v>
      </c>
      <c r="C36" s="940"/>
    </row>
    <row r="37" spans="1:3" x14ac:dyDescent="0.25">
      <c r="A37" s="749" t="s">
        <v>227</v>
      </c>
      <c r="B37" s="749" t="s">
        <v>81</v>
      </c>
      <c r="C37" s="940">
        <v>195628.098</v>
      </c>
    </row>
    <row r="38" spans="1:3" x14ac:dyDescent="0.25">
      <c r="A38" s="749" t="s">
        <v>785</v>
      </c>
      <c r="B38" s="749" t="s">
        <v>81</v>
      </c>
      <c r="C38" s="940">
        <v>96528.771191000007</v>
      </c>
    </row>
    <row r="39" spans="1:3" x14ac:dyDescent="0.25">
      <c r="A39" s="749" t="s">
        <v>786</v>
      </c>
      <c r="B39" s="749" t="s">
        <v>81</v>
      </c>
      <c r="C39" s="940">
        <v>52833.289405617106</v>
      </c>
    </row>
    <row r="40" spans="1:3" x14ac:dyDescent="0.25">
      <c r="A40" s="749" t="s">
        <v>787</v>
      </c>
      <c r="B40" s="749" t="s">
        <v>81</v>
      </c>
      <c r="C40" s="940">
        <v>46266.04698448634</v>
      </c>
    </row>
    <row r="41" spans="1:3" x14ac:dyDescent="0.25">
      <c r="A41" s="749" t="s">
        <v>788</v>
      </c>
      <c r="B41" s="749" t="s">
        <v>81</v>
      </c>
      <c r="C41" s="940"/>
    </row>
    <row r="42" spans="1:3" x14ac:dyDescent="0.25">
      <c r="A42" s="749" t="s">
        <v>227</v>
      </c>
      <c r="B42" s="749" t="s">
        <v>791</v>
      </c>
      <c r="C42" s="940">
        <v>171672</v>
      </c>
    </row>
    <row r="43" spans="1:3" x14ac:dyDescent="0.25">
      <c r="A43" s="749" t="s">
        <v>785</v>
      </c>
      <c r="B43" s="749" t="s">
        <v>791</v>
      </c>
      <c r="C43" s="940">
        <v>154504.80000000002</v>
      </c>
    </row>
    <row r="44" spans="1:3" x14ac:dyDescent="0.25">
      <c r="A44" s="749" t="s">
        <v>786</v>
      </c>
      <c r="B44" s="749" t="s">
        <v>791</v>
      </c>
      <c r="C44" s="940">
        <v>15450.48</v>
      </c>
    </row>
    <row r="45" spans="1:3" x14ac:dyDescent="0.25">
      <c r="A45" s="749" t="s">
        <v>787</v>
      </c>
      <c r="B45" s="749" t="s">
        <v>791</v>
      </c>
      <c r="C45" s="940">
        <v>1716.7199999999866</v>
      </c>
    </row>
    <row r="46" spans="1:3" x14ac:dyDescent="0.25">
      <c r="A46" s="749" t="s">
        <v>788</v>
      </c>
      <c r="B46" s="749" t="s">
        <v>791</v>
      </c>
      <c r="C46" s="940"/>
    </row>
    <row r="47" spans="1:3" x14ac:dyDescent="0.25">
      <c r="A47" s="749" t="s">
        <v>227</v>
      </c>
      <c r="B47" s="749" t="s">
        <v>793</v>
      </c>
      <c r="C47" s="940">
        <v>23247.14</v>
      </c>
    </row>
    <row r="48" spans="1:3" x14ac:dyDescent="0.25">
      <c r="A48" s="749" t="s">
        <v>785</v>
      </c>
      <c r="B48" s="749" t="s">
        <v>793</v>
      </c>
      <c r="C48" s="940">
        <v>4452.9181959183652</v>
      </c>
    </row>
    <row r="49" spans="1:3" x14ac:dyDescent="0.25">
      <c r="A49" s="749" t="s">
        <v>786</v>
      </c>
      <c r="B49" s="749" t="s">
        <v>793</v>
      </c>
      <c r="C49" s="940">
        <v>967.79580408163247</v>
      </c>
    </row>
    <row r="50" spans="1:3" x14ac:dyDescent="0.25">
      <c r="A50" s="749" t="s">
        <v>787</v>
      </c>
      <c r="B50" s="749" t="s">
        <v>793</v>
      </c>
      <c r="C50" s="940">
        <v>17826.425999999999</v>
      </c>
    </row>
    <row r="51" spans="1:3" x14ac:dyDescent="0.25">
      <c r="A51" s="749" t="s">
        <v>788</v>
      </c>
      <c r="B51" s="749" t="s">
        <v>793</v>
      </c>
      <c r="C51" s="940"/>
    </row>
    <row r="52" spans="1:3" x14ac:dyDescent="0.25">
      <c r="A52" s="749" t="s">
        <v>227</v>
      </c>
      <c r="B52" s="749" t="s">
        <v>962</v>
      </c>
      <c r="C52" s="940">
        <v>212061.74600000001</v>
      </c>
    </row>
    <row r="53" spans="1:3" x14ac:dyDescent="0.25">
      <c r="A53" s="749" t="s">
        <v>785</v>
      </c>
      <c r="B53" s="749" t="s">
        <v>962</v>
      </c>
      <c r="C53" s="940">
        <v>181241.71046958308</v>
      </c>
    </row>
    <row r="54" spans="1:3" x14ac:dyDescent="0.25">
      <c r="A54" s="749" t="s">
        <v>786</v>
      </c>
      <c r="B54" s="749" t="s">
        <v>962</v>
      </c>
      <c r="C54" s="940">
        <v>27935.122540330034</v>
      </c>
    </row>
    <row r="55" spans="1:3" x14ac:dyDescent="0.25">
      <c r="A55" s="749" t="s">
        <v>787</v>
      </c>
      <c r="B55" s="749" t="s">
        <v>962</v>
      </c>
      <c r="C55" s="940">
        <v>2884.9129900869548</v>
      </c>
    </row>
    <row r="56" spans="1:3" x14ac:dyDescent="0.25">
      <c r="A56" s="749" t="s">
        <v>788</v>
      </c>
      <c r="B56" s="749" t="s">
        <v>962</v>
      </c>
      <c r="C56" s="940"/>
    </row>
    <row r="57" spans="1:3" x14ac:dyDescent="0.25">
      <c r="A57" s="749" t="s">
        <v>227</v>
      </c>
      <c r="B57" s="749" t="s">
        <v>961</v>
      </c>
      <c r="C57" s="940">
        <v>852514.98400000005</v>
      </c>
    </row>
    <row r="58" spans="1:3" x14ac:dyDescent="0.25">
      <c r="A58" s="749" t="s">
        <v>785</v>
      </c>
      <c r="B58" s="749" t="s">
        <v>961</v>
      </c>
      <c r="C58" s="940">
        <v>526999.57325650146</v>
      </c>
    </row>
    <row r="59" spans="1:3" x14ac:dyDescent="0.25">
      <c r="A59" s="749" t="s">
        <v>786</v>
      </c>
      <c r="B59" s="749" t="s">
        <v>961</v>
      </c>
      <c r="C59" s="940">
        <v>160486.36835943873</v>
      </c>
    </row>
    <row r="60" spans="1:3" x14ac:dyDescent="0.25">
      <c r="A60" s="749" t="s">
        <v>787</v>
      </c>
      <c r="B60" s="749" t="s">
        <v>961</v>
      </c>
      <c r="C60" s="940">
        <v>80103.964694573297</v>
      </c>
    </row>
    <row r="61" spans="1:3" x14ac:dyDescent="0.25">
      <c r="A61" s="749" t="s">
        <v>788</v>
      </c>
      <c r="B61" s="749" t="s">
        <v>961</v>
      </c>
      <c r="C61" s="940">
        <v>84925.087270590069</v>
      </c>
    </row>
  </sheetData>
  <hyperlinks>
    <hyperlink ref="I1" location="INFO!A1" display="POWRÓT" xr:uid="{6F0C57F1-47BC-418E-9D84-A7B27BA54A74}"/>
  </hyperlinks>
  <printOptions horizontalCentered="1"/>
  <pageMargins left="0.74803149606299213" right="0.74803149606299213" top="0.94488188976377963" bottom="0.94488188976377963" header="0.31496062992125984" footer="0.31496062992125984"/>
  <pageSetup paperSize="9" scale="91" orientation="portrait" r:id="rId1"/>
  <tableParts count="2">
    <tablePart r:id="rId2"/>
    <tablePart r:id="rId3"/>
  </tablePart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8D5B-AB34-4F3B-84A9-7AEEB7880098}">
  <dimension ref="A1:Z10"/>
  <sheetViews>
    <sheetView showGridLines="0" zoomScaleNormal="100" workbookViewId="0">
      <pane xSplit="1" ySplit="4" topLeftCell="B5" activePane="bottomRight" state="frozen"/>
      <selection pane="topRight"/>
      <selection pane="bottomLeft"/>
      <selection pane="bottomRight" activeCell="M1" sqref="M1"/>
    </sheetView>
  </sheetViews>
  <sheetFormatPr defaultColWidth="11.44140625" defaultRowHeight="14.4" x14ac:dyDescent="0.3"/>
  <cols>
    <col min="1" max="1" width="17.77734375" customWidth="1"/>
    <col min="2" max="2" width="8.77734375" customWidth="1"/>
    <col min="3" max="4" width="7.5546875" customWidth="1"/>
    <col min="5" max="5" width="8.77734375" customWidth="1"/>
    <col min="6" max="7" width="7.5546875" customWidth="1"/>
    <col min="8" max="8" width="8.77734375" customWidth="1"/>
    <col min="9" max="10" width="7.5546875" customWidth="1"/>
    <col min="11" max="11" width="8.77734375" customWidth="1"/>
    <col min="12" max="13" width="7.5546875" customWidth="1"/>
    <col min="14" max="14" width="8.77734375" customWidth="1"/>
    <col min="15" max="16" width="7.5546875" customWidth="1"/>
    <col min="17" max="17" width="8.77734375" customWidth="1"/>
    <col min="18" max="19" width="7.5546875" customWidth="1"/>
    <col min="20" max="20" width="8.77734375" customWidth="1"/>
    <col min="21" max="22" width="7.5546875" customWidth="1"/>
    <col min="23" max="23" width="8.5546875" customWidth="1"/>
    <col min="24" max="25" width="7.5546875" customWidth="1"/>
  </cols>
  <sheetData>
    <row r="1" spans="1:26" ht="15.6" x14ac:dyDescent="0.3">
      <c r="A1" s="788" t="s">
        <v>804</v>
      </c>
      <c r="B1" s="788"/>
      <c r="C1" s="788"/>
      <c r="M1" s="894" t="s">
        <v>907</v>
      </c>
      <c r="N1" s="789"/>
      <c r="P1" s="110"/>
      <c r="Q1" s="790"/>
      <c r="R1" s="789"/>
      <c r="S1" s="267"/>
    </row>
    <row r="2" spans="1:26" ht="15.6" x14ac:dyDescent="0.3">
      <c r="A2" s="791" t="s">
        <v>805</v>
      </c>
      <c r="B2" s="791"/>
      <c r="C2" s="791"/>
    </row>
    <row r="3" spans="1:26" x14ac:dyDescent="0.3">
      <c r="A3" s="1152" t="s">
        <v>806</v>
      </c>
      <c r="B3" s="1154">
        <v>2002</v>
      </c>
      <c r="C3" s="1154"/>
      <c r="D3" s="1154"/>
      <c r="E3" s="1154">
        <v>2009</v>
      </c>
      <c r="F3" s="1154"/>
      <c r="G3" s="1154"/>
      <c r="H3" s="1154">
        <v>2012</v>
      </c>
      <c r="I3" s="1154"/>
      <c r="J3" s="1154"/>
      <c r="K3" s="1154">
        <v>2015</v>
      </c>
      <c r="L3" s="1154"/>
      <c r="M3" s="1155"/>
      <c r="N3" s="1154">
        <v>2018</v>
      </c>
      <c r="O3" s="1154"/>
      <c r="P3" s="1155"/>
      <c r="Q3" s="1151">
        <v>2021</v>
      </c>
      <c r="R3" s="1143"/>
      <c r="S3" s="1143"/>
      <c r="T3" s="1151">
        <v>2022</v>
      </c>
      <c r="U3" s="1143"/>
      <c r="V3" s="1143"/>
      <c r="W3" s="1151">
        <v>2023</v>
      </c>
      <c r="X3" s="1143"/>
      <c r="Y3" s="1143"/>
    </row>
    <row r="4" spans="1:26" x14ac:dyDescent="0.3">
      <c r="A4" s="1153"/>
      <c r="B4" s="685" t="s">
        <v>807</v>
      </c>
      <c r="C4" s="685" t="s">
        <v>808</v>
      </c>
      <c r="D4" s="688" t="s">
        <v>31</v>
      </c>
      <c r="E4" s="685" t="s">
        <v>807</v>
      </c>
      <c r="F4" s="685" t="s">
        <v>808</v>
      </c>
      <c r="G4" s="688" t="s">
        <v>31</v>
      </c>
      <c r="H4" s="685" t="s">
        <v>807</v>
      </c>
      <c r="I4" s="685" t="s">
        <v>808</v>
      </c>
      <c r="J4" s="685" t="s">
        <v>31</v>
      </c>
      <c r="K4" s="685" t="s">
        <v>807</v>
      </c>
      <c r="L4" s="685" t="s">
        <v>808</v>
      </c>
      <c r="M4" s="686" t="s">
        <v>31</v>
      </c>
      <c r="N4" s="685" t="s">
        <v>807</v>
      </c>
      <c r="O4" s="685" t="s">
        <v>808</v>
      </c>
      <c r="P4" s="686" t="s">
        <v>31</v>
      </c>
      <c r="Q4" s="685" t="s">
        <v>807</v>
      </c>
      <c r="R4" s="685" t="s">
        <v>808</v>
      </c>
      <c r="S4" s="686" t="s">
        <v>31</v>
      </c>
      <c r="T4" s="685" t="s">
        <v>807</v>
      </c>
      <c r="U4" s="685" t="s">
        <v>808</v>
      </c>
      <c r="V4" s="686" t="s">
        <v>31</v>
      </c>
      <c r="W4" s="685" t="s">
        <v>807</v>
      </c>
      <c r="X4" s="685" t="s">
        <v>808</v>
      </c>
      <c r="Y4" s="686" t="s">
        <v>31</v>
      </c>
    </row>
    <row r="5" spans="1:26" x14ac:dyDescent="0.3">
      <c r="A5" s="792" t="s">
        <v>809</v>
      </c>
      <c r="B5" s="793">
        <v>211945</v>
      </c>
      <c r="C5" s="793">
        <v>763</v>
      </c>
      <c r="D5" s="794">
        <v>100</v>
      </c>
      <c r="E5" s="793">
        <v>217806</v>
      </c>
      <c r="F5" s="793">
        <v>784</v>
      </c>
      <c r="G5" s="794">
        <v>100</v>
      </c>
      <c r="H5" s="793">
        <v>218333</v>
      </c>
      <c r="I5" s="793">
        <v>786</v>
      </c>
      <c r="J5" s="794">
        <v>100</v>
      </c>
      <c r="K5" s="793">
        <v>223208</v>
      </c>
      <c r="L5" s="793">
        <v>803.54880000000003</v>
      </c>
      <c r="M5" s="794">
        <v>100</v>
      </c>
      <c r="N5" s="793">
        <v>231849</v>
      </c>
      <c r="O5" s="793">
        <v>834.65640000000008</v>
      </c>
      <c r="P5" s="794">
        <v>100</v>
      </c>
      <c r="Q5" s="793">
        <f>R5/3.6*1000</f>
        <v>263453.42027777777</v>
      </c>
      <c r="R5" s="793">
        <v>948.43231300000002</v>
      </c>
      <c r="S5" s="794">
        <v>100</v>
      </c>
      <c r="T5" s="793">
        <f>U5/3.6*1000</f>
        <v>247432.027</v>
      </c>
      <c r="U5" s="793">
        <v>890.75529720000009</v>
      </c>
      <c r="V5" s="795">
        <v>100</v>
      </c>
      <c r="W5" s="793">
        <f>X5/3.6*1000</f>
        <v>236809.71777777778</v>
      </c>
      <c r="X5" s="793">
        <v>852.51498400000003</v>
      </c>
      <c r="Y5" s="795">
        <v>100</v>
      </c>
    </row>
    <row r="6" spans="1:26" ht="28.2" x14ac:dyDescent="0.3">
      <c r="A6" s="796" t="s">
        <v>810</v>
      </c>
      <c r="B6" s="797">
        <v>151111</v>
      </c>
      <c r="C6" s="797">
        <v>544</v>
      </c>
      <c r="D6" s="798">
        <v>71.297270518294837</v>
      </c>
      <c r="E6" s="797">
        <v>152889</v>
      </c>
      <c r="F6" s="797">
        <v>550</v>
      </c>
      <c r="G6" s="798">
        <v>70.195035949422874</v>
      </c>
      <c r="H6" s="797">
        <v>150278</v>
      </c>
      <c r="I6" s="797">
        <v>541</v>
      </c>
      <c r="J6" s="798">
        <v>68.829723404157875</v>
      </c>
      <c r="K6" s="797">
        <v>146263</v>
      </c>
      <c r="L6" s="797">
        <v>526.54680000000008</v>
      </c>
      <c r="M6" s="798">
        <v>65.527669259166345</v>
      </c>
      <c r="N6" s="797">
        <v>150894</v>
      </c>
      <c r="O6" s="797">
        <v>543.21839999999997</v>
      </c>
      <c r="P6" s="798">
        <v>65.08287721749933</v>
      </c>
      <c r="Q6" s="797">
        <f>R6/3.6*1000</f>
        <v>171617.15888888889</v>
      </c>
      <c r="R6" s="797">
        <v>617.82177200000001</v>
      </c>
      <c r="S6" s="798">
        <v>65.141366814650056</v>
      </c>
      <c r="T6" s="797">
        <f>U6/3.6*1000</f>
        <v>154645.016875</v>
      </c>
      <c r="U6" s="797">
        <v>556.72206075000008</v>
      </c>
      <c r="V6" s="799">
        <v>62.5</v>
      </c>
      <c r="W6" s="797">
        <f>X6/3.6*1000</f>
        <v>146388.77034902805</v>
      </c>
      <c r="X6" s="797">
        <v>526.99957325650098</v>
      </c>
      <c r="Y6" s="799">
        <v>61.817045230550569</v>
      </c>
      <c r="Z6" s="800"/>
    </row>
    <row r="7" spans="1:26" x14ac:dyDescent="0.3">
      <c r="A7" s="801" t="s">
        <v>811</v>
      </c>
      <c r="B7" s="797">
        <v>31889</v>
      </c>
      <c r="C7" s="797">
        <v>115</v>
      </c>
      <c r="D7" s="798">
        <v>15.045884545518884</v>
      </c>
      <c r="E7" s="797">
        <v>31278</v>
      </c>
      <c r="F7" s="797">
        <v>113</v>
      </c>
      <c r="G7" s="798">
        <v>14.36048593702653</v>
      </c>
      <c r="H7" s="797">
        <v>32222</v>
      </c>
      <c r="I7" s="797">
        <v>116</v>
      </c>
      <c r="J7" s="798">
        <v>14.758190470519802</v>
      </c>
      <c r="K7" s="797">
        <v>36073</v>
      </c>
      <c r="L7" s="797">
        <v>129.86279999999999</v>
      </c>
      <c r="M7" s="798">
        <v>16.161159098240208</v>
      </c>
      <c r="N7" s="797">
        <v>38489</v>
      </c>
      <c r="O7" s="797">
        <v>138.56039999999999</v>
      </c>
      <c r="P7" s="798">
        <v>16.60089109722276</v>
      </c>
      <c r="Q7" s="797">
        <f t="shared" ref="Q7:Q9" si="0">R7/3.6*1000</f>
        <v>45572.023055555554</v>
      </c>
      <c r="R7" s="797">
        <v>164.05928299999999</v>
      </c>
      <c r="S7" s="798">
        <v>17.297943221805856</v>
      </c>
      <c r="T7" s="797">
        <f t="shared" ref="T7:T9" si="1">U7/3.6*1000</f>
        <v>45032.628914000008</v>
      </c>
      <c r="U7" s="797">
        <v>162.11746409040003</v>
      </c>
      <c r="V7" s="799">
        <v>18.200000000000003</v>
      </c>
      <c r="W7" s="797">
        <f t="shared" ref="W7:W9" si="2">X7/3.6*1000</f>
        <v>44579.546766510837</v>
      </c>
      <c r="X7" s="797">
        <v>160.48636835943901</v>
      </c>
      <c r="Y7" s="799">
        <v>18.825049573491018</v>
      </c>
      <c r="Z7" s="800"/>
    </row>
    <row r="8" spans="1:26" x14ac:dyDescent="0.3">
      <c r="A8" s="801" t="s">
        <v>812</v>
      </c>
      <c r="B8" s="797">
        <v>15139</v>
      </c>
      <c r="C8" s="797">
        <v>55</v>
      </c>
      <c r="D8" s="798">
        <v>7.1428908443228192</v>
      </c>
      <c r="E8" s="797">
        <v>17889</v>
      </c>
      <c r="F8" s="797">
        <v>64</v>
      </c>
      <c r="G8" s="798">
        <v>8.2132723616429306</v>
      </c>
      <c r="H8" s="797">
        <v>18056</v>
      </c>
      <c r="I8" s="797">
        <v>65</v>
      </c>
      <c r="J8" s="798">
        <v>8.2699362899790678</v>
      </c>
      <c r="K8" s="797">
        <v>19046</v>
      </c>
      <c r="L8" s="797">
        <v>68.565600000000003</v>
      </c>
      <c r="M8" s="798">
        <v>8.5328482850077059</v>
      </c>
      <c r="N8" s="797">
        <v>19773</v>
      </c>
      <c r="O8" s="797">
        <v>71.1828</v>
      </c>
      <c r="P8" s="798">
        <v>8.5283956368153397</v>
      </c>
      <c r="Q8" s="797">
        <f t="shared" si="0"/>
        <v>22523.127222222221</v>
      </c>
      <c r="R8" s="797">
        <v>81.083258000000001</v>
      </c>
      <c r="S8" s="798">
        <v>8.5491876319064222</v>
      </c>
      <c r="T8" s="797">
        <f t="shared" si="1"/>
        <v>23258.610538000004</v>
      </c>
      <c r="U8" s="797">
        <v>83.730997936800009</v>
      </c>
      <c r="V8" s="799">
        <v>9.4</v>
      </c>
      <c r="W8" s="797">
        <f t="shared" si="2"/>
        <v>22251.101304048141</v>
      </c>
      <c r="X8" s="797">
        <v>80.103964694573307</v>
      </c>
      <c r="Y8" s="799">
        <v>9.3961943423827616</v>
      </c>
      <c r="Z8" s="800"/>
    </row>
    <row r="9" spans="1:26" ht="42" x14ac:dyDescent="0.3">
      <c r="A9" s="796" t="s">
        <v>788</v>
      </c>
      <c r="B9" s="797">
        <v>13806</v>
      </c>
      <c r="C9" s="797">
        <v>50</v>
      </c>
      <c r="D9" s="798">
        <v>6.5139540918634546</v>
      </c>
      <c r="E9" s="797">
        <v>15750</v>
      </c>
      <c r="F9" s="797">
        <v>57</v>
      </c>
      <c r="G9" s="798">
        <v>7.2312057519076607</v>
      </c>
      <c r="H9" s="797">
        <v>17777</v>
      </c>
      <c r="I9" s="797">
        <v>64</v>
      </c>
      <c r="J9" s="798">
        <v>8.1421498353432611</v>
      </c>
      <c r="K9" s="797">
        <v>21827</v>
      </c>
      <c r="L9" s="797">
        <v>78.577199999999991</v>
      </c>
      <c r="M9" s="798">
        <v>9.7787713702017847</v>
      </c>
      <c r="N9" s="797">
        <v>22693</v>
      </c>
      <c r="O9" s="797">
        <v>81.694800000000001</v>
      </c>
      <c r="P9" s="798">
        <v>9.7878360484625766</v>
      </c>
      <c r="Q9" s="797">
        <f t="shared" si="0"/>
        <v>23741.111111111113</v>
      </c>
      <c r="R9" s="797">
        <v>85.468000000000004</v>
      </c>
      <c r="S9" s="798">
        <v>9.0115023316376615</v>
      </c>
      <c r="T9" s="797">
        <f t="shared" si="1"/>
        <v>24495.770672999999</v>
      </c>
      <c r="U9" s="797">
        <v>88.184774422800004</v>
      </c>
      <c r="V9" s="799">
        <v>9.8999999999999986</v>
      </c>
      <c r="W9" s="797">
        <f t="shared" si="2"/>
        <v>23590.30201960836</v>
      </c>
      <c r="X9" s="797">
        <v>84.925087270590097</v>
      </c>
      <c r="Y9" s="799">
        <v>9.9617119774389895</v>
      </c>
      <c r="Z9" s="800"/>
    </row>
    <row r="10" spans="1:26" x14ac:dyDescent="0.3">
      <c r="A10" s="802"/>
      <c r="B10" s="802"/>
      <c r="C10" s="802"/>
      <c r="D10" s="802"/>
      <c r="E10" s="802"/>
      <c r="F10" s="802"/>
      <c r="G10" s="802"/>
      <c r="H10" s="802"/>
      <c r="I10" s="802"/>
      <c r="J10" s="802"/>
      <c r="K10" s="802"/>
      <c r="L10" s="802"/>
      <c r="M10" s="802"/>
      <c r="N10" s="802"/>
      <c r="O10" s="802"/>
      <c r="P10" s="802"/>
    </row>
  </sheetData>
  <mergeCells count="9">
    <mergeCell ref="Q3:S3"/>
    <mergeCell ref="T3:V3"/>
    <mergeCell ref="W3:Y3"/>
    <mergeCell ref="A3:A4"/>
    <mergeCell ref="B3:D3"/>
    <mergeCell ref="E3:G3"/>
    <mergeCell ref="H3:J3"/>
    <mergeCell ref="K3:M3"/>
    <mergeCell ref="N3:P3"/>
  </mergeCells>
  <hyperlinks>
    <hyperlink ref="M1" location="INFO!A1" display="POWRÓT" xr:uid="{3EDE8448-BFCF-4E60-BC75-3C5695302AFB}"/>
  </hyperlinks>
  <printOptions horizontalCentered="1"/>
  <pageMargins left="0.70866141732283472" right="0.70866141732283472" top="0.74803149606299213" bottom="0.74803149606299213" header="0.31496062992125984" footer="0.31496062992125984"/>
  <pageSetup paperSize="9" fitToWidth="2" fitToHeight="2" orientation="landscape" r:id="rId1"/>
  <colBreaks count="1" manualBreakCount="1">
    <brk id="13" max="8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7280-A6E0-4A11-96AD-A284D83D0515}">
  <dimension ref="A1:R83"/>
  <sheetViews>
    <sheetView zoomScaleNormal="100" workbookViewId="0">
      <selection activeCell="G22" sqref="G22"/>
    </sheetView>
  </sheetViews>
  <sheetFormatPr defaultColWidth="11.44140625" defaultRowHeight="14.4" x14ac:dyDescent="0.3"/>
  <cols>
    <col min="1" max="1" width="19.77734375" customWidth="1"/>
    <col min="2" max="2" width="9.21875" customWidth="1"/>
    <col min="3" max="3" width="10" customWidth="1"/>
    <col min="4" max="9" width="9.21875" customWidth="1"/>
    <col min="10" max="16" width="10.5546875" customWidth="1"/>
    <col min="17" max="17" width="12.5546875" customWidth="1"/>
  </cols>
  <sheetData>
    <row r="1" spans="1:18" ht="15.6" x14ac:dyDescent="0.3">
      <c r="A1" s="803" t="s">
        <v>813</v>
      </c>
      <c r="M1" s="894" t="s">
        <v>907</v>
      </c>
    </row>
    <row r="2" spans="1:18" ht="15.6" x14ac:dyDescent="0.3">
      <c r="A2" s="803"/>
    </row>
    <row r="3" spans="1:18" ht="30" customHeight="1" x14ac:dyDescent="0.3">
      <c r="A3" s="1152" t="s">
        <v>68</v>
      </c>
      <c r="B3" s="1157" t="s">
        <v>814</v>
      </c>
      <c r="C3" s="1158"/>
      <c r="D3" s="1158"/>
      <c r="E3" s="1158"/>
      <c r="F3" s="1158"/>
      <c r="G3" s="1158"/>
      <c r="H3" s="1158"/>
      <c r="I3" s="1159"/>
      <c r="J3" s="1160" t="s">
        <v>815</v>
      </c>
      <c r="K3" s="1160"/>
      <c r="L3" s="1160"/>
      <c r="M3" s="1160"/>
      <c r="N3" s="1160"/>
      <c r="O3" s="1160"/>
      <c r="P3" s="1160"/>
      <c r="Q3" s="1155" t="s">
        <v>816</v>
      </c>
    </row>
    <row r="4" spans="1:18" x14ac:dyDescent="0.3">
      <c r="A4" s="1156"/>
      <c r="B4" s="804">
        <v>2002</v>
      </c>
      <c r="C4" s="804">
        <v>2009</v>
      </c>
      <c r="D4" s="804">
        <v>2012</v>
      </c>
      <c r="E4" s="804">
        <v>2015</v>
      </c>
      <c r="F4" s="804">
        <v>2018</v>
      </c>
      <c r="G4" s="804">
        <v>2021</v>
      </c>
      <c r="H4" s="804">
        <v>2022</v>
      </c>
      <c r="I4" s="804">
        <v>2023</v>
      </c>
      <c r="J4" s="685" t="s">
        <v>817</v>
      </c>
      <c r="K4" s="685" t="s">
        <v>818</v>
      </c>
      <c r="L4" s="685" t="s">
        <v>819</v>
      </c>
      <c r="M4" s="685" t="s">
        <v>820</v>
      </c>
      <c r="N4" s="685" t="s">
        <v>821</v>
      </c>
      <c r="O4" s="685" t="s">
        <v>822</v>
      </c>
      <c r="P4" s="685" t="s">
        <v>823</v>
      </c>
      <c r="Q4" s="1161"/>
    </row>
    <row r="5" spans="1:18" x14ac:dyDescent="0.3">
      <c r="A5" s="1153"/>
      <c r="B5" s="1151" t="s">
        <v>721</v>
      </c>
      <c r="C5" s="1143"/>
      <c r="D5" s="1143"/>
      <c r="E5" s="1143"/>
      <c r="F5" s="1143"/>
      <c r="G5" s="1143"/>
      <c r="H5" s="1143"/>
      <c r="I5" s="1149"/>
      <c r="J5" s="1151" t="s">
        <v>31</v>
      </c>
      <c r="K5" s="1143"/>
      <c r="L5" s="1143"/>
      <c r="M5" s="1143"/>
      <c r="N5" s="1143"/>
      <c r="O5" s="1143"/>
      <c r="P5" s="1143"/>
      <c r="Q5" s="1143"/>
    </row>
    <row r="6" spans="1:18" x14ac:dyDescent="0.3">
      <c r="A6" s="805" t="s">
        <v>70</v>
      </c>
      <c r="B6" s="806">
        <v>101.3</v>
      </c>
      <c r="C6" s="806">
        <v>148.4</v>
      </c>
      <c r="D6" s="806">
        <v>173.1</v>
      </c>
      <c r="E6" s="806">
        <v>176.7</v>
      </c>
      <c r="F6" s="806">
        <v>180.5</v>
      </c>
      <c r="G6" s="806">
        <v>203.18089613372899</v>
      </c>
      <c r="H6" s="806">
        <v>202.02482122256697</v>
      </c>
      <c r="I6" s="807">
        <v>259.4017060394313</v>
      </c>
      <c r="J6" s="808">
        <f>$I6/H6*100-100</f>
        <v>28.400908596104301</v>
      </c>
      <c r="K6" s="808">
        <f>$I6/G6*100-100</f>
        <v>27.670322838176205</v>
      </c>
      <c r="L6" s="808">
        <f>$I6/F6*100-100</f>
        <v>43.712856531540893</v>
      </c>
      <c r="M6" s="808">
        <f>$I6/E6*100-100</f>
        <v>46.803455596735319</v>
      </c>
      <c r="N6" s="808">
        <f>$I6/D6*100-100</f>
        <v>49.856560392507987</v>
      </c>
      <c r="O6" s="808">
        <f>$I6/C6*100-100</f>
        <v>74.79899328802648</v>
      </c>
      <c r="P6" s="808">
        <f>$I6/B6*100-100</f>
        <v>156.07276015738529</v>
      </c>
      <c r="Q6" s="809">
        <f>(100+P6)/1.926-100</f>
        <v>32.955742553159553</v>
      </c>
      <c r="R6" s="810"/>
    </row>
    <row r="7" spans="1:18" ht="17.399999999999999" x14ac:dyDescent="0.3">
      <c r="A7" s="805" t="s">
        <v>824</v>
      </c>
      <c r="B7" s="806">
        <v>31.5</v>
      </c>
      <c r="C7" s="806">
        <v>39.5</v>
      </c>
      <c r="D7" s="806">
        <v>47.3</v>
      </c>
      <c r="E7" s="806">
        <v>52.3</v>
      </c>
      <c r="F7" s="806">
        <v>54.104955433958999</v>
      </c>
      <c r="G7" s="806">
        <v>54.343000000000004</v>
      </c>
      <c r="H7" s="806">
        <v>86.5</v>
      </c>
      <c r="I7" s="807">
        <v>103.2517</v>
      </c>
      <c r="J7" s="808">
        <f>I7/H7*100-100</f>
        <v>19.366127167630069</v>
      </c>
      <c r="K7" s="808">
        <f>$I7/G7*100-100</f>
        <v>90</v>
      </c>
      <c r="L7" s="808">
        <f t="shared" ref="L7:L13" si="0">$I7/F7*100-100</f>
        <v>90.83593946589599</v>
      </c>
      <c r="M7" s="808">
        <f t="shared" ref="M7:M13" si="1">$I7/E7*100-100</f>
        <v>97.421988527724693</v>
      </c>
      <c r="N7" s="808">
        <f t="shared" ref="N7:N13" si="2">$I7/D7*100-100</f>
        <v>118.29112050739957</v>
      </c>
      <c r="O7" s="808">
        <f t="shared" ref="O7:O13" si="3">$I7/C7*100-100</f>
        <v>161.39670886075947</v>
      </c>
      <c r="P7" s="808">
        <f t="shared" ref="P7:P13" si="4">$I7/B7*100-100</f>
        <v>227.78317460317459</v>
      </c>
      <c r="Q7" s="811">
        <f t="shared" ref="Q7:Q13" si="5">(100+P7)/1.926-100</f>
        <v>70.188564176103114</v>
      </c>
      <c r="R7" s="810"/>
    </row>
    <row r="8" spans="1:18" ht="17.399999999999999" x14ac:dyDescent="0.3">
      <c r="A8" s="805" t="s">
        <v>825</v>
      </c>
      <c r="B8" s="806">
        <v>61.6</v>
      </c>
      <c r="C8" s="806">
        <v>91.9</v>
      </c>
      <c r="D8" s="806">
        <v>104.1</v>
      </c>
      <c r="E8" s="806">
        <v>120.6</v>
      </c>
      <c r="F8" s="806">
        <v>112.7</v>
      </c>
      <c r="G8" s="806">
        <v>124.237127742349</v>
      </c>
      <c r="H8" s="806">
        <v>177.90532888920904</v>
      </c>
      <c r="I8" s="807">
        <v>211.2031171619933</v>
      </c>
      <c r="J8" s="808">
        <f t="shared" ref="J8:J13" si="6">I8/H8*100-100</f>
        <v>18.71657722716138</v>
      </c>
      <c r="K8" s="808">
        <f>$I8/G8*100-100</f>
        <v>70</v>
      </c>
      <c r="L8" s="808">
        <f t="shared" si="0"/>
        <v>87.402943355805945</v>
      </c>
      <c r="M8" s="808">
        <f t="shared" si="1"/>
        <v>75.126962820889986</v>
      </c>
      <c r="N8" s="808">
        <f t="shared" si="2"/>
        <v>102.88483877232787</v>
      </c>
      <c r="O8" s="808">
        <f t="shared" si="3"/>
        <v>129.81840822850197</v>
      </c>
      <c r="P8" s="808">
        <f t="shared" si="4"/>
        <v>242.86220318505406</v>
      </c>
      <c r="Q8" s="811">
        <f t="shared" si="5"/>
        <v>78.017758663060278</v>
      </c>
      <c r="R8" s="810"/>
    </row>
    <row r="9" spans="1:18" ht="17.399999999999999" x14ac:dyDescent="0.3">
      <c r="A9" s="805" t="s">
        <v>826</v>
      </c>
      <c r="B9" s="806">
        <v>34.299999999999997</v>
      </c>
      <c r="C9" s="806">
        <v>66.3</v>
      </c>
      <c r="D9" s="806">
        <v>71.099999999999994</v>
      </c>
      <c r="E9" s="806">
        <v>69.400000000000006</v>
      </c>
      <c r="F9" s="806">
        <v>71.15722573187729</v>
      </c>
      <c r="G9" s="806">
        <v>83.290890000000005</v>
      </c>
      <c r="H9" s="806">
        <v>81.978692786550297</v>
      </c>
      <c r="I9" s="807">
        <v>92.508360463682365</v>
      </c>
      <c r="J9" s="808">
        <f t="shared" si="6"/>
        <v>12.844395682849424</v>
      </c>
      <c r="K9" s="808">
        <f t="shared" ref="K9:K13" si="7">$I9/G9*100-100</f>
        <v>11.066600997638943</v>
      </c>
      <c r="L9" s="808">
        <f t="shared" si="0"/>
        <v>30.005574995653745</v>
      </c>
      <c r="M9" s="808">
        <f t="shared" si="1"/>
        <v>33.297349371300214</v>
      </c>
      <c r="N9" s="808">
        <f t="shared" si="2"/>
        <v>30.110211622619374</v>
      </c>
      <c r="O9" s="808">
        <f t="shared" si="3"/>
        <v>39.529955450501319</v>
      </c>
      <c r="P9" s="808">
        <f t="shared" si="4"/>
        <v>169.7036748212314</v>
      </c>
      <c r="Q9" s="811">
        <f t="shared" si="5"/>
        <v>40.033060654844974</v>
      </c>
      <c r="R9" s="810"/>
    </row>
    <row r="10" spans="1:18" x14ac:dyDescent="0.3">
      <c r="A10" s="805" t="s">
        <v>198</v>
      </c>
      <c r="B10" s="806">
        <v>55.6</v>
      </c>
      <c r="C10" s="806">
        <v>80.900000000000006</v>
      </c>
      <c r="D10" s="806">
        <v>105.7</v>
      </c>
      <c r="E10" s="806">
        <v>85.2</v>
      </c>
      <c r="F10" s="806">
        <v>93.5</v>
      </c>
      <c r="G10" s="806">
        <v>113.91583868840701</v>
      </c>
      <c r="H10" s="806">
        <v>112.04359058686687</v>
      </c>
      <c r="I10" s="807">
        <v>124.01645993095096</v>
      </c>
      <c r="J10" s="808">
        <f t="shared" si="6"/>
        <v>10.685902943106413</v>
      </c>
      <c r="K10" s="808">
        <f t="shared" si="7"/>
        <v>8.8667400063410611</v>
      </c>
      <c r="L10" s="808">
        <f t="shared" si="0"/>
        <v>32.637925059840597</v>
      </c>
      <c r="M10" s="808">
        <f>$I10/E10*100-100</f>
        <v>45.559225271069181</v>
      </c>
      <c r="N10" s="808">
        <f t="shared" si="2"/>
        <v>17.328722735052949</v>
      </c>
      <c r="O10" s="808">
        <f t="shared" si="3"/>
        <v>53.295994970273114</v>
      </c>
      <c r="P10" s="808">
        <f t="shared" si="4"/>
        <v>123.05118692617077</v>
      </c>
      <c r="Q10" s="811">
        <f t="shared" si="5"/>
        <v>15.810585112238201</v>
      </c>
      <c r="R10" s="810"/>
    </row>
    <row r="11" spans="1:18" x14ac:dyDescent="0.3">
      <c r="A11" s="805" t="s">
        <v>201</v>
      </c>
      <c r="B11" s="806">
        <v>39.700000000000003</v>
      </c>
      <c r="C11" s="806">
        <v>72.8</v>
      </c>
      <c r="D11" s="806">
        <v>105</v>
      </c>
      <c r="E11" s="806">
        <v>88.4</v>
      </c>
      <c r="F11" s="806">
        <v>85.3</v>
      </c>
      <c r="G11" s="806">
        <v>91.955941463620306</v>
      </c>
      <c r="H11" s="806">
        <v>89.851196793508109</v>
      </c>
      <c r="I11" s="807">
        <v>96.304049965688051</v>
      </c>
      <c r="J11" s="808">
        <f t="shared" si="6"/>
        <v>7.1817108758268375</v>
      </c>
      <c r="K11" s="808">
        <f t="shared" si="7"/>
        <v>4.7284693439715966</v>
      </c>
      <c r="L11" s="808">
        <f t="shared" si="0"/>
        <v>12.900410276304868</v>
      </c>
      <c r="M11" s="808">
        <f t="shared" si="1"/>
        <v>8.9412329928597813</v>
      </c>
      <c r="N11" s="808">
        <f t="shared" si="2"/>
        <v>-8.281857175535194</v>
      </c>
      <c r="O11" s="808">
        <f t="shared" si="3"/>
        <v>32.28578291990118</v>
      </c>
      <c r="P11" s="808">
        <f>$I11/B11*100-100</f>
        <v>142.57947094631751</v>
      </c>
      <c r="Q11" s="811">
        <f t="shared" si="5"/>
        <v>25.949881072854367</v>
      </c>
      <c r="R11" s="810"/>
    </row>
    <row r="12" spans="1:18" x14ac:dyDescent="0.3">
      <c r="A12" s="805" t="s">
        <v>203</v>
      </c>
      <c r="B12" s="812">
        <v>14.6</v>
      </c>
      <c r="C12" s="812">
        <v>24.6</v>
      </c>
      <c r="D12" s="812">
        <v>28.3</v>
      </c>
      <c r="E12" s="812">
        <v>28.2</v>
      </c>
      <c r="F12" s="812">
        <v>32.200000000000003</v>
      </c>
      <c r="G12" s="812">
        <v>39.9325634517567</v>
      </c>
      <c r="H12" s="812">
        <v>41.005344326953875</v>
      </c>
      <c r="I12" s="807">
        <v>46.07915080799318</v>
      </c>
      <c r="J12" s="808">
        <f>I12/H12*100-100</f>
        <v>12.373524876619953</v>
      </c>
      <c r="K12" s="808">
        <f t="shared" si="7"/>
        <v>15.392418680213922</v>
      </c>
      <c r="L12" s="808">
        <f t="shared" si="0"/>
        <v>43.102952819854579</v>
      </c>
      <c r="M12" s="808">
        <f t="shared" si="1"/>
        <v>63.401243999975833</v>
      </c>
      <c r="N12" s="808">
        <f t="shared" si="2"/>
        <v>62.823854445205569</v>
      </c>
      <c r="O12" s="808">
        <f t="shared" si="3"/>
        <v>87.313621170703982</v>
      </c>
      <c r="P12" s="808">
        <f t="shared" si="4"/>
        <v>215.61062197255603</v>
      </c>
      <c r="Q12" s="811">
        <f t="shared" si="5"/>
        <v>63.868443391773638</v>
      </c>
      <c r="R12" s="810"/>
    </row>
    <row r="13" spans="1:18" x14ac:dyDescent="0.3">
      <c r="A13" s="805" t="s">
        <v>575</v>
      </c>
      <c r="B13" s="812">
        <v>16.7</v>
      </c>
      <c r="C13" s="812">
        <v>29.5</v>
      </c>
      <c r="D13" s="812">
        <v>32.799999999999997</v>
      </c>
      <c r="E13" s="812">
        <v>33.1</v>
      </c>
      <c r="F13" s="812">
        <v>33.5</v>
      </c>
      <c r="G13" s="812">
        <v>41.463971113562103</v>
      </c>
      <c r="H13" s="812">
        <v>42.539153133567297</v>
      </c>
      <c r="I13" s="807">
        <v>47.76113014657394</v>
      </c>
      <c r="J13" s="808">
        <f t="shared" si="6"/>
        <v>12.275695749302599</v>
      </c>
      <c r="K13" s="808">
        <f t="shared" si="7"/>
        <v>15.187062077978709</v>
      </c>
      <c r="L13" s="808">
        <f t="shared" si="0"/>
        <v>42.570537750966963</v>
      </c>
      <c r="M13" s="808">
        <f t="shared" si="1"/>
        <v>44.293444551582894</v>
      </c>
      <c r="N13" s="808">
        <f t="shared" si="2"/>
        <v>45.613201666383986</v>
      </c>
      <c r="O13" s="808">
        <f t="shared" si="3"/>
        <v>61.902136090081143</v>
      </c>
      <c r="P13" s="808">
        <f t="shared" si="4"/>
        <v>185.99479129684994</v>
      </c>
      <c r="Q13" s="811">
        <f t="shared" si="5"/>
        <v>48.491584266277243</v>
      </c>
      <c r="R13" s="810"/>
    </row>
    <row r="14" spans="1:18" x14ac:dyDescent="0.3">
      <c r="A14" s="521" t="s">
        <v>827</v>
      </c>
    </row>
    <row r="15" spans="1:18" x14ac:dyDescent="0.3">
      <c r="A15" s="521" t="s">
        <v>828</v>
      </c>
    </row>
    <row r="16" spans="1:18" x14ac:dyDescent="0.3">
      <c r="A16" s="702" t="s">
        <v>829</v>
      </c>
    </row>
    <row r="20" spans="3:3" x14ac:dyDescent="0.3">
      <c r="C20" s="823"/>
    </row>
    <row r="21" spans="3:3" x14ac:dyDescent="0.3">
      <c r="C21" s="823"/>
    </row>
    <row r="22" spans="3:3" x14ac:dyDescent="0.3">
      <c r="C22" s="823"/>
    </row>
    <row r="23" spans="3:3" x14ac:dyDescent="0.3">
      <c r="C23" s="823"/>
    </row>
    <row r="24" spans="3:3" x14ac:dyDescent="0.3">
      <c r="C24" s="823"/>
    </row>
    <row r="25" spans="3:3" x14ac:dyDescent="0.3">
      <c r="C25" s="823"/>
    </row>
    <row r="26" spans="3:3" x14ac:dyDescent="0.3">
      <c r="C26" s="823"/>
    </row>
    <row r="27" spans="3:3" x14ac:dyDescent="0.3">
      <c r="C27" s="823"/>
    </row>
    <row r="28" spans="3:3" x14ac:dyDescent="0.3">
      <c r="C28" s="823"/>
    </row>
    <row r="29" spans="3:3" x14ac:dyDescent="0.3">
      <c r="C29" s="823"/>
    </row>
    <row r="30" spans="3:3" x14ac:dyDescent="0.3">
      <c r="C30" s="823"/>
    </row>
    <row r="31" spans="3:3" x14ac:dyDescent="0.3">
      <c r="C31" s="823"/>
    </row>
    <row r="32" spans="3:3" x14ac:dyDescent="0.3">
      <c r="C32" s="823"/>
    </row>
    <row r="33" spans="3:3" x14ac:dyDescent="0.3">
      <c r="C33" s="823"/>
    </row>
    <row r="34" spans="3:3" x14ac:dyDescent="0.3">
      <c r="C34" s="823"/>
    </row>
    <row r="35" spans="3:3" x14ac:dyDescent="0.3">
      <c r="C35" s="823"/>
    </row>
    <row r="36" spans="3:3" x14ac:dyDescent="0.3">
      <c r="C36" s="823"/>
    </row>
    <row r="37" spans="3:3" x14ac:dyDescent="0.3">
      <c r="C37" s="823"/>
    </row>
    <row r="38" spans="3:3" x14ac:dyDescent="0.3">
      <c r="C38" s="823"/>
    </row>
    <row r="39" spans="3:3" x14ac:dyDescent="0.3">
      <c r="C39" s="823"/>
    </row>
    <row r="40" spans="3:3" x14ac:dyDescent="0.3">
      <c r="C40" s="823"/>
    </row>
    <row r="41" spans="3:3" x14ac:dyDescent="0.3">
      <c r="C41" s="823"/>
    </row>
    <row r="42" spans="3:3" x14ac:dyDescent="0.3">
      <c r="C42" s="823"/>
    </row>
    <row r="43" spans="3:3" x14ac:dyDescent="0.3">
      <c r="C43" s="823"/>
    </row>
    <row r="44" spans="3:3" x14ac:dyDescent="0.3">
      <c r="C44" s="823"/>
    </row>
    <row r="45" spans="3:3" x14ac:dyDescent="0.3">
      <c r="C45" s="823"/>
    </row>
    <row r="46" spans="3:3" x14ac:dyDescent="0.3">
      <c r="C46" s="823"/>
    </row>
    <row r="47" spans="3:3" x14ac:dyDescent="0.3">
      <c r="C47" s="823"/>
    </row>
    <row r="48" spans="3:3" x14ac:dyDescent="0.3">
      <c r="C48" s="823"/>
    </row>
    <row r="49" spans="3:3" x14ac:dyDescent="0.3">
      <c r="C49" s="823"/>
    </row>
    <row r="50" spans="3:3" x14ac:dyDescent="0.3">
      <c r="C50" s="823"/>
    </row>
    <row r="51" spans="3:3" x14ac:dyDescent="0.3">
      <c r="C51" s="823"/>
    </row>
    <row r="52" spans="3:3" x14ac:dyDescent="0.3">
      <c r="C52" s="823"/>
    </row>
    <row r="53" spans="3:3" x14ac:dyDescent="0.3">
      <c r="C53" s="823"/>
    </row>
    <row r="54" spans="3:3" x14ac:dyDescent="0.3">
      <c r="C54" s="823"/>
    </row>
    <row r="55" spans="3:3" x14ac:dyDescent="0.3">
      <c r="C55" s="823"/>
    </row>
    <row r="56" spans="3:3" x14ac:dyDescent="0.3">
      <c r="C56" s="823"/>
    </row>
    <row r="57" spans="3:3" x14ac:dyDescent="0.3">
      <c r="C57" s="823"/>
    </row>
    <row r="58" spans="3:3" x14ac:dyDescent="0.3">
      <c r="C58" s="823"/>
    </row>
    <row r="59" spans="3:3" x14ac:dyDescent="0.3">
      <c r="C59" s="823"/>
    </row>
    <row r="60" spans="3:3" x14ac:dyDescent="0.3">
      <c r="C60" s="823"/>
    </row>
    <row r="61" spans="3:3" x14ac:dyDescent="0.3">
      <c r="C61" s="823"/>
    </row>
    <row r="62" spans="3:3" x14ac:dyDescent="0.3">
      <c r="C62" s="823"/>
    </row>
    <row r="63" spans="3:3" x14ac:dyDescent="0.3">
      <c r="C63" s="823"/>
    </row>
    <row r="64" spans="3:3" x14ac:dyDescent="0.3">
      <c r="C64" s="823"/>
    </row>
    <row r="65" spans="3:3" x14ac:dyDescent="0.3">
      <c r="C65" s="823"/>
    </row>
    <row r="66" spans="3:3" x14ac:dyDescent="0.3">
      <c r="C66" s="823"/>
    </row>
    <row r="67" spans="3:3" x14ac:dyDescent="0.3">
      <c r="C67" s="823"/>
    </row>
    <row r="68" spans="3:3" x14ac:dyDescent="0.3">
      <c r="C68" s="823"/>
    </row>
    <row r="69" spans="3:3" x14ac:dyDescent="0.3">
      <c r="C69" s="823"/>
    </row>
    <row r="70" spans="3:3" x14ac:dyDescent="0.3">
      <c r="C70" s="823"/>
    </row>
    <row r="71" spans="3:3" x14ac:dyDescent="0.3">
      <c r="C71" s="823"/>
    </row>
    <row r="72" spans="3:3" x14ac:dyDescent="0.3">
      <c r="C72" s="823"/>
    </row>
    <row r="73" spans="3:3" x14ac:dyDescent="0.3">
      <c r="C73" s="823"/>
    </row>
    <row r="74" spans="3:3" x14ac:dyDescent="0.3">
      <c r="C74" s="823"/>
    </row>
    <row r="75" spans="3:3" x14ac:dyDescent="0.3">
      <c r="C75" s="823"/>
    </row>
    <row r="76" spans="3:3" x14ac:dyDescent="0.3">
      <c r="C76" s="823"/>
    </row>
    <row r="77" spans="3:3" x14ac:dyDescent="0.3">
      <c r="C77" s="823"/>
    </row>
    <row r="78" spans="3:3" x14ac:dyDescent="0.3">
      <c r="C78" s="823"/>
    </row>
    <row r="79" spans="3:3" x14ac:dyDescent="0.3">
      <c r="C79" s="823"/>
    </row>
    <row r="80" spans="3:3" x14ac:dyDescent="0.3">
      <c r="C80" s="823"/>
    </row>
    <row r="81" spans="3:3" x14ac:dyDescent="0.3">
      <c r="C81" s="823"/>
    </row>
    <row r="82" spans="3:3" x14ac:dyDescent="0.3">
      <c r="C82" s="823"/>
    </row>
    <row r="83" spans="3:3" x14ac:dyDescent="0.3">
      <c r="C83" s="823"/>
    </row>
  </sheetData>
  <mergeCells count="6">
    <mergeCell ref="A3:A5"/>
    <mergeCell ref="B3:I3"/>
    <mergeCell ref="J3:P3"/>
    <mergeCell ref="Q3:Q4"/>
    <mergeCell ref="B5:I5"/>
    <mergeCell ref="J5:Q5"/>
  </mergeCells>
  <phoneticPr fontId="77" type="noConversion"/>
  <hyperlinks>
    <hyperlink ref="M1" location="INFO!A1" display="POWRÓT" xr:uid="{3AEF81BF-79D8-461E-8205-FD4357B96CEA}"/>
  </hyperlinks>
  <pageMargins left="0.7" right="0.7" top="0.75" bottom="0.75" header="0.3" footer="0.3"/>
  <pageSetup paperSize="9" scale="48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E150-A806-415E-8304-8DD57C1CAF5D}">
  <sheetPr>
    <tabColor rgb="FFFFC000"/>
  </sheetPr>
  <dimension ref="A1:R99"/>
  <sheetViews>
    <sheetView topLeftCell="A8" zoomScaleNormal="100" workbookViewId="0">
      <selection activeCell="B69" sqref="B69"/>
    </sheetView>
  </sheetViews>
  <sheetFormatPr defaultColWidth="11.44140625" defaultRowHeight="14.4" x14ac:dyDescent="0.3"/>
  <cols>
    <col min="1" max="1" width="19.77734375" customWidth="1"/>
    <col min="2" max="2" width="9.21875" customWidth="1"/>
    <col min="3" max="3" width="10" customWidth="1"/>
    <col min="4" max="9" width="9.21875" customWidth="1"/>
    <col min="10" max="16" width="10.5546875" customWidth="1"/>
    <col min="17" max="17" width="12.5546875" customWidth="1"/>
  </cols>
  <sheetData>
    <row r="1" spans="1:18" ht="15.6" x14ac:dyDescent="0.3">
      <c r="A1" s="803" t="s">
        <v>813</v>
      </c>
      <c r="M1" s="894" t="s">
        <v>907</v>
      </c>
    </row>
    <row r="2" spans="1:18" ht="15.6" x14ac:dyDescent="0.3">
      <c r="A2" s="803"/>
    </row>
    <row r="3" spans="1:18" ht="30" customHeight="1" x14ac:dyDescent="0.3">
      <c r="A3" s="1152" t="s">
        <v>68</v>
      </c>
      <c r="B3" s="1157" t="s">
        <v>814</v>
      </c>
      <c r="C3" s="1158"/>
      <c r="D3" s="1158"/>
      <c r="E3" s="1158"/>
      <c r="F3" s="1158"/>
      <c r="G3" s="1158"/>
      <c r="H3" s="1158"/>
      <c r="I3" s="1159"/>
      <c r="J3" s="1160" t="s">
        <v>815</v>
      </c>
      <c r="K3" s="1160"/>
      <c r="L3" s="1160"/>
      <c r="M3" s="1160"/>
      <c r="N3" s="1160"/>
      <c r="O3" s="1160"/>
      <c r="P3" s="1160"/>
      <c r="Q3" s="1155" t="s">
        <v>816</v>
      </c>
    </row>
    <row r="4" spans="1:18" x14ac:dyDescent="0.3">
      <c r="A4" s="1156"/>
      <c r="B4" s="804">
        <v>2002</v>
      </c>
      <c r="C4" s="804">
        <v>2009</v>
      </c>
      <c r="D4" s="804">
        <v>2012</v>
      </c>
      <c r="E4" s="804">
        <v>2015</v>
      </c>
      <c r="F4" s="804">
        <v>2018</v>
      </c>
      <c r="G4" s="804">
        <v>2021</v>
      </c>
      <c r="H4" s="804">
        <v>2022</v>
      </c>
      <c r="I4" s="804">
        <v>2023</v>
      </c>
      <c r="J4" s="685" t="s">
        <v>817</v>
      </c>
      <c r="K4" s="685" t="s">
        <v>818</v>
      </c>
      <c r="L4" s="685" t="s">
        <v>819</v>
      </c>
      <c r="M4" s="685" t="s">
        <v>820</v>
      </c>
      <c r="N4" s="685" t="s">
        <v>821</v>
      </c>
      <c r="O4" s="685" t="s">
        <v>822</v>
      </c>
      <c r="P4" s="685" t="s">
        <v>823</v>
      </c>
      <c r="Q4" s="1161"/>
    </row>
    <row r="5" spans="1:18" x14ac:dyDescent="0.3">
      <c r="A5" s="1153"/>
      <c r="B5" s="1151" t="s">
        <v>721</v>
      </c>
      <c r="C5" s="1143"/>
      <c r="D5" s="1143"/>
      <c r="E5" s="1143"/>
      <c r="F5" s="1143"/>
      <c r="G5" s="1143"/>
      <c r="H5" s="1143"/>
      <c r="I5" s="1149"/>
      <c r="J5" s="1151" t="s">
        <v>31</v>
      </c>
      <c r="K5" s="1143"/>
      <c r="L5" s="1143"/>
      <c r="M5" s="1143"/>
      <c r="N5" s="1143"/>
      <c r="O5" s="1143"/>
      <c r="P5" s="1143"/>
      <c r="Q5" s="1143"/>
    </row>
    <row r="6" spans="1:18" x14ac:dyDescent="0.3">
      <c r="A6" s="805" t="s">
        <v>70</v>
      </c>
      <c r="B6" s="806">
        <v>101.3</v>
      </c>
      <c r="C6" s="806">
        <v>148.4</v>
      </c>
      <c r="D6" s="806">
        <v>173.1</v>
      </c>
      <c r="E6" s="806">
        <v>176.7</v>
      </c>
      <c r="F6" s="806">
        <v>180.5</v>
      </c>
      <c r="G6" s="806">
        <v>203.18089613372899</v>
      </c>
      <c r="H6" s="806">
        <v>202.02482122256697</v>
      </c>
      <c r="I6" s="807">
        <v>259.4017060394313</v>
      </c>
      <c r="J6" s="808">
        <f>$I6/H6*100-100</f>
        <v>28.400908596104301</v>
      </c>
      <c r="K6" s="808">
        <f>$I6/G6*100-100</f>
        <v>27.670322838176205</v>
      </c>
      <c r="L6" s="808">
        <f>$I6/F6*100-100</f>
        <v>43.712856531540893</v>
      </c>
      <c r="M6" s="808">
        <f>$I6/E6*100-100</f>
        <v>46.803455596735319</v>
      </c>
      <c r="N6" s="808">
        <f>$I6/D6*100-100</f>
        <v>49.856560392507987</v>
      </c>
      <c r="O6" s="808">
        <f>$I6/C6*100-100</f>
        <v>74.79899328802648</v>
      </c>
      <c r="P6" s="808">
        <f>$I6/B6*100-100</f>
        <v>156.07276015738529</v>
      </c>
      <c r="Q6" s="809">
        <f>(100+P6)/1.926-100</f>
        <v>32.955742553159553</v>
      </c>
      <c r="R6" s="810"/>
    </row>
    <row r="7" spans="1:18" ht="17.399999999999999" x14ac:dyDescent="0.3">
      <c r="A7" s="805" t="s">
        <v>824</v>
      </c>
      <c r="B7" s="806">
        <v>31.5</v>
      </c>
      <c r="C7" s="806">
        <v>39.5</v>
      </c>
      <c r="D7" s="806">
        <v>47.3</v>
      </c>
      <c r="E7" s="806">
        <v>52.3</v>
      </c>
      <c r="F7" s="806">
        <v>54.104955433958999</v>
      </c>
      <c r="G7" s="806">
        <v>54.343000000000004</v>
      </c>
      <c r="H7" s="806">
        <v>86.5</v>
      </c>
      <c r="I7" s="807">
        <v>103.2517</v>
      </c>
      <c r="J7" s="808">
        <f>I7/H7*100-100</f>
        <v>19.366127167630069</v>
      </c>
      <c r="K7" s="808">
        <f>$I7/G7*100-100</f>
        <v>90</v>
      </c>
      <c r="L7" s="808">
        <f t="shared" ref="L7:L13" si="0">$I7/F7*100-100</f>
        <v>90.83593946589599</v>
      </c>
      <c r="M7" s="808">
        <f t="shared" ref="M7:M13" si="1">$I7/E7*100-100</f>
        <v>97.421988527724693</v>
      </c>
      <c r="N7" s="808">
        <f t="shared" ref="N7:N13" si="2">$I7/D7*100-100</f>
        <v>118.29112050739957</v>
      </c>
      <c r="O7" s="808">
        <f t="shared" ref="O7:O13" si="3">$I7/C7*100-100</f>
        <v>161.39670886075947</v>
      </c>
      <c r="P7" s="808">
        <f t="shared" ref="P7:P13" si="4">$I7/B7*100-100</f>
        <v>227.78317460317459</v>
      </c>
      <c r="Q7" s="811">
        <f t="shared" ref="Q7:Q13" si="5">(100+P7)/1.926-100</f>
        <v>70.188564176103114</v>
      </c>
      <c r="R7" s="810"/>
    </row>
    <row r="8" spans="1:18" ht="17.399999999999999" x14ac:dyDescent="0.3">
      <c r="A8" s="805" t="s">
        <v>825</v>
      </c>
      <c r="B8" s="806">
        <v>61.6</v>
      </c>
      <c r="C8" s="806">
        <v>91.9</v>
      </c>
      <c r="D8" s="806">
        <v>104.1</v>
      </c>
      <c r="E8" s="806">
        <v>120.6</v>
      </c>
      <c r="F8" s="806">
        <v>112.7</v>
      </c>
      <c r="G8" s="806">
        <v>124.237127742349</v>
      </c>
      <c r="H8" s="806">
        <v>177.90532888920904</v>
      </c>
      <c r="I8" s="807">
        <v>211.2031171619933</v>
      </c>
      <c r="J8" s="808">
        <f t="shared" ref="J8:J13" si="6">I8/H8*100-100</f>
        <v>18.71657722716138</v>
      </c>
      <c r="K8" s="808">
        <f>$I8/G8*100-100</f>
        <v>70</v>
      </c>
      <c r="L8" s="808">
        <f t="shared" si="0"/>
        <v>87.402943355805945</v>
      </c>
      <c r="M8" s="808">
        <f t="shared" si="1"/>
        <v>75.126962820889986</v>
      </c>
      <c r="N8" s="808">
        <f t="shared" si="2"/>
        <v>102.88483877232787</v>
      </c>
      <c r="O8" s="808">
        <f t="shared" si="3"/>
        <v>129.81840822850197</v>
      </c>
      <c r="P8" s="808">
        <f t="shared" si="4"/>
        <v>242.86220318505406</v>
      </c>
      <c r="Q8" s="811">
        <f t="shared" si="5"/>
        <v>78.017758663060278</v>
      </c>
      <c r="R8" s="810"/>
    </row>
    <row r="9" spans="1:18" ht="17.399999999999999" x14ac:dyDescent="0.3">
      <c r="A9" s="805" t="s">
        <v>826</v>
      </c>
      <c r="B9" s="806">
        <v>34.299999999999997</v>
      </c>
      <c r="C9" s="806">
        <v>66.3</v>
      </c>
      <c r="D9" s="806">
        <v>71.099999999999994</v>
      </c>
      <c r="E9" s="806">
        <v>69.400000000000006</v>
      </c>
      <c r="F9" s="806">
        <v>71.15722573187729</v>
      </c>
      <c r="G9" s="806">
        <v>83.290890000000005</v>
      </c>
      <c r="H9" s="806">
        <v>81.978692786550297</v>
      </c>
      <c r="I9" s="807">
        <v>92.508360463682365</v>
      </c>
      <c r="J9" s="808">
        <f t="shared" si="6"/>
        <v>12.844395682849424</v>
      </c>
      <c r="K9" s="808">
        <f t="shared" ref="K9:K13" si="7">$I9/G9*100-100</f>
        <v>11.066600997638943</v>
      </c>
      <c r="L9" s="808">
        <f t="shared" si="0"/>
        <v>30.005574995653745</v>
      </c>
      <c r="M9" s="808">
        <f t="shared" si="1"/>
        <v>33.297349371300214</v>
      </c>
      <c r="N9" s="808">
        <f t="shared" si="2"/>
        <v>30.110211622619374</v>
      </c>
      <c r="O9" s="808">
        <f t="shared" si="3"/>
        <v>39.529955450501319</v>
      </c>
      <c r="P9" s="808">
        <f t="shared" si="4"/>
        <v>169.7036748212314</v>
      </c>
      <c r="Q9" s="811">
        <f t="shared" si="5"/>
        <v>40.033060654844974</v>
      </c>
      <c r="R9" s="810"/>
    </row>
    <row r="10" spans="1:18" x14ac:dyDescent="0.3">
      <c r="A10" s="805" t="s">
        <v>198</v>
      </c>
      <c r="B10" s="806">
        <v>55.6</v>
      </c>
      <c r="C10" s="806">
        <v>80.900000000000006</v>
      </c>
      <c r="D10" s="806">
        <v>105.7</v>
      </c>
      <c r="E10" s="806">
        <v>85.2</v>
      </c>
      <c r="F10" s="806">
        <v>93.5</v>
      </c>
      <c r="G10" s="806">
        <v>113.91583868840701</v>
      </c>
      <c r="H10" s="806">
        <v>112.04359058686687</v>
      </c>
      <c r="I10" s="807">
        <v>124.01645993095096</v>
      </c>
      <c r="J10" s="808">
        <f t="shared" si="6"/>
        <v>10.685902943106413</v>
      </c>
      <c r="K10" s="808">
        <f t="shared" si="7"/>
        <v>8.8667400063410611</v>
      </c>
      <c r="L10" s="808">
        <f t="shared" si="0"/>
        <v>32.637925059840597</v>
      </c>
      <c r="M10" s="808">
        <f>$I10/E10*100-100</f>
        <v>45.559225271069181</v>
      </c>
      <c r="N10" s="808">
        <f t="shared" si="2"/>
        <v>17.328722735052949</v>
      </c>
      <c r="O10" s="808">
        <f t="shared" si="3"/>
        <v>53.295994970273114</v>
      </c>
      <c r="P10" s="808">
        <f t="shared" si="4"/>
        <v>123.05118692617077</v>
      </c>
      <c r="Q10" s="811">
        <f t="shared" si="5"/>
        <v>15.810585112238201</v>
      </c>
      <c r="R10" s="810"/>
    </row>
    <row r="11" spans="1:18" x14ac:dyDescent="0.3">
      <c r="A11" s="805" t="s">
        <v>201</v>
      </c>
      <c r="B11" s="806">
        <v>39.700000000000003</v>
      </c>
      <c r="C11" s="806">
        <v>72.8</v>
      </c>
      <c r="D11" s="806">
        <v>105</v>
      </c>
      <c r="E11" s="806">
        <v>88.4</v>
      </c>
      <c r="F11" s="806">
        <v>85.3</v>
      </c>
      <c r="G11" s="806">
        <v>91.955941463620306</v>
      </c>
      <c r="H11" s="806">
        <v>89.851196793508109</v>
      </c>
      <c r="I11" s="807">
        <v>96.304049965688051</v>
      </c>
      <c r="J11" s="808">
        <f t="shared" si="6"/>
        <v>7.1817108758268375</v>
      </c>
      <c r="K11" s="808">
        <f t="shared" si="7"/>
        <v>4.7284693439715966</v>
      </c>
      <c r="L11" s="808">
        <f t="shared" si="0"/>
        <v>12.900410276304868</v>
      </c>
      <c r="M11" s="808">
        <f t="shared" si="1"/>
        <v>8.9412329928597813</v>
      </c>
      <c r="N11" s="808">
        <f t="shared" si="2"/>
        <v>-8.281857175535194</v>
      </c>
      <c r="O11" s="808">
        <f t="shared" si="3"/>
        <v>32.28578291990118</v>
      </c>
      <c r="P11" s="808">
        <f>$I11/B11*100-100</f>
        <v>142.57947094631751</v>
      </c>
      <c r="Q11" s="811">
        <f t="shared" si="5"/>
        <v>25.949881072854367</v>
      </c>
      <c r="R11" s="810"/>
    </row>
    <row r="12" spans="1:18" x14ac:dyDescent="0.3">
      <c r="A12" s="805" t="s">
        <v>203</v>
      </c>
      <c r="B12" s="812">
        <v>14.6</v>
      </c>
      <c r="C12" s="812">
        <v>24.6</v>
      </c>
      <c r="D12" s="812">
        <v>28.3</v>
      </c>
      <c r="E12" s="812">
        <v>28.2</v>
      </c>
      <c r="F12" s="812">
        <v>32.200000000000003</v>
      </c>
      <c r="G12" s="812">
        <v>39.9325634517567</v>
      </c>
      <c r="H12" s="812">
        <v>41.005344326953875</v>
      </c>
      <c r="I12" s="807">
        <v>46.07915080799318</v>
      </c>
      <c r="J12" s="808">
        <f>I12/H12*100-100</f>
        <v>12.373524876619953</v>
      </c>
      <c r="K12" s="808">
        <f t="shared" si="7"/>
        <v>15.392418680213922</v>
      </c>
      <c r="L12" s="808">
        <f t="shared" si="0"/>
        <v>43.102952819854579</v>
      </c>
      <c r="M12" s="808">
        <f t="shared" si="1"/>
        <v>63.401243999975833</v>
      </c>
      <c r="N12" s="808">
        <f t="shared" si="2"/>
        <v>62.823854445205569</v>
      </c>
      <c r="O12" s="808">
        <f t="shared" si="3"/>
        <v>87.313621170703982</v>
      </c>
      <c r="P12" s="808">
        <f t="shared" si="4"/>
        <v>215.61062197255603</v>
      </c>
      <c r="Q12" s="811">
        <f t="shared" si="5"/>
        <v>63.868443391773638</v>
      </c>
      <c r="R12" s="810"/>
    </row>
    <row r="13" spans="1:18" x14ac:dyDescent="0.3">
      <c r="A13" s="805" t="s">
        <v>575</v>
      </c>
      <c r="B13" s="812">
        <v>16.7</v>
      </c>
      <c r="C13" s="812">
        <v>29.5</v>
      </c>
      <c r="D13" s="812">
        <v>32.799999999999997</v>
      </c>
      <c r="E13" s="812">
        <v>33.1</v>
      </c>
      <c r="F13" s="812">
        <v>33.5</v>
      </c>
      <c r="G13" s="812">
        <v>41.463971113562103</v>
      </c>
      <c r="H13" s="812">
        <v>42.539153133567297</v>
      </c>
      <c r="I13" s="807">
        <v>47.76113014657394</v>
      </c>
      <c r="J13" s="808">
        <f t="shared" si="6"/>
        <v>12.275695749302599</v>
      </c>
      <c r="K13" s="808">
        <f t="shared" si="7"/>
        <v>15.187062077978709</v>
      </c>
      <c r="L13" s="808">
        <f t="shared" si="0"/>
        <v>42.570537750966963</v>
      </c>
      <c r="M13" s="808">
        <f t="shared" si="1"/>
        <v>44.293444551582894</v>
      </c>
      <c r="N13" s="808">
        <f t="shared" si="2"/>
        <v>45.613201666383986</v>
      </c>
      <c r="O13" s="808">
        <f t="shared" si="3"/>
        <v>61.902136090081143</v>
      </c>
      <c r="P13" s="808">
        <f t="shared" si="4"/>
        <v>185.99479129684994</v>
      </c>
      <c r="Q13" s="811">
        <f t="shared" si="5"/>
        <v>48.491584266277243</v>
      </c>
      <c r="R13" s="810"/>
    </row>
    <row r="14" spans="1:18" x14ac:dyDescent="0.3">
      <c r="A14" s="521" t="s">
        <v>827</v>
      </c>
    </row>
    <row r="15" spans="1:18" x14ac:dyDescent="0.3">
      <c r="A15" s="521" t="s">
        <v>828</v>
      </c>
    </row>
    <row r="16" spans="1:18" x14ac:dyDescent="0.3">
      <c r="A16" s="702" t="s">
        <v>829</v>
      </c>
    </row>
    <row r="17" spans="1:1" x14ac:dyDescent="0.3">
      <c r="A17" s="702"/>
    </row>
    <row r="18" spans="1:1" x14ac:dyDescent="0.3">
      <c r="A18" s="702"/>
    </row>
    <row r="19" spans="1:1" x14ac:dyDescent="0.3">
      <c r="A19" s="702"/>
    </row>
    <row r="20" spans="1:1" x14ac:dyDescent="0.3">
      <c r="A20" s="702"/>
    </row>
    <row r="21" spans="1:1" x14ac:dyDescent="0.3">
      <c r="A21" s="702"/>
    </row>
    <row r="22" spans="1:1" x14ac:dyDescent="0.3">
      <c r="A22" s="702"/>
    </row>
    <row r="23" spans="1:1" x14ac:dyDescent="0.3">
      <c r="A23" s="702"/>
    </row>
    <row r="24" spans="1:1" x14ac:dyDescent="0.3">
      <c r="A24" s="702"/>
    </row>
    <row r="25" spans="1:1" x14ac:dyDescent="0.3">
      <c r="A25" s="702"/>
    </row>
    <row r="26" spans="1:1" x14ac:dyDescent="0.3">
      <c r="A26" s="702"/>
    </row>
    <row r="27" spans="1:1" x14ac:dyDescent="0.3">
      <c r="A27" s="702"/>
    </row>
    <row r="28" spans="1:1" x14ac:dyDescent="0.3">
      <c r="A28" s="702"/>
    </row>
    <row r="29" spans="1:1" x14ac:dyDescent="0.3">
      <c r="A29" s="702"/>
    </row>
    <row r="30" spans="1:1" x14ac:dyDescent="0.3">
      <c r="A30" s="702"/>
    </row>
    <row r="31" spans="1:1" x14ac:dyDescent="0.3">
      <c r="A31" s="702"/>
    </row>
    <row r="32" spans="1:1" x14ac:dyDescent="0.3">
      <c r="A32" s="702"/>
    </row>
    <row r="34" spans="1:3" x14ac:dyDescent="0.3">
      <c r="A34" t="s">
        <v>814</v>
      </c>
      <c r="B34" t="s">
        <v>721</v>
      </c>
    </row>
    <row r="35" spans="1:3" x14ac:dyDescent="0.3">
      <c r="A35" t="s">
        <v>68</v>
      </c>
      <c r="B35" t="s">
        <v>949</v>
      </c>
      <c r="C35" t="s">
        <v>660</v>
      </c>
    </row>
    <row r="36" spans="1:3" x14ac:dyDescent="0.3">
      <c r="A36" t="s">
        <v>70</v>
      </c>
      <c r="B36">
        <v>2002</v>
      </c>
      <c r="C36" s="823">
        <v>101.3</v>
      </c>
    </row>
    <row r="37" spans="1:3" x14ac:dyDescent="0.3">
      <c r="A37" t="s">
        <v>70</v>
      </c>
      <c r="B37">
        <v>2009</v>
      </c>
      <c r="C37" s="823">
        <v>148.4</v>
      </c>
    </row>
    <row r="38" spans="1:3" x14ac:dyDescent="0.3">
      <c r="A38" t="s">
        <v>70</v>
      </c>
      <c r="B38">
        <v>2012</v>
      </c>
      <c r="C38" s="823">
        <v>173.1</v>
      </c>
    </row>
    <row r="39" spans="1:3" x14ac:dyDescent="0.3">
      <c r="A39" t="s">
        <v>70</v>
      </c>
      <c r="B39">
        <v>2015</v>
      </c>
      <c r="C39" s="823">
        <v>176.7</v>
      </c>
    </row>
    <row r="40" spans="1:3" x14ac:dyDescent="0.3">
      <c r="A40" t="s">
        <v>70</v>
      </c>
      <c r="B40">
        <v>2018</v>
      </c>
      <c r="C40" s="823">
        <v>180.5</v>
      </c>
    </row>
    <row r="41" spans="1:3" x14ac:dyDescent="0.3">
      <c r="A41" t="s">
        <v>70</v>
      </c>
      <c r="B41">
        <v>2021</v>
      </c>
      <c r="C41" s="823">
        <v>203.18089613372899</v>
      </c>
    </row>
    <row r="42" spans="1:3" x14ac:dyDescent="0.3">
      <c r="A42" t="s">
        <v>70</v>
      </c>
      <c r="B42">
        <v>2022</v>
      </c>
      <c r="C42" s="823">
        <v>202.02482122256697</v>
      </c>
    </row>
    <row r="43" spans="1:3" x14ac:dyDescent="0.3">
      <c r="A43" t="s">
        <v>70</v>
      </c>
      <c r="B43">
        <v>2023</v>
      </c>
      <c r="C43" s="823">
        <v>259.4017060394313</v>
      </c>
    </row>
    <row r="44" spans="1:3" x14ac:dyDescent="0.3">
      <c r="A44" t="s">
        <v>192</v>
      </c>
      <c r="B44">
        <v>2002</v>
      </c>
      <c r="C44" s="823">
        <v>31.5</v>
      </c>
    </row>
    <row r="45" spans="1:3" x14ac:dyDescent="0.3">
      <c r="A45" t="s">
        <v>192</v>
      </c>
      <c r="B45">
        <v>2009</v>
      </c>
      <c r="C45" s="823">
        <v>39.5</v>
      </c>
    </row>
    <row r="46" spans="1:3" x14ac:dyDescent="0.3">
      <c r="A46" t="s">
        <v>192</v>
      </c>
      <c r="B46">
        <v>2012</v>
      </c>
      <c r="C46" s="823">
        <v>47.3</v>
      </c>
    </row>
    <row r="47" spans="1:3" x14ac:dyDescent="0.3">
      <c r="A47" t="s">
        <v>192</v>
      </c>
      <c r="B47">
        <v>2015</v>
      </c>
      <c r="C47" s="823">
        <v>52.3</v>
      </c>
    </row>
    <row r="48" spans="1:3" x14ac:dyDescent="0.3">
      <c r="A48" t="s">
        <v>192</v>
      </c>
      <c r="B48">
        <v>2018</v>
      </c>
      <c r="C48" s="823">
        <v>54.104955433958999</v>
      </c>
    </row>
    <row r="49" spans="1:3" x14ac:dyDescent="0.3">
      <c r="A49" t="s">
        <v>192</v>
      </c>
      <c r="B49">
        <v>2021</v>
      </c>
      <c r="C49" s="823">
        <v>54.343000000000004</v>
      </c>
    </row>
    <row r="50" spans="1:3" x14ac:dyDescent="0.3">
      <c r="A50" t="s">
        <v>192</v>
      </c>
      <c r="B50">
        <v>2022</v>
      </c>
      <c r="C50" s="823">
        <v>86.5</v>
      </c>
    </row>
    <row r="51" spans="1:3" x14ac:dyDescent="0.3">
      <c r="A51" t="s">
        <v>192</v>
      </c>
      <c r="B51">
        <v>2023</v>
      </c>
      <c r="C51" s="823">
        <v>103.2517</v>
      </c>
    </row>
    <row r="52" spans="1:3" x14ac:dyDescent="0.3">
      <c r="A52" t="s">
        <v>960</v>
      </c>
      <c r="B52">
        <v>2002</v>
      </c>
      <c r="C52" s="823">
        <v>61.6</v>
      </c>
    </row>
    <row r="53" spans="1:3" x14ac:dyDescent="0.3">
      <c r="A53" t="s">
        <v>960</v>
      </c>
      <c r="B53">
        <v>2009</v>
      </c>
      <c r="C53" s="823">
        <v>91.9</v>
      </c>
    </row>
    <row r="54" spans="1:3" x14ac:dyDescent="0.3">
      <c r="A54" t="s">
        <v>960</v>
      </c>
      <c r="B54">
        <v>2012</v>
      </c>
      <c r="C54" s="823">
        <v>104.1</v>
      </c>
    </row>
    <row r="55" spans="1:3" x14ac:dyDescent="0.3">
      <c r="A55" t="s">
        <v>960</v>
      </c>
      <c r="B55">
        <v>2015</v>
      </c>
      <c r="C55" s="823">
        <v>120.6</v>
      </c>
    </row>
    <row r="56" spans="1:3" x14ac:dyDescent="0.3">
      <c r="A56" t="s">
        <v>960</v>
      </c>
      <c r="B56">
        <v>2018</v>
      </c>
      <c r="C56" s="823">
        <v>112.7</v>
      </c>
    </row>
    <row r="57" spans="1:3" x14ac:dyDescent="0.3">
      <c r="A57" t="s">
        <v>960</v>
      </c>
      <c r="B57">
        <v>2021</v>
      </c>
      <c r="C57" s="823">
        <v>124.237127742349</v>
      </c>
    </row>
    <row r="58" spans="1:3" x14ac:dyDescent="0.3">
      <c r="A58" t="s">
        <v>960</v>
      </c>
      <c r="B58">
        <v>2022</v>
      </c>
      <c r="C58" s="823">
        <v>177.90532888920904</v>
      </c>
    </row>
    <row r="59" spans="1:3" x14ac:dyDescent="0.3">
      <c r="A59" t="s">
        <v>960</v>
      </c>
      <c r="B59">
        <v>2023</v>
      </c>
      <c r="C59" s="823">
        <v>211.2031171619933</v>
      </c>
    </row>
    <row r="60" spans="1:3" x14ac:dyDescent="0.3">
      <c r="A60" t="s">
        <v>81</v>
      </c>
      <c r="B60">
        <v>2002</v>
      </c>
      <c r="C60" s="823">
        <v>34.299999999999997</v>
      </c>
    </row>
    <row r="61" spans="1:3" x14ac:dyDescent="0.3">
      <c r="A61" t="s">
        <v>81</v>
      </c>
      <c r="B61">
        <v>2009</v>
      </c>
      <c r="C61" s="823">
        <v>66.3</v>
      </c>
    </row>
    <row r="62" spans="1:3" x14ac:dyDescent="0.3">
      <c r="A62" t="s">
        <v>81</v>
      </c>
      <c r="B62">
        <v>2012</v>
      </c>
      <c r="C62" s="823">
        <v>71.099999999999994</v>
      </c>
    </row>
    <row r="63" spans="1:3" x14ac:dyDescent="0.3">
      <c r="A63" t="s">
        <v>81</v>
      </c>
      <c r="B63">
        <v>2015</v>
      </c>
      <c r="C63" s="823">
        <v>69.400000000000006</v>
      </c>
    </row>
    <row r="64" spans="1:3" x14ac:dyDescent="0.3">
      <c r="A64" t="s">
        <v>81</v>
      </c>
      <c r="B64">
        <v>2018</v>
      </c>
      <c r="C64" s="823">
        <v>71.15722573187729</v>
      </c>
    </row>
    <row r="65" spans="1:3" x14ac:dyDescent="0.3">
      <c r="A65" t="s">
        <v>81</v>
      </c>
      <c r="B65">
        <v>2021</v>
      </c>
      <c r="C65" s="823">
        <v>83.290890000000005</v>
      </c>
    </row>
    <row r="66" spans="1:3" x14ac:dyDescent="0.3">
      <c r="A66" t="s">
        <v>81</v>
      </c>
      <c r="B66">
        <v>2022</v>
      </c>
      <c r="C66" s="823">
        <v>81.978692786550297</v>
      </c>
    </row>
    <row r="67" spans="1:3" x14ac:dyDescent="0.3">
      <c r="A67" t="s">
        <v>81</v>
      </c>
      <c r="B67">
        <v>2023</v>
      </c>
      <c r="C67" s="823">
        <v>92.508360463682365</v>
      </c>
    </row>
    <row r="68" spans="1:3" x14ac:dyDescent="0.3">
      <c r="A68" t="s">
        <v>198</v>
      </c>
      <c r="B68">
        <v>2002</v>
      </c>
      <c r="C68" s="823">
        <v>55.6</v>
      </c>
    </row>
    <row r="69" spans="1:3" x14ac:dyDescent="0.3">
      <c r="A69" t="s">
        <v>198</v>
      </c>
      <c r="B69">
        <v>2009</v>
      </c>
      <c r="C69" s="823">
        <v>80.900000000000006</v>
      </c>
    </row>
    <row r="70" spans="1:3" x14ac:dyDescent="0.3">
      <c r="A70" t="s">
        <v>198</v>
      </c>
      <c r="B70">
        <v>2012</v>
      </c>
      <c r="C70" s="823">
        <v>105.7</v>
      </c>
    </row>
    <row r="71" spans="1:3" x14ac:dyDescent="0.3">
      <c r="A71" t="s">
        <v>198</v>
      </c>
      <c r="B71">
        <v>2015</v>
      </c>
      <c r="C71" s="823">
        <v>85.2</v>
      </c>
    </row>
    <row r="72" spans="1:3" x14ac:dyDescent="0.3">
      <c r="A72" t="s">
        <v>198</v>
      </c>
      <c r="B72">
        <v>2018</v>
      </c>
      <c r="C72" s="823">
        <v>93.5</v>
      </c>
    </row>
    <row r="73" spans="1:3" x14ac:dyDescent="0.3">
      <c r="A73" t="s">
        <v>198</v>
      </c>
      <c r="B73">
        <v>2021</v>
      </c>
      <c r="C73" s="823">
        <v>113.91583868840701</v>
      </c>
    </row>
    <row r="74" spans="1:3" x14ac:dyDescent="0.3">
      <c r="A74" t="s">
        <v>198</v>
      </c>
      <c r="B74">
        <v>2022</v>
      </c>
      <c r="C74" s="823">
        <v>112.04359058686687</v>
      </c>
    </row>
    <row r="75" spans="1:3" x14ac:dyDescent="0.3">
      <c r="A75" t="s">
        <v>198</v>
      </c>
      <c r="B75">
        <v>2023</v>
      </c>
      <c r="C75" s="823">
        <v>124.01645993095096</v>
      </c>
    </row>
    <row r="76" spans="1:3" x14ac:dyDescent="0.3">
      <c r="A76" t="s">
        <v>201</v>
      </c>
      <c r="B76">
        <v>2002</v>
      </c>
      <c r="C76" s="823">
        <v>39.700000000000003</v>
      </c>
    </row>
    <row r="77" spans="1:3" x14ac:dyDescent="0.3">
      <c r="A77" t="s">
        <v>201</v>
      </c>
      <c r="B77">
        <v>2009</v>
      </c>
      <c r="C77" s="823">
        <v>72.8</v>
      </c>
    </row>
    <row r="78" spans="1:3" x14ac:dyDescent="0.3">
      <c r="A78" t="s">
        <v>201</v>
      </c>
      <c r="B78">
        <v>2012</v>
      </c>
      <c r="C78" s="823">
        <v>105</v>
      </c>
    </row>
    <row r="79" spans="1:3" x14ac:dyDescent="0.3">
      <c r="A79" t="s">
        <v>201</v>
      </c>
      <c r="B79">
        <v>2015</v>
      </c>
      <c r="C79" s="823">
        <v>88.4</v>
      </c>
    </row>
    <row r="80" spans="1:3" x14ac:dyDescent="0.3">
      <c r="A80" t="s">
        <v>201</v>
      </c>
      <c r="B80">
        <v>2018</v>
      </c>
      <c r="C80" s="823">
        <v>85.3</v>
      </c>
    </row>
    <row r="81" spans="1:3" x14ac:dyDescent="0.3">
      <c r="A81" t="s">
        <v>201</v>
      </c>
      <c r="B81">
        <v>2021</v>
      </c>
      <c r="C81" s="823">
        <v>91.955941463620306</v>
      </c>
    </row>
    <row r="82" spans="1:3" x14ac:dyDescent="0.3">
      <c r="A82" t="s">
        <v>201</v>
      </c>
      <c r="B82">
        <v>2022</v>
      </c>
      <c r="C82" s="823">
        <v>89.851196793508109</v>
      </c>
    </row>
    <row r="83" spans="1:3" x14ac:dyDescent="0.3">
      <c r="A83" t="s">
        <v>201</v>
      </c>
      <c r="B83">
        <v>2023</v>
      </c>
      <c r="C83" s="823">
        <v>96.304049965688051</v>
      </c>
    </row>
    <row r="84" spans="1:3" x14ac:dyDescent="0.3">
      <c r="A84" t="s">
        <v>203</v>
      </c>
      <c r="B84">
        <v>2002</v>
      </c>
      <c r="C84" s="823">
        <v>14.6</v>
      </c>
    </row>
    <row r="85" spans="1:3" x14ac:dyDescent="0.3">
      <c r="A85" t="s">
        <v>203</v>
      </c>
      <c r="B85">
        <v>2009</v>
      </c>
      <c r="C85" s="823">
        <v>24.6</v>
      </c>
    </row>
    <row r="86" spans="1:3" x14ac:dyDescent="0.3">
      <c r="A86" t="s">
        <v>203</v>
      </c>
      <c r="B86">
        <v>2012</v>
      </c>
      <c r="C86" s="823">
        <v>28.3</v>
      </c>
    </row>
    <row r="87" spans="1:3" x14ac:dyDescent="0.3">
      <c r="A87" t="s">
        <v>203</v>
      </c>
      <c r="B87">
        <v>2015</v>
      </c>
      <c r="C87" s="823">
        <v>28.2</v>
      </c>
    </row>
    <row r="88" spans="1:3" x14ac:dyDescent="0.3">
      <c r="A88" t="s">
        <v>203</v>
      </c>
      <c r="B88">
        <v>2018</v>
      </c>
      <c r="C88" s="823">
        <v>32.200000000000003</v>
      </c>
    </row>
    <row r="89" spans="1:3" x14ac:dyDescent="0.3">
      <c r="A89" t="s">
        <v>203</v>
      </c>
      <c r="B89">
        <v>2021</v>
      </c>
      <c r="C89" s="823">
        <v>39.9325634517567</v>
      </c>
    </row>
    <row r="90" spans="1:3" x14ac:dyDescent="0.3">
      <c r="A90" t="s">
        <v>203</v>
      </c>
      <c r="B90">
        <v>2022</v>
      </c>
      <c r="C90" s="823">
        <v>41.005344326953875</v>
      </c>
    </row>
    <row r="91" spans="1:3" x14ac:dyDescent="0.3">
      <c r="A91" t="s">
        <v>203</v>
      </c>
      <c r="B91">
        <v>2023</v>
      </c>
      <c r="C91" s="823">
        <v>46.07915080799318</v>
      </c>
    </row>
    <row r="92" spans="1:3" x14ac:dyDescent="0.3">
      <c r="A92" t="s">
        <v>575</v>
      </c>
      <c r="B92">
        <v>2002</v>
      </c>
      <c r="C92" s="823">
        <v>16.7</v>
      </c>
    </row>
    <row r="93" spans="1:3" x14ac:dyDescent="0.3">
      <c r="A93" t="s">
        <v>575</v>
      </c>
      <c r="B93">
        <v>2009</v>
      </c>
      <c r="C93" s="823">
        <v>29.5</v>
      </c>
    </row>
    <row r="94" spans="1:3" x14ac:dyDescent="0.3">
      <c r="A94" t="s">
        <v>575</v>
      </c>
      <c r="B94">
        <v>2012</v>
      </c>
      <c r="C94" s="823">
        <v>32.799999999999997</v>
      </c>
    </row>
    <row r="95" spans="1:3" x14ac:dyDescent="0.3">
      <c r="A95" t="s">
        <v>575</v>
      </c>
      <c r="B95">
        <v>2015</v>
      </c>
      <c r="C95" s="823">
        <v>33.1</v>
      </c>
    </row>
    <row r="96" spans="1:3" x14ac:dyDescent="0.3">
      <c r="A96" t="s">
        <v>575</v>
      </c>
      <c r="B96">
        <v>2018</v>
      </c>
      <c r="C96" s="823">
        <v>33.5</v>
      </c>
    </row>
    <row r="97" spans="1:3" x14ac:dyDescent="0.3">
      <c r="A97" t="s">
        <v>575</v>
      </c>
      <c r="B97">
        <v>2021</v>
      </c>
      <c r="C97" s="823">
        <v>41.463971113562103</v>
      </c>
    </row>
    <row r="98" spans="1:3" x14ac:dyDescent="0.3">
      <c r="A98" t="s">
        <v>575</v>
      </c>
      <c r="B98">
        <v>2022</v>
      </c>
      <c r="C98" s="823">
        <v>42.539153133567297</v>
      </c>
    </row>
    <row r="99" spans="1:3" x14ac:dyDescent="0.3">
      <c r="A99" t="s">
        <v>575</v>
      </c>
      <c r="B99">
        <v>2023</v>
      </c>
      <c r="C99" s="823">
        <v>47.76113014657394</v>
      </c>
    </row>
  </sheetData>
  <mergeCells count="6">
    <mergeCell ref="A3:A5"/>
    <mergeCell ref="B3:I3"/>
    <mergeCell ref="J3:P3"/>
    <mergeCell ref="Q3:Q4"/>
    <mergeCell ref="B5:I5"/>
    <mergeCell ref="J5:Q5"/>
  </mergeCells>
  <hyperlinks>
    <hyperlink ref="M1" location="INFO!A1" display="POWRÓT" xr:uid="{D4222AAB-681C-410E-8CF0-C81D0A7D0DAB}"/>
  </hyperlinks>
  <pageMargins left="0.7" right="0.7" top="0.75" bottom="0.75" header="0.3" footer="0.3"/>
  <pageSetup paperSize="9" scale="48" orientation="portrait" r:id="rId1"/>
  <tableParts count="1">
    <tablePart r:id="rId2"/>
  </tablePart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6FDDD-DDFF-42FD-92F3-3872C66531F4}">
  <dimension ref="A1:H19"/>
  <sheetViews>
    <sheetView showGridLines="0" zoomScaleNormal="100" workbookViewId="0">
      <selection activeCell="H2" sqref="H2"/>
    </sheetView>
  </sheetViews>
  <sheetFormatPr defaultRowHeight="14.4" x14ac:dyDescent="0.3"/>
  <cols>
    <col min="1" max="1" width="32.21875" customWidth="1"/>
    <col min="2" max="2" width="9.5546875" customWidth="1"/>
    <col min="3" max="3" width="12.5546875" customWidth="1"/>
    <col min="4" max="4" width="9.77734375" customWidth="1"/>
    <col min="5" max="5" width="11.5546875" customWidth="1"/>
    <col min="6" max="6" width="10.77734375" customWidth="1"/>
    <col min="7" max="7" width="7.21875" customWidth="1"/>
    <col min="8" max="8" width="10.77734375" customWidth="1"/>
    <col min="253" max="253" width="32.21875" customWidth="1"/>
    <col min="254" max="254" width="9.5546875" customWidth="1"/>
    <col min="255" max="255" width="12.77734375" customWidth="1"/>
    <col min="256" max="256" width="10.5546875" customWidth="1"/>
    <col min="257" max="257" width="13" customWidth="1"/>
    <col min="258" max="258" width="12.5546875" customWidth="1"/>
    <col min="259" max="259" width="6.21875" customWidth="1"/>
    <col min="260" max="260" width="10.77734375" customWidth="1"/>
    <col min="509" max="509" width="32.21875" customWidth="1"/>
    <col min="510" max="510" width="9.5546875" customWidth="1"/>
    <col min="511" max="511" width="12.77734375" customWidth="1"/>
    <col min="512" max="512" width="10.5546875" customWidth="1"/>
    <col min="513" max="513" width="13" customWidth="1"/>
    <col min="514" max="514" width="12.5546875" customWidth="1"/>
    <col min="515" max="515" width="6.21875" customWidth="1"/>
    <col min="516" max="516" width="10.77734375" customWidth="1"/>
    <col min="765" max="765" width="32.21875" customWidth="1"/>
    <col min="766" max="766" width="9.5546875" customWidth="1"/>
    <col min="767" max="767" width="12.77734375" customWidth="1"/>
    <col min="768" max="768" width="10.5546875" customWidth="1"/>
    <col min="769" max="769" width="13" customWidth="1"/>
    <col min="770" max="770" width="12.5546875" customWidth="1"/>
    <col min="771" max="771" width="6.21875" customWidth="1"/>
    <col min="772" max="772" width="10.77734375" customWidth="1"/>
    <col min="1021" max="1021" width="32.21875" customWidth="1"/>
    <col min="1022" max="1022" width="9.5546875" customWidth="1"/>
    <col min="1023" max="1023" width="12.77734375" customWidth="1"/>
    <col min="1024" max="1024" width="10.5546875" customWidth="1"/>
    <col min="1025" max="1025" width="13" customWidth="1"/>
    <col min="1026" max="1026" width="12.5546875" customWidth="1"/>
    <col min="1027" max="1027" width="6.21875" customWidth="1"/>
    <col min="1028" max="1028" width="10.77734375" customWidth="1"/>
    <col min="1277" max="1277" width="32.21875" customWidth="1"/>
    <col min="1278" max="1278" width="9.5546875" customWidth="1"/>
    <col min="1279" max="1279" width="12.77734375" customWidth="1"/>
    <col min="1280" max="1280" width="10.5546875" customWidth="1"/>
    <col min="1281" max="1281" width="13" customWidth="1"/>
    <col min="1282" max="1282" width="12.5546875" customWidth="1"/>
    <col min="1283" max="1283" width="6.21875" customWidth="1"/>
    <col min="1284" max="1284" width="10.77734375" customWidth="1"/>
    <col min="1533" max="1533" width="32.21875" customWidth="1"/>
    <col min="1534" max="1534" width="9.5546875" customWidth="1"/>
    <col min="1535" max="1535" width="12.77734375" customWidth="1"/>
    <col min="1536" max="1536" width="10.5546875" customWidth="1"/>
    <col min="1537" max="1537" width="13" customWidth="1"/>
    <col min="1538" max="1538" width="12.5546875" customWidth="1"/>
    <col min="1539" max="1539" width="6.21875" customWidth="1"/>
    <col min="1540" max="1540" width="10.77734375" customWidth="1"/>
    <col min="1789" max="1789" width="32.21875" customWidth="1"/>
    <col min="1790" max="1790" width="9.5546875" customWidth="1"/>
    <col min="1791" max="1791" width="12.77734375" customWidth="1"/>
    <col min="1792" max="1792" width="10.5546875" customWidth="1"/>
    <col min="1793" max="1793" width="13" customWidth="1"/>
    <col min="1794" max="1794" width="12.5546875" customWidth="1"/>
    <col min="1795" max="1795" width="6.21875" customWidth="1"/>
    <col min="1796" max="1796" width="10.77734375" customWidth="1"/>
    <col min="2045" max="2045" width="32.21875" customWidth="1"/>
    <col min="2046" max="2046" width="9.5546875" customWidth="1"/>
    <col min="2047" max="2047" width="12.77734375" customWidth="1"/>
    <col min="2048" max="2048" width="10.5546875" customWidth="1"/>
    <col min="2049" max="2049" width="13" customWidth="1"/>
    <col min="2050" max="2050" width="12.5546875" customWidth="1"/>
    <col min="2051" max="2051" width="6.21875" customWidth="1"/>
    <col min="2052" max="2052" width="10.77734375" customWidth="1"/>
    <col min="2301" max="2301" width="32.21875" customWidth="1"/>
    <col min="2302" max="2302" width="9.5546875" customWidth="1"/>
    <col min="2303" max="2303" width="12.77734375" customWidth="1"/>
    <col min="2304" max="2304" width="10.5546875" customWidth="1"/>
    <col min="2305" max="2305" width="13" customWidth="1"/>
    <col min="2306" max="2306" width="12.5546875" customWidth="1"/>
    <col min="2307" max="2307" width="6.21875" customWidth="1"/>
    <col min="2308" max="2308" width="10.77734375" customWidth="1"/>
    <col min="2557" max="2557" width="32.21875" customWidth="1"/>
    <col min="2558" max="2558" width="9.5546875" customWidth="1"/>
    <col min="2559" max="2559" width="12.77734375" customWidth="1"/>
    <col min="2560" max="2560" width="10.5546875" customWidth="1"/>
    <col min="2561" max="2561" width="13" customWidth="1"/>
    <col min="2562" max="2562" width="12.5546875" customWidth="1"/>
    <col min="2563" max="2563" width="6.21875" customWidth="1"/>
    <col min="2564" max="2564" width="10.77734375" customWidth="1"/>
    <col min="2813" max="2813" width="32.21875" customWidth="1"/>
    <col min="2814" max="2814" width="9.5546875" customWidth="1"/>
    <col min="2815" max="2815" width="12.77734375" customWidth="1"/>
    <col min="2816" max="2816" width="10.5546875" customWidth="1"/>
    <col min="2817" max="2817" width="13" customWidth="1"/>
    <col min="2818" max="2818" width="12.5546875" customWidth="1"/>
    <col min="2819" max="2819" width="6.21875" customWidth="1"/>
    <col min="2820" max="2820" width="10.77734375" customWidth="1"/>
    <col min="3069" max="3069" width="32.21875" customWidth="1"/>
    <col min="3070" max="3070" width="9.5546875" customWidth="1"/>
    <col min="3071" max="3071" width="12.77734375" customWidth="1"/>
    <col min="3072" max="3072" width="10.5546875" customWidth="1"/>
    <col min="3073" max="3073" width="13" customWidth="1"/>
    <col min="3074" max="3074" width="12.5546875" customWidth="1"/>
    <col min="3075" max="3075" width="6.21875" customWidth="1"/>
    <col min="3076" max="3076" width="10.77734375" customWidth="1"/>
    <col min="3325" max="3325" width="32.21875" customWidth="1"/>
    <col min="3326" max="3326" width="9.5546875" customWidth="1"/>
    <col min="3327" max="3327" width="12.77734375" customWidth="1"/>
    <col min="3328" max="3328" width="10.5546875" customWidth="1"/>
    <col min="3329" max="3329" width="13" customWidth="1"/>
    <col min="3330" max="3330" width="12.5546875" customWidth="1"/>
    <col min="3331" max="3331" width="6.21875" customWidth="1"/>
    <col min="3332" max="3332" width="10.77734375" customWidth="1"/>
    <col min="3581" max="3581" width="32.21875" customWidth="1"/>
    <col min="3582" max="3582" width="9.5546875" customWidth="1"/>
    <col min="3583" max="3583" width="12.77734375" customWidth="1"/>
    <col min="3584" max="3584" width="10.5546875" customWidth="1"/>
    <col min="3585" max="3585" width="13" customWidth="1"/>
    <col min="3586" max="3586" width="12.5546875" customWidth="1"/>
    <col min="3587" max="3587" width="6.21875" customWidth="1"/>
    <col min="3588" max="3588" width="10.77734375" customWidth="1"/>
    <col min="3837" max="3837" width="32.21875" customWidth="1"/>
    <col min="3838" max="3838" width="9.5546875" customWidth="1"/>
    <col min="3839" max="3839" width="12.77734375" customWidth="1"/>
    <col min="3840" max="3840" width="10.5546875" customWidth="1"/>
    <col min="3841" max="3841" width="13" customWidth="1"/>
    <col min="3842" max="3842" width="12.5546875" customWidth="1"/>
    <col min="3843" max="3843" width="6.21875" customWidth="1"/>
    <col min="3844" max="3844" width="10.77734375" customWidth="1"/>
    <col min="4093" max="4093" width="32.21875" customWidth="1"/>
    <col min="4094" max="4094" width="9.5546875" customWidth="1"/>
    <col min="4095" max="4095" width="12.77734375" customWidth="1"/>
    <col min="4096" max="4096" width="10.5546875" customWidth="1"/>
    <col min="4097" max="4097" width="13" customWidth="1"/>
    <col min="4098" max="4098" width="12.5546875" customWidth="1"/>
    <col min="4099" max="4099" width="6.21875" customWidth="1"/>
    <col min="4100" max="4100" width="10.77734375" customWidth="1"/>
    <col min="4349" max="4349" width="32.21875" customWidth="1"/>
    <col min="4350" max="4350" width="9.5546875" customWidth="1"/>
    <col min="4351" max="4351" width="12.77734375" customWidth="1"/>
    <col min="4352" max="4352" width="10.5546875" customWidth="1"/>
    <col min="4353" max="4353" width="13" customWidth="1"/>
    <col min="4354" max="4354" width="12.5546875" customWidth="1"/>
    <col min="4355" max="4355" width="6.21875" customWidth="1"/>
    <col min="4356" max="4356" width="10.77734375" customWidth="1"/>
    <col min="4605" max="4605" width="32.21875" customWidth="1"/>
    <col min="4606" max="4606" width="9.5546875" customWidth="1"/>
    <col min="4607" max="4607" width="12.77734375" customWidth="1"/>
    <col min="4608" max="4608" width="10.5546875" customWidth="1"/>
    <col min="4609" max="4609" width="13" customWidth="1"/>
    <col min="4610" max="4610" width="12.5546875" customWidth="1"/>
    <col min="4611" max="4611" width="6.21875" customWidth="1"/>
    <col min="4612" max="4612" width="10.77734375" customWidth="1"/>
    <col min="4861" max="4861" width="32.21875" customWidth="1"/>
    <col min="4862" max="4862" width="9.5546875" customWidth="1"/>
    <col min="4863" max="4863" width="12.77734375" customWidth="1"/>
    <col min="4864" max="4864" width="10.5546875" customWidth="1"/>
    <col min="4865" max="4865" width="13" customWidth="1"/>
    <col min="4866" max="4866" width="12.5546875" customWidth="1"/>
    <col min="4867" max="4867" width="6.21875" customWidth="1"/>
    <col min="4868" max="4868" width="10.77734375" customWidth="1"/>
    <col min="5117" max="5117" width="32.21875" customWidth="1"/>
    <col min="5118" max="5118" width="9.5546875" customWidth="1"/>
    <col min="5119" max="5119" width="12.77734375" customWidth="1"/>
    <col min="5120" max="5120" width="10.5546875" customWidth="1"/>
    <col min="5121" max="5121" width="13" customWidth="1"/>
    <col min="5122" max="5122" width="12.5546875" customWidth="1"/>
    <col min="5123" max="5123" width="6.21875" customWidth="1"/>
    <col min="5124" max="5124" width="10.77734375" customWidth="1"/>
    <col min="5373" max="5373" width="32.21875" customWidth="1"/>
    <col min="5374" max="5374" width="9.5546875" customWidth="1"/>
    <col min="5375" max="5375" width="12.77734375" customWidth="1"/>
    <col min="5376" max="5376" width="10.5546875" customWidth="1"/>
    <col min="5377" max="5377" width="13" customWidth="1"/>
    <col min="5378" max="5378" width="12.5546875" customWidth="1"/>
    <col min="5379" max="5379" width="6.21875" customWidth="1"/>
    <col min="5380" max="5380" width="10.77734375" customWidth="1"/>
    <col min="5629" max="5629" width="32.21875" customWidth="1"/>
    <col min="5630" max="5630" width="9.5546875" customWidth="1"/>
    <col min="5631" max="5631" width="12.77734375" customWidth="1"/>
    <col min="5632" max="5632" width="10.5546875" customWidth="1"/>
    <col min="5633" max="5633" width="13" customWidth="1"/>
    <col min="5634" max="5634" width="12.5546875" customWidth="1"/>
    <col min="5635" max="5635" width="6.21875" customWidth="1"/>
    <col min="5636" max="5636" width="10.77734375" customWidth="1"/>
    <col min="5885" max="5885" width="32.21875" customWidth="1"/>
    <col min="5886" max="5886" width="9.5546875" customWidth="1"/>
    <col min="5887" max="5887" width="12.77734375" customWidth="1"/>
    <col min="5888" max="5888" width="10.5546875" customWidth="1"/>
    <col min="5889" max="5889" width="13" customWidth="1"/>
    <col min="5890" max="5890" width="12.5546875" customWidth="1"/>
    <col min="5891" max="5891" width="6.21875" customWidth="1"/>
    <col min="5892" max="5892" width="10.77734375" customWidth="1"/>
    <col min="6141" max="6141" width="32.21875" customWidth="1"/>
    <col min="6142" max="6142" width="9.5546875" customWidth="1"/>
    <col min="6143" max="6143" width="12.77734375" customWidth="1"/>
    <col min="6144" max="6144" width="10.5546875" customWidth="1"/>
    <col min="6145" max="6145" width="13" customWidth="1"/>
    <col min="6146" max="6146" width="12.5546875" customWidth="1"/>
    <col min="6147" max="6147" width="6.21875" customWidth="1"/>
    <col min="6148" max="6148" width="10.77734375" customWidth="1"/>
    <col min="6397" max="6397" width="32.21875" customWidth="1"/>
    <col min="6398" max="6398" width="9.5546875" customWidth="1"/>
    <col min="6399" max="6399" width="12.77734375" customWidth="1"/>
    <col min="6400" max="6400" width="10.5546875" customWidth="1"/>
    <col min="6401" max="6401" width="13" customWidth="1"/>
    <col min="6402" max="6402" width="12.5546875" customWidth="1"/>
    <col min="6403" max="6403" width="6.21875" customWidth="1"/>
    <col min="6404" max="6404" width="10.77734375" customWidth="1"/>
    <col min="6653" max="6653" width="32.21875" customWidth="1"/>
    <col min="6654" max="6654" width="9.5546875" customWidth="1"/>
    <col min="6655" max="6655" width="12.77734375" customWidth="1"/>
    <col min="6656" max="6656" width="10.5546875" customWidth="1"/>
    <col min="6657" max="6657" width="13" customWidth="1"/>
    <col min="6658" max="6658" width="12.5546875" customWidth="1"/>
    <col min="6659" max="6659" width="6.21875" customWidth="1"/>
    <col min="6660" max="6660" width="10.77734375" customWidth="1"/>
    <col min="6909" max="6909" width="32.21875" customWidth="1"/>
    <col min="6910" max="6910" width="9.5546875" customWidth="1"/>
    <col min="6911" max="6911" width="12.77734375" customWidth="1"/>
    <col min="6912" max="6912" width="10.5546875" customWidth="1"/>
    <col min="6913" max="6913" width="13" customWidth="1"/>
    <col min="6914" max="6914" width="12.5546875" customWidth="1"/>
    <col min="6915" max="6915" width="6.21875" customWidth="1"/>
    <col min="6916" max="6916" width="10.77734375" customWidth="1"/>
    <col min="7165" max="7165" width="32.21875" customWidth="1"/>
    <col min="7166" max="7166" width="9.5546875" customWidth="1"/>
    <col min="7167" max="7167" width="12.77734375" customWidth="1"/>
    <col min="7168" max="7168" width="10.5546875" customWidth="1"/>
    <col min="7169" max="7169" width="13" customWidth="1"/>
    <col min="7170" max="7170" width="12.5546875" customWidth="1"/>
    <col min="7171" max="7171" width="6.21875" customWidth="1"/>
    <col min="7172" max="7172" width="10.77734375" customWidth="1"/>
    <col min="7421" max="7421" width="32.21875" customWidth="1"/>
    <col min="7422" max="7422" width="9.5546875" customWidth="1"/>
    <col min="7423" max="7423" width="12.77734375" customWidth="1"/>
    <col min="7424" max="7424" width="10.5546875" customWidth="1"/>
    <col min="7425" max="7425" width="13" customWidth="1"/>
    <col min="7426" max="7426" width="12.5546875" customWidth="1"/>
    <col min="7427" max="7427" width="6.21875" customWidth="1"/>
    <col min="7428" max="7428" width="10.77734375" customWidth="1"/>
    <col min="7677" max="7677" width="32.21875" customWidth="1"/>
    <col min="7678" max="7678" width="9.5546875" customWidth="1"/>
    <col min="7679" max="7679" width="12.77734375" customWidth="1"/>
    <col min="7680" max="7680" width="10.5546875" customWidth="1"/>
    <col min="7681" max="7681" width="13" customWidth="1"/>
    <col min="7682" max="7682" width="12.5546875" customWidth="1"/>
    <col min="7683" max="7683" width="6.21875" customWidth="1"/>
    <col min="7684" max="7684" width="10.77734375" customWidth="1"/>
    <col min="7933" max="7933" width="32.21875" customWidth="1"/>
    <col min="7934" max="7934" width="9.5546875" customWidth="1"/>
    <col min="7935" max="7935" width="12.77734375" customWidth="1"/>
    <col min="7936" max="7936" width="10.5546875" customWidth="1"/>
    <col min="7937" max="7937" width="13" customWidth="1"/>
    <col min="7938" max="7938" width="12.5546875" customWidth="1"/>
    <col min="7939" max="7939" width="6.21875" customWidth="1"/>
    <col min="7940" max="7940" width="10.77734375" customWidth="1"/>
    <col min="8189" max="8189" width="32.21875" customWidth="1"/>
    <col min="8190" max="8190" width="9.5546875" customWidth="1"/>
    <col min="8191" max="8191" width="12.77734375" customWidth="1"/>
    <col min="8192" max="8192" width="10.5546875" customWidth="1"/>
    <col min="8193" max="8193" width="13" customWidth="1"/>
    <col min="8194" max="8194" width="12.5546875" customWidth="1"/>
    <col min="8195" max="8195" width="6.21875" customWidth="1"/>
    <col min="8196" max="8196" width="10.77734375" customWidth="1"/>
    <col min="8445" max="8445" width="32.21875" customWidth="1"/>
    <col min="8446" max="8446" width="9.5546875" customWidth="1"/>
    <col min="8447" max="8447" width="12.77734375" customWidth="1"/>
    <col min="8448" max="8448" width="10.5546875" customWidth="1"/>
    <col min="8449" max="8449" width="13" customWidth="1"/>
    <col min="8450" max="8450" width="12.5546875" customWidth="1"/>
    <col min="8451" max="8451" width="6.21875" customWidth="1"/>
    <col min="8452" max="8452" width="10.77734375" customWidth="1"/>
    <col min="8701" max="8701" width="32.21875" customWidth="1"/>
    <col min="8702" max="8702" width="9.5546875" customWidth="1"/>
    <col min="8703" max="8703" width="12.77734375" customWidth="1"/>
    <col min="8704" max="8704" width="10.5546875" customWidth="1"/>
    <col min="8705" max="8705" width="13" customWidth="1"/>
    <col min="8706" max="8706" width="12.5546875" customWidth="1"/>
    <col min="8707" max="8707" width="6.21875" customWidth="1"/>
    <col min="8708" max="8708" width="10.77734375" customWidth="1"/>
    <col min="8957" max="8957" width="32.21875" customWidth="1"/>
    <col min="8958" max="8958" width="9.5546875" customWidth="1"/>
    <col min="8959" max="8959" width="12.77734375" customWidth="1"/>
    <col min="8960" max="8960" width="10.5546875" customWidth="1"/>
    <col min="8961" max="8961" width="13" customWidth="1"/>
    <col min="8962" max="8962" width="12.5546875" customWidth="1"/>
    <col min="8963" max="8963" width="6.21875" customWidth="1"/>
    <col min="8964" max="8964" width="10.77734375" customWidth="1"/>
    <col min="9213" max="9213" width="32.21875" customWidth="1"/>
    <col min="9214" max="9214" width="9.5546875" customWidth="1"/>
    <col min="9215" max="9215" width="12.77734375" customWidth="1"/>
    <col min="9216" max="9216" width="10.5546875" customWidth="1"/>
    <col min="9217" max="9217" width="13" customWidth="1"/>
    <col min="9218" max="9218" width="12.5546875" customWidth="1"/>
    <col min="9219" max="9219" width="6.21875" customWidth="1"/>
    <col min="9220" max="9220" width="10.77734375" customWidth="1"/>
    <col min="9469" max="9469" width="32.21875" customWidth="1"/>
    <col min="9470" max="9470" width="9.5546875" customWidth="1"/>
    <col min="9471" max="9471" width="12.77734375" customWidth="1"/>
    <col min="9472" max="9472" width="10.5546875" customWidth="1"/>
    <col min="9473" max="9473" width="13" customWidth="1"/>
    <col min="9474" max="9474" width="12.5546875" customWidth="1"/>
    <col min="9475" max="9475" width="6.21875" customWidth="1"/>
    <col min="9476" max="9476" width="10.77734375" customWidth="1"/>
    <col min="9725" max="9725" width="32.21875" customWidth="1"/>
    <col min="9726" max="9726" width="9.5546875" customWidth="1"/>
    <col min="9727" max="9727" width="12.77734375" customWidth="1"/>
    <col min="9728" max="9728" width="10.5546875" customWidth="1"/>
    <col min="9729" max="9729" width="13" customWidth="1"/>
    <col min="9730" max="9730" width="12.5546875" customWidth="1"/>
    <col min="9731" max="9731" width="6.21875" customWidth="1"/>
    <col min="9732" max="9732" width="10.77734375" customWidth="1"/>
    <col min="9981" max="9981" width="32.21875" customWidth="1"/>
    <col min="9982" max="9982" width="9.5546875" customWidth="1"/>
    <col min="9983" max="9983" width="12.77734375" customWidth="1"/>
    <col min="9984" max="9984" width="10.5546875" customWidth="1"/>
    <col min="9985" max="9985" width="13" customWidth="1"/>
    <col min="9986" max="9986" width="12.5546875" customWidth="1"/>
    <col min="9987" max="9987" width="6.21875" customWidth="1"/>
    <col min="9988" max="9988" width="10.77734375" customWidth="1"/>
    <col min="10237" max="10237" width="32.21875" customWidth="1"/>
    <col min="10238" max="10238" width="9.5546875" customWidth="1"/>
    <col min="10239" max="10239" width="12.77734375" customWidth="1"/>
    <col min="10240" max="10240" width="10.5546875" customWidth="1"/>
    <col min="10241" max="10241" width="13" customWidth="1"/>
    <col min="10242" max="10242" width="12.5546875" customWidth="1"/>
    <col min="10243" max="10243" width="6.21875" customWidth="1"/>
    <col min="10244" max="10244" width="10.77734375" customWidth="1"/>
    <col min="10493" max="10493" width="32.21875" customWidth="1"/>
    <col min="10494" max="10494" width="9.5546875" customWidth="1"/>
    <col min="10495" max="10495" width="12.77734375" customWidth="1"/>
    <col min="10496" max="10496" width="10.5546875" customWidth="1"/>
    <col min="10497" max="10497" width="13" customWidth="1"/>
    <col min="10498" max="10498" width="12.5546875" customWidth="1"/>
    <col min="10499" max="10499" width="6.21875" customWidth="1"/>
    <col min="10500" max="10500" width="10.77734375" customWidth="1"/>
    <col min="10749" max="10749" width="32.21875" customWidth="1"/>
    <col min="10750" max="10750" width="9.5546875" customWidth="1"/>
    <col min="10751" max="10751" width="12.77734375" customWidth="1"/>
    <col min="10752" max="10752" width="10.5546875" customWidth="1"/>
    <col min="10753" max="10753" width="13" customWidth="1"/>
    <col min="10754" max="10754" width="12.5546875" customWidth="1"/>
    <col min="10755" max="10755" width="6.21875" customWidth="1"/>
    <col min="10756" max="10756" width="10.77734375" customWidth="1"/>
    <col min="11005" max="11005" width="32.21875" customWidth="1"/>
    <col min="11006" max="11006" width="9.5546875" customWidth="1"/>
    <col min="11007" max="11007" width="12.77734375" customWidth="1"/>
    <col min="11008" max="11008" width="10.5546875" customWidth="1"/>
    <col min="11009" max="11009" width="13" customWidth="1"/>
    <col min="11010" max="11010" width="12.5546875" customWidth="1"/>
    <col min="11011" max="11011" width="6.21875" customWidth="1"/>
    <col min="11012" max="11012" width="10.77734375" customWidth="1"/>
    <col min="11261" max="11261" width="32.21875" customWidth="1"/>
    <col min="11262" max="11262" width="9.5546875" customWidth="1"/>
    <col min="11263" max="11263" width="12.77734375" customWidth="1"/>
    <col min="11264" max="11264" width="10.5546875" customWidth="1"/>
    <col min="11265" max="11265" width="13" customWidth="1"/>
    <col min="11266" max="11266" width="12.5546875" customWidth="1"/>
    <col min="11267" max="11267" width="6.21875" customWidth="1"/>
    <col min="11268" max="11268" width="10.77734375" customWidth="1"/>
    <col min="11517" max="11517" width="32.21875" customWidth="1"/>
    <col min="11518" max="11518" width="9.5546875" customWidth="1"/>
    <col min="11519" max="11519" width="12.77734375" customWidth="1"/>
    <col min="11520" max="11520" width="10.5546875" customWidth="1"/>
    <col min="11521" max="11521" width="13" customWidth="1"/>
    <col min="11522" max="11522" width="12.5546875" customWidth="1"/>
    <col min="11523" max="11523" width="6.21875" customWidth="1"/>
    <col min="11524" max="11524" width="10.77734375" customWidth="1"/>
    <col min="11773" max="11773" width="32.21875" customWidth="1"/>
    <col min="11774" max="11774" width="9.5546875" customWidth="1"/>
    <col min="11775" max="11775" width="12.77734375" customWidth="1"/>
    <col min="11776" max="11776" width="10.5546875" customWidth="1"/>
    <col min="11777" max="11777" width="13" customWidth="1"/>
    <col min="11778" max="11778" width="12.5546875" customWidth="1"/>
    <col min="11779" max="11779" width="6.21875" customWidth="1"/>
    <col min="11780" max="11780" width="10.77734375" customWidth="1"/>
    <col min="12029" max="12029" width="32.21875" customWidth="1"/>
    <col min="12030" max="12030" width="9.5546875" customWidth="1"/>
    <col min="12031" max="12031" width="12.77734375" customWidth="1"/>
    <col min="12032" max="12032" width="10.5546875" customWidth="1"/>
    <col min="12033" max="12033" width="13" customWidth="1"/>
    <col min="12034" max="12034" width="12.5546875" customWidth="1"/>
    <col min="12035" max="12035" width="6.21875" customWidth="1"/>
    <col min="12036" max="12036" width="10.77734375" customWidth="1"/>
    <col min="12285" max="12285" width="32.21875" customWidth="1"/>
    <col min="12286" max="12286" width="9.5546875" customWidth="1"/>
    <col min="12287" max="12287" width="12.77734375" customWidth="1"/>
    <col min="12288" max="12288" width="10.5546875" customWidth="1"/>
    <col min="12289" max="12289" width="13" customWidth="1"/>
    <col min="12290" max="12290" width="12.5546875" customWidth="1"/>
    <col min="12291" max="12291" width="6.21875" customWidth="1"/>
    <col min="12292" max="12292" width="10.77734375" customWidth="1"/>
    <col min="12541" max="12541" width="32.21875" customWidth="1"/>
    <col min="12542" max="12542" width="9.5546875" customWidth="1"/>
    <col min="12543" max="12543" width="12.77734375" customWidth="1"/>
    <col min="12544" max="12544" width="10.5546875" customWidth="1"/>
    <col min="12545" max="12545" width="13" customWidth="1"/>
    <col min="12546" max="12546" width="12.5546875" customWidth="1"/>
    <col min="12547" max="12547" width="6.21875" customWidth="1"/>
    <col min="12548" max="12548" width="10.77734375" customWidth="1"/>
    <col min="12797" max="12797" width="32.21875" customWidth="1"/>
    <col min="12798" max="12798" width="9.5546875" customWidth="1"/>
    <col min="12799" max="12799" width="12.77734375" customWidth="1"/>
    <col min="12800" max="12800" width="10.5546875" customWidth="1"/>
    <col min="12801" max="12801" width="13" customWidth="1"/>
    <col min="12802" max="12802" width="12.5546875" customWidth="1"/>
    <col min="12803" max="12803" width="6.21875" customWidth="1"/>
    <col min="12804" max="12804" width="10.77734375" customWidth="1"/>
    <col min="13053" max="13053" width="32.21875" customWidth="1"/>
    <col min="13054" max="13054" width="9.5546875" customWidth="1"/>
    <col min="13055" max="13055" width="12.77734375" customWidth="1"/>
    <col min="13056" max="13056" width="10.5546875" customWidth="1"/>
    <col min="13057" max="13057" width="13" customWidth="1"/>
    <col min="13058" max="13058" width="12.5546875" customWidth="1"/>
    <col min="13059" max="13059" width="6.21875" customWidth="1"/>
    <col min="13060" max="13060" width="10.77734375" customWidth="1"/>
    <col min="13309" max="13309" width="32.21875" customWidth="1"/>
    <col min="13310" max="13310" width="9.5546875" customWidth="1"/>
    <col min="13311" max="13311" width="12.77734375" customWidth="1"/>
    <col min="13312" max="13312" width="10.5546875" customWidth="1"/>
    <col min="13313" max="13313" width="13" customWidth="1"/>
    <col min="13314" max="13314" width="12.5546875" customWidth="1"/>
    <col min="13315" max="13315" width="6.21875" customWidth="1"/>
    <col min="13316" max="13316" width="10.77734375" customWidth="1"/>
    <col min="13565" max="13565" width="32.21875" customWidth="1"/>
    <col min="13566" max="13566" width="9.5546875" customWidth="1"/>
    <col min="13567" max="13567" width="12.77734375" customWidth="1"/>
    <col min="13568" max="13568" width="10.5546875" customWidth="1"/>
    <col min="13569" max="13569" width="13" customWidth="1"/>
    <col min="13570" max="13570" width="12.5546875" customWidth="1"/>
    <col min="13571" max="13571" width="6.21875" customWidth="1"/>
    <col min="13572" max="13572" width="10.77734375" customWidth="1"/>
    <col min="13821" max="13821" width="32.21875" customWidth="1"/>
    <col min="13822" max="13822" width="9.5546875" customWidth="1"/>
    <col min="13823" max="13823" width="12.77734375" customWidth="1"/>
    <col min="13824" max="13824" width="10.5546875" customWidth="1"/>
    <col min="13825" max="13825" width="13" customWidth="1"/>
    <col min="13826" max="13826" width="12.5546875" customWidth="1"/>
    <col min="13827" max="13827" width="6.21875" customWidth="1"/>
    <col min="13828" max="13828" width="10.77734375" customWidth="1"/>
    <col min="14077" max="14077" width="32.21875" customWidth="1"/>
    <col min="14078" max="14078" width="9.5546875" customWidth="1"/>
    <col min="14079" max="14079" width="12.77734375" customWidth="1"/>
    <col min="14080" max="14080" width="10.5546875" customWidth="1"/>
    <col min="14081" max="14081" width="13" customWidth="1"/>
    <col min="14082" max="14082" width="12.5546875" customWidth="1"/>
    <col min="14083" max="14083" width="6.21875" customWidth="1"/>
    <col min="14084" max="14084" width="10.77734375" customWidth="1"/>
    <col min="14333" max="14333" width="32.21875" customWidth="1"/>
    <col min="14334" max="14334" width="9.5546875" customWidth="1"/>
    <col min="14335" max="14335" width="12.77734375" customWidth="1"/>
    <col min="14336" max="14336" width="10.5546875" customWidth="1"/>
    <col min="14337" max="14337" width="13" customWidth="1"/>
    <col min="14338" max="14338" width="12.5546875" customWidth="1"/>
    <col min="14339" max="14339" width="6.21875" customWidth="1"/>
    <col min="14340" max="14340" width="10.77734375" customWidth="1"/>
    <col min="14589" max="14589" width="32.21875" customWidth="1"/>
    <col min="14590" max="14590" width="9.5546875" customWidth="1"/>
    <col min="14591" max="14591" width="12.77734375" customWidth="1"/>
    <col min="14592" max="14592" width="10.5546875" customWidth="1"/>
    <col min="14593" max="14593" width="13" customWidth="1"/>
    <col min="14594" max="14594" width="12.5546875" customWidth="1"/>
    <col min="14595" max="14595" width="6.21875" customWidth="1"/>
    <col min="14596" max="14596" width="10.77734375" customWidth="1"/>
    <col min="14845" max="14845" width="32.21875" customWidth="1"/>
    <col min="14846" max="14846" width="9.5546875" customWidth="1"/>
    <col min="14847" max="14847" width="12.77734375" customWidth="1"/>
    <col min="14848" max="14848" width="10.5546875" customWidth="1"/>
    <col min="14849" max="14849" width="13" customWidth="1"/>
    <col min="14850" max="14850" width="12.5546875" customWidth="1"/>
    <col min="14851" max="14851" width="6.21875" customWidth="1"/>
    <col min="14852" max="14852" width="10.77734375" customWidth="1"/>
    <col min="15101" max="15101" width="32.21875" customWidth="1"/>
    <col min="15102" max="15102" width="9.5546875" customWidth="1"/>
    <col min="15103" max="15103" width="12.77734375" customWidth="1"/>
    <col min="15104" max="15104" width="10.5546875" customWidth="1"/>
    <col min="15105" max="15105" width="13" customWidth="1"/>
    <col min="15106" max="15106" width="12.5546875" customWidth="1"/>
    <col min="15107" max="15107" width="6.21875" customWidth="1"/>
    <col min="15108" max="15108" width="10.77734375" customWidth="1"/>
    <col min="15357" max="15357" width="32.21875" customWidth="1"/>
    <col min="15358" max="15358" width="9.5546875" customWidth="1"/>
    <col min="15359" max="15359" width="12.77734375" customWidth="1"/>
    <col min="15360" max="15360" width="10.5546875" customWidth="1"/>
    <col min="15361" max="15361" width="13" customWidth="1"/>
    <col min="15362" max="15362" width="12.5546875" customWidth="1"/>
    <col min="15363" max="15363" width="6.21875" customWidth="1"/>
    <col min="15364" max="15364" width="10.77734375" customWidth="1"/>
    <col min="15613" max="15613" width="32.21875" customWidth="1"/>
    <col min="15614" max="15614" width="9.5546875" customWidth="1"/>
    <col min="15615" max="15615" width="12.77734375" customWidth="1"/>
    <col min="15616" max="15616" width="10.5546875" customWidth="1"/>
    <col min="15617" max="15617" width="13" customWidth="1"/>
    <col min="15618" max="15618" width="12.5546875" customWidth="1"/>
    <col min="15619" max="15619" width="6.21875" customWidth="1"/>
    <col min="15620" max="15620" width="10.77734375" customWidth="1"/>
    <col min="15869" max="15869" width="32.21875" customWidth="1"/>
    <col min="15870" max="15870" width="9.5546875" customWidth="1"/>
    <col min="15871" max="15871" width="12.77734375" customWidth="1"/>
    <col min="15872" max="15872" width="10.5546875" customWidth="1"/>
    <col min="15873" max="15873" width="13" customWidth="1"/>
    <col min="15874" max="15874" width="12.5546875" customWidth="1"/>
    <col min="15875" max="15875" width="6.21875" customWidth="1"/>
    <col min="15876" max="15876" width="10.77734375" customWidth="1"/>
    <col min="16125" max="16125" width="32.21875" customWidth="1"/>
    <col min="16126" max="16126" width="9.5546875" customWidth="1"/>
    <col min="16127" max="16127" width="12.77734375" customWidth="1"/>
    <col min="16128" max="16128" width="10.5546875" customWidth="1"/>
    <col min="16129" max="16129" width="13" customWidth="1"/>
    <col min="16130" max="16130" width="12.5546875" customWidth="1"/>
    <col min="16131" max="16131" width="6.21875" customWidth="1"/>
    <col min="16132" max="16132" width="10.77734375" customWidth="1"/>
  </cols>
  <sheetData>
    <row r="1" spans="1:8" s="88" customFormat="1" ht="15.6" x14ac:dyDescent="0.3">
      <c r="A1" s="813" t="s">
        <v>1024</v>
      </c>
      <c r="B1" s="813"/>
      <c r="C1" s="813"/>
      <c r="D1" s="813"/>
      <c r="E1" s="813"/>
      <c r="F1" s="813"/>
    </row>
    <row r="2" spans="1:8" s="551" customFormat="1" ht="15.6" x14ac:dyDescent="0.3">
      <c r="A2" s="815" t="s">
        <v>874</v>
      </c>
      <c r="B2" s="815"/>
      <c r="C2" s="815"/>
      <c r="D2" s="815"/>
      <c r="E2" s="815"/>
      <c r="F2" s="815"/>
      <c r="G2" s="814">
        <v>2023</v>
      </c>
      <c r="H2" s="894" t="s">
        <v>907</v>
      </c>
    </row>
    <row r="3" spans="1:8" x14ac:dyDescent="0.3">
      <c r="A3" s="1137" t="s">
        <v>17</v>
      </c>
      <c r="B3" s="1163" t="s">
        <v>227</v>
      </c>
      <c r="C3" s="1163" t="s">
        <v>150</v>
      </c>
      <c r="D3" s="1163"/>
      <c r="E3" s="1163"/>
      <c r="F3" s="1141"/>
    </row>
    <row r="4" spans="1:8" x14ac:dyDescent="0.3">
      <c r="A4" s="1162"/>
      <c r="B4" s="1163"/>
      <c r="C4" s="1163" t="s">
        <v>830</v>
      </c>
      <c r="D4" s="1163"/>
      <c r="E4" s="1163"/>
      <c r="F4" s="1141"/>
    </row>
    <row r="5" spans="1:8" ht="41.4" x14ac:dyDescent="0.3">
      <c r="A5" s="1162"/>
      <c r="B5" s="1163"/>
      <c r="C5" s="654" t="s">
        <v>831</v>
      </c>
      <c r="D5" s="654" t="s">
        <v>832</v>
      </c>
      <c r="E5" s="654" t="s">
        <v>833</v>
      </c>
      <c r="F5" s="656" t="s">
        <v>834</v>
      </c>
    </row>
    <row r="6" spans="1:8" x14ac:dyDescent="0.3">
      <c r="A6" s="1138"/>
      <c r="B6" s="1163" t="s">
        <v>174</v>
      </c>
      <c r="C6" s="1163"/>
      <c r="D6" s="1163"/>
      <c r="E6" s="1163"/>
      <c r="F6" s="1141"/>
    </row>
    <row r="7" spans="1:8" x14ac:dyDescent="0.3">
      <c r="A7" s="816" t="s">
        <v>835</v>
      </c>
      <c r="B7" s="817">
        <v>1636.29</v>
      </c>
      <c r="C7" s="817">
        <v>1603.7</v>
      </c>
      <c r="D7" s="817">
        <v>1244.6099999999999</v>
      </c>
      <c r="E7" s="817">
        <v>1862.4</v>
      </c>
      <c r="F7" s="818">
        <v>1737.85</v>
      </c>
      <c r="G7" s="819"/>
      <c r="H7" s="110"/>
    </row>
    <row r="8" spans="1:8" x14ac:dyDescent="0.3">
      <c r="A8" s="820" t="s">
        <v>836</v>
      </c>
      <c r="B8" s="821">
        <v>1367.12</v>
      </c>
      <c r="C8" s="821">
        <v>1334.28</v>
      </c>
      <c r="D8" s="821">
        <v>1011.71</v>
      </c>
      <c r="E8" s="821">
        <v>1494.7</v>
      </c>
      <c r="F8" s="822">
        <v>1517.78</v>
      </c>
      <c r="G8" s="819"/>
      <c r="H8" s="110"/>
    </row>
    <row r="9" spans="1:8" ht="28.2" x14ac:dyDescent="0.3">
      <c r="A9" s="816" t="s">
        <v>837</v>
      </c>
      <c r="B9" s="817">
        <v>325.33</v>
      </c>
      <c r="C9" s="817">
        <v>306.64</v>
      </c>
      <c r="D9" s="817">
        <v>209.95</v>
      </c>
      <c r="E9" s="817">
        <v>332.74</v>
      </c>
      <c r="F9" s="818">
        <v>402.19</v>
      </c>
      <c r="G9" s="823"/>
      <c r="H9" s="110"/>
    </row>
    <row r="10" spans="1:8" x14ac:dyDescent="0.3">
      <c r="A10" s="824" t="s">
        <v>838</v>
      </c>
      <c r="B10" s="825"/>
      <c r="C10" s="825"/>
      <c r="D10" s="825"/>
      <c r="E10" s="825"/>
      <c r="F10" s="826"/>
      <c r="G10" s="823"/>
    </row>
    <row r="11" spans="1:8" ht="28.2" x14ac:dyDescent="0.3">
      <c r="A11" s="824" t="s">
        <v>839</v>
      </c>
      <c r="B11" s="825">
        <v>80.02</v>
      </c>
      <c r="C11" s="825">
        <v>84.92</v>
      </c>
      <c r="D11" s="825">
        <v>26.03</v>
      </c>
      <c r="E11" s="825">
        <v>83.23</v>
      </c>
      <c r="F11" s="826">
        <v>76.83</v>
      </c>
      <c r="G11" s="819"/>
    </row>
    <row r="12" spans="1:8" ht="28.2" x14ac:dyDescent="0.3">
      <c r="A12" s="827" t="s">
        <v>840</v>
      </c>
      <c r="B12" s="825">
        <v>44.39</v>
      </c>
      <c r="C12" s="825">
        <v>41.62</v>
      </c>
      <c r="D12" s="825">
        <v>33.76</v>
      </c>
      <c r="E12" s="825">
        <v>48.21</v>
      </c>
      <c r="F12" s="826">
        <v>53.46</v>
      </c>
      <c r="G12" s="823"/>
    </row>
    <row r="13" spans="1:8" x14ac:dyDescent="0.3">
      <c r="A13" s="824" t="s">
        <v>841</v>
      </c>
      <c r="B13" s="817">
        <v>187.9</v>
      </c>
      <c r="C13" s="825">
        <v>167.61</v>
      </c>
      <c r="D13" s="825">
        <v>132.83000000000001</v>
      </c>
      <c r="E13" s="825">
        <v>193.2</v>
      </c>
      <c r="F13" s="826">
        <v>255.62</v>
      </c>
      <c r="G13" s="823"/>
    </row>
    <row r="14" spans="1:8" x14ac:dyDescent="0.3">
      <c r="A14" s="828"/>
      <c r="B14" s="829">
        <f>B13/B7</f>
        <v>0.1148329452603145</v>
      </c>
      <c r="C14" s="829">
        <f t="shared" ref="C14:F14" si="0">C13/C7</f>
        <v>0.10451456007981544</v>
      </c>
      <c r="D14" s="829">
        <f t="shared" si="0"/>
        <v>0.10672419472766571</v>
      </c>
      <c r="E14" s="829">
        <f t="shared" si="0"/>
        <v>0.10373711340206185</v>
      </c>
      <c r="F14" s="830">
        <f t="shared" si="0"/>
        <v>0.14708979486146675</v>
      </c>
      <c r="G14" s="823"/>
    </row>
    <row r="15" spans="1:8" x14ac:dyDescent="0.3">
      <c r="A15" s="831" t="s">
        <v>842</v>
      </c>
      <c r="B15" s="825">
        <v>114.59</v>
      </c>
      <c r="C15" s="825">
        <v>102.49</v>
      </c>
      <c r="D15" s="825">
        <v>88.16</v>
      </c>
      <c r="E15" s="825">
        <v>128.86000000000001</v>
      </c>
      <c r="F15" s="826">
        <v>148.65</v>
      </c>
    </row>
    <row r="16" spans="1:8" x14ac:dyDescent="0.3">
      <c r="A16" s="831" t="s">
        <v>843</v>
      </c>
      <c r="B16" s="825">
        <v>37.81</v>
      </c>
      <c r="C16" s="825">
        <v>34.479999999999997</v>
      </c>
      <c r="D16" s="825" t="s">
        <v>457</v>
      </c>
      <c r="E16" s="825">
        <v>34.46</v>
      </c>
      <c r="F16" s="826">
        <v>57.08</v>
      </c>
    </row>
    <row r="17" spans="1:7" x14ac:dyDescent="0.3">
      <c r="A17" s="831" t="s">
        <v>844</v>
      </c>
      <c r="B17" s="825">
        <v>35.49</v>
      </c>
      <c r="C17" s="825">
        <v>30.64</v>
      </c>
      <c r="D17" s="825">
        <v>43.4</v>
      </c>
      <c r="E17" s="825">
        <v>29.88</v>
      </c>
      <c r="F17" s="826">
        <v>49.88</v>
      </c>
      <c r="G17" s="832"/>
    </row>
    <row r="18" spans="1:7" ht="15.6" x14ac:dyDescent="0.3">
      <c r="A18" s="833"/>
    </row>
    <row r="19" spans="1:7" x14ac:dyDescent="0.3">
      <c r="A19" s="834" t="s">
        <v>845</v>
      </c>
    </row>
  </sheetData>
  <mergeCells count="5">
    <mergeCell ref="A3:A6"/>
    <mergeCell ref="B3:B5"/>
    <mergeCell ref="C3:F3"/>
    <mergeCell ref="C4:F4"/>
    <mergeCell ref="B6:F6"/>
  </mergeCells>
  <hyperlinks>
    <hyperlink ref="H2" location="INFO!A1" display="POWRÓT" xr:uid="{5671E452-DC57-4014-A3D0-D6BF9836EB71}"/>
  </hyperlinks>
  <printOptions horizontalCentered="1"/>
  <pageMargins left="0.9055118110236221" right="0.9055118110236221" top="0.74803149606299213" bottom="0.74803149606299213" header="0.31496062992125984" footer="0.31496062992125984"/>
  <pageSetup paperSize="9" scale="71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CB131-A3DB-4AEE-AE27-F5218869F7C4}">
  <dimension ref="A1:J20"/>
  <sheetViews>
    <sheetView showGridLines="0" zoomScaleNormal="100" zoomScaleSheetLayoutView="93" workbookViewId="0">
      <selection activeCell="M178" sqref="M178"/>
    </sheetView>
  </sheetViews>
  <sheetFormatPr defaultRowHeight="14.4" x14ac:dyDescent="0.3"/>
  <cols>
    <col min="1" max="1" width="24.77734375" customWidth="1"/>
    <col min="2" max="2" width="8.21875" customWidth="1"/>
    <col min="3" max="5" width="12.77734375" customWidth="1"/>
    <col min="6" max="6" width="15.77734375" customWidth="1"/>
    <col min="7" max="8" width="9.21875" customWidth="1"/>
    <col min="9" max="9" width="16.77734375" customWidth="1"/>
    <col min="10" max="10" width="9.21875" customWidth="1"/>
    <col min="257" max="257" width="24.77734375" customWidth="1"/>
    <col min="258" max="258" width="8.21875" customWidth="1"/>
    <col min="259" max="259" width="12.77734375" customWidth="1"/>
    <col min="261" max="261" width="8.5546875" customWidth="1"/>
    <col min="262" max="262" width="15.77734375" customWidth="1"/>
    <col min="263" max="263" width="2.77734375" customWidth="1"/>
    <col min="264" max="266" width="0" hidden="1" customWidth="1"/>
    <col min="513" max="513" width="24.77734375" customWidth="1"/>
    <col min="514" max="514" width="8.21875" customWidth="1"/>
    <col min="515" max="515" width="12.77734375" customWidth="1"/>
    <col min="517" max="517" width="8.5546875" customWidth="1"/>
    <col min="518" max="518" width="15.77734375" customWidth="1"/>
    <col min="519" max="519" width="2.77734375" customWidth="1"/>
    <col min="520" max="522" width="0" hidden="1" customWidth="1"/>
    <col min="769" max="769" width="24.77734375" customWidth="1"/>
    <col min="770" max="770" width="8.21875" customWidth="1"/>
    <col min="771" max="771" width="12.77734375" customWidth="1"/>
    <col min="773" max="773" width="8.5546875" customWidth="1"/>
    <col min="774" max="774" width="15.77734375" customWidth="1"/>
    <col min="775" max="775" width="2.77734375" customWidth="1"/>
    <col min="776" max="778" width="0" hidden="1" customWidth="1"/>
    <col min="1025" max="1025" width="24.77734375" customWidth="1"/>
    <col min="1026" max="1026" width="8.21875" customWidth="1"/>
    <col min="1027" max="1027" width="12.77734375" customWidth="1"/>
    <col min="1029" max="1029" width="8.5546875" customWidth="1"/>
    <col min="1030" max="1030" width="15.77734375" customWidth="1"/>
    <col min="1031" max="1031" width="2.77734375" customWidth="1"/>
    <col min="1032" max="1034" width="0" hidden="1" customWidth="1"/>
    <col min="1281" max="1281" width="24.77734375" customWidth="1"/>
    <col min="1282" max="1282" width="8.21875" customWidth="1"/>
    <col min="1283" max="1283" width="12.77734375" customWidth="1"/>
    <col min="1285" max="1285" width="8.5546875" customWidth="1"/>
    <col min="1286" max="1286" width="15.77734375" customWidth="1"/>
    <col min="1287" max="1287" width="2.77734375" customWidth="1"/>
    <col min="1288" max="1290" width="0" hidden="1" customWidth="1"/>
    <col min="1537" max="1537" width="24.77734375" customWidth="1"/>
    <col min="1538" max="1538" width="8.21875" customWidth="1"/>
    <col min="1539" max="1539" width="12.77734375" customWidth="1"/>
    <col min="1541" max="1541" width="8.5546875" customWidth="1"/>
    <col min="1542" max="1542" width="15.77734375" customWidth="1"/>
    <col min="1543" max="1543" width="2.77734375" customWidth="1"/>
    <col min="1544" max="1546" width="0" hidden="1" customWidth="1"/>
    <col min="1793" max="1793" width="24.77734375" customWidth="1"/>
    <col min="1794" max="1794" width="8.21875" customWidth="1"/>
    <col min="1795" max="1795" width="12.77734375" customWidth="1"/>
    <col min="1797" max="1797" width="8.5546875" customWidth="1"/>
    <col min="1798" max="1798" width="15.77734375" customWidth="1"/>
    <col min="1799" max="1799" width="2.77734375" customWidth="1"/>
    <col min="1800" max="1802" width="0" hidden="1" customWidth="1"/>
    <col min="2049" max="2049" width="24.77734375" customWidth="1"/>
    <col min="2050" max="2050" width="8.21875" customWidth="1"/>
    <col min="2051" max="2051" width="12.77734375" customWidth="1"/>
    <col min="2053" max="2053" width="8.5546875" customWidth="1"/>
    <col min="2054" max="2054" width="15.77734375" customWidth="1"/>
    <col min="2055" max="2055" width="2.77734375" customWidth="1"/>
    <col min="2056" max="2058" width="0" hidden="1" customWidth="1"/>
    <col min="2305" max="2305" width="24.77734375" customWidth="1"/>
    <col min="2306" max="2306" width="8.21875" customWidth="1"/>
    <col min="2307" max="2307" width="12.77734375" customWidth="1"/>
    <col min="2309" max="2309" width="8.5546875" customWidth="1"/>
    <col min="2310" max="2310" width="15.77734375" customWidth="1"/>
    <col min="2311" max="2311" width="2.77734375" customWidth="1"/>
    <col min="2312" max="2314" width="0" hidden="1" customWidth="1"/>
    <col min="2561" max="2561" width="24.77734375" customWidth="1"/>
    <col min="2562" max="2562" width="8.21875" customWidth="1"/>
    <col min="2563" max="2563" width="12.77734375" customWidth="1"/>
    <col min="2565" max="2565" width="8.5546875" customWidth="1"/>
    <col min="2566" max="2566" width="15.77734375" customWidth="1"/>
    <col min="2567" max="2567" width="2.77734375" customWidth="1"/>
    <col min="2568" max="2570" width="0" hidden="1" customWidth="1"/>
    <col min="2817" max="2817" width="24.77734375" customWidth="1"/>
    <col min="2818" max="2818" width="8.21875" customWidth="1"/>
    <col min="2819" max="2819" width="12.77734375" customWidth="1"/>
    <col min="2821" max="2821" width="8.5546875" customWidth="1"/>
    <col min="2822" max="2822" width="15.77734375" customWidth="1"/>
    <col min="2823" max="2823" width="2.77734375" customWidth="1"/>
    <col min="2824" max="2826" width="0" hidden="1" customWidth="1"/>
    <col min="3073" max="3073" width="24.77734375" customWidth="1"/>
    <col min="3074" max="3074" width="8.21875" customWidth="1"/>
    <col min="3075" max="3075" width="12.77734375" customWidth="1"/>
    <col min="3077" max="3077" width="8.5546875" customWidth="1"/>
    <col min="3078" max="3078" width="15.77734375" customWidth="1"/>
    <col min="3079" max="3079" width="2.77734375" customWidth="1"/>
    <col min="3080" max="3082" width="0" hidden="1" customWidth="1"/>
    <col min="3329" max="3329" width="24.77734375" customWidth="1"/>
    <col min="3330" max="3330" width="8.21875" customWidth="1"/>
    <col min="3331" max="3331" width="12.77734375" customWidth="1"/>
    <col min="3333" max="3333" width="8.5546875" customWidth="1"/>
    <col min="3334" max="3334" width="15.77734375" customWidth="1"/>
    <col min="3335" max="3335" width="2.77734375" customWidth="1"/>
    <col min="3336" max="3338" width="0" hidden="1" customWidth="1"/>
    <col min="3585" max="3585" width="24.77734375" customWidth="1"/>
    <col min="3586" max="3586" width="8.21875" customWidth="1"/>
    <col min="3587" max="3587" width="12.77734375" customWidth="1"/>
    <col min="3589" max="3589" width="8.5546875" customWidth="1"/>
    <col min="3590" max="3590" width="15.77734375" customWidth="1"/>
    <col min="3591" max="3591" width="2.77734375" customWidth="1"/>
    <col min="3592" max="3594" width="0" hidden="1" customWidth="1"/>
    <col min="3841" max="3841" width="24.77734375" customWidth="1"/>
    <col min="3842" max="3842" width="8.21875" customWidth="1"/>
    <col min="3843" max="3843" width="12.77734375" customWidth="1"/>
    <col min="3845" max="3845" width="8.5546875" customWidth="1"/>
    <col min="3846" max="3846" width="15.77734375" customWidth="1"/>
    <col min="3847" max="3847" width="2.77734375" customWidth="1"/>
    <col min="3848" max="3850" width="0" hidden="1" customWidth="1"/>
    <col min="4097" max="4097" width="24.77734375" customWidth="1"/>
    <col min="4098" max="4098" width="8.21875" customWidth="1"/>
    <col min="4099" max="4099" width="12.77734375" customWidth="1"/>
    <col min="4101" max="4101" width="8.5546875" customWidth="1"/>
    <col min="4102" max="4102" width="15.77734375" customWidth="1"/>
    <col min="4103" max="4103" width="2.77734375" customWidth="1"/>
    <col min="4104" max="4106" width="0" hidden="1" customWidth="1"/>
    <col min="4353" max="4353" width="24.77734375" customWidth="1"/>
    <col min="4354" max="4354" width="8.21875" customWidth="1"/>
    <col min="4355" max="4355" width="12.77734375" customWidth="1"/>
    <col min="4357" max="4357" width="8.5546875" customWidth="1"/>
    <col min="4358" max="4358" width="15.77734375" customWidth="1"/>
    <col min="4359" max="4359" width="2.77734375" customWidth="1"/>
    <col min="4360" max="4362" width="0" hidden="1" customWidth="1"/>
    <col min="4609" max="4609" width="24.77734375" customWidth="1"/>
    <col min="4610" max="4610" width="8.21875" customWidth="1"/>
    <col min="4611" max="4611" width="12.77734375" customWidth="1"/>
    <col min="4613" max="4613" width="8.5546875" customWidth="1"/>
    <col min="4614" max="4614" width="15.77734375" customWidth="1"/>
    <col min="4615" max="4615" width="2.77734375" customWidth="1"/>
    <col min="4616" max="4618" width="0" hidden="1" customWidth="1"/>
    <col min="4865" max="4865" width="24.77734375" customWidth="1"/>
    <col min="4866" max="4866" width="8.21875" customWidth="1"/>
    <col min="4867" max="4867" width="12.77734375" customWidth="1"/>
    <col min="4869" max="4869" width="8.5546875" customWidth="1"/>
    <col min="4870" max="4870" width="15.77734375" customWidth="1"/>
    <col min="4871" max="4871" width="2.77734375" customWidth="1"/>
    <col min="4872" max="4874" width="0" hidden="1" customWidth="1"/>
    <col min="5121" max="5121" width="24.77734375" customWidth="1"/>
    <col min="5122" max="5122" width="8.21875" customWidth="1"/>
    <col min="5123" max="5123" width="12.77734375" customWidth="1"/>
    <col min="5125" max="5125" width="8.5546875" customWidth="1"/>
    <col min="5126" max="5126" width="15.77734375" customWidth="1"/>
    <col min="5127" max="5127" width="2.77734375" customWidth="1"/>
    <col min="5128" max="5130" width="0" hidden="1" customWidth="1"/>
    <col min="5377" max="5377" width="24.77734375" customWidth="1"/>
    <col min="5378" max="5378" width="8.21875" customWidth="1"/>
    <col min="5379" max="5379" width="12.77734375" customWidth="1"/>
    <col min="5381" max="5381" width="8.5546875" customWidth="1"/>
    <col min="5382" max="5382" width="15.77734375" customWidth="1"/>
    <col min="5383" max="5383" width="2.77734375" customWidth="1"/>
    <col min="5384" max="5386" width="0" hidden="1" customWidth="1"/>
    <col min="5633" max="5633" width="24.77734375" customWidth="1"/>
    <col min="5634" max="5634" width="8.21875" customWidth="1"/>
    <col min="5635" max="5635" width="12.77734375" customWidth="1"/>
    <col min="5637" max="5637" width="8.5546875" customWidth="1"/>
    <col min="5638" max="5638" width="15.77734375" customWidth="1"/>
    <col min="5639" max="5639" width="2.77734375" customWidth="1"/>
    <col min="5640" max="5642" width="0" hidden="1" customWidth="1"/>
    <col min="5889" max="5889" width="24.77734375" customWidth="1"/>
    <col min="5890" max="5890" width="8.21875" customWidth="1"/>
    <col min="5891" max="5891" width="12.77734375" customWidth="1"/>
    <col min="5893" max="5893" width="8.5546875" customWidth="1"/>
    <col min="5894" max="5894" width="15.77734375" customWidth="1"/>
    <col min="5895" max="5895" width="2.77734375" customWidth="1"/>
    <col min="5896" max="5898" width="0" hidden="1" customWidth="1"/>
    <col min="6145" max="6145" width="24.77734375" customWidth="1"/>
    <col min="6146" max="6146" width="8.21875" customWidth="1"/>
    <col min="6147" max="6147" width="12.77734375" customWidth="1"/>
    <col min="6149" max="6149" width="8.5546875" customWidth="1"/>
    <col min="6150" max="6150" width="15.77734375" customWidth="1"/>
    <col min="6151" max="6151" width="2.77734375" customWidth="1"/>
    <col min="6152" max="6154" width="0" hidden="1" customWidth="1"/>
    <col min="6401" max="6401" width="24.77734375" customWidth="1"/>
    <col min="6402" max="6402" width="8.21875" customWidth="1"/>
    <col min="6403" max="6403" width="12.77734375" customWidth="1"/>
    <col min="6405" max="6405" width="8.5546875" customWidth="1"/>
    <col min="6406" max="6406" width="15.77734375" customWidth="1"/>
    <col min="6407" max="6407" width="2.77734375" customWidth="1"/>
    <col min="6408" max="6410" width="0" hidden="1" customWidth="1"/>
    <col min="6657" max="6657" width="24.77734375" customWidth="1"/>
    <col min="6658" max="6658" width="8.21875" customWidth="1"/>
    <col min="6659" max="6659" width="12.77734375" customWidth="1"/>
    <col min="6661" max="6661" width="8.5546875" customWidth="1"/>
    <col min="6662" max="6662" width="15.77734375" customWidth="1"/>
    <col min="6663" max="6663" width="2.77734375" customWidth="1"/>
    <col min="6664" max="6666" width="0" hidden="1" customWidth="1"/>
    <col min="6913" max="6913" width="24.77734375" customWidth="1"/>
    <col min="6914" max="6914" width="8.21875" customWidth="1"/>
    <col min="6915" max="6915" width="12.77734375" customWidth="1"/>
    <col min="6917" max="6917" width="8.5546875" customWidth="1"/>
    <col min="6918" max="6918" width="15.77734375" customWidth="1"/>
    <col min="6919" max="6919" width="2.77734375" customWidth="1"/>
    <col min="6920" max="6922" width="0" hidden="1" customWidth="1"/>
    <col min="7169" max="7169" width="24.77734375" customWidth="1"/>
    <col min="7170" max="7170" width="8.21875" customWidth="1"/>
    <col min="7171" max="7171" width="12.77734375" customWidth="1"/>
    <col min="7173" max="7173" width="8.5546875" customWidth="1"/>
    <col min="7174" max="7174" width="15.77734375" customWidth="1"/>
    <col min="7175" max="7175" width="2.77734375" customWidth="1"/>
    <col min="7176" max="7178" width="0" hidden="1" customWidth="1"/>
    <col min="7425" max="7425" width="24.77734375" customWidth="1"/>
    <col min="7426" max="7426" width="8.21875" customWidth="1"/>
    <col min="7427" max="7427" width="12.77734375" customWidth="1"/>
    <col min="7429" max="7429" width="8.5546875" customWidth="1"/>
    <col min="7430" max="7430" width="15.77734375" customWidth="1"/>
    <col min="7431" max="7431" width="2.77734375" customWidth="1"/>
    <col min="7432" max="7434" width="0" hidden="1" customWidth="1"/>
    <col min="7681" max="7681" width="24.77734375" customWidth="1"/>
    <col min="7682" max="7682" width="8.21875" customWidth="1"/>
    <col min="7683" max="7683" width="12.77734375" customWidth="1"/>
    <col min="7685" max="7685" width="8.5546875" customWidth="1"/>
    <col min="7686" max="7686" width="15.77734375" customWidth="1"/>
    <col min="7687" max="7687" width="2.77734375" customWidth="1"/>
    <col min="7688" max="7690" width="0" hidden="1" customWidth="1"/>
    <col min="7937" max="7937" width="24.77734375" customWidth="1"/>
    <col min="7938" max="7938" width="8.21875" customWidth="1"/>
    <col min="7939" max="7939" width="12.77734375" customWidth="1"/>
    <col min="7941" max="7941" width="8.5546875" customWidth="1"/>
    <col min="7942" max="7942" width="15.77734375" customWidth="1"/>
    <col min="7943" max="7943" width="2.77734375" customWidth="1"/>
    <col min="7944" max="7946" width="0" hidden="1" customWidth="1"/>
    <col min="8193" max="8193" width="24.77734375" customWidth="1"/>
    <col min="8194" max="8194" width="8.21875" customWidth="1"/>
    <col min="8195" max="8195" width="12.77734375" customWidth="1"/>
    <col min="8197" max="8197" width="8.5546875" customWidth="1"/>
    <col min="8198" max="8198" width="15.77734375" customWidth="1"/>
    <col min="8199" max="8199" width="2.77734375" customWidth="1"/>
    <col min="8200" max="8202" width="0" hidden="1" customWidth="1"/>
    <col min="8449" max="8449" width="24.77734375" customWidth="1"/>
    <col min="8450" max="8450" width="8.21875" customWidth="1"/>
    <col min="8451" max="8451" width="12.77734375" customWidth="1"/>
    <col min="8453" max="8453" width="8.5546875" customWidth="1"/>
    <col min="8454" max="8454" width="15.77734375" customWidth="1"/>
    <col min="8455" max="8455" width="2.77734375" customWidth="1"/>
    <col min="8456" max="8458" width="0" hidden="1" customWidth="1"/>
    <col min="8705" max="8705" width="24.77734375" customWidth="1"/>
    <col min="8706" max="8706" width="8.21875" customWidth="1"/>
    <col min="8707" max="8707" width="12.77734375" customWidth="1"/>
    <col min="8709" max="8709" width="8.5546875" customWidth="1"/>
    <col min="8710" max="8710" width="15.77734375" customWidth="1"/>
    <col min="8711" max="8711" width="2.77734375" customWidth="1"/>
    <col min="8712" max="8714" width="0" hidden="1" customWidth="1"/>
    <col min="8961" max="8961" width="24.77734375" customWidth="1"/>
    <col min="8962" max="8962" width="8.21875" customWidth="1"/>
    <col min="8963" max="8963" width="12.77734375" customWidth="1"/>
    <col min="8965" max="8965" width="8.5546875" customWidth="1"/>
    <col min="8966" max="8966" width="15.77734375" customWidth="1"/>
    <col min="8967" max="8967" width="2.77734375" customWidth="1"/>
    <col min="8968" max="8970" width="0" hidden="1" customWidth="1"/>
    <col min="9217" max="9217" width="24.77734375" customWidth="1"/>
    <col min="9218" max="9218" width="8.21875" customWidth="1"/>
    <col min="9219" max="9219" width="12.77734375" customWidth="1"/>
    <col min="9221" max="9221" width="8.5546875" customWidth="1"/>
    <col min="9222" max="9222" width="15.77734375" customWidth="1"/>
    <col min="9223" max="9223" width="2.77734375" customWidth="1"/>
    <col min="9224" max="9226" width="0" hidden="1" customWidth="1"/>
    <col min="9473" max="9473" width="24.77734375" customWidth="1"/>
    <col min="9474" max="9474" width="8.21875" customWidth="1"/>
    <col min="9475" max="9475" width="12.77734375" customWidth="1"/>
    <col min="9477" max="9477" width="8.5546875" customWidth="1"/>
    <col min="9478" max="9478" width="15.77734375" customWidth="1"/>
    <col min="9479" max="9479" width="2.77734375" customWidth="1"/>
    <col min="9480" max="9482" width="0" hidden="1" customWidth="1"/>
    <col min="9729" max="9729" width="24.77734375" customWidth="1"/>
    <col min="9730" max="9730" width="8.21875" customWidth="1"/>
    <col min="9731" max="9731" width="12.77734375" customWidth="1"/>
    <col min="9733" max="9733" width="8.5546875" customWidth="1"/>
    <col min="9734" max="9734" width="15.77734375" customWidth="1"/>
    <col min="9735" max="9735" width="2.77734375" customWidth="1"/>
    <col min="9736" max="9738" width="0" hidden="1" customWidth="1"/>
    <col min="9985" max="9985" width="24.77734375" customWidth="1"/>
    <col min="9986" max="9986" width="8.21875" customWidth="1"/>
    <col min="9987" max="9987" width="12.77734375" customWidth="1"/>
    <col min="9989" max="9989" width="8.5546875" customWidth="1"/>
    <col min="9990" max="9990" width="15.77734375" customWidth="1"/>
    <col min="9991" max="9991" width="2.77734375" customWidth="1"/>
    <col min="9992" max="9994" width="0" hidden="1" customWidth="1"/>
    <col min="10241" max="10241" width="24.77734375" customWidth="1"/>
    <col min="10242" max="10242" width="8.21875" customWidth="1"/>
    <col min="10243" max="10243" width="12.77734375" customWidth="1"/>
    <col min="10245" max="10245" width="8.5546875" customWidth="1"/>
    <col min="10246" max="10246" width="15.77734375" customWidth="1"/>
    <col min="10247" max="10247" width="2.77734375" customWidth="1"/>
    <col min="10248" max="10250" width="0" hidden="1" customWidth="1"/>
    <col min="10497" max="10497" width="24.77734375" customWidth="1"/>
    <col min="10498" max="10498" width="8.21875" customWidth="1"/>
    <col min="10499" max="10499" width="12.77734375" customWidth="1"/>
    <col min="10501" max="10501" width="8.5546875" customWidth="1"/>
    <col min="10502" max="10502" width="15.77734375" customWidth="1"/>
    <col min="10503" max="10503" width="2.77734375" customWidth="1"/>
    <col min="10504" max="10506" width="0" hidden="1" customWidth="1"/>
    <col min="10753" max="10753" width="24.77734375" customWidth="1"/>
    <col min="10754" max="10754" width="8.21875" customWidth="1"/>
    <col min="10755" max="10755" width="12.77734375" customWidth="1"/>
    <col min="10757" max="10757" width="8.5546875" customWidth="1"/>
    <col min="10758" max="10758" width="15.77734375" customWidth="1"/>
    <col min="10759" max="10759" width="2.77734375" customWidth="1"/>
    <col min="10760" max="10762" width="0" hidden="1" customWidth="1"/>
    <col min="11009" max="11009" width="24.77734375" customWidth="1"/>
    <col min="11010" max="11010" width="8.21875" customWidth="1"/>
    <col min="11011" max="11011" width="12.77734375" customWidth="1"/>
    <col min="11013" max="11013" width="8.5546875" customWidth="1"/>
    <col min="11014" max="11014" width="15.77734375" customWidth="1"/>
    <col min="11015" max="11015" width="2.77734375" customWidth="1"/>
    <col min="11016" max="11018" width="0" hidden="1" customWidth="1"/>
    <col min="11265" max="11265" width="24.77734375" customWidth="1"/>
    <col min="11266" max="11266" width="8.21875" customWidth="1"/>
    <col min="11267" max="11267" width="12.77734375" customWidth="1"/>
    <col min="11269" max="11269" width="8.5546875" customWidth="1"/>
    <col min="11270" max="11270" width="15.77734375" customWidth="1"/>
    <col min="11271" max="11271" width="2.77734375" customWidth="1"/>
    <col min="11272" max="11274" width="0" hidden="1" customWidth="1"/>
    <col min="11521" max="11521" width="24.77734375" customWidth="1"/>
    <col min="11522" max="11522" width="8.21875" customWidth="1"/>
    <col min="11523" max="11523" width="12.77734375" customWidth="1"/>
    <col min="11525" max="11525" width="8.5546875" customWidth="1"/>
    <col min="11526" max="11526" width="15.77734375" customWidth="1"/>
    <col min="11527" max="11527" width="2.77734375" customWidth="1"/>
    <col min="11528" max="11530" width="0" hidden="1" customWidth="1"/>
    <col min="11777" max="11777" width="24.77734375" customWidth="1"/>
    <col min="11778" max="11778" width="8.21875" customWidth="1"/>
    <col min="11779" max="11779" width="12.77734375" customWidth="1"/>
    <col min="11781" max="11781" width="8.5546875" customWidth="1"/>
    <col min="11782" max="11782" width="15.77734375" customWidth="1"/>
    <col min="11783" max="11783" width="2.77734375" customWidth="1"/>
    <col min="11784" max="11786" width="0" hidden="1" customWidth="1"/>
    <col min="12033" max="12033" width="24.77734375" customWidth="1"/>
    <col min="12034" max="12034" width="8.21875" customWidth="1"/>
    <col min="12035" max="12035" width="12.77734375" customWidth="1"/>
    <col min="12037" max="12037" width="8.5546875" customWidth="1"/>
    <col min="12038" max="12038" width="15.77734375" customWidth="1"/>
    <col min="12039" max="12039" width="2.77734375" customWidth="1"/>
    <col min="12040" max="12042" width="0" hidden="1" customWidth="1"/>
    <col min="12289" max="12289" width="24.77734375" customWidth="1"/>
    <col min="12290" max="12290" width="8.21875" customWidth="1"/>
    <col min="12291" max="12291" width="12.77734375" customWidth="1"/>
    <col min="12293" max="12293" width="8.5546875" customWidth="1"/>
    <col min="12294" max="12294" width="15.77734375" customWidth="1"/>
    <col min="12295" max="12295" width="2.77734375" customWidth="1"/>
    <col min="12296" max="12298" width="0" hidden="1" customWidth="1"/>
    <col min="12545" max="12545" width="24.77734375" customWidth="1"/>
    <col min="12546" max="12546" width="8.21875" customWidth="1"/>
    <col min="12547" max="12547" width="12.77734375" customWidth="1"/>
    <col min="12549" max="12549" width="8.5546875" customWidth="1"/>
    <col min="12550" max="12550" width="15.77734375" customWidth="1"/>
    <col min="12551" max="12551" width="2.77734375" customWidth="1"/>
    <col min="12552" max="12554" width="0" hidden="1" customWidth="1"/>
    <col min="12801" max="12801" width="24.77734375" customWidth="1"/>
    <col min="12802" max="12802" width="8.21875" customWidth="1"/>
    <col min="12803" max="12803" width="12.77734375" customWidth="1"/>
    <col min="12805" max="12805" width="8.5546875" customWidth="1"/>
    <col min="12806" max="12806" width="15.77734375" customWidth="1"/>
    <col min="12807" max="12807" width="2.77734375" customWidth="1"/>
    <col min="12808" max="12810" width="0" hidden="1" customWidth="1"/>
    <col min="13057" max="13057" width="24.77734375" customWidth="1"/>
    <col min="13058" max="13058" width="8.21875" customWidth="1"/>
    <col min="13059" max="13059" width="12.77734375" customWidth="1"/>
    <col min="13061" max="13061" width="8.5546875" customWidth="1"/>
    <col min="13062" max="13062" width="15.77734375" customWidth="1"/>
    <col min="13063" max="13063" width="2.77734375" customWidth="1"/>
    <col min="13064" max="13066" width="0" hidden="1" customWidth="1"/>
    <col min="13313" max="13313" width="24.77734375" customWidth="1"/>
    <col min="13314" max="13314" width="8.21875" customWidth="1"/>
    <col min="13315" max="13315" width="12.77734375" customWidth="1"/>
    <col min="13317" max="13317" width="8.5546875" customWidth="1"/>
    <col min="13318" max="13318" width="15.77734375" customWidth="1"/>
    <col min="13319" max="13319" width="2.77734375" customWidth="1"/>
    <col min="13320" max="13322" width="0" hidden="1" customWidth="1"/>
    <col min="13569" max="13569" width="24.77734375" customWidth="1"/>
    <col min="13570" max="13570" width="8.21875" customWidth="1"/>
    <col min="13571" max="13571" width="12.77734375" customWidth="1"/>
    <col min="13573" max="13573" width="8.5546875" customWidth="1"/>
    <col min="13574" max="13574" width="15.77734375" customWidth="1"/>
    <col min="13575" max="13575" width="2.77734375" customWidth="1"/>
    <col min="13576" max="13578" width="0" hidden="1" customWidth="1"/>
    <col min="13825" max="13825" width="24.77734375" customWidth="1"/>
    <col min="13826" max="13826" width="8.21875" customWidth="1"/>
    <col min="13827" max="13827" width="12.77734375" customWidth="1"/>
    <col min="13829" max="13829" width="8.5546875" customWidth="1"/>
    <col min="13830" max="13830" width="15.77734375" customWidth="1"/>
    <col min="13831" max="13831" width="2.77734375" customWidth="1"/>
    <col min="13832" max="13834" width="0" hidden="1" customWidth="1"/>
    <col min="14081" max="14081" width="24.77734375" customWidth="1"/>
    <col min="14082" max="14082" width="8.21875" customWidth="1"/>
    <col min="14083" max="14083" width="12.77734375" customWidth="1"/>
    <col min="14085" max="14085" width="8.5546875" customWidth="1"/>
    <col min="14086" max="14086" width="15.77734375" customWidth="1"/>
    <col min="14087" max="14087" width="2.77734375" customWidth="1"/>
    <col min="14088" max="14090" width="0" hidden="1" customWidth="1"/>
    <col min="14337" max="14337" width="24.77734375" customWidth="1"/>
    <col min="14338" max="14338" width="8.21875" customWidth="1"/>
    <col min="14339" max="14339" width="12.77734375" customWidth="1"/>
    <col min="14341" max="14341" width="8.5546875" customWidth="1"/>
    <col min="14342" max="14342" width="15.77734375" customWidth="1"/>
    <col min="14343" max="14343" width="2.77734375" customWidth="1"/>
    <col min="14344" max="14346" width="0" hidden="1" customWidth="1"/>
    <col min="14593" max="14593" width="24.77734375" customWidth="1"/>
    <col min="14594" max="14594" width="8.21875" customWidth="1"/>
    <col min="14595" max="14595" width="12.77734375" customWidth="1"/>
    <col min="14597" max="14597" width="8.5546875" customWidth="1"/>
    <col min="14598" max="14598" width="15.77734375" customWidth="1"/>
    <col min="14599" max="14599" width="2.77734375" customWidth="1"/>
    <col min="14600" max="14602" width="0" hidden="1" customWidth="1"/>
    <col min="14849" max="14849" width="24.77734375" customWidth="1"/>
    <col min="14850" max="14850" width="8.21875" customWidth="1"/>
    <col min="14851" max="14851" width="12.77734375" customWidth="1"/>
    <col min="14853" max="14853" width="8.5546875" customWidth="1"/>
    <col min="14854" max="14854" width="15.77734375" customWidth="1"/>
    <col min="14855" max="14855" width="2.77734375" customWidth="1"/>
    <col min="14856" max="14858" width="0" hidden="1" customWidth="1"/>
    <col min="15105" max="15105" width="24.77734375" customWidth="1"/>
    <col min="15106" max="15106" width="8.21875" customWidth="1"/>
    <col min="15107" max="15107" width="12.77734375" customWidth="1"/>
    <col min="15109" max="15109" width="8.5546875" customWidth="1"/>
    <col min="15110" max="15110" width="15.77734375" customWidth="1"/>
    <col min="15111" max="15111" width="2.77734375" customWidth="1"/>
    <col min="15112" max="15114" width="0" hidden="1" customWidth="1"/>
    <col min="15361" max="15361" width="24.77734375" customWidth="1"/>
    <col min="15362" max="15362" width="8.21875" customWidth="1"/>
    <col min="15363" max="15363" width="12.77734375" customWidth="1"/>
    <col min="15365" max="15365" width="8.5546875" customWidth="1"/>
    <col min="15366" max="15366" width="15.77734375" customWidth="1"/>
    <col min="15367" max="15367" width="2.77734375" customWidth="1"/>
    <col min="15368" max="15370" width="0" hidden="1" customWidth="1"/>
    <col min="15617" max="15617" width="24.77734375" customWidth="1"/>
    <col min="15618" max="15618" width="8.21875" customWidth="1"/>
    <col min="15619" max="15619" width="12.77734375" customWidth="1"/>
    <col min="15621" max="15621" width="8.5546875" customWidth="1"/>
    <col min="15622" max="15622" width="15.77734375" customWidth="1"/>
    <col min="15623" max="15623" width="2.77734375" customWidth="1"/>
    <col min="15624" max="15626" width="0" hidden="1" customWidth="1"/>
    <col min="15873" max="15873" width="24.77734375" customWidth="1"/>
    <col min="15874" max="15874" width="8.21875" customWidth="1"/>
    <col min="15875" max="15875" width="12.77734375" customWidth="1"/>
    <col min="15877" max="15877" width="8.5546875" customWidth="1"/>
    <col min="15878" max="15878" width="15.77734375" customWidth="1"/>
    <col min="15879" max="15879" width="2.77734375" customWidth="1"/>
    <col min="15880" max="15882" width="0" hidden="1" customWidth="1"/>
    <col min="16129" max="16129" width="24.77734375" customWidth="1"/>
    <col min="16130" max="16130" width="8.21875" customWidth="1"/>
    <col min="16131" max="16131" width="12.77734375" customWidth="1"/>
    <col min="16133" max="16133" width="8.5546875" customWidth="1"/>
    <col min="16134" max="16134" width="15.77734375" customWidth="1"/>
    <col min="16135" max="16135" width="2.77734375" customWidth="1"/>
    <col min="16136" max="16138" width="0" hidden="1" customWidth="1"/>
  </cols>
  <sheetData>
    <row r="1" spans="1:10" ht="21" x14ac:dyDescent="0.4">
      <c r="A1" s="835" t="s">
        <v>846</v>
      </c>
      <c r="F1" s="836">
        <v>2023</v>
      </c>
      <c r="H1" s="515"/>
    </row>
    <row r="2" spans="1:10" ht="14.4" customHeight="1" x14ac:dyDescent="0.4">
      <c r="A2" s="835"/>
      <c r="F2" s="836"/>
      <c r="G2" s="894" t="s">
        <v>907</v>
      </c>
      <c r="H2" s="515"/>
    </row>
    <row r="3" spans="1:10" ht="52.8" x14ac:dyDescent="0.3">
      <c r="A3" s="1164" t="s">
        <v>68</v>
      </c>
      <c r="B3" s="1163" t="s">
        <v>784</v>
      </c>
      <c r="C3" s="1163" t="s">
        <v>847</v>
      </c>
      <c r="D3" s="1163"/>
      <c r="E3" s="1163"/>
      <c r="F3" s="837" t="s">
        <v>848</v>
      </c>
      <c r="H3" s="269"/>
    </row>
    <row r="4" spans="1:10" ht="26.4" x14ac:dyDescent="0.3">
      <c r="A4" s="1164"/>
      <c r="B4" s="1163"/>
      <c r="C4" s="837" t="s">
        <v>849</v>
      </c>
      <c r="D4" s="837" t="s">
        <v>808</v>
      </c>
      <c r="E4" s="1165" t="s">
        <v>31</v>
      </c>
      <c r="F4" s="1166"/>
    </row>
    <row r="5" spans="1:10" ht="21" x14ac:dyDescent="0.4">
      <c r="A5" s="838" t="s">
        <v>850</v>
      </c>
      <c r="B5" s="839"/>
      <c r="C5" s="840" t="s">
        <v>14</v>
      </c>
      <c r="D5" s="841">
        <v>813.19223399999998</v>
      </c>
      <c r="E5" s="841">
        <v>100</v>
      </c>
      <c r="F5" s="840" t="s">
        <v>14</v>
      </c>
      <c r="H5" s="842"/>
      <c r="I5" s="843"/>
      <c r="J5" s="844"/>
    </row>
    <row r="6" spans="1:10" x14ac:dyDescent="0.3">
      <c r="A6" s="682" t="s">
        <v>70</v>
      </c>
      <c r="B6" s="845" t="s">
        <v>851</v>
      </c>
      <c r="C6" s="663">
        <v>28.806999999999999</v>
      </c>
      <c r="D6" s="846">
        <v>103.70519999999999</v>
      </c>
      <c r="E6" s="847">
        <v>12.75</v>
      </c>
      <c r="F6" s="846">
        <v>17.938487655520017</v>
      </c>
      <c r="I6" s="848"/>
    </row>
    <row r="7" spans="1:10" ht="21" x14ac:dyDescent="0.4">
      <c r="A7" s="682" t="s">
        <v>852</v>
      </c>
      <c r="B7" s="845" t="s">
        <v>853</v>
      </c>
      <c r="C7" s="663">
        <v>146.01</v>
      </c>
      <c r="D7" s="846">
        <v>146.01</v>
      </c>
      <c r="E7" s="847">
        <v>17.96</v>
      </c>
      <c r="F7" s="846">
        <v>54.373662939395082</v>
      </c>
      <c r="I7" s="515"/>
    </row>
    <row r="8" spans="1:10" x14ac:dyDescent="0.3">
      <c r="A8" s="682" t="s">
        <v>105</v>
      </c>
      <c r="B8" s="845" t="s">
        <v>853</v>
      </c>
      <c r="C8" s="663">
        <v>176.06528900000001</v>
      </c>
      <c r="D8" s="846">
        <v>176.06528900000001</v>
      </c>
      <c r="E8" s="847">
        <v>21.65</v>
      </c>
      <c r="F8" s="846">
        <v>24.968859973388273</v>
      </c>
    </row>
    <row r="9" spans="1:10" ht="17.399999999999999" x14ac:dyDescent="0.3">
      <c r="A9" s="682" t="s">
        <v>854</v>
      </c>
      <c r="B9" s="845" t="s">
        <v>462</v>
      </c>
      <c r="C9" s="663">
        <v>430.59</v>
      </c>
      <c r="D9" s="846">
        <v>19.80714</v>
      </c>
      <c r="E9" s="847">
        <v>2.44</v>
      </c>
      <c r="F9" s="846">
        <v>16.896659108381911</v>
      </c>
    </row>
    <row r="10" spans="1:10" x14ac:dyDescent="0.3">
      <c r="A10" s="682" t="s">
        <v>855</v>
      </c>
      <c r="B10" s="845" t="s">
        <v>462</v>
      </c>
      <c r="C10" s="663">
        <v>80</v>
      </c>
      <c r="D10" s="846">
        <v>3.44</v>
      </c>
      <c r="E10" s="847">
        <v>0.42</v>
      </c>
      <c r="F10" s="846">
        <v>13.275555901457539</v>
      </c>
    </row>
    <row r="11" spans="1:10" x14ac:dyDescent="0.3">
      <c r="A11" s="682" t="s">
        <v>75</v>
      </c>
      <c r="B11" s="845" t="s">
        <v>462</v>
      </c>
      <c r="C11" s="663">
        <v>6500</v>
      </c>
      <c r="D11" s="846">
        <v>166.82820599999999</v>
      </c>
      <c r="E11" s="847">
        <v>20.51</v>
      </c>
      <c r="F11" s="846">
        <v>11.691632316148482</v>
      </c>
    </row>
    <row r="12" spans="1:10" x14ac:dyDescent="0.3">
      <c r="A12" s="682" t="s">
        <v>76</v>
      </c>
      <c r="B12" s="845" t="s">
        <v>462</v>
      </c>
      <c r="C12" s="663">
        <v>180</v>
      </c>
      <c r="D12" s="846">
        <v>1.44</v>
      </c>
      <c r="E12" s="847">
        <v>0.18</v>
      </c>
      <c r="F12" s="846">
        <v>0.44582901296453692</v>
      </c>
    </row>
    <row r="13" spans="1:10" x14ac:dyDescent="0.3">
      <c r="A13" s="682" t="s">
        <v>77</v>
      </c>
      <c r="B13" s="845" t="s">
        <v>462</v>
      </c>
      <c r="C13" s="663">
        <v>44</v>
      </c>
      <c r="D13" s="846">
        <v>1.232</v>
      </c>
      <c r="E13" s="847">
        <v>0.15</v>
      </c>
      <c r="F13" s="846">
        <v>2.12120446617672</v>
      </c>
    </row>
    <row r="14" spans="1:10" x14ac:dyDescent="0.3">
      <c r="A14" s="682" t="s">
        <v>78</v>
      </c>
      <c r="B14" s="845" t="s">
        <v>853</v>
      </c>
      <c r="C14" s="663">
        <v>165.85239999999999</v>
      </c>
      <c r="D14" s="846">
        <v>165.85239999999999</v>
      </c>
      <c r="E14" s="847">
        <v>20.399999999999999</v>
      </c>
      <c r="F14" s="846">
        <v>60.012197036190415</v>
      </c>
    </row>
    <row r="15" spans="1:10" ht="15.6" x14ac:dyDescent="0.3">
      <c r="A15" s="682" t="s">
        <v>80</v>
      </c>
      <c r="B15" s="845" t="s">
        <v>853</v>
      </c>
      <c r="C15" s="663">
        <v>3.2031809999999998</v>
      </c>
      <c r="D15" s="846">
        <v>3.2031809999999998</v>
      </c>
      <c r="E15" s="847">
        <v>0.39</v>
      </c>
      <c r="F15" s="846">
        <v>7.3790278133084755</v>
      </c>
      <c r="G15" s="262"/>
    </row>
    <row r="16" spans="1:10" ht="17.399999999999999" x14ac:dyDescent="0.3">
      <c r="A16" s="682" t="s">
        <v>856</v>
      </c>
      <c r="B16" s="845" t="s">
        <v>853</v>
      </c>
      <c r="C16" s="663">
        <v>25.608817999999999</v>
      </c>
      <c r="D16" s="846">
        <v>25.608817999999999</v>
      </c>
      <c r="E16" s="847">
        <v>3.15</v>
      </c>
      <c r="F16" s="846">
        <v>94.134599723302813</v>
      </c>
    </row>
    <row r="17" spans="1:5" ht="15.6" x14ac:dyDescent="0.3">
      <c r="A17" s="849"/>
      <c r="D17" s="661"/>
      <c r="E17" s="666"/>
    </row>
    <row r="18" spans="1:5" x14ac:dyDescent="0.3">
      <c r="A18" s="834" t="s">
        <v>857</v>
      </c>
    </row>
    <row r="19" spans="1:5" x14ac:dyDescent="0.3">
      <c r="A19" s="850" t="s">
        <v>858</v>
      </c>
    </row>
    <row r="20" spans="1:5" ht="15.6" x14ac:dyDescent="0.3">
      <c r="A20" s="851"/>
    </row>
  </sheetData>
  <mergeCells count="4">
    <mergeCell ref="A3:A4"/>
    <mergeCell ref="B3:B4"/>
    <mergeCell ref="C3:E3"/>
    <mergeCell ref="E4:F4"/>
  </mergeCells>
  <hyperlinks>
    <hyperlink ref="G2" location="INFO!A1" display="POWRÓT" xr:uid="{7CB5C292-E69D-4DF8-98B7-A07F2E2F5263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92C0D-9537-40D5-A9AE-8B34F829CCBD}">
  <sheetPr>
    <tabColor rgb="FFFFC000"/>
  </sheetPr>
  <dimension ref="A1:J32"/>
  <sheetViews>
    <sheetView topLeftCell="A13" zoomScaleNormal="100" zoomScaleSheetLayoutView="93" workbookViewId="0">
      <selection activeCell="I21" sqref="I21"/>
    </sheetView>
  </sheetViews>
  <sheetFormatPr defaultRowHeight="14.4" x14ac:dyDescent="0.3"/>
  <cols>
    <col min="1" max="1" width="24.77734375" customWidth="1"/>
    <col min="2" max="2" width="8.21875" customWidth="1"/>
    <col min="3" max="6" width="13.33203125" customWidth="1"/>
    <col min="7" max="8" width="9.21875" customWidth="1"/>
    <col min="9" max="9" width="16.77734375" customWidth="1"/>
    <col min="10" max="10" width="9.21875" customWidth="1"/>
    <col min="257" max="257" width="24.77734375" customWidth="1"/>
    <col min="258" max="258" width="8.21875" customWidth="1"/>
    <col min="259" max="259" width="12.77734375" customWidth="1"/>
    <col min="261" max="261" width="8.5546875" customWidth="1"/>
    <col min="262" max="262" width="15.77734375" customWidth="1"/>
    <col min="263" max="263" width="2.77734375" customWidth="1"/>
    <col min="264" max="266" width="0" hidden="1" customWidth="1"/>
    <col min="513" max="513" width="24.77734375" customWidth="1"/>
    <col min="514" max="514" width="8.21875" customWidth="1"/>
    <col min="515" max="515" width="12.77734375" customWidth="1"/>
    <col min="517" max="517" width="8.5546875" customWidth="1"/>
    <col min="518" max="518" width="15.77734375" customWidth="1"/>
    <col min="519" max="519" width="2.77734375" customWidth="1"/>
    <col min="520" max="522" width="0" hidden="1" customWidth="1"/>
    <col min="769" max="769" width="24.77734375" customWidth="1"/>
    <col min="770" max="770" width="8.21875" customWidth="1"/>
    <col min="771" max="771" width="12.77734375" customWidth="1"/>
    <col min="773" max="773" width="8.5546875" customWidth="1"/>
    <col min="774" max="774" width="15.77734375" customWidth="1"/>
    <col min="775" max="775" width="2.77734375" customWidth="1"/>
    <col min="776" max="778" width="0" hidden="1" customWidth="1"/>
    <col min="1025" max="1025" width="24.77734375" customWidth="1"/>
    <col min="1026" max="1026" width="8.21875" customWidth="1"/>
    <col min="1027" max="1027" width="12.77734375" customWidth="1"/>
    <col min="1029" max="1029" width="8.5546875" customWidth="1"/>
    <col min="1030" max="1030" width="15.77734375" customWidth="1"/>
    <col min="1031" max="1031" width="2.77734375" customWidth="1"/>
    <col min="1032" max="1034" width="0" hidden="1" customWidth="1"/>
    <col min="1281" max="1281" width="24.77734375" customWidth="1"/>
    <col min="1282" max="1282" width="8.21875" customWidth="1"/>
    <col min="1283" max="1283" width="12.77734375" customWidth="1"/>
    <col min="1285" max="1285" width="8.5546875" customWidth="1"/>
    <col min="1286" max="1286" width="15.77734375" customWidth="1"/>
    <col min="1287" max="1287" width="2.77734375" customWidth="1"/>
    <col min="1288" max="1290" width="0" hidden="1" customWidth="1"/>
    <col min="1537" max="1537" width="24.77734375" customWidth="1"/>
    <col min="1538" max="1538" width="8.21875" customWidth="1"/>
    <col min="1539" max="1539" width="12.77734375" customWidth="1"/>
    <col min="1541" max="1541" width="8.5546875" customWidth="1"/>
    <col min="1542" max="1542" width="15.77734375" customWidth="1"/>
    <col min="1543" max="1543" width="2.77734375" customWidth="1"/>
    <col min="1544" max="1546" width="0" hidden="1" customWidth="1"/>
    <col min="1793" max="1793" width="24.77734375" customWidth="1"/>
    <col min="1794" max="1794" width="8.21875" customWidth="1"/>
    <col min="1795" max="1795" width="12.77734375" customWidth="1"/>
    <col min="1797" max="1797" width="8.5546875" customWidth="1"/>
    <col min="1798" max="1798" width="15.77734375" customWidth="1"/>
    <col min="1799" max="1799" width="2.77734375" customWidth="1"/>
    <col min="1800" max="1802" width="0" hidden="1" customWidth="1"/>
    <col min="2049" max="2049" width="24.77734375" customWidth="1"/>
    <col min="2050" max="2050" width="8.21875" customWidth="1"/>
    <col min="2051" max="2051" width="12.77734375" customWidth="1"/>
    <col min="2053" max="2053" width="8.5546875" customWidth="1"/>
    <col min="2054" max="2054" width="15.77734375" customWidth="1"/>
    <col min="2055" max="2055" width="2.77734375" customWidth="1"/>
    <col min="2056" max="2058" width="0" hidden="1" customWidth="1"/>
    <col min="2305" max="2305" width="24.77734375" customWidth="1"/>
    <col min="2306" max="2306" width="8.21875" customWidth="1"/>
    <col min="2307" max="2307" width="12.77734375" customWidth="1"/>
    <col min="2309" max="2309" width="8.5546875" customWidth="1"/>
    <col min="2310" max="2310" width="15.77734375" customWidth="1"/>
    <col min="2311" max="2311" width="2.77734375" customWidth="1"/>
    <col min="2312" max="2314" width="0" hidden="1" customWidth="1"/>
    <col min="2561" max="2561" width="24.77734375" customWidth="1"/>
    <col min="2562" max="2562" width="8.21875" customWidth="1"/>
    <col min="2563" max="2563" width="12.77734375" customWidth="1"/>
    <col min="2565" max="2565" width="8.5546875" customWidth="1"/>
    <col min="2566" max="2566" width="15.77734375" customWidth="1"/>
    <col min="2567" max="2567" width="2.77734375" customWidth="1"/>
    <col min="2568" max="2570" width="0" hidden="1" customWidth="1"/>
    <col min="2817" max="2817" width="24.77734375" customWidth="1"/>
    <col min="2818" max="2818" width="8.21875" customWidth="1"/>
    <col min="2819" max="2819" width="12.77734375" customWidth="1"/>
    <col min="2821" max="2821" width="8.5546875" customWidth="1"/>
    <col min="2822" max="2822" width="15.77734375" customWidth="1"/>
    <col min="2823" max="2823" width="2.77734375" customWidth="1"/>
    <col min="2824" max="2826" width="0" hidden="1" customWidth="1"/>
    <col min="3073" max="3073" width="24.77734375" customWidth="1"/>
    <col min="3074" max="3074" width="8.21875" customWidth="1"/>
    <col min="3075" max="3075" width="12.77734375" customWidth="1"/>
    <col min="3077" max="3077" width="8.5546875" customWidth="1"/>
    <col min="3078" max="3078" width="15.77734375" customWidth="1"/>
    <col min="3079" max="3079" width="2.77734375" customWidth="1"/>
    <col min="3080" max="3082" width="0" hidden="1" customWidth="1"/>
    <col min="3329" max="3329" width="24.77734375" customWidth="1"/>
    <col min="3330" max="3330" width="8.21875" customWidth="1"/>
    <col min="3331" max="3331" width="12.77734375" customWidth="1"/>
    <col min="3333" max="3333" width="8.5546875" customWidth="1"/>
    <col min="3334" max="3334" width="15.77734375" customWidth="1"/>
    <col min="3335" max="3335" width="2.77734375" customWidth="1"/>
    <col min="3336" max="3338" width="0" hidden="1" customWidth="1"/>
    <col min="3585" max="3585" width="24.77734375" customWidth="1"/>
    <col min="3586" max="3586" width="8.21875" customWidth="1"/>
    <col min="3587" max="3587" width="12.77734375" customWidth="1"/>
    <col min="3589" max="3589" width="8.5546875" customWidth="1"/>
    <col min="3590" max="3590" width="15.77734375" customWidth="1"/>
    <col min="3591" max="3591" width="2.77734375" customWidth="1"/>
    <col min="3592" max="3594" width="0" hidden="1" customWidth="1"/>
    <col min="3841" max="3841" width="24.77734375" customWidth="1"/>
    <col min="3842" max="3842" width="8.21875" customWidth="1"/>
    <col min="3843" max="3843" width="12.77734375" customWidth="1"/>
    <col min="3845" max="3845" width="8.5546875" customWidth="1"/>
    <col min="3846" max="3846" width="15.77734375" customWidth="1"/>
    <col min="3847" max="3847" width="2.77734375" customWidth="1"/>
    <col min="3848" max="3850" width="0" hidden="1" customWidth="1"/>
    <col min="4097" max="4097" width="24.77734375" customWidth="1"/>
    <col min="4098" max="4098" width="8.21875" customWidth="1"/>
    <col min="4099" max="4099" width="12.77734375" customWidth="1"/>
    <col min="4101" max="4101" width="8.5546875" customWidth="1"/>
    <col min="4102" max="4102" width="15.77734375" customWidth="1"/>
    <col min="4103" max="4103" width="2.77734375" customWidth="1"/>
    <col min="4104" max="4106" width="0" hidden="1" customWidth="1"/>
    <col min="4353" max="4353" width="24.77734375" customWidth="1"/>
    <col min="4354" max="4354" width="8.21875" customWidth="1"/>
    <col min="4355" max="4355" width="12.77734375" customWidth="1"/>
    <col min="4357" max="4357" width="8.5546875" customWidth="1"/>
    <col min="4358" max="4358" width="15.77734375" customWidth="1"/>
    <col min="4359" max="4359" width="2.77734375" customWidth="1"/>
    <col min="4360" max="4362" width="0" hidden="1" customWidth="1"/>
    <col min="4609" max="4609" width="24.77734375" customWidth="1"/>
    <col min="4610" max="4610" width="8.21875" customWidth="1"/>
    <col min="4611" max="4611" width="12.77734375" customWidth="1"/>
    <col min="4613" max="4613" width="8.5546875" customWidth="1"/>
    <col min="4614" max="4614" width="15.77734375" customWidth="1"/>
    <col min="4615" max="4615" width="2.77734375" customWidth="1"/>
    <col min="4616" max="4618" width="0" hidden="1" customWidth="1"/>
    <col min="4865" max="4865" width="24.77734375" customWidth="1"/>
    <col min="4866" max="4866" width="8.21875" customWidth="1"/>
    <col min="4867" max="4867" width="12.77734375" customWidth="1"/>
    <col min="4869" max="4869" width="8.5546875" customWidth="1"/>
    <col min="4870" max="4870" width="15.77734375" customWidth="1"/>
    <col min="4871" max="4871" width="2.77734375" customWidth="1"/>
    <col min="4872" max="4874" width="0" hidden="1" customWidth="1"/>
    <col min="5121" max="5121" width="24.77734375" customWidth="1"/>
    <col min="5122" max="5122" width="8.21875" customWidth="1"/>
    <col min="5123" max="5123" width="12.77734375" customWidth="1"/>
    <col min="5125" max="5125" width="8.5546875" customWidth="1"/>
    <col min="5126" max="5126" width="15.77734375" customWidth="1"/>
    <col min="5127" max="5127" width="2.77734375" customWidth="1"/>
    <col min="5128" max="5130" width="0" hidden="1" customWidth="1"/>
    <col min="5377" max="5377" width="24.77734375" customWidth="1"/>
    <col min="5378" max="5378" width="8.21875" customWidth="1"/>
    <col min="5379" max="5379" width="12.77734375" customWidth="1"/>
    <col min="5381" max="5381" width="8.5546875" customWidth="1"/>
    <col min="5382" max="5382" width="15.77734375" customWidth="1"/>
    <col min="5383" max="5383" width="2.77734375" customWidth="1"/>
    <col min="5384" max="5386" width="0" hidden="1" customWidth="1"/>
    <col min="5633" max="5633" width="24.77734375" customWidth="1"/>
    <col min="5634" max="5634" width="8.21875" customWidth="1"/>
    <col min="5635" max="5635" width="12.77734375" customWidth="1"/>
    <col min="5637" max="5637" width="8.5546875" customWidth="1"/>
    <col min="5638" max="5638" width="15.77734375" customWidth="1"/>
    <col min="5639" max="5639" width="2.77734375" customWidth="1"/>
    <col min="5640" max="5642" width="0" hidden="1" customWidth="1"/>
    <col min="5889" max="5889" width="24.77734375" customWidth="1"/>
    <col min="5890" max="5890" width="8.21875" customWidth="1"/>
    <col min="5891" max="5891" width="12.77734375" customWidth="1"/>
    <col min="5893" max="5893" width="8.5546875" customWidth="1"/>
    <col min="5894" max="5894" width="15.77734375" customWidth="1"/>
    <col min="5895" max="5895" width="2.77734375" customWidth="1"/>
    <col min="5896" max="5898" width="0" hidden="1" customWidth="1"/>
    <col min="6145" max="6145" width="24.77734375" customWidth="1"/>
    <col min="6146" max="6146" width="8.21875" customWidth="1"/>
    <col min="6147" max="6147" width="12.77734375" customWidth="1"/>
    <col min="6149" max="6149" width="8.5546875" customWidth="1"/>
    <col min="6150" max="6150" width="15.77734375" customWidth="1"/>
    <col min="6151" max="6151" width="2.77734375" customWidth="1"/>
    <col min="6152" max="6154" width="0" hidden="1" customWidth="1"/>
    <col min="6401" max="6401" width="24.77734375" customWidth="1"/>
    <col min="6402" max="6402" width="8.21875" customWidth="1"/>
    <col min="6403" max="6403" width="12.77734375" customWidth="1"/>
    <col min="6405" max="6405" width="8.5546875" customWidth="1"/>
    <col min="6406" max="6406" width="15.77734375" customWidth="1"/>
    <col min="6407" max="6407" width="2.77734375" customWidth="1"/>
    <col min="6408" max="6410" width="0" hidden="1" customWidth="1"/>
    <col min="6657" max="6657" width="24.77734375" customWidth="1"/>
    <col min="6658" max="6658" width="8.21875" customWidth="1"/>
    <col min="6659" max="6659" width="12.77734375" customWidth="1"/>
    <col min="6661" max="6661" width="8.5546875" customWidth="1"/>
    <col min="6662" max="6662" width="15.77734375" customWidth="1"/>
    <col min="6663" max="6663" width="2.77734375" customWidth="1"/>
    <col min="6664" max="6666" width="0" hidden="1" customWidth="1"/>
    <col min="6913" max="6913" width="24.77734375" customWidth="1"/>
    <col min="6914" max="6914" width="8.21875" customWidth="1"/>
    <col min="6915" max="6915" width="12.77734375" customWidth="1"/>
    <col min="6917" max="6917" width="8.5546875" customWidth="1"/>
    <col min="6918" max="6918" width="15.77734375" customWidth="1"/>
    <col min="6919" max="6919" width="2.77734375" customWidth="1"/>
    <col min="6920" max="6922" width="0" hidden="1" customWidth="1"/>
    <col min="7169" max="7169" width="24.77734375" customWidth="1"/>
    <col min="7170" max="7170" width="8.21875" customWidth="1"/>
    <col min="7171" max="7171" width="12.77734375" customWidth="1"/>
    <col min="7173" max="7173" width="8.5546875" customWidth="1"/>
    <col min="7174" max="7174" width="15.77734375" customWidth="1"/>
    <col min="7175" max="7175" width="2.77734375" customWidth="1"/>
    <col min="7176" max="7178" width="0" hidden="1" customWidth="1"/>
    <col min="7425" max="7425" width="24.77734375" customWidth="1"/>
    <col min="7426" max="7426" width="8.21875" customWidth="1"/>
    <col min="7427" max="7427" width="12.77734375" customWidth="1"/>
    <col min="7429" max="7429" width="8.5546875" customWidth="1"/>
    <col min="7430" max="7430" width="15.77734375" customWidth="1"/>
    <col min="7431" max="7431" width="2.77734375" customWidth="1"/>
    <col min="7432" max="7434" width="0" hidden="1" customWidth="1"/>
    <col min="7681" max="7681" width="24.77734375" customWidth="1"/>
    <col min="7682" max="7682" width="8.21875" customWidth="1"/>
    <col min="7683" max="7683" width="12.77734375" customWidth="1"/>
    <col min="7685" max="7685" width="8.5546875" customWidth="1"/>
    <col min="7686" max="7686" width="15.77734375" customWidth="1"/>
    <col min="7687" max="7687" width="2.77734375" customWidth="1"/>
    <col min="7688" max="7690" width="0" hidden="1" customWidth="1"/>
    <col min="7937" max="7937" width="24.77734375" customWidth="1"/>
    <col min="7938" max="7938" width="8.21875" customWidth="1"/>
    <col min="7939" max="7939" width="12.77734375" customWidth="1"/>
    <col min="7941" max="7941" width="8.5546875" customWidth="1"/>
    <col min="7942" max="7942" width="15.77734375" customWidth="1"/>
    <col min="7943" max="7943" width="2.77734375" customWidth="1"/>
    <col min="7944" max="7946" width="0" hidden="1" customWidth="1"/>
    <col min="8193" max="8193" width="24.77734375" customWidth="1"/>
    <col min="8194" max="8194" width="8.21875" customWidth="1"/>
    <col min="8195" max="8195" width="12.77734375" customWidth="1"/>
    <col min="8197" max="8197" width="8.5546875" customWidth="1"/>
    <col min="8198" max="8198" width="15.77734375" customWidth="1"/>
    <col min="8199" max="8199" width="2.77734375" customWidth="1"/>
    <col min="8200" max="8202" width="0" hidden="1" customWidth="1"/>
    <col min="8449" max="8449" width="24.77734375" customWidth="1"/>
    <col min="8450" max="8450" width="8.21875" customWidth="1"/>
    <col min="8451" max="8451" width="12.77734375" customWidth="1"/>
    <col min="8453" max="8453" width="8.5546875" customWidth="1"/>
    <col min="8454" max="8454" width="15.77734375" customWidth="1"/>
    <col min="8455" max="8455" width="2.77734375" customWidth="1"/>
    <col min="8456" max="8458" width="0" hidden="1" customWidth="1"/>
    <col min="8705" max="8705" width="24.77734375" customWidth="1"/>
    <col min="8706" max="8706" width="8.21875" customWidth="1"/>
    <col min="8707" max="8707" width="12.77734375" customWidth="1"/>
    <col min="8709" max="8709" width="8.5546875" customWidth="1"/>
    <col min="8710" max="8710" width="15.77734375" customWidth="1"/>
    <col min="8711" max="8711" width="2.77734375" customWidth="1"/>
    <col min="8712" max="8714" width="0" hidden="1" customWidth="1"/>
    <col min="8961" max="8961" width="24.77734375" customWidth="1"/>
    <col min="8962" max="8962" width="8.21875" customWidth="1"/>
    <col min="8963" max="8963" width="12.77734375" customWidth="1"/>
    <col min="8965" max="8965" width="8.5546875" customWidth="1"/>
    <col min="8966" max="8966" width="15.77734375" customWidth="1"/>
    <col min="8967" max="8967" width="2.77734375" customWidth="1"/>
    <col min="8968" max="8970" width="0" hidden="1" customWidth="1"/>
    <col min="9217" max="9217" width="24.77734375" customWidth="1"/>
    <col min="9218" max="9218" width="8.21875" customWidth="1"/>
    <col min="9219" max="9219" width="12.77734375" customWidth="1"/>
    <col min="9221" max="9221" width="8.5546875" customWidth="1"/>
    <col min="9222" max="9222" width="15.77734375" customWidth="1"/>
    <col min="9223" max="9223" width="2.77734375" customWidth="1"/>
    <col min="9224" max="9226" width="0" hidden="1" customWidth="1"/>
    <col min="9473" max="9473" width="24.77734375" customWidth="1"/>
    <col min="9474" max="9474" width="8.21875" customWidth="1"/>
    <col min="9475" max="9475" width="12.77734375" customWidth="1"/>
    <col min="9477" max="9477" width="8.5546875" customWidth="1"/>
    <col min="9478" max="9478" width="15.77734375" customWidth="1"/>
    <col min="9479" max="9479" width="2.77734375" customWidth="1"/>
    <col min="9480" max="9482" width="0" hidden="1" customWidth="1"/>
    <col min="9729" max="9729" width="24.77734375" customWidth="1"/>
    <col min="9730" max="9730" width="8.21875" customWidth="1"/>
    <col min="9731" max="9731" width="12.77734375" customWidth="1"/>
    <col min="9733" max="9733" width="8.5546875" customWidth="1"/>
    <col min="9734" max="9734" width="15.77734375" customWidth="1"/>
    <col min="9735" max="9735" width="2.77734375" customWidth="1"/>
    <col min="9736" max="9738" width="0" hidden="1" customWidth="1"/>
    <col min="9985" max="9985" width="24.77734375" customWidth="1"/>
    <col min="9986" max="9986" width="8.21875" customWidth="1"/>
    <col min="9987" max="9987" width="12.77734375" customWidth="1"/>
    <col min="9989" max="9989" width="8.5546875" customWidth="1"/>
    <col min="9990" max="9990" width="15.77734375" customWidth="1"/>
    <col min="9991" max="9991" width="2.77734375" customWidth="1"/>
    <col min="9992" max="9994" width="0" hidden="1" customWidth="1"/>
    <col min="10241" max="10241" width="24.77734375" customWidth="1"/>
    <col min="10242" max="10242" width="8.21875" customWidth="1"/>
    <col min="10243" max="10243" width="12.77734375" customWidth="1"/>
    <col min="10245" max="10245" width="8.5546875" customWidth="1"/>
    <col min="10246" max="10246" width="15.77734375" customWidth="1"/>
    <col min="10247" max="10247" width="2.77734375" customWidth="1"/>
    <col min="10248" max="10250" width="0" hidden="1" customWidth="1"/>
    <col min="10497" max="10497" width="24.77734375" customWidth="1"/>
    <col min="10498" max="10498" width="8.21875" customWidth="1"/>
    <col min="10499" max="10499" width="12.77734375" customWidth="1"/>
    <col min="10501" max="10501" width="8.5546875" customWidth="1"/>
    <col min="10502" max="10502" width="15.77734375" customWidth="1"/>
    <col min="10503" max="10503" width="2.77734375" customWidth="1"/>
    <col min="10504" max="10506" width="0" hidden="1" customWidth="1"/>
    <col min="10753" max="10753" width="24.77734375" customWidth="1"/>
    <col min="10754" max="10754" width="8.21875" customWidth="1"/>
    <col min="10755" max="10755" width="12.77734375" customWidth="1"/>
    <col min="10757" max="10757" width="8.5546875" customWidth="1"/>
    <col min="10758" max="10758" width="15.77734375" customWidth="1"/>
    <col min="10759" max="10759" width="2.77734375" customWidth="1"/>
    <col min="10760" max="10762" width="0" hidden="1" customWidth="1"/>
    <col min="11009" max="11009" width="24.77734375" customWidth="1"/>
    <col min="11010" max="11010" width="8.21875" customWidth="1"/>
    <col min="11011" max="11011" width="12.77734375" customWidth="1"/>
    <col min="11013" max="11013" width="8.5546875" customWidth="1"/>
    <col min="11014" max="11014" width="15.77734375" customWidth="1"/>
    <col min="11015" max="11015" width="2.77734375" customWidth="1"/>
    <col min="11016" max="11018" width="0" hidden="1" customWidth="1"/>
    <col min="11265" max="11265" width="24.77734375" customWidth="1"/>
    <col min="11266" max="11266" width="8.21875" customWidth="1"/>
    <col min="11267" max="11267" width="12.77734375" customWidth="1"/>
    <col min="11269" max="11269" width="8.5546875" customWidth="1"/>
    <col min="11270" max="11270" width="15.77734375" customWidth="1"/>
    <col min="11271" max="11271" width="2.77734375" customWidth="1"/>
    <col min="11272" max="11274" width="0" hidden="1" customWidth="1"/>
    <col min="11521" max="11521" width="24.77734375" customWidth="1"/>
    <col min="11522" max="11522" width="8.21875" customWidth="1"/>
    <col min="11523" max="11523" width="12.77734375" customWidth="1"/>
    <col min="11525" max="11525" width="8.5546875" customWidth="1"/>
    <col min="11526" max="11526" width="15.77734375" customWidth="1"/>
    <col min="11527" max="11527" width="2.77734375" customWidth="1"/>
    <col min="11528" max="11530" width="0" hidden="1" customWidth="1"/>
    <col min="11777" max="11777" width="24.77734375" customWidth="1"/>
    <col min="11778" max="11778" width="8.21875" customWidth="1"/>
    <col min="11779" max="11779" width="12.77734375" customWidth="1"/>
    <col min="11781" max="11781" width="8.5546875" customWidth="1"/>
    <col min="11782" max="11782" width="15.77734375" customWidth="1"/>
    <col min="11783" max="11783" width="2.77734375" customWidth="1"/>
    <col min="11784" max="11786" width="0" hidden="1" customWidth="1"/>
    <col min="12033" max="12033" width="24.77734375" customWidth="1"/>
    <col min="12034" max="12034" width="8.21875" customWidth="1"/>
    <col min="12035" max="12035" width="12.77734375" customWidth="1"/>
    <col min="12037" max="12037" width="8.5546875" customWidth="1"/>
    <col min="12038" max="12038" width="15.77734375" customWidth="1"/>
    <col min="12039" max="12039" width="2.77734375" customWidth="1"/>
    <col min="12040" max="12042" width="0" hidden="1" customWidth="1"/>
    <col min="12289" max="12289" width="24.77734375" customWidth="1"/>
    <col min="12290" max="12290" width="8.21875" customWidth="1"/>
    <col min="12291" max="12291" width="12.77734375" customWidth="1"/>
    <col min="12293" max="12293" width="8.5546875" customWidth="1"/>
    <col min="12294" max="12294" width="15.77734375" customWidth="1"/>
    <col min="12295" max="12295" width="2.77734375" customWidth="1"/>
    <col min="12296" max="12298" width="0" hidden="1" customWidth="1"/>
    <col min="12545" max="12545" width="24.77734375" customWidth="1"/>
    <col min="12546" max="12546" width="8.21875" customWidth="1"/>
    <col min="12547" max="12547" width="12.77734375" customWidth="1"/>
    <col min="12549" max="12549" width="8.5546875" customWidth="1"/>
    <col min="12550" max="12550" width="15.77734375" customWidth="1"/>
    <col min="12551" max="12551" width="2.77734375" customWidth="1"/>
    <col min="12552" max="12554" width="0" hidden="1" customWidth="1"/>
    <col min="12801" max="12801" width="24.77734375" customWidth="1"/>
    <col min="12802" max="12802" width="8.21875" customWidth="1"/>
    <col min="12803" max="12803" width="12.77734375" customWidth="1"/>
    <col min="12805" max="12805" width="8.5546875" customWidth="1"/>
    <col min="12806" max="12806" width="15.77734375" customWidth="1"/>
    <col min="12807" max="12807" width="2.77734375" customWidth="1"/>
    <col min="12808" max="12810" width="0" hidden="1" customWidth="1"/>
    <col min="13057" max="13057" width="24.77734375" customWidth="1"/>
    <col min="13058" max="13058" width="8.21875" customWidth="1"/>
    <col min="13059" max="13059" width="12.77734375" customWidth="1"/>
    <col min="13061" max="13061" width="8.5546875" customWidth="1"/>
    <col min="13062" max="13062" width="15.77734375" customWidth="1"/>
    <col min="13063" max="13063" width="2.77734375" customWidth="1"/>
    <col min="13064" max="13066" width="0" hidden="1" customWidth="1"/>
    <col min="13313" max="13313" width="24.77734375" customWidth="1"/>
    <col min="13314" max="13314" width="8.21875" customWidth="1"/>
    <col min="13315" max="13315" width="12.77734375" customWidth="1"/>
    <col min="13317" max="13317" width="8.5546875" customWidth="1"/>
    <col min="13318" max="13318" width="15.77734375" customWidth="1"/>
    <col min="13319" max="13319" width="2.77734375" customWidth="1"/>
    <col min="13320" max="13322" width="0" hidden="1" customWidth="1"/>
    <col min="13569" max="13569" width="24.77734375" customWidth="1"/>
    <col min="13570" max="13570" width="8.21875" customWidth="1"/>
    <col min="13571" max="13571" width="12.77734375" customWidth="1"/>
    <col min="13573" max="13573" width="8.5546875" customWidth="1"/>
    <col min="13574" max="13574" width="15.77734375" customWidth="1"/>
    <col min="13575" max="13575" width="2.77734375" customWidth="1"/>
    <col min="13576" max="13578" width="0" hidden="1" customWidth="1"/>
    <col min="13825" max="13825" width="24.77734375" customWidth="1"/>
    <col min="13826" max="13826" width="8.21875" customWidth="1"/>
    <col min="13827" max="13827" width="12.77734375" customWidth="1"/>
    <col min="13829" max="13829" width="8.5546875" customWidth="1"/>
    <col min="13830" max="13830" width="15.77734375" customWidth="1"/>
    <col min="13831" max="13831" width="2.77734375" customWidth="1"/>
    <col min="13832" max="13834" width="0" hidden="1" customWidth="1"/>
    <col min="14081" max="14081" width="24.77734375" customWidth="1"/>
    <col min="14082" max="14082" width="8.21875" customWidth="1"/>
    <col min="14083" max="14083" width="12.77734375" customWidth="1"/>
    <col min="14085" max="14085" width="8.5546875" customWidth="1"/>
    <col min="14086" max="14086" width="15.77734375" customWidth="1"/>
    <col min="14087" max="14087" width="2.77734375" customWidth="1"/>
    <col min="14088" max="14090" width="0" hidden="1" customWidth="1"/>
    <col min="14337" max="14337" width="24.77734375" customWidth="1"/>
    <col min="14338" max="14338" width="8.21875" customWidth="1"/>
    <col min="14339" max="14339" width="12.77734375" customWidth="1"/>
    <col min="14341" max="14341" width="8.5546875" customWidth="1"/>
    <col min="14342" max="14342" width="15.77734375" customWidth="1"/>
    <col min="14343" max="14343" width="2.77734375" customWidth="1"/>
    <col min="14344" max="14346" width="0" hidden="1" customWidth="1"/>
    <col min="14593" max="14593" width="24.77734375" customWidth="1"/>
    <col min="14594" max="14594" width="8.21875" customWidth="1"/>
    <col min="14595" max="14595" width="12.77734375" customWidth="1"/>
    <col min="14597" max="14597" width="8.5546875" customWidth="1"/>
    <col min="14598" max="14598" width="15.77734375" customWidth="1"/>
    <col min="14599" max="14599" width="2.77734375" customWidth="1"/>
    <col min="14600" max="14602" width="0" hidden="1" customWidth="1"/>
    <col min="14849" max="14849" width="24.77734375" customWidth="1"/>
    <col min="14850" max="14850" width="8.21875" customWidth="1"/>
    <col min="14851" max="14851" width="12.77734375" customWidth="1"/>
    <col min="14853" max="14853" width="8.5546875" customWidth="1"/>
    <col min="14854" max="14854" width="15.77734375" customWidth="1"/>
    <col min="14855" max="14855" width="2.77734375" customWidth="1"/>
    <col min="14856" max="14858" width="0" hidden="1" customWidth="1"/>
    <col min="15105" max="15105" width="24.77734375" customWidth="1"/>
    <col min="15106" max="15106" width="8.21875" customWidth="1"/>
    <col min="15107" max="15107" width="12.77734375" customWidth="1"/>
    <col min="15109" max="15109" width="8.5546875" customWidth="1"/>
    <col min="15110" max="15110" width="15.77734375" customWidth="1"/>
    <col min="15111" max="15111" width="2.77734375" customWidth="1"/>
    <col min="15112" max="15114" width="0" hidden="1" customWidth="1"/>
    <col min="15361" max="15361" width="24.77734375" customWidth="1"/>
    <col min="15362" max="15362" width="8.21875" customWidth="1"/>
    <col min="15363" max="15363" width="12.77734375" customWidth="1"/>
    <col min="15365" max="15365" width="8.5546875" customWidth="1"/>
    <col min="15366" max="15366" width="15.77734375" customWidth="1"/>
    <col min="15367" max="15367" width="2.77734375" customWidth="1"/>
    <col min="15368" max="15370" width="0" hidden="1" customWidth="1"/>
    <col min="15617" max="15617" width="24.77734375" customWidth="1"/>
    <col min="15618" max="15618" width="8.21875" customWidth="1"/>
    <col min="15619" max="15619" width="12.77734375" customWidth="1"/>
    <col min="15621" max="15621" width="8.5546875" customWidth="1"/>
    <col min="15622" max="15622" width="15.77734375" customWidth="1"/>
    <col min="15623" max="15623" width="2.77734375" customWidth="1"/>
    <col min="15624" max="15626" width="0" hidden="1" customWidth="1"/>
    <col min="15873" max="15873" width="24.77734375" customWidth="1"/>
    <col min="15874" max="15874" width="8.21875" customWidth="1"/>
    <col min="15875" max="15875" width="12.77734375" customWidth="1"/>
    <col min="15877" max="15877" width="8.5546875" customWidth="1"/>
    <col min="15878" max="15878" width="15.77734375" customWidth="1"/>
    <col min="15879" max="15879" width="2.77734375" customWidth="1"/>
    <col min="15880" max="15882" width="0" hidden="1" customWidth="1"/>
    <col min="16129" max="16129" width="24.77734375" customWidth="1"/>
    <col min="16130" max="16130" width="8.21875" customWidth="1"/>
    <col min="16131" max="16131" width="12.77734375" customWidth="1"/>
    <col min="16133" max="16133" width="8.5546875" customWidth="1"/>
    <col min="16134" max="16134" width="15.77734375" customWidth="1"/>
    <col min="16135" max="16135" width="2.77734375" customWidth="1"/>
    <col min="16136" max="16138" width="0" hidden="1" customWidth="1"/>
  </cols>
  <sheetData>
    <row r="1" spans="1:10" ht="21" x14ac:dyDescent="0.4">
      <c r="A1" s="835" t="s">
        <v>846</v>
      </c>
      <c r="F1" s="836">
        <v>2023</v>
      </c>
      <c r="H1" s="515"/>
    </row>
    <row r="2" spans="1:10" ht="14.4" customHeight="1" x14ac:dyDescent="0.4">
      <c r="A2" s="835"/>
      <c r="F2" s="836"/>
      <c r="G2" s="894" t="s">
        <v>907</v>
      </c>
      <c r="H2" s="515"/>
    </row>
    <row r="3" spans="1:10" ht="66" x14ac:dyDescent="0.3">
      <c r="A3" s="1164" t="s">
        <v>68</v>
      </c>
      <c r="B3" s="1163" t="s">
        <v>784</v>
      </c>
      <c r="C3" s="1163" t="s">
        <v>847</v>
      </c>
      <c r="D3" s="1163"/>
      <c r="E3" s="1163"/>
      <c r="F3" s="837" t="s">
        <v>848</v>
      </c>
      <c r="H3" s="269"/>
    </row>
    <row r="4" spans="1:10" ht="26.4" x14ac:dyDescent="0.3">
      <c r="A4" s="1164"/>
      <c r="B4" s="1163"/>
      <c r="C4" s="837" t="s">
        <v>849</v>
      </c>
      <c r="D4" s="837" t="s">
        <v>808</v>
      </c>
      <c r="E4" s="1165" t="s">
        <v>31</v>
      </c>
      <c r="F4" s="1166"/>
    </row>
    <row r="5" spans="1:10" ht="21" x14ac:dyDescent="0.4">
      <c r="A5" s="838" t="s">
        <v>850</v>
      </c>
      <c r="B5" s="839"/>
      <c r="C5" s="840" t="s">
        <v>14</v>
      </c>
      <c r="D5" s="841">
        <v>813.19223399999998</v>
      </c>
      <c r="E5" s="841">
        <v>100</v>
      </c>
      <c r="F5" s="840" t="s">
        <v>14</v>
      </c>
      <c r="H5" s="842"/>
      <c r="I5" s="843"/>
      <c r="J5" s="844"/>
    </row>
    <row r="6" spans="1:10" x14ac:dyDescent="0.3">
      <c r="A6" s="682" t="s">
        <v>70</v>
      </c>
      <c r="B6" s="845" t="s">
        <v>851</v>
      </c>
      <c r="C6" s="663">
        <v>28.806999999999999</v>
      </c>
      <c r="D6" s="846">
        <v>103.70519999999999</v>
      </c>
      <c r="E6" s="847">
        <v>12.75</v>
      </c>
      <c r="F6" s="846">
        <v>17.938487655520017</v>
      </c>
      <c r="I6" s="848"/>
    </row>
    <row r="7" spans="1:10" ht="21" x14ac:dyDescent="0.4">
      <c r="A7" s="682" t="s">
        <v>852</v>
      </c>
      <c r="B7" s="845" t="s">
        <v>853</v>
      </c>
      <c r="C7" s="663">
        <v>146.01</v>
      </c>
      <c r="D7" s="846">
        <v>146.01</v>
      </c>
      <c r="E7" s="847">
        <v>17.96</v>
      </c>
      <c r="F7" s="846">
        <v>54.373662939395082</v>
      </c>
      <c r="I7" s="515"/>
    </row>
    <row r="8" spans="1:10" x14ac:dyDescent="0.3">
      <c r="A8" s="682" t="s">
        <v>105</v>
      </c>
      <c r="B8" s="845" t="s">
        <v>853</v>
      </c>
      <c r="C8" s="663">
        <v>176.06528900000001</v>
      </c>
      <c r="D8" s="846">
        <v>176.06528900000001</v>
      </c>
      <c r="E8" s="847">
        <v>21.65</v>
      </c>
      <c r="F8" s="846">
        <v>24.968859973388273</v>
      </c>
    </row>
    <row r="9" spans="1:10" ht="17.399999999999999" x14ac:dyDescent="0.3">
      <c r="A9" s="682" t="s">
        <v>854</v>
      </c>
      <c r="B9" s="845" t="s">
        <v>462</v>
      </c>
      <c r="C9" s="663">
        <v>430.59</v>
      </c>
      <c r="D9" s="846">
        <v>19.80714</v>
      </c>
      <c r="E9" s="847">
        <v>2.44</v>
      </c>
      <c r="F9" s="846">
        <v>16.896659108381911</v>
      </c>
    </row>
    <row r="10" spans="1:10" x14ac:dyDescent="0.3">
      <c r="A10" s="682" t="s">
        <v>855</v>
      </c>
      <c r="B10" s="845" t="s">
        <v>462</v>
      </c>
      <c r="C10" s="663">
        <v>80</v>
      </c>
      <c r="D10" s="846">
        <v>3.44</v>
      </c>
      <c r="E10" s="847">
        <v>0.42</v>
      </c>
      <c r="F10" s="846">
        <v>13.275555901457539</v>
      </c>
    </row>
    <row r="11" spans="1:10" x14ac:dyDescent="0.3">
      <c r="A11" s="682" t="s">
        <v>75</v>
      </c>
      <c r="B11" s="845" t="s">
        <v>462</v>
      </c>
      <c r="C11" s="663">
        <v>6500</v>
      </c>
      <c r="D11" s="846">
        <v>166.82820599999999</v>
      </c>
      <c r="E11" s="847">
        <v>20.51</v>
      </c>
      <c r="F11" s="846">
        <v>11.691632316148482</v>
      </c>
    </row>
    <row r="12" spans="1:10" x14ac:dyDescent="0.3">
      <c r="A12" s="682" t="s">
        <v>76</v>
      </c>
      <c r="B12" s="845" t="s">
        <v>462</v>
      </c>
      <c r="C12" s="663">
        <v>180</v>
      </c>
      <c r="D12" s="846">
        <v>1.44</v>
      </c>
      <c r="E12" s="847">
        <v>0.18</v>
      </c>
      <c r="F12" s="846">
        <v>0.44582901296453692</v>
      </c>
    </row>
    <row r="13" spans="1:10" x14ac:dyDescent="0.3">
      <c r="A13" s="682" t="s">
        <v>77</v>
      </c>
      <c r="B13" s="845" t="s">
        <v>462</v>
      </c>
      <c r="C13" s="663">
        <v>44</v>
      </c>
      <c r="D13" s="846">
        <v>1.232</v>
      </c>
      <c r="E13" s="847">
        <v>0.15</v>
      </c>
      <c r="F13" s="846">
        <v>2.12120446617672</v>
      </c>
    </row>
    <row r="14" spans="1:10" x14ac:dyDescent="0.3">
      <c r="A14" s="682" t="s">
        <v>78</v>
      </c>
      <c r="B14" s="845" t="s">
        <v>853</v>
      </c>
      <c r="C14" s="663">
        <v>165.85239999999999</v>
      </c>
      <c r="D14" s="846">
        <v>165.85239999999999</v>
      </c>
      <c r="E14" s="847">
        <v>20.399999999999999</v>
      </c>
      <c r="F14" s="846">
        <v>60.012197036190415</v>
      </c>
    </row>
    <row r="15" spans="1:10" ht="15.6" x14ac:dyDescent="0.3">
      <c r="A15" s="682" t="s">
        <v>80</v>
      </c>
      <c r="B15" s="845" t="s">
        <v>853</v>
      </c>
      <c r="C15" s="663">
        <v>3.2031809999999998</v>
      </c>
      <c r="D15" s="846">
        <v>3.2031809999999998</v>
      </c>
      <c r="E15" s="847">
        <v>0.39</v>
      </c>
      <c r="F15" s="846">
        <v>7.3790278133084755</v>
      </c>
      <c r="G15" s="262"/>
    </row>
    <row r="16" spans="1:10" ht="17.399999999999999" x14ac:dyDescent="0.3">
      <c r="A16" s="682" t="s">
        <v>856</v>
      </c>
      <c r="B16" s="845" t="s">
        <v>853</v>
      </c>
      <c r="C16" s="663">
        <v>25.608817999999999</v>
      </c>
      <c r="D16" s="846">
        <v>25.608817999999999</v>
      </c>
      <c r="E16" s="847">
        <v>3.15</v>
      </c>
      <c r="F16" s="846">
        <v>94.134599723302813</v>
      </c>
    </row>
    <row r="17" spans="1:6" ht="15.6" x14ac:dyDescent="0.3">
      <c r="A17" s="849"/>
      <c r="D17" s="661"/>
      <c r="E17" s="666"/>
    </row>
    <row r="18" spans="1:6" x14ac:dyDescent="0.3">
      <c r="A18" s="834" t="s">
        <v>857</v>
      </c>
    </row>
    <row r="19" spans="1:6" x14ac:dyDescent="0.3">
      <c r="A19" s="850" t="s">
        <v>858</v>
      </c>
    </row>
    <row r="20" spans="1:6" ht="15.6" x14ac:dyDescent="0.3">
      <c r="A20" s="851"/>
    </row>
    <row r="21" spans="1:6" ht="66" x14ac:dyDescent="0.3">
      <c r="A21" t="s">
        <v>68</v>
      </c>
      <c r="B21" t="s">
        <v>784</v>
      </c>
      <c r="C21" s="934" t="s">
        <v>847</v>
      </c>
      <c r="D21" s="934" t="s">
        <v>957</v>
      </c>
      <c r="E21" s="934" t="s">
        <v>958</v>
      </c>
      <c r="F21" s="935" t="s">
        <v>959</v>
      </c>
    </row>
    <row r="22" spans="1:6" x14ac:dyDescent="0.3">
      <c r="A22" t="s">
        <v>70</v>
      </c>
      <c r="B22" t="s">
        <v>851</v>
      </c>
      <c r="C22">
        <v>28.806999999999999</v>
      </c>
      <c r="D22">
        <v>103.70519999999999</v>
      </c>
      <c r="E22">
        <v>12.75</v>
      </c>
      <c r="F22">
        <v>17.938487655520017</v>
      </c>
    </row>
    <row r="23" spans="1:6" x14ac:dyDescent="0.3">
      <c r="A23" t="s">
        <v>852</v>
      </c>
      <c r="B23" t="s">
        <v>853</v>
      </c>
      <c r="C23">
        <v>146.01</v>
      </c>
      <c r="D23">
        <v>146.01</v>
      </c>
      <c r="E23">
        <v>17.96</v>
      </c>
      <c r="F23">
        <v>54.373662939395082</v>
      </c>
    </row>
    <row r="24" spans="1:6" x14ac:dyDescent="0.3">
      <c r="A24" t="s">
        <v>105</v>
      </c>
      <c r="B24" t="s">
        <v>853</v>
      </c>
      <c r="C24">
        <v>176.06528900000001</v>
      </c>
      <c r="D24">
        <v>176.06528900000001</v>
      </c>
      <c r="E24">
        <v>21.65</v>
      </c>
      <c r="F24">
        <v>24.968859973388273</v>
      </c>
    </row>
    <row r="25" spans="1:6" x14ac:dyDescent="0.3">
      <c r="A25" t="s">
        <v>955</v>
      </c>
      <c r="B25" t="s">
        <v>462</v>
      </c>
      <c r="C25">
        <v>430.59</v>
      </c>
      <c r="D25">
        <v>19.80714</v>
      </c>
      <c r="E25">
        <v>2.44</v>
      </c>
      <c r="F25">
        <v>16.896659108381911</v>
      </c>
    </row>
    <row r="26" spans="1:6" x14ac:dyDescent="0.3">
      <c r="A26" t="s">
        <v>855</v>
      </c>
      <c r="B26" t="s">
        <v>462</v>
      </c>
      <c r="C26">
        <v>80</v>
      </c>
      <c r="D26">
        <v>3.44</v>
      </c>
      <c r="E26">
        <v>0.42</v>
      </c>
      <c r="F26">
        <v>13.275555901457539</v>
      </c>
    </row>
    <row r="27" spans="1:6" x14ac:dyDescent="0.3">
      <c r="A27" t="s">
        <v>75</v>
      </c>
      <c r="B27" t="s">
        <v>462</v>
      </c>
      <c r="C27">
        <v>6500</v>
      </c>
      <c r="D27">
        <v>166.82820599999999</v>
      </c>
      <c r="E27">
        <v>20.51</v>
      </c>
      <c r="F27">
        <v>11.691632316148482</v>
      </c>
    </row>
    <row r="28" spans="1:6" x14ac:dyDescent="0.3">
      <c r="A28" t="s">
        <v>76</v>
      </c>
      <c r="B28" t="s">
        <v>462</v>
      </c>
      <c r="C28">
        <v>180</v>
      </c>
      <c r="D28">
        <v>1.44</v>
      </c>
      <c r="E28">
        <v>0.18</v>
      </c>
      <c r="F28">
        <v>0.44582901296453692</v>
      </c>
    </row>
    <row r="29" spans="1:6" x14ac:dyDescent="0.3">
      <c r="A29" t="s">
        <v>77</v>
      </c>
      <c r="B29" t="s">
        <v>462</v>
      </c>
      <c r="C29">
        <v>44</v>
      </c>
      <c r="D29">
        <v>1.232</v>
      </c>
      <c r="E29">
        <v>0.15</v>
      </c>
      <c r="F29">
        <v>2.12120446617672</v>
      </c>
    </row>
    <row r="30" spans="1:6" x14ac:dyDescent="0.3">
      <c r="A30" t="s">
        <v>78</v>
      </c>
      <c r="B30" t="s">
        <v>853</v>
      </c>
      <c r="C30">
        <v>165.85239999999999</v>
      </c>
      <c r="D30">
        <v>165.85239999999999</v>
      </c>
      <c r="E30">
        <v>20.399999999999999</v>
      </c>
      <c r="F30">
        <v>60.012197036190415</v>
      </c>
    </row>
    <row r="31" spans="1:6" x14ac:dyDescent="0.3">
      <c r="A31" t="s">
        <v>80</v>
      </c>
      <c r="B31" t="s">
        <v>853</v>
      </c>
      <c r="C31">
        <v>3.2031809999999998</v>
      </c>
      <c r="D31">
        <v>3.2031809999999998</v>
      </c>
      <c r="E31">
        <v>0.39</v>
      </c>
      <c r="F31">
        <v>7.3790278133084755</v>
      </c>
    </row>
    <row r="32" spans="1:6" x14ac:dyDescent="0.3">
      <c r="A32" t="s">
        <v>956</v>
      </c>
      <c r="B32" t="s">
        <v>853</v>
      </c>
      <c r="C32">
        <v>25.608817999999999</v>
      </c>
      <c r="D32">
        <v>25.608817999999999</v>
      </c>
      <c r="E32">
        <v>3.15</v>
      </c>
      <c r="F32">
        <v>94.134599723302813</v>
      </c>
    </row>
  </sheetData>
  <mergeCells count="4">
    <mergeCell ref="A3:A4"/>
    <mergeCell ref="B3:B4"/>
    <mergeCell ref="C3:E3"/>
    <mergeCell ref="E4:F4"/>
  </mergeCells>
  <hyperlinks>
    <hyperlink ref="G2" location="INFO!A1" display="POWRÓT" xr:uid="{6BB07A33-B54E-41BD-86B9-74794ACF057C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B4F9B-776F-41CB-B275-1FFDD59A8B2C}">
  <dimension ref="A1:J10"/>
  <sheetViews>
    <sheetView showGridLines="0" zoomScaleNormal="100" workbookViewId="0">
      <selection activeCell="G1" sqref="G1"/>
    </sheetView>
  </sheetViews>
  <sheetFormatPr defaultColWidth="11.44140625" defaultRowHeight="14.4" x14ac:dyDescent="0.3"/>
  <cols>
    <col min="1" max="1" width="19.21875" customWidth="1"/>
    <col min="2" max="4" width="12.77734375" customWidth="1"/>
    <col min="5" max="5" width="14.21875" customWidth="1"/>
    <col min="6" max="6" width="7.21875" customWidth="1"/>
    <col min="7" max="7" width="10.77734375" customWidth="1"/>
    <col min="8" max="10" width="9.21875" customWidth="1"/>
  </cols>
  <sheetData>
    <row r="1" spans="1:10" ht="15.6" x14ac:dyDescent="0.3">
      <c r="A1" s="673" t="s">
        <v>859</v>
      </c>
      <c r="G1" s="894" t="s">
        <v>907</v>
      </c>
    </row>
    <row r="2" spans="1:10" ht="6" customHeight="1" x14ac:dyDescent="0.45">
      <c r="A2" s="673"/>
      <c r="G2" s="852"/>
    </row>
    <row r="3" spans="1:10" ht="66" x14ac:dyDescent="0.3">
      <c r="A3" s="1167" t="s">
        <v>368</v>
      </c>
      <c r="B3" s="1150" t="s">
        <v>847</v>
      </c>
      <c r="C3" s="1150"/>
      <c r="D3" s="1150"/>
      <c r="E3" s="676" t="s">
        <v>848</v>
      </c>
      <c r="F3" s="853">
        <v>2023</v>
      </c>
    </row>
    <row r="4" spans="1:10" ht="15.6" x14ac:dyDescent="0.3">
      <c r="A4" s="1168"/>
      <c r="B4" s="854" t="s">
        <v>860</v>
      </c>
      <c r="C4" s="675" t="s">
        <v>808</v>
      </c>
      <c r="D4" s="1144" t="s">
        <v>31</v>
      </c>
      <c r="E4" s="1145"/>
      <c r="F4" s="855"/>
      <c r="G4" s="856"/>
    </row>
    <row r="5" spans="1:10" ht="15.6" x14ac:dyDescent="0.3">
      <c r="A5" s="857" t="s">
        <v>861</v>
      </c>
      <c r="B5" s="858">
        <v>9152.0738141343427</v>
      </c>
      <c r="C5" s="859">
        <v>393.53917400777669</v>
      </c>
      <c r="D5" s="860">
        <v>100</v>
      </c>
      <c r="E5" s="861">
        <v>34.3012645124927</v>
      </c>
      <c r="F5" s="862"/>
      <c r="G5" s="863"/>
    </row>
    <row r="6" spans="1:10" ht="15.6" x14ac:dyDescent="0.3">
      <c r="A6" s="719" t="s">
        <v>364</v>
      </c>
      <c r="B6" s="864">
        <v>5025.9603512527237</v>
      </c>
      <c r="C6" s="865">
        <v>216.11629510386712</v>
      </c>
      <c r="D6" s="724">
        <v>54.916081899281636</v>
      </c>
      <c r="E6" s="724">
        <v>93.060693923716869</v>
      </c>
      <c r="F6" s="862"/>
    </row>
    <row r="7" spans="1:10" ht="15.6" x14ac:dyDescent="0.3">
      <c r="A7" s="719" t="s">
        <v>371</v>
      </c>
      <c r="B7" s="864">
        <v>1040.1143469296214</v>
      </c>
      <c r="C7" s="865">
        <v>47.84525995876259</v>
      </c>
      <c r="D7" s="724">
        <v>11.364794122653191</v>
      </c>
      <c r="E7" s="724">
        <v>41.174504530384809</v>
      </c>
      <c r="F7" s="862"/>
      <c r="J7" s="729"/>
    </row>
    <row r="8" spans="1:10" ht="15.6" x14ac:dyDescent="0.3">
      <c r="A8" s="719" t="s">
        <v>372</v>
      </c>
      <c r="B8" s="864">
        <v>3085.9991159519968</v>
      </c>
      <c r="C8" s="865">
        <v>132.69796198593588</v>
      </c>
      <c r="D8" s="724">
        <v>33.71912397806517</v>
      </c>
      <c r="E8" s="724">
        <v>16.454624294095197</v>
      </c>
      <c r="F8" s="862"/>
    </row>
    <row r="9" spans="1:10" ht="15.6" x14ac:dyDescent="0.3">
      <c r="A9" s="866"/>
    </row>
    <row r="10" spans="1:10" x14ac:dyDescent="0.3">
      <c r="B10" s="789"/>
    </row>
  </sheetData>
  <mergeCells count="3">
    <mergeCell ref="A3:A4"/>
    <mergeCell ref="B3:D3"/>
    <mergeCell ref="D4:E4"/>
  </mergeCells>
  <hyperlinks>
    <hyperlink ref="G1" location="INFO!A1" display="POWRÓT" xr:uid="{C68E16F6-9958-4B9E-A206-3C4CCFC38600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tabColor theme="1"/>
    <pageSetUpPr fitToPage="1"/>
  </sheetPr>
  <dimension ref="A1:X20"/>
  <sheetViews>
    <sheetView showGridLines="0" zoomScaleNormal="100" workbookViewId="0">
      <selection activeCell="J2" sqref="J2"/>
    </sheetView>
  </sheetViews>
  <sheetFormatPr defaultRowHeight="13.2" x14ac:dyDescent="0.25"/>
  <cols>
    <col min="1" max="1" width="21.5546875" style="2" customWidth="1"/>
    <col min="2" max="8" width="13.5546875" style="2" customWidth="1"/>
    <col min="9" max="9" width="9.109375" style="2"/>
    <col min="10" max="10" width="18.88671875" style="2" customWidth="1"/>
    <col min="11" max="254" width="9.109375" style="2"/>
    <col min="255" max="255" width="37.109375" style="2" customWidth="1"/>
    <col min="256" max="256" width="13.88671875" style="2" customWidth="1"/>
    <col min="257" max="259" width="12.88671875" style="2" customWidth="1"/>
    <col min="260" max="510" width="9.109375" style="2"/>
    <col min="511" max="511" width="37.109375" style="2" customWidth="1"/>
    <col min="512" max="512" width="13.88671875" style="2" customWidth="1"/>
    <col min="513" max="515" width="12.88671875" style="2" customWidth="1"/>
    <col min="516" max="766" width="9.109375" style="2"/>
    <col min="767" max="767" width="37.109375" style="2" customWidth="1"/>
    <col min="768" max="768" width="13.88671875" style="2" customWidth="1"/>
    <col min="769" max="771" width="12.88671875" style="2" customWidth="1"/>
    <col min="772" max="1022" width="9.109375" style="2"/>
    <col min="1023" max="1023" width="37.109375" style="2" customWidth="1"/>
    <col min="1024" max="1024" width="13.88671875" style="2" customWidth="1"/>
    <col min="1025" max="1027" width="12.88671875" style="2" customWidth="1"/>
    <col min="1028" max="1278" width="9.109375" style="2"/>
    <col min="1279" max="1279" width="37.109375" style="2" customWidth="1"/>
    <col min="1280" max="1280" width="13.88671875" style="2" customWidth="1"/>
    <col min="1281" max="1283" width="12.88671875" style="2" customWidth="1"/>
    <col min="1284" max="1534" width="9.109375" style="2"/>
    <col min="1535" max="1535" width="37.109375" style="2" customWidth="1"/>
    <col min="1536" max="1536" width="13.88671875" style="2" customWidth="1"/>
    <col min="1537" max="1539" width="12.88671875" style="2" customWidth="1"/>
    <col min="1540" max="1790" width="9.109375" style="2"/>
    <col min="1791" max="1791" width="37.109375" style="2" customWidth="1"/>
    <col min="1792" max="1792" width="13.88671875" style="2" customWidth="1"/>
    <col min="1793" max="1795" width="12.88671875" style="2" customWidth="1"/>
    <col min="1796" max="2046" width="9.109375" style="2"/>
    <col min="2047" max="2047" width="37.109375" style="2" customWidth="1"/>
    <col min="2048" max="2048" width="13.88671875" style="2" customWidth="1"/>
    <col min="2049" max="2051" width="12.88671875" style="2" customWidth="1"/>
    <col min="2052" max="2302" width="9.109375" style="2"/>
    <col min="2303" max="2303" width="37.109375" style="2" customWidth="1"/>
    <col min="2304" max="2304" width="13.88671875" style="2" customWidth="1"/>
    <col min="2305" max="2307" width="12.88671875" style="2" customWidth="1"/>
    <col min="2308" max="2558" width="9.109375" style="2"/>
    <col min="2559" max="2559" width="37.109375" style="2" customWidth="1"/>
    <col min="2560" max="2560" width="13.88671875" style="2" customWidth="1"/>
    <col min="2561" max="2563" width="12.88671875" style="2" customWidth="1"/>
    <col min="2564" max="2814" width="9.109375" style="2"/>
    <col min="2815" max="2815" width="37.109375" style="2" customWidth="1"/>
    <col min="2816" max="2816" width="13.88671875" style="2" customWidth="1"/>
    <col min="2817" max="2819" width="12.88671875" style="2" customWidth="1"/>
    <col min="2820" max="3070" width="9.109375" style="2"/>
    <col min="3071" max="3071" width="37.109375" style="2" customWidth="1"/>
    <col min="3072" max="3072" width="13.88671875" style="2" customWidth="1"/>
    <col min="3073" max="3075" width="12.88671875" style="2" customWidth="1"/>
    <col min="3076" max="3326" width="9.109375" style="2"/>
    <col min="3327" max="3327" width="37.109375" style="2" customWidth="1"/>
    <col min="3328" max="3328" width="13.88671875" style="2" customWidth="1"/>
    <col min="3329" max="3331" width="12.88671875" style="2" customWidth="1"/>
    <col min="3332" max="3582" width="9.109375" style="2"/>
    <col min="3583" max="3583" width="37.109375" style="2" customWidth="1"/>
    <col min="3584" max="3584" width="13.88671875" style="2" customWidth="1"/>
    <col min="3585" max="3587" width="12.88671875" style="2" customWidth="1"/>
    <col min="3588" max="3838" width="9.109375" style="2"/>
    <col min="3839" max="3839" width="37.109375" style="2" customWidth="1"/>
    <col min="3840" max="3840" width="13.88671875" style="2" customWidth="1"/>
    <col min="3841" max="3843" width="12.88671875" style="2" customWidth="1"/>
    <col min="3844" max="4094" width="9.109375" style="2"/>
    <col min="4095" max="4095" width="37.109375" style="2" customWidth="1"/>
    <col min="4096" max="4096" width="13.88671875" style="2" customWidth="1"/>
    <col min="4097" max="4099" width="12.88671875" style="2" customWidth="1"/>
    <col min="4100" max="4350" width="9.109375" style="2"/>
    <col min="4351" max="4351" width="37.109375" style="2" customWidth="1"/>
    <col min="4352" max="4352" width="13.88671875" style="2" customWidth="1"/>
    <col min="4353" max="4355" width="12.88671875" style="2" customWidth="1"/>
    <col min="4356" max="4606" width="9.109375" style="2"/>
    <col min="4607" max="4607" width="37.109375" style="2" customWidth="1"/>
    <col min="4608" max="4608" width="13.88671875" style="2" customWidth="1"/>
    <col min="4609" max="4611" width="12.88671875" style="2" customWidth="1"/>
    <col min="4612" max="4862" width="9.109375" style="2"/>
    <col min="4863" max="4863" width="37.109375" style="2" customWidth="1"/>
    <col min="4864" max="4864" width="13.88671875" style="2" customWidth="1"/>
    <col min="4865" max="4867" width="12.88671875" style="2" customWidth="1"/>
    <col min="4868" max="5118" width="9.109375" style="2"/>
    <col min="5119" max="5119" width="37.109375" style="2" customWidth="1"/>
    <col min="5120" max="5120" width="13.88671875" style="2" customWidth="1"/>
    <col min="5121" max="5123" width="12.88671875" style="2" customWidth="1"/>
    <col min="5124" max="5374" width="9.109375" style="2"/>
    <col min="5375" max="5375" width="37.109375" style="2" customWidth="1"/>
    <col min="5376" max="5376" width="13.88671875" style="2" customWidth="1"/>
    <col min="5377" max="5379" width="12.88671875" style="2" customWidth="1"/>
    <col min="5380" max="5630" width="9.109375" style="2"/>
    <col min="5631" max="5631" width="37.109375" style="2" customWidth="1"/>
    <col min="5632" max="5632" width="13.88671875" style="2" customWidth="1"/>
    <col min="5633" max="5635" width="12.88671875" style="2" customWidth="1"/>
    <col min="5636" max="5886" width="9.109375" style="2"/>
    <col min="5887" max="5887" width="37.109375" style="2" customWidth="1"/>
    <col min="5888" max="5888" width="13.88671875" style="2" customWidth="1"/>
    <col min="5889" max="5891" width="12.88671875" style="2" customWidth="1"/>
    <col min="5892" max="6142" width="9.109375" style="2"/>
    <col min="6143" max="6143" width="37.109375" style="2" customWidth="1"/>
    <col min="6144" max="6144" width="13.88671875" style="2" customWidth="1"/>
    <col min="6145" max="6147" width="12.88671875" style="2" customWidth="1"/>
    <col min="6148" max="6398" width="9.109375" style="2"/>
    <col min="6399" max="6399" width="37.109375" style="2" customWidth="1"/>
    <col min="6400" max="6400" width="13.88671875" style="2" customWidth="1"/>
    <col min="6401" max="6403" width="12.88671875" style="2" customWidth="1"/>
    <col min="6404" max="6654" width="9.109375" style="2"/>
    <col min="6655" max="6655" width="37.109375" style="2" customWidth="1"/>
    <col min="6656" max="6656" width="13.88671875" style="2" customWidth="1"/>
    <col min="6657" max="6659" width="12.88671875" style="2" customWidth="1"/>
    <col min="6660" max="6910" width="9.109375" style="2"/>
    <col min="6911" max="6911" width="37.109375" style="2" customWidth="1"/>
    <col min="6912" max="6912" width="13.88671875" style="2" customWidth="1"/>
    <col min="6913" max="6915" width="12.88671875" style="2" customWidth="1"/>
    <col min="6916" max="7166" width="9.109375" style="2"/>
    <col min="7167" max="7167" width="37.109375" style="2" customWidth="1"/>
    <col min="7168" max="7168" width="13.88671875" style="2" customWidth="1"/>
    <col min="7169" max="7171" width="12.88671875" style="2" customWidth="1"/>
    <col min="7172" max="7422" width="9.109375" style="2"/>
    <col min="7423" max="7423" width="37.109375" style="2" customWidth="1"/>
    <col min="7424" max="7424" width="13.88671875" style="2" customWidth="1"/>
    <col min="7425" max="7427" width="12.88671875" style="2" customWidth="1"/>
    <col min="7428" max="7678" width="9.109375" style="2"/>
    <col min="7679" max="7679" width="37.109375" style="2" customWidth="1"/>
    <col min="7680" max="7680" width="13.88671875" style="2" customWidth="1"/>
    <col min="7681" max="7683" width="12.88671875" style="2" customWidth="1"/>
    <col min="7684" max="7934" width="9.109375" style="2"/>
    <col min="7935" max="7935" width="37.109375" style="2" customWidth="1"/>
    <col min="7936" max="7936" width="13.88671875" style="2" customWidth="1"/>
    <col min="7937" max="7939" width="12.88671875" style="2" customWidth="1"/>
    <col min="7940" max="8190" width="9.109375" style="2"/>
    <col min="8191" max="8191" width="37.109375" style="2" customWidth="1"/>
    <col min="8192" max="8192" width="13.88671875" style="2" customWidth="1"/>
    <col min="8193" max="8195" width="12.88671875" style="2" customWidth="1"/>
    <col min="8196" max="8446" width="9.109375" style="2"/>
    <col min="8447" max="8447" width="37.109375" style="2" customWidth="1"/>
    <col min="8448" max="8448" width="13.88671875" style="2" customWidth="1"/>
    <col min="8449" max="8451" width="12.88671875" style="2" customWidth="1"/>
    <col min="8452" max="8702" width="9.109375" style="2"/>
    <col min="8703" max="8703" width="37.109375" style="2" customWidth="1"/>
    <col min="8704" max="8704" width="13.88671875" style="2" customWidth="1"/>
    <col min="8705" max="8707" width="12.88671875" style="2" customWidth="1"/>
    <col min="8708" max="8958" width="9.109375" style="2"/>
    <col min="8959" max="8959" width="37.109375" style="2" customWidth="1"/>
    <col min="8960" max="8960" width="13.88671875" style="2" customWidth="1"/>
    <col min="8961" max="8963" width="12.88671875" style="2" customWidth="1"/>
    <col min="8964" max="9214" width="9.109375" style="2"/>
    <col min="9215" max="9215" width="37.109375" style="2" customWidth="1"/>
    <col min="9216" max="9216" width="13.88671875" style="2" customWidth="1"/>
    <col min="9217" max="9219" width="12.88671875" style="2" customWidth="1"/>
    <col min="9220" max="9470" width="9.109375" style="2"/>
    <col min="9471" max="9471" width="37.109375" style="2" customWidth="1"/>
    <col min="9472" max="9472" width="13.88671875" style="2" customWidth="1"/>
    <col min="9473" max="9475" width="12.88671875" style="2" customWidth="1"/>
    <col min="9476" max="9726" width="9.109375" style="2"/>
    <col min="9727" max="9727" width="37.109375" style="2" customWidth="1"/>
    <col min="9728" max="9728" width="13.88671875" style="2" customWidth="1"/>
    <col min="9729" max="9731" width="12.88671875" style="2" customWidth="1"/>
    <col min="9732" max="9982" width="9.109375" style="2"/>
    <col min="9983" max="9983" width="37.109375" style="2" customWidth="1"/>
    <col min="9984" max="9984" width="13.88671875" style="2" customWidth="1"/>
    <col min="9985" max="9987" width="12.88671875" style="2" customWidth="1"/>
    <col min="9988" max="10238" width="9.109375" style="2"/>
    <col min="10239" max="10239" width="37.109375" style="2" customWidth="1"/>
    <col min="10240" max="10240" width="13.88671875" style="2" customWidth="1"/>
    <col min="10241" max="10243" width="12.88671875" style="2" customWidth="1"/>
    <col min="10244" max="10494" width="9.109375" style="2"/>
    <col min="10495" max="10495" width="37.109375" style="2" customWidth="1"/>
    <col min="10496" max="10496" width="13.88671875" style="2" customWidth="1"/>
    <col min="10497" max="10499" width="12.88671875" style="2" customWidth="1"/>
    <col min="10500" max="10750" width="9.109375" style="2"/>
    <col min="10751" max="10751" width="37.109375" style="2" customWidth="1"/>
    <col min="10752" max="10752" width="13.88671875" style="2" customWidth="1"/>
    <col min="10753" max="10755" width="12.88671875" style="2" customWidth="1"/>
    <col min="10756" max="11006" width="9.109375" style="2"/>
    <col min="11007" max="11007" width="37.109375" style="2" customWidth="1"/>
    <col min="11008" max="11008" width="13.88671875" style="2" customWidth="1"/>
    <col min="11009" max="11011" width="12.88671875" style="2" customWidth="1"/>
    <col min="11012" max="11262" width="9.109375" style="2"/>
    <col min="11263" max="11263" width="37.109375" style="2" customWidth="1"/>
    <col min="11264" max="11264" width="13.88671875" style="2" customWidth="1"/>
    <col min="11265" max="11267" width="12.88671875" style="2" customWidth="1"/>
    <col min="11268" max="11518" width="9.109375" style="2"/>
    <col min="11519" max="11519" width="37.109375" style="2" customWidth="1"/>
    <col min="11520" max="11520" width="13.88671875" style="2" customWidth="1"/>
    <col min="11521" max="11523" width="12.88671875" style="2" customWidth="1"/>
    <col min="11524" max="11774" width="9.109375" style="2"/>
    <col min="11775" max="11775" width="37.109375" style="2" customWidth="1"/>
    <col min="11776" max="11776" width="13.88671875" style="2" customWidth="1"/>
    <col min="11777" max="11779" width="12.88671875" style="2" customWidth="1"/>
    <col min="11780" max="12030" width="9.109375" style="2"/>
    <col min="12031" max="12031" width="37.109375" style="2" customWidth="1"/>
    <col min="12032" max="12032" width="13.88671875" style="2" customWidth="1"/>
    <col min="12033" max="12035" width="12.88671875" style="2" customWidth="1"/>
    <col min="12036" max="12286" width="9.109375" style="2"/>
    <col min="12287" max="12287" width="37.109375" style="2" customWidth="1"/>
    <col min="12288" max="12288" width="13.88671875" style="2" customWidth="1"/>
    <col min="12289" max="12291" width="12.88671875" style="2" customWidth="1"/>
    <col min="12292" max="12542" width="9.109375" style="2"/>
    <col min="12543" max="12543" width="37.109375" style="2" customWidth="1"/>
    <col min="12544" max="12544" width="13.88671875" style="2" customWidth="1"/>
    <col min="12545" max="12547" width="12.88671875" style="2" customWidth="1"/>
    <col min="12548" max="12798" width="9.109375" style="2"/>
    <col min="12799" max="12799" width="37.109375" style="2" customWidth="1"/>
    <col min="12800" max="12800" width="13.88671875" style="2" customWidth="1"/>
    <col min="12801" max="12803" width="12.88671875" style="2" customWidth="1"/>
    <col min="12804" max="13054" width="9.109375" style="2"/>
    <col min="13055" max="13055" width="37.109375" style="2" customWidth="1"/>
    <col min="13056" max="13056" width="13.88671875" style="2" customWidth="1"/>
    <col min="13057" max="13059" width="12.88671875" style="2" customWidth="1"/>
    <col min="13060" max="13310" width="9.109375" style="2"/>
    <col min="13311" max="13311" width="37.109375" style="2" customWidth="1"/>
    <col min="13312" max="13312" width="13.88671875" style="2" customWidth="1"/>
    <col min="13313" max="13315" width="12.88671875" style="2" customWidth="1"/>
    <col min="13316" max="13566" width="9.109375" style="2"/>
    <col min="13567" max="13567" width="37.109375" style="2" customWidth="1"/>
    <col min="13568" max="13568" width="13.88671875" style="2" customWidth="1"/>
    <col min="13569" max="13571" width="12.88671875" style="2" customWidth="1"/>
    <col min="13572" max="13822" width="9.109375" style="2"/>
    <col min="13823" max="13823" width="37.109375" style="2" customWidth="1"/>
    <col min="13824" max="13824" width="13.88671875" style="2" customWidth="1"/>
    <col min="13825" max="13827" width="12.88671875" style="2" customWidth="1"/>
    <col min="13828" max="14078" width="9.109375" style="2"/>
    <col min="14079" max="14079" width="37.109375" style="2" customWidth="1"/>
    <col min="14080" max="14080" width="13.88671875" style="2" customWidth="1"/>
    <col min="14081" max="14083" width="12.88671875" style="2" customWidth="1"/>
    <col min="14084" max="14334" width="9.109375" style="2"/>
    <col min="14335" max="14335" width="37.109375" style="2" customWidth="1"/>
    <col min="14336" max="14336" width="13.88671875" style="2" customWidth="1"/>
    <col min="14337" max="14339" width="12.88671875" style="2" customWidth="1"/>
    <col min="14340" max="14590" width="9.109375" style="2"/>
    <col min="14591" max="14591" width="37.109375" style="2" customWidth="1"/>
    <col min="14592" max="14592" width="13.88671875" style="2" customWidth="1"/>
    <col min="14593" max="14595" width="12.88671875" style="2" customWidth="1"/>
    <col min="14596" max="14846" width="9.109375" style="2"/>
    <col min="14847" max="14847" width="37.109375" style="2" customWidth="1"/>
    <col min="14848" max="14848" width="13.88671875" style="2" customWidth="1"/>
    <col min="14849" max="14851" width="12.88671875" style="2" customWidth="1"/>
    <col min="14852" max="15102" width="9.109375" style="2"/>
    <col min="15103" max="15103" width="37.109375" style="2" customWidth="1"/>
    <col min="15104" max="15104" width="13.88671875" style="2" customWidth="1"/>
    <col min="15105" max="15107" width="12.88671875" style="2" customWidth="1"/>
    <col min="15108" max="15358" width="9.109375" style="2"/>
    <col min="15359" max="15359" width="37.109375" style="2" customWidth="1"/>
    <col min="15360" max="15360" width="13.88671875" style="2" customWidth="1"/>
    <col min="15361" max="15363" width="12.88671875" style="2" customWidth="1"/>
    <col min="15364" max="15614" width="9.109375" style="2"/>
    <col min="15615" max="15615" width="37.109375" style="2" customWidth="1"/>
    <col min="15616" max="15616" width="13.88671875" style="2" customWidth="1"/>
    <col min="15617" max="15619" width="12.88671875" style="2" customWidth="1"/>
    <col min="15620" max="15870" width="9.109375" style="2"/>
    <col min="15871" max="15871" width="37.109375" style="2" customWidth="1"/>
    <col min="15872" max="15872" width="13.88671875" style="2" customWidth="1"/>
    <col min="15873" max="15875" width="12.88671875" style="2" customWidth="1"/>
    <col min="15876" max="16126" width="9.109375" style="2"/>
    <col min="16127" max="16127" width="37.109375" style="2" customWidth="1"/>
    <col min="16128" max="16128" width="13.88671875" style="2" customWidth="1"/>
    <col min="16129" max="16131" width="12.88671875" style="2" customWidth="1"/>
    <col min="16132" max="16384" width="9.109375" style="2"/>
  </cols>
  <sheetData>
    <row r="1" spans="1:24" s="5" customFormat="1" ht="15.6" x14ac:dyDescent="0.3">
      <c r="A1" s="522" t="s">
        <v>888</v>
      </c>
    </row>
    <row r="2" spans="1:24" ht="14.4" x14ac:dyDescent="0.3">
      <c r="A2" s="31"/>
      <c r="H2" s="55">
        <v>2023</v>
      </c>
      <c r="J2" s="894" t="s">
        <v>907</v>
      </c>
    </row>
    <row r="3" spans="1:24" s="529" customFormat="1" ht="48" x14ac:dyDescent="0.3">
      <c r="A3" s="580" t="s">
        <v>68</v>
      </c>
      <c r="B3" s="580" t="s">
        <v>327</v>
      </c>
      <c r="C3" s="580" t="s">
        <v>951</v>
      </c>
      <c r="D3" s="580" t="s">
        <v>952</v>
      </c>
      <c r="E3" s="580" t="s">
        <v>953</v>
      </c>
      <c r="F3" s="580" t="s">
        <v>69</v>
      </c>
      <c r="G3" s="580" t="s">
        <v>954</v>
      </c>
      <c r="H3" s="580" t="s">
        <v>328</v>
      </c>
    </row>
    <row r="4" spans="1:24" ht="13.8" x14ac:dyDescent="0.25">
      <c r="A4" s="91" t="s">
        <v>70</v>
      </c>
      <c r="B4" s="931">
        <v>88.96572500923007</v>
      </c>
      <c r="C4" s="931">
        <v>1.5959092476511725</v>
      </c>
      <c r="D4" s="931">
        <v>1.3676552686830459</v>
      </c>
      <c r="E4" s="931">
        <v>3.0641392862807946</v>
      </c>
      <c r="F4" s="931">
        <v>17.28510406412229</v>
      </c>
      <c r="G4" s="931">
        <v>86.687496582634836</v>
      </c>
      <c r="H4" s="931">
        <v>5.3206113153418171</v>
      </c>
      <c r="I4" s="29"/>
    </row>
    <row r="5" spans="1:24" ht="13.8" hidden="1" x14ac:dyDescent="0.25">
      <c r="A5" s="249" t="s">
        <v>71</v>
      </c>
      <c r="B5" s="931">
        <v>51.208464026285746</v>
      </c>
      <c r="C5" s="931">
        <v>51.162212846879221</v>
      </c>
      <c r="D5" s="931">
        <v>6.04151869930089E-2</v>
      </c>
      <c r="E5" s="931">
        <v>0</v>
      </c>
      <c r="F5" s="932" t="s">
        <v>272</v>
      </c>
      <c r="G5" s="932" t="s">
        <v>272</v>
      </c>
      <c r="H5" s="932" t="s">
        <v>272</v>
      </c>
      <c r="I5" s="109"/>
    </row>
    <row r="6" spans="1:24" ht="13.8" hidden="1" x14ac:dyDescent="0.25">
      <c r="A6" s="91" t="s">
        <v>72</v>
      </c>
      <c r="B6" s="931">
        <v>48.884890843834349</v>
      </c>
      <c r="C6" s="932" t="s">
        <v>272</v>
      </c>
      <c r="D6" s="932" t="s">
        <v>272</v>
      </c>
      <c r="E6" s="932" t="s">
        <v>272</v>
      </c>
      <c r="F6" s="931">
        <v>48.884890843834349</v>
      </c>
      <c r="G6" s="932" t="s">
        <v>272</v>
      </c>
      <c r="H6" s="932" t="s">
        <v>272</v>
      </c>
      <c r="I6" s="109"/>
    </row>
    <row r="7" spans="1:24" ht="13.8" hidden="1" x14ac:dyDescent="0.25">
      <c r="A7" s="91" t="s">
        <v>81</v>
      </c>
      <c r="B7" s="931">
        <v>57.1024884131227</v>
      </c>
      <c r="C7" s="931">
        <v>13.12760784656704</v>
      </c>
      <c r="D7" s="931">
        <v>0.44925431006592742</v>
      </c>
      <c r="E7" s="931">
        <v>0.17645905820489963</v>
      </c>
      <c r="F7" s="931">
        <v>23.829658789505991</v>
      </c>
      <c r="G7" s="931">
        <v>53.27498448895647</v>
      </c>
      <c r="H7" s="931">
        <v>1.8809479071598419E-2</v>
      </c>
    </row>
    <row r="8" spans="1:24" ht="13.8" hidden="1" x14ac:dyDescent="0.25">
      <c r="A8" s="91" t="s">
        <v>73</v>
      </c>
      <c r="B8" s="931">
        <v>28.470797168907168</v>
      </c>
      <c r="C8" s="931">
        <v>1.240895581253221</v>
      </c>
      <c r="D8" s="931">
        <v>2.8750876930896414E-3</v>
      </c>
      <c r="E8" s="931">
        <v>9.9366027034409776E-2</v>
      </c>
      <c r="F8" s="931">
        <v>0.95207886090474236</v>
      </c>
      <c r="G8" s="931">
        <v>28.395281502198966</v>
      </c>
      <c r="H8" s="931">
        <v>0.11908538689455832</v>
      </c>
    </row>
    <row r="9" spans="1:24" ht="13.8" hidden="1" x14ac:dyDescent="0.25">
      <c r="A9" s="91" t="s">
        <v>74</v>
      </c>
      <c r="B9" s="931">
        <v>0.23522233490493219</v>
      </c>
      <c r="C9" s="931">
        <v>0.19742628809423277</v>
      </c>
      <c r="D9" s="932" t="s">
        <v>272</v>
      </c>
      <c r="E9" s="931">
        <v>0</v>
      </c>
      <c r="F9" s="931">
        <v>0.11580315953542943</v>
      </c>
      <c r="G9" s="932" t="s">
        <v>272</v>
      </c>
      <c r="H9" s="932" t="s">
        <v>272</v>
      </c>
      <c r="I9" s="109"/>
      <c r="X9" s="60"/>
    </row>
    <row r="10" spans="1:24" ht="13.8" hidden="1" x14ac:dyDescent="0.25">
      <c r="A10" s="91" t="s">
        <v>75</v>
      </c>
      <c r="B10" s="931">
        <v>19.544636201072574</v>
      </c>
      <c r="C10" s="931">
        <v>15.751579891087992</v>
      </c>
      <c r="D10" s="931">
        <v>2.3555058423327306</v>
      </c>
      <c r="E10" s="931">
        <v>1.156172154028057</v>
      </c>
      <c r="F10" s="931">
        <v>11.794305026743318</v>
      </c>
      <c r="G10" s="931">
        <v>0.34704483939254316</v>
      </c>
      <c r="H10" s="931">
        <v>5.1243463766606649E-2</v>
      </c>
    </row>
    <row r="11" spans="1:24" ht="13.8" hidden="1" x14ac:dyDescent="0.25">
      <c r="A11" s="91" t="s">
        <v>76</v>
      </c>
      <c r="B11" s="364">
        <v>0.37409028885089302</v>
      </c>
      <c r="C11" s="364">
        <v>0.36401523967853744</v>
      </c>
      <c r="D11" s="364">
        <v>7.6917874500756489E-4</v>
      </c>
      <c r="E11" s="364" t="s">
        <v>272</v>
      </c>
      <c r="F11" s="364">
        <v>8.0211260865241621E-2</v>
      </c>
      <c r="G11" s="364" t="s">
        <v>272</v>
      </c>
      <c r="H11" s="364" t="s">
        <v>272</v>
      </c>
    </row>
    <row r="12" spans="1:24" ht="13.8" hidden="1" x14ac:dyDescent="0.25">
      <c r="A12" s="91" t="s">
        <v>77</v>
      </c>
      <c r="B12" s="364">
        <v>7.0546010160296088E-2</v>
      </c>
      <c r="C12" s="364">
        <v>6.8131127687783177E-2</v>
      </c>
      <c r="D12" s="364">
        <v>0</v>
      </c>
      <c r="E12" s="364">
        <v>0</v>
      </c>
      <c r="F12" s="364">
        <v>9.4833612934656891E-2</v>
      </c>
      <c r="G12" s="364" t="s">
        <v>272</v>
      </c>
      <c r="H12" s="933" t="s">
        <v>272</v>
      </c>
      <c r="I12" s="109"/>
      <c r="Q12" s="60"/>
    </row>
    <row r="13" spans="1:24" ht="13.8" hidden="1" x14ac:dyDescent="0.25">
      <c r="A13" s="91" t="s">
        <v>78</v>
      </c>
      <c r="B13" s="931">
        <v>16.669596102008271</v>
      </c>
      <c r="C13" s="364">
        <v>10.197168629022171</v>
      </c>
      <c r="D13" s="364">
        <v>4.9984558554387171</v>
      </c>
      <c r="E13" s="364">
        <v>2.1778358272320615</v>
      </c>
      <c r="F13" s="364">
        <v>9.3025647639760045</v>
      </c>
      <c r="G13" s="364">
        <v>0.8879217263006316</v>
      </c>
      <c r="H13" s="364">
        <v>0.31784662622821463</v>
      </c>
      <c r="I13" s="108"/>
      <c r="J13" s="29"/>
    </row>
    <row r="14" spans="1:24" ht="13.8" hidden="1" x14ac:dyDescent="0.25">
      <c r="A14" s="91" t="s">
        <v>79</v>
      </c>
      <c r="B14" s="931">
        <v>1.3758738851251193</v>
      </c>
      <c r="C14" s="364">
        <v>2.776110508954619</v>
      </c>
      <c r="D14" s="364">
        <v>8.7419056773012316E-2</v>
      </c>
      <c r="E14" s="364">
        <v>8.0246016164067804E-2</v>
      </c>
      <c r="F14" s="364">
        <v>1.3272475033598894</v>
      </c>
      <c r="G14" s="364">
        <v>2.5937894056974949E-2</v>
      </c>
      <c r="H14" s="933" t="s">
        <v>272</v>
      </c>
    </row>
    <row r="15" spans="1:24" ht="13.8" hidden="1" x14ac:dyDescent="0.25">
      <c r="A15" s="91" t="s">
        <v>80</v>
      </c>
      <c r="B15" s="364">
        <v>2.8224913644844052</v>
      </c>
      <c r="C15" s="364" t="s">
        <v>496</v>
      </c>
      <c r="D15" s="364">
        <v>0.20876796600575639</v>
      </c>
      <c r="E15" s="364">
        <v>7.7466264136057339E-2</v>
      </c>
      <c r="F15" s="364">
        <v>2.6851831620398321</v>
      </c>
      <c r="G15" s="933" t="s">
        <v>496</v>
      </c>
      <c r="H15" s="933" t="s">
        <v>272</v>
      </c>
      <c r="I15" s="109"/>
    </row>
    <row r="16" spans="1:24" ht="13.8" hidden="1" x14ac:dyDescent="0.25">
      <c r="A16" s="91" t="s">
        <v>329</v>
      </c>
      <c r="B16" s="364">
        <v>2.4463906092191881</v>
      </c>
      <c r="C16" s="364">
        <v>1.8206160909296949</v>
      </c>
      <c r="D16" s="932" t="s">
        <v>272</v>
      </c>
      <c r="E16" s="364">
        <v>1.2416979845844877E-2</v>
      </c>
      <c r="F16" s="364">
        <v>2.67271915114573</v>
      </c>
      <c r="G16" s="933" t="s">
        <v>496</v>
      </c>
      <c r="H16" s="933" t="s">
        <v>272</v>
      </c>
      <c r="I16" s="109"/>
    </row>
    <row r="17" spans="1:9" ht="14.4" x14ac:dyDescent="0.3">
      <c r="A17"/>
      <c r="B17"/>
      <c r="C17"/>
      <c r="D17"/>
      <c r="E17"/>
      <c r="F17" s="110"/>
      <c r="G17"/>
      <c r="H17"/>
    </row>
    <row r="19" spans="1:9" ht="17.399999999999999" x14ac:dyDescent="0.3">
      <c r="A19" s="298"/>
    </row>
    <row r="20" spans="1:9" x14ac:dyDescent="0.25">
      <c r="I20" s="60"/>
    </row>
  </sheetData>
  <hyperlinks>
    <hyperlink ref="J2" location="INFO!A1" display="POWRÓT" xr:uid="{669D88DC-7532-49BE-A1A6-8BB9D55DB08E}"/>
  </hyperlinks>
  <pageMargins left="0.75" right="0.75" top="1" bottom="1" header="0.5" footer="0.5"/>
  <pageSetup paperSize="9" scale="84" orientation="portrait" r:id="rId1"/>
  <headerFooter alignWithMargins="0"/>
  <tableParts count="1">
    <tablePart r:id="rId2"/>
  </tablePart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8C80-9711-4AC4-9A4E-8BD2DC862772}">
  <dimension ref="A1:Z7"/>
  <sheetViews>
    <sheetView showGridLines="0" zoomScaleNormal="100" workbookViewId="0">
      <selection activeCell="I1" sqref="I1"/>
    </sheetView>
  </sheetViews>
  <sheetFormatPr defaultColWidth="11.44140625" defaultRowHeight="14.4" x14ac:dyDescent="0.3"/>
  <cols>
    <col min="1" max="1" width="10.77734375" customWidth="1"/>
    <col min="2" max="23" width="7.77734375" customWidth="1"/>
  </cols>
  <sheetData>
    <row r="1" spans="1:26" ht="15.6" x14ac:dyDescent="0.3">
      <c r="A1" s="803" t="s">
        <v>862</v>
      </c>
      <c r="I1" s="894" t="s">
        <v>907</v>
      </c>
    </row>
    <row r="2" spans="1:26" ht="15.6" x14ac:dyDescent="0.3">
      <c r="A2" s="803"/>
    </row>
    <row r="3" spans="1:26" ht="15.6" x14ac:dyDescent="0.3">
      <c r="A3" s="867"/>
      <c r="B3" s="685">
        <v>2002</v>
      </c>
      <c r="C3" s="685">
        <v>2003</v>
      </c>
      <c r="D3" s="685">
        <v>2004</v>
      </c>
      <c r="E3" s="685">
        <v>2005</v>
      </c>
      <c r="F3" s="685">
        <v>2006</v>
      </c>
      <c r="G3" s="685">
        <v>2007</v>
      </c>
      <c r="H3" s="685">
        <v>2008</v>
      </c>
      <c r="I3" s="688">
        <v>2009</v>
      </c>
      <c r="J3" s="685">
        <v>2010</v>
      </c>
      <c r="K3" s="688">
        <v>2011</v>
      </c>
      <c r="L3" s="686">
        <v>2012</v>
      </c>
      <c r="M3" s="686">
        <v>2013</v>
      </c>
      <c r="N3" s="686">
        <v>2014</v>
      </c>
      <c r="O3" s="686">
        <v>2015</v>
      </c>
      <c r="P3" s="686">
        <v>2016</v>
      </c>
      <c r="Q3" s="686">
        <v>2017</v>
      </c>
      <c r="R3" s="686">
        <v>2018</v>
      </c>
      <c r="S3" s="686">
        <v>2019</v>
      </c>
      <c r="T3" s="686">
        <v>2020</v>
      </c>
      <c r="U3" s="686">
        <v>2021</v>
      </c>
      <c r="V3" s="686">
        <v>2022</v>
      </c>
      <c r="W3" s="686">
        <v>2023</v>
      </c>
    </row>
    <row r="4" spans="1:26" x14ac:dyDescent="0.3">
      <c r="A4" s="868" t="s">
        <v>863</v>
      </c>
      <c r="B4" s="869">
        <v>3345</v>
      </c>
      <c r="C4" s="869">
        <v>3598</v>
      </c>
      <c r="D4" s="869">
        <v>3515</v>
      </c>
      <c r="E4" s="869">
        <v>3544</v>
      </c>
      <c r="F4" s="869">
        <v>3463</v>
      </c>
      <c r="G4" s="869">
        <v>3232</v>
      </c>
      <c r="H4" s="869">
        <v>3174</v>
      </c>
      <c r="I4" s="870">
        <v>3449</v>
      </c>
      <c r="J4" s="870">
        <v>3923</v>
      </c>
      <c r="K4" s="870">
        <v>3316</v>
      </c>
      <c r="L4" s="870">
        <v>3551</v>
      </c>
      <c r="M4" s="870">
        <v>3503</v>
      </c>
      <c r="N4" s="870">
        <v>3095</v>
      </c>
      <c r="O4" s="871">
        <v>3113</v>
      </c>
      <c r="P4" s="872">
        <v>3286</v>
      </c>
      <c r="Q4" s="872">
        <v>3288</v>
      </c>
      <c r="R4" s="872">
        <v>3123</v>
      </c>
      <c r="S4" s="873">
        <v>2952</v>
      </c>
      <c r="T4" s="874">
        <v>3006</v>
      </c>
      <c r="U4" s="663">
        <v>3491</v>
      </c>
      <c r="V4" s="875">
        <v>3200</v>
      </c>
      <c r="W4" s="875">
        <v>2973</v>
      </c>
    </row>
    <row r="5" spans="1:26" x14ac:dyDescent="0.3">
      <c r="A5" s="701" t="s">
        <v>864</v>
      </c>
    </row>
    <row r="6" spans="1:26" x14ac:dyDescent="0.3">
      <c r="N6" s="671"/>
      <c r="O6" s="671"/>
      <c r="P6" s="671"/>
      <c r="Q6" s="671"/>
      <c r="R6" s="671"/>
      <c r="S6" s="671"/>
      <c r="T6" s="671"/>
      <c r="U6" s="671"/>
      <c r="V6" s="671"/>
      <c r="W6" s="671"/>
      <c r="X6" s="671"/>
      <c r="Y6" s="671"/>
      <c r="Z6" s="671"/>
    </row>
    <row r="7" spans="1:26" ht="15.6" x14ac:dyDescent="0.3">
      <c r="A7" s="876"/>
    </row>
  </sheetData>
  <hyperlinks>
    <hyperlink ref="I1" location="INFO!A1" display="POWRÓT" xr:uid="{E7C4E48A-FFFC-4816-BC12-F1020DC09A2D}"/>
  </hyperlinks>
  <pageMargins left="0.7" right="0.7" top="0.75" bottom="0.75" header="0.3" footer="0.3"/>
  <pageSetup paperSize="9" scale="47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3AF7-62BD-452A-939A-967A36A44D29}">
  <dimension ref="A1:H9"/>
  <sheetViews>
    <sheetView showGridLines="0" zoomScaleNormal="100" workbookViewId="0">
      <selection activeCell="H2" sqref="H2"/>
    </sheetView>
  </sheetViews>
  <sheetFormatPr defaultColWidth="11.44140625" defaultRowHeight="14.4" x14ac:dyDescent="0.3"/>
  <cols>
    <col min="1" max="1" width="18.21875" customWidth="1"/>
    <col min="3" max="3" width="12.77734375" customWidth="1"/>
    <col min="4" max="4" width="13.77734375" customWidth="1"/>
    <col min="5" max="5" width="15.21875" customWidth="1"/>
    <col min="6" max="6" width="4.21875" customWidth="1"/>
  </cols>
  <sheetData>
    <row r="1" spans="1:8" s="88" customFormat="1" ht="18" x14ac:dyDescent="0.3">
      <c r="A1" s="673" t="s">
        <v>880</v>
      </c>
    </row>
    <row r="2" spans="1:8" s="551" customFormat="1" ht="15.6" x14ac:dyDescent="0.3">
      <c r="A2" s="877" t="s">
        <v>876</v>
      </c>
      <c r="G2" s="703">
        <v>2023</v>
      </c>
      <c r="H2" s="894" t="s">
        <v>907</v>
      </c>
    </row>
    <row r="3" spans="1:8" ht="25.8" customHeight="1" x14ac:dyDescent="0.3">
      <c r="A3" s="1143" t="s">
        <v>68</v>
      </c>
      <c r="B3" s="1144" t="s">
        <v>3</v>
      </c>
      <c r="C3" s="1144" t="s">
        <v>865</v>
      </c>
      <c r="D3" s="1144"/>
      <c r="E3" s="1147" t="s">
        <v>866</v>
      </c>
      <c r="F3" s="1169"/>
    </row>
    <row r="4" spans="1:8" x14ac:dyDescent="0.3">
      <c r="A4" s="1143"/>
      <c r="B4" s="1144"/>
      <c r="C4" s="676" t="s">
        <v>867</v>
      </c>
      <c r="D4" s="675" t="s">
        <v>868</v>
      </c>
      <c r="E4" s="1170"/>
      <c r="F4" s="1171"/>
    </row>
    <row r="5" spans="1:8" ht="17.399999999999999" x14ac:dyDescent="0.3">
      <c r="A5" s="878" t="s">
        <v>71</v>
      </c>
      <c r="B5" s="879" t="s">
        <v>869</v>
      </c>
      <c r="C5" s="880">
        <v>0.56999999999999995</v>
      </c>
      <c r="D5" s="880">
        <v>0.66</v>
      </c>
      <c r="E5" s="881">
        <f>D5/C5*100-100</f>
        <v>15.789473684210535</v>
      </c>
      <c r="F5" s="882" t="s">
        <v>13</v>
      </c>
    </row>
    <row r="6" spans="1:8" ht="17.399999999999999" x14ac:dyDescent="0.3">
      <c r="A6" s="878" t="s">
        <v>870</v>
      </c>
      <c r="B6" s="879" t="s">
        <v>871</v>
      </c>
      <c r="C6" s="865">
        <v>144.05000000000001</v>
      </c>
      <c r="D6" s="883">
        <v>191.22</v>
      </c>
      <c r="E6" s="884">
        <f>D6/C6*100-100</f>
        <v>32.745574453314816</v>
      </c>
      <c r="F6" s="882" t="s">
        <v>13</v>
      </c>
    </row>
    <row r="7" spans="1:8" ht="16.8" x14ac:dyDescent="0.3">
      <c r="A7" s="885"/>
      <c r="B7" s="886" t="s">
        <v>869</v>
      </c>
      <c r="C7" s="887">
        <v>0.52</v>
      </c>
      <c r="D7" s="888">
        <v>0.7</v>
      </c>
      <c r="E7" s="884"/>
      <c r="F7" s="882"/>
    </row>
    <row r="8" spans="1:8" ht="17.399999999999999" x14ac:dyDescent="0.3">
      <c r="A8" s="878" t="s">
        <v>872</v>
      </c>
      <c r="B8" s="879" t="s">
        <v>873</v>
      </c>
      <c r="C8" s="865">
        <v>37.520000000000003</v>
      </c>
      <c r="D8" s="883">
        <v>40.06</v>
      </c>
      <c r="E8" s="884">
        <f>D8/C8*100-100</f>
        <v>6.7697228144989197</v>
      </c>
      <c r="F8" s="882" t="s">
        <v>13</v>
      </c>
    </row>
    <row r="9" spans="1:8" ht="16.8" x14ac:dyDescent="0.3">
      <c r="A9" s="889"/>
      <c r="B9" s="886" t="s">
        <v>869</v>
      </c>
      <c r="C9" s="887">
        <v>0.98</v>
      </c>
      <c r="D9" s="888">
        <v>1.04</v>
      </c>
      <c r="E9" s="890"/>
      <c r="F9" s="891"/>
    </row>
  </sheetData>
  <mergeCells count="4">
    <mergeCell ref="A3:A4"/>
    <mergeCell ref="B3:B4"/>
    <mergeCell ref="C3:D3"/>
    <mergeCell ref="E3:F4"/>
  </mergeCells>
  <hyperlinks>
    <hyperlink ref="H2" location="INFO!A1" display="POWRÓT" xr:uid="{9F849E78-A46D-4697-9F3A-BE6086A93819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1:M54"/>
  <sheetViews>
    <sheetView showGridLines="0" zoomScaleNormal="100" workbookViewId="0">
      <selection activeCell="G1" sqref="G1"/>
    </sheetView>
  </sheetViews>
  <sheetFormatPr defaultRowHeight="14.4" customHeight="1" x14ac:dyDescent="0.25"/>
  <cols>
    <col min="1" max="1" width="44.88671875" style="2" customWidth="1"/>
    <col min="2" max="2" width="10.88671875" style="2" customWidth="1"/>
    <col min="3" max="3" width="14.109375" style="2" customWidth="1"/>
    <col min="4" max="4" width="14.88671875" style="2" customWidth="1"/>
    <col min="5" max="5" width="10.88671875" style="2" customWidth="1"/>
    <col min="6" max="6" width="11.109375" style="2" customWidth="1"/>
    <col min="7" max="7" width="11.44140625" style="2" customWidth="1"/>
    <col min="8" max="8" width="8.5546875" style="2" customWidth="1"/>
    <col min="9" max="243" width="9.109375" style="2"/>
    <col min="244" max="244" width="53" style="2" customWidth="1"/>
    <col min="245" max="247" width="19.88671875" style="2" customWidth="1"/>
    <col min="248" max="499" width="9.109375" style="2"/>
    <col min="500" max="500" width="53" style="2" customWidth="1"/>
    <col min="501" max="503" width="19.88671875" style="2" customWidth="1"/>
    <col min="504" max="755" width="9.109375" style="2"/>
    <col min="756" max="756" width="53" style="2" customWidth="1"/>
    <col min="757" max="759" width="19.88671875" style="2" customWidth="1"/>
    <col min="760" max="1011" width="9.109375" style="2"/>
    <col min="1012" max="1012" width="53" style="2" customWidth="1"/>
    <col min="1013" max="1015" width="19.88671875" style="2" customWidth="1"/>
    <col min="1016" max="1267" width="9.109375" style="2"/>
    <col min="1268" max="1268" width="53" style="2" customWidth="1"/>
    <col min="1269" max="1271" width="19.88671875" style="2" customWidth="1"/>
    <col min="1272" max="1523" width="9.109375" style="2"/>
    <col min="1524" max="1524" width="53" style="2" customWidth="1"/>
    <col min="1525" max="1527" width="19.88671875" style="2" customWidth="1"/>
    <col min="1528" max="1779" width="9.109375" style="2"/>
    <col min="1780" max="1780" width="53" style="2" customWidth="1"/>
    <col min="1781" max="1783" width="19.88671875" style="2" customWidth="1"/>
    <col min="1784" max="2035" width="9.109375" style="2"/>
    <col min="2036" max="2036" width="53" style="2" customWidth="1"/>
    <col min="2037" max="2039" width="19.88671875" style="2" customWidth="1"/>
    <col min="2040" max="2291" width="9.109375" style="2"/>
    <col min="2292" max="2292" width="53" style="2" customWidth="1"/>
    <col min="2293" max="2295" width="19.88671875" style="2" customWidth="1"/>
    <col min="2296" max="2547" width="9.109375" style="2"/>
    <col min="2548" max="2548" width="53" style="2" customWidth="1"/>
    <col min="2549" max="2551" width="19.88671875" style="2" customWidth="1"/>
    <col min="2552" max="2803" width="9.109375" style="2"/>
    <col min="2804" max="2804" width="53" style="2" customWidth="1"/>
    <col min="2805" max="2807" width="19.88671875" style="2" customWidth="1"/>
    <col min="2808" max="3059" width="9.109375" style="2"/>
    <col min="3060" max="3060" width="53" style="2" customWidth="1"/>
    <col min="3061" max="3063" width="19.88671875" style="2" customWidth="1"/>
    <col min="3064" max="3315" width="9.109375" style="2"/>
    <col min="3316" max="3316" width="53" style="2" customWidth="1"/>
    <col min="3317" max="3319" width="19.88671875" style="2" customWidth="1"/>
    <col min="3320" max="3571" width="9.109375" style="2"/>
    <col min="3572" max="3572" width="53" style="2" customWidth="1"/>
    <col min="3573" max="3575" width="19.88671875" style="2" customWidth="1"/>
    <col min="3576" max="3827" width="9.109375" style="2"/>
    <col min="3828" max="3828" width="53" style="2" customWidth="1"/>
    <col min="3829" max="3831" width="19.88671875" style="2" customWidth="1"/>
    <col min="3832" max="4083" width="9.109375" style="2"/>
    <col min="4084" max="4084" width="53" style="2" customWidth="1"/>
    <col min="4085" max="4087" width="19.88671875" style="2" customWidth="1"/>
    <col min="4088" max="4339" width="9.109375" style="2"/>
    <col min="4340" max="4340" width="53" style="2" customWidth="1"/>
    <col min="4341" max="4343" width="19.88671875" style="2" customWidth="1"/>
    <col min="4344" max="4595" width="9.109375" style="2"/>
    <col min="4596" max="4596" width="53" style="2" customWidth="1"/>
    <col min="4597" max="4599" width="19.88671875" style="2" customWidth="1"/>
    <col min="4600" max="4851" width="9.109375" style="2"/>
    <col min="4852" max="4852" width="53" style="2" customWidth="1"/>
    <col min="4853" max="4855" width="19.88671875" style="2" customWidth="1"/>
    <col min="4856" max="5107" width="9.109375" style="2"/>
    <col min="5108" max="5108" width="53" style="2" customWidth="1"/>
    <col min="5109" max="5111" width="19.88671875" style="2" customWidth="1"/>
    <col min="5112" max="5363" width="9.109375" style="2"/>
    <col min="5364" max="5364" width="53" style="2" customWidth="1"/>
    <col min="5365" max="5367" width="19.88671875" style="2" customWidth="1"/>
    <col min="5368" max="5619" width="9.109375" style="2"/>
    <col min="5620" max="5620" width="53" style="2" customWidth="1"/>
    <col min="5621" max="5623" width="19.88671875" style="2" customWidth="1"/>
    <col min="5624" max="5875" width="9.109375" style="2"/>
    <col min="5876" max="5876" width="53" style="2" customWidth="1"/>
    <col min="5877" max="5879" width="19.88671875" style="2" customWidth="1"/>
    <col min="5880" max="6131" width="9.109375" style="2"/>
    <col min="6132" max="6132" width="53" style="2" customWidth="1"/>
    <col min="6133" max="6135" width="19.88671875" style="2" customWidth="1"/>
    <col min="6136" max="6387" width="9.109375" style="2"/>
    <col min="6388" max="6388" width="53" style="2" customWidth="1"/>
    <col min="6389" max="6391" width="19.88671875" style="2" customWidth="1"/>
    <col min="6392" max="6643" width="9.109375" style="2"/>
    <col min="6644" max="6644" width="53" style="2" customWidth="1"/>
    <col min="6645" max="6647" width="19.88671875" style="2" customWidth="1"/>
    <col min="6648" max="6899" width="9.109375" style="2"/>
    <col min="6900" max="6900" width="53" style="2" customWidth="1"/>
    <col min="6901" max="6903" width="19.88671875" style="2" customWidth="1"/>
    <col min="6904" max="7155" width="9.109375" style="2"/>
    <col min="7156" max="7156" width="53" style="2" customWidth="1"/>
    <col min="7157" max="7159" width="19.88671875" style="2" customWidth="1"/>
    <col min="7160" max="7411" width="9.109375" style="2"/>
    <col min="7412" max="7412" width="53" style="2" customWidth="1"/>
    <col min="7413" max="7415" width="19.88671875" style="2" customWidth="1"/>
    <col min="7416" max="7667" width="9.109375" style="2"/>
    <col min="7668" max="7668" width="53" style="2" customWidth="1"/>
    <col min="7669" max="7671" width="19.88671875" style="2" customWidth="1"/>
    <col min="7672" max="7923" width="9.109375" style="2"/>
    <col min="7924" max="7924" width="53" style="2" customWidth="1"/>
    <col min="7925" max="7927" width="19.88671875" style="2" customWidth="1"/>
    <col min="7928" max="8179" width="9.109375" style="2"/>
    <col min="8180" max="8180" width="53" style="2" customWidth="1"/>
    <col min="8181" max="8183" width="19.88671875" style="2" customWidth="1"/>
    <col min="8184" max="8435" width="9.109375" style="2"/>
    <col min="8436" max="8436" width="53" style="2" customWidth="1"/>
    <col min="8437" max="8439" width="19.88671875" style="2" customWidth="1"/>
    <col min="8440" max="8691" width="9.109375" style="2"/>
    <col min="8692" max="8692" width="53" style="2" customWidth="1"/>
    <col min="8693" max="8695" width="19.88671875" style="2" customWidth="1"/>
    <col min="8696" max="8947" width="9.109375" style="2"/>
    <col min="8948" max="8948" width="53" style="2" customWidth="1"/>
    <col min="8949" max="8951" width="19.88671875" style="2" customWidth="1"/>
    <col min="8952" max="9203" width="9.109375" style="2"/>
    <col min="9204" max="9204" width="53" style="2" customWidth="1"/>
    <col min="9205" max="9207" width="19.88671875" style="2" customWidth="1"/>
    <col min="9208" max="9459" width="9.109375" style="2"/>
    <col min="9460" max="9460" width="53" style="2" customWidth="1"/>
    <col min="9461" max="9463" width="19.88671875" style="2" customWidth="1"/>
    <col min="9464" max="9715" width="9.109375" style="2"/>
    <col min="9716" max="9716" width="53" style="2" customWidth="1"/>
    <col min="9717" max="9719" width="19.88671875" style="2" customWidth="1"/>
    <col min="9720" max="9971" width="9.109375" style="2"/>
    <col min="9972" max="9972" width="53" style="2" customWidth="1"/>
    <col min="9973" max="9975" width="19.88671875" style="2" customWidth="1"/>
    <col min="9976" max="10227" width="9.109375" style="2"/>
    <col min="10228" max="10228" width="53" style="2" customWidth="1"/>
    <col min="10229" max="10231" width="19.88671875" style="2" customWidth="1"/>
    <col min="10232" max="10483" width="9.109375" style="2"/>
    <col min="10484" max="10484" width="53" style="2" customWidth="1"/>
    <col min="10485" max="10487" width="19.88671875" style="2" customWidth="1"/>
    <col min="10488" max="10739" width="9.109375" style="2"/>
    <col min="10740" max="10740" width="53" style="2" customWidth="1"/>
    <col min="10741" max="10743" width="19.88671875" style="2" customWidth="1"/>
    <col min="10744" max="10995" width="9.109375" style="2"/>
    <col min="10996" max="10996" width="53" style="2" customWidth="1"/>
    <col min="10997" max="10999" width="19.88671875" style="2" customWidth="1"/>
    <col min="11000" max="11251" width="9.109375" style="2"/>
    <col min="11252" max="11252" width="53" style="2" customWidth="1"/>
    <col min="11253" max="11255" width="19.88671875" style="2" customWidth="1"/>
    <col min="11256" max="11507" width="9.109375" style="2"/>
    <col min="11508" max="11508" width="53" style="2" customWidth="1"/>
    <col min="11509" max="11511" width="19.88671875" style="2" customWidth="1"/>
    <col min="11512" max="11763" width="9.109375" style="2"/>
    <col min="11764" max="11764" width="53" style="2" customWidth="1"/>
    <col min="11765" max="11767" width="19.88671875" style="2" customWidth="1"/>
    <col min="11768" max="12019" width="9.109375" style="2"/>
    <col min="12020" max="12020" width="53" style="2" customWidth="1"/>
    <col min="12021" max="12023" width="19.88671875" style="2" customWidth="1"/>
    <col min="12024" max="12275" width="9.109375" style="2"/>
    <col min="12276" max="12276" width="53" style="2" customWidth="1"/>
    <col min="12277" max="12279" width="19.88671875" style="2" customWidth="1"/>
    <col min="12280" max="12531" width="9.109375" style="2"/>
    <col min="12532" max="12532" width="53" style="2" customWidth="1"/>
    <col min="12533" max="12535" width="19.88671875" style="2" customWidth="1"/>
    <col min="12536" max="12787" width="9.109375" style="2"/>
    <col min="12788" max="12788" width="53" style="2" customWidth="1"/>
    <col min="12789" max="12791" width="19.88671875" style="2" customWidth="1"/>
    <col min="12792" max="13043" width="9.109375" style="2"/>
    <col min="13044" max="13044" width="53" style="2" customWidth="1"/>
    <col min="13045" max="13047" width="19.88671875" style="2" customWidth="1"/>
    <col min="13048" max="13299" width="9.109375" style="2"/>
    <col min="13300" max="13300" width="53" style="2" customWidth="1"/>
    <col min="13301" max="13303" width="19.88671875" style="2" customWidth="1"/>
    <col min="13304" max="13555" width="9.109375" style="2"/>
    <col min="13556" max="13556" width="53" style="2" customWidth="1"/>
    <col min="13557" max="13559" width="19.88671875" style="2" customWidth="1"/>
    <col min="13560" max="13811" width="9.109375" style="2"/>
    <col min="13812" max="13812" width="53" style="2" customWidth="1"/>
    <col min="13813" max="13815" width="19.88671875" style="2" customWidth="1"/>
    <col min="13816" max="14067" width="9.109375" style="2"/>
    <col min="14068" max="14068" width="53" style="2" customWidth="1"/>
    <col min="14069" max="14071" width="19.88671875" style="2" customWidth="1"/>
    <col min="14072" max="14323" width="9.109375" style="2"/>
    <col min="14324" max="14324" width="53" style="2" customWidth="1"/>
    <col min="14325" max="14327" width="19.88671875" style="2" customWidth="1"/>
    <col min="14328" max="14579" width="9.109375" style="2"/>
    <col min="14580" max="14580" width="53" style="2" customWidth="1"/>
    <col min="14581" max="14583" width="19.88671875" style="2" customWidth="1"/>
    <col min="14584" max="14835" width="9.109375" style="2"/>
    <col min="14836" max="14836" width="53" style="2" customWidth="1"/>
    <col min="14837" max="14839" width="19.88671875" style="2" customWidth="1"/>
    <col min="14840" max="15091" width="9.109375" style="2"/>
    <col min="15092" max="15092" width="53" style="2" customWidth="1"/>
    <col min="15093" max="15095" width="19.88671875" style="2" customWidth="1"/>
    <col min="15096" max="15347" width="9.109375" style="2"/>
    <col min="15348" max="15348" width="53" style="2" customWidth="1"/>
    <col min="15349" max="15351" width="19.88671875" style="2" customWidth="1"/>
    <col min="15352" max="15603" width="9.109375" style="2"/>
    <col min="15604" max="15604" width="53" style="2" customWidth="1"/>
    <col min="15605" max="15607" width="19.88671875" style="2" customWidth="1"/>
    <col min="15608" max="15859" width="9.109375" style="2"/>
    <col min="15860" max="15860" width="53" style="2" customWidth="1"/>
    <col min="15861" max="15863" width="19.88671875" style="2" customWidth="1"/>
    <col min="15864" max="16115" width="9.109375" style="2"/>
    <col min="16116" max="16116" width="53" style="2" customWidth="1"/>
    <col min="16117" max="16119" width="19.88671875" style="2" customWidth="1"/>
    <col min="16120" max="16384" width="9.109375" style="2"/>
  </cols>
  <sheetData>
    <row r="1" spans="1:13" ht="14.4" customHeight="1" x14ac:dyDescent="0.3">
      <c r="A1" s="23" t="s">
        <v>294</v>
      </c>
      <c r="G1" s="894" t="s">
        <v>907</v>
      </c>
    </row>
    <row r="2" spans="1:13" ht="14.4" customHeight="1" x14ac:dyDescent="0.3">
      <c r="A2" s="56"/>
      <c r="B2" s="57"/>
      <c r="C2" s="57"/>
      <c r="D2" s="58"/>
      <c r="G2" s="55">
        <v>2023</v>
      </c>
    </row>
    <row r="3" spans="1:13" s="529" customFormat="1" ht="96" x14ac:dyDescent="0.3">
      <c r="A3" s="1032" t="s">
        <v>82</v>
      </c>
      <c r="B3" s="530" t="s">
        <v>330</v>
      </c>
      <c r="C3" s="1034" t="s">
        <v>331</v>
      </c>
      <c r="D3" s="531" t="s">
        <v>84</v>
      </c>
      <c r="E3" s="530" t="s">
        <v>332</v>
      </c>
      <c r="F3" s="530" t="s">
        <v>333</v>
      </c>
      <c r="G3" s="532" t="s">
        <v>334</v>
      </c>
    </row>
    <row r="4" spans="1:13" ht="14.4" customHeight="1" x14ac:dyDescent="0.25">
      <c r="A4" s="1033"/>
      <c r="B4" s="556" t="s">
        <v>31</v>
      </c>
      <c r="C4" s="1035"/>
      <c r="D4" s="557" t="s">
        <v>85</v>
      </c>
      <c r="E4" s="1036" t="s">
        <v>31</v>
      </c>
      <c r="F4" s="1037"/>
      <c r="G4" s="1037"/>
    </row>
    <row r="5" spans="1:13" ht="14.4" customHeight="1" x14ac:dyDescent="0.25">
      <c r="A5" s="93" t="s">
        <v>295</v>
      </c>
      <c r="B5" s="92">
        <v>2.3203595463602738</v>
      </c>
      <c r="C5" s="92">
        <v>2.9359777515502512</v>
      </c>
      <c r="D5" s="246">
        <v>13.274391103040587</v>
      </c>
      <c r="E5" s="308">
        <v>1.6166624772122968</v>
      </c>
      <c r="F5" s="309">
        <v>0.59070370275545758</v>
      </c>
      <c r="G5" s="310">
        <v>0.14341889222895707</v>
      </c>
      <c r="H5" s="299"/>
      <c r="M5" s="29"/>
    </row>
    <row r="6" spans="1:13" ht="14.4" customHeight="1" x14ac:dyDescent="0.25">
      <c r="A6" s="93" t="s">
        <v>296</v>
      </c>
      <c r="B6" s="92">
        <v>2.4734463508479445</v>
      </c>
      <c r="C6" s="92">
        <v>1.3752122626027552</v>
      </c>
      <c r="D6" s="247">
        <v>3.8030871480406447</v>
      </c>
      <c r="E6" s="311">
        <v>0.17380986843423263</v>
      </c>
      <c r="F6" s="312">
        <v>0.18372691105125519</v>
      </c>
      <c r="G6" s="313">
        <v>2.1970586358617408</v>
      </c>
      <c r="H6" s="299"/>
    </row>
    <row r="7" spans="1:13" ht="14.4" customHeight="1" x14ac:dyDescent="0.25">
      <c r="A7" s="93" t="s">
        <v>86</v>
      </c>
      <c r="B7" s="92">
        <v>1.9047631146991868</v>
      </c>
      <c r="C7" s="92">
        <v>1</v>
      </c>
      <c r="D7" s="247">
        <v>5.3381585531885598</v>
      </c>
      <c r="E7" s="311">
        <v>1.3580182126468405</v>
      </c>
      <c r="F7" s="312">
        <v>0.15736922435342549</v>
      </c>
      <c r="G7" s="313">
        <v>0.38937567769892079</v>
      </c>
      <c r="H7" s="299"/>
      <c r="I7" s="60"/>
      <c r="J7" s="60"/>
      <c r="K7" s="60"/>
      <c r="L7" s="60"/>
    </row>
    <row r="8" spans="1:13" ht="14.4" customHeight="1" x14ac:dyDescent="0.25">
      <c r="A8" s="93" t="s">
        <v>87</v>
      </c>
      <c r="B8" s="92">
        <v>16.980443314127047</v>
      </c>
      <c r="C8" s="92">
        <v>1.0110444171807744</v>
      </c>
      <c r="D8" s="247">
        <v>8.2764768292725091</v>
      </c>
      <c r="E8" s="311">
        <v>10.281859908171782</v>
      </c>
      <c r="F8" s="312">
        <v>5.024738303670266</v>
      </c>
      <c r="G8" s="313">
        <v>1.773845102285003</v>
      </c>
      <c r="H8" s="299"/>
    </row>
    <row r="9" spans="1:13" ht="14.4" customHeight="1" x14ac:dyDescent="0.25">
      <c r="A9" s="93" t="s">
        <v>88</v>
      </c>
      <c r="B9" s="92">
        <v>2.9735558878316746</v>
      </c>
      <c r="C9" s="92">
        <v>1</v>
      </c>
      <c r="D9" s="247">
        <v>5.818659820118663</v>
      </c>
      <c r="E9" s="311">
        <v>2.9393490621609177</v>
      </c>
      <c r="F9" s="312">
        <v>2.6944345302930106E-2</v>
      </c>
      <c r="G9" s="313">
        <v>7.2624803678267517E-3</v>
      </c>
      <c r="H9" s="299"/>
    </row>
    <row r="10" spans="1:13" ht="14.4" customHeight="1" x14ac:dyDescent="0.25">
      <c r="A10" s="93" t="s">
        <v>89</v>
      </c>
      <c r="B10" s="92">
        <v>11.882178541829319</v>
      </c>
      <c r="C10" s="92">
        <v>1.0086974915500135</v>
      </c>
      <c r="D10" s="247">
        <v>8.3786817420762816</v>
      </c>
      <c r="E10" s="311">
        <v>11.178447890418228</v>
      </c>
      <c r="F10" s="312">
        <v>0.67541525644483658</v>
      </c>
      <c r="G10" s="313">
        <v>7.2141574185666774E-2</v>
      </c>
      <c r="H10" s="299"/>
    </row>
    <row r="11" spans="1:13" ht="14.4" customHeight="1" x14ac:dyDescent="0.25">
      <c r="A11" s="93" t="s">
        <v>90</v>
      </c>
      <c r="B11" s="92">
        <v>12.13502742059138</v>
      </c>
      <c r="C11" s="92">
        <v>1</v>
      </c>
      <c r="D11" s="247">
        <v>6.1758933071679234</v>
      </c>
      <c r="E11" s="311">
        <v>11.659923287041886</v>
      </c>
      <c r="F11" s="312">
        <v>0.27529130430651128</v>
      </c>
      <c r="G11" s="313">
        <v>0.19981282924298346</v>
      </c>
      <c r="H11" s="299"/>
    </row>
    <row r="12" spans="1:13" ht="14.4" customHeight="1" x14ac:dyDescent="0.25">
      <c r="A12" s="93" t="s">
        <v>335</v>
      </c>
      <c r="B12" s="92">
        <v>4.2242918966492425E-2</v>
      </c>
      <c r="C12" s="92">
        <v>1</v>
      </c>
      <c r="D12" s="247">
        <v>7.5051536488367887</v>
      </c>
      <c r="E12" s="311">
        <v>1.5391565558816272E-2</v>
      </c>
      <c r="F12" s="312">
        <v>2.5353323703097307E-3</v>
      </c>
      <c r="G12" s="313">
        <v>2.431602103736643E-2</v>
      </c>
      <c r="H12" s="299"/>
    </row>
    <row r="13" spans="1:13" ht="14.4" customHeight="1" x14ac:dyDescent="0.25">
      <c r="A13" s="94" t="s">
        <v>336</v>
      </c>
      <c r="B13" s="92">
        <v>0.76301895834826716</v>
      </c>
      <c r="C13" s="92">
        <v>1</v>
      </c>
      <c r="D13" s="247">
        <v>8.6767055693999744</v>
      </c>
      <c r="E13" s="311">
        <v>0.68353931108597532</v>
      </c>
      <c r="F13" s="312">
        <v>7.9479647262291842E-2</v>
      </c>
      <c r="G13" s="313">
        <v>0</v>
      </c>
      <c r="H13" s="299"/>
    </row>
    <row r="14" spans="1:13" ht="14.4" customHeight="1" x14ac:dyDescent="0.25">
      <c r="A14" s="93" t="s">
        <v>91</v>
      </c>
      <c r="B14" s="92">
        <v>0.98014049872422393</v>
      </c>
      <c r="C14" s="92">
        <v>1</v>
      </c>
      <c r="D14" s="247">
        <v>6.1474231864527695</v>
      </c>
      <c r="E14" s="311">
        <v>0.89052703415280254</v>
      </c>
      <c r="F14" s="312">
        <v>5.8906280348531119E-2</v>
      </c>
      <c r="G14" s="313">
        <v>3.0707184222890243E-2</v>
      </c>
      <c r="H14" s="299"/>
    </row>
    <row r="15" spans="1:13" ht="14.4" customHeight="1" x14ac:dyDescent="0.25">
      <c r="A15" s="94" t="s">
        <v>92</v>
      </c>
      <c r="B15" s="92">
        <v>0.48334365404274343</v>
      </c>
      <c r="C15" s="92">
        <v>1</v>
      </c>
      <c r="D15" s="247">
        <v>0.84818789485220214</v>
      </c>
      <c r="E15" s="311">
        <v>0.48334365404274343</v>
      </c>
      <c r="F15" s="312">
        <v>0</v>
      </c>
      <c r="G15" s="313">
        <v>0</v>
      </c>
      <c r="H15" s="299"/>
    </row>
    <row r="16" spans="1:13" ht="14.4" customHeight="1" x14ac:dyDescent="0.25">
      <c r="A16" s="94" t="s">
        <v>337</v>
      </c>
      <c r="B16" s="92">
        <v>5.238593921923957E-2</v>
      </c>
      <c r="C16" s="92">
        <v>1</v>
      </c>
      <c r="D16" s="247">
        <v>2.8174353135337746</v>
      </c>
      <c r="E16" s="311">
        <v>2.1837451755441781E-3</v>
      </c>
      <c r="F16" s="312">
        <v>1.8055402171952395E-3</v>
      </c>
      <c r="G16" s="313">
        <v>4.8396653826500151E-2</v>
      </c>
      <c r="H16" s="299"/>
    </row>
    <row r="17" spans="1:12" ht="14.4" customHeight="1" x14ac:dyDescent="0.25">
      <c r="A17" s="93" t="s">
        <v>93</v>
      </c>
      <c r="B17" s="92">
        <v>0.12303081457607506</v>
      </c>
      <c r="C17" s="92">
        <v>1</v>
      </c>
      <c r="D17" s="247">
        <v>7.3232016085049771</v>
      </c>
      <c r="E17" s="311">
        <v>0.10330191936294057</v>
      </c>
      <c r="F17" s="312">
        <v>0</v>
      </c>
      <c r="G17" s="313">
        <v>1.9728895213134486E-2</v>
      </c>
      <c r="H17" s="300"/>
    </row>
    <row r="18" spans="1:12" ht="14.4" customHeight="1" x14ac:dyDescent="0.25">
      <c r="A18" s="93" t="s">
        <v>94</v>
      </c>
      <c r="B18" s="92">
        <v>0.11580315953542943</v>
      </c>
      <c r="C18" s="92">
        <v>1</v>
      </c>
      <c r="D18" s="247">
        <v>8.1862478689776186</v>
      </c>
      <c r="E18" s="311">
        <v>0.11580315953542943</v>
      </c>
      <c r="F18" s="312">
        <v>0</v>
      </c>
      <c r="G18" s="313">
        <v>0</v>
      </c>
      <c r="H18" s="299"/>
    </row>
    <row r="19" spans="1:12" ht="14.4" customHeight="1" x14ac:dyDescent="0.25">
      <c r="A19" s="93" t="s">
        <v>95</v>
      </c>
      <c r="B19" s="92">
        <v>9.2069092760927713</v>
      </c>
      <c r="C19" s="92">
        <v>1.0057226256623584</v>
      </c>
      <c r="D19" s="247">
        <v>9.3096857581927601</v>
      </c>
      <c r="E19" s="311">
        <v>8.7579265868664553</v>
      </c>
      <c r="F19" s="312">
        <v>0.42173580812109018</v>
      </c>
      <c r="G19" s="313">
        <v>0.12724688110522539</v>
      </c>
      <c r="H19" s="299"/>
    </row>
    <row r="20" spans="1:12" ht="14.4" customHeight="1" x14ac:dyDescent="0.25">
      <c r="A20" s="93" t="s">
        <v>96</v>
      </c>
      <c r="B20" s="92">
        <v>5.0471425078770693</v>
      </c>
      <c r="C20" s="92">
        <v>1</v>
      </c>
      <c r="D20" s="247">
        <v>8.2113113963695401</v>
      </c>
      <c r="E20" s="311">
        <v>3.9192101888239379</v>
      </c>
      <c r="F20" s="312">
        <v>0.92739658635453215</v>
      </c>
      <c r="G20" s="313">
        <v>0.20053573269859934</v>
      </c>
      <c r="H20" s="299"/>
    </row>
    <row r="21" spans="1:12" ht="14.4" customHeight="1" x14ac:dyDescent="0.25">
      <c r="A21" s="93" t="s">
        <v>97</v>
      </c>
      <c r="B21" s="92">
        <v>13.266671195949794</v>
      </c>
      <c r="C21" s="92">
        <v>1.0067712807249471</v>
      </c>
      <c r="D21" s="247">
        <v>9.8961385205173844</v>
      </c>
      <c r="E21" s="311">
        <v>12.941083333961856</v>
      </c>
      <c r="F21" s="312">
        <v>0.2810926828070377</v>
      </c>
      <c r="G21" s="313">
        <v>0.14449517918089816</v>
      </c>
      <c r="H21" s="299"/>
    </row>
    <row r="22" spans="1:12" ht="14.4" customHeight="1" x14ac:dyDescent="0.25">
      <c r="A22" s="93" t="s">
        <v>98</v>
      </c>
      <c r="B22" s="92">
        <v>1.3248585717629007</v>
      </c>
      <c r="C22" s="92">
        <v>1.5044209552979633</v>
      </c>
      <c r="D22" s="247">
        <v>27.344388619289266</v>
      </c>
      <c r="E22" s="311">
        <v>1.2308291415340684</v>
      </c>
      <c r="F22" s="312">
        <v>1.6832194724065021E-2</v>
      </c>
      <c r="G22" s="313">
        <v>8.3242660324924694E-2</v>
      </c>
      <c r="H22" s="299"/>
    </row>
    <row r="23" spans="1:12" ht="14.4" customHeight="1" x14ac:dyDescent="0.25">
      <c r="A23" s="94" t="s">
        <v>338</v>
      </c>
      <c r="B23" s="92">
        <v>1.1382657626248549</v>
      </c>
      <c r="C23" s="92">
        <v>1</v>
      </c>
      <c r="D23" s="247">
        <v>7.9176723862920415</v>
      </c>
      <c r="E23" s="311">
        <v>0.34436682789825135</v>
      </c>
      <c r="F23" s="312">
        <v>0.51678534906920726</v>
      </c>
      <c r="G23" s="313">
        <v>0.2771135856573963</v>
      </c>
      <c r="H23" s="299"/>
    </row>
    <row r="24" spans="1:12" ht="14.4" customHeight="1" x14ac:dyDescent="0.25">
      <c r="A24" s="94" t="s">
        <v>339</v>
      </c>
      <c r="B24" s="92">
        <v>0.95587908977575298</v>
      </c>
      <c r="C24" s="92">
        <v>1</v>
      </c>
      <c r="D24" s="247">
        <v>16.212013366106355</v>
      </c>
      <c r="E24" s="311">
        <v>0.18808709305281246</v>
      </c>
      <c r="F24" s="312">
        <v>5.5650912356212882E-2</v>
      </c>
      <c r="G24" s="313">
        <v>0.71214108436672752</v>
      </c>
      <c r="H24" s="299"/>
    </row>
    <row r="25" spans="1:12" ht="14.4" customHeight="1" x14ac:dyDescent="0.25">
      <c r="A25" s="93" t="s">
        <v>99</v>
      </c>
      <c r="B25" s="92">
        <v>0.29355518605979491</v>
      </c>
      <c r="C25" s="92">
        <v>1</v>
      </c>
      <c r="D25" s="247">
        <v>15.924604000133337</v>
      </c>
      <c r="E25" s="311">
        <v>8.210800766147705E-3</v>
      </c>
      <c r="F25" s="312">
        <v>2.9220518649673854E-2</v>
      </c>
      <c r="G25" s="313">
        <v>0.25612386664397341</v>
      </c>
      <c r="H25" s="299"/>
    </row>
    <row r="26" spans="1:12" ht="14.4" customHeight="1" x14ac:dyDescent="0.25">
      <c r="A26" s="93" t="s">
        <v>100</v>
      </c>
      <c r="B26" s="92">
        <v>1.5611200256530708</v>
      </c>
      <c r="C26" s="92">
        <v>1</v>
      </c>
      <c r="D26" s="247">
        <v>38.483448631697811</v>
      </c>
      <c r="E26" s="311">
        <v>0.85874831559489362</v>
      </c>
      <c r="F26" s="312">
        <v>0.59825035787208725</v>
      </c>
      <c r="G26" s="313">
        <v>0.10412135218609012</v>
      </c>
      <c r="H26" s="299"/>
    </row>
    <row r="27" spans="1:12" ht="14.4" customHeight="1" x14ac:dyDescent="0.25">
      <c r="A27" s="93" t="s">
        <v>340</v>
      </c>
      <c r="B27" s="248">
        <v>3.2820570751288805</v>
      </c>
      <c r="C27" s="92">
        <v>6.723142673943455</v>
      </c>
      <c r="D27" s="247">
        <v>3.9954664987350377</v>
      </c>
      <c r="E27" s="311">
        <v>1.7915620862948409</v>
      </c>
      <c r="F27" s="312">
        <v>1.4741864579574762</v>
      </c>
      <c r="G27" s="313">
        <v>4.8763456590561624E-2</v>
      </c>
      <c r="H27" s="299"/>
    </row>
    <row r="28" spans="1:12" ht="14.4" customHeight="1" x14ac:dyDescent="0.25">
      <c r="A28" s="93" t="s">
        <v>341</v>
      </c>
      <c r="B28" s="248">
        <v>1.039211766318622</v>
      </c>
      <c r="C28" s="92">
        <v>1</v>
      </c>
      <c r="D28" s="247">
        <v>3.4526728253548571</v>
      </c>
      <c r="E28" s="311">
        <v>1.0020666380724286</v>
      </c>
      <c r="F28" s="311">
        <v>3.7145128246193392E-2</v>
      </c>
      <c r="G28" s="314">
        <v>0</v>
      </c>
      <c r="H28" s="299"/>
    </row>
    <row r="29" spans="1:12" ht="14.4" customHeight="1" x14ac:dyDescent="0.25">
      <c r="B29" s="29"/>
      <c r="C29" s="29"/>
      <c r="D29" s="29"/>
    </row>
    <row r="30" spans="1:12" ht="14.4" customHeight="1" x14ac:dyDescent="0.25">
      <c r="B30" s="170"/>
    </row>
    <row r="31" spans="1:12" ht="14.4" customHeight="1" x14ac:dyDescent="0.25">
      <c r="I31" s="29"/>
      <c r="J31" s="29"/>
      <c r="K31" s="29"/>
      <c r="L31" s="29"/>
    </row>
    <row r="32" spans="1:12" ht="14.4" customHeight="1" x14ac:dyDescent="0.25">
      <c r="I32" s="29"/>
      <c r="J32" s="29"/>
      <c r="K32" s="29"/>
      <c r="L32" s="29"/>
    </row>
    <row r="33" spans="9:12" ht="14.4" customHeight="1" x14ac:dyDescent="0.25">
      <c r="I33" s="29"/>
      <c r="J33" s="29"/>
      <c r="K33" s="29"/>
      <c r="L33" s="29"/>
    </row>
    <row r="35" spans="9:12" ht="14.4" customHeight="1" x14ac:dyDescent="0.25">
      <c r="I35" s="29"/>
      <c r="J35" s="29"/>
      <c r="K35" s="29"/>
      <c r="L35" s="29"/>
    </row>
    <row r="36" spans="9:12" ht="14.4" customHeight="1" x14ac:dyDescent="0.25">
      <c r="I36" s="29"/>
      <c r="J36" s="29"/>
      <c r="K36" s="29"/>
      <c r="L36" s="29"/>
    </row>
    <row r="37" spans="9:12" ht="14.4" customHeight="1" x14ac:dyDescent="0.25">
      <c r="I37" s="29"/>
      <c r="J37" s="29"/>
      <c r="K37" s="29"/>
      <c r="L37" s="29"/>
    </row>
    <row r="38" spans="9:12" ht="14.4" customHeight="1" x14ac:dyDescent="0.25">
      <c r="I38" s="29"/>
      <c r="J38" s="29"/>
      <c r="K38" s="29"/>
      <c r="L38" s="29"/>
    </row>
    <row r="39" spans="9:12" ht="14.4" customHeight="1" x14ac:dyDescent="0.25">
      <c r="I39" s="29"/>
      <c r="J39" s="29"/>
      <c r="K39" s="29"/>
      <c r="L39" s="29"/>
    </row>
    <row r="40" spans="9:12" ht="14.4" customHeight="1" x14ac:dyDescent="0.25">
      <c r="I40" s="29"/>
      <c r="J40" s="29"/>
      <c r="K40" s="29"/>
      <c r="L40" s="29"/>
    </row>
    <row r="41" spans="9:12" ht="14.4" customHeight="1" x14ac:dyDescent="0.25">
      <c r="I41" s="29"/>
      <c r="J41" s="29"/>
      <c r="K41" s="29"/>
      <c r="L41" s="29"/>
    </row>
    <row r="42" spans="9:12" ht="14.4" customHeight="1" x14ac:dyDescent="0.25">
      <c r="I42" s="29"/>
      <c r="J42" s="29"/>
      <c r="K42" s="29"/>
      <c r="L42" s="29"/>
    </row>
    <row r="43" spans="9:12" ht="14.4" customHeight="1" x14ac:dyDescent="0.25">
      <c r="I43" s="29"/>
      <c r="J43" s="29"/>
      <c r="K43" s="29"/>
      <c r="L43" s="29"/>
    </row>
    <row r="44" spans="9:12" ht="14.4" customHeight="1" x14ac:dyDescent="0.25">
      <c r="I44" s="29"/>
      <c r="J44" s="29"/>
      <c r="K44" s="29"/>
      <c r="L44" s="29"/>
    </row>
    <row r="45" spans="9:12" ht="14.4" customHeight="1" x14ac:dyDescent="0.25">
      <c r="I45" s="29"/>
      <c r="J45" s="29"/>
      <c r="K45" s="29"/>
      <c r="L45" s="29"/>
    </row>
    <row r="46" spans="9:12" ht="14.4" customHeight="1" x14ac:dyDescent="0.25">
      <c r="I46" s="29"/>
      <c r="J46" s="29"/>
      <c r="K46" s="29"/>
      <c r="L46" s="29"/>
    </row>
    <row r="47" spans="9:12" ht="14.4" customHeight="1" x14ac:dyDescent="0.25">
      <c r="I47" s="29"/>
      <c r="J47" s="29"/>
      <c r="K47" s="29"/>
      <c r="L47" s="29"/>
    </row>
    <row r="48" spans="9:12" ht="14.4" customHeight="1" x14ac:dyDescent="0.25">
      <c r="I48" s="29"/>
      <c r="J48" s="29"/>
      <c r="K48" s="29"/>
      <c r="L48" s="29"/>
    </row>
    <row r="49" spans="9:12" ht="14.4" customHeight="1" x14ac:dyDescent="0.25">
      <c r="I49" s="29"/>
      <c r="J49" s="29"/>
      <c r="K49" s="29"/>
      <c r="L49" s="29"/>
    </row>
    <row r="50" spans="9:12" ht="14.4" customHeight="1" x14ac:dyDescent="0.25">
      <c r="I50" s="29"/>
      <c r="J50" s="29"/>
      <c r="K50" s="29"/>
      <c r="L50" s="29"/>
    </row>
    <row r="51" spans="9:12" ht="14.4" customHeight="1" x14ac:dyDescent="0.25">
      <c r="I51" s="29"/>
      <c r="J51" s="29"/>
      <c r="K51" s="29"/>
      <c r="L51" s="29"/>
    </row>
    <row r="52" spans="9:12" ht="14.4" customHeight="1" x14ac:dyDescent="0.25">
      <c r="I52" s="29"/>
      <c r="J52" s="29"/>
      <c r="K52" s="29"/>
      <c r="L52" s="29"/>
    </row>
    <row r="53" spans="9:12" ht="14.4" customHeight="1" x14ac:dyDescent="0.25">
      <c r="I53" s="29"/>
      <c r="J53" s="29"/>
      <c r="K53" s="29"/>
      <c r="L53" s="29"/>
    </row>
    <row r="54" spans="9:12" ht="14.4" customHeight="1" x14ac:dyDescent="0.25">
      <c r="I54" s="29"/>
      <c r="J54" s="29"/>
      <c r="K54" s="29"/>
      <c r="L54" s="29"/>
    </row>
  </sheetData>
  <mergeCells count="3">
    <mergeCell ref="A3:A4"/>
    <mergeCell ref="C3:C4"/>
    <mergeCell ref="E4:G4"/>
  </mergeCells>
  <hyperlinks>
    <hyperlink ref="G1" location="INFO!A1" display="POWRÓT" xr:uid="{FE09D582-82C4-411B-B575-F19368ACE9EA}"/>
  </hyperlinks>
  <pageMargins left="0.75" right="0.75" top="1" bottom="1" header="0.5" footer="0.5"/>
  <pageSetup paperSize="9" scale="7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A1:H28"/>
  <sheetViews>
    <sheetView showGridLines="0" zoomScaleNormal="100" workbookViewId="0">
      <selection activeCell="G1" sqref="G1"/>
    </sheetView>
  </sheetViews>
  <sheetFormatPr defaultRowHeight="13.2" x14ac:dyDescent="0.25"/>
  <cols>
    <col min="1" max="1" width="47.109375" style="2" customWidth="1"/>
    <col min="2" max="251" width="9.109375" style="2"/>
    <col min="252" max="252" width="47.109375" style="2" customWidth="1"/>
    <col min="253" max="507" width="9.109375" style="2"/>
    <col min="508" max="508" width="47.109375" style="2" customWidth="1"/>
    <col min="509" max="763" width="9.109375" style="2"/>
    <col min="764" max="764" width="47.109375" style="2" customWidth="1"/>
    <col min="765" max="1019" width="9.109375" style="2"/>
    <col min="1020" max="1020" width="47.109375" style="2" customWidth="1"/>
    <col min="1021" max="1275" width="9.109375" style="2"/>
    <col min="1276" max="1276" width="47.109375" style="2" customWidth="1"/>
    <col min="1277" max="1531" width="9.109375" style="2"/>
    <col min="1532" max="1532" width="47.109375" style="2" customWidth="1"/>
    <col min="1533" max="1787" width="9.109375" style="2"/>
    <col min="1788" max="1788" width="47.109375" style="2" customWidth="1"/>
    <col min="1789" max="2043" width="9.109375" style="2"/>
    <col min="2044" max="2044" width="47.109375" style="2" customWidth="1"/>
    <col min="2045" max="2299" width="9.109375" style="2"/>
    <col min="2300" max="2300" width="47.109375" style="2" customWidth="1"/>
    <col min="2301" max="2555" width="9.109375" style="2"/>
    <col min="2556" max="2556" width="47.109375" style="2" customWidth="1"/>
    <col min="2557" max="2811" width="9.109375" style="2"/>
    <col min="2812" max="2812" width="47.109375" style="2" customWidth="1"/>
    <col min="2813" max="3067" width="9.109375" style="2"/>
    <col min="3068" max="3068" width="47.109375" style="2" customWidth="1"/>
    <col min="3069" max="3323" width="9.109375" style="2"/>
    <col min="3324" max="3324" width="47.109375" style="2" customWidth="1"/>
    <col min="3325" max="3579" width="9.109375" style="2"/>
    <col min="3580" max="3580" width="47.109375" style="2" customWidth="1"/>
    <col min="3581" max="3835" width="9.109375" style="2"/>
    <col min="3836" max="3836" width="47.109375" style="2" customWidth="1"/>
    <col min="3837" max="4091" width="9.109375" style="2"/>
    <col min="4092" max="4092" width="47.109375" style="2" customWidth="1"/>
    <col min="4093" max="4347" width="9.109375" style="2"/>
    <col min="4348" max="4348" width="47.109375" style="2" customWidth="1"/>
    <col min="4349" max="4603" width="9.109375" style="2"/>
    <col min="4604" max="4604" width="47.109375" style="2" customWidth="1"/>
    <col min="4605" max="4859" width="9.109375" style="2"/>
    <col min="4860" max="4860" width="47.109375" style="2" customWidth="1"/>
    <col min="4861" max="5115" width="9.109375" style="2"/>
    <col min="5116" max="5116" width="47.109375" style="2" customWidth="1"/>
    <col min="5117" max="5371" width="9.109375" style="2"/>
    <col min="5372" max="5372" width="47.109375" style="2" customWidth="1"/>
    <col min="5373" max="5627" width="9.109375" style="2"/>
    <col min="5628" max="5628" width="47.109375" style="2" customWidth="1"/>
    <col min="5629" max="5883" width="9.109375" style="2"/>
    <col min="5884" max="5884" width="47.109375" style="2" customWidth="1"/>
    <col min="5885" max="6139" width="9.109375" style="2"/>
    <col min="6140" max="6140" width="47.109375" style="2" customWidth="1"/>
    <col min="6141" max="6395" width="9.109375" style="2"/>
    <col min="6396" max="6396" width="47.109375" style="2" customWidth="1"/>
    <col min="6397" max="6651" width="9.109375" style="2"/>
    <col min="6652" max="6652" width="47.109375" style="2" customWidth="1"/>
    <col min="6653" max="6907" width="9.109375" style="2"/>
    <col min="6908" max="6908" width="47.109375" style="2" customWidth="1"/>
    <col min="6909" max="7163" width="9.109375" style="2"/>
    <col min="7164" max="7164" width="47.109375" style="2" customWidth="1"/>
    <col min="7165" max="7419" width="9.109375" style="2"/>
    <col min="7420" max="7420" width="47.109375" style="2" customWidth="1"/>
    <col min="7421" max="7675" width="9.109375" style="2"/>
    <col min="7676" max="7676" width="47.109375" style="2" customWidth="1"/>
    <col min="7677" max="7931" width="9.109375" style="2"/>
    <col min="7932" max="7932" width="47.109375" style="2" customWidth="1"/>
    <col min="7933" max="8187" width="9.109375" style="2"/>
    <col min="8188" max="8188" width="47.109375" style="2" customWidth="1"/>
    <col min="8189" max="8443" width="9.109375" style="2"/>
    <col min="8444" max="8444" width="47.109375" style="2" customWidth="1"/>
    <col min="8445" max="8699" width="9.109375" style="2"/>
    <col min="8700" max="8700" width="47.109375" style="2" customWidth="1"/>
    <col min="8701" max="8955" width="9.109375" style="2"/>
    <col min="8956" max="8956" width="47.109375" style="2" customWidth="1"/>
    <col min="8957" max="9211" width="9.109375" style="2"/>
    <col min="9212" max="9212" width="47.109375" style="2" customWidth="1"/>
    <col min="9213" max="9467" width="9.109375" style="2"/>
    <col min="9468" max="9468" width="47.109375" style="2" customWidth="1"/>
    <col min="9469" max="9723" width="9.109375" style="2"/>
    <col min="9724" max="9724" width="47.109375" style="2" customWidth="1"/>
    <col min="9725" max="9979" width="9.109375" style="2"/>
    <col min="9980" max="9980" width="47.109375" style="2" customWidth="1"/>
    <col min="9981" max="10235" width="9.109375" style="2"/>
    <col min="10236" max="10236" width="47.109375" style="2" customWidth="1"/>
    <col min="10237" max="10491" width="9.109375" style="2"/>
    <col min="10492" max="10492" width="47.109375" style="2" customWidth="1"/>
    <col min="10493" max="10747" width="9.109375" style="2"/>
    <col min="10748" max="10748" width="47.109375" style="2" customWidth="1"/>
    <col min="10749" max="11003" width="9.109375" style="2"/>
    <col min="11004" max="11004" width="47.109375" style="2" customWidth="1"/>
    <col min="11005" max="11259" width="9.109375" style="2"/>
    <col min="11260" max="11260" width="47.109375" style="2" customWidth="1"/>
    <col min="11261" max="11515" width="9.109375" style="2"/>
    <col min="11516" max="11516" width="47.109375" style="2" customWidth="1"/>
    <col min="11517" max="11771" width="9.109375" style="2"/>
    <col min="11772" max="11772" width="47.109375" style="2" customWidth="1"/>
    <col min="11773" max="12027" width="9.109375" style="2"/>
    <col min="12028" max="12028" width="47.109375" style="2" customWidth="1"/>
    <col min="12029" max="12283" width="9.109375" style="2"/>
    <col min="12284" max="12284" width="47.109375" style="2" customWidth="1"/>
    <col min="12285" max="12539" width="9.109375" style="2"/>
    <col min="12540" max="12540" width="47.109375" style="2" customWidth="1"/>
    <col min="12541" max="12795" width="9.109375" style="2"/>
    <col min="12796" max="12796" width="47.109375" style="2" customWidth="1"/>
    <col min="12797" max="13051" width="9.109375" style="2"/>
    <col min="13052" max="13052" width="47.109375" style="2" customWidth="1"/>
    <col min="13053" max="13307" width="9.109375" style="2"/>
    <col min="13308" max="13308" width="47.109375" style="2" customWidth="1"/>
    <col min="13309" max="13563" width="9.109375" style="2"/>
    <col min="13564" max="13564" width="47.109375" style="2" customWidth="1"/>
    <col min="13565" max="13819" width="9.109375" style="2"/>
    <col min="13820" max="13820" width="47.109375" style="2" customWidth="1"/>
    <col min="13821" max="14075" width="9.109375" style="2"/>
    <col min="14076" max="14076" width="47.109375" style="2" customWidth="1"/>
    <col min="14077" max="14331" width="9.109375" style="2"/>
    <col min="14332" max="14332" width="47.109375" style="2" customWidth="1"/>
    <col min="14333" max="14587" width="9.109375" style="2"/>
    <col min="14588" max="14588" width="47.109375" style="2" customWidth="1"/>
    <col min="14589" max="14843" width="9.109375" style="2"/>
    <col min="14844" max="14844" width="47.109375" style="2" customWidth="1"/>
    <col min="14845" max="15099" width="9.109375" style="2"/>
    <col min="15100" max="15100" width="47.109375" style="2" customWidth="1"/>
    <col min="15101" max="15355" width="9.109375" style="2"/>
    <col min="15356" max="15356" width="47.109375" style="2" customWidth="1"/>
    <col min="15357" max="15611" width="9.109375" style="2"/>
    <col min="15612" max="15612" width="47.109375" style="2" customWidth="1"/>
    <col min="15613" max="15867" width="9.109375" style="2"/>
    <col min="15868" max="15868" width="47.109375" style="2" customWidth="1"/>
    <col min="15869" max="16123" width="9.109375" style="2"/>
    <col min="16124" max="16124" width="47.109375" style="2" customWidth="1"/>
    <col min="16125" max="16384" width="9.109375" style="2"/>
  </cols>
  <sheetData>
    <row r="1" spans="1:8" ht="15.6" x14ac:dyDescent="0.3">
      <c r="A1" s="23" t="s">
        <v>297</v>
      </c>
      <c r="G1" s="894" t="s">
        <v>907</v>
      </c>
    </row>
    <row r="2" spans="1:8" ht="14.4" x14ac:dyDescent="0.3">
      <c r="A2" s="38"/>
      <c r="G2" s="55">
        <v>2023</v>
      </c>
    </row>
    <row r="3" spans="1:8" ht="39.6" x14ac:dyDescent="0.25">
      <c r="A3" s="1030" t="s">
        <v>82</v>
      </c>
      <c r="B3" s="546" t="s">
        <v>274</v>
      </c>
      <c r="C3" s="546" t="s">
        <v>5</v>
      </c>
      <c r="D3" s="546" t="s">
        <v>6</v>
      </c>
      <c r="E3" s="546" t="s">
        <v>7</v>
      </c>
      <c r="F3" s="546" t="s">
        <v>8</v>
      </c>
      <c r="G3" s="547" t="s">
        <v>9</v>
      </c>
      <c r="H3" s="25"/>
    </row>
    <row r="4" spans="1:8" x14ac:dyDescent="0.25">
      <c r="A4" s="1031"/>
      <c r="B4" s="1014" t="s">
        <v>85</v>
      </c>
      <c r="C4" s="1014"/>
      <c r="D4" s="1014"/>
      <c r="E4" s="1014"/>
      <c r="F4" s="1014"/>
      <c r="G4" s="1015"/>
      <c r="H4" s="25"/>
    </row>
    <row r="5" spans="1:8" ht="13.8" customHeight="1" x14ac:dyDescent="0.25">
      <c r="A5" s="93" t="s">
        <v>295</v>
      </c>
      <c r="B5" s="39">
        <f>'Tabl. 6'!D5</f>
        <v>13.274391103040587</v>
      </c>
      <c r="C5" s="39">
        <v>2.8461328462421909</v>
      </c>
      <c r="D5" s="39">
        <v>4.9884544527953985</v>
      </c>
      <c r="E5" s="39">
        <v>10.231203548961807</v>
      </c>
      <c r="F5" s="39">
        <v>12.605413842002465</v>
      </c>
      <c r="G5" s="40">
        <v>19.734651520051472</v>
      </c>
      <c r="H5" s="25"/>
    </row>
    <row r="6" spans="1:8" ht="13.8" customHeight="1" x14ac:dyDescent="0.25">
      <c r="A6" s="93" t="s">
        <v>296</v>
      </c>
      <c r="B6" s="39">
        <f>'Tabl. 6'!D6</f>
        <v>3.8030871480406447</v>
      </c>
      <c r="C6" s="39">
        <v>0.6299605249474366</v>
      </c>
      <c r="D6" s="39">
        <v>1.4950985661703919</v>
      </c>
      <c r="E6" s="39">
        <v>4.1947638830377096</v>
      </c>
      <c r="F6" s="39">
        <v>4.4226993853916472</v>
      </c>
      <c r="G6" s="40">
        <v>5.7504645452061514</v>
      </c>
      <c r="H6" s="25"/>
    </row>
    <row r="7" spans="1:8" ht="13.8" customHeight="1" x14ac:dyDescent="0.25">
      <c r="A7" s="93" t="s">
        <v>86</v>
      </c>
      <c r="B7" s="39">
        <f>'Tabl. 6'!D7</f>
        <v>5.3381585531885598</v>
      </c>
      <c r="C7" s="39">
        <v>0.6299605249474366</v>
      </c>
      <c r="D7" s="39">
        <v>1</v>
      </c>
      <c r="E7" s="39">
        <v>4</v>
      </c>
      <c r="F7" s="39">
        <v>8.3527029469807186</v>
      </c>
      <c r="G7" s="40">
        <v>10.027846859911749</v>
      </c>
      <c r="H7" s="25"/>
    </row>
    <row r="8" spans="1:8" ht="13.8" customHeight="1" x14ac:dyDescent="0.25">
      <c r="A8" s="93" t="s">
        <v>87</v>
      </c>
      <c r="B8" s="39">
        <f>'Tabl. 6'!D8</f>
        <v>8.2764768292725091</v>
      </c>
      <c r="C8" s="39">
        <v>2.1082611176174755</v>
      </c>
      <c r="D8" s="39">
        <v>3.8753724181985132</v>
      </c>
      <c r="E8" s="39">
        <v>7.1841509286895606</v>
      </c>
      <c r="F8" s="39">
        <v>9.6820724023848097</v>
      </c>
      <c r="G8" s="40">
        <v>14.071193626433249</v>
      </c>
      <c r="H8" s="25"/>
    </row>
    <row r="9" spans="1:8" ht="13.8" customHeight="1" x14ac:dyDescent="0.25">
      <c r="A9" s="93" t="s">
        <v>88</v>
      </c>
      <c r="B9" s="39">
        <f>'Tabl. 6'!D9</f>
        <v>5.818659820118663</v>
      </c>
      <c r="C9" s="39">
        <v>0.6299605249474366</v>
      </c>
      <c r="D9" s="39">
        <v>0.9753000527698944</v>
      </c>
      <c r="E9" s="39">
        <v>2.7344613301177296</v>
      </c>
      <c r="F9" s="39">
        <v>6.9451868217811779</v>
      </c>
      <c r="G9" s="40">
        <v>14.030863972250215</v>
      </c>
      <c r="H9" s="25"/>
    </row>
    <row r="10" spans="1:8" ht="13.8" customHeight="1" x14ac:dyDescent="0.25">
      <c r="A10" s="93" t="s">
        <v>89</v>
      </c>
      <c r="B10" s="39">
        <f>'Tabl. 6'!D10</f>
        <v>8.3786817420762816</v>
      </c>
      <c r="C10" s="39">
        <v>1.4200799241770652</v>
      </c>
      <c r="D10" s="39">
        <v>3.9337147348984014</v>
      </c>
      <c r="E10" s="39">
        <v>7.1841509286895606</v>
      </c>
      <c r="F10" s="39">
        <v>9.1954548199176216</v>
      </c>
      <c r="G10" s="40">
        <v>14.421293411344349</v>
      </c>
      <c r="H10" s="25"/>
    </row>
    <row r="11" spans="1:8" ht="13.8" customHeight="1" x14ac:dyDescent="0.25">
      <c r="A11" s="93" t="s">
        <v>90</v>
      </c>
      <c r="B11" s="39">
        <f>'Tabl. 6'!D11</f>
        <v>6.1758933071679234</v>
      </c>
      <c r="C11" s="39">
        <v>0.66327941394353795</v>
      </c>
      <c r="D11" s="39">
        <v>1.9344511803271462</v>
      </c>
      <c r="E11" s="39">
        <v>3.7146681550064553</v>
      </c>
      <c r="F11" s="39">
        <v>8.9450605780842114</v>
      </c>
      <c r="G11" s="40">
        <v>10.770773509812502</v>
      </c>
      <c r="H11" s="25"/>
    </row>
    <row r="12" spans="1:8" ht="13.8" customHeight="1" x14ac:dyDescent="0.25">
      <c r="A12" s="93" t="s">
        <v>335</v>
      </c>
      <c r="B12" s="39">
        <f>'Tabl. 6'!D12</f>
        <v>7.5051536488367887</v>
      </c>
      <c r="C12" s="39">
        <v>3.1748021039363987</v>
      </c>
      <c r="D12" s="39">
        <v>4.1696387672721356</v>
      </c>
      <c r="E12" s="39">
        <v>6.9878724286366563</v>
      </c>
      <c r="F12" s="39">
        <v>7.0061350221058154</v>
      </c>
      <c r="G12" s="40">
        <v>10.361442272180245</v>
      </c>
      <c r="H12" s="25"/>
    </row>
    <row r="13" spans="1:8" ht="13.8" customHeight="1" x14ac:dyDescent="0.25">
      <c r="A13" s="94" t="s">
        <v>336</v>
      </c>
      <c r="B13" s="39">
        <f>'Tabl. 6'!D13</f>
        <v>8.6767055693999744</v>
      </c>
      <c r="C13" s="39">
        <v>0.30285343213868993</v>
      </c>
      <c r="D13" s="39">
        <v>1.8667396337896018</v>
      </c>
      <c r="E13" s="39">
        <v>9.239689293087098</v>
      </c>
      <c r="F13" s="39">
        <v>10.630139439855393</v>
      </c>
      <c r="G13" s="40">
        <v>14.474908290178336</v>
      </c>
      <c r="H13" s="25"/>
    </row>
    <row r="14" spans="1:8" ht="13.8" customHeight="1" x14ac:dyDescent="0.25">
      <c r="A14" s="93" t="s">
        <v>91</v>
      </c>
      <c r="B14" s="39">
        <f>'Tabl. 6'!D14</f>
        <v>6.1474231864527695</v>
      </c>
      <c r="C14" s="39">
        <v>0.34199518933533946</v>
      </c>
      <c r="D14" s="39">
        <v>0.6299605249474366</v>
      </c>
      <c r="E14" s="39">
        <v>6.3054255890320752</v>
      </c>
      <c r="F14" s="39">
        <v>6.5783457170294275</v>
      </c>
      <c r="G14" s="40">
        <v>8.8505763220979556</v>
      </c>
      <c r="H14" s="25"/>
    </row>
    <row r="15" spans="1:8" ht="13.8" customHeight="1" x14ac:dyDescent="0.25">
      <c r="A15" s="94" t="s">
        <v>92</v>
      </c>
      <c r="B15" s="39">
        <f>'Tabl. 6'!D15</f>
        <v>0.84818789485220214</v>
      </c>
      <c r="C15" s="39">
        <v>0.21544346900318839</v>
      </c>
      <c r="D15" s="39">
        <v>0.23112042478354491</v>
      </c>
      <c r="E15" s="39">
        <v>0.48074985676913612</v>
      </c>
      <c r="F15" s="39">
        <v>1.3437812935685369</v>
      </c>
      <c r="G15" s="40">
        <v>2.0960370338790448</v>
      </c>
      <c r="H15" s="25"/>
    </row>
    <row r="16" spans="1:8" ht="13.8" customHeight="1" x14ac:dyDescent="0.25">
      <c r="A16" s="94" t="s">
        <v>337</v>
      </c>
      <c r="B16" s="39">
        <f>'Tabl. 6'!D16</f>
        <v>2.8174353135337746</v>
      </c>
      <c r="C16" s="39">
        <v>0.4164634686621328</v>
      </c>
      <c r="D16" s="39">
        <v>1</v>
      </c>
      <c r="E16" s="39">
        <v>1.2584462021544451</v>
      </c>
      <c r="F16" s="39">
        <v>2.6869333003175799</v>
      </c>
      <c r="G16" s="40">
        <v>6.7690098993382293</v>
      </c>
      <c r="H16" s="25"/>
    </row>
    <row r="17" spans="1:8" ht="13.8" customHeight="1" x14ac:dyDescent="0.25">
      <c r="A17" s="93" t="s">
        <v>93</v>
      </c>
      <c r="B17" s="39">
        <f>'Tabl. 6'!D17</f>
        <v>7.3232016085049771</v>
      </c>
      <c r="C17" s="39">
        <v>2.7144176165949068</v>
      </c>
      <c r="D17" s="39">
        <v>4.5878827253953753</v>
      </c>
      <c r="E17" s="39">
        <v>4.7497541376423715</v>
      </c>
      <c r="F17" s="39">
        <v>10.079368399158986</v>
      </c>
      <c r="G17" s="40">
        <v>10.521980701454515</v>
      </c>
      <c r="H17" s="25"/>
    </row>
    <row r="18" spans="1:8" ht="13.8" customHeight="1" x14ac:dyDescent="0.25">
      <c r="A18" s="93" t="s">
        <v>94</v>
      </c>
      <c r="B18" s="39">
        <f>'Tabl. 6'!D18</f>
        <v>8.1862478689776186</v>
      </c>
      <c r="C18" s="39">
        <v>4.2682719653880756</v>
      </c>
      <c r="D18" s="39">
        <v>4.9528908733419401</v>
      </c>
      <c r="E18" s="39">
        <v>6.775459407943405</v>
      </c>
      <c r="F18" s="39">
        <v>7.2852314379109933</v>
      </c>
      <c r="G18" s="40">
        <v>17.242698713587028</v>
      </c>
      <c r="H18" s="25"/>
    </row>
    <row r="19" spans="1:8" ht="13.8" customHeight="1" x14ac:dyDescent="0.25">
      <c r="A19" s="93" t="s">
        <v>95</v>
      </c>
      <c r="B19" s="39">
        <f>'Tabl. 6'!D19</f>
        <v>9.3096857581927601</v>
      </c>
      <c r="C19" s="39">
        <v>1.4525859852360665</v>
      </c>
      <c r="D19" s="39">
        <v>4.3959591700530058</v>
      </c>
      <c r="E19" s="39">
        <v>9.1806340329246865</v>
      </c>
      <c r="F19" s="39">
        <v>10.218794895798261</v>
      </c>
      <c r="G19" s="40">
        <v>18.008283747953968</v>
      </c>
      <c r="H19" s="25"/>
    </row>
    <row r="20" spans="1:8" ht="13.8" customHeight="1" x14ac:dyDescent="0.25">
      <c r="A20" s="93" t="s">
        <v>96</v>
      </c>
      <c r="B20" s="39">
        <f>'Tabl. 6'!D20</f>
        <v>8.2113113963695401</v>
      </c>
      <c r="C20" s="39">
        <v>1.5259832091823344</v>
      </c>
      <c r="D20" s="39">
        <v>3.6794105360359644</v>
      </c>
      <c r="E20" s="39">
        <v>7.1841509286895606</v>
      </c>
      <c r="F20" s="39">
        <v>9.7126529795226961</v>
      </c>
      <c r="G20" s="40">
        <v>13.827441801863595</v>
      </c>
      <c r="H20" s="25"/>
    </row>
    <row r="21" spans="1:8" ht="13.8" customHeight="1" x14ac:dyDescent="0.25">
      <c r="A21" s="93" t="s">
        <v>97</v>
      </c>
      <c r="B21" s="39">
        <f>'Tabl. 6'!D21</f>
        <v>9.8961385205173844</v>
      </c>
      <c r="C21" s="39">
        <v>2.2814640142357288</v>
      </c>
      <c r="D21" s="39">
        <v>4.151804617502739</v>
      </c>
      <c r="E21" s="39">
        <v>8.1821958365698553</v>
      </c>
      <c r="F21" s="39">
        <v>11.732814573284701</v>
      </c>
      <c r="G21" s="40">
        <v>17.643028066218854</v>
      </c>
      <c r="H21" s="25"/>
    </row>
    <row r="22" spans="1:8" ht="13.8" customHeight="1" x14ac:dyDescent="0.25">
      <c r="A22" s="93" t="s">
        <v>98</v>
      </c>
      <c r="B22" s="39">
        <f>'Tabl. 6'!D22</f>
        <v>27.344388619289266</v>
      </c>
      <c r="C22" s="39">
        <v>2.2355592906887995</v>
      </c>
      <c r="D22" s="39">
        <v>7.6263247029040091</v>
      </c>
      <c r="E22" s="39">
        <v>16.0094624813505</v>
      </c>
      <c r="F22" s="39">
        <v>33.731504030916376</v>
      </c>
      <c r="G22" s="40">
        <v>50.961329065418312</v>
      </c>
      <c r="H22" s="25"/>
    </row>
    <row r="23" spans="1:8" ht="13.8" customHeight="1" x14ac:dyDescent="0.25">
      <c r="A23" s="94" t="s">
        <v>338</v>
      </c>
      <c r="B23" s="39">
        <f>'Tabl. 6'!D23</f>
        <v>7.9176723862920415</v>
      </c>
      <c r="C23" s="39">
        <v>5.5572130540797566</v>
      </c>
      <c r="D23" s="39">
        <v>7.115311949207495</v>
      </c>
      <c r="E23" s="39">
        <v>7.1841509286895606</v>
      </c>
      <c r="F23" s="39">
        <v>7.8931680959742394</v>
      </c>
      <c r="G23" s="40">
        <v>10.221245986016648</v>
      </c>
      <c r="H23" s="25"/>
    </row>
    <row r="24" spans="1:8" ht="13.8" customHeight="1" x14ac:dyDescent="0.25">
      <c r="A24" s="94" t="s">
        <v>339</v>
      </c>
      <c r="B24" s="39">
        <f>'Tabl. 6'!D24</f>
        <v>16.212013366106355</v>
      </c>
      <c r="C24" s="39">
        <v>3.1851042254729971</v>
      </c>
      <c r="D24" s="39">
        <v>4.7320850525456937</v>
      </c>
      <c r="E24" s="39">
        <v>12.62301409798757</v>
      </c>
      <c r="F24" s="39">
        <v>20.930267540517526</v>
      </c>
      <c r="G24" s="40">
        <v>35.891550966380557</v>
      </c>
      <c r="H24" s="25"/>
    </row>
    <row r="25" spans="1:8" ht="13.8" customHeight="1" x14ac:dyDescent="0.25">
      <c r="A25" s="93" t="s">
        <v>99</v>
      </c>
      <c r="B25" s="39">
        <f>'Tabl. 6'!D25</f>
        <v>15.924604000133337</v>
      </c>
      <c r="C25" s="39">
        <v>0.34199518933533946</v>
      </c>
      <c r="D25" s="39">
        <v>8.5062172115468204</v>
      </c>
      <c r="E25" s="39">
        <v>18.57576338214005</v>
      </c>
      <c r="F25" s="39">
        <v>18.876981272396705</v>
      </c>
      <c r="G25" s="40">
        <v>26.531546646699013</v>
      </c>
      <c r="H25" s="25"/>
    </row>
    <row r="26" spans="1:8" ht="13.8" customHeight="1" x14ac:dyDescent="0.25">
      <c r="A26" s="93" t="s">
        <v>100</v>
      </c>
      <c r="B26" s="39">
        <f>'Tabl. 6'!D26</f>
        <v>38.483448631697811</v>
      </c>
      <c r="C26" s="315">
        <v>9.3401640025393746</v>
      </c>
      <c r="D26" s="315">
        <v>17.955647378685427</v>
      </c>
      <c r="E26" s="39">
        <v>29.304061511081795</v>
      </c>
      <c r="F26" s="315">
        <v>47.627707091503709</v>
      </c>
      <c r="G26" s="316">
        <v>64.504057004872081</v>
      </c>
      <c r="H26" s="60"/>
    </row>
    <row r="27" spans="1:8" ht="13.8" customHeight="1" x14ac:dyDescent="0.25">
      <c r="A27" s="93" t="s">
        <v>340</v>
      </c>
      <c r="B27" s="39">
        <f>'Tabl. 6'!D27</f>
        <v>3.9954664987350377</v>
      </c>
      <c r="C27" s="39">
        <v>1</v>
      </c>
      <c r="D27" s="39">
        <v>1.2835791522170203</v>
      </c>
      <c r="E27" s="39">
        <v>3.2018924962701001</v>
      </c>
      <c r="F27" s="39">
        <v>5.112739064256127</v>
      </c>
      <c r="G27" s="40">
        <v>5.3866352305168812</v>
      </c>
      <c r="H27" s="25"/>
    </row>
    <row r="28" spans="1:8" ht="13.8" customHeight="1" x14ac:dyDescent="0.25">
      <c r="A28" s="93" t="s">
        <v>341</v>
      </c>
      <c r="B28" s="39">
        <f>'Tabl. 6'!D28</f>
        <v>3.4526728253548571</v>
      </c>
      <c r="C28" s="39">
        <v>0.48074985676913612</v>
      </c>
      <c r="D28" s="39">
        <v>0.67221071198357474</v>
      </c>
      <c r="E28" s="39">
        <v>1</v>
      </c>
      <c r="F28" s="39">
        <v>2.9716010102825603</v>
      </c>
      <c r="G28" s="40">
        <v>8.823301444094767</v>
      </c>
    </row>
  </sheetData>
  <mergeCells count="2">
    <mergeCell ref="B4:G4"/>
    <mergeCell ref="A3:A4"/>
  </mergeCells>
  <hyperlinks>
    <hyperlink ref="G1" location="INFO!A1" display="POWRÓT" xr:uid="{2CD7A8D1-C809-48EF-8551-F98D19EF91F8}"/>
  </hyperlinks>
  <pageMargins left="0.75" right="0.75" top="1" bottom="1" header="0.5" footer="0.5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71</vt:i4>
      </vt:variant>
      <vt:variant>
        <vt:lpstr>Nazwane zakresy</vt:lpstr>
      </vt:variant>
      <vt:variant>
        <vt:i4>96</vt:i4>
      </vt:variant>
    </vt:vector>
  </HeadingPairs>
  <TitlesOfParts>
    <vt:vector size="167" baseType="lpstr">
      <vt:lpstr>INFO</vt:lpstr>
      <vt:lpstr>dashboardy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20-23</vt:lpstr>
      <vt:lpstr>Tabl. 24</vt:lpstr>
      <vt:lpstr>Tabl. 24 (2)</vt:lpstr>
      <vt:lpstr>Tabl. 25</vt:lpstr>
      <vt:lpstr>Tabl. 26</vt:lpstr>
      <vt:lpstr>Tabl. 25_26</vt:lpstr>
      <vt:lpstr>Tabl. 27</vt:lpstr>
      <vt:lpstr>Tabl. 28</vt:lpstr>
      <vt:lpstr>Tabl. 29</vt:lpstr>
      <vt:lpstr>Tabl. 30_31</vt:lpstr>
      <vt:lpstr>Tabl. 32</vt:lpstr>
      <vt:lpstr>Tabl. 33</vt:lpstr>
      <vt:lpstr>Tabl. 34</vt:lpstr>
      <vt:lpstr>Tabl. 35</vt:lpstr>
      <vt:lpstr>Tabl. 36</vt:lpstr>
      <vt:lpstr>Tabl. 36 (2)</vt:lpstr>
      <vt:lpstr>Tabl. 37</vt:lpstr>
      <vt:lpstr>Tabl. 38</vt:lpstr>
      <vt:lpstr>Tabl. 39</vt:lpstr>
      <vt:lpstr>Tabl. 39 (2)</vt:lpstr>
      <vt:lpstr>Tabl. 40</vt:lpstr>
      <vt:lpstr>Tabl. 40 (2)</vt:lpstr>
      <vt:lpstr>Tabl. 41</vt:lpstr>
      <vt:lpstr>Tabl. 1.1</vt:lpstr>
      <vt:lpstr>Tabl. 1.1 (2)</vt:lpstr>
      <vt:lpstr>Tabl. 2.1</vt:lpstr>
      <vt:lpstr>Tabl. 3.1</vt:lpstr>
      <vt:lpstr>Tabl. 3.2</vt:lpstr>
      <vt:lpstr>Tabl. 3.3_3.4</vt:lpstr>
      <vt:lpstr>Tabl. 3.5</vt:lpstr>
      <vt:lpstr>Tabl. 3.6</vt:lpstr>
      <vt:lpstr>Tabl. 3.7</vt:lpstr>
      <vt:lpstr>Tabl. 3.8_3.10</vt:lpstr>
      <vt:lpstr>Tabl. 3.11_3.12</vt:lpstr>
      <vt:lpstr>Tabl. 4.1</vt:lpstr>
      <vt:lpstr>Tabl. 4.1 (2)</vt:lpstr>
      <vt:lpstr>Tabl. 4.1 (3)</vt:lpstr>
      <vt:lpstr>Tabl. 4.2</vt:lpstr>
      <vt:lpstr>Tabl. 4.3</vt:lpstr>
      <vt:lpstr>Tabl. 4.3 (2)</vt:lpstr>
      <vt:lpstr>Tabl. 4.4</vt:lpstr>
      <vt:lpstr>Tabl. 5.1</vt:lpstr>
      <vt:lpstr>Tabl. 5.1 (2)</vt:lpstr>
      <vt:lpstr>Tabl. 5.2</vt:lpstr>
      <vt:lpstr>Tabl. 5.3</vt:lpstr>
      <vt:lpstr>Tabl. 5.4</vt:lpstr>
      <vt:lpstr>'Tabl. 1'!_Toc322693182</vt:lpstr>
      <vt:lpstr>'Tabl. 3'!_Toc322693184</vt:lpstr>
      <vt:lpstr>'Tabl. 6'!_Toc322693187</vt:lpstr>
      <vt:lpstr>'Tabl. 8'!_Toc322693189</vt:lpstr>
      <vt:lpstr>'Tabl. 9'!_Toc322693190</vt:lpstr>
      <vt:lpstr>'Tabl. 10'!_Toc322693191</vt:lpstr>
      <vt:lpstr>'Tabl. 11'!_Toc322693192</vt:lpstr>
      <vt:lpstr>'Tabl. 12'!_Toc322693193</vt:lpstr>
      <vt:lpstr>'Tabl. 13'!_Toc322693194</vt:lpstr>
      <vt:lpstr>'Tabl. 17'!_Toc322693198</vt:lpstr>
      <vt:lpstr>'Tabl. 18'!_Toc322693199</vt:lpstr>
      <vt:lpstr>'Tabl. 21'!_Toc322693202</vt:lpstr>
      <vt:lpstr>'Tabl. 22'!_Toc322693203</vt:lpstr>
      <vt:lpstr>'Tabl. 24'!_Toc322693205</vt:lpstr>
      <vt:lpstr>'Tabl. 24 (2)'!_Toc322693205</vt:lpstr>
      <vt:lpstr>'Tabl. 25'!_Toc322693206</vt:lpstr>
      <vt:lpstr>'Tabl. 25_26'!_Toc322693206</vt:lpstr>
      <vt:lpstr>'Tabl. 26'!_Toc322693207</vt:lpstr>
      <vt:lpstr>'Tabl. 29'!_Toc322693210</vt:lpstr>
      <vt:lpstr>'Tabl. 30_31'!_Toc322693211</vt:lpstr>
      <vt:lpstr>'Tabl. 32'!_Toc322693213</vt:lpstr>
      <vt:lpstr>'Tabl. 2.1'!_Toc324420947</vt:lpstr>
      <vt:lpstr>'Tabl. 3.1'!_Toc324420948</vt:lpstr>
      <vt:lpstr>'Tabl. 3.2'!_Toc324420949</vt:lpstr>
      <vt:lpstr>'Tabl. 3.3_3.4'!_Toc324420950</vt:lpstr>
      <vt:lpstr>'Tabl. 3.5'!_Toc324420952</vt:lpstr>
      <vt:lpstr>'Tabl. 3.6'!_Toc324420954</vt:lpstr>
      <vt:lpstr>'Tabl. 3.7'!_Toc324420955</vt:lpstr>
      <vt:lpstr>'Tabl. 3.8_3.10'!_Toc324420957</vt:lpstr>
      <vt:lpstr>'Tabl. 3.8_3.10'!_Toc324420958</vt:lpstr>
      <vt:lpstr>'Tabl. 3.11_3.12'!_Toc324420959</vt:lpstr>
      <vt:lpstr>'Tabl. 4.2'!_Toc324420961</vt:lpstr>
      <vt:lpstr>'Tabl. 5.1'!_Toc324420963</vt:lpstr>
      <vt:lpstr>'Tabl. 5.1 (2)'!_Toc324420963</vt:lpstr>
      <vt:lpstr>'Tabl. 5.2'!_Toc324420964</vt:lpstr>
      <vt:lpstr>'Tabl. 5.3'!_Toc324420965</vt:lpstr>
      <vt:lpstr>'Tabl. 5.4'!_Toc324420967</vt:lpstr>
      <vt:lpstr>'Tabl. 4.4'!_Toc384041444</vt:lpstr>
      <vt:lpstr>'Tabl. 1.1'!Obszar_wydruku</vt:lpstr>
      <vt:lpstr>'Tabl. 1.1 (2)'!Obszar_wydruku</vt:lpstr>
      <vt:lpstr>'Tabl. 10'!Obszar_wydruku</vt:lpstr>
      <vt:lpstr>'Tabl. 11'!Obszar_wydruku</vt:lpstr>
      <vt:lpstr>'Tabl. 12'!Obszar_wydruku</vt:lpstr>
      <vt:lpstr>'Tabl. 13'!Obszar_wydruku</vt:lpstr>
      <vt:lpstr>'Tabl. 14'!Obszar_wydruku</vt:lpstr>
      <vt:lpstr>'Tabl. 15'!Obszar_wydruku</vt:lpstr>
      <vt:lpstr>'Tabl. 16'!Obszar_wydruku</vt:lpstr>
      <vt:lpstr>'Tabl. 17'!Obszar_wydruku</vt:lpstr>
      <vt:lpstr>'Tabl. 18'!Obszar_wydruku</vt:lpstr>
      <vt:lpstr>'Tabl. 19'!Obszar_wydruku</vt:lpstr>
      <vt:lpstr>'Tabl. 2'!Obszar_wydruku</vt:lpstr>
      <vt:lpstr>'Tabl. 20'!Obszar_wydruku</vt:lpstr>
      <vt:lpstr>'Tabl. 20-23'!Obszar_wydruku</vt:lpstr>
      <vt:lpstr>'Tabl. 21'!Obszar_wydruku</vt:lpstr>
      <vt:lpstr>'Tabl. 22'!Obszar_wydruku</vt:lpstr>
      <vt:lpstr>'Tabl. 23'!Obszar_wydruku</vt:lpstr>
      <vt:lpstr>'Tabl. 24'!Obszar_wydruku</vt:lpstr>
      <vt:lpstr>'Tabl. 24 (2)'!Obszar_wydruku</vt:lpstr>
      <vt:lpstr>'Tabl. 25'!Obszar_wydruku</vt:lpstr>
      <vt:lpstr>'Tabl. 25_26'!Obszar_wydruku</vt:lpstr>
      <vt:lpstr>'Tabl. 26'!Obszar_wydruku</vt:lpstr>
      <vt:lpstr>'Tabl. 27'!Obszar_wydruku</vt:lpstr>
      <vt:lpstr>'Tabl. 28'!Obszar_wydruku</vt:lpstr>
      <vt:lpstr>'Tabl. 29'!Obszar_wydruku</vt:lpstr>
      <vt:lpstr>'Tabl. 3'!Obszar_wydruku</vt:lpstr>
      <vt:lpstr>'Tabl. 3.1'!Obszar_wydruku</vt:lpstr>
      <vt:lpstr>'Tabl. 3.11_3.12'!Obszar_wydruku</vt:lpstr>
      <vt:lpstr>'Tabl. 3.2'!Obszar_wydruku</vt:lpstr>
      <vt:lpstr>'Tabl. 3.3_3.4'!Obszar_wydruku</vt:lpstr>
      <vt:lpstr>'Tabl. 3.5'!Obszar_wydruku</vt:lpstr>
      <vt:lpstr>'Tabl. 3.7'!Obszar_wydruku</vt:lpstr>
      <vt:lpstr>'Tabl. 3.8_3.10'!Obszar_wydruku</vt:lpstr>
      <vt:lpstr>'Tabl. 30_31'!Obszar_wydruku</vt:lpstr>
      <vt:lpstr>'Tabl. 32'!Obszar_wydruku</vt:lpstr>
      <vt:lpstr>'Tabl. 35'!Obszar_wydruku</vt:lpstr>
      <vt:lpstr>'Tabl. 36'!Obszar_wydruku</vt:lpstr>
      <vt:lpstr>'Tabl. 36 (2)'!Obszar_wydruku</vt:lpstr>
      <vt:lpstr>'Tabl. 38'!Obszar_wydruku</vt:lpstr>
      <vt:lpstr>'Tabl. 4'!Obszar_wydruku</vt:lpstr>
      <vt:lpstr>'Tabl. 4.1'!Obszar_wydruku</vt:lpstr>
      <vt:lpstr>'Tabl. 4.1 (2)'!Obszar_wydruku</vt:lpstr>
      <vt:lpstr>'Tabl. 4.1 (3)'!Obszar_wydruku</vt:lpstr>
      <vt:lpstr>'Tabl. 4.2'!Obszar_wydruku</vt:lpstr>
      <vt:lpstr>'Tabl. 4.3'!Obszar_wydruku</vt:lpstr>
      <vt:lpstr>'Tabl. 4.3 (2)'!Obszar_wydruku</vt:lpstr>
      <vt:lpstr>'Tabl. 4.4'!Obszar_wydruku</vt:lpstr>
      <vt:lpstr>'Tabl. 41'!Obszar_wydruku</vt:lpstr>
      <vt:lpstr>'Tabl. 5'!Obszar_wydruku</vt:lpstr>
      <vt:lpstr>'Tabl. 5.1'!Obszar_wydruku</vt:lpstr>
      <vt:lpstr>'Tabl. 5.1 (2)'!Obszar_wydruku</vt:lpstr>
      <vt:lpstr>'Tabl. 5.2'!Obszar_wydruku</vt:lpstr>
      <vt:lpstr>'Tabl. 5.4'!Obszar_wydruku</vt:lpstr>
      <vt:lpstr>'Tabl. 6'!Obszar_wydruku</vt:lpstr>
      <vt:lpstr>'Tabl. 7'!Obszar_wydruku</vt:lpstr>
      <vt:lpstr>'Tabl. 8'!Obszar_wydruku</vt:lpstr>
      <vt:lpstr>'Tabl. 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Wachaczewski</dc:creator>
  <cp:lastModifiedBy>Kozieł Agnieszka</cp:lastModifiedBy>
  <cp:lastPrinted>2024-11-19T08:08:34Z</cp:lastPrinted>
  <dcterms:created xsi:type="dcterms:W3CDTF">2017-10-23T10:01:02Z</dcterms:created>
  <dcterms:modified xsi:type="dcterms:W3CDTF">2025-01-27T11:15:25Z</dcterms:modified>
</cp:coreProperties>
</file>